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onnections.xml" ContentType="application/vnd.openxmlformats-officedocument.spreadsheetml.connection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workbookPr filterPrivacy="1" hidePivotFieldList="1"/>
  <xr:revisionPtr revIDLastSave="7" documentId="13_ncr:8001_{27FB3882-CC64-4AD7-B31D-F4D4AA2F7B92}" xr6:coauthVersionLast="45" xr6:coauthVersionMax="45" xr10:uidLastSave="{F29D048D-76F7-430E-A521-7450FACDA6CD}"/>
  <workbookProtection workbookAlgorithmName="SHA-512" workbookHashValue="NlMj52kKhWDc0dUNzM3wLqcev+QN3qALjWwNJOarEFm7o7aY+z2ZY24WqF8hrVFKu3isLnKMSibptKADEbTM8w==" workbookSaltValue="Rh1JVQf6sk2ekqPf7pCFhg==" workbookSpinCount="100000" lockStructure="1"/>
  <bookViews>
    <workbookView xWindow="-98" yWindow="-98" windowWidth="20715" windowHeight="13276" tabRatio="832" xr2:uid="{00000000-000D-0000-FFFF-FFFF00000000}"/>
  </bookViews>
  <sheets>
    <sheet name="Introduction" sheetId="83" r:id="rId1"/>
    <sheet name="MODEL FY 1920" sheetId="1" r:id="rId2"/>
    <sheet name="Call plans" sheetId="79" r:id="rId3"/>
    <sheet name="HPS" sheetId="82" r:id="rId4"/>
    <sheet name="National Calls 18" sheetId="46" state="hidden" r:id="rId5"/>
    <sheet name="Legacy Calls 18" sheetId="47" state="hidden" r:id="rId6"/>
    <sheet name="Apr 17 PC" sheetId="15" state="hidden" r:id="rId7"/>
    <sheet name="National Calls 17" sheetId="45" state="hidden" r:id="rId8"/>
    <sheet name="Legacy Calls 17" sheetId="48" state="hidden" r:id="rId9"/>
    <sheet name="Non Geo 2017" sheetId="51" state="hidden" r:id="rId10"/>
    <sheet name="Set up Fees 2017" sheetId="50" state="hidden" r:id="rId11"/>
    <sheet name="INPUT REVENUE SHEETS FY1" sheetId="16" state="hidden" r:id="rId12"/>
    <sheet name="Calling Feature Usage" sheetId="21" state="hidden" r:id="rId13"/>
    <sheet name="CALLS REVENUE FY1" sheetId="22" state="hidden" r:id="rId14"/>
    <sheet name="Summary" sheetId="23" state="hidden" r:id="rId15"/>
    <sheet name="Set Up Fee" sheetId="24" state="hidden" r:id="rId16"/>
    <sheet name="Inland Geo" sheetId="25" state="hidden" r:id="rId17"/>
    <sheet name="Fixed to Mobile" sheetId="26" state="hidden" r:id="rId18"/>
    <sheet name="IDD Fixed" sheetId="27" state="hidden" r:id="rId19"/>
    <sheet name="IDD Mobile" sheetId="28" state="hidden" r:id="rId20"/>
    <sheet name="03" sheetId="29" state="hidden" r:id="rId21"/>
    <sheet name="Non Geo" sheetId="30" state="hidden" r:id="rId22"/>
    <sheet name="PPU Calling Features" sheetId="31" state="hidden" r:id="rId23"/>
    <sheet name="INTERNATIONAL PRICES" sheetId="35" state="hidden" r:id="rId24"/>
    <sheet name="Int Price Change" sheetId="32" state="hidden" r:id="rId25"/>
    <sheet name="DATA" sheetId="36" state="hidden" r:id="rId26"/>
    <sheet name="Band 1" sheetId="37" state="hidden" r:id="rId27"/>
    <sheet name="Band 2" sheetId="39" state="hidden" r:id="rId28"/>
    <sheet name="Band 3" sheetId="40" state="hidden" r:id="rId29"/>
    <sheet name="Band 4" sheetId="41" state="hidden" r:id="rId30"/>
    <sheet name="Band 5" sheetId="42" state="hidden" r:id="rId31"/>
    <sheet name="Help Article" sheetId="43" state="hidden" r:id="rId32"/>
  </sheets>
  <externalReferences>
    <externalReference r:id="rId33"/>
    <externalReference r:id="rId34"/>
    <externalReference r:id="rId35"/>
  </externalReferences>
  <definedNames>
    <definedName name="_xlnm._FilterDatabase" localSheetId="6" hidden="1">'Apr 17 PC'!$A$1:$S$180</definedName>
    <definedName name="_xlnm._FilterDatabase" localSheetId="26" hidden="1">'Band 1'!$C$4:$O$4</definedName>
    <definedName name="_xlnm._FilterDatabase" localSheetId="29" hidden="1">'Band 4'!$C$4:$H$135</definedName>
    <definedName name="_xlnm._FilterDatabase" localSheetId="30" hidden="1">'Band 5'!$D$4:$I$33</definedName>
    <definedName name="_xlnm._FilterDatabase" localSheetId="2" hidden="1">'Call plans'!$A$14:$Z$199</definedName>
    <definedName name="_xlnm._FilterDatabase" localSheetId="25" hidden="1">DATA!$B$11:$U$247</definedName>
    <definedName name="_xlnm._FilterDatabase" localSheetId="31" hidden="1">'Help Article'!$B$20:$H$256</definedName>
    <definedName name="_xlnm._FilterDatabase" localSheetId="3" hidden="1">HPS!$A$13:$O$15</definedName>
    <definedName name="_xlnm._FilterDatabase" localSheetId="24" hidden="1">'Int Price Change'!$B$11:$M$247</definedName>
    <definedName name="_xlnm._FilterDatabase" localSheetId="8" hidden="1">'[1]Calls - UK - Isabella'!$A$1:$M$11</definedName>
    <definedName name="_xlnm._FilterDatabase" localSheetId="5" hidden="1">'[2]Calls - UK - Isabella'!$A$1:$M$11</definedName>
    <definedName name="_xlnm._FilterDatabase" localSheetId="1" hidden="1">'MODEL FY 1920'!$B$15:$Z$78</definedName>
    <definedName name="costs">'[3]Calling Plan Prices'!$A$10:$J$245</definedName>
    <definedName name="PriceImpl280571" localSheetId="8">'[1]Network and Op Serv'!$A$11</definedName>
    <definedName name="PriceImpl280571" localSheetId="5">'[2]Network and Op Serv'!$A$11</definedName>
    <definedName name="PriceImpl280572" localSheetId="8">'Legacy Calls 17'!#REF!</definedName>
    <definedName name="PriceImpl280572" localSheetId="5">'Legacy Calls 18'!#REF!</definedName>
  </definedNames>
  <calcPr calcId="191029"/>
  <pivotCaches>
    <pivotCache cacheId="0" r:id="rId3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7" i="1" l="1"/>
  <c r="P76" i="1"/>
  <c r="F7" i="1"/>
  <c r="H15" i="82"/>
  <c r="H16" i="82"/>
  <c r="H17" i="82"/>
  <c r="H14" i="82"/>
  <c r="P6" i="1"/>
  <c r="P5" i="1"/>
  <c r="P4" i="1"/>
  <c r="F4" i="82"/>
  <c r="N198" i="79" l="1"/>
  <c r="F7" i="82"/>
  <c r="F6" i="82"/>
  <c r="F5" i="82"/>
  <c r="F3" i="82"/>
  <c r="F2" i="82"/>
  <c r="F7" i="79"/>
  <c r="F6" i="79"/>
  <c r="F5" i="79"/>
  <c r="F4" i="79"/>
  <c r="F3" i="79"/>
  <c r="F2" i="79"/>
  <c r="F15" i="1"/>
  <c r="I16" i="1" s="1"/>
  <c r="J14" i="82" l="1"/>
  <c r="K14" i="82" s="1"/>
  <c r="J17" i="82" l="1"/>
  <c r="K17" i="82" s="1"/>
  <c r="J16" i="82"/>
  <c r="J15" i="82"/>
  <c r="K15" i="82" s="1"/>
  <c r="L17" i="82" l="1"/>
  <c r="L15" i="82"/>
  <c r="L16" i="82"/>
  <c r="H18" i="82" l="1"/>
  <c r="K16" i="82"/>
  <c r="L14" i="82"/>
  <c r="R5"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16" i="1"/>
  <c r="Q5" i="1" l="1"/>
  <c r="S5" i="1" s="1"/>
  <c r="P61" i="79"/>
  <c r="P60" i="79"/>
  <c r="P59" i="79"/>
  <c r="P58" i="79"/>
  <c r="P197" i="79"/>
  <c r="P196" i="79"/>
  <c r="P195" i="79"/>
  <c r="P194" i="79"/>
  <c r="P193" i="79"/>
  <c r="P192" i="79"/>
  <c r="P191" i="79"/>
  <c r="P190" i="79"/>
  <c r="P189" i="79"/>
  <c r="P188" i="79"/>
  <c r="P187" i="79"/>
  <c r="P186" i="79"/>
  <c r="P185" i="79"/>
  <c r="P184" i="79"/>
  <c r="P183" i="79"/>
  <c r="P182" i="79"/>
  <c r="P181" i="79"/>
  <c r="P180" i="79"/>
  <c r="P179" i="79"/>
  <c r="P178" i="79"/>
  <c r="P177" i="79"/>
  <c r="P176" i="79"/>
  <c r="P175" i="79"/>
  <c r="P174" i="79"/>
  <c r="P173" i="79"/>
  <c r="P172" i="79"/>
  <c r="P171" i="79"/>
  <c r="P170" i="79"/>
  <c r="P169" i="79"/>
  <c r="P168" i="79"/>
  <c r="P167" i="79"/>
  <c r="P166" i="79"/>
  <c r="P165" i="79"/>
  <c r="P164" i="79"/>
  <c r="P163" i="79"/>
  <c r="P162" i="79"/>
  <c r="P161" i="79"/>
  <c r="P160" i="79"/>
  <c r="P159" i="79"/>
  <c r="P158" i="79"/>
  <c r="P157" i="79"/>
  <c r="P156" i="79"/>
  <c r="P155" i="79"/>
  <c r="P154" i="79"/>
  <c r="P153" i="79"/>
  <c r="P152" i="79"/>
  <c r="P151" i="79"/>
  <c r="P150" i="79"/>
  <c r="P149" i="79"/>
  <c r="P148" i="79"/>
  <c r="P147" i="79"/>
  <c r="P146" i="79"/>
  <c r="P145" i="79"/>
  <c r="P144" i="79"/>
  <c r="P143" i="79"/>
  <c r="Y142" i="79" l="1"/>
  <c r="X142" i="79"/>
  <c r="W142" i="79"/>
  <c r="V142" i="79"/>
  <c r="K142" i="79"/>
  <c r="J142" i="79"/>
  <c r="Y141" i="79"/>
  <c r="X141" i="79"/>
  <c r="W141" i="79"/>
  <c r="V141" i="79"/>
  <c r="K141" i="79"/>
  <c r="J141" i="79"/>
  <c r="Y140" i="79"/>
  <c r="X140" i="79"/>
  <c r="W140" i="79"/>
  <c r="V140" i="79"/>
  <c r="K140" i="79"/>
  <c r="J140" i="79"/>
  <c r="Y139" i="79"/>
  <c r="X139" i="79"/>
  <c r="W139" i="79"/>
  <c r="V139" i="79"/>
  <c r="K139" i="79"/>
  <c r="J139" i="79"/>
  <c r="Y138" i="79"/>
  <c r="X138" i="79"/>
  <c r="W138" i="79"/>
  <c r="V138" i="79"/>
  <c r="K138" i="79"/>
  <c r="J138" i="79"/>
  <c r="Y137" i="79"/>
  <c r="X137" i="79"/>
  <c r="W137" i="79"/>
  <c r="V137" i="79"/>
  <c r="K137" i="79"/>
  <c r="J137" i="79"/>
  <c r="Y136" i="79"/>
  <c r="X136" i="79"/>
  <c r="W136" i="79"/>
  <c r="V136" i="79"/>
  <c r="K136" i="79"/>
  <c r="J136" i="79"/>
  <c r="Y135" i="79"/>
  <c r="X135" i="79"/>
  <c r="W135" i="79"/>
  <c r="V135" i="79"/>
  <c r="K135" i="79"/>
  <c r="J135" i="79"/>
  <c r="Y134" i="79"/>
  <c r="X134" i="79"/>
  <c r="W134" i="79"/>
  <c r="V134" i="79"/>
  <c r="K134" i="79"/>
  <c r="J134" i="79"/>
  <c r="Y133" i="79"/>
  <c r="X133" i="79"/>
  <c r="W133" i="79"/>
  <c r="V133" i="79"/>
  <c r="K133" i="79"/>
  <c r="J133" i="79"/>
  <c r="Y132" i="79"/>
  <c r="X132" i="79"/>
  <c r="W132" i="79"/>
  <c r="V132" i="79"/>
  <c r="K132" i="79"/>
  <c r="J132" i="79"/>
  <c r="Y131" i="79"/>
  <c r="X131" i="79"/>
  <c r="W131" i="79"/>
  <c r="V131" i="79"/>
  <c r="K131" i="79"/>
  <c r="J131" i="79"/>
  <c r="Y130" i="79"/>
  <c r="X130" i="79"/>
  <c r="W130" i="79"/>
  <c r="V130" i="79"/>
  <c r="K130" i="79"/>
  <c r="J130" i="79"/>
  <c r="Y129" i="79"/>
  <c r="X129" i="79"/>
  <c r="W129" i="79"/>
  <c r="V129" i="79"/>
  <c r="K129" i="79"/>
  <c r="J129" i="79"/>
  <c r="Y128" i="79"/>
  <c r="X128" i="79"/>
  <c r="W128" i="79"/>
  <c r="V128" i="79"/>
  <c r="K128" i="79"/>
  <c r="J128" i="79"/>
  <c r="Y127" i="79"/>
  <c r="X127" i="79"/>
  <c r="W127" i="79"/>
  <c r="V127" i="79"/>
  <c r="K127" i="79"/>
  <c r="J127" i="79"/>
  <c r="Y126" i="79"/>
  <c r="X126" i="79"/>
  <c r="W126" i="79"/>
  <c r="V126" i="79"/>
  <c r="K126" i="79"/>
  <c r="J126" i="79"/>
  <c r="Y125" i="79"/>
  <c r="X125" i="79"/>
  <c r="W125" i="79"/>
  <c r="V125" i="79"/>
  <c r="K125" i="79"/>
  <c r="J125" i="79"/>
  <c r="Y124" i="79"/>
  <c r="X124" i="79"/>
  <c r="W124" i="79"/>
  <c r="V124" i="79"/>
  <c r="K124" i="79"/>
  <c r="J124" i="79"/>
  <c r="Y57" i="79"/>
  <c r="X57" i="79"/>
  <c r="W57" i="79"/>
  <c r="V57" i="79"/>
  <c r="K57" i="79"/>
  <c r="J57" i="79"/>
  <c r="Y56" i="79"/>
  <c r="X56" i="79"/>
  <c r="W56" i="79"/>
  <c r="V56" i="79"/>
  <c r="K56" i="79"/>
  <c r="J56" i="79"/>
  <c r="Y55" i="79"/>
  <c r="X55" i="79"/>
  <c r="W55" i="79"/>
  <c r="V55" i="79"/>
  <c r="K55" i="79"/>
  <c r="J55" i="79"/>
  <c r="Y123" i="79"/>
  <c r="X123" i="79"/>
  <c r="W123" i="79"/>
  <c r="V123" i="79"/>
  <c r="K123" i="79"/>
  <c r="J123" i="79"/>
  <c r="Y54" i="79"/>
  <c r="X54" i="79"/>
  <c r="W54" i="79"/>
  <c r="V54" i="79"/>
  <c r="K54" i="79"/>
  <c r="J54" i="79"/>
  <c r="Y122" i="79"/>
  <c r="X122" i="79"/>
  <c r="W122" i="79"/>
  <c r="V122" i="79"/>
  <c r="K122" i="79"/>
  <c r="J122" i="79"/>
  <c r="Y121" i="79"/>
  <c r="X121" i="79"/>
  <c r="W121" i="79"/>
  <c r="V121" i="79"/>
  <c r="K121" i="79"/>
  <c r="J121" i="79"/>
  <c r="Y120" i="79"/>
  <c r="X120" i="79"/>
  <c r="W120" i="79"/>
  <c r="V120" i="79"/>
  <c r="K120" i="79"/>
  <c r="J120" i="79"/>
  <c r="Y119" i="79"/>
  <c r="X119" i="79"/>
  <c r="W119" i="79"/>
  <c r="V119" i="79"/>
  <c r="K119" i="79"/>
  <c r="J119" i="79"/>
  <c r="Y53" i="79"/>
  <c r="X53" i="79"/>
  <c r="W53" i="79"/>
  <c r="V53" i="79"/>
  <c r="K53" i="79"/>
  <c r="J53" i="79"/>
  <c r="Y52" i="79"/>
  <c r="X52" i="79"/>
  <c r="W52" i="79"/>
  <c r="V52" i="79"/>
  <c r="K52" i="79"/>
  <c r="J52" i="79"/>
  <c r="Y51" i="79"/>
  <c r="X51" i="79"/>
  <c r="W51" i="79"/>
  <c r="V51" i="79"/>
  <c r="K51" i="79"/>
  <c r="J51" i="79"/>
  <c r="Y50" i="79"/>
  <c r="X50" i="79"/>
  <c r="W50" i="79"/>
  <c r="V50" i="79"/>
  <c r="K50" i="79"/>
  <c r="J50" i="79"/>
  <c r="Y118" i="79"/>
  <c r="X118" i="79"/>
  <c r="W118" i="79"/>
  <c r="V118" i="79"/>
  <c r="K118" i="79"/>
  <c r="J118" i="79"/>
  <c r="Y49" i="79"/>
  <c r="X49" i="79"/>
  <c r="W49" i="79"/>
  <c r="V49" i="79"/>
  <c r="K49" i="79"/>
  <c r="J49" i="79"/>
  <c r="Y48" i="79"/>
  <c r="X48" i="79"/>
  <c r="W48" i="79"/>
  <c r="V48" i="79"/>
  <c r="K48" i="79"/>
  <c r="J48" i="79"/>
  <c r="Y117" i="79"/>
  <c r="X117" i="79"/>
  <c r="W117" i="79"/>
  <c r="V117" i="79"/>
  <c r="K117" i="79"/>
  <c r="J117" i="79"/>
  <c r="Y116" i="79"/>
  <c r="X116" i="79"/>
  <c r="W116" i="79"/>
  <c r="V116" i="79"/>
  <c r="K116" i="79"/>
  <c r="J116" i="79"/>
  <c r="Y115" i="79"/>
  <c r="X115" i="79"/>
  <c r="W115" i="79"/>
  <c r="V115" i="79"/>
  <c r="K115" i="79"/>
  <c r="J115" i="79"/>
  <c r="Y114" i="79"/>
  <c r="X114" i="79"/>
  <c r="W114" i="79"/>
  <c r="V114" i="79"/>
  <c r="K114" i="79"/>
  <c r="J114" i="79"/>
  <c r="Y113" i="79"/>
  <c r="X113" i="79"/>
  <c r="W113" i="79"/>
  <c r="V113" i="79"/>
  <c r="K113" i="79"/>
  <c r="J113" i="79"/>
  <c r="Y47" i="79"/>
  <c r="X47" i="79"/>
  <c r="W47" i="79"/>
  <c r="V47" i="79"/>
  <c r="K47" i="79"/>
  <c r="J47" i="79"/>
  <c r="Y46" i="79"/>
  <c r="X46" i="79"/>
  <c r="W46" i="79"/>
  <c r="V46" i="79"/>
  <c r="K46" i="79"/>
  <c r="J46" i="79"/>
  <c r="Y112" i="79"/>
  <c r="X112" i="79"/>
  <c r="W112" i="79"/>
  <c r="V112" i="79"/>
  <c r="K112" i="79"/>
  <c r="J112" i="79"/>
  <c r="Y111" i="79"/>
  <c r="X111" i="79"/>
  <c r="W111" i="79"/>
  <c r="V111" i="79"/>
  <c r="K111" i="79"/>
  <c r="J111" i="79"/>
  <c r="Y110" i="79"/>
  <c r="X110" i="79"/>
  <c r="W110" i="79"/>
  <c r="V110" i="79"/>
  <c r="K110" i="79"/>
  <c r="J110" i="79"/>
  <c r="Y109" i="79"/>
  <c r="X109" i="79"/>
  <c r="W109" i="79"/>
  <c r="V109" i="79"/>
  <c r="K109" i="79"/>
  <c r="J109" i="79"/>
  <c r="Y108" i="79"/>
  <c r="X108" i="79"/>
  <c r="W108" i="79"/>
  <c r="V108" i="79"/>
  <c r="K108" i="79"/>
  <c r="J108" i="79"/>
  <c r="Y45" i="79"/>
  <c r="X45" i="79"/>
  <c r="W45" i="79"/>
  <c r="V45" i="79"/>
  <c r="K45" i="79"/>
  <c r="J45" i="79"/>
  <c r="Y44" i="79"/>
  <c r="X44" i="79"/>
  <c r="W44" i="79"/>
  <c r="V44" i="79"/>
  <c r="K44" i="79"/>
  <c r="J44" i="79"/>
  <c r="Y43" i="79"/>
  <c r="X43" i="79"/>
  <c r="W43" i="79"/>
  <c r="V43" i="79"/>
  <c r="K43" i="79"/>
  <c r="J43" i="79"/>
  <c r="Y42" i="79"/>
  <c r="X42" i="79"/>
  <c r="W42" i="79"/>
  <c r="V42" i="79"/>
  <c r="K42" i="79"/>
  <c r="J42" i="79"/>
  <c r="Y41" i="79"/>
  <c r="X41" i="79"/>
  <c r="W41" i="79"/>
  <c r="V41" i="79"/>
  <c r="K41" i="79"/>
  <c r="J41" i="79"/>
  <c r="Y40" i="79"/>
  <c r="X40" i="79"/>
  <c r="W40" i="79"/>
  <c r="V40" i="79"/>
  <c r="K40" i="79"/>
  <c r="J40" i="79"/>
  <c r="Y39" i="79"/>
  <c r="X39" i="79"/>
  <c r="W39" i="79"/>
  <c r="V39" i="79"/>
  <c r="K39" i="79"/>
  <c r="J39" i="79"/>
  <c r="Y38" i="79"/>
  <c r="X38" i="79"/>
  <c r="W38" i="79"/>
  <c r="V38" i="79"/>
  <c r="K38" i="79"/>
  <c r="J38" i="79"/>
  <c r="Y37" i="79"/>
  <c r="X37" i="79"/>
  <c r="W37" i="79"/>
  <c r="V37" i="79"/>
  <c r="K37" i="79"/>
  <c r="J37" i="79"/>
  <c r="Y107" i="79"/>
  <c r="X107" i="79"/>
  <c r="W107" i="79"/>
  <c r="V107" i="79"/>
  <c r="K107" i="79"/>
  <c r="J107" i="79"/>
  <c r="Y106" i="79"/>
  <c r="X106" i="79"/>
  <c r="W106" i="79"/>
  <c r="V106" i="79"/>
  <c r="K106" i="79"/>
  <c r="J106" i="79"/>
  <c r="Y36" i="79"/>
  <c r="X36" i="79"/>
  <c r="W36" i="79"/>
  <c r="V36" i="79"/>
  <c r="K36" i="79"/>
  <c r="J36" i="79"/>
  <c r="Y105" i="79"/>
  <c r="X105" i="79"/>
  <c r="W105" i="79"/>
  <c r="V105" i="79"/>
  <c r="K105" i="79"/>
  <c r="J105" i="79"/>
  <c r="Y104" i="79"/>
  <c r="X104" i="79"/>
  <c r="W104" i="79"/>
  <c r="V104" i="79"/>
  <c r="K104" i="79"/>
  <c r="J104" i="79"/>
  <c r="Y103" i="79"/>
  <c r="X103" i="79"/>
  <c r="W103" i="79"/>
  <c r="V103" i="79"/>
  <c r="K103" i="79"/>
  <c r="J103" i="79"/>
  <c r="Y102" i="79"/>
  <c r="X102" i="79"/>
  <c r="W102" i="79"/>
  <c r="V102" i="79"/>
  <c r="K102" i="79"/>
  <c r="J102" i="79"/>
  <c r="Y35" i="79"/>
  <c r="X35" i="79"/>
  <c r="W35" i="79"/>
  <c r="V35" i="79"/>
  <c r="K35" i="79"/>
  <c r="J35" i="79"/>
  <c r="Y34" i="79"/>
  <c r="X34" i="79"/>
  <c r="W34" i="79"/>
  <c r="V34" i="79"/>
  <c r="K34" i="79"/>
  <c r="J34" i="79"/>
  <c r="Y33" i="79"/>
  <c r="X33" i="79"/>
  <c r="W33" i="79"/>
  <c r="V33" i="79"/>
  <c r="K33" i="79"/>
  <c r="J33" i="79"/>
  <c r="Y101" i="79"/>
  <c r="X101" i="79"/>
  <c r="W101" i="79"/>
  <c r="V101" i="79"/>
  <c r="K101" i="79"/>
  <c r="J101" i="79"/>
  <c r="Y100" i="79"/>
  <c r="X100" i="79"/>
  <c r="W100" i="79"/>
  <c r="V100" i="79"/>
  <c r="K100" i="79"/>
  <c r="J100" i="79"/>
  <c r="Y99" i="79"/>
  <c r="X99" i="79"/>
  <c r="W99" i="79"/>
  <c r="V99" i="79"/>
  <c r="K99" i="79"/>
  <c r="J99" i="79"/>
  <c r="Y98" i="79"/>
  <c r="X98" i="79"/>
  <c r="W98" i="79"/>
  <c r="V98" i="79"/>
  <c r="K98" i="79"/>
  <c r="J98" i="79"/>
  <c r="Y97" i="79"/>
  <c r="X97" i="79"/>
  <c r="W97" i="79"/>
  <c r="V97" i="79"/>
  <c r="K97" i="79"/>
  <c r="J97" i="79"/>
  <c r="Y96" i="79"/>
  <c r="X96" i="79"/>
  <c r="W96" i="79"/>
  <c r="V96" i="79"/>
  <c r="K96" i="79"/>
  <c r="J96" i="79"/>
  <c r="Y95" i="79"/>
  <c r="X95" i="79"/>
  <c r="W95" i="79"/>
  <c r="V95" i="79"/>
  <c r="K95" i="79"/>
  <c r="J95" i="79"/>
  <c r="Y94" i="79"/>
  <c r="X94" i="79"/>
  <c r="W94" i="79"/>
  <c r="V94" i="79"/>
  <c r="K94" i="79"/>
  <c r="J94" i="79"/>
  <c r="Y32" i="79"/>
  <c r="X32" i="79"/>
  <c r="W32" i="79"/>
  <c r="V32" i="79"/>
  <c r="K32" i="79"/>
  <c r="J32" i="79"/>
  <c r="Y93" i="79"/>
  <c r="X93" i="79"/>
  <c r="W93" i="79"/>
  <c r="V93" i="79"/>
  <c r="K93" i="79"/>
  <c r="J93" i="79"/>
  <c r="Y92" i="79"/>
  <c r="X92" i="79"/>
  <c r="W92" i="79"/>
  <c r="V92" i="79"/>
  <c r="K92" i="79"/>
  <c r="J92" i="79"/>
  <c r="Y31" i="79"/>
  <c r="X31" i="79"/>
  <c r="W31" i="79"/>
  <c r="V31" i="79"/>
  <c r="K31" i="79"/>
  <c r="J31" i="79"/>
  <c r="Y91" i="79"/>
  <c r="X91" i="79"/>
  <c r="W91" i="79"/>
  <c r="V91" i="79"/>
  <c r="K91" i="79"/>
  <c r="J91" i="79"/>
  <c r="Y90" i="79"/>
  <c r="X90" i="79"/>
  <c r="W90" i="79"/>
  <c r="V90" i="79"/>
  <c r="K90" i="79"/>
  <c r="J90" i="79"/>
  <c r="Y89" i="79"/>
  <c r="X89" i="79"/>
  <c r="W89" i="79"/>
  <c r="V89" i="79"/>
  <c r="K89" i="79"/>
  <c r="J89" i="79"/>
  <c r="Y88" i="79"/>
  <c r="X88" i="79"/>
  <c r="W88" i="79"/>
  <c r="V88" i="79"/>
  <c r="K88" i="79"/>
  <c r="J88" i="79"/>
  <c r="Y30" i="79"/>
  <c r="X30" i="79"/>
  <c r="W30" i="79"/>
  <c r="V30" i="79"/>
  <c r="K30" i="79"/>
  <c r="J30" i="79"/>
  <c r="Y29" i="79"/>
  <c r="X29" i="79"/>
  <c r="W29" i="79"/>
  <c r="V29" i="79"/>
  <c r="K29" i="79"/>
  <c r="J29" i="79"/>
  <c r="Y87" i="79"/>
  <c r="X87" i="79"/>
  <c r="W87" i="79"/>
  <c r="V87" i="79"/>
  <c r="K87" i="79"/>
  <c r="J87" i="79"/>
  <c r="Y86" i="79"/>
  <c r="X86" i="79"/>
  <c r="W86" i="79"/>
  <c r="V86" i="79"/>
  <c r="K86" i="79"/>
  <c r="J86" i="79"/>
  <c r="Y85" i="79"/>
  <c r="X85" i="79"/>
  <c r="W85" i="79"/>
  <c r="V85" i="79"/>
  <c r="K85" i="79"/>
  <c r="J85" i="79"/>
  <c r="Y84" i="79"/>
  <c r="X84" i="79"/>
  <c r="W84" i="79"/>
  <c r="V84" i="79"/>
  <c r="K84" i="79"/>
  <c r="J84" i="79"/>
  <c r="Y83" i="79"/>
  <c r="X83" i="79"/>
  <c r="W83" i="79"/>
  <c r="V83" i="79"/>
  <c r="K83" i="79"/>
  <c r="J83" i="79"/>
  <c r="Y82" i="79"/>
  <c r="X82" i="79"/>
  <c r="W82" i="79"/>
  <c r="V82" i="79"/>
  <c r="K82" i="79"/>
  <c r="J82" i="79"/>
  <c r="Y81" i="79"/>
  <c r="X81" i="79"/>
  <c r="W81" i="79"/>
  <c r="V81" i="79"/>
  <c r="K81" i="79"/>
  <c r="J81" i="79"/>
  <c r="Y28" i="79"/>
  <c r="X28" i="79"/>
  <c r="W28" i="79"/>
  <c r="V28" i="79"/>
  <c r="K28" i="79"/>
  <c r="J28" i="79"/>
  <c r="Y80" i="79"/>
  <c r="X80" i="79"/>
  <c r="W80" i="79"/>
  <c r="V80" i="79"/>
  <c r="K80" i="79"/>
  <c r="J80" i="79"/>
  <c r="Y27" i="79"/>
  <c r="X27" i="79"/>
  <c r="W27" i="79"/>
  <c r="V27" i="79"/>
  <c r="K27" i="79"/>
  <c r="J27" i="79"/>
  <c r="Y79" i="79"/>
  <c r="X79" i="79"/>
  <c r="W79" i="79"/>
  <c r="V79" i="79"/>
  <c r="K79" i="79"/>
  <c r="J79" i="79"/>
  <c r="Y78" i="79"/>
  <c r="X78" i="79"/>
  <c r="W78" i="79"/>
  <c r="V78" i="79"/>
  <c r="K78" i="79"/>
  <c r="J78" i="79"/>
  <c r="Y26" i="79"/>
  <c r="X26" i="79"/>
  <c r="W26" i="79"/>
  <c r="V26" i="79"/>
  <c r="K26" i="79"/>
  <c r="J26" i="79"/>
  <c r="Y77" i="79"/>
  <c r="X77" i="79"/>
  <c r="W77" i="79"/>
  <c r="V77" i="79"/>
  <c r="K77" i="79"/>
  <c r="J77" i="79"/>
  <c r="Y25" i="79"/>
  <c r="X25" i="79"/>
  <c r="W25" i="79"/>
  <c r="V25" i="79"/>
  <c r="K25" i="79"/>
  <c r="J25" i="79"/>
  <c r="Y76" i="79"/>
  <c r="X76" i="79"/>
  <c r="W76" i="79"/>
  <c r="V76" i="79"/>
  <c r="K76" i="79"/>
  <c r="J76" i="79"/>
  <c r="Y24" i="79"/>
  <c r="X24" i="79"/>
  <c r="W24" i="79"/>
  <c r="V24" i="79"/>
  <c r="K24" i="79"/>
  <c r="J24" i="79"/>
  <c r="Y75" i="79"/>
  <c r="X75" i="79"/>
  <c r="W75" i="79"/>
  <c r="V75" i="79"/>
  <c r="K75" i="79"/>
  <c r="J75" i="79"/>
  <c r="Y74" i="79"/>
  <c r="X74" i="79"/>
  <c r="W74" i="79"/>
  <c r="V74" i="79"/>
  <c r="K74" i="79"/>
  <c r="J74" i="79"/>
  <c r="Y23" i="79"/>
  <c r="X23" i="79"/>
  <c r="W23" i="79"/>
  <c r="V23" i="79"/>
  <c r="K23" i="79"/>
  <c r="J23" i="79"/>
  <c r="Y73" i="79"/>
  <c r="X73" i="79"/>
  <c r="W73" i="79"/>
  <c r="V73" i="79"/>
  <c r="K73" i="79"/>
  <c r="J73" i="79"/>
  <c r="Y22" i="79"/>
  <c r="X22" i="79"/>
  <c r="W22" i="79"/>
  <c r="V22" i="79"/>
  <c r="K22" i="79"/>
  <c r="J22" i="79"/>
  <c r="Y72" i="79"/>
  <c r="X72" i="79"/>
  <c r="W72" i="79"/>
  <c r="V72" i="79"/>
  <c r="K72" i="79"/>
  <c r="J72" i="79"/>
  <c r="Y71" i="79"/>
  <c r="X71" i="79"/>
  <c r="W71" i="79"/>
  <c r="V71" i="79"/>
  <c r="K71" i="79"/>
  <c r="J71" i="79"/>
  <c r="Y70" i="79"/>
  <c r="X70" i="79"/>
  <c r="W70" i="79"/>
  <c r="V70" i="79"/>
  <c r="K70" i="79"/>
  <c r="J70" i="79"/>
  <c r="Y21" i="79"/>
  <c r="X21" i="79"/>
  <c r="W21" i="79"/>
  <c r="V21" i="79"/>
  <c r="K21" i="79"/>
  <c r="J21" i="79"/>
  <c r="Y69" i="79"/>
  <c r="X69" i="79"/>
  <c r="W69" i="79"/>
  <c r="V69" i="79"/>
  <c r="K69" i="79"/>
  <c r="J69" i="79"/>
  <c r="Y68" i="79"/>
  <c r="X68" i="79"/>
  <c r="W68" i="79"/>
  <c r="V68" i="79"/>
  <c r="K68" i="79"/>
  <c r="J68" i="79"/>
  <c r="Y20" i="79"/>
  <c r="X20" i="79"/>
  <c r="W20" i="79"/>
  <c r="V20" i="79"/>
  <c r="K20" i="79"/>
  <c r="J20" i="79"/>
  <c r="Y19" i="79"/>
  <c r="X19" i="79"/>
  <c r="W19" i="79"/>
  <c r="V19" i="79"/>
  <c r="K19" i="79"/>
  <c r="J19" i="79"/>
  <c r="Y67" i="79"/>
  <c r="X67" i="79"/>
  <c r="W67" i="79"/>
  <c r="V67" i="79"/>
  <c r="K67" i="79"/>
  <c r="J67" i="79"/>
  <c r="Y66" i="79"/>
  <c r="X66" i="79"/>
  <c r="W66" i="79"/>
  <c r="V66" i="79"/>
  <c r="K66" i="79"/>
  <c r="J66" i="79"/>
  <c r="Y65" i="79"/>
  <c r="X65" i="79"/>
  <c r="W65" i="79"/>
  <c r="V65" i="79"/>
  <c r="K65" i="79"/>
  <c r="J65" i="79"/>
  <c r="Y18" i="79"/>
  <c r="X18" i="79"/>
  <c r="W18" i="79"/>
  <c r="V18" i="79"/>
  <c r="K18" i="79"/>
  <c r="J18" i="79"/>
  <c r="Y17" i="79"/>
  <c r="X17" i="79"/>
  <c r="W17" i="79"/>
  <c r="V17" i="79"/>
  <c r="K17" i="79"/>
  <c r="J17" i="79"/>
  <c r="Y16" i="79"/>
  <c r="X16" i="79"/>
  <c r="W16" i="79"/>
  <c r="V16" i="79"/>
  <c r="K16" i="79"/>
  <c r="J16" i="79"/>
  <c r="Y64" i="79"/>
  <c r="X64" i="79"/>
  <c r="W64" i="79"/>
  <c r="V64" i="79"/>
  <c r="K64" i="79"/>
  <c r="J64" i="79"/>
  <c r="Y15" i="79"/>
  <c r="X15" i="79"/>
  <c r="W15" i="79"/>
  <c r="V15" i="79"/>
  <c r="K15" i="79"/>
  <c r="J15" i="79"/>
  <c r="Y63" i="79"/>
  <c r="X63" i="79"/>
  <c r="W63" i="79"/>
  <c r="V63" i="79"/>
  <c r="K63" i="79"/>
  <c r="J63" i="79"/>
  <c r="Y14" i="79"/>
  <c r="X14" i="79"/>
  <c r="W14" i="79"/>
  <c r="V14" i="79"/>
  <c r="K14" i="79"/>
  <c r="J14" i="79"/>
  <c r="F14" i="79"/>
  <c r="I36" i="79" s="1"/>
  <c r="V13" i="79"/>
  <c r="F13" i="79"/>
  <c r="I13" i="79" s="1"/>
  <c r="M13" i="79" s="1"/>
  <c r="L125" i="79" l="1"/>
  <c r="L89" i="79"/>
  <c r="L44" i="79"/>
  <c r="I74" i="79"/>
  <c r="M74" i="79" s="1"/>
  <c r="L115" i="79"/>
  <c r="L74" i="79"/>
  <c r="L34" i="79"/>
  <c r="L35" i="79"/>
  <c r="L102" i="79"/>
  <c r="L103" i="79"/>
  <c r="L104" i="79"/>
  <c r="L105" i="79"/>
  <c r="L15" i="79"/>
  <c r="L82" i="79"/>
  <c r="L94" i="79"/>
  <c r="L37" i="79"/>
  <c r="L56" i="79"/>
  <c r="L65" i="79"/>
  <c r="L40" i="79"/>
  <c r="L129" i="79"/>
  <c r="L130" i="79"/>
  <c r="L132" i="79"/>
  <c r="L140" i="79"/>
  <c r="L141" i="79"/>
  <c r="L142" i="79"/>
  <c r="L39" i="79"/>
  <c r="L54" i="79"/>
  <c r="L47" i="79"/>
  <c r="I63" i="79"/>
  <c r="I15" i="79"/>
  <c r="L64" i="79"/>
  <c r="L16" i="79"/>
  <c r="I68" i="79"/>
  <c r="I70" i="79"/>
  <c r="I71" i="79"/>
  <c r="I72" i="79"/>
  <c r="I22" i="79"/>
  <c r="M22" i="79" s="1"/>
  <c r="L73" i="79"/>
  <c r="I78" i="79"/>
  <c r="I79" i="79"/>
  <c r="M79" i="79" s="1"/>
  <c r="L84" i="79"/>
  <c r="I14" i="79"/>
  <c r="I16" i="79"/>
  <c r="I17" i="79"/>
  <c r="I18" i="79"/>
  <c r="I65" i="79"/>
  <c r="I66" i="79"/>
  <c r="I67" i="79"/>
  <c r="I19" i="79"/>
  <c r="I69" i="79"/>
  <c r="M69" i="79" s="1"/>
  <c r="I23" i="79"/>
  <c r="I24" i="79"/>
  <c r="I76" i="79"/>
  <c r="I25" i="79"/>
  <c r="L32" i="79"/>
  <c r="L36" i="79"/>
  <c r="P36" i="79" s="1"/>
  <c r="L45" i="79"/>
  <c r="L109" i="79"/>
  <c r="L78" i="79"/>
  <c r="L27" i="79"/>
  <c r="L28" i="79"/>
  <c r="I87" i="79"/>
  <c r="L97" i="79"/>
  <c r="L98" i="79"/>
  <c r="L100" i="79"/>
  <c r="L43" i="79"/>
  <c r="L127" i="79"/>
  <c r="L128" i="79"/>
  <c r="L77" i="79"/>
  <c r="L95" i="79"/>
  <c r="L114" i="79"/>
  <c r="L63" i="79"/>
  <c r="L19" i="79"/>
  <c r="L23" i="79"/>
  <c r="L90" i="79"/>
  <c r="L42" i="79"/>
  <c r="L52" i="79"/>
  <c r="L18" i="79"/>
  <c r="L66" i="79"/>
  <c r="L67" i="79"/>
  <c r="L69" i="79"/>
  <c r="L70" i="79"/>
  <c r="L75" i="79"/>
  <c r="L76" i="79"/>
  <c r="L25" i="79"/>
  <c r="I84" i="79"/>
  <c r="L99" i="79"/>
  <c r="I108" i="79"/>
  <c r="L46" i="79"/>
  <c r="L113" i="79"/>
  <c r="L118" i="79"/>
  <c r="L123" i="79"/>
  <c r="L124" i="79"/>
  <c r="L126" i="79"/>
  <c r="L20" i="79"/>
  <c r="L68" i="79"/>
  <c r="I80" i="79"/>
  <c r="I28" i="79"/>
  <c r="L85" i="79"/>
  <c r="L92" i="79"/>
  <c r="L41" i="79"/>
  <c r="L57" i="79"/>
  <c r="L83" i="79"/>
  <c r="L50" i="79"/>
  <c r="L21" i="79"/>
  <c r="L71" i="79"/>
  <c r="L72" i="79"/>
  <c r="L22" i="79"/>
  <c r="L79" i="79"/>
  <c r="L81" i="79"/>
  <c r="L88" i="79"/>
  <c r="L93" i="79"/>
  <c r="L96" i="79"/>
  <c r="L107" i="79"/>
  <c r="L38" i="79"/>
  <c r="L110" i="79"/>
  <c r="L111" i="79"/>
  <c r="L53" i="79"/>
  <c r="L17" i="79"/>
  <c r="L26" i="79"/>
  <c r="L30" i="79"/>
  <c r="L112" i="79"/>
  <c r="L117" i="79"/>
  <c r="L49" i="79"/>
  <c r="L119" i="79"/>
  <c r="L121" i="79"/>
  <c r="L55" i="79"/>
  <c r="L101" i="79"/>
  <c r="L116" i="79"/>
  <c r="L48" i="79"/>
  <c r="L120" i="79"/>
  <c r="L86" i="79"/>
  <c r="L24" i="79"/>
  <c r="L31" i="79"/>
  <c r="L33" i="79"/>
  <c r="L106" i="79"/>
  <c r="L108" i="79"/>
  <c r="M71" i="79"/>
  <c r="I21" i="79"/>
  <c r="M21" i="79" s="1"/>
  <c r="I75" i="79"/>
  <c r="M75" i="79" s="1"/>
  <c r="I27" i="79"/>
  <c r="M27" i="79" s="1"/>
  <c r="I86" i="79"/>
  <c r="M86" i="79" s="1"/>
  <c r="I42" i="79"/>
  <c r="I85" i="79"/>
  <c r="L29" i="79"/>
  <c r="L91" i="79"/>
  <c r="M36" i="79"/>
  <c r="I38" i="79"/>
  <c r="L51" i="79"/>
  <c r="L80" i="79"/>
  <c r="L87" i="79"/>
  <c r="I142" i="79"/>
  <c r="I141" i="79"/>
  <c r="I140" i="79"/>
  <c r="I139" i="79"/>
  <c r="I138" i="79"/>
  <c r="M138" i="79" s="1"/>
  <c r="I137" i="79"/>
  <c r="M137" i="79" s="1"/>
  <c r="I136" i="79"/>
  <c r="M136" i="79" s="1"/>
  <c r="I134" i="79"/>
  <c r="M134" i="79" s="1"/>
  <c r="I131" i="79"/>
  <c r="M131" i="79" s="1"/>
  <c r="I133" i="79"/>
  <c r="I130" i="79"/>
  <c r="M130" i="79" s="1"/>
  <c r="I135" i="79"/>
  <c r="I132" i="79"/>
  <c r="M132" i="79" s="1"/>
  <c r="I126" i="79"/>
  <c r="I122" i="79"/>
  <c r="I129" i="79"/>
  <c r="I55" i="79"/>
  <c r="I124" i="79"/>
  <c r="I120" i="79"/>
  <c r="I127" i="79"/>
  <c r="I54" i="79"/>
  <c r="I56" i="79"/>
  <c r="I53" i="79"/>
  <c r="I116" i="79"/>
  <c r="I125" i="79"/>
  <c r="I121" i="79"/>
  <c r="I128" i="79"/>
  <c r="I123" i="79"/>
  <c r="I51" i="79"/>
  <c r="I48" i="79"/>
  <c r="M48" i="79" s="1"/>
  <c r="I52" i="79"/>
  <c r="I50" i="79"/>
  <c r="I119" i="79"/>
  <c r="I46" i="79"/>
  <c r="I109" i="79"/>
  <c r="I43" i="79"/>
  <c r="I39" i="79"/>
  <c r="I106" i="79"/>
  <c r="I103" i="79"/>
  <c r="I33" i="79"/>
  <c r="I98" i="79"/>
  <c r="I49" i="79"/>
  <c r="I117" i="79"/>
  <c r="I115" i="79"/>
  <c r="I47" i="79"/>
  <c r="M47" i="79" s="1"/>
  <c r="I110" i="79"/>
  <c r="M110" i="79" s="1"/>
  <c r="I44" i="79"/>
  <c r="M44" i="79" s="1"/>
  <c r="I40" i="79"/>
  <c r="M40" i="79" s="1"/>
  <c r="I107" i="79"/>
  <c r="M107" i="79" s="1"/>
  <c r="I104" i="79"/>
  <c r="M104" i="79" s="1"/>
  <c r="I34" i="79"/>
  <c r="M34" i="79" s="1"/>
  <c r="I99" i="79"/>
  <c r="M99" i="79" s="1"/>
  <c r="I57" i="79"/>
  <c r="M57" i="79" s="1"/>
  <c r="I118" i="79"/>
  <c r="I113" i="79"/>
  <c r="I111" i="79"/>
  <c r="I45" i="79"/>
  <c r="I41" i="79"/>
  <c r="I37" i="79"/>
  <c r="I105" i="79"/>
  <c r="I35" i="79"/>
  <c r="I100" i="79"/>
  <c r="I96" i="79"/>
  <c r="M96" i="79" s="1"/>
  <c r="I95" i="79"/>
  <c r="I94" i="79"/>
  <c r="I32" i="79"/>
  <c r="I93" i="79"/>
  <c r="M93" i="79" s="1"/>
  <c r="I92" i="79"/>
  <c r="I31" i="79"/>
  <c r="I91" i="79"/>
  <c r="I90" i="79"/>
  <c r="M90" i="79" s="1"/>
  <c r="I89" i="79"/>
  <c r="I64" i="79"/>
  <c r="I20" i="79"/>
  <c r="I73" i="79"/>
  <c r="M73" i="79" s="1"/>
  <c r="I26" i="79"/>
  <c r="M26" i="79" s="1"/>
  <c r="I83" i="79"/>
  <c r="M83" i="79" s="1"/>
  <c r="I102" i="79"/>
  <c r="I77" i="79"/>
  <c r="I82" i="79"/>
  <c r="I88" i="79"/>
  <c r="I101" i="79"/>
  <c r="M37" i="79"/>
  <c r="I114" i="79"/>
  <c r="M17" i="79"/>
  <c r="I81" i="79"/>
  <c r="I30" i="79"/>
  <c r="I97" i="79"/>
  <c r="M18" i="79"/>
  <c r="I29" i="79"/>
  <c r="I112" i="79"/>
  <c r="L122" i="79"/>
  <c r="L135" i="79"/>
  <c r="L139" i="79"/>
  <c r="L133" i="79"/>
  <c r="L136" i="79"/>
  <c r="L131" i="79"/>
  <c r="L137" i="79"/>
  <c r="L134" i="79"/>
  <c r="M133" i="79"/>
  <c r="L138" i="79"/>
  <c r="P37" i="79" l="1"/>
  <c r="M122" i="79"/>
  <c r="P122" i="79" s="1"/>
  <c r="M103" i="79"/>
  <c r="P103" i="79" s="1"/>
  <c r="M115" i="79"/>
  <c r="P115" i="79" s="1"/>
  <c r="M124" i="79"/>
  <c r="M141" i="79"/>
  <c r="P141" i="79" s="1"/>
  <c r="M126" i="79"/>
  <c r="P126" i="79" s="1"/>
  <c r="M66" i="79"/>
  <c r="P66" i="79" s="1"/>
  <c r="P138" i="79"/>
  <c r="M55" i="79"/>
  <c r="P55" i="79" s="1"/>
  <c r="M121" i="79"/>
  <c r="P121" i="79" s="1"/>
  <c r="M108" i="79"/>
  <c r="P108" i="79" s="1"/>
  <c r="M16" i="79"/>
  <c r="P16" i="79" s="1"/>
  <c r="M49" i="79"/>
  <c r="P49" i="79" s="1"/>
  <c r="M41" i="79"/>
  <c r="P41" i="79" s="1"/>
  <c r="M80" i="79"/>
  <c r="P80" i="79" s="1"/>
  <c r="P79" i="79"/>
  <c r="M125" i="79"/>
  <c r="P125" i="79" s="1"/>
  <c r="M68" i="79"/>
  <c r="P68" i="79" s="1"/>
  <c r="M42" i="79"/>
  <c r="P42" i="79" s="1"/>
  <c r="M106" i="79"/>
  <c r="P106" i="79" s="1"/>
  <c r="P131" i="79"/>
  <c r="M56" i="79"/>
  <c r="P56" i="79" s="1"/>
  <c r="M105" i="79"/>
  <c r="P105" i="79" s="1"/>
  <c r="P93" i="79"/>
  <c r="M19" i="79"/>
  <c r="P19" i="79" s="1"/>
  <c r="P86" i="79"/>
  <c r="P83" i="79"/>
  <c r="P99" i="79"/>
  <c r="P34" i="79"/>
  <c r="P22" i="79"/>
  <c r="P57" i="79"/>
  <c r="P18" i="79"/>
  <c r="P73" i="79"/>
  <c r="P132" i="79"/>
  <c r="P74" i="79"/>
  <c r="P124" i="79"/>
  <c r="P130" i="79"/>
  <c r="P133" i="79"/>
  <c r="P134" i="79"/>
  <c r="P107" i="79"/>
  <c r="P71" i="79"/>
  <c r="P27" i="79"/>
  <c r="P47" i="79"/>
  <c r="P137" i="79"/>
  <c r="M20" i="79"/>
  <c r="P20" i="79" s="1"/>
  <c r="P26" i="79"/>
  <c r="P96" i="79"/>
  <c r="P21" i="79"/>
  <c r="P75" i="79"/>
  <c r="P90" i="79"/>
  <c r="P40" i="79"/>
  <c r="P104" i="79"/>
  <c r="P44" i="79"/>
  <c r="P48" i="79"/>
  <c r="P17" i="79"/>
  <c r="M45" i="79"/>
  <c r="P45" i="79" s="1"/>
  <c r="P69" i="79"/>
  <c r="P136" i="79"/>
  <c r="P110" i="79"/>
  <c r="M50" i="79"/>
  <c r="P50" i="79" s="1"/>
  <c r="M116" i="79"/>
  <c r="P116" i="79" s="1"/>
  <c r="M129" i="79"/>
  <c r="P129" i="79" s="1"/>
  <c r="M100" i="79"/>
  <c r="P100" i="79" s="1"/>
  <c r="M64" i="79"/>
  <c r="P64" i="79" s="1"/>
  <c r="M82" i="79"/>
  <c r="P82" i="79" s="1"/>
  <c r="M43" i="79"/>
  <c r="P43" i="79" s="1"/>
  <c r="M28" i="79"/>
  <c r="P28" i="79" s="1"/>
  <c r="M15" i="79"/>
  <c r="P15" i="79" s="1"/>
  <c r="M76" i="79"/>
  <c r="P76" i="79" s="1"/>
  <c r="M102" i="79"/>
  <c r="P102" i="79" s="1"/>
  <c r="M29" i="79"/>
  <c r="P29" i="79" s="1"/>
  <c r="M101" i="79"/>
  <c r="P101" i="79" s="1"/>
  <c r="M117" i="79"/>
  <c r="P117" i="79" s="1"/>
  <c r="M88" i="79"/>
  <c r="P88" i="79" s="1"/>
  <c r="M46" i="79"/>
  <c r="P46" i="79" s="1"/>
  <c r="M72" i="79"/>
  <c r="P72" i="79" s="1"/>
  <c r="M142" i="79"/>
  <c r="P142" i="79" s="1"/>
  <c r="M70" i="79"/>
  <c r="P70" i="79" s="1"/>
  <c r="M128" i="79"/>
  <c r="P128" i="79" s="1"/>
  <c r="M127" i="79"/>
  <c r="P127" i="79" s="1"/>
  <c r="M91" i="79"/>
  <c r="P91" i="79" s="1"/>
  <c r="M39" i="79"/>
  <c r="P39" i="79" s="1"/>
  <c r="M140" i="79"/>
  <c r="P140" i="79" s="1"/>
  <c r="M109" i="79"/>
  <c r="P109" i="79" s="1"/>
  <c r="M81" i="79"/>
  <c r="P81" i="79" s="1"/>
  <c r="M24" i="79"/>
  <c r="P24" i="79" s="1"/>
  <c r="M98" i="79"/>
  <c r="P98" i="79" s="1"/>
  <c r="M65" i="79"/>
  <c r="P65" i="79" s="1"/>
  <c r="M54" i="79"/>
  <c r="P54" i="79" s="1"/>
  <c r="M111" i="79"/>
  <c r="P111" i="79" s="1"/>
  <c r="M67" i="79"/>
  <c r="P67" i="79" s="1"/>
  <c r="M63" i="79"/>
  <c r="P63" i="79" s="1"/>
  <c r="M87" i="79"/>
  <c r="P87" i="79" s="1"/>
  <c r="M35" i="79"/>
  <c r="P35" i="79" s="1"/>
  <c r="M77" i="79"/>
  <c r="P77" i="79" s="1"/>
  <c r="M25" i="79"/>
  <c r="P25" i="79" s="1"/>
  <c r="M52" i="79"/>
  <c r="P52" i="79" s="1"/>
  <c r="M31" i="79"/>
  <c r="P31" i="79" s="1"/>
  <c r="M139" i="79"/>
  <c r="P139" i="79" s="1"/>
  <c r="M94" i="79"/>
  <c r="P94" i="79" s="1"/>
  <c r="M32" i="79"/>
  <c r="P32" i="79" s="1"/>
  <c r="M114" i="79"/>
  <c r="P114" i="79" s="1"/>
  <c r="M119" i="79"/>
  <c r="P119" i="79" s="1"/>
  <c r="M53" i="79"/>
  <c r="P53" i="79" s="1"/>
  <c r="M120" i="79"/>
  <c r="P120" i="79" s="1"/>
  <c r="M135" i="79"/>
  <c r="P135" i="79" s="1"/>
  <c r="M33" i="79"/>
  <c r="P33" i="79" s="1"/>
  <c r="M97" i="79"/>
  <c r="P97" i="79" s="1"/>
  <c r="M118" i="79"/>
  <c r="P118" i="79" s="1"/>
  <c r="M38" i="79"/>
  <c r="P38" i="79" s="1"/>
  <c r="M113" i="79"/>
  <c r="P113" i="79" s="1"/>
  <c r="M85" i="79"/>
  <c r="P85" i="79" s="1"/>
  <c r="M112" i="79"/>
  <c r="P112" i="79" s="1"/>
  <c r="M30" i="79"/>
  <c r="P30" i="79" s="1"/>
  <c r="M84" i="79"/>
  <c r="P84" i="79" s="1"/>
  <c r="M95" i="79"/>
  <c r="P95" i="79" s="1"/>
  <c r="M123" i="79"/>
  <c r="P123" i="79" s="1"/>
  <c r="M51" i="79"/>
  <c r="P51" i="79" s="1"/>
  <c r="M92" i="79"/>
  <c r="P92" i="79" s="1"/>
  <c r="M78" i="79"/>
  <c r="P78" i="79" s="1"/>
  <c r="M89" i="79"/>
  <c r="P89" i="79" s="1"/>
  <c r="M23" i="79"/>
  <c r="P23" i="79" s="1"/>
  <c r="X26" i="1" l="1"/>
  <c r="W26" i="1"/>
  <c r="V26" i="1"/>
  <c r="N62" i="79" l="1"/>
  <c r="N76" i="1" s="1"/>
  <c r="N77" i="1"/>
  <c r="N78" i="1" l="1"/>
  <c r="O75" i="1" l="1"/>
  <c r="O67" i="1"/>
  <c r="O59" i="1"/>
  <c r="O51" i="1"/>
  <c r="O43" i="1"/>
  <c r="O35" i="1"/>
  <c r="O27" i="1"/>
  <c r="O19" i="1"/>
  <c r="O56" i="1"/>
  <c r="O40" i="1"/>
  <c r="O16" i="1"/>
  <c r="O39" i="1"/>
  <c r="O60" i="1"/>
  <c r="O44" i="1"/>
  <c r="O20" i="1"/>
  <c r="O74" i="1"/>
  <c r="O66" i="1"/>
  <c r="O58" i="1"/>
  <c r="O50" i="1"/>
  <c r="O42" i="1"/>
  <c r="O34" i="1"/>
  <c r="O26" i="1"/>
  <c r="O18" i="1"/>
  <c r="O64" i="1"/>
  <c r="O32" i="1"/>
  <c r="O71" i="1"/>
  <c r="O47" i="1"/>
  <c r="O23" i="1"/>
  <c r="O52" i="1"/>
  <c r="O36" i="1"/>
  <c r="O73" i="1"/>
  <c r="O65" i="1"/>
  <c r="O57" i="1"/>
  <c r="O49" i="1"/>
  <c r="O41" i="1"/>
  <c r="O33" i="1"/>
  <c r="O25" i="1"/>
  <c r="O17" i="1"/>
  <c r="O72" i="1"/>
  <c r="O48" i="1"/>
  <c r="O24" i="1"/>
  <c r="O63" i="1"/>
  <c r="O55" i="1"/>
  <c r="O31" i="1"/>
  <c r="O76" i="1"/>
  <c r="O70" i="1"/>
  <c r="O62" i="1"/>
  <c r="O54" i="1"/>
  <c r="O46" i="1"/>
  <c r="O38" i="1"/>
  <c r="O30" i="1"/>
  <c r="O22" i="1"/>
  <c r="O77" i="1"/>
  <c r="O69" i="1"/>
  <c r="O61" i="1"/>
  <c r="O53" i="1"/>
  <c r="O45" i="1"/>
  <c r="O37" i="1"/>
  <c r="O29" i="1"/>
  <c r="O21" i="1"/>
  <c r="O68" i="1"/>
  <c r="O28"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J74" i="1"/>
  <c r="K74" i="1"/>
  <c r="J75" i="1"/>
  <c r="K75" i="1"/>
  <c r="V37" i="1"/>
  <c r="W37" i="1"/>
  <c r="B23" i="27" l="1"/>
  <c r="C23" i="27"/>
  <c r="D23" i="27"/>
  <c r="E23" i="27"/>
  <c r="F23" i="27"/>
  <c r="G23" i="27"/>
  <c r="H23" i="27"/>
  <c r="I23" i="27"/>
  <c r="J23" i="27"/>
  <c r="K23" i="27"/>
  <c r="L23" i="27"/>
  <c r="M23" i="27"/>
  <c r="B24" i="27"/>
  <c r="C24" i="27"/>
  <c r="D24" i="27"/>
  <c r="E24" i="27"/>
  <c r="F24" i="27"/>
  <c r="G24" i="27"/>
  <c r="H24" i="27"/>
  <c r="I24" i="27"/>
  <c r="J24" i="27"/>
  <c r="K24" i="27"/>
  <c r="L24" i="27"/>
  <c r="M24" i="27"/>
  <c r="B25" i="27"/>
  <c r="C25" i="27"/>
  <c r="D25" i="27"/>
  <c r="E25" i="27"/>
  <c r="F25" i="27"/>
  <c r="G25" i="27"/>
  <c r="H25" i="27"/>
  <c r="I25" i="27"/>
  <c r="J25" i="27"/>
  <c r="K25" i="27"/>
  <c r="L25" i="27"/>
  <c r="M25" i="27"/>
  <c r="B26" i="27"/>
  <c r="C26" i="27"/>
  <c r="D26" i="27"/>
  <c r="E26" i="27"/>
  <c r="F26" i="27"/>
  <c r="G26" i="27"/>
  <c r="H26" i="27"/>
  <c r="I26" i="27"/>
  <c r="J26" i="27"/>
  <c r="K26" i="27"/>
  <c r="L26" i="27"/>
  <c r="M26" i="27"/>
  <c r="B27" i="27"/>
  <c r="C27" i="27"/>
  <c r="D27" i="27"/>
  <c r="E27" i="27"/>
  <c r="F27" i="27"/>
  <c r="G27" i="27"/>
  <c r="H27" i="27"/>
  <c r="I27" i="27"/>
  <c r="J27" i="27"/>
  <c r="K27" i="27"/>
  <c r="L27" i="27"/>
  <c r="M27" i="27"/>
  <c r="B28" i="27"/>
  <c r="C28" i="27"/>
  <c r="D28" i="27"/>
  <c r="E28" i="27"/>
  <c r="F28" i="27"/>
  <c r="G28" i="27"/>
  <c r="H28" i="27"/>
  <c r="I28" i="27"/>
  <c r="J28" i="27"/>
  <c r="K28" i="27"/>
  <c r="L28" i="27"/>
  <c r="M28" i="27"/>
  <c r="B29" i="27"/>
  <c r="C29" i="27"/>
  <c r="D29" i="27"/>
  <c r="E29" i="27"/>
  <c r="F29" i="27"/>
  <c r="G29" i="27"/>
  <c r="H29" i="27"/>
  <c r="I29" i="27"/>
  <c r="J29" i="27"/>
  <c r="K29" i="27"/>
  <c r="L29" i="27"/>
  <c r="M29" i="27"/>
  <c r="B30" i="27"/>
  <c r="C30" i="27"/>
  <c r="D30" i="27"/>
  <c r="E30" i="27"/>
  <c r="F30" i="27"/>
  <c r="G30" i="27"/>
  <c r="H30" i="27"/>
  <c r="I30" i="27"/>
  <c r="J30" i="27"/>
  <c r="K30" i="27"/>
  <c r="L30" i="27"/>
  <c r="M30" i="27"/>
  <c r="B31" i="27"/>
  <c r="C31" i="27"/>
  <c r="D31" i="27"/>
  <c r="E31" i="27"/>
  <c r="F31" i="27"/>
  <c r="G31" i="27"/>
  <c r="H31" i="27"/>
  <c r="I31" i="27"/>
  <c r="J31" i="27"/>
  <c r="K31" i="27"/>
  <c r="L31" i="27"/>
  <c r="M31" i="27"/>
  <c r="B32" i="27"/>
  <c r="C32" i="27"/>
  <c r="D32" i="27"/>
  <c r="E32" i="27"/>
  <c r="F32" i="27"/>
  <c r="G32" i="27"/>
  <c r="H32" i="27"/>
  <c r="I32" i="27"/>
  <c r="J32" i="27"/>
  <c r="K32" i="27"/>
  <c r="L32" i="27"/>
  <c r="M32" i="27"/>
  <c r="B33" i="27"/>
  <c r="C33" i="27"/>
  <c r="D33" i="27"/>
  <c r="E33" i="27"/>
  <c r="F33" i="27"/>
  <c r="G33" i="27"/>
  <c r="H33" i="27"/>
  <c r="I33" i="27"/>
  <c r="J33" i="27"/>
  <c r="K33" i="27"/>
  <c r="L33" i="27"/>
  <c r="M33" i="27"/>
  <c r="B34" i="27"/>
  <c r="C34" i="27"/>
  <c r="D34" i="27"/>
  <c r="E34" i="27"/>
  <c r="F34" i="27"/>
  <c r="G34" i="27"/>
  <c r="H34" i="27"/>
  <c r="I34" i="27"/>
  <c r="J34" i="27"/>
  <c r="K34" i="27"/>
  <c r="L34" i="27"/>
  <c r="M34" i="27"/>
  <c r="B35" i="27"/>
  <c r="C35" i="27"/>
  <c r="D35" i="27"/>
  <c r="E35" i="27"/>
  <c r="F35" i="27"/>
  <c r="G35" i="27"/>
  <c r="H35" i="27"/>
  <c r="I35" i="27"/>
  <c r="J35" i="27"/>
  <c r="K35" i="27"/>
  <c r="L35" i="27"/>
  <c r="M35" i="27"/>
  <c r="E8" i="50" l="1"/>
  <c r="E3" i="50"/>
  <c r="E7" i="48" l="1"/>
  <c r="F7" i="48"/>
  <c r="G7" i="48"/>
  <c r="R7" i="48"/>
  <c r="S7" i="48"/>
  <c r="T7" i="48"/>
  <c r="AE7" i="48"/>
  <c r="AF7" i="48"/>
  <c r="AG7" i="48"/>
  <c r="E12" i="48"/>
  <c r="F12" i="48"/>
  <c r="G12" i="48"/>
  <c r="R12" i="48"/>
  <c r="S12" i="48"/>
  <c r="T12" i="48"/>
  <c r="AE12" i="48"/>
  <c r="AF12" i="48"/>
  <c r="AG12" i="48"/>
  <c r="E17" i="48"/>
  <c r="F17" i="48"/>
  <c r="G17" i="48"/>
  <c r="R17" i="48"/>
  <c r="S17" i="48"/>
  <c r="T17" i="48"/>
  <c r="AE17" i="48"/>
  <c r="AF17" i="48"/>
  <c r="AG17" i="48"/>
  <c r="E25" i="48"/>
  <c r="F25" i="48"/>
  <c r="G25" i="48"/>
  <c r="R25" i="48"/>
  <c r="S25" i="48"/>
  <c r="T25" i="48"/>
  <c r="AE25" i="48"/>
  <c r="AF25" i="48"/>
  <c r="AG25" i="48"/>
  <c r="E30" i="48"/>
  <c r="F30" i="48"/>
  <c r="G30" i="48"/>
  <c r="V30" i="48"/>
  <c r="Y30" i="48"/>
  <c r="AE30" i="48"/>
  <c r="AF30" i="48"/>
  <c r="AG30" i="48"/>
  <c r="E35" i="48"/>
  <c r="F35" i="48"/>
  <c r="G35" i="48"/>
  <c r="V35" i="48"/>
  <c r="Y35" i="48"/>
  <c r="AG36" i="45" l="1"/>
  <c r="AF36" i="45"/>
  <c r="AE36" i="45"/>
  <c r="T36" i="45"/>
  <c r="S36" i="45"/>
  <c r="R36" i="45"/>
  <c r="G36" i="45"/>
  <c r="F36" i="45"/>
  <c r="E36" i="45"/>
  <c r="AG30" i="45"/>
  <c r="AF30" i="45"/>
  <c r="AE30" i="45"/>
  <c r="T30" i="45"/>
  <c r="S30" i="45"/>
  <c r="R30" i="45"/>
  <c r="G30" i="45"/>
  <c r="F30" i="45"/>
  <c r="E30" i="45"/>
  <c r="AG25" i="45"/>
  <c r="AF25" i="45"/>
  <c r="AE25" i="45"/>
  <c r="T25" i="45"/>
  <c r="S25" i="45"/>
  <c r="R25" i="45"/>
  <c r="G25" i="45"/>
  <c r="F25" i="45"/>
  <c r="E25" i="45"/>
  <c r="AG20" i="45"/>
  <c r="AF20" i="45"/>
  <c r="AE20" i="45"/>
  <c r="T20" i="45"/>
  <c r="S20" i="45"/>
  <c r="R20" i="45"/>
  <c r="G20" i="45"/>
  <c r="F20" i="45"/>
  <c r="E20" i="45"/>
  <c r="AG15" i="45"/>
  <c r="AF15" i="45"/>
  <c r="AE15" i="45"/>
  <c r="T15" i="45"/>
  <c r="S15" i="45"/>
  <c r="R15" i="45"/>
  <c r="G15" i="45"/>
  <c r="F15" i="45"/>
  <c r="E15" i="45"/>
  <c r="AG11" i="45"/>
  <c r="AF11" i="45"/>
  <c r="AE11" i="45"/>
  <c r="T11" i="45"/>
  <c r="S11" i="45"/>
  <c r="R11" i="45"/>
  <c r="G11" i="45"/>
  <c r="F11" i="45"/>
  <c r="E11" i="45"/>
  <c r="AG7" i="45"/>
  <c r="AF7" i="45"/>
  <c r="AE7" i="45"/>
  <c r="T7" i="45"/>
  <c r="S7" i="45"/>
  <c r="R7" i="45"/>
  <c r="G7" i="45"/>
  <c r="F7" i="45"/>
  <c r="E7" i="45"/>
  <c r="H5" i="42" l="1"/>
  <c r="D11" i="35" s="1"/>
  <c r="I5" i="42"/>
  <c r="N5" i="42"/>
  <c r="O5" i="42"/>
  <c r="G5" i="41"/>
  <c r="H5" i="41"/>
  <c r="M5" i="41"/>
  <c r="F10" i="35" s="1"/>
  <c r="N5" i="41"/>
  <c r="H5" i="40"/>
  <c r="D9" i="35" s="1"/>
  <c r="I5" i="40"/>
  <c r="N5" i="40"/>
  <c r="O5" i="40"/>
  <c r="H5" i="39"/>
  <c r="I5" i="39"/>
  <c r="N5" i="39"/>
  <c r="F8" i="35" s="1"/>
  <c r="O5" i="39"/>
  <c r="H5" i="37"/>
  <c r="D7" i="35" s="1"/>
  <c r="I5" i="37"/>
  <c r="E7" i="35" s="1"/>
  <c r="N5" i="37"/>
  <c r="F7" i="35" s="1"/>
  <c r="O5" i="37"/>
  <c r="G7" i="35" s="1"/>
  <c r="D8" i="35"/>
  <c r="E8" i="35"/>
  <c r="G8" i="35"/>
  <c r="E9" i="35"/>
  <c r="F9" i="35"/>
  <c r="G9" i="35"/>
  <c r="D10" i="35"/>
  <c r="E10" i="35"/>
  <c r="G10" i="35"/>
  <c r="E11" i="35"/>
  <c r="F11" i="35"/>
  <c r="G11" i="35"/>
  <c r="V75" i="1" l="1"/>
  <c r="W75" i="1"/>
  <c r="X75" i="1"/>
  <c r="L75" i="1" l="1"/>
  <c r="V45" i="1" l="1"/>
  <c r="W45" i="1"/>
  <c r="X45" i="1"/>
  <c r="V46" i="1"/>
  <c r="W46" i="1"/>
  <c r="X46" i="1"/>
  <c r="V47" i="1"/>
  <c r="W47" i="1"/>
  <c r="X47" i="1"/>
  <c r="V48" i="1"/>
  <c r="W48" i="1"/>
  <c r="X48" i="1"/>
  <c r="V49" i="1"/>
  <c r="W49" i="1"/>
  <c r="X49" i="1"/>
  <c r="V50" i="1"/>
  <c r="W50" i="1"/>
  <c r="X50" i="1"/>
  <c r="V51" i="1"/>
  <c r="W51" i="1"/>
  <c r="X51" i="1"/>
  <c r="V52" i="1"/>
  <c r="W52" i="1"/>
  <c r="X52" i="1"/>
  <c r="V53" i="1"/>
  <c r="W53" i="1"/>
  <c r="X53" i="1"/>
  <c r="V54" i="1"/>
  <c r="W54" i="1"/>
  <c r="X54" i="1"/>
  <c r="V55" i="1"/>
  <c r="W55" i="1"/>
  <c r="X55" i="1"/>
  <c r="V56" i="1"/>
  <c r="W56" i="1"/>
  <c r="X56" i="1"/>
  <c r="V57" i="1"/>
  <c r="W57" i="1"/>
  <c r="X57" i="1"/>
  <c r="V58" i="1"/>
  <c r="W58" i="1"/>
  <c r="X58" i="1"/>
  <c r="V59" i="1"/>
  <c r="W59" i="1"/>
  <c r="X59" i="1"/>
  <c r="V60" i="1"/>
  <c r="W60" i="1"/>
  <c r="X60" i="1"/>
  <c r="V61" i="1"/>
  <c r="W61" i="1"/>
  <c r="X61" i="1"/>
  <c r="V62" i="1"/>
  <c r="W62" i="1"/>
  <c r="X62" i="1"/>
  <c r="V63" i="1"/>
  <c r="W63" i="1"/>
  <c r="X63" i="1"/>
  <c r="V64" i="1"/>
  <c r="W64" i="1"/>
  <c r="X64" i="1"/>
  <c r="V65" i="1"/>
  <c r="W65" i="1"/>
  <c r="X65" i="1"/>
  <c r="V66" i="1"/>
  <c r="W66" i="1"/>
  <c r="X66" i="1"/>
  <c r="V67" i="1"/>
  <c r="W67" i="1"/>
  <c r="X67" i="1"/>
  <c r="V68" i="1"/>
  <c r="W68" i="1"/>
  <c r="X68" i="1"/>
  <c r="V69" i="1"/>
  <c r="W69" i="1"/>
  <c r="X69" i="1"/>
  <c r="V70" i="1"/>
  <c r="W70" i="1"/>
  <c r="X70" i="1"/>
  <c r="V71" i="1"/>
  <c r="W71" i="1"/>
  <c r="X71" i="1"/>
  <c r="V72" i="1"/>
  <c r="W72" i="1"/>
  <c r="X72" i="1"/>
  <c r="V73" i="1"/>
  <c r="W73" i="1"/>
  <c r="X73" i="1"/>
  <c r="V74" i="1"/>
  <c r="W74" i="1"/>
  <c r="X74" i="1"/>
  <c r="L73" i="1" l="1"/>
  <c r="L71" i="1"/>
  <c r="L70" i="1"/>
  <c r="L67" i="1"/>
  <c r="L65" i="1"/>
  <c r="L63" i="1"/>
  <c r="L61" i="1"/>
  <c r="L59" i="1"/>
  <c r="L57" i="1"/>
  <c r="L54" i="1"/>
  <c r="L52" i="1"/>
  <c r="L50" i="1"/>
  <c r="L48" i="1"/>
  <c r="L47" i="1"/>
  <c r="L45" i="1"/>
  <c r="L74" i="1"/>
  <c r="L72" i="1"/>
  <c r="L69" i="1"/>
  <c r="L68" i="1"/>
  <c r="L66" i="1"/>
  <c r="L64" i="1"/>
  <c r="L62" i="1"/>
  <c r="L60" i="1"/>
  <c r="L58" i="1"/>
  <c r="L56" i="1"/>
  <c r="L55" i="1"/>
  <c r="L53" i="1"/>
  <c r="L51" i="1"/>
  <c r="L49" i="1"/>
  <c r="L46" i="1"/>
  <c r="C50" i="23"/>
  <c r="C51" i="23"/>
  <c r="C52" i="23"/>
  <c r="C53" i="23"/>
  <c r="C55" i="23"/>
  <c r="C56" i="23"/>
  <c r="C57" i="23"/>
  <c r="C58" i="23"/>
  <c r="M31" i="29"/>
  <c r="M32" i="29" s="1"/>
  <c r="I31" i="29"/>
  <c r="I32" i="29" s="1"/>
  <c r="M29" i="29"/>
  <c r="L29" i="29"/>
  <c r="L31" i="29" s="1"/>
  <c r="L32" i="29" s="1"/>
  <c r="K29" i="29"/>
  <c r="K31" i="29" s="1"/>
  <c r="K32" i="29" s="1"/>
  <c r="J29" i="29"/>
  <c r="J31" i="29" s="1"/>
  <c r="J32" i="29" s="1"/>
  <c r="I29" i="29"/>
  <c r="H29" i="29"/>
  <c r="H31" i="29" s="1"/>
  <c r="H32" i="29" s="1"/>
  <c r="G29" i="29"/>
  <c r="G31" i="29" s="1"/>
  <c r="G32" i="29" s="1"/>
  <c r="F29" i="29"/>
  <c r="F31" i="29" s="1"/>
  <c r="F32" i="29" s="1"/>
  <c r="E29" i="29"/>
  <c r="E31" i="29" s="1"/>
  <c r="E32" i="29" s="1"/>
  <c r="D29" i="29"/>
  <c r="D31" i="29" s="1"/>
  <c r="D32" i="29" s="1"/>
  <c r="C29" i="29"/>
  <c r="C31" i="29" s="1"/>
  <c r="C32" i="29" s="1"/>
  <c r="B29" i="29"/>
  <c r="B31" i="29" s="1"/>
  <c r="B32" i="29" s="1"/>
  <c r="M15" i="29"/>
  <c r="M27" i="29" s="1"/>
  <c r="L15" i="29"/>
  <c r="L27" i="29" s="1"/>
  <c r="K15" i="29"/>
  <c r="K27" i="29" s="1"/>
  <c r="J15" i="29"/>
  <c r="J27" i="29" s="1"/>
  <c r="I15" i="29"/>
  <c r="I27" i="29" s="1"/>
  <c r="H15" i="29"/>
  <c r="H27" i="29" s="1"/>
  <c r="G15" i="29"/>
  <c r="G27" i="29" s="1"/>
  <c r="F15" i="29"/>
  <c r="F27" i="29" s="1"/>
  <c r="E15" i="29"/>
  <c r="E27" i="29" s="1"/>
  <c r="D15" i="29"/>
  <c r="D27" i="29" s="1"/>
  <c r="C15" i="29"/>
  <c r="C27" i="29" s="1"/>
  <c r="B15" i="29"/>
  <c r="B27" i="29" s="1"/>
  <c r="M14" i="29"/>
  <c r="M26" i="29" s="1"/>
  <c r="L14" i="29"/>
  <c r="L26" i="29" s="1"/>
  <c r="K14" i="29"/>
  <c r="K26" i="29" s="1"/>
  <c r="J14" i="29"/>
  <c r="J26" i="29" s="1"/>
  <c r="I14" i="29"/>
  <c r="I26" i="29" s="1"/>
  <c r="H14" i="29"/>
  <c r="H26" i="29" s="1"/>
  <c r="G14" i="29"/>
  <c r="G26" i="29" s="1"/>
  <c r="F14" i="29"/>
  <c r="F26" i="29" s="1"/>
  <c r="E14" i="29"/>
  <c r="E26" i="29" s="1"/>
  <c r="D14" i="29"/>
  <c r="D26" i="29" s="1"/>
  <c r="C14" i="29"/>
  <c r="C26" i="29" s="1"/>
  <c r="B14" i="29"/>
  <c r="B26" i="29" s="1"/>
  <c r="M13" i="29"/>
  <c r="M25" i="29" s="1"/>
  <c r="L13" i="29"/>
  <c r="L25" i="29" s="1"/>
  <c r="K13" i="29"/>
  <c r="K25" i="29" s="1"/>
  <c r="J13" i="29"/>
  <c r="J25" i="29" s="1"/>
  <c r="I13" i="29"/>
  <c r="I25" i="29" s="1"/>
  <c r="H13" i="29"/>
  <c r="H25" i="29" s="1"/>
  <c r="G13" i="29"/>
  <c r="G25" i="29" s="1"/>
  <c r="F13" i="29"/>
  <c r="F25" i="29" s="1"/>
  <c r="E13" i="29"/>
  <c r="E25" i="29" s="1"/>
  <c r="D13" i="29"/>
  <c r="D25" i="29" s="1"/>
  <c r="C13" i="29"/>
  <c r="C25" i="29" s="1"/>
  <c r="B13" i="29"/>
  <c r="B25" i="29" s="1"/>
  <c r="M69" i="28"/>
  <c r="M71" i="28" s="1"/>
  <c r="M72" i="28" s="1"/>
  <c r="L69" i="28"/>
  <c r="L71" i="28" s="1"/>
  <c r="L72" i="28" s="1"/>
  <c r="K69" i="28"/>
  <c r="K71" i="28" s="1"/>
  <c r="K72" i="28" s="1"/>
  <c r="J69" i="28"/>
  <c r="J71" i="28" s="1"/>
  <c r="J72" i="28" s="1"/>
  <c r="I69" i="28"/>
  <c r="I71" i="28" s="1"/>
  <c r="I72" i="28" s="1"/>
  <c r="H69" i="28"/>
  <c r="H71" i="28" s="1"/>
  <c r="H72" i="28" s="1"/>
  <c r="G69" i="28"/>
  <c r="G71" i="28" s="1"/>
  <c r="G72" i="28" s="1"/>
  <c r="F69" i="28"/>
  <c r="F71" i="28" s="1"/>
  <c r="F72" i="28" s="1"/>
  <c r="E69" i="28"/>
  <c r="E71" i="28" s="1"/>
  <c r="E72" i="28" s="1"/>
  <c r="D69" i="28"/>
  <c r="D71" i="28" s="1"/>
  <c r="D72" i="28" s="1"/>
  <c r="C69" i="28"/>
  <c r="C71" i="28" s="1"/>
  <c r="C72" i="28" s="1"/>
  <c r="B69" i="28"/>
  <c r="B71" i="28" s="1"/>
  <c r="B72" i="28" s="1"/>
  <c r="M35" i="28"/>
  <c r="M67" i="28" s="1"/>
  <c r="L35" i="28"/>
  <c r="L67" i="28" s="1"/>
  <c r="K35" i="28"/>
  <c r="K67" i="28" s="1"/>
  <c r="J35" i="28"/>
  <c r="J67" i="28" s="1"/>
  <c r="I35" i="28"/>
  <c r="I67" i="28" s="1"/>
  <c r="H35" i="28"/>
  <c r="H67" i="28" s="1"/>
  <c r="G35" i="28"/>
  <c r="G67" i="28" s="1"/>
  <c r="F35" i="28"/>
  <c r="F67" i="28" s="1"/>
  <c r="E35" i="28"/>
  <c r="E67" i="28" s="1"/>
  <c r="D35" i="28"/>
  <c r="D67" i="28" s="1"/>
  <c r="C35" i="28"/>
  <c r="C67" i="28" s="1"/>
  <c r="B35" i="28"/>
  <c r="B67" i="28" s="1"/>
  <c r="M34" i="28"/>
  <c r="M66" i="28" s="1"/>
  <c r="L34" i="28"/>
  <c r="L66" i="28" s="1"/>
  <c r="K34" i="28"/>
  <c r="K66" i="28" s="1"/>
  <c r="J34" i="28"/>
  <c r="J66" i="28" s="1"/>
  <c r="I34" i="28"/>
  <c r="I66" i="28" s="1"/>
  <c r="H34" i="28"/>
  <c r="H66" i="28" s="1"/>
  <c r="G34" i="28"/>
  <c r="G66" i="28" s="1"/>
  <c r="F34" i="28"/>
  <c r="F66" i="28" s="1"/>
  <c r="E34" i="28"/>
  <c r="E66" i="28" s="1"/>
  <c r="D34" i="28"/>
  <c r="D66" i="28" s="1"/>
  <c r="C34" i="28"/>
  <c r="C66" i="28" s="1"/>
  <c r="B34" i="28"/>
  <c r="B66" i="28" s="1"/>
  <c r="M33" i="28"/>
  <c r="M65" i="28" s="1"/>
  <c r="L33" i="28"/>
  <c r="L65" i="28" s="1"/>
  <c r="K33" i="28"/>
  <c r="K65" i="28" s="1"/>
  <c r="J33" i="28"/>
  <c r="J65" i="28" s="1"/>
  <c r="I33" i="28"/>
  <c r="I65" i="28" s="1"/>
  <c r="H33" i="28"/>
  <c r="H65" i="28" s="1"/>
  <c r="G33" i="28"/>
  <c r="G65" i="28" s="1"/>
  <c r="F33" i="28"/>
  <c r="F65" i="28" s="1"/>
  <c r="E33" i="28"/>
  <c r="E65" i="28" s="1"/>
  <c r="D33" i="28"/>
  <c r="D65" i="28" s="1"/>
  <c r="C33" i="28"/>
  <c r="C65" i="28" s="1"/>
  <c r="B33" i="28"/>
  <c r="B65" i="28" s="1"/>
  <c r="M32" i="28"/>
  <c r="M64" i="28" s="1"/>
  <c r="L32" i="28"/>
  <c r="L64" i="28" s="1"/>
  <c r="K32" i="28"/>
  <c r="K64" i="28" s="1"/>
  <c r="J32" i="28"/>
  <c r="J64" i="28" s="1"/>
  <c r="I32" i="28"/>
  <c r="I64" i="28" s="1"/>
  <c r="H32" i="28"/>
  <c r="H64" i="28" s="1"/>
  <c r="G32" i="28"/>
  <c r="G64" i="28" s="1"/>
  <c r="F32" i="28"/>
  <c r="F64" i="28" s="1"/>
  <c r="E32" i="28"/>
  <c r="E64" i="28" s="1"/>
  <c r="D32" i="28"/>
  <c r="D64" i="28" s="1"/>
  <c r="C32" i="28"/>
  <c r="C64" i="28" s="1"/>
  <c r="B32" i="28"/>
  <c r="B64" i="28" s="1"/>
  <c r="M31" i="28"/>
  <c r="M63" i="28" s="1"/>
  <c r="L31" i="28"/>
  <c r="L63" i="28" s="1"/>
  <c r="K31" i="28"/>
  <c r="K63" i="28" s="1"/>
  <c r="J31" i="28"/>
  <c r="J63" i="28" s="1"/>
  <c r="I31" i="28"/>
  <c r="I63" i="28" s="1"/>
  <c r="H31" i="28"/>
  <c r="H63" i="28" s="1"/>
  <c r="G31" i="28"/>
  <c r="G63" i="28" s="1"/>
  <c r="F31" i="28"/>
  <c r="F63" i="28" s="1"/>
  <c r="E31" i="28"/>
  <c r="E63" i="28" s="1"/>
  <c r="D31" i="28"/>
  <c r="D63" i="28" s="1"/>
  <c r="C31" i="28"/>
  <c r="C63" i="28" s="1"/>
  <c r="B31" i="28"/>
  <c r="B63" i="28" s="1"/>
  <c r="M30" i="28"/>
  <c r="M62" i="28" s="1"/>
  <c r="L30" i="28"/>
  <c r="L62" i="28" s="1"/>
  <c r="K30" i="28"/>
  <c r="K62" i="28" s="1"/>
  <c r="J30" i="28"/>
  <c r="J62" i="28" s="1"/>
  <c r="I30" i="28"/>
  <c r="I62" i="28" s="1"/>
  <c r="H30" i="28"/>
  <c r="H62" i="28" s="1"/>
  <c r="G30" i="28"/>
  <c r="G62" i="28" s="1"/>
  <c r="F30" i="28"/>
  <c r="F62" i="28" s="1"/>
  <c r="E30" i="28"/>
  <c r="E62" i="28" s="1"/>
  <c r="D30" i="28"/>
  <c r="D62" i="28" s="1"/>
  <c r="C30" i="28"/>
  <c r="C62" i="28" s="1"/>
  <c r="B30" i="28"/>
  <c r="B62" i="28" s="1"/>
  <c r="M29" i="28"/>
  <c r="M61" i="28" s="1"/>
  <c r="L29" i="28"/>
  <c r="L61" i="28" s="1"/>
  <c r="K29" i="28"/>
  <c r="K61" i="28" s="1"/>
  <c r="J29" i="28"/>
  <c r="J61" i="28" s="1"/>
  <c r="I29" i="28"/>
  <c r="I61" i="28" s="1"/>
  <c r="H29" i="28"/>
  <c r="H61" i="28" s="1"/>
  <c r="G29" i="28"/>
  <c r="G61" i="28" s="1"/>
  <c r="F29" i="28"/>
  <c r="F61" i="28" s="1"/>
  <c r="E29" i="28"/>
  <c r="E61" i="28" s="1"/>
  <c r="D29" i="28"/>
  <c r="D61" i="28" s="1"/>
  <c r="C29" i="28"/>
  <c r="C61" i="28" s="1"/>
  <c r="B29" i="28"/>
  <c r="B61" i="28" s="1"/>
  <c r="M28" i="28"/>
  <c r="M60" i="28" s="1"/>
  <c r="L28" i="28"/>
  <c r="L60" i="28" s="1"/>
  <c r="K28" i="28"/>
  <c r="K60" i="28" s="1"/>
  <c r="J28" i="28"/>
  <c r="J60" i="28" s="1"/>
  <c r="I28" i="28"/>
  <c r="I60" i="28" s="1"/>
  <c r="H28" i="28"/>
  <c r="H60" i="28" s="1"/>
  <c r="G28" i="28"/>
  <c r="G60" i="28" s="1"/>
  <c r="F28" i="28"/>
  <c r="F60" i="28" s="1"/>
  <c r="E28" i="28"/>
  <c r="E60" i="28" s="1"/>
  <c r="D28" i="28"/>
  <c r="D60" i="28" s="1"/>
  <c r="C28" i="28"/>
  <c r="C60" i="28" s="1"/>
  <c r="B28" i="28"/>
  <c r="B60" i="28" s="1"/>
  <c r="M27" i="28"/>
  <c r="M59" i="28" s="1"/>
  <c r="L27" i="28"/>
  <c r="L59" i="28" s="1"/>
  <c r="K27" i="28"/>
  <c r="K59" i="28" s="1"/>
  <c r="J27" i="28"/>
  <c r="J59" i="28" s="1"/>
  <c r="I27" i="28"/>
  <c r="I59" i="28" s="1"/>
  <c r="H27" i="28"/>
  <c r="H59" i="28" s="1"/>
  <c r="G27" i="28"/>
  <c r="G59" i="28" s="1"/>
  <c r="F27" i="28"/>
  <c r="F59" i="28" s="1"/>
  <c r="E27" i="28"/>
  <c r="E59" i="28" s="1"/>
  <c r="D27" i="28"/>
  <c r="D59" i="28" s="1"/>
  <c r="C27" i="28"/>
  <c r="C59" i="28" s="1"/>
  <c r="B27" i="28"/>
  <c r="B59" i="28" s="1"/>
  <c r="M26" i="28"/>
  <c r="M58" i="28" s="1"/>
  <c r="L26" i="28"/>
  <c r="L58" i="28" s="1"/>
  <c r="K26" i="28"/>
  <c r="K58" i="28" s="1"/>
  <c r="J26" i="28"/>
  <c r="J58" i="28" s="1"/>
  <c r="I26" i="28"/>
  <c r="I58" i="28" s="1"/>
  <c r="H26" i="28"/>
  <c r="H58" i="28" s="1"/>
  <c r="G26" i="28"/>
  <c r="G58" i="28" s="1"/>
  <c r="F26" i="28"/>
  <c r="F58" i="28" s="1"/>
  <c r="E26" i="28"/>
  <c r="E58" i="28" s="1"/>
  <c r="D26" i="28"/>
  <c r="D58" i="28" s="1"/>
  <c r="C26" i="28"/>
  <c r="C58" i="28" s="1"/>
  <c r="B26" i="28"/>
  <c r="B58" i="28" s="1"/>
  <c r="M25" i="28"/>
  <c r="M57" i="28" s="1"/>
  <c r="L25" i="28"/>
  <c r="L57" i="28" s="1"/>
  <c r="K25" i="28"/>
  <c r="K57" i="28" s="1"/>
  <c r="J25" i="28"/>
  <c r="J57" i="28" s="1"/>
  <c r="I25" i="28"/>
  <c r="I57" i="28" s="1"/>
  <c r="H25" i="28"/>
  <c r="H57" i="28" s="1"/>
  <c r="G25" i="28"/>
  <c r="G57" i="28" s="1"/>
  <c r="F25" i="28"/>
  <c r="F57" i="28" s="1"/>
  <c r="E25" i="28"/>
  <c r="E57" i="28" s="1"/>
  <c r="D25" i="28"/>
  <c r="D57" i="28" s="1"/>
  <c r="C25" i="28"/>
  <c r="C57" i="28" s="1"/>
  <c r="B25" i="28"/>
  <c r="B57" i="28" s="1"/>
  <c r="M24" i="28"/>
  <c r="M56" i="28" s="1"/>
  <c r="L24" i="28"/>
  <c r="L56" i="28" s="1"/>
  <c r="K24" i="28"/>
  <c r="K56" i="28" s="1"/>
  <c r="J24" i="28"/>
  <c r="J56" i="28" s="1"/>
  <c r="I24" i="28"/>
  <c r="I56" i="28" s="1"/>
  <c r="H24" i="28"/>
  <c r="H56" i="28" s="1"/>
  <c r="G24" i="28"/>
  <c r="G56" i="28" s="1"/>
  <c r="F24" i="28"/>
  <c r="F56" i="28" s="1"/>
  <c r="E24" i="28"/>
  <c r="E56" i="28" s="1"/>
  <c r="D24" i="28"/>
  <c r="D56" i="28" s="1"/>
  <c r="C24" i="28"/>
  <c r="C56" i="28" s="1"/>
  <c r="B24" i="28"/>
  <c r="B56" i="28" s="1"/>
  <c r="M23" i="28"/>
  <c r="M55" i="28" s="1"/>
  <c r="L23" i="28"/>
  <c r="L55" i="28" s="1"/>
  <c r="K23" i="28"/>
  <c r="K55" i="28" s="1"/>
  <c r="J23" i="28"/>
  <c r="J55" i="28" s="1"/>
  <c r="I23" i="28"/>
  <c r="I55" i="28" s="1"/>
  <c r="H23" i="28"/>
  <c r="H55" i="28" s="1"/>
  <c r="G23" i="28"/>
  <c r="G55" i="28" s="1"/>
  <c r="F23" i="28"/>
  <c r="F55" i="28" s="1"/>
  <c r="E23" i="28"/>
  <c r="E55" i="28" s="1"/>
  <c r="D23" i="28"/>
  <c r="D55" i="28" s="1"/>
  <c r="C23" i="28"/>
  <c r="C55" i="28" s="1"/>
  <c r="B23" i="28"/>
  <c r="B55" i="28" s="1"/>
  <c r="M69" i="27"/>
  <c r="M71" i="27" s="1"/>
  <c r="M72" i="27" s="1"/>
  <c r="L69" i="27"/>
  <c r="L71" i="27" s="1"/>
  <c r="L72" i="27" s="1"/>
  <c r="K69" i="27"/>
  <c r="K71" i="27" s="1"/>
  <c r="K72" i="27" s="1"/>
  <c r="J69" i="27"/>
  <c r="J71" i="27" s="1"/>
  <c r="J72" i="27" s="1"/>
  <c r="I69" i="27"/>
  <c r="I71" i="27" s="1"/>
  <c r="I72" i="27" s="1"/>
  <c r="H69" i="27"/>
  <c r="H71" i="27" s="1"/>
  <c r="H72" i="27" s="1"/>
  <c r="G69" i="27"/>
  <c r="G71" i="27" s="1"/>
  <c r="G72" i="27" s="1"/>
  <c r="F69" i="27"/>
  <c r="F71" i="27" s="1"/>
  <c r="F72" i="27" s="1"/>
  <c r="E69" i="27"/>
  <c r="E71" i="27" s="1"/>
  <c r="E72" i="27" s="1"/>
  <c r="D69" i="27"/>
  <c r="D71" i="27" s="1"/>
  <c r="D72" i="27" s="1"/>
  <c r="C69" i="27"/>
  <c r="C71" i="27" s="1"/>
  <c r="C72" i="27" s="1"/>
  <c r="B69" i="27"/>
  <c r="B71" i="27" s="1"/>
  <c r="B72" i="27" s="1"/>
  <c r="M67" i="27"/>
  <c r="H67" i="27"/>
  <c r="E67" i="27"/>
  <c r="I66" i="27"/>
  <c r="D66" i="27"/>
  <c r="M65" i="27"/>
  <c r="E65" i="27"/>
  <c r="L64" i="27"/>
  <c r="I64" i="27"/>
  <c r="M63" i="27"/>
  <c r="H63" i="27"/>
  <c r="E63" i="27"/>
  <c r="I62" i="27"/>
  <c r="D62" i="27"/>
  <c r="M61" i="27"/>
  <c r="L60" i="27"/>
  <c r="H59" i="27"/>
  <c r="D58" i="27"/>
  <c r="L56" i="27"/>
  <c r="H55" i="27"/>
  <c r="L67" i="27"/>
  <c r="K67" i="27"/>
  <c r="J67" i="27"/>
  <c r="I67" i="27"/>
  <c r="G67" i="27"/>
  <c r="F67" i="27"/>
  <c r="D67" i="27"/>
  <c r="C67" i="27"/>
  <c r="B67" i="27"/>
  <c r="M66" i="27"/>
  <c r="L66" i="27"/>
  <c r="K66" i="27"/>
  <c r="J66" i="27"/>
  <c r="H66" i="27"/>
  <c r="G66" i="27"/>
  <c r="F66" i="27"/>
  <c r="E66" i="27"/>
  <c r="C66" i="27"/>
  <c r="B66" i="27"/>
  <c r="L65" i="27"/>
  <c r="K65" i="27"/>
  <c r="J65" i="27"/>
  <c r="I65" i="27"/>
  <c r="H65" i="27"/>
  <c r="G65" i="27"/>
  <c r="F65" i="27"/>
  <c r="D65" i="27"/>
  <c r="C65" i="27"/>
  <c r="B65" i="27"/>
  <c r="M64" i="27"/>
  <c r="K64" i="27"/>
  <c r="J64" i="27"/>
  <c r="H64" i="27"/>
  <c r="G64" i="27"/>
  <c r="F64" i="27"/>
  <c r="E64" i="27"/>
  <c r="D64" i="27"/>
  <c r="C64" i="27"/>
  <c r="B64" i="27"/>
  <c r="L63" i="27"/>
  <c r="K63" i="27"/>
  <c r="J63" i="27"/>
  <c r="I63" i="27"/>
  <c r="G63" i="27"/>
  <c r="F63" i="27"/>
  <c r="D63" i="27"/>
  <c r="C63" i="27"/>
  <c r="B63" i="27"/>
  <c r="M62" i="27"/>
  <c r="L62" i="27"/>
  <c r="K62" i="27"/>
  <c r="J62" i="27"/>
  <c r="H62" i="27"/>
  <c r="G62" i="27"/>
  <c r="F62" i="27"/>
  <c r="E62" i="27"/>
  <c r="C62" i="27"/>
  <c r="B62" i="27"/>
  <c r="L61" i="27"/>
  <c r="K61" i="27"/>
  <c r="J61" i="27"/>
  <c r="I61" i="27"/>
  <c r="H61" i="27"/>
  <c r="G61" i="27"/>
  <c r="F61" i="27"/>
  <c r="E61" i="27"/>
  <c r="D61" i="27"/>
  <c r="C61" i="27"/>
  <c r="B61" i="27"/>
  <c r="M60" i="27"/>
  <c r="K60" i="27"/>
  <c r="J60" i="27"/>
  <c r="I60" i="27"/>
  <c r="H60" i="27"/>
  <c r="G60" i="27"/>
  <c r="F60" i="27"/>
  <c r="E60" i="27"/>
  <c r="D60" i="27"/>
  <c r="C60" i="27"/>
  <c r="B60" i="27"/>
  <c r="M59" i="27"/>
  <c r="L59" i="27"/>
  <c r="K59" i="27"/>
  <c r="J59" i="27"/>
  <c r="I59" i="27"/>
  <c r="G59" i="27"/>
  <c r="F59" i="27"/>
  <c r="E59" i="27"/>
  <c r="D59" i="27"/>
  <c r="C59" i="27"/>
  <c r="B59" i="27"/>
  <c r="M58" i="27"/>
  <c r="L58" i="27"/>
  <c r="K58" i="27"/>
  <c r="J58" i="27"/>
  <c r="I58" i="27"/>
  <c r="H58" i="27"/>
  <c r="G58" i="27"/>
  <c r="F58" i="27"/>
  <c r="E58" i="27"/>
  <c r="C58" i="27"/>
  <c r="B58" i="27"/>
  <c r="M57" i="27"/>
  <c r="L57" i="27"/>
  <c r="K57" i="27"/>
  <c r="J57" i="27"/>
  <c r="I57" i="27"/>
  <c r="H57" i="27"/>
  <c r="G57" i="27"/>
  <c r="F57" i="27"/>
  <c r="E57" i="27"/>
  <c r="D57" i="27"/>
  <c r="C57" i="27"/>
  <c r="B57" i="27"/>
  <c r="M56" i="27"/>
  <c r="K56" i="27"/>
  <c r="J56" i="27"/>
  <c r="I56" i="27"/>
  <c r="H56" i="27"/>
  <c r="G56" i="27"/>
  <c r="F56" i="27"/>
  <c r="E56" i="27"/>
  <c r="D56" i="27"/>
  <c r="C56" i="27"/>
  <c r="B56" i="27"/>
  <c r="M55" i="27"/>
  <c r="L55" i="27"/>
  <c r="K55" i="27"/>
  <c r="J55" i="27"/>
  <c r="I55" i="27"/>
  <c r="G55" i="27"/>
  <c r="F55" i="27"/>
  <c r="E55" i="27"/>
  <c r="D55" i="27"/>
  <c r="C55" i="27"/>
  <c r="B55" i="27"/>
  <c r="H47" i="26"/>
  <c r="M45" i="26"/>
  <c r="M47" i="26" s="1"/>
  <c r="L45" i="26"/>
  <c r="L47" i="26" s="1"/>
  <c r="K45" i="26"/>
  <c r="K47" i="26" s="1"/>
  <c r="J45" i="26"/>
  <c r="J47" i="26" s="1"/>
  <c r="I45" i="26"/>
  <c r="I47" i="26" s="1"/>
  <c r="H45" i="26"/>
  <c r="G45" i="26"/>
  <c r="G47" i="26" s="1"/>
  <c r="F45" i="26"/>
  <c r="F47" i="26" s="1"/>
  <c r="E45" i="26"/>
  <c r="E47" i="26" s="1"/>
  <c r="D45" i="26"/>
  <c r="D47" i="26" s="1"/>
  <c r="C45" i="26"/>
  <c r="C47" i="26" s="1"/>
  <c r="B45" i="26"/>
  <c r="B47" i="26" s="1"/>
  <c r="M23" i="26"/>
  <c r="M43" i="26" s="1"/>
  <c r="L23" i="26"/>
  <c r="L43" i="26" s="1"/>
  <c r="K23" i="26"/>
  <c r="K43" i="26" s="1"/>
  <c r="J23" i="26"/>
  <c r="J43" i="26" s="1"/>
  <c r="I23" i="26"/>
  <c r="I43" i="26" s="1"/>
  <c r="H23" i="26"/>
  <c r="H43" i="26" s="1"/>
  <c r="G23" i="26"/>
  <c r="G43" i="26" s="1"/>
  <c r="F23" i="26"/>
  <c r="F43" i="26" s="1"/>
  <c r="E23" i="26"/>
  <c r="E43" i="26" s="1"/>
  <c r="D23" i="26"/>
  <c r="D43" i="26" s="1"/>
  <c r="C23" i="26"/>
  <c r="C43" i="26" s="1"/>
  <c r="B23" i="26"/>
  <c r="B43" i="26" s="1"/>
  <c r="M22" i="26"/>
  <c r="M42" i="26" s="1"/>
  <c r="L22" i="26"/>
  <c r="L42" i="26" s="1"/>
  <c r="K22" i="26"/>
  <c r="K42" i="26" s="1"/>
  <c r="J22" i="26"/>
  <c r="J42" i="26" s="1"/>
  <c r="I22" i="26"/>
  <c r="I42" i="26" s="1"/>
  <c r="H22" i="26"/>
  <c r="H42" i="26" s="1"/>
  <c r="G22" i="26"/>
  <c r="G42" i="26" s="1"/>
  <c r="F22" i="26"/>
  <c r="F42" i="26" s="1"/>
  <c r="E22" i="26"/>
  <c r="E42" i="26" s="1"/>
  <c r="D22" i="26"/>
  <c r="D42" i="26" s="1"/>
  <c r="C22" i="26"/>
  <c r="C42" i="26" s="1"/>
  <c r="B22" i="26"/>
  <c r="B42" i="26" s="1"/>
  <c r="M21" i="26"/>
  <c r="M41" i="26" s="1"/>
  <c r="L21" i="26"/>
  <c r="L41" i="26" s="1"/>
  <c r="K21" i="26"/>
  <c r="K41" i="26" s="1"/>
  <c r="J21" i="26"/>
  <c r="J41" i="26" s="1"/>
  <c r="I21" i="26"/>
  <c r="I41" i="26" s="1"/>
  <c r="H21" i="26"/>
  <c r="H41" i="26" s="1"/>
  <c r="G21" i="26"/>
  <c r="G41" i="26" s="1"/>
  <c r="F21" i="26"/>
  <c r="F41" i="26" s="1"/>
  <c r="E21" i="26"/>
  <c r="E41" i="26" s="1"/>
  <c r="D21" i="26"/>
  <c r="D41" i="26" s="1"/>
  <c r="C21" i="26"/>
  <c r="C41" i="26" s="1"/>
  <c r="B21" i="26"/>
  <c r="B41" i="26" s="1"/>
  <c r="M20" i="26"/>
  <c r="M40" i="26" s="1"/>
  <c r="L20" i="26"/>
  <c r="L40" i="26" s="1"/>
  <c r="K20" i="26"/>
  <c r="K40" i="26" s="1"/>
  <c r="J20" i="26"/>
  <c r="J40" i="26" s="1"/>
  <c r="I20" i="26"/>
  <c r="I40" i="26" s="1"/>
  <c r="H20" i="26"/>
  <c r="H40" i="26" s="1"/>
  <c r="G20" i="26"/>
  <c r="G40" i="26" s="1"/>
  <c r="F20" i="26"/>
  <c r="F40" i="26" s="1"/>
  <c r="E20" i="26"/>
  <c r="E40" i="26" s="1"/>
  <c r="D20" i="26"/>
  <c r="D40" i="26" s="1"/>
  <c r="C20" i="26"/>
  <c r="C40" i="26" s="1"/>
  <c r="B20" i="26"/>
  <c r="B40" i="26" s="1"/>
  <c r="M19" i="26"/>
  <c r="M39" i="26" s="1"/>
  <c r="L19" i="26"/>
  <c r="L39" i="26" s="1"/>
  <c r="K19" i="26"/>
  <c r="K39" i="26" s="1"/>
  <c r="J19" i="26"/>
  <c r="J39" i="26" s="1"/>
  <c r="I19" i="26"/>
  <c r="I39" i="26" s="1"/>
  <c r="H19" i="26"/>
  <c r="H39" i="26" s="1"/>
  <c r="G19" i="26"/>
  <c r="G39" i="26" s="1"/>
  <c r="F19" i="26"/>
  <c r="F39" i="26" s="1"/>
  <c r="E19" i="26"/>
  <c r="E39" i="26" s="1"/>
  <c r="D19" i="26"/>
  <c r="D39" i="26" s="1"/>
  <c r="C19" i="26"/>
  <c r="C39" i="26" s="1"/>
  <c r="B19" i="26"/>
  <c r="B39" i="26" s="1"/>
  <c r="M18" i="26"/>
  <c r="M38" i="26" s="1"/>
  <c r="L18" i="26"/>
  <c r="L38" i="26" s="1"/>
  <c r="K18" i="26"/>
  <c r="K38" i="26" s="1"/>
  <c r="J18" i="26"/>
  <c r="J38" i="26" s="1"/>
  <c r="I18" i="26"/>
  <c r="I38" i="26" s="1"/>
  <c r="H18" i="26"/>
  <c r="H38" i="26" s="1"/>
  <c r="G18" i="26"/>
  <c r="G38" i="26" s="1"/>
  <c r="F18" i="26"/>
  <c r="F38" i="26" s="1"/>
  <c r="E18" i="26"/>
  <c r="E38" i="26" s="1"/>
  <c r="D18" i="26"/>
  <c r="D38" i="26" s="1"/>
  <c r="C18" i="26"/>
  <c r="C38" i="26" s="1"/>
  <c r="B18" i="26"/>
  <c r="B38" i="26" s="1"/>
  <c r="M17" i="26"/>
  <c r="M37" i="26" s="1"/>
  <c r="L17" i="26"/>
  <c r="L37" i="26" s="1"/>
  <c r="K17" i="26"/>
  <c r="K37" i="26" s="1"/>
  <c r="J17" i="26"/>
  <c r="J37" i="26" s="1"/>
  <c r="I17" i="26"/>
  <c r="I37" i="26" s="1"/>
  <c r="H17" i="26"/>
  <c r="H37" i="26" s="1"/>
  <c r="G17" i="26"/>
  <c r="G37" i="26" s="1"/>
  <c r="F17" i="26"/>
  <c r="F37" i="26" s="1"/>
  <c r="E17" i="26"/>
  <c r="E37" i="26" s="1"/>
  <c r="D17" i="26"/>
  <c r="D37" i="26" s="1"/>
  <c r="C17" i="26"/>
  <c r="C37" i="26" s="1"/>
  <c r="B17" i="26"/>
  <c r="B37" i="26" s="1"/>
  <c r="M29" i="25"/>
  <c r="M31" i="25" s="1"/>
  <c r="M32" i="25" s="1"/>
  <c r="L29" i="25"/>
  <c r="L31" i="25" s="1"/>
  <c r="L32" i="25" s="1"/>
  <c r="K29" i="25"/>
  <c r="K31" i="25" s="1"/>
  <c r="K32" i="25" s="1"/>
  <c r="J29" i="25"/>
  <c r="J31" i="25" s="1"/>
  <c r="J32" i="25" s="1"/>
  <c r="I29" i="25"/>
  <c r="I31" i="25" s="1"/>
  <c r="I32" i="25" s="1"/>
  <c r="H29" i="25"/>
  <c r="H31" i="25" s="1"/>
  <c r="H32" i="25" s="1"/>
  <c r="G29" i="25"/>
  <c r="G31" i="25" s="1"/>
  <c r="G32" i="25" s="1"/>
  <c r="F29" i="25"/>
  <c r="F31" i="25" s="1"/>
  <c r="F32" i="25" s="1"/>
  <c r="E29" i="25"/>
  <c r="E31" i="25" s="1"/>
  <c r="E32" i="25" s="1"/>
  <c r="D29" i="25"/>
  <c r="D31" i="25" s="1"/>
  <c r="D32" i="25" s="1"/>
  <c r="C29" i="25"/>
  <c r="C31" i="25" s="1"/>
  <c r="C32" i="25" s="1"/>
  <c r="B29" i="25"/>
  <c r="B31" i="25" s="1"/>
  <c r="B32" i="25" s="1"/>
  <c r="H26" i="25"/>
  <c r="M15" i="25"/>
  <c r="M27" i="25" s="1"/>
  <c r="L15" i="25"/>
  <c r="L27" i="25" s="1"/>
  <c r="K15" i="25"/>
  <c r="K27" i="25" s="1"/>
  <c r="J15" i="25"/>
  <c r="J27" i="25" s="1"/>
  <c r="I15" i="25"/>
  <c r="I27" i="25" s="1"/>
  <c r="H15" i="25"/>
  <c r="H27" i="25" s="1"/>
  <c r="G15" i="25"/>
  <c r="G27" i="25" s="1"/>
  <c r="F15" i="25"/>
  <c r="F27" i="25" s="1"/>
  <c r="E15" i="25"/>
  <c r="E27" i="25" s="1"/>
  <c r="D15" i="25"/>
  <c r="D27" i="25" s="1"/>
  <c r="C15" i="25"/>
  <c r="C27" i="25" s="1"/>
  <c r="B15" i="25"/>
  <c r="B27" i="25" s="1"/>
  <c r="M14" i="25"/>
  <c r="M26" i="25" s="1"/>
  <c r="L14" i="25"/>
  <c r="L26" i="25" s="1"/>
  <c r="K14" i="25"/>
  <c r="K26" i="25" s="1"/>
  <c r="J14" i="25"/>
  <c r="J26" i="25" s="1"/>
  <c r="I14" i="25"/>
  <c r="I26" i="25" s="1"/>
  <c r="H14" i="25"/>
  <c r="G14" i="25"/>
  <c r="G26" i="25" s="1"/>
  <c r="F14" i="25"/>
  <c r="F26" i="25" s="1"/>
  <c r="E14" i="25"/>
  <c r="E26" i="25" s="1"/>
  <c r="D14" i="25"/>
  <c r="D26" i="25" s="1"/>
  <c r="C14" i="25"/>
  <c r="C26" i="25" s="1"/>
  <c r="B14" i="25"/>
  <c r="B26" i="25" s="1"/>
  <c r="M13" i="25"/>
  <c r="M25" i="25" s="1"/>
  <c r="L13" i="25"/>
  <c r="L25" i="25" s="1"/>
  <c r="K13" i="25"/>
  <c r="K25" i="25" s="1"/>
  <c r="J13" i="25"/>
  <c r="J25" i="25" s="1"/>
  <c r="I13" i="25"/>
  <c r="I25" i="25" s="1"/>
  <c r="H13" i="25"/>
  <c r="H25" i="25" s="1"/>
  <c r="G13" i="25"/>
  <c r="G25" i="25" s="1"/>
  <c r="F13" i="25"/>
  <c r="F25" i="25" s="1"/>
  <c r="E13" i="25"/>
  <c r="E25" i="25" s="1"/>
  <c r="D13" i="25"/>
  <c r="D25" i="25" s="1"/>
  <c r="C13" i="25"/>
  <c r="C25" i="25" s="1"/>
  <c r="B13" i="25"/>
  <c r="B25" i="25" s="1"/>
  <c r="M19" i="24"/>
  <c r="L19" i="24"/>
  <c r="K19" i="24"/>
  <c r="J19" i="24"/>
  <c r="I19" i="24"/>
  <c r="H19" i="24"/>
  <c r="G19" i="24"/>
  <c r="F19" i="24"/>
  <c r="E19" i="24"/>
  <c r="D19" i="24"/>
  <c r="C19" i="24"/>
  <c r="B19" i="24"/>
  <c r="M18" i="24"/>
  <c r="L18" i="24"/>
  <c r="K18" i="24"/>
  <c r="J18" i="24"/>
  <c r="I18" i="24"/>
  <c r="H18" i="24"/>
  <c r="G18" i="24"/>
  <c r="F18" i="24"/>
  <c r="E18" i="24"/>
  <c r="D18" i="24"/>
  <c r="C18" i="24"/>
  <c r="B18" i="24"/>
  <c r="M17" i="24"/>
  <c r="L17" i="24"/>
  <c r="K17" i="24"/>
  <c r="J17" i="24"/>
  <c r="I17" i="24"/>
  <c r="H17" i="24"/>
  <c r="G17" i="24"/>
  <c r="F17" i="24"/>
  <c r="E17" i="24"/>
  <c r="D17" i="24"/>
  <c r="C17" i="24"/>
  <c r="B17" i="24"/>
  <c r="M16" i="24"/>
  <c r="L16" i="24"/>
  <c r="K16" i="24"/>
  <c r="J16" i="24"/>
  <c r="I16" i="24"/>
  <c r="H16" i="24"/>
  <c r="G16" i="24"/>
  <c r="F16" i="24"/>
  <c r="E16" i="24"/>
  <c r="D16" i="24"/>
  <c r="C16" i="24"/>
  <c r="B16" i="24"/>
  <c r="M15" i="24"/>
  <c r="L15" i="24"/>
  <c r="L21" i="24" s="1"/>
  <c r="K15" i="24"/>
  <c r="K21" i="24" s="1"/>
  <c r="J15" i="24"/>
  <c r="J21" i="24" s="1"/>
  <c r="I15" i="24"/>
  <c r="I21" i="24" s="1"/>
  <c r="H15" i="24"/>
  <c r="G15" i="24"/>
  <c r="F15" i="24"/>
  <c r="E15" i="24"/>
  <c r="D15" i="24"/>
  <c r="C15" i="24"/>
  <c r="C21" i="24" s="1"/>
  <c r="B15" i="24"/>
  <c r="B21" i="24" s="1"/>
  <c r="C65" i="23"/>
  <c r="C64" i="23"/>
  <c r="C63" i="23"/>
  <c r="C62" i="23"/>
  <c r="C61" i="23"/>
  <c r="C60" i="23"/>
  <c r="C33" i="23" l="1"/>
  <c r="C43" i="23"/>
  <c r="C7" i="23"/>
  <c r="C10" i="23"/>
  <c r="C12" i="23"/>
  <c r="C14" i="23"/>
  <c r="C16" i="23"/>
  <c r="C37" i="23"/>
  <c r="C47" i="23"/>
  <c r="C39" i="23"/>
  <c r="E21" i="24"/>
  <c r="M21" i="24"/>
  <c r="C35" i="23"/>
  <c r="F21" i="24"/>
  <c r="C32" i="23"/>
  <c r="C34" i="23"/>
  <c r="C36" i="23"/>
  <c r="C38" i="23"/>
  <c r="C40" i="23"/>
  <c r="C42" i="23"/>
  <c r="C44" i="23"/>
  <c r="G21" i="24"/>
  <c r="C11" i="23"/>
  <c r="C15" i="23"/>
  <c r="C27" i="23"/>
  <c r="C41" i="23"/>
  <c r="C3" i="23"/>
  <c r="D21" i="24"/>
  <c r="H21" i="24"/>
  <c r="C13" i="23"/>
  <c r="C46" i="23"/>
  <c r="C48" i="23"/>
  <c r="C20" i="23"/>
  <c r="C21" i="23"/>
  <c r="C25" i="23"/>
  <c r="C6" i="23"/>
  <c r="C8" i="23"/>
  <c r="C19" i="23"/>
  <c r="C24" i="23"/>
  <c r="C28" i="23"/>
  <c r="C30" i="23"/>
  <c r="C18" i="23"/>
  <c r="C23" i="23"/>
  <c r="C26" i="23"/>
  <c r="C22" i="23"/>
  <c r="C29" i="23"/>
  <c r="X44" i="1"/>
  <c r="W44" i="1"/>
  <c r="V44" i="1"/>
  <c r="L44" i="1" l="1"/>
  <c r="C67" i="23"/>
  <c r="C70" i="23" s="1"/>
  <c r="C71" i="23" s="1"/>
  <c r="V38" i="1"/>
  <c r="W38" i="1"/>
  <c r="X38" i="1"/>
  <c r="V39" i="1"/>
  <c r="W39" i="1"/>
  <c r="X39" i="1"/>
  <c r="V40" i="1"/>
  <c r="W40" i="1"/>
  <c r="X40" i="1"/>
  <c r="V41" i="1"/>
  <c r="W41" i="1"/>
  <c r="X41" i="1"/>
  <c r="V42" i="1"/>
  <c r="W42" i="1"/>
  <c r="X42" i="1"/>
  <c r="V43" i="1"/>
  <c r="W43" i="1"/>
  <c r="X43" i="1"/>
  <c r="L43" i="1" l="1"/>
  <c r="L39" i="1"/>
  <c r="L42" i="1"/>
  <c r="L41" i="1"/>
  <c r="L40" i="1"/>
  <c r="L38" i="1"/>
  <c r="P184" i="15" l="1"/>
  <c r="M184" i="15"/>
  <c r="K184" i="15"/>
  <c r="P183" i="15"/>
  <c r="M183" i="15"/>
  <c r="K183" i="15"/>
  <c r="P182" i="15"/>
  <c r="M182" i="15"/>
  <c r="K182" i="15"/>
  <c r="P181" i="15"/>
  <c r="M181" i="15"/>
  <c r="K181" i="15"/>
  <c r="P180" i="15"/>
  <c r="M180" i="15"/>
  <c r="K180" i="15"/>
  <c r="P179" i="15"/>
  <c r="M179" i="15"/>
  <c r="K179" i="15"/>
  <c r="P178" i="15"/>
  <c r="M178" i="15"/>
  <c r="K178" i="15"/>
  <c r="P177" i="15"/>
  <c r="M177" i="15"/>
  <c r="K177" i="15"/>
  <c r="P176" i="15"/>
  <c r="M176" i="15"/>
  <c r="K176" i="15"/>
  <c r="P175" i="15"/>
  <c r="M175" i="15"/>
  <c r="K175" i="15"/>
  <c r="P174" i="15"/>
  <c r="M174" i="15"/>
  <c r="K174" i="15"/>
  <c r="P173" i="15"/>
  <c r="M173" i="15"/>
  <c r="K173" i="15"/>
  <c r="P172" i="15"/>
  <c r="M172" i="15"/>
  <c r="K172" i="15"/>
  <c r="P171" i="15"/>
  <c r="M171" i="15"/>
  <c r="K171" i="15"/>
  <c r="P170" i="15"/>
  <c r="M170" i="15"/>
  <c r="K170" i="15"/>
  <c r="P169" i="15"/>
  <c r="M169" i="15"/>
  <c r="K169" i="15"/>
  <c r="P168" i="15"/>
  <c r="M168" i="15"/>
  <c r="K168" i="15"/>
  <c r="P167" i="15"/>
  <c r="M167" i="15"/>
  <c r="K167" i="15"/>
  <c r="P166" i="15"/>
  <c r="M166" i="15"/>
  <c r="K166" i="15"/>
  <c r="P165" i="15"/>
  <c r="M165" i="15"/>
  <c r="K165" i="15"/>
  <c r="P164" i="15"/>
  <c r="M164" i="15"/>
  <c r="K164" i="15"/>
  <c r="P163" i="15"/>
  <c r="M163" i="15"/>
  <c r="K163" i="15"/>
  <c r="P162" i="15"/>
  <c r="M162" i="15"/>
  <c r="K162" i="15"/>
  <c r="P161" i="15"/>
  <c r="M161" i="15"/>
  <c r="K161" i="15"/>
  <c r="P160" i="15"/>
  <c r="M160" i="15"/>
  <c r="K160" i="15"/>
  <c r="P159" i="15"/>
  <c r="M159" i="15"/>
  <c r="K159" i="15"/>
  <c r="P158" i="15"/>
  <c r="M158" i="15"/>
  <c r="K158" i="15"/>
  <c r="P157" i="15"/>
  <c r="M157" i="15"/>
  <c r="K157" i="15"/>
  <c r="P156" i="15"/>
  <c r="M156" i="15"/>
  <c r="K156" i="15"/>
  <c r="P155" i="15"/>
  <c r="M155" i="15"/>
  <c r="K155" i="15"/>
  <c r="P154" i="15"/>
  <c r="M154" i="15"/>
  <c r="K154" i="15"/>
  <c r="P153" i="15"/>
  <c r="M153" i="15"/>
  <c r="K153" i="15"/>
  <c r="P152" i="15"/>
  <c r="M152" i="15"/>
  <c r="K152" i="15"/>
  <c r="P151" i="15"/>
  <c r="M151" i="15"/>
  <c r="K151" i="15"/>
  <c r="P150" i="15"/>
  <c r="M150" i="15"/>
  <c r="K150" i="15"/>
  <c r="P149" i="15"/>
  <c r="M149" i="15"/>
  <c r="K149" i="15"/>
  <c r="P148" i="15"/>
  <c r="M148" i="15"/>
  <c r="K148" i="15"/>
  <c r="P147" i="15"/>
  <c r="M147" i="15"/>
  <c r="K147" i="15"/>
  <c r="P146" i="15"/>
  <c r="M146" i="15"/>
  <c r="K146" i="15"/>
  <c r="P145" i="15"/>
  <c r="M145" i="15"/>
  <c r="K145" i="15"/>
  <c r="P144" i="15"/>
  <c r="M144" i="15"/>
  <c r="K144" i="15"/>
  <c r="P143" i="15"/>
  <c r="M143" i="15"/>
  <c r="K143" i="15"/>
  <c r="P142" i="15"/>
  <c r="M142" i="15"/>
  <c r="K142" i="15"/>
  <c r="P141" i="15"/>
  <c r="M141" i="15"/>
  <c r="K141" i="15"/>
  <c r="P140" i="15"/>
  <c r="M140" i="15"/>
  <c r="K140" i="15"/>
  <c r="P139" i="15"/>
  <c r="M139" i="15"/>
  <c r="K139" i="15"/>
  <c r="P138" i="15"/>
  <c r="M138" i="15"/>
  <c r="K138" i="15"/>
  <c r="P137" i="15"/>
  <c r="M137" i="15"/>
  <c r="K137" i="15"/>
  <c r="P136" i="15"/>
  <c r="M136" i="15"/>
  <c r="K136" i="15"/>
  <c r="P135" i="15"/>
  <c r="M135" i="15"/>
  <c r="K135" i="15"/>
  <c r="P134" i="15"/>
  <c r="M134" i="15"/>
  <c r="K134" i="15"/>
  <c r="P133" i="15"/>
  <c r="M133" i="15"/>
  <c r="K133" i="15"/>
  <c r="P132" i="15"/>
  <c r="M132" i="15"/>
  <c r="K132" i="15"/>
  <c r="P131" i="15"/>
  <c r="M131" i="15"/>
  <c r="K131" i="15"/>
  <c r="P130" i="15"/>
  <c r="M130" i="15"/>
  <c r="K130" i="15"/>
  <c r="P129" i="15"/>
  <c r="M129" i="15"/>
  <c r="K129" i="15"/>
  <c r="P128" i="15"/>
  <c r="M128" i="15"/>
  <c r="K128" i="15"/>
  <c r="P127" i="15"/>
  <c r="M127" i="15"/>
  <c r="K127" i="15"/>
  <c r="P126" i="15"/>
  <c r="M126" i="15"/>
  <c r="K126" i="15"/>
  <c r="P125" i="15"/>
  <c r="M125" i="15"/>
  <c r="K125" i="15"/>
  <c r="P124" i="15"/>
  <c r="M124" i="15"/>
  <c r="K124" i="15"/>
  <c r="P123" i="15"/>
  <c r="M123" i="15"/>
  <c r="K123" i="15"/>
  <c r="P122" i="15"/>
  <c r="M122" i="15"/>
  <c r="K122" i="15"/>
  <c r="P121" i="15"/>
  <c r="M121" i="15"/>
  <c r="K121" i="15"/>
  <c r="P120" i="15"/>
  <c r="M120" i="15"/>
  <c r="K120" i="15"/>
  <c r="P119" i="15"/>
  <c r="M119" i="15"/>
  <c r="K119" i="15"/>
  <c r="P118" i="15"/>
  <c r="M118" i="15"/>
  <c r="K118" i="15"/>
  <c r="P117" i="15"/>
  <c r="M117" i="15"/>
  <c r="K117" i="15"/>
  <c r="P116" i="15"/>
  <c r="M116" i="15"/>
  <c r="K116" i="15"/>
  <c r="P115" i="15"/>
  <c r="M115" i="15"/>
  <c r="K115" i="15"/>
  <c r="P114" i="15"/>
  <c r="M114" i="15"/>
  <c r="K114" i="15"/>
  <c r="P113" i="15"/>
  <c r="M113" i="15"/>
  <c r="K113" i="15"/>
  <c r="P112" i="15"/>
  <c r="M112" i="15"/>
  <c r="K112" i="15"/>
  <c r="P111" i="15"/>
  <c r="M111" i="15"/>
  <c r="K111" i="15"/>
  <c r="P110" i="15"/>
  <c r="M110" i="15"/>
  <c r="K110" i="15"/>
  <c r="P109" i="15"/>
  <c r="M109" i="15"/>
  <c r="K109" i="15"/>
  <c r="P108" i="15"/>
  <c r="M108" i="15"/>
  <c r="K108" i="15"/>
  <c r="P107" i="15"/>
  <c r="M107" i="15"/>
  <c r="K107" i="15"/>
  <c r="P106" i="15"/>
  <c r="M106" i="15"/>
  <c r="K106" i="15"/>
  <c r="P105" i="15"/>
  <c r="M105" i="15"/>
  <c r="K105" i="15"/>
  <c r="P104" i="15"/>
  <c r="M104" i="15"/>
  <c r="K104" i="15"/>
  <c r="P103" i="15"/>
  <c r="M103" i="15"/>
  <c r="K103" i="15"/>
  <c r="P102" i="15"/>
  <c r="M102" i="15"/>
  <c r="K102" i="15"/>
  <c r="P101" i="15"/>
  <c r="M101" i="15"/>
  <c r="K101" i="15"/>
  <c r="P100" i="15"/>
  <c r="M100" i="15"/>
  <c r="K100" i="15"/>
  <c r="P99" i="15"/>
  <c r="M99" i="15"/>
  <c r="K99" i="15"/>
  <c r="P98" i="15"/>
  <c r="M98" i="15"/>
  <c r="K98" i="15"/>
  <c r="P97" i="15"/>
  <c r="M97" i="15"/>
  <c r="K97" i="15"/>
  <c r="P96" i="15"/>
  <c r="M96" i="15"/>
  <c r="K96" i="15"/>
  <c r="P95" i="15"/>
  <c r="M95" i="15"/>
  <c r="K95" i="15"/>
  <c r="P94" i="15"/>
  <c r="M94" i="15"/>
  <c r="K94" i="15"/>
  <c r="P93" i="15"/>
  <c r="M93" i="15"/>
  <c r="K93" i="15"/>
  <c r="P92" i="15"/>
  <c r="M92" i="15"/>
  <c r="K92" i="15"/>
  <c r="P91" i="15"/>
  <c r="M91" i="15"/>
  <c r="K91" i="15"/>
  <c r="P90" i="15"/>
  <c r="M90" i="15"/>
  <c r="K90" i="15"/>
  <c r="P89" i="15"/>
  <c r="M89" i="15"/>
  <c r="K89" i="15"/>
  <c r="P88" i="15"/>
  <c r="M88" i="15"/>
  <c r="K88" i="15"/>
  <c r="P87" i="15"/>
  <c r="M87" i="15"/>
  <c r="K87" i="15"/>
  <c r="P86" i="15"/>
  <c r="M86" i="15"/>
  <c r="K86" i="15"/>
  <c r="P85" i="15"/>
  <c r="M85" i="15"/>
  <c r="K85" i="15"/>
  <c r="P84" i="15"/>
  <c r="M84" i="15"/>
  <c r="K84" i="15"/>
  <c r="P83" i="15"/>
  <c r="M83" i="15"/>
  <c r="K83" i="15"/>
  <c r="P82" i="15"/>
  <c r="M82" i="15"/>
  <c r="K82" i="15"/>
  <c r="P81" i="15"/>
  <c r="M81" i="15"/>
  <c r="K81" i="15"/>
  <c r="P80" i="15"/>
  <c r="M80" i="15"/>
  <c r="K80" i="15"/>
  <c r="P79" i="15"/>
  <c r="M79" i="15"/>
  <c r="K79" i="15"/>
  <c r="P78" i="15"/>
  <c r="M78" i="15"/>
  <c r="K78" i="15"/>
  <c r="P77" i="15"/>
  <c r="M77" i="15"/>
  <c r="K77" i="15"/>
  <c r="P76" i="15"/>
  <c r="M76" i="15"/>
  <c r="K76" i="15"/>
  <c r="P75" i="15"/>
  <c r="M75" i="15"/>
  <c r="K75" i="15"/>
  <c r="P74" i="15"/>
  <c r="M74" i="15"/>
  <c r="K74" i="15"/>
  <c r="P73" i="15"/>
  <c r="M73" i="15"/>
  <c r="K73" i="15"/>
  <c r="P72" i="15"/>
  <c r="M72" i="15"/>
  <c r="K72" i="15"/>
  <c r="P71" i="15"/>
  <c r="M71" i="15"/>
  <c r="K71" i="15"/>
  <c r="P70" i="15"/>
  <c r="M70" i="15"/>
  <c r="K70" i="15"/>
  <c r="P69" i="15"/>
  <c r="M69" i="15"/>
  <c r="K69" i="15"/>
  <c r="P68" i="15"/>
  <c r="M68" i="15"/>
  <c r="K68" i="15"/>
  <c r="P67" i="15"/>
  <c r="M67" i="15"/>
  <c r="K67" i="15"/>
  <c r="P66" i="15"/>
  <c r="M66" i="15"/>
  <c r="K66" i="15"/>
  <c r="P65" i="15"/>
  <c r="M65" i="15"/>
  <c r="K65" i="15"/>
  <c r="P64" i="15"/>
  <c r="M64" i="15"/>
  <c r="K64" i="15"/>
  <c r="P63" i="15"/>
  <c r="M63" i="15"/>
  <c r="K63" i="15"/>
  <c r="P62" i="15"/>
  <c r="M62" i="15"/>
  <c r="K62" i="15"/>
  <c r="P61" i="15"/>
  <c r="M61" i="15"/>
  <c r="K61" i="15"/>
  <c r="P60" i="15"/>
  <c r="M60" i="15"/>
  <c r="K60" i="15"/>
  <c r="P59" i="15"/>
  <c r="M59" i="15"/>
  <c r="K59" i="15"/>
  <c r="P58" i="15"/>
  <c r="M58" i="15"/>
  <c r="K58" i="15"/>
  <c r="P57" i="15"/>
  <c r="M57" i="15"/>
  <c r="K57" i="15"/>
  <c r="P56" i="15"/>
  <c r="M56" i="15"/>
  <c r="K56" i="15"/>
  <c r="P55" i="15"/>
  <c r="M55" i="15"/>
  <c r="K55" i="15"/>
  <c r="P54" i="15"/>
  <c r="M54" i="15"/>
  <c r="K54" i="15"/>
  <c r="P53" i="15"/>
  <c r="M53" i="15"/>
  <c r="K53" i="15"/>
  <c r="P52" i="15"/>
  <c r="M52" i="15"/>
  <c r="K52" i="15"/>
  <c r="P51" i="15"/>
  <c r="M51" i="15"/>
  <c r="K51" i="15"/>
  <c r="P50" i="15"/>
  <c r="M50" i="15"/>
  <c r="K50" i="15"/>
  <c r="P49" i="15"/>
  <c r="M49" i="15"/>
  <c r="K49" i="15"/>
  <c r="P48" i="15"/>
  <c r="M48" i="15"/>
  <c r="K48" i="15"/>
  <c r="P47" i="15"/>
  <c r="M47" i="15"/>
  <c r="K47" i="15"/>
  <c r="P46" i="15"/>
  <c r="M46" i="15"/>
  <c r="K46" i="15"/>
  <c r="P45" i="15"/>
  <c r="M45" i="15"/>
  <c r="K45" i="15"/>
  <c r="P44" i="15"/>
  <c r="M44" i="15"/>
  <c r="K44" i="15"/>
  <c r="P43" i="15"/>
  <c r="M43" i="15"/>
  <c r="K43" i="15"/>
  <c r="P42" i="15"/>
  <c r="M42" i="15"/>
  <c r="K42" i="15"/>
  <c r="P41" i="15"/>
  <c r="M41" i="15"/>
  <c r="K41" i="15"/>
  <c r="P40" i="15"/>
  <c r="M40" i="15"/>
  <c r="K40" i="15"/>
  <c r="P39" i="15"/>
  <c r="M39" i="15"/>
  <c r="K39" i="15"/>
  <c r="P38" i="15"/>
  <c r="M38" i="15"/>
  <c r="K38" i="15"/>
  <c r="P37" i="15"/>
  <c r="M37" i="15"/>
  <c r="K37" i="15"/>
  <c r="P36" i="15"/>
  <c r="M36" i="15"/>
  <c r="K36" i="15"/>
  <c r="P35" i="15"/>
  <c r="M35" i="15"/>
  <c r="K35" i="15"/>
  <c r="P34" i="15"/>
  <c r="M34" i="15"/>
  <c r="K34" i="15"/>
  <c r="P33" i="15"/>
  <c r="M33" i="15"/>
  <c r="K33" i="15"/>
  <c r="P32" i="15"/>
  <c r="M32" i="15"/>
  <c r="K32" i="15"/>
  <c r="P31" i="15"/>
  <c r="M31" i="15"/>
  <c r="K31" i="15"/>
  <c r="P30" i="15"/>
  <c r="M30" i="15"/>
  <c r="K30" i="15"/>
  <c r="P29" i="15"/>
  <c r="M29" i="15"/>
  <c r="K29" i="15"/>
  <c r="P28" i="15"/>
  <c r="M28" i="15"/>
  <c r="K28" i="15"/>
  <c r="P27" i="15"/>
  <c r="M27" i="15"/>
  <c r="K27" i="15"/>
  <c r="P26" i="15"/>
  <c r="M26" i="15"/>
  <c r="K26" i="15"/>
  <c r="P25" i="15"/>
  <c r="M25" i="15"/>
  <c r="K25" i="15"/>
  <c r="P24" i="15"/>
  <c r="M24" i="15"/>
  <c r="K24" i="15"/>
  <c r="P23" i="15"/>
  <c r="M23" i="15"/>
  <c r="K23" i="15"/>
  <c r="P22" i="15"/>
  <c r="M22" i="15"/>
  <c r="K22" i="15"/>
  <c r="P21" i="15"/>
  <c r="M21" i="15"/>
  <c r="K21" i="15"/>
  <c r="P20" i="15"/>
  <c r="M20" i="15"/>
  <c r="K20" i="15"/>
  <c r="P19" i="15"/>
  <c r="M19" i="15"/>
  <c r="K19" i="15"/>
  <c r="P18" i="15"/>
  <c r="M18" i="15"/>
  <c r="K18" i="15"/>
  <c r="P17" i="15"/>
  <c r="M17" i="15"/>
  <c r="K17" i="15"/>
  <c r="P16" i="15"/>
  <c r="M16" i="15"/>
  <c r="K16" i="15"/>
  <c r="P15" i="15"/>
  <c r="M15" i="15"/>
  <c r="K15" i="15"/>
  <c r="P14" i="15"/>
  <c r="M14" i="15"/>
  <c r="K14" i="15"/>
  <c r="P13" i="15"/>
  <c r="M13" i="15"/>
  <c r="K13" i="15"/>
  <c r="P12" i="15"/>
  <c r="M12" i="15"/>
  <c r="K12" i="15"/>
  <c r="P11" i="15"/>
  <c r="M11" i="15"/>
  <c r="K11" i="15"/>
  <c r="P10" i="15"/>
  <c r="M10" i="15"/>
  <c r="K10" i="15"/>
  <c r="P9" i="15"/>
  <c r="M9" i="15"/>
  <c r="K9" i="15"/>
  <c r="P8" i="15"/>
  <c r="M8" i="15"/>
  <c r="K8" i="15"/>
  <c r="P7" i="15"/>
  <c r="M7" i="15"/>
  <c r="K7" i="15"/>
  <c r="P6" i="15"/>
  <c r="M6" i="15"/>
  <c r="K6" i="15"/>
  <c r="P5" i="15"/>
  <c r="M5" i="15"/>
  <c r="K5" i="15"/>
  <c r="P4" i="15"/>
  <c r="M4" i="15"/>
  <c r="K4" i="15"/>
  <c r="P3" i="15"/>
  <c r="M3" i="15"/>
  <c r="K3" i="15"/>
  <c r="P2" i="15"/>
  <c r="M2" i="15"/>
  <c r="K2" i="15"/>
  <c r="W16" i="1" l="1"/>
  <c r="W17" i="1"/>
  <c r="W18" i="1"/>
  <c r="W19" i="1"/>
  <c r="W20" i="1"/>
  <c r="W21" i="1"/>
  <c r="W22" i="1"/>
  <c r="W23" i="1"/>
  <c r="W24" i="1"/>
  <c r="W25" i="1"/>
  <c r="W27" i="1"/>
  <c r="W28" i="1"/>
  <c r="W29" i="1"/>
  <c r="W30" i="1"/>
  <c r="W31" i="1"/>
  <c r="W32" i="1"/>
  <c r="W33" i="1"/>
  <c r="W34" i="1"/>
  <c r="W35" i="1"/>
  <c r="W36" i="1"/>
  <c r="X16" i="1"/>
  <c r="X17" i="1"/>
  <c r="X18" i="1"/>
  <c r="X19" i="1"/>
  <c r="X20" i="1"/>
  <c r="X21" i="1"/>
  <c r="X22" i="1"/>
  <c r="X23" i="1"/>
  <c r="X24" i="1"/>
  <c r="X25" i="1"/>
  <c r="X27" i="1"/>
  <c r="X28" i="1"/>
  <c r="X29" i="1"/>
  <c r="X30" i="1"/>
  <c r="X31" i="1"/>
  <c r="X32" i="1"/>
  <c r="X33" i="1"/>
  <c r="X34" i="1"/>
  <c r="X35" i="1"/>
  <c r="X36" i="1"/>
  <c r="X37" i="1"/>
  <c r="X15" i="1"/>
  <c r="V16" i="1"/>
  <c r="V17" i="1"/>
  <c r="V18" i="1"/>
  <c r="V19" i="1"/>
  <c r="V20" i="1"/>
  <c r="V21" i="1"/>
  <c r="V22" i="1"/>
  <c r="V23" i="1"/>
  <c r="V24" i="1"/>
  <c r="V25" i="1"/>
  <c r="V27" i="1"/>
  <c r="V28" i="1"/>
  <c r="V29" i="1"/>
  <c r="V30" i="1"/>
  <c r="V31" i="1"/>
  <c r="V32" i="1"/>
  <c r="V33" i="1"/>
  <c r="V34" i="1"/>
  <c r="V35" i="1"/>
  <c r="V36" i="1"/>
  <c r="Y15" i="1"/>
  <c r="W15" i="1"/>
  <c r="V15" i="1"/>
  <c r="V14" i="1"/>
  <c r="L37" i="1" l="1"/>
  <c r="L32" i="1"/>
  <c r="L28" i="1"/>
  <c r="L24" i="1"/>
  <c r="L20" i="1"/>
  <c r="L16" i="1"/>
  <c r="L36" i="1"/>
  <c r="L34" i="1"/>
  <c r="L30" i="1"/>
  <c r="L26" i="1"/>
  <c r="L22" i="1"/>
  <c r="L18" i="1"/>
  <c r="L35" i="1"/>
  <c r="L33" i="1"/>
  <c r="L31" i="1"/>
  <c r="L29" i="1"/>
  <c r="L27" i="1"/>
  <c r="L25" i="1"/>
  <c r="L23" i="1"/>
  <c r="L21" i="1"/>
  <c r="L19" i="1"/>
  <c r="L17" i="1"/>
  <c r="K15" i="1"/>
  <c r="J15" i="1" l="1"/>
  <c r="F14" i="1"/>
  <c r="I14" i="1" s="1"/>
  <c r="M14" i="1" s="1"/>
  <c r="P3" i="1"/>
  <c r="I19" i="1" l="1"/>
  <c r="M19" i="1" s="1"/>
  <c r="P19" i="1" s="1"/>
  <c r="I23" i="1"/>
  <c r="M23" i="1" s="1"/>
  <c r="P23" i="1" s="1"/>
  <c r="I27" i="1"/>
  <c r="I31" i="1"/>
  <c r="M31" i="1" s="1"/>
  <c r="P31" i="1" s="1"/>
  <c r="I35" i="1"/>
  <c r="M35" i="1" s="1"/>
  <c r="P35" i="1" s="1"/>
  <c r="I39" i="1"/>
  <c r="M39" i="1" s="1"/>
  <c r="P39" i="1" s="1"/>
  <c r="I43" i="1"/>
  <c r="M43" i="1" s="1"/>
  <c r="P43" i="1" s="1"/>
  <c r="I45" i="1"/>
  <c r="M45" i="1" s="1"/>
  <c r="P45" i="1" s="1"/>
  <c r="I49" i="1"/>
  <c r="M49" i="1" s="1"/>
  <c r="P49" i="1" s="1"/>
  <c r="I53" i="1"/>
  <c r="I57" i="1"/>
  <c r="I61" i="1"/>
  <c r="I65" i="1"/>
  <c r="M65" i="1" s="1"/>
  <c r="P65" i="1" s="1"/>
  <c r="I69" i="1"/>
  <c r="I74" i="1"/>
  <c r="M74" i="1" s="1"/>
  <c r="P74" i="1" s="1"/>
  <c r="I18" i="1"/>
  <c r="M18" i="1" s="1"/>
  <c r="P18" i="1" s="1"/>
  <c r="I22" i="1"/>
  <c r="M22" i="1" s="1"/>
  <c r="P22" i="1" s="1"/>
  <c r="I26" i="1"/>
  <c r="M26" i="1" s="1"/>
  <c r="P26" i="1" s="1"/>
  <c r="I30" i="1"/>
  <c r="M30" i="1" s="1"/>
  <c r="P30" i="1" s="1"/>
  <c r="I34" i="1"/>
  <c r="M34" i="1" s="1"/>
  <c r="P34" i="1" s="1"/>
  <c r="I38" i="1"/>
  <c r="M38" i="1" s="1"/>
  <c r="P38" i="1" s="1"/>
  <c r="I42" i="1"/>
  <c r="M42" i="1" s="1"/>
  <c r="P42" i="1" s="1"/>
  <c r="I48" i="1"/>
  <c r="M48" i="1" s="1"/>
  <c r="P48" i="1" s="1"/>
  <c r="I52" i="1"/>
  <c r="M52" i="1" s="1"/>
  <c r="P52" i="1" s="1"/>
  <c r="I56" i="1"/>
  <c r="I60" i="1"/>
  <c r="M60" i="1" s="1"/>
  <c r="P60" i="1" s="1"/>
  <c r="I64" i="1"/>
  <c r="M64" i="1" s="1"/>
  <c r="P64" i="1" s="1"/>
  <c r="I68" i="1"/>
  <c r="I73" i="1"/>
  <c r="I17" i="1"/>
  <c r="M17" i="1" s="1"/>
  <c r="P17" i="1" s="1"/>
  <c r="I21" i="1"/>
  <c r="M21" i="1" s="1"/>
  <c r="P21" i="1" s="1"/>
  <c r="I25" i="1"/>
  <c r="M25" i="1" s="1"/>
  <c r="P25" i="1" s="1"/>
  <c r="I29" i="1"/>
  <c r="M29" i="1" s="1"/>
  <c r="P29" i="1" s="1"/>
  <c r="I33" i="1"/>
  <c r="M33" i="1" s="1"/>
  <c r="P33" i="1" s="1"/>
  <c r="I37" i="1"/>
  <c r="I41" i="1"/>
  <c r="M41" i="1" s="1"/>
  <c r="P41" i="1" s="1"/>
  <c r="I47" i="1"/>
  <c r="M47" i="1" s="1"/>
  <c r="P47" i="1" s="1"/>
  <c r="I51" i="1"/>
  <c r="I55" i="1"/>
  <c r="M55" i="1" s="1"/>
  <c r="P55" i="1" s="1"/>
  <c r="I59" i="1"/>
  <c r="M59" i="1" s="1"/>
  <c r="P59" i="1" s="1"/>
  <c r="I63" i="1"/>
  <c r="M63" i="1" s="1"/>
  <c r="P63" i="1" s="1"/>
  <c r="I67" i="1"/>
  <c r="I72" i="1"/>
  <c r="M72" i="1" s="1"/>
  <c r="P72" i="1" s="1"/>
  <c r="I28" i="1"/>
  <c r="M28" i="1" s="1"/>
  <c r="P28" i="1" s="1"/>
  <c r="I44" i="1"/>
  <c r="I50" i="1"/>
  <c r="M50" i="1" s="1"/>
  <c r="P50" i="1" s="1"/>
  <c r="I66" i="1"/>
  <c r="M66" i="1" s="1"/>
  <c r="P66" i="1" s="1"/>
  <c r="M16" i="1"/>
  <c r="P16" i="1" s="1"/>
  <c r="I32" i="1"/>
  <c r="M32" i="1" s="1"/>
  <c r="P32" i="1" s="1"/>
  <c r="I54" i="1"/>
  <c r="M54" i="1" s="1"/>
  <c r="P54" i="1" s="1"/>
  <c r="I70" i="1"/>
  <c r="M70" i="1" s="1"/>
  <c r="P70" i="1" s="1"/>
  <c r="I20" i="1"/>
  <c r="M20" i="1" s="1"/>
  <c r="P20" i="1" s="1"/>
  <c r="I36" i="1"/>
  <c r="M36" i="1" s="1"/>
  <c r="P36" i="1" s="1"/>
  <c r="I58" i="1"/>
  <c r="M58" i="1" s="1"/>
  <c r="P58" i="1" s="1"/>
  <c r="I71" i="1"/>
  <c r="M71" i="1" s="1"/>
  <c r="P71" i="1" s="1"/>
  <c r="I24" i="1"/>
  <c r="M24" i="1" s="1"/>
  <c r="P24" i="1" s="1"/>
  <c r="I40" i="1"/>
  <c r="I46" i="1"/>
  <c r="M46" i="1" s="1"/>
  <c r="P46" i="1" s="1"/>
  <c r="I62" i="1"/>
  <c r="M62" i="1" s="1"/>
  <c r="P62" i="1" s="1"/>
  <c r="I75" i="1"/>
  <c r="M27" i="1"/>
  <c r="P27" i="1" s="1"/>
  <c r="I15" i="1"/>
  <c r="Q4" i="1" l="1"/>
  <c r="S4" i="1" s="1"/>
  <c r="M61" i="1"/>
  <c r="P61" i="1" s="1"/>
  <c r="M37" i="1"/>
  <c r="P37" i="1" s="1"/>
  <c r="M44" i="1"/>
  <c r="P44" i="1" s="1"/>
  <c r="M56" i="1"/>
  <c r="P56" i="1" s="1"/>
  <c r="M57" i="1"/>
  <c r="P57" i="1" s="1"/>
  <c r="M73" i="1"/>
  <c r="P73" i="1" s="1"/>
  <c r="M40" i="1"/>
  <c r="P40" i="1" s="1"/>
  <c r="M53" i="1"/>
  <c r="P53" i="1" s="1"/>
  <c r="M67" i="1"/>
  <c r="P67" i="1" s="1"/>
  <c r="M51" i="1"/>
  <c r="P51" i="1" s="1"/>
  <c r="M68" i="1"/>
  <c r="P68" i="1" s="1"/>
  <c r="M69" i="1"/>
  <c r="P69" i="1" s="1"/>
  <c r="M75" i="1"/>
  <c r="P75" i="1" s="1"/>
  <c r="R4" i="1" l="1"/>
  <c r="O199" i="79"/>
  <c r="O192" i="79" l="1"/>
  <c r="O191" i="79"/>
  <c r="O183" i="79"/>
  <c r="O175" i="79"/>
  <c r="O167" i="79"/>
  <c r="O159" i="79"/>
  <c r="O151" i="79"/>
  <c r="O143" i="79"/>
  <c r="O135" i="79"/>
  <c r="O127" i="79"/>
  <c r="O119" i="79"/>
  <c r="O111" i="79"/>
  <c r="O103" i="79"/>
  <c r="O95" i="79"/>
  <c r="O87" i="79"/>
  <c r="O79" i="79"/>
  <c r="O71" i="79"/>
  <c r="O63" i="79"/>
  <c r="O55" i="79"/>
  <c r="O47" i="79"/>
  <c r="O39" i="79"/>
  <c r="O31" i="79"/>
  <c r="O23" i="79"/>
  <c r="O15" i="79"/>
  <c r="O54" i="79"/>
  <c r="O46" i="79"/>
  <c r="O30" i="79"/>
  <c r="O22" i="79"/>
  <c r="O196" i="79"/>
  <c r="O164" i="79"/>
  <c r="O148" i="79"/>
  <c r="O124" i="79"/>
  <c r="O100" i="79"/>
  <c r="O76" i="79"/>
  <c r="O60" i="79"/>
  <c r="O44" i="79"/>
  <c r="O28" i="79"/>
  <c r="O184" i="79"/>
  <c r="O136" i="79"/>
  <c r="O96" i="79"/>
  <c r="O40" i="79"/>
  <c r="O198" i="79"/>
  <c r="O190" i="79"/>
  <c r="O182" i="79"/>
  <c r="O174" i="79"/>
  <c r="O166" i="79"/>
  <c r="O158" i="79"/>
  <c r="O150" i="79"/>
  <c r="O142" i="79"/>
  <c r="O134" i="79"/>
  <c r="O126" i="79"/>
  <c r="O118" i="79"/>
  <c r="O110" i="79"/>
  <c r="O102" i="79"/>
  <c r="O94" i="79"/>
  <c r="O86" i="79"/>
  <c r="O78" i="79"/>
  <c r="O70" i="79"/>
  <c r="O62" i="79"/>
  <c r="O38" i="79"/>
  <c r="O188" i="79"/>
  <c r="O140" i="79"/>
  <c r="O116" i="79"/>
  <c r="O84" i="79"/>
  <c r="O52" i="79"/>
  <c r="O176" i="79"/>
  <c r="O112" i="79"/>
  <c r="O32" i="79"/>
  <c r="O197" i="79"/>
  <c r="O189" i="79"/>
  <c r="O181" i="79"/>
  <c r="O173" i="79"/>
  <c r="O165" i="79"/>
  <c r="O157" i="79"/>
  <c r="O149" i="79"/>
  <c r="O141" i="79"/>
  <c r="O133" i="79"/>
  <c r="O125" i="79"/>
  <c r="O117" i="79"/>
  <c r="O109" i="79"/>
  <c r="O101" i="79"/>
  <c r="O93" i="79"/>
  <c r="O85" i="79"/>
  <c r="O77" i="79"/>
  <c r="O69" i="79"/>
  <c r="O61" i="79"/>
  <c r="O53" i="79"/>
  <c r="O45" i="79"/>
  <c r="O37" i="79"/>
  <c r="O29" i="79"/>
  <c r="O21" i="79"/>
  <c r="O180" i="79"/>
  <c r="O172" i="79"/>
  <c r="O156" i="79"/>
  <c r="O132" i="79"/>
  <c r="O108" i="79"/>
  <c r="O92" i="79"/>
  <c r="O68" i="79"/>
  <c r="O36" i="79"/>
  <c r="O20" i="79"/>
  <c r="O17" i="79"/>
  <c r="O152" i="79"/>
  <c r="O120" i="79"/>
  <c r="O80" i="79"/>
  <c r="O56" i="79"/>
  <c r="O16" i="79"/>
  <c r="O72" i="79"/>
  <c r="O195" i="79"/>
  <c r="O187" i="79"/>
  <c r="O179" i="79"/>
  <c r="O171" i="79"/>
  <c r="O163" i="79"/>
  <c r="O155" i="79"/>
  <c r="O147" i="79"/>
  <c r="O139" i="79"/>
  <c r="O131" i="79"/>
  <c r="O123" i="79"/>
  <c r="O115" i="79"/>
  <c r="O107" i="79"/>
  <c r="O99" i="79"/>
  <c r="O91" i="79"/>
  <c r="O83" i="79"/>
  <c r="O75" i="79"/>
  <c r="O67" i="79"/>
  <c r="O59" i="79"/>
  <c r="O51" i="79"/>
  <c r="O43" i="79"/>
  <c r="O35" i="79"/>
  <c r="O27" i="79"/>
  <c r="O19" i="79"/>
  <c r="O50" i="79"/>
  <c r="O42" i="79"/>
  <c r="O26" i="79"/>
  <c r="O185" i="79"/>
  <c r="O177" i="79"/>
  <c r="O169" i="79"/>
  <c r="O161" i="79"/>
  <c r="O145" i="79"/>
  <c r="O129" i="79"/>
  <c r="O113" i="79"/>
  <c r="O97" i="79"/>
  <c r="O81" i="79"/>
  <c r="O57" i="79"/>
  <c r="O41" i="79"/>
  <c r="O25" i="79"/>
  <c r="O160" i="79"/>
  <c r="O144" i="79"/>
  <c r="O104" i="79"/>
  <c r="O48" i="79"/>
  <c r="O194" i="79"/>
  <c r="O186" i="79"/>
  <c r="O178" i="79"/>
  <c r="O170" i="79"/>
  <c r="O162" i="79"/>
  <c r="O154" i="79"/>
  <c r="O146" i="79"/>
  <c r="O138" i="79"/>
  <c r="O130" i="79"/>
  <c r="O122" i="79"/>
  <c r="O114" i="79"/>
  <c r="O106" i="79"/>
  <c r="O98" i="79"/>
  <c r="O90" i="79"/>
  <c r="O82" i="79"/>
  <c r="O74" i="79"/>
  <c r="O66" i="79"/>
  <c r="O58" i="79"/>
  <c r="O34" i="79"/>
  <c r="O18" i="79"/>
  <c r="O193" i="79"/>
  <c r="O153" i="79"/>
  <c r="O137" i="79"/>
  <c r="O121" i="79"/>
  <c r="O105" i="79"/>
  <c r="O89" i="79"/>
  <c r="O73" i="79"/>
  <c r="O65" i="79"/>
  <c r="O49" i="79"/>
  <c r="O33" i="79"/>
  <c r="O168" i="79"/>
  <c r="O128" i="79"/>
  <c r="O88" i="79"/>
  <c r="O64" i="79"/>
  <c r="O24" i="79"/>
  <c r="O78" i="1"/>
  <c r="N205" i="79" l="1"/>
  <c r="O205" i="79"/>
  <c r="P205" i="79" s="1"/>
  <c r="N206" i="79"/>
  <c r="O206" i="79"/>
  <c r="P206" i="79" l="1"/>
  <c r="Q3" i="1" s="1"/>
  <c r="S3" i="1" l="1"/>
  <c r="R3" i="1"/>
  <c r="Q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9" authorId="0" shapeId="0" xr:uid="{00000000-0006-0000-0800-000001000000}">
      <text>
        <r>
          <rPr>
            <b/>
            <sz val="9"/>
            <color indexed="81"/>
            <rFont val="Tahoma"/>
            <family val="2"/>
          </rPr>
          <t>Author:</t>
        </r>
        <r>
          <rPr>
            <sz val="9"/>
            <color indexed="81"/>
            <rFont val="Tahoma"/>
            <family val="2"/>
          </rPr>
          <t xml:space="preserve">
Mark Wood to confirm new value as weekend is now more expensive than evening.
</t>
        </r>
      </text>
    </comment>
    <comment ref="S29" authorId="0" shapeId="0" xr:uid="{00000000-0006-0000-0800-000002000000}">
      <text>
        <r>
          <rPr>
            <b/>
            <sz val="9"/>
            <color indexed="81"/>
            <rFont val="Tahoma"/>
            <family val="2"/>
          </rPr>
          <t>Author:</t>
        </r>
        <r>
          <rPr>
            <sz val="9"/>
            <color indexed="81"/>
            <rFont val="Tahoma"/>
            <family val="2"/>
          </rPr>
          <t xml:space="preserve">
Mark Wood to confirm new value as weekend is now more expensive than evening.
</t>
        </r>
      </text>
    </comment>
    <comment ref="V29" authorId="0" shapeId="0" xr:uid="{00000000-0006-0000-0800-000003000000}">
      <text>
        <r>
          <rPr>
            <b/>
            <sz val="9"/>
            <color indexed="81"/>
            <rFont val="Tahoma"/>
            <family val="2"/>
          </rPr>
          <t>Author:</t>
        </r>
        <r>
          <rPr>
            <sz val="9"/>
            <color indexed="81"/>
            <rFont val="Tahoma"/>
            <family val="2"/>
          </rPr>
          <t xml:space="preserve">
Mark Wood to confirm new value as weekend is now more expensive than evening.
</t>
        </r>
      </text>
    </comment>
    <comment ref="Y29" authorId="0" shapeId="0" xr:uid="{00000000-0006-0000-0800-000004000000}">
      <text>
        <r>
          <rPr>
            <b/>
            <sz val="9"/>
            <color indexed="81"/>
            <rFont val="Tahoma"/>
            <family val="2"/>
          </rPr>
          <t>Author:</t>
        </r>
        <r>
          <rPr>
            <sz val="9"/>
            <color indexed="81"/>
            <rFont val="Tahoma"/>
            <family val="2"/>
          </rPr>
          <t xml:space="preserve">
Mark Wood to confirm new value as weekend is now more expensive than evening.
</t>
        </r>
      </text>
    </comment>
    <comment ref="P34" authorId="0" shapeId="0" xr:uid="{00000000-0006-0000-0800-000005000000}">
      <text>
        <r>
          <rPr>
            <b/>
            <sz val="22"/>
            <color indexed="81"/>
            <rFont val="Tahoma"/>
            <family val="2"/>
          </rPr>
          <t>Author:</t>
        </r>
        <r>
          <rPr>
            <sz val="22"/>
            <color indexed="81"/>
            <rFont val="Tahoma"/>
            <family val="2"/>
          </rPr>
          <t xml:space="preserve">
Mark Wood to confirm new value as weekend is now more expensive than evening.
[MW] noted &amp; no change on this round of Price Change</t>
        </r>
      </text>
    </comment>
    <comment ref="S34" authorId="0" shapeId="0" xr:uid="{00000000-0006-0000-0800-000006000000}">
      <text>
        <r>
          <rPr>
            <b/>
            <sz val="9"/>
            <color indexed="81"/>
            <rFont val="Tahoma"/>
            <family val="2"/>
          </rPr>
          <t>Author:</t>
        </r>
        <r>
          <rPr>
            <sz val="9"/>
            <color indexed="81"/>
            <rFont val="Tahoma"/>
            <family val="2"/>
          </rPr>
          <t xml:space="preserve">
Mark Wood to confirm new value as weekend is now more expensive than evening.
</t>
        </r>
      </text>
    </comment>
    <comment ref="V34" authorId="0" shapeId="0" xr:uid="{00000000-0006-0000-0800-000007000000}">
      <text>
        <r>
          <rPr>
            <b/>
            <sz val="22"/>
            <color indexed="81"/>
            <rFont val="Tahoma"/>
            <family val="2"/>
          </rPr>
          <t>Author:</t>
        </r>
        <r>
          <rPr>
            <sz val="22"/>
            <color indexed="81"/>
            <rFont val="Tahoma"/>
            <family val="2"/>
          </rPr>
          <t xml:space="preserve">
Mark Wood to confirm new value as weekend is now more expensive than evening.
[MW] noted &amp; no change on this round of Price Change</t>
        </r>
      </text>
    </comment>
    <comment ref="Y34" authorId="0" shapeId="0" xr:uid="{00000000-0006-0000-0800-000008000000}">
      <text>
        <r>
          <rPr>
            <b/>
            <sz val="9"/>
            <color indexed="81"/>
            <rFont val="Tahoma"/>
            <family val="2"/>
          </rPr>
          <t>Author:</t>
        </r>
        <r>
          <rPr>
            <sz val="9"/>
            <color indexed="81"/>
            <rFont val="Tahoma"/>
            <family val="2"/>
          </rPr>
          <t xml:space="preserve">
Mark Wood to confirm new value as weekend is now more expensive than evening.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2000000}" odcFile="C:\Users\dbrown\OneDrive - CACI Ltd\My Data Sources\V_REPORT_4.odc" name="V_REPORT_4" type="1" refreshedVersion="6">
    <dbPr connection="DRIVER={Kognitio WX2};SERVER=BT03;UID=embedded_sql;" command="SELECT * FROM &quot;BT1117_CARMEN&quot;.&quot;V_REPORT_4&quot;"/>
  </connection>
</connections>
</file>

<file path=xl/sharedStrings.xml><?xml version="1.0" encoding="utf-8"?>
<sst xmlns="http://schemas.openxmlformats.org/spreadsheetml/2006/main" count="5600" uniqueCount="1500">
  <si>
    <t>Charge Control Assumptions</t>
  </si>
  <si>
    <t>Summary Of Results</t>
  </si>
  <si>
    <t>Relevant Year (RY)</t>
  </si>
  <si>
    <t>Prior year (Excess) / Deficit</t>
  </si>
  <si>
    <t>X</t>
  </si>
  <si>
    <t>Financial Year</t>
  </si>
  <si>
    <t>Controlling %</t>
  </si>
  <si>
    <t>RY Start Date</t>
  </si>
  <si>
    <t>RY End Date</t>
  </si>
  <si>
    <t>Days In RY</t>
  </si>
  <si>
    <t>Prices Prevailing During RY At:</t>
  </si>
  <si>
    <t>Basket Days</t>
  </si>
  <si>
    <t>Average Price</t>
  </si>
  <si>
    <t>YoY % price changes</t>
  </si>
  <si>
    <t>£</t>
  </si>
  <si>
    <t>%</t>
  </si>
  <si>
    <t>Yes</t>
  </si>
  <si>
    <t>No</t>
  </si>
  <si>
    <t>SFV Basket -  overall</t>
  </si>
  <si>
    <t>Services weighting</t>
  </si>
  <si>
    <t>BT Call Protect</t>
  </si>
  <si>
    <t>Product</t>
  </si>
  <si>
    <t>Call Minder</t>
  </si>
  <si>
    <t>Anonymous Call Reject</t>
  </si>
  <si>
    <t>Smart Divert</t>
  </si>
  <si>
    <t>BT Answer 1571</t>
  </si>
  <si>
    <t>2018/19</t>
  </si>
  <si>
    <t>SCODE</t>
  </si>
  <si>
    <t>S0131450</t>
  </si>
  <si>
    <t>Unlimited Weekend Plan (First)</t>
  </si>
  <si>
    <t>S0132922</t>
  </si>
  <si>
    <t>Unlimited Evening and Weekend Plan</t>
  </si>
  <si>
    <t>S0132925</t>
  </si>
  <si>
    <t>Unlimited Anytime Plan</t>
  </si>
  <si>
    <t>S0147247</t>
  </si>
  <si>
    <t>UE+WP + Free UK Eve and Weekend Calls for a Year (18 month)</t>
  </si>
  <si>
    <t>S0147271</t>
  </si>
  <si>
    <t>S0147249</t>
  </si>
  <si>
    <t>UE+WP + UK Evening and Weekend Calls</t>
  </si>
  <si>
    <t>S0147250</t>
  </si>
  <si>
    <t>S0147275</t>
  </si>
  <si>
    <t>S0147251</t>
  </si>
  <si>
    <t>UE+WP + Friends and Family Mobile Deal for 12 months. Ex Auto Renewal</t>
  </si>
  <si>
    <t>S0147272</t>
  </si>
  <si>
    <t>S0147248</t>
  </si>
  <si>
    <t>S0147253</t>
  </si>
  <si>
    <t>UAP + Friends and Family Mobile Deal for 12 months. Ex Auto Renewal</t>
  </si>
  <si>
    <t>S0147255</t>
  </si>
  <si>
    <t>UE+WP + Friends and Family International for 12 months</t>
  </si>
  <si>
    <t>S0147257</t>
  </si>
  <si>
    <t>UAP + Friends and Family International for 12 months</t>
  </si>
  <si>
    <t>S0147262</t>
  </si>
  <si>
    <t>S0147264</t>
  </si>
  <si>
    <t>S0147266</t>
  </si>
  <si>
    <t>UAP + Free UK Eve and Weekend Calls for a Year (18 month)</t>
  </si>
  <si>
    <t>S0147268</t>
  </si>
  <si>
    <t>UAP + Unlimited Anytime Plan Special Offer</t>
  </si>
  <si>
    <t>S0147270</t>
  </si>
  <si>
    <t>UAP + Anytime Calls For Three Months with a 12 Month Term</t>
  </si>
  <si>
    <t>S0147267</t>
  </si>
  <si>
    <t>Unlimited Evening and Weekend Plan (P)</t>
  </si>
  <si>
    <t>S0147274</t>
  </si>
  <si>
    <t>UE+WP + Value Bundle for 18 months</t>
  </si>
  <si>
    <t>Unlimited Anytime Plan (P)</t>
  </si>
  <si>
    <t>S0147277</t>
  </si>
  <si>
    <t>UAP + Value Bundle for 18 months</t>
  </si>
  <si>
    <t>S0147588</t>
  </si>
  <si>
    <t>UE+WP + Friends and Family Mobile Offer for 18 months Ex Auto Renewal</t>
  </si>
  <si>
    <t>S0147589</t>
  </si>
  <si>
    <t>UAP + Friends and Family Mobile Offer for 18 months  Ex Auto Renewal</t>
  </si>
  <si>
    <t>S0147591</t>
  </si>
  <si>
    <t>S0147596</t>
  </si>
  <si>
    <t>UE+WP + Friends and Family International for 18 months</t>
  </si>
  <si>
    <t>S0147598</t>
  </si>
  <si>
    <t>UAP + Friends and Family International for 18 months</t>
  </si>
  <si>
    <t>S0147676</t>
  </si>
  <si>
    <t>UE+WP + Free UK Eve and Wkend Calls For A Year (18m Term)</t>
  </si>
  <si>
    <t>S0147677</t>
  </si>
  <si>
    <t>S0147678</t>
  </si>
  <si>
    <t>S0147679</t>
  </si>
  <si>
    <t>UAP + Free UK Eve and Wkend Calls For A Year (18m Term)</t>
  </si>
  <si>
    <t>S0147680</t>
  </si>
  <si>
    <t>S0147681</t>
  </si>
  <si>
    <t>S0147682</t>
  </si>
  <si>
    <t>BTT3 with Trent Br + Vision</t>
  </si>
  <si>
    <t>S0147683</t>
  </si>
  <si>
    <t>UAP + Anytime Calls For Three Months with a 18 Month Term</t>
  </si>
  <si>
    <t>S0148103</t>
  </si>
  <si>
    <t>UE+WP + Connection Charge Offer for 18 months</t>
  </si>
  <si>
    <t>S0148104</t>
  </si>
  <si>
    <t>UAP + Connection Charge Offer for 18 months</t>
  </si>
  <si>
    <t>S0151672</t>
  </si>
  <si>
    <t>UE+WP + UK Evening and Weekend calls (12m) - Ex Auto Renewal</t>
  </si>
  <si>
    <t>S0151675</t>
  </si>
  <si>
    <t>S0151674</t>
  </si>
  <si>
    <t>S0151673</t>
  </si>
  <si>
    <t>UAP + UK Evening and Weekend calls at no extra cost (12m). Ex Auto Renewal</t>
  </si>
  <si>
    <t>S0151728</t>
  </si>
  <si>
    <t>UE+WP + UK Evening and Weekend calls at no extra cost (18m)</t>
  </si>
  <si>
    <t>S0153090</t>
  </si>
  <si>
    <t>UAP + Unlimited Anytime Plan Deal 12 Mth Renewable Contract. Ex Auto Renewal</t>
  </si>
  <si>
    <t>S0153093</t>
  </si>
  <si>
    <t>UAP + Unlimited Anytime Plan 18 Mth</t>
  </si>
  <si>
    <t>S0153095</t>
  </si>
  <si>
    <t>S0153094</t>
  </si>
  <si>
    <t>S0153096</t>
  </si>
  <si>
    <t>UAP + Unlimited Anytime Plan 12 Month Offer</t>
  </si>
  <si>
    <t>S0153099</t>
  </si>
  <si>
    <t>UE+WP + Friends and Family International Deal for 12 months. Ex Auto Renewal</t>
  </si>
  <si>
    <t>S0153100</t>
  </si>
  <si>
    <t>UAP + Friends and Family International Deal for 12 months. Ex Auto Renewal</t>
  </si>
  <si>
    <t>S0154696</t>
  </si>
  <si>
    <t>UAP + UK Evening and Weekend calls at no extra cost (18m)</t>
  </si>
  <si>
    <t>S0151730</t>
  </si>
  <si>
    <t>S0155410</t>
  </si>
  <si>
    <t>UE+WP + Connection Charge Offer at zero charge for 18 month</t>
  </si>
  <si>
    <t>S0155411</t>
  </si>
  <si>
    <t>UAP + Connection Charge Offer at zero charge for 18 months</t>
  </si>
  <si>
    <t>S0156766</t>
  </si>
  <si>
    <t>UE+WP + Evening Calls + Friends and Family Mobile Deal 12m. Ex Auto Renewal</t>
  </si>
  <si>
    <t>S0156767</t>
  </si>
  <si>
    <t>S0159730</t>
  </si>
  <si>
    <t>BT Together Local</t>
  </si>
  <si>
    <t>S0160670</t>
  </si>
  <si>
    <t>BT - Working Together</t>
  </si>
  <si>
    <t>S0161016</t>
  </si>
  <si>
    <t>Save UE+WP +  permanent disc Plus 12m Renewable. Ex Auto Renewal</t>
  </si>
  <si>
    <t>S0161017</t>
  </si>
  <si>
    <t>S0161019</t>
  </si>
  <si>
    <t>Save UAP + off permanent disc Plus 12m Renewable. Ex Auto Renewal</t>
  </si>
  <si>
    <t>S0161021</t>
  </si>
  <si>
    <t>S0161020</t>
  </si>
  <si>
    <t>S0200721</t>
  </si>
  <si>
    <t>NOT FOR SALE UEWP (12 month) No discount</t>
  </si>
  <si>
    <t>S0200724</t>
  </si>
  <si>
    <t>S0204301</t>
  </si>
  <si>
    <t>Unlimited Anytime Plan Jul 09</t>
  </si>
  <si>
    <t>S0204345</t>
  </si>
  <si>
    <t>UAP Jul09 + Unlimited Anytime Plan Deal 12 Mth Contract</t>
  </si>
  <si>
    <t>S0204366</t>
  </si>
  <si>
    <t>S0204347</t>
  </si>
  <si>
    <t>UAP Jul09 + Friends and Family International for 12 months. Ex Auto Renewal</t>
  </si>
  <si>
    <t>S0153102</t>
  </si>
  <si>
    <t>S0153101</t>
  </si>
  <si>
    <t>S0204348</t>
  </si>
  <si>
    <t>UAP Jul09 + GBP 40.00 Connection Charge Offer for 18 months</t>
  </si>
  <si>
    <t>S0204365</t>
  </si>
  <si>
    <t>S0204349</t>
  </si>
  <si>
    <t>UAP Jul09 + Free Connection Charge Offer with MCC for 18 Mth</t>
  </si>
  <si>
    <t>S0204368</t>
  </si>
  <si>
    <t>S0204350</t>
  </si>
  <si>
    <t>Save UAP Jul09 + permanent disc Plus 12m Renewable. Ex Auto Renewal</t>
  </si>
  <si>
    <t>S0204369</t>
  </si>
  <si>
    <t>S0204374</t>
  </si>
  <si>
    <t>S0204351</t>
  </si>
  <si>
    <t>UAP Jul09 + Friends and Family Mobile Deal for 12 months. Ex Auto Renewal</t>
  </si>
  <si>
    <t>S0204380</t>
  </si>
  <si>
    <t>UE+WP + GBP 40.00 Connection Charge Offer for 18 months</t>
  </si>
  <si>
    <t>S0204381</t>
  </si>
  <si>
    <t>UEWP + Free Connection Charge Offer with MCC for 18 months</t>
  </si>
  <si>
    <t>S0205761</t>
  </si>
  <si>
    <t>UAPJul09 + Anytime Calls For 1 month with a 12 Month Term</t>
  </si>
  <si>
    <t>S0205763</t>
  </si>
  <si>
    <t>S0205762</t>
  </si>
  <si>
    <t>S0205764</t>
  </si>
  <si>
    <t>UAPJul09 + Anytime Calls For 3 months with a 12 Month Term</t>
  </si>
  <si>
    <t>S0205766</t>
  </si>
  <si>
    <t>S0205765</t>
  </si>
  <si>
    <t>S0207141</t>
  </si>
  <si>
    <t>Unlimited Anytime and Mobile Plan 12 months</t>
  </si>
  <si>
    <t>S0207142</t>
  </si>
  <si>
    <t>S0207144</t>
  </si>
  <si>
    <t>Unlimited Anytime and Mobile Plan</t>
  </si>
  <si>
    <t>S0207282</t>
  </si>
  <si>
    <t>Save Extra UE+WP + discount 12month with 12m Renewable UEWP. Ex Auto Renewal</t>
  </si>
  <si>
    <t>S0207283</t>
  </si>
  <si>
    <t>Save Extra UAPJul09 + GBP 3 off for 12 months</t>
  </si>
  <si>
    <t>S0207287</t>
  </si>
  <si>
    <t>S0207285</t>
  </si>
  <si>
    <t>S0207877</t>
  </si>
  <si>
    <t>Save Extra UAPJul09 + GBP 2 off for 12 months</t>
  </si>
  <si>
    <t>S0207881</t>
  </si>
  <si>
    <t>S0207879</t>
  </si>
  <si>
    <t>S0207878</t>
  </si>
  <si>
    <t>Save Extra UE+WP + discount 12m Renewable UEWP. Ex Auto Renewal</t>
  </si>
  <si>
    <t>S0208681</t>
  </si>
  <si>
    <t>Special low price UAP Jan11 uncontracted</t>
  </si>
  <si>
    <t>S0208683</t>
  </si>
  <si>
    <t>S0208682</t>
  </si>
  <si>
    <t>Special low price UAP (Jan 11) with 12 Mth Contract</t>
  </si>
  <si>
    <t>S0210912</t>
  </si>
  <si>
    <t>UAPJul09 + Anytime Calls Free For 3 months NO CONTRACT APPLIES</t>
  </si>
  <si>
    <t>S0210916</t>
  </si>
  <si>
    <t>S0211007</t>
  </si>
  <si>
    <t>S0217319</t>
  </si>
  <si>
    <t>UAMP + Friends and Family International for 12 months. Ex Auto Renewal</t>
  </si>
  <si>
    <t>S0217320</t>
  </si>
  <si>
    <t>UAMP + GBP 40.00 Connection Charge Offer for 18 months</t>
  </si>
  <si>
    <t>S0217321</t>
  </si>
  <si>
    <t>UAMP Free For 3 months with a 12 Month Term</t>
  </si>
  <si>
    <t>S0217323</t>
  </si>
  <si>
    <t>S0217324</t>
  </si>
  <si>
    <t>S0217322</t>
  </si>
  <si>
    <t>UAMP + discount with a 12 Month Term</t>
  </si>
  <si>
    <t>S0217325</t>
  </si>
  <si>
    <t>S0217326</t>
  </si>
  <si>
    <t>S0217933</t>
  </si>
  <si>
    <t>S0218743</t>
  </si>
  <si>
    <t>12 month free UAP with 12 month contract (Promotion product)</t>
  </si>
  <si>
    <t>S0218744</t>
  </si>
  <si>
    <t>S0218745</t>
  </si>
  <si>
    <t>S0218835</t>
  </si>
  <si>
    <t>S0218883</t>
  </si>
  <si>
    <t>UEWP at no extra cost + non renewing contract (12m)</t>
  </si>
  <si>
    <t>S0218965</t>
  </si>
  <si>
    <t>S0218963</t>
  </si>
  <si>
    <t>S0218885</t>
  </si>
  <si>
    <t>Save Extra UEWP at no extra cost + GBP2 off a month + non renewing contract (12m)</t>
  </si>
  <si>
    <t>S0218903</t>
  </si>
  <si>
    <t>S0218905</t>
  </si>
  <si>
    <t>Save Extra UEWP at no extra cost + GBP3 off a month + non renewing contract (12m)</t>
  </si>
  <si>
    <t>S0301248</t>
  </si>
  <si>
    <t>Unlimited Anytime Plan Plus</t>
  </si>
  <si>
    <t>S0301249</t>
  </si>
  <si>
    <t>Unlimited Anytime Plan Plus with a 12 Month Contract</t>
  </si>
  <si>
    <t>S0301250</t>
  </si>
  <si>
    <t>S0303090</t>
  </si>
  <si>
    <t>Unlimited Anytime Plan Plus + GBP 40.00 Connection Charge Offer for 18 months</t>
  </si>
  <si>
    <t>S0303091</t>
  </si>
  <si>
    <t>Unlimited Anytime Plan Plus Free for 3 months with a 12 Month Term</t>
  </si>
  <si>
    <t>S0303092</t>
  </si>
  <si>
    <t>S0303093</t>
  </si>
  <si>
    <t>S0304413</t>
  </si>
  <si>
    <t>UEWP at no extra cost uncontracted (First)</t>
  </si>
  <si>
    <t>S0312493</t>
  </si>
  <si>
    <t>CP UAC   (#%S0312493.currPrice%#)</t>
  </si>
  <si>
    <t>S0312494</t>
  </si>
  <si>
    <t>CP UAC (#%S0312494.currPrice%#)(12m)</t>
  </si>
  <si>
    <t>S0312499</t>
  </si>
  <si>
    <t>S0312495</t>
  </si>
  <si>
    <t>CP UWC (#%this.currPrice%#) (First)</t>
  </si>
  <si>
    <t>S0312497</t>
  </si>
  <si>
    <t>CP UEWC (#%S0312497.currPrice%#)</t>
  </si>
  <si>
    <t>S0312526</t>
  </si>
  <si>
    <t>S0312498</t>
  </si>
  <si>
    <t>CP UEWC (#%S0312498.currPrice%#)(12m)</t>
  </si>
  <si>
    <t>S0314086</t>
  </si>
  <si>
    <t>test Unlimited Anytime Plan Plus</t>
  </si>
  <si>
    <t>S0314288</t>
  </si>
  <si>
    <t>CP UEWC (#%this.currPrice%#)(12m)(#%-S0314287.currPrice%#)(12m)</t>
  </si>
  <si>
    <t>S0314286</t>
  </si>
  <si>
    <t>S0314287</t>
  </si>
  <si>
    <t>S0314427</t>
  </si>
  <si>
    <t>CP UEWC (#%this.currPrice%#) ex 0.00</t>
  </si>
  <si>
    <t>S0314475</t>
  </si>
  <si>
    <t>S0314477</t>
  </si>
  <si>
    <t>CP UEWC (#%S0314477.currPrice%#)(12m)</t>
  </si>
  <si>
    <t>S0314484</t>
  </si>
  <si>
    <t>CP UEWC (#%this.currPrice%#)(12m)(#%-S0314483.currPrice%#)(12m)</t>
  </si>
  <si>
    <t>S0314482</t>
  </si>
  <si>
    <t>S0314483</t>
  </si>
  <si>
    <t>S0314485</t>
  </si>
  <si>
    <t>CP UEWC (#%S0314485.currPrice%#)(12m)(70.00) CCSO</t>
  </si>
  <si>
    <t>S0314106</t>
  </si>
  <si>
    <t>S0314489</t>
  </si>
  <si>
    <t>CP UEWC (#%S0314489.currPrice%#)(12m)(70.00) CCSO</t>
  </si>
  <si>
    <t>S0314490</t>
  </si>
  <si>
    <t>CP UAC (#%S0314490.currPrice%#)(12m)(70.00) CCSO</t>
  </si>
  <si>
    <t>S0314500</t>
  </si>
  <si>
    <t>CP UAC (#%S0314500.currPrice%#)</t>
  </si>
  <si>
    <t>S0314506</t>
  </si>
  <si>
    <t>CP UAC (#%S0314506.currPrice%#)(12m)(70.00) CCSO</t>
  </si>
  <si>
    <t>S0314523</t>
  </si>
  <si>
    <t>CP UAC (#%S0314523.currPrice%#)(12m)</t>
  </si>
  <si>
    <t>S0314521</t>
  </si>
  <si>
    <t>S0314553</t>
  </si>
  <si>
    <t>CP UAC (#%this.currPrice%#)(12m)(#%-S0314552.currPrice%#)(12m)</t>
  </si>
  <si>
    <t>S0314551</t>
  </si>
  <si>
    <t>S0314552</t>
  </si>
  <si>
    <t>S0314571</t>
  </si>
  <si>
    <t>CP UEWC (#%S0314571.currPrice%#)(12m)(140.00) FCCSO</t>
  </si>
  <si>
    <t>S0314107</t>
  </si>
  <si>
    <t>S0314572</t>
  </si>
  <si>
    <t>CP UEWC (#%S0314572.currPrice%#)(12m)(140.00) FCCSO</t>
  </si>
  <si>
    <t>S0314579</t>
  </si>
  <si>
    <t>CP UAC (#%S0314579.currPrice%#)(12m)(140.00) FCCSO</t>
  </si>
  <si>
    <t>S0315657</t>
  </si>
  <si>
    <t>CP UAC (#%S0315657.currPrice%#)</t>
  </si>
  <si>
    <t>S0315671</t>
  </si>
  <si>
    <t>CP UAC (#%S0315671.currPrice%#)(12m)(70.00) CCSO</t>
  </si>
  <si>
    <t>S0315693</t>
  </si>
  <si>
    <t>CP UAC (#%S0315693.currPrice%#)(12m)</t>
  </si>
  <si>
    <t>S0315691</t>
  </si>
  <si>
    <t>S0319434</t>
  </si>
  <si>
    <t>CP UAC (#%this.currPrice%#)(12) Activation Charge offer (12)</t>
  </si>
  <si>
    <t>S0319438</t>
  </si>
  <si>
    <t>S0319439</t>
  </si>
  <si>
    <t>S0319440</t>
  </si>
  <si>
    <t>S0321931</t>
  </si>
  <si>
    <t>CP UEWC (#%S0321931.currPrice%#)</t>
  </si>
  <si>
    <t>S0322451</t>
  </si>
  <si>
    <t>CP UEWC FandF Mobile (#%this.currPrice%#)(12m)(#%-S0322472.currPrice%#)(12m)</t>
  </si>
  <si>
    <t>S0322471</t>
  </si>
  <si>
    <t>S0322472</t>
  </si>
  <si>
    <t>S0322651</t>
  </si>
  <si>
    <t>CP UAC  (#%S0322651.currPrice%#)</t>
  </si>
  <si>
    <t>S0322654</t>
  </si>
  <si>
    <t>CP UEWC   (#%S0322654.currPrice%#)(12m)</t>
  </si>
  <si>
    <t>S0322652</t>
  </si>
  <si>
    <t>S0322657</t>
  </si>
  <si>
    <t>CP UEWC (#%this.currPrice%#)(12m)(#%-S0322656.currPrice%#)(12m)</t>
  </si>
  <si>
    <t>S0322655</t>
  </si>
  <si>
    <t>S0322656</t>
  </si>
  <si>
    <t>S0322658</t>
  </si>
  <si>
    <t>CP UEWC  (#%S0322658.currPrice%#)(12m)(70.00) CCSO</t>
  </si>
  <si>
    <t>S0322659</t>
  </si>
  <si>
    <t>CP UEWC  (#%S0322659.currPrice%#)(12m)(140.00) FCCSO</t>
  </si>
  <si>
    <t>S0322662</t>
  </si>
  <si>
    <t>CP UAC  (#%S0322662.currPrice%#)(12m)</t>
  </si>
  <si>
    <t>S0322660</t>
  </si>
  <si>
    <t>S0322665</t>
  </si>
  <si>
    <t>CP UAC (#%this.currPrice%#)(12m)(#%-S0322664.currPrice%#)(12m)</t>
  </si>
  <si>
    <t>S0322663</t>
  </si>
  <si>
    <t>S0322664</t>
  </si>
  <si>
    <t>S0322666</t>
  </si>
  <si>
    <t>CP UAC  (#%S0322666.currPrice%#)(12m)(70.00) CCSO</t>
  </si>
  <si>
    <t>S0322667</t>
  </si>
  <si>
    <t>CP UAC  (#%S0322667.currPrice%#)(12m)(140.00) FCCSO</t>
  </si>
  <si>
    <t>S0322693</t>
  </si>
  <si>
    <t>CP UEWC (#%this.currPrice%#)(12m)(#%-S0322692.currPrice%#)(12m)</t>
  </si>
  <si>
    <t>S0322691</t>
  </si>
  <si>
    <t>S0322692</t>
  </si>
  <si>
    <t>S0329571</t>
  </si>
  <si>
    <t>CP UAC (#%this.currPrice%#)(12) Free TakeOver Connection Charge offer (12)</t>
  </si>
  <si>
    <t>S0329573</t>
  </si>
  <si>
    <t>S0329572</t>
  </si>
  <si>
    <t>CP UEWC  (#%S0329572.currPrice%#)(12) Free TakeOver Connection Charge offer (12)</t>
  </si>
  <si>
    <t>S0329574</t>
  </si>
  <si>
    <t>S0331393</t>
  </si>
  <si>
    <t>CP UEWC  (#%S0331393.currPrice%#)(12)  Sport</t>
  </si>
  <si>
    <t>S0331391</t>
  </si>
  <si>
    <t>S0331401</t>
  </si>
  <si>
    <t>S0331406</t>
  </si>
  <si>
    <t>S0331404</t>
  </si>
  <si>
    <t>S0331405</t>
  </si>
  <si>
    <t>S0331430</t>
  </si>
  <si>
    <t>CP UEWC (#%S0331430.currPrice%#) (12) Sport</t>
  </si>
  <si>
    <t>S0331428</t>
  </si>
  <si>
    <t>S0331450</t>
  </si>
  <si>
    <t>CP UAC (#%S0331450.currPrice%#)(12) Sport</t>
  </si>
  <si>
    <t>S0331448</t>
  </si>
  <si>
    <t>S0331454</t>
  </si>
  <si>
    <t>S0331457</t>
  </si>
  <si>
    <t>CP UAC (#%S0331457.currPrice%#)(12) Sport</t>
  </si>
  <si>
    <t>S0331455</t>
  </si>
  <si>
    <t>S0331460</t>
  </si>
  <si>
    <t>CP UAC (#%S0331460.currPrice%#)(12) Sport</t>
  </si>
  <si>
    <t>S0331458</t>
  </si>
  <si>
    <t>S0335656</t>
  </si>
  <si>
    <t>CP UAC (#%this.currPrice%#)(12m)(#%-S0335655.currPrice%#)(3m)</t>
  </si>
  <si>
    <t>S0335654</t>
  </si>
  <si>
    <t>S0335655</t>
  </si>
  <si>
    <t>S0335659</t>
  </si>
  <si>
    <t>CP UAC (#%this.currPrice%#)(12m)(#%-S0335658.currPrice%#)(1m)</t>
  </si>
  <si>
    <t>S0335657</t>
  </si>
  <si>
    <t>S0335658</t>
  </si>
  <si>
    <t>S0335662</t>
  </si>
  <si>
    <t>S0335660</t>
  </si>
  <si>
    <t>S0335661</t>
  </si>
  <si>
    <t>S0335665</t>
  </si>
  <si>
    <t>S0335663</t>
  </si>
  <si>
    <t>S0335664</t>
  </si>
  <si>
    <t>S0339714</t>
  </si>
  <si>
    <t>S0339712</t>
  </si>
  <si>
    <t>S0339713</t>
  </si>
  <si>
    <t>S0339720</t>
  </si>
  <si>
    <t>S0339718</t>
  </si>
  <si>
    <t>S0339719</t>
  </si>
  <si>
    <t>No Inclusive Calls</t>
  </si>
  <si>
    <t>S0143890</t>
  </si>
  <si>
    <t>UE+WP with UK Evening and Weekend Calls For GBP 1.41 12m</t>
  </si>
  <si>
    <t>S0143892</t>
  </si>
  <si>
    <t>Unlimited Anytime Plan free UK Anytime calls for 3 months</t>
  </si>
  <si>
    <t>S0301252</t>
  </si>
  <si>
    <t>Inclusive Unlimited Anytime Plus</t>
  </si>
  <si>
    <t>S0131435</t>
  </si>
  <si>
    <t>Admin Bar INT and PRS</t>
  </si>
  <si>
    <t>S0131438</t>
  </si>
  <si>
    <t>Admin OCB All</t>
  </si>
  <si>
    <t>S0131440</t>
  </si>
  <si>
    <t>S0131442</t>
  </si>
  <si>
    <t>Bar Ring Back from Line</t>
  </si>
  <si>
    <t>S0131447</t>
  </si>
  <si>
    <t>S0131453</t>
  </si>
  <si>
    <t>Call Diversion (Admin Controlled)</t>
  </si>
  <si>
    <t>S0131454</t>
  </si>
  <si>
    <t>Call Diversion</t>
  </si>
  <si>
    <t>S0131457</t>
  </si>
  <si>
    <t>S0131458</t>
  </si>
  <si>
    <t>Call Sign</t>
  </si>
  <si>
    <t>Calling Feature Pack (2 to 4)</t>
  </si>
  <si>
    <t>Calling Feature Pack (1)</t>
  </si>
  <si>
    <t>Calling Feature Pack (5 to 9)</t>
  </si>
  <si>
    <t>S0131466</t>
  </si>
  <si>
    <t>Choose To Refuse</t>
  </si>
  <si>
    <t>S0131469</t>
  </si>
  <si>
    <t>Reminder Call (Unlimited Use)</t>
  </si>
  <si>
    <t>S0131473</t>
  </si>
  <si>
    <t>S0131474</t>
  </si>
  <si>
    <t>Smart Divert with By Pass Number</t>
  </si>
  <si>
    <t>S0142717</t>
  </si>
  <si>
    <t>S0146496</t>
  </si>
  <si>
    <t>BT Privacy at Home - Caller Display</t>
  </si>
  <si>
    <t>S0148171</t>
  </si>
  <si>
    <t>Caller Redirect - One Month</t>
  </si>
  <si>
    <t>S0148172</t>
  </si>
  <si>
    <t>Caller Redirect - Quarterly</t>
  </si>
  <si>
    <t>S0159732</t>
  </si>
  <si>
    <t>Basic Value Plan</t>
  </si>
  <si>
    <t>S0159733</t>
  </si>
  <si>
    <t>Triple Value Plan</t>
  </si>
  <si>
    <t>S0159734</t>
  </si>
  <si>
    <t>Twin Value Plan</t>
  </si>
  <si>
    <t>S0217929</t>
  </si>
  <si>
    <t>BT Answer 1571 (FV)</t>
  </si>
  <si>
    <t>S0218123</t>
  </si>
  <si>
    <t>BT Privacy Caller Display</t>
  </si>
  <si>
    <t>S0218823</t>
  </si>
  <si>
    <t>S0218827</t>
  </si>
  <si>
    <t>Admin OCB All except 999 (FV)</t>
  </si>
  <si>
    <t>S0218838</t>
  </si>
  <si>
    <t>Anonymous Call Reject (FV)</t>
  </si>
  <si>
    <t>S0302168</t>
  </si>
  <si>
    <t>Call Minder (FV)</t>
  </si>
  <si>
    <t>S0303369</t>
  </si>
  <si>
    <t>Caller Redirect (FV)</t>
  </si>
  <si>
    <t>S0303370</t>
  </si>
  <si>
    <t>Renumber (FV)</t>
  </si>
  <si>
    <t>S0303371</t>
  </si>
  <si>
    <t>Choose To Refuse (FV)</t>
  </si>
  <si>
    <t>S0318951</t>
  </si>
  <si>
    <t>BT Privacy with Caller Display Offer</t>
  </si>
  <si>
    <t>S0318952</t>
  </si>
  <si>
    <t>S0334316</t>
  </si>
  <si>
    <t>Line Rental Plus</t>
  </si>
  <si>
    <t>S0334317</t>
  </si>
  <si>
    <t>Line Rental Plus (FV)</t>
  </si>
  <si>
    <t>S0348765</t>
  </si>
  <si>
    <t>S0205866</t>
  </si>
  <si>
    <t>Line Rental Saver for 12 months rental discount</t>
  </si>
  <si>
    <t>S0131489</t>
  </si>
  <si>
    <t>Consumer PSTN Service (First Line)</t>
  </si>
  <si>
    <t>S0205867</t>
  </si>
  <si>
    <t>Line Rental Saver one off charge for 12 months</t>
  </si>
  <si>
    <t>S Code</t>
  </si>
  <si>
    <t>NAME</t>
  </si>
  <si>
    <t>CONTRACT_SCODE</t>
  </si>
  <si>
    <t>DISCOUNT_PRICE</t>
  </si>
  <si>
    <t>DISCOUNT_NAME</t>
  </si>
  <si>
    <t>DISCOUNT_SCODE</t>
  </si>
  <si>
    <t>S0147244</t>
  </si>
  <si>
    <t>UWP + Friends and Family Mobile Deal 12 months. Ex Auto Renewal</t>
  </si>
  <si>
    <t>Unlimited Weekend Plan</t>
  </si>
  <si>
    <t>Friends and Family Mobile Deal 12 month Discount. Ex Auto Renewal</t>
  </si>
  <si>
    <t>Y</t>
  </si>
  <si>
    <t>N</t>
  </si>
  <si>
    <t>S0147245</t>
  </si>
  <si>
    <t>UWP + Friends and Family International for 12 months</t>
  </si>
  <si>
    <t>S0147269</t>
  </si>
  <si>
    <t>Unlimited Anytime Plan For Three Months Deal Discount</t>
  </si>
  <si>
    <t>S0147273</t>
  </si>
  <si>
    <t>UWP + Value Bundle for 18 months</t>
  </si>
  <si>
    <t>S0147586</t>
  </si>
  <si>
    <t>UWP + Friends and Family Mobile Offer 18 months Ex Auto Renewal</t>
  </si>
  <si>
    <t>Friends and Family Mobile Offer 18 month Discount  Ex Auto Renewal</t>
  </si>
  <si>
    <t>S0147594</t>
  </si>
  <si>
    <t>UWP + Friends and Family International for 18 months</t>
  </si>
  <si>
    <t>UK Evening and Weekend calls (12m) Discount. Ex Auto Renewal</t>
  </si>
  <si>
    <t>Unlimited Anytime Plan 18 Mth Discount</t>
  </si>
  <si>
    <t>S0153098</t>
  </si>
  <si>
    <t>UWP + Friends and Family International Deal for 12 months</t>
  </si>
  <si>
    <t>Evening Calls + Friends and Family Mobile Deal 12m Discount. Ex Auto Renewal</t>
  </si>
  <si>
    <t>S0200722</t>
  </si>
  <si>
    <t>NOT FOR SALE UWP (12 month) No discount</t>
  </si>
  <si>
    <t>S0200725</t>
  </si>
  <si>
    <t>Friends and Family International Deal 12 month Discount. Ex Auto Renewal</t>
  </si>
  <si>
    <t>UAPJul09 + Anytime calls for 1 month 12 Month Term Discount</t>
  </si>
  <si>
    <t>UAPJul09 + Anytime calls for 3 months 12 Month Term Discount</t>
  </si>
  <si>
    <t>UAPJul09 + Anytime Calls Free For 3 months Discount (with no contract)</t>
  </si>
  <si>
    <t>12 month free UAP with 12 month contract. (Discount product)</t>
  </si>
  <si>
    <t>UEWP at no extra cost (12m) Discount</t>
  </si>
  <si>
    <t>Unlimited Anytime Plan Plus Free for 3 months with a 12 Month Term - Discount</t>
  </si>
  <si>
    <t>S0304412</t>
  </si>
  <si>
    <t>UEWP  with 12month contract</t>
  </si>
  <si>
    <t>S0304414</t>
  </si>
  <si>
    <t>Unlimited Anytime Calls</t>
  </si>
  <si>
    <t>S0312496</t>
  </si>
  <si>
    <t>CP UWC(0.00)</t>
  </si>
  <si>
    <t>S0312506</t>
  </si>
  <si>
    <t>Unlimited Weekend Calls</t>
  </si>
  <si>
    <t>Discount CP UEWC (#%S0314288.currPrice%#)(12m)(#%-this.currPrice%#)(12m)</t>
  </si>
  <si>
    <t>S0314308</t>
  </si>
  <si>
    <t>S0314306</t>
  </si>
  <si>
    <t>Discount CP UWC (#%S0314308.currPrice%#)(12m)(#%-this.currPrice%#)(12m)</t>
  </si>
  <si>
    <t>S0314307</t>
  </si>
  <si>
    <t>Discount CP UEWC (#%S0314484.currPrice%#)(12m)(#%-this.currPrice%#)(12m)</t>
  </si>
  <si>
    <t>S0314488</t>
  </si>
  <si>
    <t>Discount CP UAC (#%S0314553.currPrice%#)(12m)(#%-this.currPrice%#)(12m)</t>
  </si>
  <si>
    <t>S0314791</t>
  </si>
  <si>
    <t>Test UWP + Friends and Family International for 12 months</t>
  </si>
  <si>
    <t>S0319431</t>
  </si>
  <si>
    <t>S0319435</t>
  </si>
  <si>
    <t>CP UEWC (3.50) ex 0.00</t>
  </si>
  <si>
    <t>Discount CP UEWC F&amp;F Mobile(#%S0322451.currPrice%#)(12m)(#%-this.currPrice%#)(12m)</t>
  </si>
  <si>
    <t>CP UEWC (3.50)</t>
  </si>
  <si>
    <t>Discount CP UEWC (#%S0322657.currPrice%#)(12m)(#%-this.currPrice%#)(12m)</t>
  </si>
  <si>
    <t>Discount CP UAC (#%S0322665.currPrice%#)(12m)(#%-this.currPrice%#)(12m)</t>
  </si>
  <si>
    <t>Discount CP UEWC (#%S0322693.currPrice%#)(12m)(#%-this.currPrice%#)(12m)</t>
  </si>
  <si>
    <t>S0327472</t>
  </si>
  <si>
    <t>S0327471</t>
  </si>
  <si>
    <t>S0327474</t>
  </si>
  <si>
    <t>Home Phone Saver</t>
  </si>
  <si>
    <t>S0327473</t>
  </si>
  <si>
    <t>CP UAC (8.50)</t>
  </si>
  <si>
    <t>Discount CP UEWC (#%S0331406.currPrice%#)(12)(#%-this.currPrice%#)(12)Sport</t>
  </si>
  <si>
    <t>S0331436</t>
  </si>
  <si>
    <t>S0331453</t>
  </si>
  <si>
    <t>S0331451</t>
  </si>
  <si>
    <t>CP UAC (6.50)</t>
  </si>
  <si>
    <t>Discount CP UAC (#%S0335656.currPrice%#)(12m)(#%-this.currPrice%#)(3m)</t>
  </si>
  <si>
    <t>Discount CP UAC (#%S0335659.currPrice%#)(12m)(#%-this.currPrice%#)(1m)</t>
  </si>
  <si>
    <t>Discount CP UEWC (#%S0335662.currPrice%#)(12m)(#%-this.currPrice%#)(3m)</t>
  </si>
  <si>
    <t>Discount CP UEWC (#%S0335665.currPrice%#)(12m)(#%-this.currPrice%#)(1m)</t>
  </si>
  <si>
    <t>S0338112</t>
  </si>
  <si>
    <t>S0338111</t>
  </si>
  <si>
    <t>CP Home Phone Saver 2018 (20.99)</t>
  </si>
  <si>
    <t>S0338116</t>
  </si>
  <si>
    <t>Home Phone Saver 2018</t>
  </si>
  <si>
    <t>S0338113</t>
  </si>
  <si>
    <t>S0338117</t>
  </si>
  <si>
    <t>S0338114</t>
  </si>
  <si>
    <t>S0338118</t>
  </si>
  <si>
    <t>Discount CP UEWC (#%S0339714.currPrice%#)(12m)(#%-this.currPrice%#)(12m)</t>
  </si>
  <si>
    <t>S0342585</t>
  </si>
  <si>
    <t>S0342584</t>
  </si>
  <si>
    <t>CP Home Phone Saver 2019 (21.99)</t>
  </si>
  <si>
    <t>S0342592</t>
  </si>
  <si>
    <t>Home Phone Saver 2019</t>
  </si>
  <si>
    <t>S0342586</t>
  </si>
  <si>
    <t>S0342593</t>
  </si>
  <si>
    <t>S0342587</t>
  </si>
  <si>
    <t>S0342594</t>
  </si>
  <si>
    <t>S0353369</t>
  </si>
  <si>
    <t>CP Home Phone Saver 2020 (21.99)(18m)</t>
  </si>
  <si>
    <t>S0353368</t>
  </si>
  <si>
    <t>CP Home Phone Saver 2020 (21.99)</t>
  </si>
  <si>
    <t>S0353372</t>
  </si>
  <si>
    <t>Home Phone Saver 2020</t>
  </si>
  <si>
    <t>S0353371</t>
  </si>
  <si>
    <t>CP Home Phone Saver 2020 (21.99)(18m) Free Take-Over Connection Charge offer</t>
  </si>
  <si>
    <t>S0353373</t>
  </si>
  <si>
    <t>Friends and Family Mobile</t>
  </si>
  <si>
    <t>International Freedom</t>
  </si>
  <si>
    <t>Friends and Family International</t>
  </si>
  <si>
    <t>My Anytime and Mobile Calls</t>
  </si>
  <si>
    <t>S0148102</t>
  </si>
  <si>
    <t>UWP + Connection Charge Offer 18 months</t>
  </si>
  <si>
    <t>S0163149</t>
  </si>
  <si>
    <t>UWP + Connection Charge Offer at zero charge for 18 months</t>
  </si>
  <si>
    <t>S0204378</t>
  </si>
  <si>
    <t>UWP + GBP 40.00 Connection Charge Offer for 18 months</t>
  </si>
  <si>
    <t>S0204379</t>
  </si>
  <si>
    <t>UWP + Free Connection Charge Offer with MCC for 18 months</t>
  </si>
  <si>
    <t>S0314586</t>
  </si>
  <si>
    <t>S0353370</t>
  </si>
  <si>
    <t>CP Home Phone Saver 2020 (21.99)(18m)(65.00) CCSO</t>
  </si>
  <si>
    <t>S0354077</t>
  </si>
  <si>
    <t>Save UE+WP + GBP 1 off permanent disc Plus 12m Ren Discount. Ex Auto Renewal</t>
  </si>
  <si>
    <t>Save UAP + GBP 1 off permanent disc Plus 12m Ren Discount. Ex Auto Renewal</t>
  </si>
  <si>
    <t>Save UAP Jul09 + GBP 1 off perm disc Plus 12m Ren Discount</t>
  </si>
  <si>
    <t>Save Extra UAPJul09 + GBP 3 off  for 12 months - Discount</t>
  </si>
  <si>
    <t>Save Extra UAPJul09 + GBP 2 off  for 12 months - Discount</t>
  </si>
  <si>
    <t>UAMP Free For 3 months with a 12 Month Term Discount</t>
  </si>
  <si>
    <t>UAMP + GBP 5 off a month with a 12 Month Term Discount</t>
  </si>
  <si>
    <t>S0132910</t>
  </si>
  <si>
    <t>BT Basic</t>
  </si>
  <si>
    <t>S0132979</t>
  </si>
  <si>
    <t>Residential Official</t>
  </si>
  <si>
    <t>NOT FOR SALE Unlimited Weekend Plan (P)</t>
  </si>
  <si>
    <t>S0147276</t>
  </si>
  <si>
    <t>Residential Official (P)</t>
  </si>
  <si>
    <t>S0147279</t>
  </si>
  <si>
    <t>BT Basic (P)</t>
  </si>
  <si>
    <t>S0162285</t>
  </si>
  <si>
    <t>Res Official Unlimited Anytime Plan</t>
  </si>
  <si>
    <t>S0162286</t>
  </si>
  <si>
    <t>Res Official Unltd Eve and Weekend</t>
  </si>
  <si>
    <t>S0217271</t>
  </si>
  <si>
    <t>Res Official Unlimited Anytime and Mobile Plan</t>
  </si>
  <si>
    <t>S0300833</t>
  </si>
  <si>
    <t>S0303089</t>
  </si>
  <si>
    <t>Res Official Unlimited Anytime Plan Plus</t>
  </si>
  <si>
    <t>UEWP at no extra cost uncontracted</t>
  </si>
  <si>
    <t>Reminder Call</t>
  </si>
  <si>
    <t>Calling Feature Pack</t>
  </si>
  <si>
    <t>Charge Control Calculations for 2018/19</t>
  </si>
  <si>
    <t>Periodic_Price_Inc_Vat</t>
  </si>
  <si>
    <t>NEW Periodic_Price_Inc_Vat</t>
  </si>
  <si>
    <t>NEW DISCOUNT_PRICE</t>
  </si>
  <si>
    <t>Price Change</t>
  </si>
  <si>
    <t>Pre Quote</t>
  </si>
  <si>
    <t>UE+WP + GBP 1.95 Discount on Line Rental Offer for 12 months</t>
  </si>
  <si>
    <t>Discount CP UEWC (#%S0339720.currPrice%#)(12m)(#%-this.currPrice%#)(12m)(65.00)CCSO</t>
  </si>
  <si>
    <t>Friends and Family International Offer 12 month Discount</t>
  </si>
  <si>
    <t>S0147252</t>
  </si>
  <si>
    <t>Friends and Family International Offer 18 month Discount</t>
  </si>
  <si>
    <t>S0147601</t>
  </si>
  <si>
    <t>UK Evening and Weekend Calls For GBP 0 Discount</t>
  </si>
  <si>
    <t>S0147259</t>
  </si>
  <si>
    <t>GBP 1.95 Off on Line Rental Offer Discount</t>
  </si>
  <si>
    <t>S0147286</t>
  </si>
  <si>
    <t>Free UK Eve and Weekend Calls For A Year Discount</t>
  </si>
  <si>
    <t>S0147254</t>
  </si>
  <si>
    <t>UAP Special Offer Discount</t>
  </si>
  <si>
    <t>S0147265</t>
  </si>
  <si>
    <t>S0131449</t>
  </si>
  <si>
    <t>S0132919</t>
  </si>
  <si>
    <t>S0143891</t>
  </si>
  <si>
    <t>Friends and Family Mobile Deal for 12 Months</t>
  </si>
  <si>
    <t>S0312490</t>
  </si>
  <si>
    <t>S0312491</t>
  </si>
  <si>
    <t>S0312492</t>
  </si>
  <si>
    <t>S0315231</t>
  </si>
  <si>
    <t>S0323971</t>
  </si>
  <si>
    <t>S0323972</t>
  </si>
  <si>
    <t>S0330192</t>
  </si>
  <si>
    <t>S0339579</t>
  </si>
  <si>
    <t>S0339580</t>
  </si>
  <si>
    <t>S0207897</t>
  </si>
  <si>
    <t>S0207898</t>
  </si>
  <si>
    <t>S0301251</t>
  </si>
  <si>
    <t>S0339735</t>
  </si>
  <si>
    <t>S0207143</t>
  </si>
  <si>
    <t>Unlimited Anytime and Mobile calls</t>
  </si>
  <si>
    <t>S0143633</t>
  </si>
  <si>
    <t>volume Count 03/10/16</t>
  </si>
  <si>
    <t>contract or uncontract 03/10.16</t>
  </si>
  <si>
    <t>for sale or not for sale - 03/10/16</t>
  </si>
  <si>
    <t>DISCOUNT_NAME CHARS len</t>
  </si>
  <si>
    <t>New Discount name</t>
  </si>
  <si>
    <t>NEW DISCOUNT_NAME CHARS len (100)</t>
  </si>
  <si>
    <t>NEW CONTRACT_NAME CHARS len (100)</t>
  </si>
  <si>
    <t>S0147256</t>
  </si>
  <si>
    <t>S0147263</t>
  </si>
  <si>
    <t>UE+WP + UK Evening and Weekend Calls For GBP 1.41 12 months</t>
  </si>
  <si>
    <t>S0147281</t>
  </si>
  <si>
    <t>UAP + UK Evening and Weekend Calls For GBP 1.41</t>
  </si>
  <si>
    <t>S0147284</t>
  </si>
  <si>
    <t>UAP + GBP 1.95 Discount on Line Rental Offer for 12 months</t>
  </si>
  <si>
    <t>S0147287</t>
  </si>
  <si>
    <t>S0147288</t>
  </si>
  <si>
    <t>S0147289</t>
  </si>
  <si>
    <t>S0147592</t>
  </si>
  <si>
    <t>S0147603</t>
  </si>
  <si>
    <t>UE+WP + UK Eve and Wkend Calls For GBP 1.41 for 18 months</t>
  </si>
  <si>
    <t>S0147684</t>
  </si>
  <si>
    <t>UE+WP + GBP 1.95 Discount on Line Rental Offer for 18 months</t>
  </si>
  <si>
    <t>S0147685</t>
  </si>
  <si>
    <t>UAP + UK Eve and Wkend Calls For GBP 1.41 for 18 months</t>
  </si>
  <si>
    <t>UAP + GBP 1.95 Discount on Line Rental Offer for 18 months</t>
  </si>
  <si>
    <t>S0147686</t>
  </si>
  <si>
    <t>S0148106</t>
  </si>
  <si>
    <t>UK Evening and Weekend calls at no extra cost (18m) Discount</t>
  </si>
  <si>
    <t>S0151729</t>
  </si>
  <si>
    <t>Unlimited Anytime Plan Deal 12 Mth Renewable - Discount. Ex Auto Renewal</t>
  </si>
  <si>
    <t>S0153091</t>
  </si>
  <si>
    <t>S0153092</t>
  </si>
  <si>
    <t>S0155413</t>
  </si>
  <si>
    <t>Save UE+WP + GBP 1 off permanent disc Plus 12m Renewable. Ex Auto Renewal</t>
  </si>
  <si>
    <t>S0161018</t>
  </si>
  <si>
    <t>Save UAP + GBP 1 off permanent disc Plus 12m Renewable. Ex Auto Renewal</t>
  </si>
  <si>
    <t>Save UAP Jul09 + GBP 1 off permanent disc Plus 12m Renewable. Ex Auto Renewal</t>
  </si>
  <si>
    <t>Save Extra UE+WP + GBP 3 off for 12month with 12m Renewable UEWP. Ex Auto Renewal</t>
  </si>
  <si>
    <t>Save Extra UE+WP was GBP 3 off for 12 months - 12m non-renewable - Discount. Ex Auto Renewal</t>
  </si>
  <si>
    <t>S0207284</t>
  </si>
  <si>
    <t>S0207286</t>
  </si>
  <si>
    <t>Save Extra UE+WP + GBP 2 off for 12 month with 12m Renewable UEWP. Ex Auto Renewal</t>
  </si>
  <si>
    <t>Save Extra UE+WP was GBP 3.30 off for 12months - 12m Renewable UEWP - Discount. Ex Auto Renewal</t>
  </si>
  <si>
    <t>S0207880</t>
  </si>
  <si>
    <t>S0207882</t>
  </si>
  <si>
    <t>UAMP + GBP 5 off a month with a 12 Month Term</t>
  </si>
  <si>
    <t>BT Future Voice Solus POC Hybrid GBP 0</t>
  </si>
  <si>
    <t>UN Solus FV Beta Trial UAP (0.00)</t>
  </si>
  <si>
    <t>Save Extra UEWP + GBP2 off a month + non renewing contract (12m) (Discount)</t>
  </si>
  <si>
    <t>S0218904</t>
  </si>
  <si>
    <t>Save Extra UEWP at no extra cost + GBP3 off a month + non renewing contract (12m) (Discount)</t>
  </si>
  <si>
    <t>S0218906</t>
  </si>
  <si>
    <t>S0218907</t>
  </si>
  <si>
    <t>BT Basic for Fibre Home Phone service (it costs GBP 15.30 every 3 months)</t>
  </si>
  <si>
    <t>Unlimited Anytime Plan Plus Connection Charge Offer for 18 months</t>
  </si>
  <si>
    <t>CP UAC(8.50)</t>
  </si>
  <si>
    <t>CP UAC(8.50)(12m)</t>
  </si>
  <si>
    <t>CP UWC(0.00)(12m)</t>
  </si>
  <si>
    <t>CP UEWC (2.70)</t>
  </si>
  <si>
    <t>CP UEWC (2.70)(12m)</t>
  </si>
  <si>
    <t>CP UEWC (2.70)(12m)(2.70)(12m)</t>
  </si>
  <si>
    <t>Discount CP UEWC (2.70)(12m)(2.70)(12m)</t>
  </si>
  <si>
    <t>CP UWC (0.00)(12m)(2.00)(12m)</t>
  </si>
  <si>
    <t>Discount CP UWC (0.00)(12m)(2.00)(12m)</t>
  </si>
  <si>
    <t>CP UEWC 1 (3.50)(12m)</t>
  </si>
  <si>
    <t>CP UEWC (2.70)(12m)(4.00)(12m)</t>
  </si>
  <si>
    <t>Discount CP UEWC (2.70)(12m)(4.00)(12m)</t>
  </si>
  <si>
    <t>CP UEWC (2.70)(12m)(65.00) CCSO</t>
  </si>
  <si>
    <t>CP UWC (0.00)(12m)(65.00) CCSO</t>
  </si>
  <si>
    <t>CP UEWC 1 (3.50)(12m)(65.00) CCSO</t>
  </si>
  <si>
    <t>CP UAC 1 (8.50)(12m)(65.00) CCSO</t>
  </si>
  <si>
    <t>CP UAC (6.50)(12m)(65.00) CCSO</t>
  </si>
  <si>
    <t>CP UAC (6.50)(12m)</t>
  </si>
  <si>
    <t xml:space="preserve">CP UAC (8.50)(12m)(3.50)(12m) </t>
  </si>
  <si>
    <t>Discount CP UAC (#%S0314553.currPrice%#)(12m)(#%-S0314552.currPrice%#)(12m)</t>
  </si>
  <si>
    <t>CP UEWC (2.70)(12m)(130.00) FCCSO</t>
  </si>
  <si>
    <t>CP UEWC (3.50)12m)(130.00) FCCSO</t>
  </si>
  <si>
    <t>CP UAC 1 (8.50)(12m)(130.00) FCCSO</t>
  </si>
  <si>
    <t>CP UWC (0.00)(12m)(130.00) FCCSO</t>
  </si>
  <si>
    <t>CP UAC (3.75)</t>
  </si>
  <si>
    <t>CP UAC (3.75)(12m)(65.00) CCSO</t>
  </si>
  <si>
    <t>CP UAC (3.75)(12m)</t>
  </si>
  <si>
    <t>CP UWC(0.00)(12) Free Take-Over Connection Charge offer (12)</t>
  </si>
  <si>
    <t>CP UAC (3.75)(12) Activation Charge offer (12)</t>
  </si>
  <si>
    <t>CP UEWC 1(3.50)(12) Free TakeOver Connection Charge offer (12)</t>
  </si>
  <si>
    <t>CP UEWC FandF Mobile (2.26)(12m)(3.70)(12m)</t>
  </si>
  <si>
    <t>Discount CP UEWC F&amp;F Mobile(#%S0322451.currPrice%#)(12m)(#%-S0322472.currPrice%#)(12m)</t>
  </si>
  <si>
    <t>CP UEWC 2 (3.50)(12m)</t>
  </si>
  <si>
    <t>CP UEWC (3.50)(12m)(3.50)(12m)</t>
  </si>
  <si>
    <t>CP UEWC 2 (3.50)(12m)(65.00) CCSO</t>
  </si>
  <si>
    <t>CP UEWC (3.50)(12m)(130.00) FCCSO</t>
  </si>
  <si>
    <t>CP UAC (8.50)(12m)</t>
  </si>
  <si>
    <t>CP UAC (8.50)(12m)(3.00)(12m)</t>
  </si>
  <si>
    <t>Discount CP UAC (8.50)(12m)(3.00)(12m)</t>
  </si>
  <si>
    <t>CP UAC 2 (8.50)(12m)(65.00) CCSO</t>
  </si>
  <si>
    <t>CP UAC 2 (8.50)(12m)(130.00) FCCSO</t>
  </si>
  <si>
    <t>CP UEWC (3.50)(12m)(4.50)(12m)</t>
  </si>
  <si>
    <t>Discount CP UEWC (3.50)(12m)(4.50)(12m)</t>
  </si>
  <si>
    <t>CP Home Phone Saver  (19.99)</t>
  </si>
  <si>
    <t>CP Home Phone Saver  (19.99) (12m)</t>
  </si>
  <si>
    <t>CP  Home Phone Saver  (19.99) (12m)(65.00) CCSO</t>
  </si>
  <si>
    <t>CP UAC (8.50)(12) Free TakeOver Connection Charge offer (12)</t>
  </si>
  <si>
    <t>CP UEWC 2(3.50)(12) Free TakeOver Connection Charge offer (12)</t>
  </si>
  <si>
    <t>CP UEWC(3.50)(12) Sport</t>
  </si>
  <si>
    <t>CP UEWC (3.50)(12)(65.00)CCSO Sport</t>
  </si>
  <si>
    <t>CP UEWC (3.50)(12)(3.50)(12) Sport</t>
  </si>
  <si>
    <t>Discount CP UEWC (3.50)(12)(3.50)(12)Sport</t>
  </si>
  <si>
    <t>CP UEWC (3.50)(12) Sport</t>
  </si>
  <si>
    <t>CP UWC (0.00)(12)(65.00)CCSO Sport</t>
  </si>
  <si>
    <t>CP UAC (8.50)(12) Sport</t>
  </si>
  <si>
    <t>CP UWC (0.00)(12) Sport</t>
  </si>
  <si>
    <t>CP UAC (8.50)(12)(65.00)CCSO Sport</t>
  </si>
  <si>
    <t>CP UAC (6.50)(12) Sport</t>
  </si>
  <si>
    <t>CP UAC (3.75)(12) Sport</t>
  </si>
  <si>
    <t>CP UAC (8.50)(12m)(8.50)(3m)</t>
  </si>
  <si>
    <t>Discount CP UAC (8.50)(12m)(8.50)(3m)</t>
  </si>
  <si>
    <t>CP UAC (8.50)(12m)(8.50)(1m)</t>
  </si>
  <si>
    <t>Discount CP UAC (8.50)(12m)(8.50)(1m)</t>
  </si>
  <si>
    <t>CP UEWC (3.50)(12m)(3.50)(3m)</t>
  </si>
  <si>
    <t>Discount CP UEWC (3.50)(12m)(3.50)(3m)</t>
  </si>
  <si>
    <t>CP UEWC (3.50)(12m)(3.50)(1m)</t>
  </si>
  <si>
    <t>Discount CP UEWC (3.50)(12m)(3.50)(1m)</t>
  </si>
  <si>
    <t>CP Home Phone Saver 2018 (20.99)(18m)</t>
  </si>
  <si>
    <t>CP Home Phone Saver 2018 (20.99)(18m)(65.00) CCSO</t>
  </si>
  <si>
    <t>CP Home Phone Saver 2018 (20.99)(18m) Free Take-Over Connection Charge offer</t>
  </si>
  <si>
    <t>CP UEWC (3.50)(12m)(1.75)(12m)</t>
  </si>
  <si>
    <t>Discount CP UEWC (3.50)(12m)(1.75)(12m)</t>
  </si>
  <si>
    <t>DO NOT USE CP UEWC (3.00)(12m)(1.50)(12m)(65.00)CCSO</t>
  </si>
  <si>
    <t>Discount CP UEWC (3.50)(12m)(1.75)(12m)(65.00)CCSO</t>
  </si>
  <si>
    <t>CP Home Phone Saver 2019 (21.99)(18m)</t>
  </si>
  <si>
    <t>CP Home Phone Saver 2019 (21.99)(18m)(65.00) CCSO</t>
  </si>
  <si>
    <t>CP Home Phone Saver 2019 (21.99)(18m) Free Take-Over Connection Charge offer</t>
  </si>
  <si>
    <t xml:space="preserve">Uncontracted </t>
  </si>
  <si>
    <t>Frontbook - For Sale</t>
  </si>
  <si>
    <t xml:space="preserve">Contracted </t>
  </si>
  <si>
    <t xml:space="preserve">S0338119 </t>
  </si>
  <si>
    <t>4.25  for 1 Pack
8.50  for 2-4 pack
11.50  for 5+ pack</t>
  </si>
  <si>
    <t>4.50  for 1 Pack
8.75  for 2-4 pack
11.75  for 5+ pack</t>
  </si>
  <si>
    <t>S0131485</t>
  </si>
  <si>
    <t>PSTN Standard Connection</t>
  </si>
  <si>
    <t>Consumer PSTN Service</t>
  </si>
  <si>
    <t>Unlimited Anytime Plan Special Offer  No Credit</t>
  </si>
  <si>
    <t>S0143354</t>
  </si>
  <si>
    <t>BT Mobile Subscription</t>
  </si>
  <si>
    <t>S0144134</t>
  </si>
  <si>
    <t>Paperfree Billing Discount</t>
  </si>
  <si>
    <t>BT Privacy at Home  Caller Display</t>
  </si>
  <si>
    <t>S0155433</t>
  </si>
  <si>
    <t>Chargeable Repair Up To One Hour</t>
  </si>
  <si>
    <t>S0200800</t>
  </si>
  <si>
    <t>2nd Missed Appointment</t>
  </si>
  <si>
    <t>S0206926</t>
  </si>
  <si>
    <t>Fibre Voice Access</t>
  </si>
  <si>
    <t>Calling Feature Pack (FV)</t>
  </si>
  <si>
    <t>S0300835</t>
  </si>
  <si>
    <t>Standard Connection charge FV</t>
  </si>
  <si>
    <t>S0303215</t>
  </si>
  <si>
    <t>500GB extra BT Cloud storage (505GB total)</t>
  </si>
  <si>
    <t>S0304455</t>
  </si>
  <si>
    <t>Engineer Home Improvement Service   Phone</t>
  </si>
  <si>
    <t>S0304457</t>
  </si>
  <si>
    <t>Engineer Home Improvement Service  BT TV</t>
  </si>
  <si>
    <t>BT Privacy with Caller Display free for 12 months</t>
  </si>
  <si>
    <t>BT Privacy with Caller Display free for 12 months (FV)</t>
  </si>
  <si>
    <t>CP addon UEWC (2.70)</t>
  </si>
  <si>
    <t>CP addon UAC (6.50)</t>
  </si>
  <si>
    <t>Call Plan AddOn UAP</t>
  </si>
  <si>
    <t>Call Plan AddOn UEWP</t>
  </si>
  <si>
    <t>Call Plan Addon Anytime Plus</t>
  </si>
  <si>
    <t>CP addon UAC (8.50)</t>
  </si>
  <si>
    <t>CP addon UEWC (3.50)</t>
  </si>
  <si>
    <t>CP addon UAC (5.50)</t>
  </si>
  <si>
    <t>CP addon BT Mobile Calls (0.00)</t>
  </si>
  <si>
    <t>CP addon UEWC (0.00)</t>
  </si>
  <si>
    <t>CP addon UWC (2.75)</t>
  </si>
  <si>
    <t>Month</t>
  </si>
  <si>
    <t>Values</t>
  </si>
  <si>
    <t>S0318955</t>
  </si>
  <si>
    <t>S0131463b</t>
  </si>
  <si>
    <t>S0131463a</t>
  </si>
  <si>
    <t>S0131463c</t>
  </si>
  <si>
    <t>BT1117.1 Data for Carmen Pricing - CALLING FEATURE USAGE - Confidential</t>
  </si>
  <si>
    <t>Base Package</t>
  </si>
  <si>
    <t>(All)</t>
  </si>
  <si>
    <t>Base Package in the month.</t>
  </si>
  <si>
    <t>Parent Package</t>
  </si>
  <si>
    <t>Parent Package in the month.</t>
  </si>
  <si>
    <t>Free Call Flag</t>
  </si>
  <si>
    <t>C=Charged , F=Free. Free means that the call attracted no revenue, not that the call was free for the first 60 minutes.</t>
  </si>
  <si>
    <t>Intl Option Flag</t>
  </si>
  <si>
    <t>Account has F&amp;F International, International Freedom, or neither in the month.</t>
  </si>
  <si>
    <t>F&amp;F Mobile Flag</t>
  </si>
  <si>
    <t>Account has F&amp;F Mobile or not in the month.</t>
  </si>
  <si>
    <t>Tariff Period</t>
  </si>
  <si>
    <t>D=Weekday Daytime, E=Weekday Evening, Y=Weekend Daytime, V=Weekend Evening</t>
  </si>
  <si>
    <t>Call Type</t>
  </si>
  <si>
    <t>Grand Total</t>
  </si>
  <si>
    <t>Call Return on BT Answer 1571 (Press 0)</t>
  </si>
  <si>
    <t xml:space="preserve">Calls </t>
  </si>
  <si>
    <t xml:space="preserve">Mins </t>
  </si>
  <si>
    <t xml:space="preserve">Inc-Vat Call Rev </t>
  </si>
  <si>
    <t>Call Return on Last Number 1471 (Press 3)</t>
  </si>
  <si>
    <t>Ring Back</t>
  </si>
  <si>
    <t>Three-Way Calling</t>
  </si>
  <si>
    <t>Timeline</t>
  </si>
  <si>
    <t xml:space="preserve">Total Calls </t>
  </si>
  <si>
    <t xml:space="preserve">Total Mins </t>
  </si>
  <si>
    <t xml:space="preserve">Total Inc-Vat Call Rev </t>
  </si>
  <si>
    <t>Caller display offer</t>
  </si>
  <si>
    <t>Revenue Dec 16 - Nov 17 (£)</t>
  </si>
  <si>
    <t>Set Up Fee</t>
  </si>
  <si>
    <t>ppm revenue</t>
  </si>
  <si>
    <t>Inland Geo</t>
  </si>
  <si>
    <t>Isabela</t>
  </si>
  <si>
    <t>Legacy Daytime</t>
  </si>
  <si>
    <t>Legacy Evening</t>
  </si>
  <si>
    <t>F to M</t>
  </si>
  <si>
    <t>NIC/UWC/UEWC</t>
  </si>
  <si>
    <t>UAC</t>
  </si>
  <si>
    <t>Legacy ex UAP Plus Day</t>
  </si>
  <si>
    <t>UAP Plus Day</t>
  </si>
  <si>
    <t>Legacy ex UAP Plus Evening</t>
  </si>
  <si>
    <t>UAP Plus Evening</t>
  </si>
  <si>
    <t>F&amp;F Mobile</t>
  </si>
  <si>
    <t>IDD Fixed</t>
  </si>
  <si>
    <t>Standard Price Band A</t>
  </si>
  <si>
    <t>Standard Price Band B</t>
  </si>
  <si>
    <t>Standard Price Band C</t>
  </si>
  <si>
    <t>IDD F&amp;F Price Band 1</t>
  </si>
  <si>
    <t>IDD F&amp;F Price Band 2</t>
  </si>
  <si>
    <t>IDD F&amp;F Price Band 3</t>
  </si>
  <si>
    <t>IDD F&amp;F Price Band 4</t>
  </si>
  <si>
    <t>IDD F&amp;F Price Band 5</t>
  </si>
  <si>
    <t>IDD Freedom Price Band 1</t>
  </si>
  <si>
    <t>IDD Freedom Price Band 2</t>
  </si>
  <si>
    <t>IDD Freedom Price Band 3</t>
  </si>
  <si>
    <t>IDD Freedom Price Band 4</t>
  </si>
  <si>
    <t>IDD Freedom Price Band 5</t>
  </si>
  <si>
    <t>IDD Mobile</t>
  </si>
  <si>
    <t>03</t>
  </si>
  <si>
    <t>Non Geo Access Charge</t>
  </si>
  <si>
    <t>NTS</t>
  </si>
  <si>
    <t>DQ</t>
  </si>
  <si>
    <t>Premium Rate</t>
  </si>
  <si>
    <t>Other</t>
  </si>
  <si>
    <t>Non Geo Service Charge</t>
  </si>
  <si>
    <t>Calling Features</t>
  </si>
  <si>
    <t>Call Return (1571)</t>
  </si>
  <si>
    <t>Call Return (1471)</t>
  </si>
  <si>
    <t>3 Way calling</t>
  </si>
  <si>
    <t>check CACI total</t>
  </si>
  <si>
    <t>variance</t>
  </si>
  <si>
    <t>% Var</t>
  </si>
  <si>
    <t>Set Up Fee Calls</t>
  </si>
  <si>
    <t>F2M</t>
  </si>
  <si>
    <t>Set Up Fee Revenue (£)</t>
  </si>
  <si>
    <t>Total Set Up Fee revenue (£k)</t>
  </si>
  <si>
    <t>SUF Calls</t>
  </si>
  <si>
    <t>SUF Rev (£)</t>
  </si>
  <si>
    <t>Inland Geo rev (£)</t>
  </si>
  <si>
    <t>Inland Geo ppm rev (£)</t>
  </si>
  <si>
    <t>Total rev above</t>
  </si>
  <si>
    <t>Inland Geo total rev</t>
  </si>
  <si>
    <t>residual rev</t>
  </si>
  <si>
    <t>Fixed to Mobile</t>
  </si>
  <si>
    <t>F to M rev (£)</t>
  </si>
  <si>
    <t>F to M ppm rev (£)</t>
  </si>
  <si>
    <t>F to M total rev</t>
  </si>
  <si>
    <t>IDD Fixed Rev (£)</t>
  </si>
  <si>
    <t>IDD Fixed ppm rev (£)</t>
  </si>
  <si>
    <t>IDD Fixed total rev</t>
  </si>
  <si>
    <t>IDD Mobile Rev (£)</t>
  </si>
  <si>
    <t>IDD Mobile ppm rev (£)</t>
  </si>
  <si>
    <t>IDD Mobile total rev</t>
  </si>
  <si>
    <t>Non Geo, DQ, Premium rate and Other Calls</t>
  </si>
  <si>
    <t>Access Charge (£)</t>
  </si>
  <si>
    <t>Service Charge (£)</t>
  </si>
  <si>
    <t>Calling Features and Timeline</t>
  </si>
  <si>
    <t>PPU Revenue (£)</t>
  </si>
  <si>
    <t>NTS1</t>
  </si>
  <si>
    <t>DQ1</t>
  </si>
  <si>
    <t>Premium Rate1</t>
  </si>
  <si>
    <t>Other1</t>
  </si>
  <si>
    <r>
      <rPr>
        <b/>
        <sz val="8"/>
        <color theme="1"/>
        <rFont val="Arial"/>
        <family val="2"/>
      </rPr>
      <t>Friends and Family International:</t>
    </r>
    <r>
      <rPr>
        <sz val="8"/>
        <color theme="1"/>
        <rFont val="Arial"/>
        <family val="2"/>
      </rPr>
      <t xml:space="preserve"> £1.65 a month. A 21p call set-up fee applies</t>
    </r>
  </si>
  <si>
    <t>∆ calls to these destinations will be charged at the landline rate</t>
  </si>
  <si>
    <r>
      <t xml:space="preserve">International Freedom: </t>
    </r>
    <r>
      <rPr>
        <sz val="8"/>
        <color theme="1"/>
        <rFont val="Arial"/>
        <family val="2"/>
      </rPr>
      <t>£7.80 a month with a one-month minimum term. Includes calls to landline in 36 international destinations. Available to BT Calling Plan customers only. Fair Use policy applies. You can make calls for a maximum of 600 minutes a month. If you go over this limit, we'll charge you 6p a minute. Terms apply.</t>
    </r>
  </si>
  <si>
    <t>*mobile calls to these destinations are included in the 600 minute International Freedom inclusive allowance</t>
  </si>
  <si>
    <t>Standard IDD rates</t>
  </si>
  <si>
    <t>Current F&amp;F I ppm rates</t>
  </si>
  <si>
    <t>Country</t>
  </si>
  <si>
    <t xml:space="preserve">To Landlines </t>
  </si>
  <si>
    <t xml:space="preserve">To Mobiles </t>
  </si>
  <si>
    <t xml:space="preserve">Price Band </t>
  </si>
  <si>
    <t>Price Band</t>
  </si>
  <si>
    <t>Included in IF?*</t>
  </si>
  <si>
    <t>Band</t>
  </si>
  <si>
    <t>To landlines</t>
  </si>
  <si>
    <t>To mobiles</t>
  </si>
  <si>
    <t>Afghanistan</t>
  </si>
  <si>
    <t>C</t>
  </si>
  <si>
    <t>Albania</t>
  </si>
  <si>
    <t>B</t>
  </si>
  <si>
    <t>Algeria</t>
  </si>
  <si>
    <t>Andorra</t>
  </si>
  <si>
    <t>Angola</t>
  </si>
  <si>
    <t>Anguilla</t>
  </si>
  <si>
    <t>International Freedom inclusive destinations</t>
  </si>
  <si>
    <t>∆</t>
  </si>
  <si>
    <t>Antarctica Australian</t>
  </si>
  <si>
    <t>Argentina</t>
  </si>
  <si>
    <t>Armenia</t>
  </si>
  <si>
    <t>Aruba</t>
  </si>
  <si>
    <t>Ascension Island</t>
  </si>
  <si>
    <t>Australia</t>
  </si>
  <si>
    <t>Austria</t>
  </si>
  <si>
    <t>Azores</t>
  </si>
  <si>
    <t>*∆</t>
  </si>
  <si>
    <t>Bahamas</t>
  </si>
  <si>
    <t>Bahrain</t>
  </si>
  <si>
    <t>Bangladesh</t>
  </si>
  <si>
    <t>Barbados</t>
  </si>
  <si>
    <t>Belarus</t>
  </si>
  <si>
    <t>Belgium</t>
  </si>
  <si>
    <t>Belize</t>
  </si>
  <si>
    <t>Benin</t>
  </si>
  <si>
    <t>Bermuda</t>
  </si>
  <si>
    <t>Bhutan</t>
  </si>
  <si>
    <t>Bolivia</t>
  </si>
  <si>
    <t>Botswana</t>
  </si>
  <si>
    <t>Brazil</t>
  </si>
  <si>
    <t>A</t>
  </si>
  <si>
    <t>Bulgaria</t>
  </si>
  <si>
    <t>Burkina Faso</t>
  </si>
  <si>
    <t>Burundi</t>
  </si>
  <si>
    <t>Cameroon</t>
  </si>
  <si>
    <t>Canada</t>
  </si>
  <si>
    <t>Canary Islands</t>
  </si>
  <si>
    <t>Cape Verde</t>
  </si>
  <si>
    <t>Cayman Islands</t>
  </si>
  <si>
    <t>Central African Republic</t>
  </si>
  <si>
    <t>Chad</t>
  </si>
  <si>
    <t>Chile</t>
  </si>
  <si>
    <t>China</t>
  </si>
  <si>
    <t>Colombia</t>
  </si>
  <si>
    <t>Comoros</t>
  </si>
  <si>
    <t>Congo</t>
  </si>
  <si>
    <t>Cook Islands</t>
  </si>
  <si>
    <t>Costa Rica</t>
  </si>
  <si>
    <t>Croatia</t>
  </si>
  <si>
    <t>Cuba</t>
  </si>
  <si>
    <t>Cyprus</t>
  </si>
  <si>
    <t>Czech Republic</t>
  </si>
  <si>
    <t>Denmark</t>
  </si>
  <si>
    <t>Diego Garcia</t>
  </si>
  <si>
    <t xml:space="preserve"> </t>
  </si>
  <si>
    <t>Djibouti</t>
  </si>
  <si>
    <t>Dominica</t>
  </si>
  <si>
    <t>Dominican Republic</t>
  </si>
  <si>
    <t>East Timor</t>
  </si>
  <si>
    <t>Ecuador</t>
  </si>
  <si>
    <t>Egypt</t>
  </si>
  <si>
    <t>El Salvador</t>
  </si>
  <si>
    <t>Equatorial Guinea</t>
  </si>
  <si>
    <t>Eritrea</t>
  </si>
  <si>
    <t>Estonia</t>
  </si>
  <si>
    <t>Ethiopia</t>
  </si>
  <si>
    <t>Falkland Islands</t>
  </si>
  <si>
    <t>Faroe Islands</t>
  </si>
  <si>
    <t>Fiji</t>
  </si>
  <si>
    <t>Finland</t>
  </si>
  <si>
    <t>France</t>
  </si>
  <si>
    <t>French Guiana</t>
  </si>
  <si>
    <t>French Polynesia</t>
  </si>
  <si>
    <t>Gabon</t>
  </si>
  <si>
    <t>Gambia</t>
  </si>
  <si>
    <t>Georgia</t>
  </si>
  <si>
    <t>Germany</t>
  </si>
  <si>
    <t>Ghana</t>
  </si>
  <si>
    <t>Gibraltar</t>
  </si>
  <si>
    <t>Greece</t>
  </si>
  <si>
    <t>Greenland</t>
  </si>
  <si>
    <t>Guadeloupe</t>
  </si>
  <si>
    <t>Guam</t>
  </si>
  <si>
    <t>Guatemala</t>
  </si>
  <si>
    <t>Guinea</t>
  </si>
  <si>
    <t>Guyana</t>
  </si>
  <si>
    <t>Haiti</t>
  </si>
  <si>
    <t>Honduras</t>
  </si>
  <si>
    <t>Hong Kong</t>
  </si>
  <si>
    <t>Hungary</t>
  </si>
  <si>
    <t>Iceland</t>
  </si>
  <si>
    <t>India</t>
  </si>
  <si>
    <t>Indonesia</t>
  </si>
  <si>
    <t>Iran</t>
  </si>
  <si>
    <t>Iraq</t>
  </si>
  <si>
    <t>Israel</t>
  </si>
  <si>
    <t>Italy</t>
  </si>
  <si>
    <t>Jamaica</t>
  </si>
  <si>
    <t>Japan</t>
  </si>
  <si>
    <t>Jordan</t>
  </si>
  <si>
    <t>Kazakhstan</t>
  </si>
  <si>
    <t>Kenya</t>
  </si>
  <si>
    <t>Kiribati</t>
  </si>
  <si>
    <t>Kuwait</t>
  </si>
  <si>
    <t>Laos</t>
  </si>
  <si>
    <t>Latvia</t>
  </si>
  <si>
    <t>Lebanon</t>
  </si>
  <si>
    <t>Lesotho</t>
  </si>
  <si>
    <t>Liberia</t>
  </si>
  <si>
    <t>Libya</t>
  </si>
  <si>
    <t>Liechtenstein</t>
  </si>
  <si>
    <t>Lithuania</t>
  </si>
  <si>
    <t>Luxembourg</t>
  </si>
  <si>
    <t>Macao</t>
  </si>
  <si>
    <t>Macedonia</t>
  </si>
  <si>
    <t>Madagascar</t>
  </si>
  <si>
    <t>Madeira</t>
  </si>
  <si>
    <t>Malaysia</t>
  </si>
  <si>
    <t>Maldives</t>
  </si>
  <si>
    <t>Mali</t>
  </si>
  <si>
    <t>Malta</t>
  </si>
  <si>
    <t>Martinique</t>
  </si>
  <si>
    <t>Mauritania</t>
  </si>
  <si>
    <t>Mauritius</t>
  </si>
  <si>
    <t>Mayotte</t>
  </si>
  <si>
    <t>Mexico</t>
  </si>
  <si>
    <t>Micronesia</t>
  </si>
  <si>
    <t>Moldova</t>
  </si>
  <si>
    <t>Monaco</t>
  </si>
  <si>
    <t>Mongolia</t>
  </si>
  <si>
    <t>Montenegro</t>
  </si>
  <si>
    <t>Montserrat</t>
  </si>
  <si>
    <t>Morocco</t>
  </si>
  <si>
    <t>Mozambique</t>
  </si>
  <si>
    <t>Namibia</t>
  </si>
  <si>
    <t>Nauru</t>
  </si>
  <si>
    <t>Nepal</t>
  </si>
  <si>
    <t>Netherlands</t>
  </si>
  <si>
    <t>New Caledonia</t>
  </si>
  <si>
    <t>New Zealand</t>
  </si>
  <si>
    <t>Nicaragua</t>
  </si>
  <si>
    <t>Niger</t>
  </si>
  <si>
    <t>Nigeria</t>
  </si>
  <si>
    <t>Norfolk Island</t>
  </si>
  <si>
    <t>Northern Marianas</t>
  </si>
  <si>
    <t>Norway</t>
  </si>
  <si>
    <t>Oman</t>
  </si>
  <si>
    <t>Pakistan</t>
  </si>
  <si>
    <t>Palestinian National Authority</t>
  </si>
  <si>
    <t>Panama</t>
  </si>
  <si>
    <t>Papua New Guinea</t>
  </si>
  <si>
    <t>Paraguay</t>
  </si>
  <si>
    <t>Peru</t>
  </si>
  <si>
    <t>Philippines</t>
  </si>
  <si>
    <t>Poland</t>
  </si>
  <si>
    <t>Portugal</t>
  </si>
  <si>
    <t>Puerto Rico</t>
  </si>
  <si>
    <t>Qatar</t>
  </si>
  <si>
    <t>Reunion</t>
  </si>
  <si>
    <t>Romania</t>
  </si>
  <si>
    <t>Ross Island</t>
  </si>
  <si>
    <t>Rwanda</t>
  </si>
  <si>
    <t>Samoa (Western)</t>
  </si>
  <si>
    <t>San Marino</t>
  </si>
  <si>
    <t>Saudi Arabia</t>
  </si>
  <si>
    <t>Senegal</t>
  </si>
  <si>
    <t>Serbia</t>
  </si>
  <si>
    <t>Seychelles</t>
  </si>
  <si>
    <t>Sierra Leone</t>
  </si>
  <si>
    <t>Singapore</t>
  </si>
  <si>
    <t>Sint Maarten</t>
  </si>
  <si>
    <t>Slovakia</t>
  </si>
  <si>
    <t>Slovenia</t>
  </si>
  <si>
    <t>Somalia</t>
  </si>
  <si>
    <t>South Africa</t>
  </si>
  <si>
    <t>South Sudan</t>
  </si>
  <si>
    <t>Spain</t>
  </si>
  <si>
    <t>Sri Lanka</t>
  </si>
  <si>
    <t>St Helena</t>
  </si>
  <si>
    <t>St Lucia</t>
  </si>
  <si>
    <t>Sudan</t>
  </si>
  <si>
    <t>Suriname</t>
  </si>
  <si>
    <t>Swaziland</t>
  </si>
  <si>
    <t>Sweden</t>
  </si>
  <si>
    <t>Switzerland</t>
  </si>
  <si>
    <t>Syria</t>
  </si>
  <si>
    <t>Taiwan</t>
  </si>
  <si>
    <t>Tanzania</t>
  </si>
  <si>
    <t>Thailand</t>
  </si>
  <si>
    <t>Togo</t>
  </si>
  <si>
    <t>Tokelau</t>
  </si>
  <si>
    <t>Tonga</t>
  </si>
  <si>
    <t>Tunisia</t>
  </si>
  <si>
    <t>Turkey</t>
  </si>
  <si>
    <t>Turkmenistan</t>
  </si>
  <si>
    <t>Tuvalu</t>
  </si>
  <si>
    <t>Uganda</t>
  </si>
  <si>
    <t>Ukraine</t>
  </si>
  <si>
    <t>United Arab Emirates</t>
  </si>
  <si>
    <t>Uruguay</t>
  </si>
  <si>
    <t>Uzbekistan</t>
  </si>
  <si>
    <t>Vanuatu</t>
  </si>
  <si>
    <t>Venezuela</t>
  </si>
  <si>
    <t>Vietnam</t>
  </si>
  <si>
    <t>Virgin Islands (UK)</t>
  </si>
  <si>
    <t>Virgin Islands (US)</t>
  </si>
  <si>
    <t>Yemen</t>
  </si>
  <si>
    <t>Zambia</t>
  </si>
  <si>
    <t>Zimbabwe</t>
  </si>
  <si>
    <t>azerbaijan</t>
  </si>
  <si>
    <t>bosnia</t>
  </si>
  <si>
    <t>brunei</t>
  </si>
  <si>
    <t>cambodia</t>
  </si>
  <si>
    <t>congo</t>
  </si>
  <si>
    <t>grenada</t>
  </si>
  <si>
    <t>ireland republic of</t>
  </si>
  <si>
    <t>ivory coast (cote d ivoire)</t>
  </si>
  <si>
    <t>korea (north)</t>
  </si>
  <si>
    <t>korea (south)</t>
  </si>
  <si>
    <t>kyrgyzstan</t>
  </si>
  <si>
    <t>malawi</t>
  </si>
  <si>
    <t>myanmar</t>
  </si>
  <si>
    <t>netherlands antilles</t>
  </si>
  <si>
    <t>Antigua and Barbuda</t>
  </si>
  <si>
    <t>Guinea-Bissau</t>
  </si>
  <si>
    <t>Marshall Islands</t>
  </si>
  <si>
    <t>Niue island</t>
  </si>
  <si>
    <t>Palau</t>
  </si>
  <si>
    <t>Rodrigues Island</t>
  </si>
  <si>
    <t>Russian federation</t>
  </si>
  <si>
    <t>Samoa (USa)</t>
  </si>
  <si>
    <t>Sao Tome and Principe</t>
  </si>
  <si>
    <t>Solomon Island</t>
  </si>
  <si>
    <t>St Kitts nevis</t>
  </si>
  <si>
    <t>St Pierre and Miquelon</t>
  </si>
  <si>
    <t>St Vincent and the Grenadines</t>
  </si>
  <si>
    <t>Tajikistan</t>
  </si>
  <si>
    <t>Trinidad Tobago</t>
  </si>
  <si>
    <t>Turks Caicos Islands</t>
  </si>
  <si>
    <t>Usa</t>
  </si>
  <si>
    <t>Wallis Futuna</t>
  </si>
  <si>
    <t>Isabela 03</t>
  </si>
  <si>
    <t>Legacy Daytime 03</t>
  </si>
  <si>
    <t>Legacy Evening 03</t>
  </si>
  <si>
    <t>Standard Price Band A mob</t>
  </si>
  <si>
    <t>Standard Price Band B mob</t>
  </si>
  <si>
    <t>Standard Price Band C mob</t>
  </si>
  <si>
    <t>IDD F&amp;F Price Band 1 mob</t>
  </si>
  <si>
    <t>IDD F&amp;F Price Band 2 mob</t>
  </si>
  <si>
    <t>IDD F&amp;F Price Band 3 mob</t>
  </si>
  <si>
    <t>IDD F&amp;F Price Band 4 mob</t>
  </si>
  <si>
    <t>IDD F&amp;F Price Band 5 mob</t>
  </si>
  <si>
    <t>IDD Freedom Price Band 1 mob</t>
  </si>
  <si>
    <t>IDD Freedom Price Band 2 mob</t>
  </si>
  <si>
    <t>IDD Freedom Price Band 3 mob</t>
  </si>
  <si>
    <t>IDD Freedom Price Band 4 mob</t>
  </si>
  <si>
    <t>IDD Freedom Price Band 5 mob</t>
  </si>
  <si>
    <t>Band 5</t>
  </si>
  <si>
    <t>Band 4</t>
  </si>
  <si>
    <t>Band 3</t>
  </si>
  <si>
    <t>Band 2</t>
  </si>
  <si>
    <t>Band 1</t>
  </si>
  <si>
    <t>Mobile</t>
  </si>
  <si>
    <t>Fixed</t>
  </si>
  <si>
    <t>IF</t>
  </si>
  <si>
    <t>FFI</t>
  </si>
  <si>
    <t>Weighted average (ppm)</t>
  </si>
  <si>
    <t>Price April-August 2017</t>
  </si>
  <si>
    <t>Wallis and Futuna</t>
  </si>
  <si>
    <t>USA</t>
  </si>
  <si>
    <t>Turks &amp; Caicos Is</t>
  </si>
  <si>
    <t>Trinidad &amp; Tobago</t>
  </si>
  <si>
    <t>Togolese Republic (The)</t>
  </si>
  <si>
    <t>Tajikstan</t>
  </si>
  <si>
    <t>St Vincent &amp; the Grenadines</t>
  </si>
  <si>
    <t>St Pierre &amp; Miquelon</t>
  </si>
  <si>
    <t>St Kitts &amp; Nevis (formerly St Christopher)</t>
  </si>
  <si>
    <t>Spain (inc the Balearic Islands)</t>
  </si>
  <si>
    <t>Solomon Islands</t>
  </si>
  <si>
    <t>Slovak Republic</t>
  </si>
  <si>
    <t>Sao Tome &amp; Principe</t>
  </si>
  <si>
    <t>Samoa (US)</t>
  </si>
  <si>
    <t>Rwandese Republic</t>
  </si>
  <si>
    <t>Russian Federation</t>
  </si>
  <si>
    <t>Rodriguez Islands</t>
  </si>
  <si>
    <t>Palau (The Republic of)</t>
  </si>
  <si>
    <t>Niue</t>
  </si>
  <si>
    <t>New Zealand (inc Chatham Islands)</t>
  </si>
  <si>
    <t>Myanmar (formerly Burma)</t>
  </si>
  <si>
    <t>Marshall Island</t>
  </si>
  <si>
    <t>Malawi (The Republic of)</t>
  </si>
  <si>
    <t>Kyrgyz Republic</t>
  </si>
  <si>
    <t>Korea Republic (South)</t>
  </si>
  <si>
    <t>Korea PDR (North)</t>
  </si>
  <si>
    <t>Italy (inc. Vatican City)</t>
  </si>
  <si>
    <t>Ireland (Republic of)</t>
  </si>
  <si>
    <t>Guinea Bissau</t>
  </si>
  <si>
    <t>Grenada (inc Carriacou)</t>
  </si>
  <si>
    <t>Ethiopia (Federal Democratic Republic of)</t>
  </si>
  <si>
    <t>Democratic Republic of the Congo (formerly Zaire)</t>
  </si>
  <si>
    <t>Cyprus (excluding the north of Cyprus)</t>
  </si>
  <si>
    <t>Cote d'Ivoire</t>
  </si>
  <si>
    <t>Cambodia (Kingdom of)</t>
  </si>
  <si>
    <t>Brunei Darussalam</t>
  </si>
  <si>
    <t>Bosnia-Hercegovenia</t>
  </si>
  <si>
    <t>Azerbaijani Republic</t>
  </si>
  <si>
    <t>Australia (incl. Christmas Is. &amp; Cocos Is.)</t>
  </si>
  <si>
    <t>Antilles (Netherlands)</t>
  </si>
  <si>
    <t>Antigua &amp; Barbuda</t>
  </si>
  <si>
    <t>Landline</t>
  </si>
  <si>
    <t>Weighted Price</t>
  </si>
  <si>
    <t>`</t>
  </si>
  <si>
    <t>Friends &amp; Family International</t>
  </si>
  <si>
    <r>
      <rPr>
        <b/>
        <sz val="8"/>
        <color theme="1"/>
        <rFont val="Arial"/>
        <family val="2"/>
      </rPr>
      <t>Friends &amp; Family International:</t>
    </r>
    <r>
      <rPr>
        <sz val="8"/>
        <color theme="1"/>
        <rFont val="Arial"/>
        <family val="2"/>
      </rPr>
      <t xml:space="preserve"> £1.65 a month. A 21p call set-up fee applies.
</t>
    </r>
    <r>
      <rPr>
        <b/>
        <sz val="8"/>
        <color theme="1"/>
        <rFont val="Arial"/>
        <family val="2"/>
      </rPr>
      <t>International Freedom</t>
    </r>
    <r>
      <rPr>
        <sz val="8"/>
        <color theme="1"/>
        <rFont val="Arial"/>
        <family val="2"/>
      </rPr>
      <t xml:space="preserve">: £7.80 a month with a one-month minimum term. Includes calls to landline in 36 international destinations. Available to BT Calling Plan customers only. Fair Use policy applies. You can make calls for a maximum of 600 minutes a month. If you go over this limit, we'll charge you 6p a minute and a 21p call set-up fee also applies. Terms apply.
∆ calls to these destinations will be charged at the landline rate.
*mobile calls to these destinations are included in the 600 minute International Freedom inclusive allowance.
</t>
    </r>
  </si>
  <si>
    <t>New prices from 22 August 2017</t>
  </si>
  <si>
    <t>Friends &amp; Family International 
and International Freedom tariff guide</t>
  </si>
  <si>
    <t>Compliance</t>
  </si>
  <si>
    <t>Av Price Change 18/19</t>
  </si>
  <si>
    <r>
      <t>CP</t>
    </r>
    <r>
      <rPr>
        <vertAlign val="subscript"/>
        <sz val="10"/>
        <rFont val="Arial"/>
        <family val="2"/>
      </rPr>
      <t>t</t>
    </r>
    <r>
      <rPr>
        <sz val="10"/>
        <rFont val="Arial"/>
        <family val="2"/>
      </rPr>
      <t xml:space="preserve"> = CPI</t>
    </r>
    <r>
      <rPr>
        <vertAlign val="subscript"/>
        <sz val="10"/>
        <rFont val="Arial"/>
        <family val="2"/>
      </rPr>
      <t>t</t>
    </r>
    <r>
      <rPr>
        <sz val="10"/>
        <rFont val="Arial"/>
        <family val="2"/>
      </rPr>
      <t xml:space="preserve"> + X</t>
    </r>
  </si>
  <si>
    <t>N/A</t>
  </si>
  <si>
    <t>Pricing 17 - 2nd April 2017</t>
  </si>
  <si>
    <t>Ex VAT</t>
  </si>
  <si>
    <t>Incl VAT</t>
  </si>
  <si>
    <t>EX VAT</t>
  </si>
  <si>
    <t>INC VAT</t>
  </si>
  <si>
    <t>Includes SUF</t>
  </si>
  <si>
    <t>Unlimited Evening &amp; Weekend Plan</t>
  </si>
  <si>
    <t>Unlimited Anytime Plan (old)</t>
  </si>
  <si>
    <t xml:space="preserve">BT Together Local </t>
  </si>
  <si>
    <t>BT Working Together</t>
  </si>
  <si>
    <t>Unlimited Evening &amp; Weekend Calls</t>
  </si>
  <si>
    <t>Unlimited Anytime Mobile Calls</t>
  </si>
  <si>
    <t>R, revenue during the Prior Financial Year</t>
  </si>
  <si>
    <t>Line rental saver discount</t>
  </si>
  <si>
    <t xml:space="preserve">Timeline - Residential </t>
  </si>
  <si>
    <t>Call Return 1471 #3or 1571 #0(p)</t>
  </si>
  <si>
    <t>Reminder Call(p)</t>
  </si>
  <si>
    <t>Ring-Back(p)</t>
  </si>
  <si>
    <t>From 7th January 2018</t>
  </si>
  <si>
    <t>From 16th September 2018</t>
  </si>
  <si>
    <t>Band A Fixed</t>
  </si>
  <si>
    <t>Band A Mobile</t>
  </si>
  <si>
    <t>Band B Fixed</t>
  </si>
  <si>
    <t>Band B Mobile</t>
  </si>
  <si>
    <t>Band C Fixed</t>
  </si>
  <si>
    <t>Band C Mobile</t>
  </si>
  <si>
    <t>CALL PRICE CHANGES - Isabela</t>
  </si>
  <si>
    <t>Local/National, G21 (03xx, 056xx and some 055xx)</t>
  </si>
  <si>
    <t>NB - It should be noted that 0845 and 0870 calls are free of charge during the plans associated free period.</t>
  </si>
  <si>
    <t>Local/National, G21 (03xx, 056xx and some 055xx) and NGCS</t>
  </si>
  <si>
    <t>Pricing 16 - 3rd July 2016</t>
  </si>
  <si>
    <t>Set-up Fee</t>
  </si>
  <si>
    <t>Local</t>
  </si>
  <si>
    <t>National</t>
  </si>
  <si>
    <t>G21</t>
  </si>
  <si>
    <t>Day 
(Mon - Fri
7am-7pm)</t>
  </si>
  <si>
    <t>Evening
 (Mon to Fri before 7am &amp; after 7pm)</t>
  </si>
  <si>
    <t>Weekend (Midnight Fri to Midnight Sun)</t>
  </si>
  <si>
    <t>Evening (Mon to Fri before 7am &amp; after 7pm)</t>
  </si>
  <si>
    <t>Day
(Mon - Sun
7am-7pm)</t>
  </si>
  <si>
    <t>Evening (Mon to Sun before 7am &amp; after 7pm)</t>
  </si>
  <si>
    <t>Pence Per Minute before Discount</t>
  </si>
  <si>
    <t>Calls Up to the first hour</t>
  </si>
  <si>
    <t>No SUF</t>
  </si>
  <si>
    <t>My Anytime Calls</t>
  </si>
  <si>
    <t>My Anytime Calls Add-On (Migration Product)</t>
  </si>
  <si>
    <t>CALL PRICE CHANGES - Legacy</t>
  </si>
  <si>
    <t>Local/National, G21 (03xx, 046xx and some 044xx).</t>
  </si>
  <si>
    <t>NB - It should be noted that 0844 and 0870 calls are free of charge during the plans associated free period.</t>
  </si>
  <si>
    <t>SUF</t>
  </si>
  <si>
    <t>Updated</t>
  </si>
  <si>
    <t>Local/National, G21 (03xx, 056xx and some 055xx).</t>
  </si>
  <si>
    <t>Calling Plans Legacy (non Isabela)</t>
  </si>
  <si>
    <t>Project Laika</t>
  </si>
  <si>
    <t>2 Decimal Places, EX VAT.</t>
  </si>
  <si>
    <t>A Set Up Fee is not applied to calls that attract a free hour</t>
  </si>
  <si>
    <t>NOTE - INC and EX VAT Set up fee to two decimal places only.</t>
  </si>
  <si>
    <t>Calling Plans Isabella</t>
  </si>
  <si>
    <t>NA</t>
  </si>
  <si>
    <t>All Access Charge - All other NGCS Call Types</t>
  </si>
  <si>
    <t>Atall times</t>
  </si>
  <si>
    <t>At all times</t>
  </si>
  <si>
    <t>NON GEO</t>
  </si>
  <si>
    <t>Not For Sale</t>
  </si>
  <si>
    <t>Contracted</t>
  </si>
  <si>
    <t>Old price</t>
  </si>
  <si>
    <t>No. calls</t>
  </si>
  <si>
    <t>International Fixed</t>
  </si>
  <si>
    <t>International Mobile</t>
  </si>
  <si>
    <t>At time of change:</t>
  </si>
  <si>
    <t>2019/20</t>
  </si>
  <si>
    <t>Nov 17 to Nov 18</t>
  </si>
  <si>
    <t>18/19 pricing</t>
  </si>
  <si>
    <t>Set Up Fee price (£ per call)</t>
  </si>
  <si>
    <t>Converter</t>
  </si>
  <si>
    <t>Calling Features/ Line Rental (£/month unless stated otherwise)</t>
  </si>
  <si>
    <t>Call Return on BT Answer 1571 (Press 0) (p per use)</t>
  </si>
  <si>
    <t>Call Return on Last Number 1471 (Press 3) (p per use)</t>
  </si>
  <si>
    <t>Reminder Call (p per use)</t>
  </si>
  <si>
    <t>Ring Back (p per use)</t>
  </si>
  <si>
    <t>Three-way calling (p per use)</t>
  </si>
  <si>
    <t>Timeline (p per use)</t>
  </si>
  <si>
    <t>Set Up Fee (p per call)</t>
  </si>
  <si>
    <t>Unlimited</t>
  </si>
  <si>
    <t>Medium</t>
  </si>
  <si>
    <t>Call Plan 500 Anytime Minutes Plan - Offer</t>
  </si>
  <si>
    <t>S0526527</t>
  </si>
  <si>
    <t>Call Plan 700 Anytime Minutes Plan - Offer</t>
  </si>
  <si>
    <t>S0526528</t>
  </si>
  <si>
    <t>CP addon 500 Minutes Offer (£5.00)</t>
  </si>
  <si>
    <t>S0442542</t>
  </si>
  <si>
    <t>CP addon 700 Minutes Offer (£7.00)</t>
  </si>
  <si>
    <t>S0442544</t>
  </si>
  <si>
    <t xml:space="preserve">Call Plan addon Unlimited Minutes Offer (15.00) </t>
  </si>
  <si>
    <t>S0526529</t>
  </si>
  <si>
    <t xml:space="preserve">CallPlan addon Unlimited Minutes Offer (11.58) </t>
  </si>
  <si>
    <t>S0527445</t>
  </si>
  <si>
    <t xml:space="preserve">CallPlan addon Unlimited Minutes Offer (12.59) </t>
  </si>
  <si>
    <t>S0527464</t>
  </si>
  <si>
    <t xml:space="preserve">CallPlan addon Unlimited Minutes Offer (14.61) </t>
  </si>
  <si>
    <t>S0527465</t>
  </si>
  <si>
    <t xml:space="preserve">Call Plan addon  Unlimited Minutes Offer (13.92) </t>
  </si>
  <si>
    <t>S0527466</t>
  </si>
  <si>
    <t xml:space="preserve">Call Plan addon Unlimited Minutes Offer (14.50) </t>
  </si>
  <si>
    <t>S0527467</t>
  </si>
  <si>
    <t xml:space="preserve">Call Plan addon Unlimited Minutes Offer (12.00) </t>
  </si>
  <si>
    <t>S0527444</t>
  </si>
  <si>
    <t xml:space="preserve">Call Plan addon Unlimited Minutes Offer (9.26) </t>
  </si>
  <si>
    <t>S0527504</t>
  </si>
  <si>
    <t xml:space="preserve">Call Plan addon Unlimited Minutes Offer (0.00) </t>
  </si>
  <si>
    <t>S0527505</t>
  </si>
  <si>
    <t xml:space="preserve">Call Plan addon Unlimited Minutes Offer (4.50) </t>
  </si>
  <si>
    <t>S0527506</t>
  </si>
  <si>
    <t xml:space="preserve">CP addon Unlimited Minutes Offer (£0.00) </t>
  </si>
  <si>
    <t>S0442545</t>
  </si>
  <si>
    <t xml:space="preserve">CP addon Unlimited Minutes Offer (£4.50) </t>
  </si>
  <si>
    <t>S0442546</t>
  </si>
  <si>
    <t xml:space="preserve">CP addon Unlimited Minutes Offer (£4.70) </t>
  </si>
  <si>
    <t>S0442547</t>
  </si>
  <si>
    <t xml:space="preserve">CP addon Unlimited Minutes Offer (£6.30) </t>
  </si>
  <si>
    <t>S0442548</t>
  </si>
  <si>
    <t xml:space="preserve">CP addon Unlimited Minutes Offer (£6.99) </t>
  </si>
  <si>
    <t>S0442549</t>
  </si>
  <si>
    <t xml:space="preserve">CP addon Unlimited Minutes Offer (£7.99) </t>
  </si>
  <si>
    <t>S0442550</t>
  </si>
  <si>
    <t xml:space="preserve">CP addon Unlimited Minutes Offer (£8.50) </t>
  </si>
  <si>
    <t>S0442551</t>
  </si>
  <si>
    <t xml:space="preserve">CP addon Unlimited Minutes Offer (£9.99) </t>
  </si>
  <si>
    <t>S0442552</t>
  </si>
  <si>
    <t xml:space="preserve">CP addon Unlimited Minutes Offer (£11.20) </t>
  </si>
  <si>
    <t>S0442553</t>
  </si>
  <si>
    <t xml:space="preserve">CP addon Unlimited Minutes Offer (£12.00) </t>
  </si>
  <si>
    <t>S0442554</t>
  </si>
  <si>
    <t xml:space="preserve">CP addon Unlimited Minutes Offer (£15.00) </t>
  </si>
  <si>
    <t>S0442555</t>
  </si>
  <si>
    <t xml:space="preserve">CP addon Unlimited Minutes Offer (£14.00) </t>
  </si>
  <si>
    <t>S0493804</t>
  </si>
  <si>
    <t xml:space="preserve">CP addon Unlimited Minutes Offer (£13.00) </t>
  </si>
  <si>
    <t>S0493764</t>
  </si>
  <si>
    <t xml:space="preserve">CP addon Unlimited Minutes Offer (£12.50) </t>
  </si>
  <si>
    <t>S0493744</t>
  </si>
  <si>
    <t xml:space="preserve">CP addon Unlimited Minutes Offer (£11.50) </t>
  </si>
  <si>
    <t>S0493724</t>
  </si>
  <si>
    <t xml:space="preserve">CP addon Unlimited Minutes Offer (£10.50) </t>
  </si>
  <si>
    <t>S0493704</t>
  </si>
  <si>
    <t>CP addon Unlimited Minutes Offer (1.00)</t>
  </si>
  <si>
    <t>S0506445</t>
  </si>
  <si>
    <t>CP addon Unlimited Minutes Offer (2.00)</t>
  </si>
  <si>
    <t>S0506446</t>
  </si>
  <si>
    <t>CP addon Unlimited Minutes Offer (3.00)</t>
  </si>
  <si>
    <t>S0506447</t>
  </si>
  <si>
    <t>CP addon Unlimited Minutes Offer (4.00)</t>
  </si>
  <si>
    <t>S0506448</t>
  </si>
  <si>
    <t>CP addon Unlimited Minutes Offer (5.00)</t>
  </si>
  <si>
    <t>S0506449</t>
  </si>
  <si>
    <t>CP addon Unlimited Minutes Offer (9.00)</t>
  </si>
  <si>
    <t>S0506464</t>
  </si>
  <si>
    <t>CP addon Unlimited Minutes Offer (10.00)</t>
  </si>
  <si>
    <t>S0506465</t>
  </si>
  <si>
    <t>CP addon Unlimited Minutes Offer (11.00)</t>
  </si>
  <si>
    <t>S0506484</t>
  </si>
  <si>
    <t>CP addon Unlimited Minutes Offer (13.50)</t>
  </si>
  <si>
    <t>S0506485</t>
  </si>
  <si>
    <t>CP addon Unlimited Minutes Offer (14.50)</t>
  </si>
  <si>
    <t>S0506486</t>
  </si>
  <si>
    <t>CP addon Unlimited Minutes Offer (0.50)</t>
  </si>
  <si>
    <t>S0506444</t>
  </si>
  <si>
    <t>CP addon Unlimited Minutes Offer (1.50)</t>
  </si>
  <si>
    <t>S0506425</t>
  </si>
  <si>
    <t>CP addon Unlimited Minutes Offer (2.50)</t>
  </si>
  <si>
    <t>S0506424</t>
  </si>
  <si>
    <t>CP addon Unlimited Minutes Offer (3.50)</t>
  </si>
  <si>
    <t>S0506407</t>
  </si>
  <si>
    <t>CP addon Unlimited Minutes Offer (5.50)</t>
  </si>
  <si>
    <t>S0506406</t>
  </si>
  <si>
    <t>CP addon Unlimited Minutes Offer (6.00)</t>
  </si>
  <si>
    <t>S0506405</t>
  </si>
  <si>
    <t>CP addon Unlimited Minutes Offer (6.50)</t>
  </si>
  <si>
    <t>S0506404</t>
  </si>
  <si>
    <t>CP addon Unlimited Minutes Offer (7.00)</t>
  </si>
  <si>
    <t>S0506386</t>
  </si>
  <si>
    <t>CP addon Unlimited Minutes Offer (7.50)</t>
  </si>
  <si>
    <t>S0506385</t>
  </si>
  <si>
    <t>CP addon Unlimited Minutes Offer (8.00)</t>
  </si>
  <si>
    <t>S0506384</t>
  </si>
  <si>
    <t>CP addon Unlimited Minutes Offer (9.50)</t>
  </si>
  <si>
    <t>S0506344</t>
  </si>
  <si>
    <t>Unlimited Minutes Call Plan 11.58 Offer</t>
  </si>
  <si>
    <t>S0522975</t>
  </si>
  <si>
    <t>Unlimited Minutes Call Plan 12.59 Offer</t>
  </si>
  <si>
    <t>S0522984</t>
  </si>
  <si>
    <t>Unlimited Minutes Call Plan 14.61 Offer</t>
  </si>
  <si>
    <t>S0523006</t>
  </si>
  <si>
    <t>Unlimited Minutes Call Plan 13.92 Offer</t>
  </si>
  <si>
    <t>S0523004</t>
  </si>
  <si>
    <t>Unlimited Minutes Call Plan 9.26 Offer</t>
  </si>
  <si>
    <t>S0523024</t>
  </si>
  <si>
    <t>Unlimited Minutes Call Plan 14.12 Offer</t>
  </si>
  <si>
    <t>S0523005</t>
  </si>
  <si>
    <t>Unlimited Minutes Call Plan 15.50 Offer</t>
  </si>
  <si>
    <t>S0522985</t>
  </si>
  <si>
    <t>Unlimited Minutes Call Plan 16.00 Offer</t>
  </si>
  <si>
    <t>S0522964</t>
  </si>
  <si>
    <t>Medium Basket sub-total</t>
  </si>
  <si>
    <t>Unlimited Basket sub-total</t>
  </si>
  <si>
    <t>Service Weighting</t>
  </si>
  <si>
    <t>Average YoY price change</t>
  </si>
  <si>
    <t>Resulting group YoY price change</t>
  </si>
  <si>
    <t>The new calling plan portfolio is as such:</t>
  </si>
  <si>
    <t>PAYG – calling plan itself is free, all calls to landline/mobile are charged at variable rate</t>
  </si>
  <si>
    <t>500 minutes or 700 minutes – cost either £5 or £7 and the customer can use those minutes at any time or day across calls to landlines or mobiles</t>
  </si>
  <si>
    <t>Unlimited – about £15, completely unlimited quantity of minutes for calls to landlines or mobiles</t>
  </si>
  <si>
    <t>The new call plans are much simpler for customers and often cheaper when accounting for reduced variable call spend even though the cost of the plan is technically higher this is because:</t>
  </si>
  <si>
    <t>Calls to mobiles are included free</t>
  </si>
  <si>
    <t xml:space="preserve">No set up fee charge </t>
  </si>
  <si>
    <t>No 60 minute time limit on inclusive calls</t>
  </si>
  <si>
    <t>Complete flexibility re when a customer uses their inclusive minutes – anytime of day or day of the week</t>
  </si>
  <si>
    <t>Medium Total</t>
  </si>
  <si>
    <t>Unlimited Total</t>
  </si>
  <si>
    <t>Consumer PSTN line rental cap</t>
  </si>
  <si>
    <t>Home phone saver</t>
  </si>
  <si>
    <t>HPS</t>
  </si>
  <si>
    <t>HPS 2018</t>
  </si>
  <si>
    <t>HPS 2019</t>
  </si>
  <si>
    <t>HPS 2020</t>
  </si>
  <si>
    <t>Average y-o-y price change</t>
  </si>
  <si>
    <t>Overall RVON Compliance</t>
  </si>
  <si>
    <t>Excess / (Deficit)</t>
  </si>
  <si>
    <t>2019-20</t>
  </si>
  <si>
    <t>Days In PY</t>
  </si>
  <si>
    <t>PY End Date</t>
  </si>
  <si>
    <r>
      <rPr>
        <b/>
        <sz val="10"/>
        <color theme="1"/>
        <rFont val="Calibri"/>
        <family val="2"/>
        <scheme val="minor"/>
      </rPr>
      <t>Note:</t>
    </r>
    <r>
      <rPr>
        <sz val="10"/>
        <color theme="1"/>
        <rFont val="Calibri"/>
        <family val="2"/>
        <scheme val="minor"/>
      </rPr>
      <t xml:space="preserve"> The model uses example basket days and are not representative of real dates of price change</t>
    </r>
  </si>
  <si>
    <r>
      <t xml:space="preserve">Home phone saver cap </t>
    </r>
    <r>
      <rPr>
        <sz val="10.5"/>
        <rFont val="Arial"/>
        <family val="2"/>
      </rPr>
      <t>(refer to note in introduction tab)</t>
    </r>
  </si>
  <si>
    <t>To make the model easier to read, as opposed to listing over a hundred variations of calling plans at different price points, we have created two ‘sub-baskets’. These sub-baskets include all calling plan revenue and relevant weighting. 
They also include Fixed and Fixed to Mobile variable call spend associated with the plans. The sub-baskets are audited by our external auditors alongside all other workings in the model.
Medium includes plans such as, but not limited to, Unlimited Evening and Weekend Calls and 500 minutes. 
Unlimited includes plans such as, but not limited to, Unlimited Anytime Calls and Unlimited Minutes.</t>
  </si>
  <si>
    <r>
      <rPr>
        <b/>
        <sz val="10"/>
        <color theme="1"/>
        <rFont val="Calibri"/>
        <family val="2"/>
        <scheme val="minor"/>
      </rPr>
      <t>Note on HPS</t>
    </r>
    <r>
      <rPr>
        <sz val="10"/>
        <color theme="1"/>
        <rFont val="Calibri"/>
        <family val="2"/>
        <scheme val="minor"/>
      </rPr>
      <t>: The methodology used to calculate compliance in case of HPS plans is on an individual basis,i.e., if any of the plans are non-compliant, cell R5 will state that HPS is not compliant on an overall basis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</si>
</sst>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4" formatCode="_-&quot;£&quot;* #,##0.00_-;\-&quot;£&quot;* #,##0.00_-;_-&quot;£&quot;* &quot;-&quot;??_-;_-@_-"/>
    <numFmt numFmtId="43" formatCode="_-* #,##0.00_-;\-* #,##0.00_-;_-* &quot;-&quot;??_-;_-@_-"/>
    <numFmt numFmtId="164" formatCode="_-* #,##0_-;\-* #,##0_-;_-* &quot;-&quot;??_-;_-@_-"/>
    <numFmt numFmtId="165" formatCode="0.0%"/>
    <numFmt numFmtId="166" formatCode="_(* #,##0.00_);_(* \(#,##0.00\);_(* &quot;-&quot;??_);_(@_)"/>
    <numFmt numFmtId="167" formatCode="&quot;£&quot;#,##0"/>
    <numFmt numFmtId="168" formatCode="&quot;£&quot;#,##0.00"/>
    <numFmt numFmtId="169" formatCode="0.0"/>
    <numFmt numFmtId="170" formatCode="0.0000%"/>
    <numFmt numFmtId="171" formatCode="0.0000"/>
    <numFmt numFmtId="172" formatCode="0.000"/>
    <numFmt numFmtId="173" formatCode="#,##0.000"/>
    <numFmt numFmtId="174" formatCode="&quot;£&quot;#,##0.000"/>
    <numFmt numFmtId="175" formatCode="0.00000%"/>
    <numFmt numFmtId="176" formatCode="0.00000"/>
  </numFmts>
  <fonts count="76" x14ac:knownFonts="1">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b/>
      <sz val="10"/>
      <color rgb="FF000000"/>
      <name val="Arial"/>
      <family val="2"/>
    </font>
    <font>
      <sz val="11"/>
      <color theme="1"/>
      <name val="Arial"/>
      <family val="2"/>
    </font>
    <font>
      <b/>
      <sz val="14"/>
      <name val="Arial"/>
      <family val="2"/>
    </font>
    <font>
      <sz val="14"/>
      <name val="Arial"/>
      <family val="2"/>
    </font>
    <font>
      <sz val="14"/>
      <color theme="1"/>
      <name val="Arial"/>
      <family val="2"/>
    </font>
    <font>
      <b/>
      <sz val="12"/>
      <name val="Arial"/>
      <family val="2"/>
    </font>
    <font>
      <sz val="10"/>
      <color theme="1"/>
      <name val="Arial"/>
      <family val="2"/>
    </font>
    <font>
      <sz val="10"/>
      <name val="Arial"/>
      <family val="2"/>
    </font>
    <font>
      <b/>
      <sz val="18"/>
      <name val="Arial"/>
      <family val="2"/>
    </font>
    <font>
      <sz val="8"/>
      <color indexed="10"/>
      <name val="Arial"/>
      <family val="2"/>
    </font>
    <font>
      <sz val="9"/>
      <name val="Arial"/>
      <family val="2"/>
    </font>
    <font>
      <sz val="11"/>
      <color indexed="8"/>
      <name val="Calibri"/>
      <family val="2"/>
      <scheme val="minor"/>
    </font>
    <font>
      <sz val="11"/>
      <name val="Calibri"/>
      <family val="2"/>
      <scheme val="minor"/>
    </font>
    <font>
      <b/>
      <sz val="11"/>
      <name val="Calibri"/>
      <family val="2"/>
      <scheme val="minor"/>
    </font>
    <font>
      <sz val="10"/>
      <color rgb="FF000000"/>
      <name val="Calibri"/>
      <family val="2"/>
      <scheme val="minor"/>
    </font>
    <font>
      <sz val="11"/>
      <color rgb="FF000000"/>
      <name val="Calibri"/>
      <family val="2"/>
      <scheme val="minor"/>
    </font>
    <font>
      <b/>
      <sz val="11"/>
      <color theme="1"/>
      <name val="Calibri"/>
      <family val="2"/>
      <scheme val="minor"/>
    </font>
    <font>
      <sz val="16"/>
      <color theme="1"/>
      <name val="Calibri"/>
      <family val="2"/>
      <scheme val="minor"/>
    </font>
    <font>
      <sz val="10"/>
      <color theme="1"/>
      <name val="Verdana"/>
      <family val="2"/>
    </font>
    <font>
      <sz val="10"/>
      <color theme="0"/>
      <name val="Arial"/>
      <family val="2"/>
    </font>
    <font>
      <sz val="8"/>
      <color theme="1"/>
      <name val="Arial"/>
      <family val="2"/>
    </font>
    <font>
      <b/>
      <sz val="8"/>
      <color theme="1"/>
      <name val="Arial"/>
      <family val="2"/>
    </font>
    <font>
      <b/>
      <sz val="9"/>
      <color theme="0"/>
      <name val="Arial"/>
      <family val="2"/>
    </font>
    <font>
      <b/>
      <sz val="8"/>
      <color theme="0"/>
      <name val="Arial"/>
      <family val="2"/>
    </font>
    <font>
      <sz val="8"/>
      <name val="Arial"/>
      <family val="2"/>
    </font>
    <font>
      <sz val="8"/>
      <color theme="1"/>
      <name val="Calibri"/>
      <family val="2"/>
    </font>
    <font>
      <sz val="8"/>
      <color rgb="FFFF0000"/>
      <name val="Arial"/>
      <family val="2"/>
    </font>
    <font>
      <sz val="8"/>
      <color theme="1"/>
      <name val="Calibri"/>
      <family val="2"/>
      <scheme val="minor"/>
    </font>
    <font>
      <b/>
      <sz val="8"/>
      <name val="Arial"/>
      <family val="2"/>
    </font>
    <font>
      <sz val="16"/>
      <color theme="1"/>
      <name val="Arial"/>
      <family val="2"/>
    </font>
    <font>
      <sz val="18"/>
      <color theme="1"/>
      <name val="Arial"/>
      <family val="2"/>
    </font>
    <font>
      <vertAlign val="subscript"/>
      <sz val="10"/>
      <name val="Arial"/>
      <family val="2"/>
    </font>
    <font>
      <b/>
      <i/>
      <sz val="10"/>
      <name val="Arial"/>
      <family val="2"/>
    </font>
    <font>
      <i/>
      <sz val="10"/>
      <name val="Arial"/>
      <family val="2"/>
    </font>
    <font>
      <b/>
      <sz val="10"/>
      <color rgb="FFFF0000"/>
      <name val="Arial"/>
      <family val="2"/>
    </font>
    <font>
      <b/>
      <sz val="10"/>
      <color rgb="FF0000FF"/>
      <name val="Arial"/>
      <family val="2"/>
    </font>
    <font>
      <b/>
      <sz val="10"/>
      <color theme="1"/>
      <name val="Arial"/>
      <family val="2"/>
    </font>
    <font>
      <sz val="10"/>
      <color indexed="12"/>
      <name val="Arial"/>
      <family val="2"/>
    </font>
    <font>
      <sz val="11"/>
      <name val="Arial"/>
      <family val="2"/>
    </font>
    <font>
      <sz val="9"/>
      <color indexed="81"/>
      <name val="Tahoma"/>
      <family val="2"/>
    </font>
    <font>
      <b/>
      <sz val="9"/>
      <color indexed="81"/>
      <name val="Tahom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FF0000"/>
      <name val="Arial"/>
      <family val="2"/>
    </font>
    <font>
      <sz val="10"/>
      <color indexed="10"/>
      <name val="Arial"/>
      <family val="2"/>
    </font>
    <font>
      <b/>
      <sz val="18"/>
      <color theme="3"/>
      <name val="Calibri Light"/>
      <family val="2"/>
      <scheme val="major"/>
    </font>
    <font>
      <sz val="11"/>
      <color rgb="FF1F497D"/>
      <name val="Calibri"/>
      <family val="2"/>
      <scheme val="minor"/>
    </font>
    <font>
      <sz val="22"/>
      <color indexed="81"/>
      <name val="Tahoma"/>
      <family val="2"/>
    </font>
    <font>
      <i/>
      <sz val="10"/>
      <color indexed="12"/>
      <name val="Arial"/>
      <family val="2"/>
    </font>
    <font>
      <sz val="11"/>
      <color theme="0"/>
      <name val="Arial"/>
      <family val="2"/>
    </font>
    <font>
      <b/>
      <sz val="11"/>
      <color theme="0"/>
      <name val="Arial"/>
      <family val="2"/>
    </font>
    <font>
      <b/>
      <sz val="10.5"/>
      <name val="Arial"/>
      <family val="2"/>
    </font>
    <font>
      <sz val="10.5"/>
      <name val="Arial"/>
      <family val="2"/>
    </font>
    <font>
      <sz val="10.5"/>
      <color theme="1"/>
      <name val="Arial"/>
      <family val="2"/>
    </font>
    <font>
      <b/>
      <sz val="11"/>
      <color theme="1"/>
      <name val="Arial"/>
      <family val="2"/>
    </font>
    <font>
      <b/>
      <sz val="11"/>
      <name val="Arial"/>
      <family val="2"/>
    </font>
    <font>
      <sz val="10"/>
      <color theme="1"/>
      <name val="Calibri"/>
      <family val="2"/>
      <scheme val="minor"/>
    </font>
    <font>
      <b/>
      <sz val="10"/>
      <color theme="1"/>
      <name val="Calibri"/>
      <family val="2"/>
      <scheme val="minor"/>
    </font>
    <font>
      <b/>
      <sz val="22"/>
      <color indexed="81"/>
      <name val="Tahoma"/>
      <family val="2"/>
    </font>
  </fonts>
  <fills count="5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E8D9E8"/>
        <bgColor indexed="64"/>
      </patternFill>
    </fill>
    <fill>
      <patternFill patternType="solid">
        <fgColor indexed="13"/>
        <bgColor indexed="64"/>
      </patternFill>
    </fill>
    <fill>
      <patternFill patternType="solid">
        <fgColor rgb="FFFF0000"/>
        <bgColor indexed="64"/>
      </patternFill>
    </fill>
    <fill>
      <patternFill patternType="solid">
        <fgColor rgb="FFFFFFCC"/>
        <bgColor indexed="64"/>
      </patternFill>
    </fill>
    <fill>
      <patternFill patternType="solid">
        <fgColor rgb="FF321E5B"/>
        <bgColor indexed="64"/>
      </patternFill>
    </fill>
    <fill>
      <patternFill patternType="solid">
        <fgColor rgb="FFFFD966"/>
        <bgColor indexed="64"/>
      </patternFill>
    </fill>
    <fill>
      <patternFill patternType="solid">
        <fgColor rgb="FFF38680"/>
        <bgColor indexed="64"/>
      </patternFill>
    </fill>
    <fill>
      <patternFill patternType="solid">
        <fgColor rgb="FFBDD7EE"/>
        <bgColor indexed="64"/>
      </patternFill>
    </fill>
    <fill>
      <patternFill patternType="solid">
        <fgColor theme="9" tint="0.39997558519241921"/>
        <bgColor indexed="64"/>
      </patternFill>
    </fill>
    <fill>
      <patternFill patternType="solid">
        <fgColor rgb="FFA48AD8"/>
        <bgColor indexed="64"/>
      </patternFill>
    </fill>
    <fill>
      <patternFill patternType="solid">
        <fgColor theme="6" tint="0.39997558519241921"/>
        <bgColor indexed="64"/>
      </patternFill>
    </fill>
    <fill>
      <patternFill patternType="solid">
        <fgColor rgb="FF00FF00"/>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002060"/>
        <bgColor indexed="64"/>
      </patternFill>
    </fill>
  </fills>
  <borders count="37">
    <border>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rgb="FF660066"/>
      </left>
      <right style="thin">
        <color rgb="FF660066"/>
      </right>
      <top style="thin">
        <color rgb="FF660066"/>
      </top>
      <bottom style="thin">
        <color rgb="FF660066"/>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style="hair">
        <color auto="1"/>
      </top>
      <bottom style="hair">
        <color auto="1"/>
      </bottom>
      <diagonal/>
    </border>
    <border>
      <left/>
      <right/>
      <top style="hair">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6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66" fontId="2" fillId="0" borderId="0" applyFont="0" applyFill="0" applyBorder="0" applyAlignment="0" applyProtection="0"/>
    <xf numFmtId="0" fontId="12" fillId="0" borderId="0"/>
    <xf numFmtId="0" fontId="1" fillId="0" borderId="0"/>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top"/>
    </xf>
    <xf numFmtId="0" fontId="15" fillId="4" borderId="0" applyNumberFormat="0" applyFont="0" applyBorder="0" applyAlignment="0" applyProtection="0">
      <alignment vertical="center"/>
    </xf>
    <xf numFmtId="0" fontId="15" fillId="5" borderId="0" applyNumberFormat="0" applyFont="0" applyBorder="0" applyAlignment="0" applyProtection="0">
      <alignment vertical="center"/>
    </xf>
    <xf numFmtId="0" fontId="10" fillId="0" borderId="0" applyNumberFormat="0" applyFill="0" applyBorder="0" applyAlignment="0" applyProtection="0">
      <alignment horizontal="left" vertical="center"/>
    </xf>
    <xf numFmtId="0" fontId="15" fillId="0" borderId="0" applyProtection="0">
      <alignment vertical="center"/>
    </xf>
    <xf numFmtId="0" fontId="15" fillId="0" borderId="17" applyNumberFormat="0" applyAlignment="0">
      <alignment vertical="center"/>
      <protection locked="0"/>
    </xf>
    <xf numFmtId="0" fontId="16" fillId="0" borderId="0"/>
    <xf numFmtId="0" fontId="2" fillId="0" borderId="0"/>
    <xf numFmtId="0" fontId="46" fillId="0" borderId="22" applyNumberFormat="0" applyFill="0" applyAlignment="0" applyProtection="0"/>
    <xf numFmtId="0" fontId="47" fillId="0" borderId="23" applyNumberFormat="0" applyFill="0" applyAlignment="0" applyProtection="0"/>
    <xf numFmtId="0" fontId="48" fillId="0" borderId="24" applyNumberFormat="0" applyFill="0" applyAlignment="0" applyProtection="0"/>
    <xf numFmtId="0" fontId="48" fillId="0" borderId="0" applyNumberFormat="0" applyFill="0" applyBorder="0" applyAlignment="0" applyProtection="0"/>
    <xf numFmtId="0" fontId="49" fillId="17" borderId="0" applyNumberFormat="0" applyBorder="0" applyAlignment="0" applyProtection="0"/>
    <xf numFmtId="0" fontId="50" fillId="18" borderId="0" applyNumberFormat="0" applyBorder="0" applyAlignment="0" applyProtection="0"/>
    <xf numFmtId="0" fontId="51" fillId="19" borderId="0" applyNumberFormat="0" applyBorder="0" applyAlignment="0" applyProtection="0"/>
    <xf numFmtId="0" fontId="52" fillId="20" borderId="25" applyNumberFormat="0" applyAlignment="0" applyProtection="0"/>
    <xf numFmtId="0" fontId="53" fillId="21" borderId="26" applyNumberFormat="0" applyAlignment="0" applyProtection="0"/>
    <xf numFmtId="0" fontId="54" fillId="21" borderId="25" applyNumberFormat="0" applyAlignment="0" applyProtection="0"/>
    <xf numFmtId="0" fontId="55" fillId="0" borderId="27" applyNumberFormat="0" applyFill="0" applyAlignment="0" applyProtection="0"/>
    <xf numFmtId="0" fontId="56" fillId="22" borderId="28" applyNumberFormat="0" applyAlignment="0" applyProtection="0"/>
    <xf numFmtId="0" fontId="57" fillId="0" borderId="0" applyNumberFormat="0" applyFill="0" applyBorder="0" applyAlignment="0" applyProtection="0"/>
    <xf numFmtId="0" fontId="1" fillId="23" borderId="29" applyNumberFormat="0" applyFont="0" applyAlignment="0" applyProtection="0"/>
    <xf numFmtId="0" fontId="58" fillId="0" borderId="0" applyNumberFormat="0" applyFill="0" applyBorder="0" applyAlignment="0" applyProtection="0"/>
    <xf numFmtId="0" fontId="21" fillId="0" borderId="30" applyNumberFormat="0" applyFill="0" applyAlignment="0" applyProtection="0"/>
    <xf numFmtId="0" fontId="5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9" fillId="31" borderId="0" applyNumberFormat="0" applyBorder="0" applyAlignment="0" applyProtection="0"/>
    <xf numFmtId="0" fontId="5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59" fillId="47" borderId="0" applyNumberFormat="0" applyBorder="0" applyAlignment="0" applyProtection="0"/>
    <xf numFmtId="0" fontId="62" fillId="0" borderId="0" applyNumberFormat="0" applyFill="0" applyBorder="0" applyAlignment="0" applyProtection="0"/>
    <xf numFmtId="0" fontId="1" fillId="0" borderId="0"/>
    <xf numFmtId="0" fontId="2" fillId="0" borderId="0"/>
    <xf numFmtId="44" fontId="1" fillId="0" borderId="0" applyFont="0" applyFill="0" applyBorder="0" applyAlignment="0" applyProtection="0"/>
  </cellStyleXfs>
  <cellXfs count="653">
    <xf numFmtId="0" fontId="0" fillId="0" borderId="0" xfId="0"/>
    <xf numFmtId="0" fontId="2" fillId="2" borderId="2" xfId="3" applyFont="1" applyFill="1" applyBorder="1" applyAlignment="1">
      <alignment vertical="center"/>
    </xf>
    <xf numFmtId="0" fontId="2" fillId="2" borderId="0" xfId="3" applyFont="1" applyFill="1" applyAlignment="1">
      <alignment vertical="center"/>
    </xf>
    <xf numFmtId="164" fontId="4" fillId="2" borderId="7" xfId="1" quotePrefix="1" applyNumberFormat="1" applyFont="1" applyFill="1" applyBorder="1" applyAlignment="1">
      <alignment horizontal="right" vertical="center"/>
    </xf>
    <xf numFmtId="0" fontId="2" fillId="2" borderId="0" xfId="3" applyFont="1" applyFill="1" applyBorder="1" applyAlignment="1">
      <alignment vertical="center"/>
    </xf>
    <xf numFmtId="10" fontId="4" fillId="2" borderId="7" xfId="3" applyNumberFormat="1" applyFont="1" applyFill="1" applyBorder="1" applyAlignment="1">
      <alignment vertical="center"/>
    </xf>
    <xf numFmtId="10" fontId="2" fillId="2" borderId="0" xfId="3" quotePrefix="1" applyNumberFormat="1" applyFont="1" applyFill="1" applyBorder="1" applyAlignment="1">
      <alignment horizontal="right" vertical="center"/>
    </xf>
    <xf numFmtId="14" fontId="4" fillId="2" borderId="7" xfId="3" applyNumberFormat="1" applyFont="1" applyFill="1" applyBorder="1" applyAlignment="1">
      <alignment horizontal="right" vertical="center"/>
    </xf>
    <xf numFmtId="164" fontId="4" fillId="2" borderId="7" xfId="1" applyNumberFormat="1" applyFont="1" applyFill="1" applyBorder="1" applyAlignment="1">
      <alignment horizontal="center" vertical="center"/>
    </xf>
    <xf numFmtId="0" fontId="2" fillId="2" borderId="0" xfId="3" applyFont="1" applyFill="1" applyBorder="1" applyAlignment="1">
      <alignment horizontal="center" vertical="center" wrapText="1"/>
    </xf>
    <xf numFmtId="0" fontId="2" fillId="2" borderId="0" xfId="3" applyFont="1" applyFill="1" applyAlignment="1">
      <alignment horizontal="right" vertical="center"/>
    </xf>
    <xf numFmtId="14" fontId="2" fillId="2" borderId="7" xfId="6" applyNumberFormat="1" applyFont="1" applyFill="1" applyBorder="1" applyAlignment="1">
      <alignment vertical="center"/>
    </xf>
    <xf numFmtId="14" fontId="2" fillId="2" borderId="7" xfId="3" applyNumberFormat="1" applyFont="1" applyFill="1" applyBorder="1" applyAlignment="1">
      <alignment vertical="center"/>
    </xf>
    <xf numFmtId="0" fontId="4" fillId="2" borderId="7" xfId="3" applyFont="1" applyFill="1" applyBorder="1" applyAlignment="1">
      <alignment horizontal="right" vertical="center"/>
    </xf>
    <xf numFmtId="166" fontId="6" fillId="2" borderId="7" xfId="6" applyFont="1" applyFill="1" applyBorder="1" applyAlignment="1">
      <alignment horizontal="right" vertical="center"/>
    </xf>
    <xf numFmtId="0" fontId="2" fillId="2" borderId="7" xfId="3" applyFont="1" applyFill="1" applyBorder="1" applyAlignment="1">
      <alignment horizontal="right" vertical="center"/>
    </xf>
    <xf numFmtId="43" fontId="6" fillId="2" borderId="7" xfId="1" applyFont="1" applyFill="1" applyBorder="1" applyAlignment="1">
      <alignment horizontal="right" vertical="center"/>
    </xf>
    <xf numFmtId="9" fontId="6" fillId="2" borderId="7" xfId="2" applyFont="1" applyFill="1" applyBorder="1" applyAlignment="1">
      <alignment horizontal="right" vertical="center"/>
    </xf>
    <xf numFmtId="0" fontId="6" fillId="2" borderId="0" xfId="0" applyFont="1" applyFill="1" applyAlignment="1">
      <alignment vertical="center" wrapText="1"/>
    </xf>
    <xf numFmtId="0" fontId="6" fillId="2" borderId="0" xfId="0" applyFont="1" applyFill="1" applyAlignment="1">
      <alignment horizontal="center" vertical="center" wrapText="1"/>
    </xf>
    <xf numFmtId="0" fontId="6" fillId="2" borderId="0" xfId="0" applyFont="1" applyFill="1" applyAlignment="1">
      <alignment vertical="center"/>
    </xf>
    <xf numFmtId="0" fontId="2" fillId="2" borderId="0" xfId="3" applyFont="1" applyFill="1" applyAlignment="1">
      <alignment vertical="center" wrapText="1"/>
    </xf>
    <xf numFmtId="0" fontId="2" fillId="2" borderId="0" xfId="3" applyFont="1" applyFill="1" applyAlignment="1">
      <alignment horizontal="center" vertical="center" wrapText="1"/>
    </xf>
    <xf numFmtId="49" fontId="4" fillId="2" borderId="7" xfId="3" quotePrefix="1" applyNumberFormat="1" applyFont="1" applyFill="1" applyBorder="1" applyAlignment="1">
      <alignment horizontal="right" vertical="center"/>
    </xf>
    <xf numFmtId="49" fontId="4" fillId="2" borderId="7" xfId="3" applyNumberFormat="1" applyFont="1" applyFill="1" applyBorder="1" applyAlignment="1">
      <alignment horizontal="right" vertical="center"/>
    </xf>
    <xf numFmtId="0" fontId="2" fillId="2" borderId="0" xfId="3" applyFont="1" applyFill="1" applyBorder="1" applyAlignment="1">
      <alignment vertical="center" wrapText="1"/>
    </xf>
    <xf numFmtId="14" fontId="2" fillId="0" borderId="7" xfId="6" applyNumberFormat="1" applyFont="1" applyFill="1" applyBorder="1" applyAlignment="1">
      <alignment vertical="center"/>
    </xf>
    <xf numFmtId="0" fontId="0" fillId="3" borderId="0" xfId="0" applyFill="1"/>
    <xf numFmtId="2" fontId="0" fillId="0" borderId="0" xfId="0" applyNumberFormat="1"/>
    <xf numFmtId="0" fontId="0" fillId="0" borderId="7" xfId="0" applyFill="1" applyBorder="1" applyAlignment="1">
      <alignment vertical="top"/>
    </xf>
    <xf numFmtId="0" fontId="0" fillId="0" borderId="7" xfId="0" applyFill="1" applyBorder="1" applyAlignment="1"/>
    <xf numFmtId="0" fontId="0" fillId="0" borderId="7" xfId="0" applyFill="1" applyBorder="1" applyAlignment="1">
      <alignment horizontal="right"/>
    </xf>
    <xf numFmtId="2" fontId="11" fillId="0" borderId="7" xfId="0" applyNumberFormat="1" applyFont="1" applyFill="1" applyBorder="1" applyAlignment="1">
      <alignment horizontal="right" vertical="center"/>
    </xf>
    <xf numFmtId="2" fontId="11" fillId="0" borderId="7" xfId="0" applyNumberFormat="1" applyFont="1" applyFill="1" applyBorder="1" applyAlignment="1">
      <alignment horizontal="center" vertical="center"/>
    </xf>
    <xf numFmtId="0" fontId="0" fillId="0" borderId="7" xfId="0" applyFill="1" applyBorder="1" applyAlignment="1">
      <alignment vertical="center"/>
    </xf>
    <xf numFmtId="9" fontId="0" fillId="0" borderId="7" xfId="2" applyFont="1" applyFill="1" applyBorder="1" applyAlignment="1"/>
    <xf numFmtId="0" fontId="0" fillId="0" borderId="0" xfId="0" applyFill="1" applyAlignment="1"/>
    <xf numFmtId="0" fontId="0" fillId="0" borderId="0" xfId="0" applyAlignment="1">
      <alignment horizontal="right"/>
    </xf>
    <xf numFmtId="0" fontId="17" fillId="0" borderId="7" xfId="0" applyFont="1" applyFill="1" applyBorder="1" applyAlignment="1">
      <alignment vertical="center"/>
    </xf>
    <xf numFmtId="0" fontId="22" fillId="7" borderId="0" xfId="0" applyFont="1" applyFill="1"/>
    <xf numFmtId="14" fontId="0" fillId="0" borderId="0" xfId="0" applyNumberFormat="1"/>
    <xf numFmtId="3" fontId="0" fillId="0" borderId="0" xfId="0" applyNumberFormat="1"/>
    <xf numFmtId="0" fontId="21" fillId="0" borderId="0" xfId="0" applyFont="1"/>
    <xf numFmtId="2" fontId="6" fillId="2" borderId="7" xfId="1" applyNumberFormat="1" applyFont="1" applyFill="1" applyBorder="1" applyAlignment="1">
      <alignment horizontal="right" vertical="center"/>
    </xf>
    <xf numFmtId="3" fontId="2" fillId="2" borderId="0" xfId="3" quotePrefix="1" applyNumberFormat="1" applyFont="1" applyFill="1" applyBorder="1" applyAlignment="1">
      <alignment horizontal="right" vertical="center"/>
    </xf>
    <xf numFmtId="3" fontId="2" fillId="2" borderId="0" xfId="3" applyNumberFormat="1" applyFont="1" applyFill="1" applyBorder="1" applyAlignment="1">
      <alignment vertical="center"/>
    </xf>
    <xf numFmtId="3" fontId="4" fillId="2" borderId="7" xfId="3" applyNumberFormat="1" applyFont="1" applyFill="1" applyBorder="1" applyAlignment="1">
      <alignment horizontal="right" vertical="center"/>
    </xf>
    <xf numFmtId="3" fontId="6" fillId="2" borderId="0" xfId="0" applyNumberFormat="1" applyFont="1" applyFill="1" applyAlignment="1">
      <alignment vertical="center"/>
    </xf>
    <xf numFmtId="3" fontId="2" fillId="2" borderId="0" xfId="3" applyNumberFormat="1" applyFont="1" applyFill="1" applyAlignment="1">
      <alignment vertical="center"/>
    </xf>
    <xf numFmtId="166" fontId="6" fillId="0" borderId="7" xfId="6" applyFont="1" applyFill="1" applyBorder="1" applyAlignment="1">
      <alignment horizontal="right" vertical="center"/>
    </xf>
    <xf numFmtId="0" fontId="23" fillId="0" borderId="0" xfId="0" applyFont="1"/>
    <xf numFmtId="167" fontId="0" fillId="0" borderId="0" xfId="0" applyNumberFormat="1"/>
    <xf numFmtId="0" fontId="0" fillId="0" borderId="0" xfId="0" quotePrefix="1"/>
    <xf numFmtId="165" fontId="0" fillId="0" borderId="0" xfId="2" applyNumberFormat="1" applyFont="1"/>
    <xf numFmtId="17" fontId="0" fillId="0" borderId="0" xfId="0" applyNumberFormat="1"/>
    <xf numFmtId="168" fontId="0" fillId="0" borderId="0" xfId="0" applyNumberFormat="1"/>
    <xf numFmtId="0" fontId="2" fillId="0" borderId="18" xfId="3" applyFont="1" applyFill="1" applyBorder="1" applyAlignment="1">
      <alignment vertical="center"/>
    </xf>
    <xf numFmtId="0" fontId="5" fillId="0" borderId="18" xfId="0" applyFont="1" applyFill="1" applyBorder="1" applyAlignment="1">
      <alignment horizontal="center" vertical="center" wrapText="1"/>
    </xf>
    <xf numFmtId="10" fontId="2" fillId="0" borderId="18" xfId="3" applyNumberFormat="1" applyFont="1" applyFill="1" applyBorder="1" applyAlignment="1">
      <alignment horizontal="right" vertical="center"/>
    </xf>
    <xf numFmtId="10" fontId="7" fillId="2" borderId="18" xfId="3" applyNumberFormat="1" applyFont="1" applyFill="1" applyBorder="1" applyAlignment="1">
      <alignment vertical="center"/>
    </xf>
    <xf numFmtId="14" fontId="24" fillId="2" borderId="0" xfId="3" applyNumberFormat="1" applyFont="1" applyFill="1" applyBorder="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Border="1" applyAlignment="1">
      <alignment horizontal="center" vertical="center"/>
    </xf>
    <xf numFmtId="0" fontId="28" fillId="8" borderId="7"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8" fillId="8" borderId="15" xfId="0" applyFont="1" applyFill="1" applyBorder="1" applyAlignment="1">
      <alignment horizontal="center" vertical="center" wrapText="1"/>
    </xf>
    <xf numFmtId="0" fontId="28" fillId="8" borderId="0" xfId="0" applyFont="1" applyFill="1" applyAlignment="1">
      <alignment horizontal="center" vertical="center"/>
    </xf>
    <xf numFmtId="0" fontId="28" fillId="8" borderId="0" xfId="0" applyFont="1" applyFill="1" applyAlignment="1">
      <alignment horizontal="center" vertical="center" wrapText="1"/>
    </xf>
    <xf numFmtId="0" fontId="25" fillId="0" borderId="0" xfId="0" applyFont="1" applyFill="1" applyAlignment="1">
      <alignment vertical="center" wrapText="1"/>
    </xf>
    <xf numFmtId="169" fontId="29" fillId="0" borderId="0" xfId="0" applyNumberFormat="1" applyFont="1" applyFill="1" applyBorder="1" applyAlignment="1">
      <alignment horizontal="center" vertical="center"/>
    </xf>
    <xf numFmtId="0" fontId="25" fillId="9" borderId="0" xfId="0" applyFont="1" applyFill="1" applyAlignment="1">
      <alignment horizontal="center" vertical="center"/>
    </xf>
    <xf numFmtId="0" fontId="26" fillId="10" borderId="0" xfId="0" applyFont="1" applyFill="1" applyAlignment="1">
      <alignment horizontal="center" vertical="center"/>
    </xf>
    <xf numFmtId="0" fontId="25" fillId="10" borderId="0" xfId="0" applyFont="1" applyFill="1" applyAlignment="1">
      <alignment horizontal="center" vertical="center"/>
    </xf>
    <xf numFmtId="0" fontId="26" fillId="11" borderId="0" xfId="0" applyFont="1" applyFill="1" applyAlignment="1">
      <alignment horizontal="center" vertical="center"/>
    </xf>
    <xf numFmtId="0" fontId="25" fillId="11" borderId="0" xfId="0" applyFont="1" applyFill="1" applyAlignment="1">
      <alignment horizontal="center" vertical="center"/>
    </xf>
    <xf numFmtId="0" fontId="26" fillId="12" borderId="0" xfId="0" applyFont="1" applyFill="1" applyAlignment="1">
      <alignment horizontal="center" vertical="center"/>
    </xf>
    <xf numFmtId="0" fontId="25" fillId="12" borderId="0" xfId="0" applyFont="1" applyFill="1" applyAlignment="1">
      <alignment horizontal="center" vertical="center"/>
    </xf>
    <xf numFmtId="0" fontId="26" fillId="9" borderId="0" xfId="0" applyFont="1" applyFill="1" applyAlignment="1">
      <alignment horizontal="center" vertical="center"/>
    </xf>
    <xf numFmtId="0" fontId="26" fillId="13" borderId="0" xfId="0" applyFont="1" applyFill="1" applyAlignment="1">
      <alignment horizontal="center" vertical="center"/>
    </xf>
    <xf numFmtId="0" fontId="25" fillId="13" borderId="0" xfId="0" applyFont="1" applyFill="1" applyAlignment="1">
      <alignment horizontal="center" vertical="center"/>
    </xf>
    <xf numFmtId="0" fontId="30" fillId="0" borderId="0" xfId="0" applyFont="1" applyAlignment="1">
      <alignment horizontal="right" vertical="center"/>
    </xf>
    <xf numFmtId="0" fontId="25" fillId="14" borderId="0" xfId="0" applyFont="1" applyFill="1" applyAlignment="1">
      <alignment vertical="center" wrapText="1"/>
    </xf>
    <xf numFmtId="0" fontId="25" fillId="14" borderId="0" xfId="0" applyFont="1" applyFill="1" applyAlignment="1">
      <alignment horizontal="center" vertical="center"/>
    </xf>
    <xf numFmtId="169" fontId="31" fillId="0" borderId="0" xfId="0" applyNumberFormat="1" applyFont="1" applyFill="1" applyBorder="1" applyAlignment="1">
      <alignment horizontal="center" vertical="center"/>
    </xf>
    <xf numFmtId="0" fontId="31" fillId="0" borderId="0" xfId="0" applyFont="1" applyFill="1" applyAlignment="1">
      <alignment vertical="center" wrapText="1"/>
    </xf>
    <xf numFmtId="0" fontId="28" fillId="8" borderId="0" xfId="0" applyFont="1" applyFill="1" applyBorder="1" applyAlignment="1">
      <alignment horizontal="center" vertical="center" wrapText="1"/>
    </xf>
    <xf numFmtId="14" fontId="4" fillId="0" borderId="7" xfId="3" applyNumberFormat="1" applyFont="1" applyFill="1" applyBorder="1" applyAlignment="1">
      <alignment horizontal="right" vertical="center"/>
    </xf>
    <xf numFmtId="0" fontId="2" fillId="2" borderId="2" xfId="3" applyFont="1" applyFill="1" applyBorder="1" applyAlignment="1">
      <alignment horizontal="right" vertical="center"/>
    </xf>
    <xf numFmtId="0" fontId="4" fillId="2" borderId="0" xfId="3" applyFont="1" applyFill="1" applyBorder="1" applyAlignment="1">
      <alignment vertical="center"/>
    </xf>
    <xf numFmtId="0" fontId="25" fillId="0" borderId="0" xfId="0" applyFont="1" applyAlignment="1">
      <alignment horizontal="left" vertical="center"/>
    </xf>
    <xf numFmtId="0" fontId="25" fillId="14" borderId="0" xfId="0" applyFont="1" applyFill="1" applyAlignment="1">
      <alignment horizontal="center" vertical="center"/>
    </xf>
    <xf numFmtId="0" fontId="28" fillId="8" borderId="0" xfId="0" applyFont="1" applyFill="1" applyAlignment="1">
      <alignment horizontal="center" vertical="center" wrapText="1"/>
    </xf>
    <xf numFmtId="0" fontId="32" fillId="3" borderId="0" xfId="0" applyFont="1" applyFill="1"/>
    <xf numFmtId="1" fontId="32" fillId="3" borderId="0" xfId="0" applyNumberFormat="1" applyFont="1" applyFill="1"/>
    <xf numFmtId="0" fontId="33" fillId="3" borderId="11"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0" fillId="0" borderId="0" xfId="0" applyAlignment="1">
      <alignment wrapText="1"/>
    </xf>
    <xf numFmtId="0" fontId="0" fillId="0" borderId="0" xfId="0" applyFill="1" applyAlignment="1">
      <alignment wrapText="1"/>
    </xf>
    <xf numFmtId="0" fontId="32" fillId="0" borderId="0" xfId="0" applyFont="1" applyFill="1"/>
    <xf numFmtId="1" fontId="32" fillId="0" borderId="0" xfId="0" applyNumberFormat="1" applyFont="1" applyFill="1"/>
    <xf numFmtId="2" fontId="21" fillId="3" borderId="0" xfId="0" applyNumberFormat="1" applyFont="1" applyFill="1" applyAlignment="1">
      <alignment horizontal="center" wrapText="1"/>
    </xf>
    <xf numFmtId="171" fontId="21" fillId="3" borderId="0" xfId="0" applyNumberFormat="1" applyFont="1" applyFill="1" applyAlignment="1">
      <alignment horizontal="center" wrapText="1"/>
    </xf>
    <xf numFmtId="0" fontId="33" fillId="0" borderId="11" xfId="0" applyFont="1" applyFill="1" applyBorder="1" applyAlignment="1">
      <alignment horizontal="center" vertical="center" wrapText="1"/>
    </xf>
    <xf numFmtId="0" fontId="33" fillId="0" borderId="7" xfId="0" applyFont="1" applyFill="1" applyBorder="1" applyAlignment="1">
      <alignment horizontal="center" vertical="center" wrapText="1"/>
    </xf>
    <xf numFmtId="171" fontId="0" fillId="0" borderId="0" xfId="0" applyNumberFormat="1"/>
    <xf numFmtId="169" fontId="0" fillId="0" borderId="0" xfId="0" applyNumberFormat="1"/>
    <xf numFmtId="0" fontId="29" fillId="0" borderId="0" xfId="0" applyFont="1" applyFill="1" applyAlignment="1">
      <alignment vertical="center" wrapText="1"/>
    </xf>
    <xf numFmtId="0" fontId="25" fillId="14" borderId="0" xfId="0" applyFont="1" applyFill="1" applyAlignment="1">
      <alignment horizontal="center" vertical="top"/>
    </xf>
    <xf numFmtId="0" fontId="26" fillId="14" borderId="0" xfId="0" applyFont="1" applyFill="1" applyAlignment="1">
      <alignment horizontal="center" vertical="top" wrapText="1"/>
    </xf>
    <xf numFmtId="0" fontId="25" fillId="13" borderId="0" xfId="0" applyFont="1" applyFill="1" applyAlignment="1">
      <alignment horizontal="center" vertical="top"/>
    </xf>
    <xf numFmtId="0" fontId="26" fillId="13" borderId="0" xfId="0" applyFont="1" applyFill="1" applyAlignment="1">
      <alignment horizontal="center" vertical="top"/>
    </xf>
    <xf numFmtId="0" fontId="25" fillId="9" borderId="0" xfId="0" applyFont="1" applyFill="1" applyAlignment="1">
      <alignment horizontal="center" vertical="top"/>
    </xf>
    <xf numFmtId="0" fontId="26" fillId="9" borderId="0" xfId="0" applyFont="1" applyFill="1" applyAlignment="1">
      <alignment horizontal="center" vertical="top"/>
    </xf>
    <xf numFmtId="0" fontId="25" fillId="12" borderId="0" xfId="0" applyFont="1" applyFill="1" applyAlignment="1">
      <alignment horizontal="center" vertical="top"/>
    </xf>
    <xf numFmtId="0" fontId="26" fillId="12" borderId="0" xfId="0" applyFont="1" applyFill="1" applyAlignment="1">
      <alignment horizontal="center" vertical="top"/>
    </xf>
    <xf numFmtId="0" fontId="25" fillId="11" borderId="0" xfId="0" applyFont="1" applyFill="1" applyAlignment="1">
      <alignment horizontal="center" vertical="top"/>
    </xf>
    <xf numFmtId="0" fontId="26" fillId="11" borderId="0" xfId="0" applyFont="1" applyFill="1" applyAlignment="1">
      <alignment horizontal="center" vertical="top"/>
    </xf>
    <xf numFmtId="0" fontId="25" fillId="10" borderId="0" xfId="0" applyFont="1" applyFill="1" applyAlignment="1">
      <alignment horizontal="center" vertical="top"/>
    </xf>
    <xf numFmtId="0" fontId="26" fillId="10" borderId="0" xfId="0" applyFont="1" applyFill="1" applyAlignment="1">
      <alignment horizontal="center" vertical="top"/>
    </xf>
    <xf numFmtId="0" fontId="25" fillId="0" borderId="0" xfId="0" applyFont="1" applyAlignment="1">
      <alignment horizontal="left" vertical="top"/>
    </xf>
    <xf numFmtId="0" fontId="34" fillId="0" borderId="0" xfId="0" applyFont="1" applyAlignment="1">
      <alignment horizontal="left" vertical="top"/>
    </xf>
    <xf numFmtId="3" fontId="6" fillId="0" borderId="7" xfId="6" applyNumberFormat="1" applyFont="1" applyFill="1" applyBorder="1" applyAlignment="1">
      <alignment horizontal="right" vertical="center"/>
    </xf>
    <xf numFmtId="0" fontId="2" fillId="2" borderId="14" xfId="3" applyFont="1" applyFill="1" applyBorder="1" applyAlignment="1">
      <alignment horizontal="right" vertical="center"/>
    </xf>
    <xf numFmtId="2" fontId="6" fillId="2" borderId="14" xfId="1" applyNumberFormat="1" applyFont="1" applyFill="1" applyBorder="1" applyAlignment="1">
      <alignment horizontal="right" vertical="center"/>
    </xf>
    <xf numFmtId="43" fontId="6" fillId="2" borderId="14" xfId="1" applyFont="1" applyFill="1" applyBorder="1" applyAlignment="1">
      <alignment horizontal="right" vertical="center"/>
    </xf>
    <xf numFmtId="3" fontId="6" fillId="0" borderId="14" xfId="6" applyNumberFormat="1" applyFont="1" applyFill="1" applyBorder="1" applyAlignment="1">
      <alignment horizontal="right" vertical="center"/>
    </xf>
    <xf numFmtId="9" fontId="6" fillId="2" borderId="14" xfId="2" applyFont="1" applyFill="1" applyBorder="1" applyAlignment="1">
      <alignment horizontal="right" vertical="center"/>
    </xf>
    <xf numFmtId="3" fontId="3" fillId="0" borderId="2" xfId="3" applyNumberFormat="1" applyFont="1" applyFill="1" applyBorder="1" applyAlignment="1">
      <alignment horizontal="center" vertical="center"/>
    </xf>
    <xf numFmtId="0" fontId="2" fillId="0" borderId="1" xfId="3" applyFont="1" applyFill="1" applyBorder="1" applyAlignment="1">
      <alignment vertical="center"/>
    </xf>
    <xf numFmtId="3" fontId="5" fillId="0" borderId="7" xfId="0" applyNumberFormat="1" applyFont="1" applyFill="1" applyBorder="1" applyAlignment="1">
      <alignment horizontal="center" vertical="center" wrapText="1"/>
    </xf>
    <xf numFmtId="0" fontId="4" fillId="0" borderId="7" xfId="3" applyFont="1" applyFill="1" applyBorder="1" applyAlignment="1">
      <alignment horizontal="center" vertical="center"/>
    </xf>
    <xf numFmtId="49" fontId="4" fillId="0" borderId="7" xfId="3" applyNumberFormat="1" applyFont="1" applyFill="1" applyBorder="1" applyAlignment="1">
      <alignment horizontal="center" vertical="center" wrapText="1"/>
    </xf>
    <xf numFmtId="0" fontId="4" fillId="0" borderId="7" xfId="3"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2" borderId="16" xfId="3" applyFont="1" applyFill="1" applyBorder="1" applyAlignment="1">
      <alignment vertical="center"/>
    </xf>
    <xf numFmtId="0" fontId="4" fillId="2" borderId="7" xfId="3" applyFont="1" applyFill="1" applyBorder="1" applyAlignment="1">
      <alignment horizontal="left" vertical="center" wrapText="1"/>
    </xf>
    <xf numFmtId="0" fontId="2" fillId="2" borderId="7" xfId="3" applyFont="1" applyFill="1" applyBorder="1" applyAlignment="1">
      <alignment vertical="center" wrapText="1"/>
    </xf>
    <xf numFmtId="0" fontId="2" fillId="0" borderId="7" xfId="3" applyFont="1" applyFill="1" applyBorder="1" applyAlignment="1">
      <alignment vertical="center" wrapText="1"/>
    </xf>
    <xf numFmtId="0" fontId="11" fillId="2" borderId="7" xfId="3" applyFont="1" applyFill="1" applyBorder="1" applyAlignment="1">
      <alignment vertical="center" wrapText="1"/>
    </xf>
    <xf numFmtId="0" fontId="2" fillId="2" borderId="9" xfId="3" applyFont="1" applyFill="1" applyBorder="1" applyAlignment="1">
      <alignment vertical="center"/>
    </xf>
    <xf numFmtId="0" fontId="4" fillId="2" borderId="0" xfId="3" applyFont="1" applyFill="1" applyBorder="1" applyAlignment="1">
      <alignment horizontal="center" vertical="center"/>
    </xf>
    <xf numFmtId="164" fontId="4" fillId="2" borderId="0" xfId="1" applyNumberFormat="1" applyFont="1" applyFill="1" applyBorder="1" applyAlignment="1">
      <alignment horizontal="center" vertical="center"/>
    </xf>
    <xf numFmtId="0" fontId="38" fillId="0" borderId="0" xfId="0" applyFont="1" applyFill="1"/>
    <xf numFmtId="0" fontId="38" fillId="0" borderId="7" xfId="0" applyFont="1" applyBorder="1"/>
    <xf numFmtId="0" fontId="2" fillId="0" borderId="7" xfId="0" applyFont="1" applyBorder="1"/>
    <xf numFmtId="0" fontId="4" fillId="0" borderId="7" xfId="0" applyFont="1" applyFill="1" applyBorder="1" applyAlignment="1">
      <alignment wrapText="1"/>
    </xf>
    <xf numFmtId="2" fontId="38" fillId="3" borderId="7" xfId="0" applyNumberFormat="1" applyFont="1" applyFill="1" applyBorder="1" applyAlignment="1">
      <alignment horizontal="center"/>
    </xf>
    <xf numFmtId="2" fontId="38" fillId="15" borderId="7" xfId="0" applyNumberFormat="1" applyFont="1" applyFill="1" applyBorder="1" applyAlignment="1">
      <alignment horizontal="center"/>
    </xf>
    <xf numFmtId="0" fontId="11" fillId="0" borderId="0" xfId="0" applyFont="1" applyFill="1" applyBorder="1"/>
    <xf numFmtId="2" fontId="37" fillId="15" borderId="7" xfId="0" applyNumberFormat="1" applyFont="1" applyFill="1" applyBorder="1" applyAlignment="1">
      <alignment horizontal="center"/>
    </xf>
    <xf numFmtId="0" fontId="43" fillId="2" borderId="7" xfId="3" applyFont="1" applyFill="1" applyBorder="1" applyAlignment="1">
      <alignment horizontal="right" vertical="center"/>
    </xf>
    <xf numFmtId="0" fontId="38" fillId="16" borderId="7" xfId="0" applyFont="1" applyFill="1" applyBorder="1" applyAlignment="1">
      <alignment horizontal="center"/>
    </xf>
    <xf numFmtId="0" fontId="38" fillId="16" borderId="7" xfId="0" applyFont="1" applyFill="1" applyBorder="1" applyAlignment="1">
      <alignment horizontal="center"/>
    </xf>
    <xf numFmtId="0" fontId="38" fillId="0" borderId="13" xfId="0" applyFont="1" applyFill="1" applyBorder="1" applyAlignment="1">
      <alignment horizontal="center"/>
    </xf>
    <xf numFmtId="0" fontId="38" fillId="0" borderId="13" xfId="0" applyFont="1" applyFill="1" applyBorder="1" applyAlignment="1">
      <alignment horizontal="center"/>
    </xf>
    <xf numFmtId="0" fontId="38" fillId="3" borderId="7" xfId="0" applyFont="1" applyFill="1" applyBorder="1" applyAlignment="1">
      <alignment horizontal="center"/>
    </xf>
    <xf numFmtId="8" fontId="2" fillId="0" borderId="13" xfId="0" applyNumberFormat="1" applyFont="1" applyFill="1" applyBorder="1" applyAlignment="1">
      <alignment horizontal="center"/>
    </xf>
    <xf numFmtId="8" fontId="38" fillId="0" borderId="7" xfId="0" applyNumberFormat="1" applyFont="1" applyFill="1" applyBorder="1" applyAlignment="1">
      <alignment horizontal="center"/>
    </xf>
    <xf numFmtId="0" fontId="38" fillId="3" borderId="13" xfId="0" applyFont="1" applyFill="1" applyBorder="1" applyAlignment="1">
      <alignment horizontal="center"/>
    </xf>
    <xf numFmtId="8" fontId="38" fillId="0" borderId="13" xfId="0" applyNumberFormat="1" applyFont="1" applyFill="1" applyBorder="1" applyAlignment="1">
      <alignment horizontal="center"/>
    </xf>
    <xf numFmtId="8" fontId="11" fillId="0" borderId="0" xfId="0" applyNumberFormat="1" applyFont="1" applyFill="1" applyAlignment="1">
      <alignment horizontal="center"/>
    </xf>
    <xf numFmtId="8" fontId="2" fillId="0" borderId="0" xfId="0" applyNumberFormat="1" applyFont="1" applyFill="1" applyAlignment="1">
      <alignment horizontal="center"/>
    </xf>
    <xf numFmtId="8" fontId="38" fillId="0" borderId="0" xfId="0" applyNumberFormat="1" applyFont="1" applyFill="1" applyAlignment="1">
      <alignment horizontal="center"/>
    </xf>
    <xf numFmtId="8" fontId="2" fillId="0" borderId="15" xfId="0" applyNumberFormat="1" applyFont="1" applyFill="1" applyBorder="1" applyAlignment="1">
      <alignment horizontal="center"/>
    </xf>
    <xf numFmtId="0" fontId="38" fillId="15" borderId="7" xfId="0" applyFont="1" applyFill="1" applyBorder="1" applyAlignment="1">
      <alignment horizontal="center"/>
    </xf>
    <xf numFmtId="8" fontId="38" fillId="0" borderId="15" xfId="0" applyNumberFormat="1" applyFont="1" applyFill="1" applyBorder="1" applyAlignment="1">
      <alignment horizontal="center"/>
    </xf>
    <xf numFmtId="0" fontId="38" fillId="3" borderId="7" xfId="0" applyFont="1" applyFill="1" applyBorder="1" applyAlignment="1">
      <alignment horizontal="center"/>
    </xf>
    <xf numFmtId="8" fontId="2" fillId="0" borderId="7" xfId="0" applyNumberFormat="1" applyFont="1" applyFill="1" applyBorder="1" applyAlignment="1">
      <alignment horizontal="center"/>
    </xf>
    <xf numFmtId="0" fontId="39" fillId="0" borderId="0" xfId="0" applyFont="1" applyFill="1" applyAlignment="1">
      <alignment horizontal="center"/>
    </xf>
    <xf numFmtId="0" fontId="60" fillId="0" borderId="0" xfId="0" applyFont="1" applyFill="1"/>
    <xf numFmtId="0" fontId="2" fillId="0" borderId="0" xfId="0" applyFont="1" applyFill="1"/>
    <xf numFmtId="0" fontId="42" fillId="0" borderId="0" xfId="0" applyFont="1" applyAlignment="1">
      <alignment horizontal="center" wrapText="1"/>
    </xf>
    <xf numFmtId="0" fontId="42" fillId="0" borderId="0" xfId="0" applyFont="1" applyFill="1" applyBorder="1" applyAlignment="1">
      <alignment horizontal="center"/>
    </xf>
    <xf numFmtId="0" fontId="2" fillId="0" borderId="0" xfId="0" applyFont="1" applyFill="1" applyAlignment="1">
      <alignment horizontal="center" wrapText="1"/>
    </xf>
    <xf numFmtId="0" fontId="42" fillId="0" borderId="0" xfId="0" applyFont="1" applyFill="1" applyAlignment="1">
      <alignment horizontal="center"/>
    </xf>
    <xf numFmtId="0" fontId="2" fillId="0" borderId="0" xfId="0" applyFont="1" applyFill="1" applyAlignment="1">
      <alignment horizontal="center"/>
    </xf>
    <xf numFmtId="0" fontId="61" fillId="0" borderId="0" xfId="0" applyFont="1" applyFill="1" applyAlignment="1">
      <alignment horizontal="center"/>
    </xf>
    <xf numFmtId="0" fontId="39" fillId="3" borderId="11" xfId="0" applyFont="1" applyFill="1" applyBorder="1"/>
    <xf numFmtId="0" fontId="4" fillId="16" borderId="7" xfId="0" applyFont="1" applyFill="1" applyBorder="1" applyAlignment="1">
      <alignment horizontal="center"/>
    </xf>
    <xf numFmtId="0" fontId="2" fillId="0" borderId="7" xfId="0" applyFont="1" applyFill="1" applyBorder="1" applyAlignment="1">
      <alignment horizontal="center" wrapText="1"/>
    </xf>
    <xf numFmtId="0" fontId="4" fillId="0" borderId="7" xfId="0" applyFont="1" applyFill="1" applyBorder="1"/>
    <xf numFmtId="0" fontId="42" fillId="0" borderId="7" xfId="0" applyFont="1" applyFill="1" applyBorder="1"/>
    <xf numFmtId="0" fontId="42" fillId="0" borderId="7" xfId="0" applyFont="1" applyFill="1" applyBorder="1" applyAlignment="1">
      <alignment horizontal="center"/>
    </xf>
    <xf numFmtId="0" fontId="2" fillId="0" borderId="7" xfId="0" applyFont="1" applyBorder="1" applyAlignment="1">
      <alignment horizontal="center" wrapText="1"/>
    </xf>
    <xf numFmtId="2" fontId="39" fillId="15" borderId="7" xfId="0" applyNumberFormat="1" applyFont="1" applyFill="1" applyBorder="1" applyAlignment="1">
      <alignment horizontal="center"/>
    </xf>
    <xf numFmtId="0" fontId="42" fillId="0" borderId="11" xfId="0" applyFont="1" applyFill="1" applyBorder="1"/>
    <xf numFmtId="0" fontId="11" fillId="0" borderId="0" xfId="0" applyFont="1" applyFill="1"/>
    <xf numFmtId="0" fontId="11" fillId="0" borderId="0" xfId="0" applyFont="1"/>
    <xf numFmtId="0" fontId="11" fillId="0" borderId="0" xfId="0" applyFont="1" applyFill="1" applyAlignment="1">
      <alignment horizontal="center"/>
    </xf>
    <xf numFmtId="0" fontId="11" fillId="0" borderId="0" xfId="0" applyFont="1" applyFill="1" applyAlignment="1">
      <alignment wrapText="1"/>
    </xf>
    <xf numFmtId="0" fontId="11" fillId="0" borderId="7" xfId="0" applyFont="1" applyFill="1" applyBorder="1" applyAlignment="1">
      <alignment wrapText="1"/>
    </xf>
    <xf numFmtId="2" fontId="39" fillId="3" borderId="7" xfId="0" applyNumberFormat="1" applyFont="1" applyFill="1" applyBorder="1" applyAlignment="1">
      <alignment horizontal="center"/>
    </xf>
    <xf numFmtId="0" fontId="11" fillId="0" borderId="0" xfId="0" applyFont="1" applyAlignment="1">
      <alignment horizontal="center" wrapText="1"/>
    </xf>
    <xf numFmtId="0" fontId="11" fillId="0" borderId="11" xfId="0" applyFont="1" applyFill="1" applyBorder="1" applyAlignment="1">
      <alignment wrapText="1"/>
    </xf>
    <xf numFmtId="0" fontId="4" fillId="0" borderId="11" xfId="0" applyFont="1" applyFill="1" applyBorder="1"/>
    <xf numFmtId="0" fontId="42" fillId="0" borderId="13" xfId="0" applyFont="1" applyFill="1" applyBorder="1" applyAlignment="1">
      <alignment horizontal="center"/>
    </xf>
    <xf numFmtId="0" fontId="38" fillId="0" borderId="7" xfId="0" applyFont="1" applyFill="1" applyBorder="1" applyAlignment="1">
      <alignment horizontal="center" wrapText="1"/>
    </xf>
    <xf numFmtId="0" fontId="38" fillId="0" borderId="0" xfId="0" applyFont="1" applyFill="1" applyAlignment="1">
      <alignment horizontal="center"/>
    </xf>
    <xf numFmtId="0" fontId="37" fillId="0" borderId="0" xfId="0" applyFont="1" applyFill="1" applyAlignment="1">
      <alignment horizontal="center"/>
    </xf>
    <xf numFmtId="0" fontId="38" fillId="0" borderId="0" xfId="0" applyFont="1" applyFill="1" applyBorder="1" applyAlignment="1">
      <alignment horizontal="center"/>
    </xf>
    <xf numFmtId="0" fontId="38" fillId="0" borderId="7" xfId="0" applyFont="1" applyFill="1" applyBorder="1" applyAlignment="1">
      <alignment horizontal="center"/>
    </xf>
    <xf numFmtId="0" fontId="38" fillId="0" borderId="0" xfId="0" applyFont="1"/>
    <xf numFmtId="0" fontId="38" fillId="0" borderId="7" xfId="0" applyFont="1" applyBorder="1" applyAlignment="1">
      <alignment horizontal="center" wrapText="1"/>
    </xf>
    <xf numFmtId="0" fontId="4" fillId="3" borderId="7" xfId="0" applyFont="1" applyFill="1" applyBorder="1" applyAlignment="1">
      <alignment horizontal="left" wrapText="1"/>
    </xf>
    <xf numFmtId="0" fontId="4" fillId="3" borderId="11" xfId="0" applyFont="1" applyFill="1" applyBorder="1" applyAlignment="1">
      <alignment horizontal="left" wrapText="1"/>
    </xf>
    <xf numFmtId="0" fontId="63" fillId="0" borderId="0" xfId="0" applyFont="1"/>
    <xf numFmtId="4" fontId="38" fillId="3" borderId="7" xfId="0" applyNumberFormat="1" applyFont="1" applyFill="1" applyBorder="1" applyAlignment="1">
      <alignment horizontal="center"/>
    </xf>
    <xf numFmtId="4" fontId="38" fillId="15" borderId="7" xfId="0" applyNumberFormat="1" applyFont="1" applyFill="1" applyBorder="1" applyAlignment="1">
      <alignment horizontal="center"/>
    </xf>
    <xf numFmtId="4" fontId="39" fillId="3" borderId="7" xfId="0" applyNumberFormat="1" applyFont="1" applyFill="1" applyBorder="1" applyAlignment="1">
      <alignment horizontal="center"/>
    </xf>
    <xf numFmtId="4" fontId="39" fillId="15" borderId="7" xfId="0" applyNumberFormat="1" applyFont="1" applyFill="1" applyBorder="1" applyAlignment="1">
      <alignment horizontal="center"/>
    </xf>
    <xf numFmtId="0" fontId="4" fillId="0" borderId="11" xfId="0" applyFont="1" applyFill="1" applyBorder="1" applyAlignment="1">
      <alignment wrapText="1"/>
    </xf>
    <xf numFmtId="4" fontId="37" fillId="0" borderId="0" xfId="0" applyNumberFormat="1" applyFont="1" applyFill="1" applyAlignment="1">
      <alignment horizontal="center"/>
    </xf>
    <xf numFmtId="4" fontId="39" fillId="0" borderId="0" xfId="0" applyNumberFormat="1" applyFont="1" applyFill="1" applyAlignment="1">
      <alignment horizontal="center"/>
    </xf>
    <xf numFmtId="4" fontId="11" fillId="0" borderId="0" xfId="0" applyNumberFormat="1" applyFont="1"/>
    <xf numFmtId="4" fontId="38" fillId="0" borderId="0" xfId="0" applyNumberFormat="1" applyFont="1"/>
    <xf numFmtId="4" fontId="37" fillId="0" borderId="0" xfId="0" applyNumberFormat="1" applyFont="1" applyFill="1" applyBorder="1" applyAlignment="1">
      <alignment vertical="center" wrapText="1"/>
    </xf>
    <xf numFmtId="4" fontId="41" fillId="0" borderId="0" xfId="0" applyNumberFormat="1" applyFont="1" applyFill="1" applyBorder="1" applyAlignment="1">
      <alignment vertical="center" wrapText="1"/>
    </xf>
    <xf numFmtId="0" fontId="63" fillId="0" borderId="0" xfId="0" applyFont="1" applyAlignment="1">
      <alignment horizontal="left" vertical="center" indent="5"/>
    </xf>
    <xf numFmtId="4" fontId="60" fillId="0" borderId="0" xfId="0" applyNumberFormat="1" applyFont="1" applyFill="1"/>
    <xf numFmtId="4" fontId="4" fillId="3" borderId="11" xfId="0" applyNumberFormat="1" applyFont="1" applyFill="1" applyBorder="1" applyAlignment="1">
      <alignment horizontal="left" wrapText="1"/>
    </xf>
    <xf numFmtId="4" fontId="11" fillId="0" borderId="0" xfId="0" applyNumberFormat="1" applyFont="1" applyFill="1"/>
    <xf numFmtId="4" fontId="39" fillId="3" borderId="11" xfId="0" applyNumberFormat="1" applyFont="1" applyFill="1" applyBorder="1"/>
    <xf numFmtId="4" fontId="4" fillId="0" borderId="0" xfId="0" applyNumberFormat="1" applyFont="1" applyFill="1"/>
    <xf numFmtId="4" fontId="2" fillId="0" borderId="0" xfId="0" applyNumberFormat="1" applyFont="1" applyFill="1"/>
    <xf numFmtId="4" fontId="38" fillId="0" borderId="13" xfId="0" applyNumberFormat="1" applyFont="1" applyFill="1" applyBorder="1" applyAlignment="1">
      <alignment horizontal="center" wrapText="1"/>
    </xf>
    <xf numFmtId="4" fontId="38" fillId="0" borderId="7" xfId="0" applyNumberFormat="1" applyFont="1" applyFill="1" applyBorder="1" applyAlignment="1">
      <alignment horizontal="center" wrapText="1"/>
    </xf>
    <xf numFmtId="4" fontId="2" fillId="0" borderId="13" xfId="0" applyNumberFormat="1" applyFont="1" applyFill="1" applyBorder="1" applyAlignment="1">
      <alignment horizontal="center" wrapText="1"/>
    </xf>
    <xf numFmtId="4" fontId="2" fillId="0" borderId="7" xfId="0" applyNumberFormat="1" applyFont="1" applyFill="1" applyBorder="1" applyAlignment="1">
      <alignment horizontal="center" wrapText="1"/>
    </xf>
    <xf numFmtId="4" fontId="11" fillId="0" borderId="0" xfId="0" applyNumberFormat="1" applyFont="1" applyAlignment="1">
      <alignment horizontal="center" wrapText="1"/>
    </xf>
    <xf numFmtId="4" fontId="38" fillId="0" borderId="7" xfId="0" applyNumberFormat="1" applyFont="1" applyBorder="1" applyAlignment="1">
      <alignment horizontal="center" wrapText="1"/>
    </xf>
    <xf numFmtId="4" fontId="2" fillId="0" borderId="7" xfId="0" applyNumberFormat="1" applyFont="1" applyBorder="1" applyAlignment="1">
      <alignment horizontal="center" wrapText="1"/>
    </xf>
    <xf numFmtId="4" fontId="2" fillId="0" borderId="0" xfId="0" applyNumberFormat="1" applyFont="1" applyFill="1" applyAlignment="1">
      <alignment horizontal="center" wrapText="1"/>
    </xf>
    <xf numFmtId="4" fontId="4" fillId="0" borderId="7" xfId="0" applyNumberFormat="1" applyFont="1" applyFill="1" applyBorder="1" applyAlignment="1">
      <alignment wrapText="1"/>
    </xf>
    <xf numFmtId="4" fontId="38" fillId="0" borderId="0" xfId="0" applyNumberFormat="1" applyFont="1" applyFill="1" applyAlignment="1">
      <alignment horizontal="center"/>
    </xf>
    <xf numFmtId="4" fontId="38" fillId="0" borderId="0" xfId="0" applyNumberFormat="1" applyFont="1" applyFill="1" applyBorder="1" applyAlignment="1">
      <alignment horizontal="center"/>
    </xf>
    <xf numFmtId="4" fontId="11" fillId="0" borderId="0" xfId="0" applyNumberFormat="1" applyFont="1" applyFill="1" applyAlignment="1">
      <alignment horizontal="center"/>
    </xf>
    <xf numFmtId="4" fontId="11" fillId="0" borderId="0" xfId="0" applyNumberFormat="1" applyFont="1" applyFill="1" applyBorder="1" applyAlignment="1">
      <alignment horizontal="center"/>
    </xf>
    <xf numFmtId="4" fontId="11" fillId="0" borderId="0" xfId="0" applyNumberFormat="1" applyFont="1" applyFill="1" applyBorder="1"/>
    <xf numFmtId="4" fontId="42" fillId="0" borderId="0" xfId="0" applyNumberFormat="1" applyFont="1" applyFill="1" applyAlignment="1">
      <alignment horizontal="center"/>
    </xf>
    <xf numFmtId="4" fontId="42" fillId="0" borderId="7" xfId="0" applyNumberFormat="1" applyFont="1" applyFill="1" applyBorder="1"/>
    <xf numFmtId="4" fontId="38" fillId="0" borderId="15" xfId="0" applyNumberFormat="1" applyFont="1" applyFill="1" applyBorder="1" applyAlignment="1">
      <alignment horizontal="center"/>
    </xf>
    <xf numFmtId="4" fontId="38" fillId="0" borderId="7" xfId="0" applyNumberFormat="1" applyFont="1" applyFill="1" applyBorder="1" applyAlignment="1">
      <alignment horizontal="center"/>
    </xf>
    <xf numFmtId="4" fontId="2" fillId="0" borderId="0" xfId="0" applyNumberFormat="1" applyFont="1" applyFill="1" applyAlignment="1">
      <alignment horizontal="center"/>
    </xf>
    <xf numFmtId="4" fontId="2" fillId="0" borderId="15" xfId="0" applyNumberFormat="1" applyFont="1" applyFill="1" applyBorder="1" applyAlignment="1">
      <alignment horizontal="center"/>
    </xf>
    <xf numFmtId="4" fontId="2" fillId="0" borderId="7" xfId="0" applyNumberFormat="1" applyFont="1" applyFill="1" applyBorder="1" applyAlignment="1">
      <alignment horizontal="center"/>
    </xf>
    <xf numFmtId="4" fontId="11" fillId="0" borderId="11" xfId="0" applyNumberFormat="1" applyFont="1" applyFill="1" applyBorder="1" applyAlignment="1">
      <alignment wrapText="1"/>
    </xf>
    <xf numFmtId="4" fontId="38" fillId="3" borderId="13" xfId="0" applyNumberFormat="1" applyFont="1" applyFill="1" applyBorder="1" applyAlignment="1">
      <alignment horizontal="center"/>
    </xf>
    <xf numFmtId="4" fontId="39" fillId="3" borderId="13" xfId="0" applyNumberFormat="1" applyFont="1" applyFill="1" applyBorder="1" applyAlignment="1">
      <alignment horizontal="center"/>
    </xf>
    <xf numFmtId="4" fontId="11" fillId="0" borderId="0" xfId="0" applyNumberFormat="1" applyFont="1" applyFill="1" applyAlignment="1">
      <alignment wrapText="1"/>
    </xf>
    <xf numFmtId="4" fontId="38" fillId="0" borderId="13" xfId="0" applyNumberFormat="1" applyFont="1" applyFill="1" applyBorder="1" applyAlignment="1">
      <alignment horizontal="center"/>
    </xf>
    <xf numFmtId="4" fontId="42" fillId="0" borderId="13" xfId="0" applyNumberFormat="1" applyFont="1" applyFill="1" applyBorder="1" applyAlignment="1">
      <alignment horizontal="center"/>
    </xf>
    <xf numFmtId="4" fontId="42" fillId="0" borderId="7" xfId="0" applyNumberFormat="1" applyFont="1" applyFill="1" applyBorder="1" applyAlignment="1">
      <alignment horizontal="center"/>
    </xf>
    <xf numFmtId="4" fontId="61" fillId="0" borderId="0" xfId="0" applyNumberFormat="1" applyFont="1" applyFill="1" applyAlignment="1">
      <alignment horizontal="center"/>
    </xf>
    <xf numFmtId="4" fontId="42" fillId="0" borderId="0" xfId="0" applyNumberFormat="1" applyFont="1" applyFill="1" applyBorder="1" applyAlignment="1">
      <alignment horizontal="center"/>
    </xf>
    <xf numFmtId="4" fontId="4" fillId="0" borderId="7" xfId="0" applyNumberFormat="1" applyFont="1" applyFill="1" applyBorder="1"/>
    <xf numFmtId="4" fontId="2" fillId="0" borderId="13" xfId="0" applyNumberFormat="1" applyFont="1" applyFill="1" applyBorder="1" applyAlignment="1">
      <alignment horizontal="center"/>
    </xf>
    <xf numFmtId="4" fontId="11" fillId="0" borderId="7" xfId="0" applyNumberFormat="1" applyFont="1" applyFill="1" applyBorder="1" applyAlignment="1">
      <alignment wrapText="1"/>
    </xf>
    <xf numFmtId="4" fontId="38" fillId="0" borderId="0" xfId="0" applyNumberFormat="1" applyFont="1" applyFill="1"/>
    <xf numFmtId="4" fontId="4" fillId="3" borderId="7" xfId="0" applyNumberFormat="1" applyFont="1" applyFill="1" applyBorder="1" applyAlignment="1">
      <alignment horizontal="center"/>
    </xf>
    <xf numFmtId="4" fontId="4" fillId="15" borderId="7" xfId="0" applyNumberFormat="1" applyFont="1" applyFill="1" applyBorder="1" applyAlignment="1">
      <alignment horizontal="center"/>
    </xf>
    <xf numFmtId="4" fontId="4" fillId="0" borderId="7" xfId="0" applyNumberFormat="1" applyFont="1" applyFill="1" applyBorder="1" applyAlignment="1">
      <alignment horizontal="left"/>
    </xf>
    <xf numFmtId="173" fontId="38" fillId="3" borderId="7" xfId="0" applyNumberFormat="1" applyFont="1" applyFill="1" applyBorder="1" applyAlignment="1">
      <alignment horizontal="center"/>
    </xf>
    <xf numFmtId="4" fontId="4" fillId="0" borderId="18" xfId="0" applyNumberFormat="1"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39" fillId="0" borderId="0" xfId="0" applyFont="1"/>
    <xf numFmtId="0" fontId="39" fillId="0" borderId="0" xfId="0" applyFont="1" applyFill="1"/>
    <xf numFmtId="2" fontId="2" fillId="0" borderId="7" xfId="0" applyNumberFormat="1" applyFont="1" applyFill="1" applyBorder="1" applyAlignment="1">
      <alignment horizontal="center"/>
    </xf>
    <xf numFmtId="2" fontId="38" fillId="0" borderId="7" xfId="0" applyNumberFormat="1" applyFont="1" applyFill="1" applyBorder="1" applyAlignment="1">
      <alignment horizontal="center"/>
    </xf>
    <xf numFmtId="0" fontId="38" fillId="3" borderId="7" xfId="0" applyNumberFormat="1" applyFont="1" applyFill="1" applyBorder="1" applyAlignment="1">
      <alignment horizontal="center"/>
    </xf>
    <xf numFmtId="172" fontId="38" fillId="3" borderId="7" xfId="0" applyNumberFormat="1" applyFont="1" applyFill="1" applyBorder="1" applyAlignment="1">
      <alignment horizontal="center"/>
    </xf>
    <xf numFmtId="2" fontId="39" fillId="3" borderId="13" xfId="0" applyNumberFormat="1" applyFont="1" applyFill="1" applyBorder="1" applyAlignment="1">
      <alignment horizontal="center"/>
    </xf>
    <xf numFmtId="8" fontId="4" fillId="0" borderId="7" xfId="0" applyNumberFormat="1" applyFont="1" applyFill="1" applyBorder="1" applyAlignment="1">
      <alignment horizontal="left"/>
    </xf>
    <xf numFmtId="172" fontId="42" fillId="0" borderId="0" xfId="0" applyNumberFormat="1" applyFont="1" applyFill="1" applyAlignment="1">
      <alignment horizontal="center"/>
    </xf>
    <xf numFmtId="172" fontId="38" fillId="0" borderId="0" xfId="0" applyNumberFormat="1" applyFont="1" applyFill="1" applyAlignment="1">
      <alignment horizontal="center"/>
    </xf>
    <xf numFmtId="2" fontId="61" fillId="0" borderId="0" xfId="0" applyNumberFormat="1" applyFont="1" applyFill="1" applyAlignment="1">
      <alignment horizontal="center"/>
    </xf>
    <xf numFmtId="168" fontId="2" fillId="0" borderId="0" xfId="0" applyNumberFormat="1" applyFont="1" applyFill="1" applyAlignment="1">
      <alignment horizontal="center"/>
    </xf>
    <xf numFmtId="174" fontId="2" fillId="0" borderId="0" xfId="0" applyNumberFormat="1" applyFont="1" applyFill="1" applyAlignment="1">
      <alignment horizontal="center"/>
    </xf>
    <xf numFmtId="168" fontId="38" fillId="0" borderId="0" xfId="0" applyNumberFormat="1" applyFont="1" applyFill="1" applyAlignment="1">
      <alignment horizontal="center"/>
    </xf>
    <xf numFmtId="174" fontId="38" fillId="0" borderId="0" xfId="0" applyNumberFormat="1" applyFont="1" applyFill="1" applyAlignment="1">
      <alignment horizontal="center"/>
    </xf>
    <xf numFmtId="8" fontId="11" fillId="0" borderId="0" xfId="0" applyNumberFormat="1" applyFont="1" applyFill="1" applyBorder="1" applyAlignment="1">
      <alignment horizontal="center"/>
    </xf>
    <xf numFmtId="0" fontId="11" fillId="0" borderId="0" xfId="0" applyFont="1" applyFill="1" applyBorder="1" applyAlignment="1">
      <alignment horizontal="center"/>
    </xf>
    <xf numFmtId="8" fontId="38" fillId="0" borderId="0" xfId="0" applyNumberFormat="1" applyFont="1" applyFill="1" applyBorder="1" applyAlignment="1">
      <alignment horizontal="center"/>
    </xf>
    <xf numFmtId="0" fontId="2" fillId="0" borderId="13" xfId="0" applyFont="1" applyFill="1" applyBorder="1" applyAlignment="1">
      <alignment horizontal="center" wrapText="1"/>
    </xf>
    <xf numFmtId="0" fontId="38" fillId="0" borderId="13" xfId="0" applyFont="1" applyFill="1" applyBorder="1" applyAlignment="1">
      <alignment horizontal="center" wrapText="1"/>
    </xf>
    <xf numFmtId="0" fontId="4" fillId="0" borderId="0" xfId="0" applyFont="1" applyFill="1"/>
    <xf numFmtId="0" fontId="39" fillId="0" borderId="7" xfId="0" applyFont="1" applyFill="1" applyBorder="1" applyAlignment="1">
      <alignment horizontal="center"/>
    </xf>
    <xf numFmtId="0" fontId="41" fillId="0" borderId="0" xfId="0" applyFont="1" applyFill="1" applyBorder="1" applyAlignment="1">
      <alignment vertical="center" wrapText="1"/>
    </xf>
    <xf numFmtId="0" fontId="37" fillId="0" borderId="0" xfId="0" applyFont="1" applyFill="1" applyBorder="1" applyAlignment="1">
      <alignment vertical="center" wrapText="1"/>
    </xf>
    <xf numFmtId="0" fontId="4" fillId="0" borderId="7" xfId="0" applyFont="1" applyBorder="1" applyAlignment="1">
      <alignment wrapText="1"/>
    </xf>
    <xf numFmtId="0" fontId="2" fillId="0" borderId="0" xfId="0" applyFont="1"/>
    <xf numFmtId="0" fontId="2" fillId="0" borderId="0" xfId="0" applyFont="1" applyFill="1" applyBorder="1"/>
    <xf numFmtId="0" fontId="2" fillId="0" borderId="7" xfId="0" applyFont="1" applyBorder="1" applyAlignment="1">
      <alignment wrapText="1"/>
    </xf>
    <xf numFmtId="2" fontId="37" fillId="3" borderId="7" xfId="0" applyNumberFormat="1" applyFont="1" applyFill="1" applyBorder="1" applyAlignment="1">
      <alignment horizontal="center"/>
    </xf>
    <xf numFmtId="2" fontId="4" fillId="15" borderId="7" xfId="0" applyNumberFormat="1" applyFont="1" applyFill="1" applyBorder="1" applyAlignment="1">
      <alignment horizontal="center"/>
    </xf>
    <xf numFmtId="0" fontId="4" fillId="0" borderId="0" xfId="0" applyFont="1" applyFill="1" applyBorder="1" applyAlignment="1">
      <alignment horizontal="left" indent="1"/>
    </xf>
    <xf numFmtId="0" fontId="2" fillId="0" borderId="0" xfId="0" applyFont="1" applyBorder="1" applyAlignment="1">
      <alignment horizontal="center"/>
    </xf>
    <xf numFmtId="0" fontId="4" fillId="0" borderId="0" xfId="0" applyFont="1" applyFill="1" applyBorder="1" applyAlignment="1">
      <alignment vertical="center" wrapText="1"/>
    </xf>
    <xf numFmtId="0" fontId="4" fillId="0" borderId="7" xfId="0" applyFont="1" applyFill="1" applyBorder="1" applyAlignment="1">
      <alignment horizontal="left" wrapText="1"/>
    </xf>
    <xf numFmtId="0" fontId="4" fillId="0" borderId="0" xfId="0" applyFont="1" applyFill="1" applyBorder="1" applyAlignment="1">
      <alignment horizontal="left"/>
    </xf>
    <xf numFmtId="0" fontId="2" fillId="0" borderId="7" xfId="0" applyFont="1" applyBorder="1" applyAlignment="1">
      <alignment horizontal="left" wrapText="1"/>
    </xf>
    <xf numFmtId="0" fontId="38" fillId="0" borderId="7" xfId="0" applyFont="1" applyBorder="1" applyAlignment="1">
      <alignment horizontal="left"/>
    </xf>
    <xf numFmtId="0" fontId="4" fillId="0" borderId="0" xfId="0" applyFont="1" applyFill="1" applyAlignment="1">
      <alignment wrapText="1"/>
    </xf>
    <xf numFmtId="0" fontId="4" fillId="0" borderId="0" xfId="0" applyFont="1" applyFill="1" applyAlignment="1">
      <alignment horizontal="center"/>
    </xf>
    <xf numFmtId="0" fontId="4" fillId="0" borderId="0" xfId="0" applyFont="1" applyFill="1" applyBorder="1" applyAlignment="1">
      <alignment horizontal="center"/>
    </xf>
    <xf numFmtId="0" fontId="2" fillId="0" borderId="0" xfId="0" applyFont="1" applyAlignment="1">
      <alignment wrapText="1"/>
    </xf>
    <xf numFmtId="2" fontId="2" fillId="0" borderId="0" xfId="0" applyNumberFormat="1" applyFont="1"/>
    <xf numFmtId="0" fontId="42" fillId="0" borderId="0" xfId="0" applyFont="1" applyFill="1" applyAlignment="1">
      <alignment horizontal="center"/>
    </xf>
    <xf numFmtId="0" fontId="2" fillId="0" borderId="0" xfId="0" applyFont="1" applyFill="1" applyAlignment="1">
      <alignment horizontal="center"/>
    </xf>
    <xf numFmtId="0" fontId="38" fillId="0" borderId="7" xfId="0" applyFont="1" applyFill="1" applyBorder="1" applyAlignment="1">
      <alignment horizontal="center" wrapText="1"/>
    </xf>
    <xf numFmtId="0" fontId="38" fillId="0" borderId="0" xfId="0" applyFont="1" applyFill="1" applyAlignment="1">
      <alignment horizontal="center"/>
    </xf>
    <xf numFmtId="8" fontId="38" fillId="0" borderId="0" xfId="0" applyNumberFormat="1" applyFont="1" applyFill="1" applyAlignment="1">
      <alignment horizontal="center"/>
    </xf>
    <xf numFmtId="0" fontId="38" fillId="0" borderId="7" xfId="0" applyFont="1" applyFill="1" applyBorder="1" applyAlignment="1">
      <alignment horizontal="center"/>
    </xf>
    <xf numFmtId="0" fontId="42" fillId="0" borderId="7" xfId="0" applyFont="1" applyFill="1" applyBorder="1" applyAlignment="1">
      <alignment horizontal="center"/>
    </xf>
    <xf numFmtId="2" fontId="39" fillId="15" borderId="7" xfId="0" applyNumberFormat="1" applyFont="1" applyFill="1" applyBorder="1" applyAlignment="1">
      <alignment horizontal="center"/>
    </xf>
    <xf numFmtId="0" fontId="41" fillId="0" borderId="0" xfId="0" applyFont="1"/>
    <xf numFmtId="0" fontId="2" fillId="0" borderId="7" xfId="0" applyFont="1" applyFill="1" applyBorder="1" applyAlignment="1">
      <alignment horizontal="center" wrapText="1"/>
    </xf>
    <xf numFmtId="8" fontId="2" fillId="0" borderId="0" xfId="0" applyNumberFormat="1" applyFont="1" applyFill="1" applyAlignment="1">
      <alignment horizontal="center"/>
    </xf>
    <xf numFmtId="2" fontId="38" fillId="15" borderId="7" xfId="0" applyNumberFormat="1" applyFont="1" applyFill="1" applyBorder="1" applyAlignment="1">
      <alignment horizontal="center"/>
    </xf>
    <xf numFmtId="0" fontId="38" fillId="3" borderId="7" xfId="0" applyFont="1" applyFill="1" applyBorder="1" applyAlignment="1">
      <alignment horizontal="center"/>
    </xf>
    <xf numFmtId="0" fontId="38" fillId="15" borderId="7" xfId="0" applyFont="1" applyFill="1" applyBorder="1" applyAlignment="1">
      <alignment horizontal="center"/>
    </xf>
    <xf numFmtId="0" fontId="65" fillId="0" borderId="0" xfId="0" applyFont="1" applyFill="1" applyAlignment="1">
      <alignment horizontal="center"/>
    </xf>
    <xf numFmtId="2" fontId="39" fillId="3" borderId="7" xfId="0" applyNumberFormat="1" applyFont="1" applyFill="1" applyBorder="1" applyAlignment="1">
      <alignment horizontal="center"/>
    </xf>
    <xf numFmtId="0" fontId="39" fillId="15" borderId="7" xfId="0" applyFont="1" applyFill="1" applyBorder="1" applyAlignment="1">
      <alignment horizontal="center"/>
    </xf>
    <xf numFmtId="0" fontId="39" fillId="3" borderId="7" xfId="0" applyFont="1" applyFill="1" applyBorder="1" applyAlignment="1">
      <alignment horizontal="center"/>
    </xf>
    <xf numFmtId="0" fontId="42" fillId="0" borderId="0" xfId="0" applyFont="1" applyFill="1" applyAlignment="1">
      <alignment horizontal="center"/>
    </xf>
    <xf numFmtId="0" fontId="2" fillId="0" borderId="0" xfId="0" applyFont="1" applyFill="1" applyAlignment="1">
      <alignment horizontal="center"/>
    </xf>
    <xf numFmtId="0" fontId="38" fillId="0" borderId="7" xfId="0" applyFont="1" applyFill="1" applyBorder="1" applyAlignment="1">
      <alignment horizontal="center" wrapText="1"/>
    </xf>
    <xf numFmtId="0" fontId="38" fillId="0" borderId="7" xfId="0" applyFont="1" applyFill="1" applyBorder="1" applyAlignment="1">
      <alignment horizontal="center"/>
    </xf>
    <xf numFmtId="0" fontId="42" fillId="0" borderId="7" xfId="0" applyFont="1" applyFill="1" applyBorder="1" applyAlignment="1">
      <alignment horizontal="center"/>
    </xf>
    <xf numFmtId="2" fontId="39" fillId="15" borderId="7" xfId="0" applyNumberFormat="1" applyFont="1" applyFill="1" applyBorder="1" applyAlignment="1">
      <alignment horizontal="center"/>
    </xf>
    <xf numFmtId="0" fontId="2" fillId="0" borderId="7" xfId="0" applyFont="1" applyFill="1" applyBorder="1" applyAlignment="1">
      <alignment horizontal="center" wrapText="1"/>
    </xf>
    <xf numFmtId="2" fontId="38" fillId="15" borderId="7" xfId="0" applyNumberFormat="1" applyFont="1" applyFill="1" applyBorder="1" applyAlignment="1">
      <alignment horizontal="center"/>
    </xf>
    <xf numFmtId="2" fontId="38" fillId="3" borderId="7" xfId="0" applyNumberFormat="1" applyFont="1" applyFill="1" applyBorder="1" applyAlignment="1">
      <alignment horizontal="center"/>
    </xf>
    <xf numFmtId="0" fontId="38" fillId="3" borderId="7" xfId="0" applyFont="1" applyFill="1" applyBorder="1" applyAlignment="1">
      <alignment horizontal="center"/>
    </xf>
    <xf numFmtId="0" fontId="38" fillId="15" borderId="7" xfId="0" applyFont="1" applyFill="1" applyBorder="1" applyAlignment="1">
      <alignment horizontal="center"/>
    </xf>
    <xf numFmtId="0" fontId="65" fillId="0" borderId="0" xfId="0" applyFont="1" applyFill="1" applyAlignment="1">
      <alignment horizontal="center"/>
    </xf>
    <xf numFmtId="2" fontId="39" fillId="3" borderId="7" xfId="0" applyNumberFormat="1" applyFont="1" applyFill="1" applyBorder="1" applyAlignment="1">
      <alignment horizontal="center"/>
    </xf>
    <xf numFmtId="0" fontId="39" fillId="15" borderId="7" xfId="0" applyFont="1" applyFill="1" applyBorder="1" applyAlignment="1">
      <alignment horizontal="center"/>
    </xf>
    <xf numFmtId="0" fontId="39" fillId="3" borderId="7" xfId="0" applyFont="1" applyFill="1" applyBorder="1" applyAlignment="1">
      <alignment horizontal="center"/>
    </xf>
    <xf numFmtId="0" fontId="39" fillId="3" borderId="21" xfId="0" applyFont="1" applyFill="1" applyBorder="1" applyAlignment="1">
      <alignment horizontal="center"/>
    </xf>
    <xf numFmtId="0" fontId="39" fillId="15" borderId="21" xfId="0" applyFont="1" applyFill="1" applyBorder="1" applyAlignment="1">
      <alignment horizontal="center"/>
    </xf>
    <xf numFmtId="0" fontId="38" fillId="15" borderId="13" xfId="0" applyFont="1" applyFill="1" applyBorder="1" applyAlignment="1">
      <alignment horizontal="center"/>
    </xf>
    <xf numFmtId="0" fontId="38" fillId="3" borderId="21" xfId="0" applyFont="1" applyFill="1" applyBorder="1" applyAlignment="1">
      <alignment horizontal="center"/>
    </xf>
    <xf numFmtId="0" fontId="6" fillId="50" borderId="7" xfId="0" applyFont="1" applyFill="1" applyBorder="1" applyAlignment="1">
      <alignment horizontal="center" vertical="center"/>
    </xf>
    <xf numFmtId="0" fontId="18" fillId="0" borderId="7" xfId="0" applyFont="1" applyFill="1" applyBorder="1" applyAlignment="1"/>
    <xf numFmtId="0" fontId="18" fillId="0" borderId="7" xfId="0" applyFont="1" applyFill="1" applyBorder="1" applyAlignment="1">
      <alignment horizontal="right"/>
    </xf>
    <xf numFmtId="0" fontId="18" fillId="0" borderId="7" xfId="0" applyFont="1" applyFill="1" applyBorder="1" applyAlignment="1">
      <alignment horizontal="center"/>
    </xf>
    <xf numFmtId="0" fontId="17" fillId="0" borderId="7" xfId="0" applyFont="1" applyFill="1" applyBorder="1" applyAlignment="1"/>
    <xf numFmtId="0" fontId="17" fillId="0" borderId="13" xfId="0" applyFont="1" applyFill="1" applyBorder="1" applyAlignment="1"/>
    <xf numFmtId="2" fontId="0" fillId="0" borderId="7" xfId="0" applyNumberFormat="1" applyFill="1" applyBorder="1" applyAlignment="1"/>
    <xf numFmtId="0" fontId="0" fillId="0" borderId="7" xfId="0" applyFill="1" applyBorder="1" applyAlignment="1">
      <alignment wrapText="1"/>
    </xf>
    <xf numFmtId="2" fontId="0" fillId="0" borderId="7" xfId="0" applyNumberFormat="1" applyFill="1" applyBorder="1" applyAlignment="1">
      <alignment wrapText="1"/>
    </xf>
    <xf numFmtId="2" fontId="0" fillId="0" borderId="7" xfId="0" applyNumberFormat="1" applyFill="1" applyBorder="1" applyAlignment="1">
      <alignment horizontal="right"/>
    </xf>
    <xf numFmtId="2" fontId="0" fillId="0" borderId="7" xfId="0" applyNumberFormat="1" applyFill="1" applyBorder="1" applyAlignment="1">
      <alignment horizontal="center"/>
    </xf>
    <xf numFmtId="2" fontId="0" fillId="0" borderId="7" xfId="0" applyNumberFormat="1" applyFill="1" applyBorder="1" applyAlignment="1">
      <alignment vertical="center"/>
    </xf>
    <xf numFmtId="2" fontId="0" fillId="0" borderId="7" xfId="0" applyNumberFormat="1" applyFill="1" applyBorder="1" applyAlignment="1">
      <alignment horizontal="right" vertical="center"/>
    </xf>
    <xf numFmtId="0" fontId="0" fillId="0" borderId="0" xfId="0" applyFill="1" applyAlignment="1">
      <alignment vertical="center"/>
    </xf>
    <xf numFmtId="2" fontId="0" fillId="0" borderId="7" xfId="0" applyNumberFormat="1" applyFill="1" applyBorder="1" applyAlignment="1">
      <alignment vertical="top"/>
    </xf>
    <xf numFmtId="0" fontId="0" fillId="0" borderId="7" xfId="0" applyFill="1" applyBorder="1" applyAlignment="1">
      <alignment horizontal="right" vertical="top"/>
    </xf>
    <xf numFmtId="0" fontId="0" fillId="0" borderId="0" xfId="0" applyFill="1" applyAlignment="1">
      <alignment vertical="top"/>
    </xf>
    <xf numFmtId="0" fontId="0" fillId="0" borderId="7" xfId="0" applyFill="1" applyBorder="1" applyAlignment="1">
      <alignment vertical="top" wrapText="1"/>
    </xf>
    <xf numFmtId="2" fontId="0" fillId="0" borderId="7" xfId="0" applyNumberFormat="1" applyFill="1" applyBorder="1" applyAlignment="1">
      <alignment vertical="top" wrapText="1"/>
    </xf>
    <xf numFmtId="0" fontId="0" fillId="0" borderId="0" xfId="0" applyFill="1" applyAlignment="1">
      <alignment vertical="top" wrapText="1"/>
    </xf>
    <xf numFmtId="2" fontId="11" fillId="0" borderId="7" xfId="0" applyNumberFormat="1" applyFont="1" applyFill="1" applyBorder="1" applyAlignment="1">
      <alignment horizontal="center" vertical="top"/>
    </xf>
    <xf numFmtId="0" fontId="19" fillId="0" borderId="7" xfId="0" applyFont="1" applyFill="1" applyBorder="1" applyAlignment="1"/>
    <xf numFmtId="0" fontId="20" fillId="0" borderId="0" xfId="0" applyFont="1" applyFill="1"/>
    <xf numFmtId="0" fontId="0" fillId="0" borderId="0" xfId="0" applyFill="1" applyAlignment="1">
      <alignment horizontal="right"/>
    </xf>
    <xf numFmtId="0" fontId="0" fillId="0" borderId="0" xfId="0" applyFill="1" applyAlignment="1">
      <alignment horizontal="center"/>
    </xf>
    <xf numFmtId="0" fontId="0" fillId="0" borderId="7" xfId="0" applyFont="1" applyFill="1" applyBorder="1" applyAlignment="1">
      <alignment vertical="center"/>
    </xf>
    <xf numFmtId="0" fontId="17" fillId="0" borderId="0" xfId="0" applyFont="1" applyFill="1" applyBorder="1" applyAlignment="1">
      <alignment vertical="center"/>
    </xf>
    <xf numFmtId="0" fontId="21" fillId="0" borderId="0" xfId="0" quotePrefix="1" applyFont="1"/>
    <xf numFmtId="0" fontId="24" fillId="2" borderId="0" xfId="3" applyFont="1" applyFill="1" applyBorder="1" applyAlignment="1">
      <alignment vertical="center"/>
    </xf>
    <xf numFmtId="0" fontId="2" fillId="0" borderId="0" xfId="3" applyFont="1" applyFill="1" applyBorder="1" applyAlignment="1">
      <alignment vertical="center"/>
    </xf>
    <xf numFmtId="3" fontId="6" fillId="2" borderId="7" xfId="6" applyNumberFormat="1" applyFont="1" applyFill="1" applyBorder="1" applyAlignment="1">
      <alignment horizontal="right" vertical="center"/>
    </xf>
    <xf numFmtId="0" fontId="60" fillId="2" borderId="0" xfId="3" applyFont="1" applyFill="1" applyBorder="1" applyAlignment="1">
      <alignment vertical="center"/>
    </xf>
    <xf numFmtId="2" fontId="0" fillId="0" borderId="7" xfId="0" applyNumberFormat="1" applyBorder="1"/>
    <xf numFmtId="2" fontId="0" fillId="0" borderId="7" xfId="0" applyNumberFormat="1" applyFill="1" applyBorder="1"/>
    <xf numFmtId="0" fontId="2" fillId="2" borderId="13" xfId="3" applyFont="1" applyFill="1" applyBorder="1" applyAlignment="1">
      <alignment vertical="center" wrapText="1"/>
    </xf>
    <xf numFmtId="0" fontId="2" fillId="0" borderId="13" xfId="3" applyFont="1" applyFill="1" applyBorder="1" applyAlignment="1">
      <alignment vertical="center" wrapText="1"/>
    </xf>
    <xf numFmtId="0" fontId="6" fillId="0" borderId="0" xfId="0" applyFont="1" applyFill="1" applyBorder="1" applyAlignment="1">
      <alignment vertical="center"/>
    </xf>
    <xf numFmtId="0" fontId="5" fillId="0" borderId="0" xfId="0" applyFont="1" applyFill="1" applyBorder="1" applyAlignment="1">
      <alignment horizontal="center" vertical="center" wrapText="1"/>
    </xf>
    <xf numFmtId="10" fontId="2" fillId="0" borderId="0" xfId="3" applyNumberFormat="1" applyFont="1" applyFill="1" applyBorder="1" applyAlignment="1">
      <alignment horizontal="right" vertical="center"/>
    </xf>
    <xf numFmtId="10" fontId="7" fillId="2" borderId="0" xfId="3" applyNumberFormat="1" applyFont="1" applyFill="1" applyBorder="1" applyAlignment="1">
      <alignment vertical="center"/>
    </xf>
    <xf numFmtId="3" fontId="3" fillId="0" borderId="0" xfId="3" applyNumberFormat="1" applyFont="1" applyFill="1" applyBorder="1" applyAlignment="1">
      <alignment horizontal="center" vertical="center"/>
    </xf>
    <xf numFmtId="3" fontId="5" fillId="0" borderId="0" xfId="0" applyNumberFormat="1" applyFont="1" applyFill="1" applyBorder="1" applyAlignment="1">
      <alignment horizontal="center" vertical="center" wrapText="1"/>
    </xf>
    <xf numFmtId="0" fontId="4" fillId="0" borderId="0" xfId="3" applyFont="1" applyFill="1" applyBorder="1" applyAlignment="1">
      <alignment horizontal="center" vertical="center"/>
    </xf>
    <xf numFmtId="0" fontId="4" fillId="0" borderId="0" xfId="3" applyFont="1" applyFill="1" applyBorder="1" applyAlignment="1">
      <alignment vertical="center"/>
    </xf>
    <xf numFmtId="49" fontId="4" fillId="0" borderId="0" xfId="3" applyNumberFormat="1" applyFont="1" applyFill="1" applyBorder="1" applyAlignment="1">
      <alignment horizontal="center" vertical="center" wrapText="1"/>
    </xf>
    <xf numFmtId="0" fontId="4" fillId="0" borderId="0" xfId="3" applyFont="1" applyFill="1" applyBorder="1" applyAlignment="1">
      <alignment horizontal="center" vertical="center" wrapText="1"/>
    </xf>
    <xf numFmtId="166" fontId="6" fillId="2" borderId="0" xfId="6" applyFont="1" applyFill="1" applyBorder="1" applyAlignment="1">
      <alignment horizontal="right" vertical="center"/>
    </xf>
    <xf numFmtId="166" fontId="6" fillId="0" borderId="0" xfId="6" applyFont="1" applyFill="1" applyBorder="1" applyAlignment="1">
      <alignment horizontal="right" vertical="center"/>
    </xf>
    <xf numFmtId="0" fontId="2" fillId="2" borderId="0" xfId="3" applyFont="1" applyFill="1" applyBorder="1" applyAlignment="1">
      <alignment horizontal="right" vertical="center"/>
    </xf>
    <xf numFmtId="3" fontId="6" fillId="0" borderId="7" xfId="6" applyNumberFormat="1" applyFont="1" applyBorder="1" applyAlignment="1">
      <alignment horizontal="right" vertical="center"/>
    </xf>
    <xf numFmtId="165" fontId="6" fillId="2" borderId="7" xfId="2" applyNumberFormat="1" applyFont="1" applyFill="1" applyBorder="1" applyAlignment="1">
      <alignment horizontal="right" vertical="center"/>
    </xf>
    <xf numFmtId="170" fontId="2" fillId="2" borderId="0" xfId="2" applyNumberFormat="1" applyFont="1" applyFill="1" applyAlignment="1">
      <alignment vertical="center"/>
    </xf>
    <xf numFmtId="0" fontId="2" fillId="2" borderId="7" xfId="3" applyFill="1" applyBorder="1" applyAlignment="1">
      <alignment vertical="center" wrapText="1"/>
    </xf>
    <xf numFmtId="0" fontId="66" fillId="52" borderId="0" xfId="0" applyFont="1" applyFill="1" applyAlignment="1">
      <alignment vertical="center"/>
    </xf>
    <xf numFmtId="0" fontId="67" fillId="52" borderId="0" xfId="0" applyFont="1" applyFill="1" applyAlignment="1">
      <alignment horizontal="right" vertical="center" wrapText="1"/>
    </xf>
    <xf numFmtId="0" fontId="66" fillId="0" borderId="0" xfId="0" applyFont="1" applyAlignment="1">
      <alignment vertical="center"/>
    </xf>
    <xf numFmtId="0" fontId="67" fillId="0" borderId="0" xfId="0" applyFont="1" applyAlignment="1">
      <alignment horizontal="right" vertical="center" wrapText="1"/>
    </xf>
    <xf numFmtId="176" fontId="6" fillId="2" borderId="32" xfId="0" applyNumberFormat="1" applyFont="1" applyFill="1" applyBorder="1" applyAlignment="1">
      <alignment vertical="center"/>
    </xf>
    <xf numFmtId="10" fontId="6" fillId="2" borderId="32" xfId="0" applyNumberFormat="1" applyFont="1" applyFill="1" applyBorder="1" applyAlignment="1">
      <alignment vertical="center"/>
    </xf>
    <xf numFmtId="0" fontId="6" fillId="2" borderId="33" xfId="0" applyFont="1" applyFill="1" applyBorder="1" applyAlignment="1">
      <alignment vertical="center"/>
    </xf>
    <xf numFmtId="3" fontId="6" fillId="2" borderId="33" xfId="0" applyNumberFormat="1" applyFont="1" applyFill="1" applyBorder="1" applyAlignment="1">
      <alignment vertical="center"/>
    </xf>
    <xf numFmtId="14" fontId="2" fillId="0" borderId="18" xfId="6" applyNumberFormat="1" applyFont="1" applyFill="1" applyBorder="1" applyAlignment="1">
      <alignment vertical="center"/>
    </xf>
    <xf numFmtId="9" fontId="6" fillId="2" borderId="0" xfId="2" applyFont="1" applyFill="1" applyAlignment="1">
      <alignment vertical="center"/>
    </xf>
    <xf numFmtId="9" fontId="6" fillId="2" borderId="0" xfId="2" applyFont="1" applyFill="1" applyAlignment="1">
      <alignment horizontal="right" vertical="center"/>
    </xf>
    <xf numFmtId="43" fontId="6" fillId="2" borderId="0" xfId="1" applyFont="1" applyFill="1" applyAlignment="1">
      <alignment vertical="center"/>
    </xf>
    <xf numFmtId="9" fontId="2" fillId="2" borderId="0" xfId="2" applyFont="1" applyFill="1" applyAlignment="1">
      <alignment vertical="center"/>
    </xf>
    <xf numFmtId="170" fontId="9" fillId="2" borderId="0" xfId="2" applyNumberFormat="1" applyFont="1" applyFill="1" applyBorder="1" applyAlignment="1">
      <alignment horizontal="center" vertical="center"/>
    </xf>
    <xf numFmtId="10" fontId="9" fillId="2" borderId="0" xfId="2" applyNumberFormat="1" applyFont="1" applyFill="1" applyBorder="1" applyAlignment="1">
      <alignment horizontal="center" vertical="center"/>
    </xf>
    <xf numFmtId="9" fontId="2" fillId="2" borderId="0" xfId="3" applyNumberFormat="1" applyFont="1" applyFill="1" applyBorder="1" applyAlignment="1">
      <alignment vertical="center"/>
    </xf>
    <xf numFmtId="170" fontId="9" fillId="0" borderId="0" xfId="2" applyNumberFormat="1" applyFont="1" applyFill="1" applyBorder="1" applyAlignment="1">
      <alignment horizontal="center" vertical="center"/>
    </xf>
    <xf numFmtId="3" fontId="2" fillId="2" borderId="0" xfId="3" applyNumberFormat="1" applyFont="1" applyFill="1" applyBorder="1" applyAlignment="1">
      <alignment horizontal="center" vertical="center"/>
    </xf>
    <xf numFmtId="10" fontId="2" fillId="2" borderId="0" xfId="2" applyNumberFormat="1" applyFont="1" applyFill="1" applyBorder="1" applyAlignment="1">
      <alignment horizontal="center" vertical="center"/>
    </xf>
    <xf numFmtId="0" fontId="2" fillId="2" borderId="16" xfId="3" applyFill="1" applyBorder="1" applyAlignment="1">
      <alignment horizontal="right" vertical="center"/>
    </xf>
    <xf numFmtId="164" fontId="2" fillId="2" borderId="7" xfId="1" applyNumberFormat="1" applyFont="1" applyFill="1" applyBorder="1" applyAlignment="1">
      <alignment horizontal="right" vertical="center"/>
    </xf>
    <xf numFmtId="3" fontId="69" fillId="2" borderId="15" xfId="4" applyNumberFormat="1" applyFont="1" applyFill="1" applyBorder="1" applyAlignment="1">
      <alignment horizontal="center" vertical="center"/>
    </xf>
    <xf numFmtId="10" fontId="69" fillId="2" borderId="15" xfId="4" applyNumberFormat="1" applyFont="1" applyFill="1" applyBorder="1" applyAlignment="1">
      <alignment horizontal="center" vertical="center"/>
    </xf>
    <xf numFmtId="170" fontId="70" fillId="2" borderId="15" xfId="2" applyNumberFormat="1" applyFont="1" applyFill="1" applyBorder="1" applyAlignment="1">
      <alignment horizontal="center" vertical="center"/>
    </xf>
    <xf numFmtId="165" fontId="70" fillId="2" borderId="15" xfId="5" applyNumberFormat="1" applyFont="1" applyFill="1" applyBorder="1" applyAlignment="1">
      <alignment horizontal="center" vertical="center"/>
    </xf>
    <xf numFmtId="10" fontId="70" fillId="2" borderId="15" xfId="2" applyNumberFormat="1" applyFont="1" applyFill="1" applyBorder="1" applyAlignment="1">
      <alignment horizontal="center" vertical="center"/>
    </xf>
    <xf numFmtId="3" fontId="69" fillId="2" borderId="7" xfId="3" applyNumberFormat="1" applyFont="1" applyFill="1" applyBorder="1" applyAlignment="1">
      <alignment horizontal="center" vertical="center"/>
    </xf>
    <xf numFmtId="10" fontId="69" fillId="2" borderId="7" xfId="2" applyNumberFormat="1" applyFont="1" applyFill="1" applyBorder="1" applyAlignment="1">
      <alignment horizontal="center" vertical="center"/>
    </xf>
    <xf numFmtId="0" fontId="69" fillId="2" borderId="7" xfId="3" applyFont="1" applyFill="1" applyBorder="1" applyAlignment="1">
      <alignment horizontal="center" vertical="center"/>
    </xf>
    <xf numFmtId="10" fontId="70" fillId="2" borderId="7" xfId="2" applyNumberFormat="1" applyFont="1" applyFill="1" applyBorder="1" applyAlignment="1">
      <alignment horizontal="center" vertical="center"/>
    </xf>
    <xf numFmtId="14" fontId="2" fillId="0" borderId="7" xfId="3" applyNumberFormat="1" applyFont="1" applyFill="1" applyBorder="1" applyAlignment="1">
      <alignment vertical="center"/>
    </xf>
    <xf numFmtId="0" fontId="4" fillId="2" borderId="8" xfId="3" applyFont="1" applyFill="1" applyBorder="1" applyAlignment="1">
      <alignment horizontal="center" vertical="center"/>
    </xf>
    <xf numFmtId="0" fontId="4" fillId="2" borderId="9" xfId="3" applyFont="1" applyFill="1" applyBorder="1" applyAlignment="1">
      <alignment horizontal="center" vertical="center"/>
    </xf>
    <xf numFmtId="0" fontId="4" fillId="2" borderId="10" xfId="3" applyFont="1" applyFill="1" applyBorder="1" applyAlignment="1">
      <alignment horizontal="center" vertical="center"/>
    </xf>
    <xf numFmtId="0" fontId="71" fillId="2" borderId="0" xfId="0" applyFont="1" applyFill="1" applyAlignment="1">
      <alignment vertical="center"/>
    </xf>
    <xf numFmtId="0" fontId="4" fillId="2" borderId="13" xfId="3" applyFont="1" applyFill="1" applyBorder="1" applyAlignment="1">
      <alignment vertical="center" wrapText="1"/>
    </xf>
    <xf numFmtId="0" fontId="4" fillId="2" borderId="7" xfId="3" applyFont="1" applyFill="1" applyBorder="1" applyAlignment="1">
      <alignment vertical="center" wrapText="1"/>
    </xf>
    <xf numFmtId="166" fontId="71" fillId="2" borderId="7" xfId="6" applyFont="1" applyFill="1" applyBorder="1" applyAlignment="1">
      <alignment horizontal="right" vertical="center"/>
    </xf>
    <xf numFmtId="0" fontId="72" fillId="2" borderId="7" xfId="3" applyFont="1" applyFill="1" applyBorder="1" applyAlignment="1">
      <alignment horizontal="right" vertical="center"/>
    </xf>
    <xf numFmtId="2" fontId="71" fillId="2" borderId="7" xfId="1" applyNumberFormat="1" applyFont="1" applyFill="1" applyBorder="1" applyAlignment="1">
      <alignment horizontal="right" vertical="center"/>
    </xf>
    <xf numFmtId="43" fontId="71" fillId="2" borderId="7" xfId="1" applyFont="1" applyFill="1" applyBorder="1" applyAlignment="1">
      <alignment horizontal="right" vertical="center"/>
    </xf>
    <xf numFmtId="3" fontId="71" fillId="0" borderId="7" xfId="6" applyNumberFormat="1" applyFont="1" applyFill="1" applyBorder="1" applyAlignment="1">
      <alignment horizontal="right" vertical="center"/>
    </xf>
    <xf numFmtId="9" fontId="71" fillId="2" borderId="7" xfId="2" applyFont="1" applyFill="1" applyBorder="1" applyAlignment="1">
      <alignment horizontal="right" vertical="center"/>
    </xf>
    <xf numFmtId="0" fontId="4" fillId="2" borderId="0" xfId="3" applyFont="1" applyFill="1" applyAlignment="1">
      <alignment vertical="center"/>
    </xf>
    <xf numFmtId="9" fontId="4" fillId="2" borderId="0" xfId="2" applyFont="1" applyFill="1" applyAlignment="1">
      <alignment vertical="center"/>
    </xf>
    <xf numFmtId="43" fontId="71" fillId="2" borderId="0" xfId="1" applyFont="1" applyFill="1" applyAlignment="1">
      <alignment vertical="center"/>
    </xf>
    <xf numFmtId="0" fontId="4" fillId="0" borderId="7" xfId="3" applyFont="1" applyBorder="1" applyAlignment="1">
      <alignment vertical="center" wrapText="1"/>
    </xf>
    <xf numFmtId="3" fontId="71" fillId="0" borderId="7" xfId="6" applyNumberFormat="1" applyFont="1" applyBorder="1" applyAlignment="1">
      <alignment horizontal="right" vertical="center"/>
    </xf>
    <xf numFmtId="175" fontId="71" fillId="2" borderId="7" xfId="2" applyNumberFormat="1" applyFont="1" applyFill="1" applyBorder="1" applyAlignment="1">
      <alignment horizontal="right" vertical="center"/>
    </xf>
    <xf numFmtId="170" fontId="4" fillId="2" borderId="0" xfId="2" applyNumberFormat="1" applyFont="1" applyFill="1" applyAlignment="1">
      <alignment vertical="center"/>
    </xf>
    <xf numFmtId="166" fontId="71" fillId="0" borderId="0" xfId="6" applyFont="1" applyBorder="1" applyAlignment="1">
      <alignment horizontal="right" vertical="center"/>
    </xf>
    <xf numFmtId="166" fontId="71" fillId="2" borderId="0" xfId="6" applyFont="1" applyFill="1" applyBorder="1" applyAlignment="1">
      <alignment horizontal="right" vertical="center"/>
    </xf>
    <xf numFmtId="0" fontId="4" fillId="2" borderId="0" xfId="3" applyFont="1" applyFill="1" applyBorder="1" applyAlignment="1">
      <alignment horizontal="right" vertical="center"/>
    </xf>
    <xf numFmtId="43" fontId="2" fillId="2" borderId="0" xfId="1" applyFont="1" applyFill="1" applyAlignment="1">
      <alignment vertical="center"/>
    </xf>
    <xf numFmtId="0" fontId="4" fillId="2" borderId="0" xfId="3" applyNumberFormat="1" applyFont="1" applyFill="1" applyBorder="1" applyAlignment="1">
      <alignment vertical="center" wrapText="1"/>
    </xf>
    <xf numFmtId="10" fontId="4" fillId="2" borderId="7" xfId="2" quotePrefix="1" applyNumberFormat="1" applyFont="1" applyFill="1" applyBorder="1" applyAlignment="1">
      <alignment horizontal="right" vertical="center"/>
    </xf>
    <xf numFmtId="10" fontId="4" fillId="2" borderId="0" xfId="3" applyNumberFormat="1" applyFont="1" applyFill="1" applyBorder="1" applyAlignment="1">
      <alignment vertical="center"/>
    </xf>
    <xf numFmtId="0" fontId="2" fillId="0" borderId="7" xfId="3" applyFont="1" applyBorder="1" applyAlignment="1">
      <alignment vertical="center" wrapText="1"/>
    </xf>
    <xf numFmtId="43" fontId="11" fillId="2" borderId="7" xfId="1" applyFont="1" applyFill="1" applyBorder="1" applyAlignment="1">
      <alignment horizontal="right" vertical="center"/>
    </xf>
    <xf numFmtId="9" fontId="11" fillId="2" borderId="7" xfId="2" applyFont="1" applyFill="1" applyBorder="1" applyAlignment="1">
      <alignment horizontal="right" vertical="center"/>
    </xf>
    <xf numFmtId="10" fontId="2" fillId="2" borderId="7" xfId="2" applyNumberFormat="1" applyFont="1" applyFill="1" applyBorder="1" applyAlignment="1">
      <alignment horizontal="center" vertical="center"/>
    </xf>
    <xf numFmtId="0" fontId="2" fillId="2" borderId="7" xfId="3" applyFont="1" applyFill="1" applyBorder="1" applyAlignment="1">
      <alignment horizontal="center" vertical="center"/>
    </xf>
    <xf numFmtId="10" fontId="11" fillId="2" borderId="7" xfId="2" applyNumberFormat="1" applyFont="1" applyFill="1" applyBorder="1" applyAlignment="1">
      <alignment horizontal="center" vertical="center"/>
    </xf>
    <xf numFmtId="0" fontId="11" fillId="2" borderId="0" xfId="0" applyFont="1" applyFill="1" applyBorder="1" applyAlignment="1">
      <alignment vertical="center"/>
    </xf>
    <xf numFmtId="0" fontId="11" fillId="2" borderId="0" xfId="0" applyFont="1" applyFill="1" applyAlignment="1">
      <alignment vertical="center"/>
    </xf>
    <xf numFmtId="0" fontId="11" fillId="2" borderId="0" xfId="0" applyFont="1" applyFill="1" applyAlignment="1">
      <alignment vertical="center" wrapText="1"/>
    </xf>
    <xf numFmtId="0" fontId="11" fillId="2" borderId="0" xfId="0" applyFont="1" applyFill="1" applyAlignment="1">
      <alignment horizontal="center" vertical="center" wrapText="1"/>
    </xf>
    <xf numFmtId="0" fontId="11" fillId="2" borderId="0" xfId="0" applyFont="1" applyFill="1" applyAlignment="1">
      <alignment horizontal="right" vertical="center"/>
    </xf>
    <xf numFmtId="165" fontId="11" fillId="2" borderId="0" xfId="0" applyNumberFormat="1" applyFont="1" applyFill="1" applyAlignment="1">
      <alignment vertical="center"/>
    </xf>
    <xf numFmtId="2" fontId="6" fillId="0" borderId="7" xfId="0" applyNumberFormat="1" applyFont="1" applyFill="1" applyBorder="1"/>
    <xf numFmtId="2" fontId="71" fillId="0" borderId="7" xfId="0" applyNumberFormat="1" applyFont="1" applyFill="1" applyBorder="1"/>
    <xf numFmtId="2" fontId="6" fillId="0" borderId="7" xfId="0" applyNumberFormat="1" applyFont="1" applyBorder="1"/>
    <xf numFmtId="2" fontId="6" fillId="2" borderId="7" xfId="0" applyNumberFormat="1" applyFont="1" applyFill="1" applyBorder="1"/>
    <xf numFmtId="2" fontId="71" fillId="0" borderId="7" xfId="0" applyNumberFormat="1" applyFont="1" applyBorder="1"/>
    <xf numFmtId="0" fontId="6" fillId="2" borderId="14" xfId="0" applyFont="1" applyFill="1" applyBorder="1" applyAlignment="1">
      <alignment vertical="center" wrapText="1"/>
    </xf>
    <xf numFmtId="0" fontId="6" fillId="2" borderId="0" xfId="0" applyFont="1" applyFill="1" applyBorder="1" applyAlignment="1">
      <alignment vertical="center" wrapText="1"/>
    </xf>
    <xf numFmtId="0" fontId="4" fillId="0" borderId="7" xfId="3" applyFont="1" applyFill="1" applyBorder="1" applyAlignment="1">
      <alignment horizontal="center" vertical="center"/>
    </xf>
    <xf numFmtId="0" fontId="73" fillId="0" borderId="0" xfId="0" applyFont="1"/>
    <xf numFmtId="0" fontId="73" fillId="0" borderId="34" xfId="0" applyFont="1" applyBorder="1"/>
    <xf numFmtId="0" fontId="73" fillId="0" borderId="35" xfId="0" applyFont="1" applyBorder="1"/>
    <xf numFmtId="0" fontId="74" fillId="0" borderId="35" xfId="0" applyFont="1" applyBorder="1"/>
    <xf numFmtId="0" fontId="73" fillId="0" borderId="35" xfId="0" applyFont="1" applyBorder="1" applyAlignment="1">
      <alignment vertical="center"/>
    </xf>
    <xf numFmtId="0" fontId="73" fillId="0" borderId="35" xfId="0" applyFont="1" applyBorder="1" applyAlignment="1">
      <alignment horizontal="left" vertical="center" indent="2"/>
    </xf>
    <xf numFmtId="0" fontId="73" fillId="0" borderId="36" xfId="0" applyFont="1" applyBorder="1"/>
    <xf numFmtId="0" fontId="73" fillId="0" borderId="35" xfId="0" applyFont="1" applyBorder="1" applyAlignment="1">
      <alignment vertical="top" wrapText="1"/>
    </xf>
    <xf numFmtId="0" fontId="43" fillId="51" borderId="12" xfId="3" applyFont="1" applyFill="1" applyBorder="1" applyAlignment="1">
      <alignment horizontal="center" vertical="center"/>
    </xf>
    <xf numFmtId="0" fontId="43" fillId="51" borderId="13" xfId="3" applyFont="1" applyFill="1" applyBorder="1" applyAlignment="1">
      <alignment horizontal="center" vertical="center"/>
    </xf>
    <xf numFmtId="0" fontId="4" fillId="2" borderId="11" xfId="3" applyFont="1" applyFill="1" applyBorder="1" applyAlignment="1">
      <alignment horizontal="center" vertical="center" wrapText="1"/>
    </xf>
    <xf numFmtId="0" fontId="4" fillId="2" borderId="13" xfId="3" applyFont="1" applyFill="1" applyBorder="1" applyAlignment="1">
      <alignment horizontal="center" vertical="center" wrapText="1"/>
    </xf>
    <xf numFmtId="0" fontId="4" fillId="2" borderId="11" xfId="3" applyFont="1" applyFill="1" applyBorder="1" applyAlignment="1">
      <alignment horizontal="center" vertical="center"/>
    </xf>
    <xf numFmtId="0" fontId="4" fillId="2" borderId="13" xfId="3" applyFont="1" applyFill="1" applyBorder="1" applyAlignment="1">
      <alignment horizontal="center" vertical="center"/>
    </xf>
    <xf numFmtId="0" fontId="6" fillId="49" borderId="7" xfId="0" applyFont="1" applyFill="1" applyBorder="1" applyAlignment="1">
      <alignment horizontal="center" vertical="center" wrapText="1"/>
    </xf>
    <xf numFmtId="0" fontId="6" fillId="48" borderId="7" xfId="0" applyFont="1" applyFill="1" applyBorder="1" applyAlignment="1">
      <alignment horizontal="center" vertical="center"/>
    </xf>
    <xf numFmtId="0" fontId="6" fillId="12" borderId="7" xfId="0" applyFont="1" applyFill="1" applyBorder="1" applyAlignment="1">
      <alignment horizontal="center" vertical="center"/>
    </xf>
    <xf numFmtId="0" fontId="6" fillId="50" borderId="7" xfId="0" applyFont="1" applyFill="1" applyBorder="1" applyAlignment="1">
      <alignment horizontal="center" vertical="center"/>
    </xf>
    <xf numFmtId="0" fontId="6" fillId="12" borderId="15" xfId="0" applyFont="1" applyFill="1" applyBorder="1" applyAlignment="1">
      <alignment horizontal="center" vertical="center"/>
    </xf>
    <xf numFmtId="0" fontId="6" fillId="12" borderId="31" xfId="0" applyFont="1" applyFill="1" applyBorder="1" applyAlignment="1">
      <alignment horizontal="center" vertical="center"/>
    </xf>
    <xf numFmtId="0" fontId="6" fillId="12" borderId="21" xfId="0" applyFont="1" applyFill="1" applyBorder="1" applyAlignment="1">
      <alignment horizontal="center" vertical="center"/>
    </xf>
    <xf numFmtId="0" fontId="2" fillId="0" borderId="5" xfId="3" applyFont="1" applyFill="1" applyBorder="1" applyAlignment="1">
      <alignment horizontal="center" vertical="center"/>
    </xf>
    <xf numFmtId="0" fontId="2" fillId="0" borderId="6" xfId="3" applyFont="1" applyFill="1" applyBorder="1" applyAlignment="1">
      <alignment horizontal="center" vertical="center"/>
    </xf>
    <xf numFmtId="0" fontId="3" fillId="0" borderId="19" xfId="3" applyFont="1" applyFill="1" applyBorder="1" applyAlignment="1">
      <alignment horizontal="left" vertical="center" wrapText="1"/>
    </xf>
    <xf numFmtId="0" fontId="3" fillId="0" borderId="20" xfId="3" applyFont="1" applyFill="1" applyBorder="1" applyAlignment="1">
      <alignment horizontal="left" vertical="center" wrapText="1"/>
    </xf>
    <xf numFmtId="0" fontId="3" fillId="0" borderId="8" xfId="3" applyFont="1" applyFill="1" applyBorder="1" applyAlignment="1">
      <alignment horizontal="left" vertical="center" wrapText="1"/>
    </xf>
    <xf numFmtId="0" fontId="3" fillId="0" borderId="10" xfId="3" applyFont="1" applyFill="1" applyBorder="1" applyAlignment="1">
      <alignment horizontal="left" vertical="center" wrapText="1"/>
    </xf>
    <xf numFmtId="49" fontId="4" fillId="2" borderId="7" xfId="3" applyNumberFormat="1" applyFont="1" applyFill="1" applyBorder="1" applyAlignment="1">
      <alignment horizontal="center" vertical="center"/>
    </xf>
    <xf numFmtId="0" fontId="4" fillId="2" borderId="1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9"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7" xfId="3" applyFont="1" applyFill="1" applyBorder="1" applyAlignment="1">
      <alignment horizontal="center" vertical="center" wrapText="1"/>
    </xf>
    <xf numFmtId="0" fontId="4" fillId="2" borderId="19" xfId="3" applyFont="1" applyFill="1" applyBorder="1" applyAlignment="1">
      <alignment horizontal="center" vertical="center"/>
    </xf>
    <xf numFmtId="0" fontId="4" fillId="2" borderId="8" xfId="3" applyFont="1" applyFill="1" applyBorder="1" applyAlignment="1">
      <alignment horizontal="center" vertical="center"/>
    </xf>
    <xf numFmtId="3" fontId="4" fillId="2" borderId="7" xfId="3" applyNumberFormat="1" applyFont="1" applyFill="1" applyBorder="1" applyAlignment="1">
      <alignment horizontal="center" vertical="center" wrapText="1"/>
    </xf>
    <xf numFmtId="49" fontId="4" fillId="2" borderId="7" xfId="3" applyNumberFormat="1" applyFont="1" applyFill="1" applyBorder="1" applyAlignment="1">
      <alignment horizontal="center" vertical="center" wrapText="1"/>
    </xf>
    <xf numFmtId="0" fontId="3" fillId="0" borderId="7" xfId="3" applyFont="1" applyFill="1" applyBorder="1" applyAlignment="1">
      <alignment horizontal="center" vertical="center"/>
    </xf>
    <xf numFmtId="0" fontId="3" fillId="0" borderId="3"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4" xfId="3" applyFont="1" applyFill="1" applyBorder="1" applyAlignment="1">
      <alignment horizontal="center" vertical="center"/>
    </xf>
    <xf numFmtId="0" fontId="3" fillId="0" borderId="8" xfId="3" applyFont="1" applyFill="1" applyBorder="1" applyAlignment="1">
      <alignment horizontal="center" vertical="center"/>
    </xf>
    <xf numFmtId="0" fontId="3" fillId="0" borderId="9" xfId="3" applyFont="1" applyFill="1" applyBorder="1" applyAlignment="1">
      <alignment horizontal="center" vertical="center"/>
    </xf>
    <xf numFmtId="0" fontId="3" fillId="0" borderId="10" xfId="3" applyFont="1" applyFill="1" applyBorder="1" applyAlignment="1">
      <alignment horizontal="center" vertical="center"/>
    </xf>
    <xf numFmtId="49" fontId="4" fillId="2" borderId="11" xfId="3" applyNumberFormat="1" applyFont="1" applyFill="1" applyBorder="1" applyAlignment="1">
      <alignment horizontal="center" vertical="center"/>
    </xf>
    <xf numFmtId="49" fontId="4" fillId="2" borderId="12" xfId="3" applyNumberFormat="1" applyFont="1" applyFill="1" applyBorder="1" applyAlignment="1">
      <alignment horizontal="center" vertical="center"/>
    </xf>
    <xf numFmtId="49" fontId="4" fillId="2" borderId="13" xfId="3" applyNumberFormat="1" applyFont="1" applyFill="1" applyBorder="1" applyAlignment="1">
      <alignment horizontal="center" vertical="center"/>
    </xf>
    <xf numFmtId="0" fontId="4" fillId="2" borderId="7" xfId="3" applyFont="1" applyFill="1" applyBorder="1" applyAlignment="1">
      <alignment horizontal="center" vertical="center"/>
    </xf>
    <xf numFmtId="0" fontId="3" fillId="2" borderId="7" xfId="3" applyFont="1" applyFill="1" applyBorder="1" applyAlignment="1">
      <alignment vertical="center"/>
    </xf>
    <xf numFmtId="0" fontId="43" fillId="2" borderId="14" xfId="3" applyFont="1" applyFill="1" applyBorder="1" applyAlignment="1">
      <alignment vertical="center" wrapText="1"/>
    </xf>
    <xf numFmtId="0" fontId="43" fillId="2" borderId="0" xfId="3" applyFont="1" applyFill="1" applyBorder="1" applyAlignment="1">
      <alignment vertical="center" wrapText="1"/>
    </xf>
    <xf numFmtId="49" fontId="4" fillId="2" borderId="11" xfId="3" applyNumberFormat="1" applyFont="1" applyFill="1" applyBorder="1" applyAlignment="1">
      <alignment horizontal="center"/>
    </xf>
    <xf numFmtId="49" fontId="4" fillId="2" borderId="12" xfId="3" applyNumberFormat="1" applyFont="1" applyFill="1" applyBorder="1" applyAlignment="1">
      <alignment horizontal="center"/>
    </xf>
    <xf numFmtId="49" fontId="4" fillId="2" borderId="13" xfId="3" applyNumberFormat="1" applyFont="1" applyFill="1" applyBorder="1" applyAlignment="1">
      <alignment horizontal="center"/>
    </xf>
    <xf numFmtId="0" fontId="68" fillId="2" borderId="19" xfId="3" applyNumberFormat="1" applyFont="1" applyFill="1" applyBorder="1" applyAlignment="1">
      <alignment vertical="center" wrapText="1"/>
    </xf>
    <xf numFmtId="0" fontId="68" fillId="2" borderId="14" xfId="3" applyNumberFormat="1" applyFont="1" applyFill="1" applyBorder="1" applyAlignment="1">
      <alignment vertical="center" wrapText="1"/>
    </xf>
    <xf numFmtId="0" fontId="68" fillId="2" borderId="20" xfId="3" applyNumberFormat="1" applyFont="1" applyFill="1" applyBorder="1" applyAlignment="1">
      <alignment vertical="center" wrapText="1"/>
    </xf>
    <xf numFmtId="0" fontId="7" fillId="2" borderId="11" xfId="3" applyFont="1" applyFill="1" applyBorder="1" applyAlignment="1">
      <alignment horizontal="center" vertical="center"/>
    </xf>
    <xf numFmtId="0" fontId="7" fillId="2" borderId="12" xfId="3" applyFont="1" applyFill="1" applyBorder="1" applyAlignment="1">
      <alignment horizontal="center" vertical="center"/>
    </xf>
    <xf numFmtId="0" fontId="7" fillId="2" borderId="13" xfId="3" applyFont="1" applyFill="1" applyBorder="1" applyAlignment="1">
      <alignment horizontal="center" vertical="center"/>
    </xf>
    <xf numFmtId="0" fontId="68" fillId="2" borderId="7" xfId="3" applyFont="1" applyFill="1" applyBorder="1" applyAlignment="1">
      <alignment vertical="center"/>
    </xf>
    <xf numFmtId="0" fontId="43" fillId="51" borderId="7" xfId="3" applyFont="1" applyFill="1" applyBorder="1" applyAlignment="1">
      <alignment horizontal="center" vertical="center"/>
    </xf>
    <xf numFmtId="0" fontId="72" fillId="51" borderId="7" xfId="3" applyFont="1" applyFill="1" applyBorder="1" applyAlignment="1">
      <alignment horizontal="center" vertical="center"/>
    </xf>
    <xf numFmtId="0" fontId="6" fillId="51" borderId="7" xfId="0" applyFont="1" applyFill="1" applyBorder="1" applyAlignment="1">
      <alignment horizontal="center" vertical="center"/>
    </xf>
    <xf numFmtId="0" fontId="71" fillId="51" borderId="7" xfId="0" applyFont="1" applyFill="1" applyBorder="1" applyAlignment="1">
      <alignment horizontal="center" vertical="center"/>
    </xf>
    <xf numFmtId="170" fontId="9" fillId="2" borderId="0" xfId="2" applyNumberFormat="1" applyFont="1" applyFill="1" applyBorder="1" applyAlignment="1">
      <alignment horizontal="center" vertical="center"/>
    </xf>
    <xf numFmtId="165" fontId="9" fillId="2" borderId="0" xfId="5" applyNumberFormat="1" applyFont="1" applyFill="1" applyBorder="1" applyAlignment="1">
      <alignment horizontal="center" vertical="center"/>
    </xf>
    <xf numFmtId="10" fontId="9" fillId="2" borderId="0" xfId="2" applyNumberFormat="1" applyFont="1" applyFill="1" applyBorder="1" applyAlignment="1">
      <alignment horizontal="center" vertical="center"/>
    </xf>
    <xf numFmtId="0" fontId="3" fillId="0" borderId="19" xfId="3" applyFont="1" applyFill="1" applyBorder="1" applyAlignment="1">
      <alignment horizontal="center" vertical="center" wrapText="1"/>
    </xf>
    <xf numFmtId="0" fontId="3" fillId="0" borderId="20"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6" fillId="0" borderId="7" xfId="0" applyFont="1" applyBorder="1" applyAlignment="1">
      <alignment horizontal="center" vertical="center"/>
    </xf>
    <xf numFmtId="0" fontId="3"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7" fillId="2" borderId="0" xfId="3" applyNumberFormat="1" applyFont="1" applyFill="1" applyBorder="1" applyAlignment="1">
      <alignment vertical="center" wrapText="1"/>
    </xf>
    <xf numFmtId="3" fontId="8" fillId="2" borderId="0" xfId="4" applyNumberFormat="1" applyFont="1" applyFill="1" applyBorder="1" applyAlignment="1">
      <alignment horizontal="center" vertical="center"/>
    </xf>
    <xf numFmtId="10" fontId="8" fillId="2" borderId="0" xfId="4" applyNumberFormat="1" applyFont="1" applyFill="1" applyBorder="1" applyAlignment="1">
      <alignment horizontal="center" vertical="center"/>
    </xf>
    <xf numFmtId="0" fontId="4" fillId="0" borderId="7" xfId="3" applyFont="1" applyFill="1" applyBorder="1" applyAlignment="1">
      <alignment horizontal="center" vertical="center"/>
    </xf>
    <xf numFmtId="0" fontId="4" fillId="0" borderId="19" xfId="3" applyFont="1" applyFill="1" applyBorder="1" applyAlignment="1">
      <alignment horizontal="center" vertical="center" wrapText="1"/>
    </xf>
    <xf numFmtId="0" fontId="4" fillId="0" borderId="20"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4" fillId="0" borderId="10" xfId="3" applyFont="1" applyFill="1" applyBorder="1" applyAlignment="1">
      <alignment horizontal="center" vertical="center" wrapText="1"/>
    </xf>
    <xf numFmtId="0" fontId="4" fillId="0" borderId="7" xfId="3" applyFont="1" applyFill="1" applyBorder="1" applyAlignment="1">
      <alignment vertical="center"/>
    </xf>
    <xf numFmtId="0" fontId="4" fillId="0" borderId="7" xfId="3" applyFont="1" applyFill="1" applyBorder="1" applyAlignment="1">
      <alignment horizontal="center" vertical="center" wrapText="1"/>
    </xf>
    <xf numFmtId="0" fontId="5" fillId="0" borderId="7" xfId="0" applyFont="1" applyFill="1" applyBorder="1" applyAlignment="1">
      <alignment horizontal="center" vertical="center" wrapText="1"/>
    </xf>
    <xf numFmtId="0" fontId="11" fillId="51" borderId="7" xfId="0" applyFont="1" applyFill="1" applyBorder="1" applyAlignment="1">
      <alignment horizontal="center" vertical="center"/>
    </xf>
    <xf numFmtId="0" fontId="2" fillId="2" borderId="7" xfId="3" applyFont="1" applyFill="1" applyBorder="1" applyAlignment="1">
      <alignment horizontal="right" vertical="center"/>
    </xf>
    <xf numFmtId="0" fontId="4" fillId="16" borderId="7" xfId="0" applyFont="1" applyFill="1" applyBorder="1" applyAlignment="1">
      <alignment horizontal="center"/>
    </xf>
    <xf numFmtId="0" fontId="38" fillId="16" borderId="7" xfId="0" quotePrefix="1" applyFont="1" applyFill="1" applyBorder="1" applyAlignment="1">
      <alignment horizontal="center"/>
    </xf>
    <xf numFmtId="0" fontId="38" fillId="16" borderId="7" xfId="0" applyFont="1" applyFill="1" applyBorder="1" applyAlignment="1">
      <alignment horizontal="center"/>
    </xf>
    <xf numFmtId="0" fontId="4" fillId="16" borderId="7" xfId="0" quotePrefix="1" applyFont="1" applyFill="1" applyBorder="1" applyAlignment="1">
      <alignment horizontal="center"/>
    </xf>
    <xf numFmtId="4" fontId="39" fillId="15" borderId="7" xfId="0" applyNumberFormat="1" applyFont="1" applyFill="1" applyBorder="1" applyAlignment="1">
      <alignment horizontal="center"/>
    </xf>
    <xf numFmtId="4" fontId="38" fillId="3" borderId="7" xfId="0" applyNumberFormat="1" applyFont="1" applyFill="1" applyBorder="1" applyAlignment="1">
      <alignment horizontal="center"/>
    </xf>
    <xf numFmtId="4" fontId="38" fillId="15" borderId="7" xfId="0" applyNumberFormat="1" applyFont="1" applyFill="1" applyBorder="1" applyAlignment="1">
      <alignment horizontal="center"/>
    </xf>
    <xf numFmtId="4" fontId="39" fillId="3" borderId="7" xfId="0" applyNumberFormat="1" applyFont="1" applyFill="1" applyBorder="1" applyAlignment="1">
      <alignment horizontal="center"/>
    </xf>
    <xf numFmtId="0" fontId="38" fillId="16" borderId="11" xfId="0" applyFont="1" applyFill="1" applyBorder="1" applyAlignment="1">
      <alignment horizontal="center"/>
    </xf>
    <xf numFmtId="0" fontId="38" fillId="16" borderId="12" xfId="0" applyFont="1" applyFill="1" applyBorder="1" applyAlignment="1">
      <alignment horizontal="center"/>
    </xf>
    <xf numFmtId="0" fontId="38" fillId="16" borderId="13" xfId="0" applyFont="1" applyFill="1" applyBorder="1" applyAlignment="1">
      <alignment horizontal="center"/>
    </xf>
    <xf numFmtId="0" fontId="4" fillId="16" borderId="11" xfId="0" applyFont="1" applyFill="1" applyBorder="1" applyAlignment="1">
      <alignment horizontal="center"/>
    </xf>
    <xf numFmtId="0" fontId="4" fillId="16" borderId="12" xfId="0" applyFont="1" applyFill="1" applyBorder="1" applyAlignment="1">
      <alignment horizontal="center"/>
    </xf>
    <xf numFmtId="0" fontId="4" fillId="16" borderId="13" xfId="0" applyFont="1" applyFill="1" applyBorder="1" applyAlignment="1">
      <alignment horizontal="center"/>
    </xf>
    <xf numFmtId="0" fontId="40" fillId="0" borderId="11" xfId="0" applyFont="1" applyBorder="1" applyAlignment="1">
      <alignment horizontal="center" wrapText="1"/>
    </xf>
    <xf numFmtId="0" fontId="40" fillId="0" borderId="12" xfId="0" applyFont="1" applyBorder="1" applyAlignment="1">
      <alignment horizontal="center" wrapText="1"/>
    </xf>
    <xf numFmtId="0" fontId="40" fillId="0" borderId="13" xfId="0" applyFont="1" applyBorder="1" applyAlignment="1">
      <alignment horizontal="center" wrapText="1"/>
    </xf>
    <xf numFmtId="0" fontId="38" fillId="0" borderId="11" xfId="0" applyFont="1" applyBorder="1" applyAlignment="1">
      <alignment horizontal="center" wrapText="1"/>
    </xf>
    <xf numFmtId="0" fontId="38" fillId="0" borderId="12" xfId="0" applyFont="1" applyBorder="1" applyAlignment="1">
      <alignment horizontal="center" wrapText="1"/>
    </xf>
    <xf numFmtId="0" fontId="38" fillId="0" borderId="13" xfId="0" applyFont="1" applyBorder="1" applyAlignment="1">
      <alignment horizontal="center" wrapText="1"/>
    </xf>
    <xf numFmtId="0" fontId="4" fillId="3" borderId="18" xfId="0" applyFont="1" applyFill="1" applyBorder="1" applyAlignment="1">
      <alignment horizontal="left" wrapText="1"/>
    </xf>
    <xf numFmtId="0" fontId="4" fillId="3" borderId="0" xfId="0" applyFont="1" applyFill="1" applyBorder="1" applyAlignment="1">
      <alignment horizontal="left" wrapText="1"/>
    </xf>
    <xf numFmtId="0" fontId="4" fillId="3" borderId="8" xfId="0" applyFont="1" applyFill="1" applyBorder="1" applyAlignment="1">
      <alignment horizontal="left" wrapText="1"/>
    </xf>
    <xf numFmtId="0" fontId="4" fillId="3" borderId="9" xfId="0" applyFont="1" applyFill="1" applyBorder="1" applyAlignment="1">
      <alignment horizontal="left" wrapText="1"/>
    </xf>
    <xf numFmtId="0" fontId="4" fillId="6" borderId="7" xfId="0" applyFont="1" applyFill="1" applyBorder="1" applyAlignment="1">
      <alignment horizontal="left" wrapText="1"/>
    </xf>
    <xf numFmtId="4" fontId="4" fillId="16" borderId="7" xfId="0" applyNumberFormat="1" applyFont="1" applyFill="1" applyBorder="1" applyAlignment="1">
      <alignment horizontal="center"/>
    </xf>
    <xf numFmtId="4" fontId="38" fillId="16" borderId="7" xfId="0" applyNumberFormat="1" applyFont="1" applyFill="1" applyBorder="1" applyAlignment="1">
      <alignment horizontal="center"/>
    </xf>
    <xf numFmtId="4" fontId="4" fillId="3" borderId="18" xfId="0" applyNumberFormat="1" applyFont="1" applyFill="1" applyBorder="1" applyAlignment="1">
      <alignment horizontal="left"/>
    </xf>
    <xf numFmtId="4" fontId="4" fillId="3" borderId="0" xfId="0" applyNumberFormat="1" applyFont="1" applyFill="1" applyBorder="1" applyAlignment="1">
      <alignment horizontal="left"/>
    </xf>
    <xf numFmtId="4" fontId="4" fillId="3" borderId="7" xfId="0" applyNumberFormat="1" applyFont="1" applyFill="1" applyBorder="1" applyAlignment="1">
      <alignment horizontal="left" wrapText="1"/>
    </xf>
    <xf numFmtId="4" fontId="4" fillId="6" borderId="7" xfId="0" applyNumberFormat="1" applyFont="1" applyFill="1" applyBorder="1" applyAlignment="1">
      <alignment horizontal="left" wrapText="1"/>
    </xf>
    <xf numFmtId="0" fontId="2" fillId="0" borderId="7" xfId="0" applyFont="1" applyFill="1" applyBorder="1" applyAlignment="1">
      <alignment horizontal="center"/>
    </xf>
    <xf numFmtId="0" fontId="60" fillId="0" borderId="7" xfId="0" applyFont="1" applyFill="1" applyBorder="1" applyAlignment="1">
      <alignment horizontal="center"/>
    </xf>
    <xf numFmtId="0" fontId="38" fillId="3" borderId="7" xfId="0" applyFont="1" applyFill="1" applyBorder="1" applyAlignment="1">
      <alignment horizontal="center"/>
    </xf>
    <xf numFmtId="0" fontId="38" fillId="15" borderId="7" xfId="0" applyFont="1" applyFill="1" applyBorder="1" applyAlignment="1">
      <alignment horizontal="center"/>
    </xf>
    <xf numFmtId="0" fontId="60" fillId="3" borderId="21" xfId="0" applyFont="1" applyFill="1" applyBorder="1" applyAlignment="1">
      <alignment horizontal="center"/>
    </xf>
    <xf numFmtId="0" fontId="60" fillId="15" borderId="21" xfId="0" applyFont="1" applyFill="1" applyBorder="1" applyAlignment="1">
      <alignment horizontal="center"/>
    </xf>
    <xf numFmtId="0" fontId="39" fillId="3" borderId="7" xfId="0" applyFont="1" applyFill="1" applyBorder="1" applyAlignment="1">
      <alignment horizontal="center"/>
    </xf>
    <xf numFmtId="0" fontId="39" fillId="15" borderId="7" xfId="0" applyFont="1" applyFill="1" applyBorder="1" applyAlignment="1">
      <alignment horizontal="center"/>
    </xf>
    <xf numFmtId="0" fontId="4" fillId="3" borderId="7" xfId="0" applyFont="1" applyFill="1" applyBorder="1" applyAlignment="1">
      <alignment horizontal="left" wrapText="1"/>
    </xf>
    <xf numFmtId="0" fontId="4" fillId="3" borderId="18" xfId="0" applyFont="1" applyFill="1" applyBorder="1" applyAlignment="1">
      <alignment horizontal="left"/>
    </xf>
    <xf numFmtId="0" fontId="4" fillId="3" borderId="0" xfId="0" applyFont="1" applyFill="1" applyBorder="1" applyAlignment="1">
      <alignment horizontal="left"/>
    </xf>
    <xf numFmtId="0" fontId="39" fillId="0" borderId="7" xfId="0" applyFont="1" applyFill="1" applyBorder="1" applyAlignment="1">
      <alignment horizontal="center"/>
    </xf>
    <xf numFmtId="0" fontId="38" fillId="0" borderId="7" xfId="0" applyFont="1" applyFill="1" applyBorder="1" applyAlignment="1">
      <alignment horizontal="center"/>
    </xf>
    <xf numFmtId="0" fontId="38" fillId="0" borderId="12" xfId="0" applyFont="1" applyFill="1" applyBorder="1" applyAlignment="1">
      <alignment horizontal="center"/>
    </xf>
    <xf numFmtId="0" fontId="38" fillId="0" borderId="13" xfId="0" applyFont="1" applyFill="1" applyBorder="1" applyAlignment="1">
      <alignment horizontal="center"/>
    </xf>
    <xf numFmtId="0" fontId="38" fillId="16" borderId="11" xfId="0" quotePrefix="1" applyFont="1" applyFill="1" applyBorder="1" applyAlignment="1">
      <alignment horizontal="center" vertical="center" wrapText="1"/>
    </xf>
    <xf numFmtId="0" fontId="38" fillId="16" borderId="13" xfId="0" quotePrefix="1" applyFont="1" applyFill="1" applyBorder="1" applyAlignment="1">
      <alignment horizontal="center" vertical="center" wrapText="1"/>
    </xf>
    <xf numFmtId="0" fontId="2" fillId="16" borderId="11" xfId="0" quotePrefix="1" applyFont="1" applyFill="1" applyBorder="1" applyAlignment="1">
      <alignment horizontal="center" vertical="center" wrapText="1"/>
    </xf>
    <xf numFmtId="0" fontId="2" fillId="16" borderId="13" xfId="0" quotePrefix="1" applyFont="1" applyFill="1" applyBorder="1" applyAlignment="1">
      <alignment horizontal="center" vertical="center" wrapText="1"/>
    </xf>
    <xf numFmtId="0" fontId="38" fillId="3" borderId="11" xfId="0" applyFont="1" applyFill="1" applyBorder="1" applyAlignment="1">
      <alignment horizontal="center"/>
    </xf>
    <xf numFmtId="0" fontId="38" fillId="3" borderId="12" xfId="0" applyFont="1" applyFill="1" applyBorder="1" applyAlignment="1">
      <alignment horizontal="center"/>
    </xf>
    <xf numFmtId="0" fontId="38" fillId="3" borderId="13" xfId="0" applyFont="1" applyFill="1" applyBorder="1" applyAlignment="1">
      <alignment horizontal="center"/>
    </xf>
    <xf numFmtId="0" fontId="38" fillId="15" borderId="11" xfId="0" applyFont="1" applyFill="1" applyBorder="1" applyAlignment="1">
      <alignment horizontal="center"/>
    </xf>
    <xf numFmtId="0" fontId="38" fillId="15" borderId="12" xfId="0" applyFont="1" applyFill="1" applyBorder="1" applyAlignment="1">
      <alignment horizontal="center"/>
    </xf>
    <xf numFmtId="0" fontId="38" fillId="15" borderId="13" xfId="0" applyFont="1" applyFill="1" applyBorder="1" applyAlignment="1">
      <alignment horizontal="center"/>
    </xf>
    <xf numFmtId="0" fontId="38" fillId="0" borderId="11" xfId="0" applyFont="1" applyFill="1" applyBorder="1" applyAlignment="1">
      <alignment horizontal="center"/>
    </xf>
    <xf numFmtId="0" fontId="2" fillId="16" borderId="11" xfId="0" quotePrefix="1" applyFont="1" applyFill="1" applyBorder="1" applyAlignment="1">
      <alignment horizontal="center"/>
    </xf>
    <xf numFmtId="0" fontId="2" fillId="16" borderId="12" xfId="0" quotePrefix="1" applyFont="1" applyFill="1" applyBorder="1" applyAlignment="1">
      <alignment horizontal="center"/>
    </xf>
    <xf numFmtId="0" fontId="2" fillId="16" borderId="13" xfId="0" quotePrefix="1" applyFont="1" applyFill="1" applyBorder="1" applyAlignment="1">
      <alignment horizontal="center"/>
    </xf>
    <xf numFmtId="0" fontId="38" fillId="16" borderId="11" xfId="0" quotePrefix="1" applyFont="1" applyFill="1" applyBorder="1" applyAlignment="1">
      <alignment horizontal="center"/>
    </xf>
    <xf numFmtId="0" fontId="38" fillId="16" borderId="12" xfId="0" quotePrefix="1" applyFont="1" applyFill="1" applyBorder="1" applyAlignment="1">
      <alignment horizontal="center"/>
    </xf>
    <xf numFmtId="0" fontId="38" fillId="16" borderId="13" xfId="0" quotePrefix="1" applyFont="1" applyFill="1" applyBorder="1" applyAlignment="1">
      <alignment horizontal="center"/>
    </xf>
    <xf numFmtId="0" fontId="39" fillId="3" borderId="21" xfId="0" applyFont="1" applyFill="1" applyBorder="1" applyAlignment="1">
      <alignment horizontal="center"/>
    </xf>
    <xf numFmtId="0" fontId="39" fillId="15" borderId="21" xfId="0" applyFont="1" applyFill="1" applyBorder="1" applyAlignment="1">
      <alignment horizontal="center"/>
    </xf>
    <xf numFmtId="0" fontId="4" fillId="6" borderId="18"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37" fillId="0" borderId="7" xfId="0" applyFont="1" applyBorder="1" applyAlignment="1">
      <alignment horizontal="center"/>
    </xf>
    <xf numFmtId="0" fontId="38" fillId="0" borderId="7" xfId="0" applyFont="1" applyBorder="1" applyAlignment="1">
      <alignment horizontal="center" wrapText="1"/>
    </xf>
    <xf numFmtId="0" fontId="39" fillId="0" borderId="11" xfId="0" applyFont="1" applyBorder="1" applyAlignment="1">
      <alignment horizontal="center" wrapText="1"/>
    </xf>
    <xf numFmtId="0" fontId="39" fillId="0" borderId="13" xfId="0" applyFont="1" applyBorder="1" applyAlignment="1">
      <alignment horizontal="center" wrapText="1"/>
    </xf>
    <xf numFmtId="0" fontId="4" fillId="6" borderId="7" xfId="0" applyFont="1" applyFill="1" applyBorder="1" applyAlignment="1">
      <alignment horizontal="center" vertical="center" wrapText="1"/>
    </xf>
    <xf numFmtId="0" fontId="2" fillId="0" borderId="7" xfId="0" applyFont="1" applyBorder="1" applyAlignment="1">
      <alignment horizontal="center"/>
    </xf>
    <xf numFmtId="0" fontId="37" fillId="0" borderId="13" xfId="0" applyFont="1" applyBorder="1" applyAlignment="1">
      <alignment horizontal="center"/>
    </xf>
    <xf numFmtId="0" fontId="2" fillId="0" borderId="7" xfId="0" applyFont="1" applyBorder="1" applyAlignment="1">
      <alignment horizontal="center" wrapText="1"/>
    </xf>
    <xf numFmtId="0" fontId="4" fillId="0" borderId="11" xfId="0" applyFont="1" applyBorder="1" applyAlignment="1">
      <alignment horizontal="center" wrapText="1"/>
    </xf>
    <xf numFmtId="0" fontId="4" fillId="0" borderId="13" xfId="0" applyFont="1"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25" fillId="14" borderId="0" xfId="0" applyFont="1" applyFill="1" applyAlignment="1">
      <alignment horizontal="center" vertical="center"/>
    </xf>
    <xf numFmtId="0" fontId="26" fillId="0" borderId="0" xfId="0" applyFont="1" applyAlignment="1">
      <alignment horizontal="left" vertical="center" wrapText="1"/>
    </xf>
    <xf numFmtId="0" fontId="27" fillId="8" borderId="9" xfId="0" applyFont="1" applyFill="1" applyBorder="1" applyAlignment="1">
      <alignment horizontal="center" vertical="center" wrapText="1"/>
    </xf>
    <xf numFmtId="0" fontId="27" fillId="8" borderId="0" xfId="0" applyFont="1" applyFill="1" applyAlignment="1">
      <alignment horizontal="center" vertical="center" wrapText="1"/>
    </xf>
    <xf numFmtId="0" fontId="28" fillId="8" borderId="0" xfId="0" applyFont="1" applyFill="1" applyAlignment="1">
      <alignment horizontal="center" vertical="center" wrapText="1"/>
    </xf>
    <xf numFmtId="0" fontId="26" fillId="14" borderId="0" xfId="0" applyFont="1" applyFill="1" applyAlignment="1">
      <alignment horizontal="center" vertical="center" wrapText="1"/>
    </xf>
    <xf numFmtId="0" fontId="21" fillId="3" borderId="9" xfId="0" applyFont="1" applyFill="1" applyBorder="1" applyAlignment="1">
      <alignment horizontal="center" wrapText="1"/>
    </xf>
    <xf numFmtId="0" fontId="0" fillId="0" borderId="9" xfId="0" applyBorder="1" applyAlignment="1">
      <alignment horizontal="center" wrapText="1"/>
    </xf>
    <xf numFmtId="0" fontId="25" fillId="0" borderId="0" xfId="0" applyFont="1" applyAlignment="1">
      <alignment horizontal="left" vertical="top" wrapText="1"/>
    </xf>
    <xf numFmtId="0" fontId="35" fillId="0" borderId="0" xfId="0" applyFont="1" applyAlignment="1">
      <alignment horizontal="left" vertical="top" wrapText="1"/>
    </xf>
  </cellXfs>
  <cellStyles count="63">
    <cellStyle name="20% - Accent1" xfId="36" builtinId="30" customBuiltin="1"/>
    <cellStyle name="20% - Accent2" xfId="40" builtinId="34" customBuiltin="1"/>
    <cellStyle name="20% - Accent3" xfId="44" builtinId="38" customBuiltin="1"/>
    <cellStyle name="20% - Accent4" xfId="48" builtinId="42" customBuiltin="1"/>
    <cellStyle name="20% - Accent5" xfId="52" builtinId="46" customBuiltin="1"/>
    <cellStyle name="20% - Accent6" xfId="56" builtinId="50" customBuiltin="1"/>
    <cellStyle name="40% - Accent1" xfId="37" builtinId="31" customBuiltin="1"/>
    <cellStyle name="40% - Accent2" xfId="41" builtinId="35" customBuiltin="1"/>
    <cellStyle name="40% - Accent3" xfId="45" builtinId="39" customBuiltin="1"/>
    <cellStyle name="40% - Accent4" xfId="49" builtinId="43" customBuiltin="1"/>
    <cellStyle name="40% - Accent5" xfId="53" builtinId="47" customBuiltin="1"/>
    <cellStyle name="40% - Accent6" xfId="57" builtinId="51" customBuiltin="1"/>
    <cellStyle name="60% - Accent1" xfId="38" builtinId="32" customBuiltin="1"/>
    <cellStyle name="60% - Accent2" xfId="42" builtinId="36" customBuiltin="1"/>
    <cellStyle name="60% - Accent3" xfId="46" builtinId="40" customBuiltin="1"/>
    <cellStyle name="60% - Accent4" xfId="50" builtinId="44" customBuiltin="1"/>
    <cellStyle name="60% - Accent5" xfId="54" builtinId="48" customBuiltin="1"/>
    <cellStyle name="60% - Accent6" xfId="58" builtinId="52" customBuiltin="1"/>
    <cellStyle name="Accent1" xfId="35" builtinId="29" customBuiltin="1"/>
    <cellStyle name="Accent2" xfId="39" builtinId="33" customBuiltin="1"/>
    <cellStyle name="Accent3" xfId="43" builtinId="37" customBuiltin="1"/>
    <cellStyle name="Accent4" xfId="47" builtinId="41" customBuiltin="1"/>
    <cellStyle name="Accent5" xfId="51" builtinId="45" customBuiltin="1"/>
    <cellStyle name="Accent6" xfId="55" builtinId="49" customBuiltin="1"/>
    <cellStyle name="Bad" xfId="24" builtinId="27" customBuiltin="1"/>
    <cellStyle name="Calculation" xfId="28" builtinId="22" customBuiltin="1"/>
    <cellStyle name="Check Cell" xfId="30" builtinId="23" customBuiltin="1"/>
    <cellStyle name="Comma" xfId="1" builtinId="3"/>
    <cellStyle name="Comma 56" xfId="6" xr:uid="{00000000-0005-0000-0000-00001C000000}"/>
    <cellStyle name="Currency 2 2" xfId="62" xr:uid="{00000000-0005-0000-0000-00001E000000}"/>
    <cellStyle name="Explanatory Text" xfId="33" builtinId="53" customBuiltin="1"/>
    <cellStyle name="Good" xfId="23" builtinId="26" customBuiltin="1"/>
    <cellStyle name="H1" xfId="9" xr:uid="{00000000-0005-0000-0000-000021000000}"/>
    <cellStyle name="H2" xfId="10" xr:uid="{00000000-0005-0000-0000-000022000000}"/>
    <cellStyle name="H3" xfId="14" xr:uid="{00000000-0005-0000-0000-000023000000}"/>
    <cellStyle name="Heading 1" xfId="19" builtinId="16" customBuiltin="1"/>
    <cellStyle name="Heading 2" xfId="20" builtinId="17" customBuiltin="1"/>
    <cellStyle name="Heading 3" xfId="21" builtinId="18" customBuiltin="1"/>
    <cellStyle name="Heading 4" xfId="22" builtinId="19" customBuiltin="1"/>
    <cellStyle name="Highlight" xfId="13" xr:uid="{00000000-0005-0000-0000-000028000000}"/>
    <cellStyle name="Input" xfId="26" builtinId="20" customBuiltin="1"/>
    <cellStyle name="Input parameter" xfId="16" xr:uid="{00000000-0005-0000-0000-00002A000000}"/>
    <cellStyle name="Linked Cell" xfId="29" builtinId="24" customBuiltin="1"/>
    <cellStyle name="Neutral" xfId="25" builtinId="28" customBuiltin="1"/>
    <cellStyle name="Normal" xfId="0" builtinId="0"/>
    <cellStyle name="Normal 107" xfId="4" xr:uid="{00000000-0005-0000-0000-00002E000000}"/>
    <cellStyle name="Normal 13" xfId="60" xr:uid="{00000000-0005-0000-0000-00002F000000}"/>
    <cellStyle name="Normal 2" xfId="7" xr:uid="{00000000-0005-0000-0000-000030000000}"/>
    <cellStyle name="Normal 2 2" xfId="8" xr:uid="{00000000-0005-0000-0000-000031000000}"/>
    <cellStyle name="Normal 2 3" xfId="61" xr:uid="{00000000-0005-0000-0000-000032000000}"/>
    <cellStyle name="Normal 3" xfId="17" xr:uid="{00000000-0005-0000-0000-000033000000}"/>
    <cellStyle name="Normal 50 2" xfId="18" xr:uid="{00000000-0005-0000-0000-000034000000}"/>
    <cellStyle name="Normal 64" xfId="3" xr:uid="{00000000-0005-0000-0000-000035000000}"/>
    <cellStyle name="Note" xfId="32" builtinId="10" customBuiltin="1"/>
    <cellStyle name="NoteOrSource" xfId="11" xr:uid="{00000000-0005-0000-0000-000037000000}"/>
    <cellStyle name="Ofcom Output" xfId="12" xr:uid="{00000000-0005-0000-0000-000038000000}"/>
    <cellStyle name="Output" xfId="27" builtinId="21" customBuiltin="1"/>
    <cellStyle name="Percent" xfId="2" builtinId="5"/>
    <cellStyle name="Percent [0%]" xfId="5" xr:uid="{00000000-0005-0000-0000-00003B000000}"/>
    <cellStyle name="Title 2" xfId="59" xr:uid="{00000000-0005-0000-0000-00003C000000}"/>
    <cellStyle name="Total" xfId="34" builtinId="25" customBuiltin="1"/>
    <cellStyle name="Unhighlight" xfId="15" xr:uid="{00000000-0005-0000-0000-00003E000000}"/>
    <cellStyle name="Warning Text" xfId="31" builtinId="11" customBuiltin="1"/>
  </cellStyles>
  <dxfs count="37">
    <dxf>
      <numFmt numFmtId="167" formatCode="&quot;£&quot;#,##0"/>
    </dxf>
    <dxf>
      <alignment horizontal="right"/>
    </dxf>
    <dxf>
      <alignment horizontal="righ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onnections" Target="connections.xml"/><Relationship Id="rId20" Type="http://schemas.openxmlformats.org/officeDocument/2006/relationships/worksheet" Target="worksheets/sheet20.xml"/><Relationship Id="rId4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216478</xdr:colOff>
      <xdr:row>1</xdr:row>
      <xdr:rowOff>97458</xdr:rowOff>
    </xdr:from>
    <xdr:ext cx="666749" cy="326838"/>
    <xdr:pic>
      <xdr:nvPicPr>
        <xdr:cNvPr id="2" name="Picture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478" y="287958"/>
          <a:ext cx="666749" cy="32683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ffice1.bt.com/Users/611670791/AppData/Local/Microsoft/Windows/INetCache/Content.Outlook/EIW2X50O/Consumer%20Pricing%20V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ffice1.bt.com/Users/611670791/AppData/Local/Microsoft/Windows/INetCache/Content.Outlook/EIW2X50O/Consumer%20Pricing%20PC18.B%20V2%20(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fice1.bt.com/Users/601650741/Documents/1)%20Pricing%20Manager%20Folders/Call%20Pricer/IDD%20Vlook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Overview"/>
      <sheetName val="BT Basic - No changes"/>
      <sheetName val="Network and Op Serv"/>
      <sheetName val="Set up Fees (Leg and Isa)"/>
      <sheetName val="Calls - NGCS - Legacy"/>
      <sheetName val="Calls - UK - Isabella"/>
      <sheetName val="Calls - NGCS - Isabella"/>
      <sheetName val="Mobile"/>
      <sheetName val="NGCS FUP"/>
      <sheetName val="Smart Talk (NI-ROI)"/>
      <sheetName val="Channel Islands and ISP geo"/>
      <sheetName val="IDD Pricing"/>
      <sheetName val="F&amp;F International"/>
      <sheetName val="International Freedom"/>
      <sheetName val="Impacted Options"/>
      <sheetName val="Sheet2"/>
      <sheetName val="Calls - UK - Legacy"/>
    </sheetNames>
    <sheetDataSet>
      <sheetData sheetId="0"/>
      <sheetData sheetId="1"/>
      <sheetData sheetId="2"/>
      <sheetData sheetId="3">
        <row r="11">
          <cell r="A11" t="str">
            <v>Ex VAT to one decimal places for Network Services (fixed fees).</v>
          </cell>
        </row>
      </sheetData>
      <sheetData sheetId="4"/>
      <sheetData sheetId="5"/>
      <sheetData sheetId="6">
        <row r="1">
          <cell r="A1" t="str">
            <v>CALL PRICE CHANGES - Isabela</v>
          </cell>
          <cell r="B1">
            <v>0</v>
          </cell>
          <cell r="C1">
            <v>0</v>
          </cell>
          <cell r="D1">
            <v>0</v>
          </cell>
          <cell r="E1">
            <v>0</v>
          </cell>
          <cell r="F1">
            <v>0</v>
          </cell>
          <cell r="G1">
            <v>0</v>
          </cell>
          <cell r="H1">
            <v>0</v>
          </cell>
          <cell r="I1">
            <v>0</v>
          </cell>
          <cell r="J1">
            <v>0</v>
          </cell>
        </row>
        <row r="2">
          <cell r="A2" t="str">
            <v>Local/National, G21 (03xx, 056xx and some 055xx)</v>
          </cell>
          <cell r="B2">
            <v>0</v>
          </cell>
          <cell r="C2">
            <v>0</v>
          </cell>
          <cell r="D2">
            <v>0</v>
          </cell>
          <cell r="E2">
            <v>0</v>
          </cell>
          <cell r="F2">
            <v>0</v>
          </cell>
          <cell r="G2">
            <v>0</v>
          </cell>
          <cell r="H2">
            <v>0</v>
          </cell>
          <cell r="I2">
            <v>0</v>
          </cell>
          <cell r="J2">
            <v>0</v>
          </cell>
        </row>
        <row r="3">
          <cell r="A3" t="str">
            <v>NB - It should be noted that 0845 and 0870 calls are free of charge during the plans associated free period.</v>
          </cell>
          <cell r="B3">
            <v>0</v>
          </cell>
          <cell r="C3">
            <v>0</v>
          </cell>
          <cell r="D3">
            <v>0</v>
          </cell>
          <cell r="E3">
            <v>0</v>
          </cell>
          <cell r="F3">
            <v>0</v>
          </cell>
          <cell r="G3">
            <v>0</v>
          </cell>
          <cell r="H3">
            <v>0</v>
          </cell>
          <cell r="I3">
            <v>0</v>
          </cell>
          <cell r="J3">
            <v>0</v>
          </cell>
        </row>
        <row r="4">
          <cell r="A4">
            <v>0</v>
          </cell>
          <cell r="B4">
            <v>0</v>
          </cell>
          <cell r="C4">
            <v>0</v>
          </cell>
          <cell r="D4">
            <v>0</v>
          </cell>
          <cell r="E4">
            <v>0</v>
          </cell>
          <cell r="F4">
            <v>0</v>
          </cell>
          <cell r="G4">
            <v>0</v>
          </cell>
          <cell r="H4">
            <v>0</v>
          </cell>
          <cell r="I4">
            <v>0</v>
          </cell>
          <cell r="J4">
            <v>0</v>
          </cell>
        </row>
        <row r="5">
          <cell r="A5" t="str">
            <v>Local/National, G21 (03xx, 056xx and some 055xx) and NGCS</v>
          </cell>
          <cell r="B5" t="str">
            <v>Pricing 16 - 3rd July 2016</v>
          </cell>
          <cell r="C5">
            <v>0</v>
          </cell>
          <cell r="D5">
            <v>0</v>
          </cell>
          <cell r="E5">
            <v>0</v>
          </cell>
          <cell r="F5">
            <v>0</v>
          </cell>
          <cell r="G5">
            <v>0</v>
          </cell>
          <cell r="H5" t="str">
            <v>Pricing 17 - 2nd April 2017</v>
          </cell>
          <cell r="I5">
            <v>0</v>
          </cell>
          <cell r="J5">
            <v>0</v>
          </cell>
          <cell r="K5">
            <v>0</v>
          </cell>
          <cell r="L5">
            <v>0</v>
          </cell>
          <cell r="M5">
            <v>0</v>
          </cell>
        </row>
        <row r="6">
          <cell r="A6">
            <v>0</v>
          </cell>
          <cell r="B6" t="str">
            <v>EX VAT</v>
          </cell>
          <cell r="C6">
            <v>0</v>
          </cell>
          <cell r="D6">
            <v>0</v>
          </cell>
          <cell r="E6" t="str">
            <v>INC VAT</v>
          </cell>
          <cell r="F6">
            <v>0</v>
          </cell>
          <cell r="G6">
            <v>0</v>
          </cell>
          <cell r="H6" t="str">
            <v>EX VAT</v>
          </cell>
          <cell r="I6">
            <v>0</v>
          </cell>
          <cell r="J6">
            <v>0</v>
          </cell>
          <cell r="K6" t="str">
            <v>INC VAT</v>
          </cell>
          <cell r="L6">
            <v>0</v>
          </cell>
          <cell r="M6">
            <v>0</v>
          </cell>
        </row>
        <row r="7">
          <cell r="A7" t="str">
            <v>Set-up Fee</v>
          </cell>
          <cell r="B7">
            <v>15.83</v>
          </cell>
          <cell r="C7">
            <v>15.83</v>
          </cell>
          <cell r="D7">
            <v>15.83</v>
          </cell>
          <cell r="E7">
            <v>18.995999999999999</v>
          </cell>
          <cell r="F7">
            <v>18.995999999999999</v>
          </cell>
          <cell r="G7">
            <v>18.995999999999999</v>
          </cell>
          <cell r="H7">
            <v>17.5</v>
          </cell>
          <cell r="I7">
            <v>17.5</v>
          </cell>
          <cell r="J7">
            <v>17.5</v>
          </cell>
          <cell r="K7">
            <v>21</v>
          </cell>
          <cell r="L7">
            <v>21</v>
          </cell>
          <cell r="M7">
            <v>21</v>
          </cell>
        </row>
        <row r="8">
          <cell r="A8">
            <v>0</v>
          </cell>
          <cell r="B8" t="str">
            <v>Local</v>
          </cell>
          <cell r="C8">
            <v>0</v>
          </cell>
          <cell r="D8">
            <v>0</v>
          </cell>
          <cell r="E8" t="str">
            <v>Local</v>
          </cell>
          <cell r="F8">
            <v>0</v>
          </cell>
          <cell r="G8">
            <v>0</v>
          </cell>
          <cell r="H8" t="str">
            <v>Local</v>
          </cell>
          <cell r="I8">
            <v>0</v>
          </cell>
          <cell r="J8">
            <v>0</v>
          </cell>
          <cell r="K8" t="str">
            <v>Local</v>
          </cell>
          <cell r="L8">
            <v>0</v>
          </cell>
          <cell r="M8">
            <v>0</v>
          </cell>
        </row>
        <row r="9">
          <cell r="A9">
            <v>0</v>
          </cell>
          <cell r="B9" t="str">
            <v>Day 
(Mon - Fri
7am-7pm)</v>
          </cell>
          <cell r="C9" t="str">
            <v>Evening
 (Mon to Fri before 7am &amp; after 7pm)</v>
          </cell>
          <cell r="D9" t="str">
            <v>Weekend (Midnight Fri to Midnight Sun)</v>
          </cell>
          <cell r="E9" t="str">
            <v>Day 
(Mon - Fri
7am-7pm)</v>
          </cell>
          <cell r="F9" t="str">
            <v>Evening
 (Mon to Fri before 7am &amp; after 7pm)</v>
          </cell>
          <cell r="G9" t="str">
            <v>Weekend (Midnight Fri to Midnight Sun)</v>
          </cell>
          <cell r="H9" t="str">
            <v>Day 
(Mon - Fri
7am-7pm)</v>
          </cell>
          <cell r="I9" t="str">
            <v>Evening
 (Mon to Fri before 7am &amp; after 7pm)</v>
          </cell>
          <cell r="J9" t="str">
            <v>Weekend (Midnight Fri to Midnight Sun)</v>
          </cell>
          <cell r="K9" t="str">
            <v>Day 
(Mon - Fri
7am-7pm)</v>
          </cell>
          <cell r="L9" t="str">
            <v>Evening
 (Mon to Fri before 7am &amp; after 7pm)</v>
          </cell>
          <cell r="M9" t="str">
            <v>Weekend (Midnight Fri to Midnight Sun)</v>
          </cell>
        </row>
        <row r="10">
          <cell r="A10" t="str">
            <v>No Inclusive Calls</v>
          </cell>
          <cell r="B10">
            <v>0</v>
          </cell>
          <cell r="C10">
            <v>0</v>
          </cell>
          <cell r="D10">
            <v>0</v>
          </cell>
          <cell r="E10">
            <v>0</v>
          </cell>
          <cell r="F10">
            <v>0</v>
          </cell>
          <cell r="G10">
            <v>0</v>
          </cell>
          <cell r="H10">
            <v>0</v>
          </cell>
          <cell r="I10">
            <v>0</v>
          </cell>
          <cell r="J10">
            <v>0</v>
          </cell>
          <cell r="K10">
            <v>0</v>
          </cell>
          <cell r="L10">
            <v>0</v>
          </cell>
          <cell r="M10">
            <v>0</v>
          </cell>
        </row>
        <row r="11">
          <cell r="A11" t="str">
            <v>Pence Per Minute before Discount</v>
          </cell>
          <cell r="B11">
            <v>9.17</v>
          </cell>
          <cell r="C11">
            <v>9.17</v>
          </cell>
          <cell r="D11">
            <v>9.17</v>
          </cell>
          <cell r="E11">
            <v>11.004</v>
          </cell>
          <cell r="F11">
            <v>11.004</v>
          </cell>
          <cell r="G11">
            <v>11.004</v>
          </cell>
          <cell r="H11">
            <v>10</v>
          </cell>
          <cell r="I11">
            <v>10</v>
          </cell>
          <cell r="J11">
            <v>10</v>
          </cell>
          <cell r="K11">
            <v>12</v>
          </cell>
          <cell r="L11">
            <v>12</v>
          </cell>
          <cell r="M11">
            <v>12</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Overview"/>
      <sheetName val="BT Basic - No changes"/>
      <sheetName val="Network and Op Serv"/>
      <sheetName val="Set up Fees (Leg and Isa)"/>
      <sheetName val="Calls - UK - Legacy"/>
      <sheetName val="Calls - NGCS - Legacy"/>
      <sheetName val="Calls - UK - Isabella"/>
      <sheetName val="Calls - NGCS - Isabella"/>
      <sheetName val="Mobile"/>
      <sheetName val="NGCS FUP"/>
      <sheetName val="Smart Talk (NI-ROI)"/>
      <sheetName val="Channel Islands and ISP geo"/>
      <sheetName val="IDD Pricing"/>
      <sheetName val="International Freedom"/>
      <sheetName val="F&amp;F International"/>
      <sheetName val="Impacted Options"/>
      <sheetName val="Fixed to Wifi"/>
    </sheetNames>
    <sheetDataSet>
      <sheetData sheetId="0"/>
      <sheetData sheetId="1"/>
      <sheetData sheetId="2"/>
      <sheetData sheetId="3">
        <row r="11">
          <cell r="A11" t="str">
            <v>Ex VAT to one decimal places for Network Services (fixed fees) Inc VAT to 2 decimal places.</v>
          </cell>
        </row>
      </sheetData>
      <sheetData sheetId="4"/>
      <sheetData sheetId="5"/>
      <sheetData sheetId="6"/>
      <sheetData sheetId="7">
        <row r="1">
          <cell r="A1" t="str">
            <v>CALL PRICE CHANGES - Isabela</v>
          </cell>
          <cell r="B1">
            <v>0</v>
          </cell>
          <cell r="C1">
            <v>0</v>
          </cell>
          <cell r="D1">
            <v>0</v>
          </cell>
          <cell r="E1">
            <v>0</v>
          </cell>
          <cell r="F1">
            <v>0</v>
          </cell>
          <cell r="G1">
            <v>0</v>
          </cell>
          <cell r="H1">
            <v>0</v>
          </cell>
          <cell r="I1">
            <v>0</v>
          </cell>
          <cell r="J1">
            <v>0</v>
          </cell>
        </row>
        <row r="2">
          <cell r="A2" t="str">
            <v>Local/National, G21 (03xx, 056xx and some 055xx)</v>
          </cell>
          <cell r="B2">
            <v>0</v>
          </cell>
          <cell r="C2">
            <v>0</v>
          </cell>
          <cell r="D2">
            <v>0</v>
          </cell>
          <cell r="E2">
            <v>0</v>
          </cell>
          <cell r="F2">
            <v>0</v>
          </cell>
          <cell r="G2">
            <v>0</v>
          </cell>
          <cell r="H2">
            <v>0</v>
          </cell>
          <cell r="I2">
            <v>0</v>
          </cell>
          <cell r="J2">
            <v>0</v>
          </cell>
        </row>
        <row r="3">
          <cell r="A3" t="str">
            <v>NB - It should be noted that 0845 and 0870 calls are free of charge during the plans associated free period.</v>
          </cell>
          <cell r="B3">
            <v>0</v>
          </cell>
          <cell r="C3">
            <v>0</v>
          </cell>
          <cell r="D3">
            <v>0</v>
          </cell>
          <cell r="E3">
            <v>0</v>
          </cell>
          <cell r="F3">
            <v>0</v>
          </cell>
          <cell r="G3">
            <v>0</v>
          </cell>
          <cell r="H3">
            <v>0</v>
          </cell>
          <cell r="I3">
            <v>0</v>
          </cell>
          <cell r="J3">
            <v>0</v>
          </cell>
        </row>
        <row r="4">
          <cell r="A4">
            <v>0</v>
          </cell>
          <cell r="B4">
            <v>0</v>
          </cell>
          <cell r="C4">
            <v>0</v>
          </cell>
          <cell r="D4">
            <v>0</v>
          </cell>
          <cell r="E4">
            <v>0</v>
          </cell>
          <cell r="F4">
            <v>0</v>
          </cell>
          <cell r="G4">
            <v>0</v>
          </cell>
          <cell r="H4">
            <v>0</v>
          </cell>
          <cell r="I4">
            <v>0</v>
          </cell>
          <cell r="J4">
            <v>0</v>
          </cell>
        </row>
        <row r="5">
          <cell r="A5" t="str">
            <v>Local/National, G21 (03xx, 056xx and some 055xx) and NGCS</v>
          </cell>
          <cell r="B5" t="str">
            <v>From 7th January 2018</v>
          </cell>
          <cell r="C5">
            <v>0</v>
          </cell>
          <cell r="D5">
            <v>0</v>
          </cell>
          <cell r="E5">
            <v>0</v>
          </cell>
          <cell r="F5">
            <v>0</v>
          </cell>
          <cell r="G5">
            <v>0</v>
          </cell>
          <cell r="H5" t="str">
            <v>From 16th September 2018</v>
          </cell>
          <cell r="I5">
            <v>0</v>
          </cell>
          <cell r="J5">
            <v>0</v>
          </cell>
          <cell r="K5">
            <v>0</v>
          </cell>
          <cell r="L5">
            <v>0</v>
          </cell>
          <cell r="M5">
            <v>0</v>
          </cell>
        </row>
        <row r="6">
          <cell r="A6">
            <v>0</v>
          </cell>
          <cell r="B6" t="str">
            <v>EX VAT</v>
          </cell>
          <cell r="C6">
            <v>0</v>
          </cell>
          <cell r="D6">
            <v>0</v>
          </cell>
          <cell r="E6" t="str">
            <v>INC VAT</v>
          </cell>
          <cell r="F6">
            <v>0</v>
          </cell>
          <cell r="G6">
            <v>0</v>
          </cell>
          <cell r="H6" t="str">
            <v>EX VAT</v>
          </cell>
          <cell r="I6">
            <v>0</v>
          </cell>
          <cell r="J6">
            <v>0</v>
          </cell>
          <cell r="K6" t="str">
            <v>INC VAT</v>
          </cell>
          <cell r="L6">
            <v>0</v>
          </cell>
          <cell r="M6">
            <v>0</v>
          </cell>
        </row>
        <row r="7">
          <cell r="A7" t="str">
            <v>Set-up Fee</v>
          </cell>
          <cell r="B7">
            <v>18.34</v>
          </cell>
          <cell r="C7">
            <v>18.34</v>
          </cell>
          <cell r="D7">
            <v>18.34</v>
          </cell>
          <cell r="E7">
            <v>22</v>
          </cell>
          <cell r="F7">
            <v>22</v>
          </cell>
          <cell r="G7">
            <v>22</v>
          </cell>
          <cell r="H7">
            <v>19.170000000000002</v>
          </cell>
          <cell r="I7">
            <v>19.170000000000002</v>
          </cell>
          <cell r="J7">
            <v>19.170000000000002</v>
          </cell>
          <cell r="K7">
            <v>23</v>
          </cell>
          <cell r="L7">
            <v>23</v>
          </cell>
          <cell r="M7">
            <v>23</v>
          </cell>
        </row>
        <row r="8">
          <cell r="A8">
            <v>0</v>
          </cell>
          <cell r="B8" t="str">
            <v>Local</v>
          </cell>
          <cell r="C8">
            <v>0</v>
          </cell>
          <cell r="D8">
            <v>0</v>
          </cell>
          <cell r="E8" t="str">
            <v>Local</v>
          </cell>
          <cell r="F8">
            <v>0</v>
          </cell>
          <cell r="G8">
            <v>0</v>
          </cell>
          <cell r="H8" t="str">
            <v>Local</v>
          </cell>
          <cell r="I8">
            <v>0</v>
          </cell>
          <cell r="J8">
            <v>0</v>
          </cell>
          <cell r="K8" t="str">
            <v>Local</v>
          </cell>
          <cell r="L8">
            <v>0</v>
          </cell>
          <cell r="M8">
            <v>0</v>
          </cell>
        </row>
        <row r="9">
          <cell r="A9">
            <v>0</v>
          </cell>
          <cell r="B9" t="str">
            <v>Day 
(Mon - Fri
7am-7pm)</v>
          </cell>
          <cell r="C9" t="str">
            <v>Evening
 (Mon to Fri before 7am &amp; after 7pm)</v>
          </cell>
          <cell r="D9" t="str">
            <v>Weekend (Midnight Fri to Midnight Sun)</v>
          </cell>
          <cell r="E9" t="str">
            <v>Day 
(Mon - Fri
7am-7pm)</v>
          </cell>
          <cell r="F9" t="str">
            <v>Evening
 (Mon to Fri before 7am &amp; after 7pm)</v>
          </cell>
          <cell r="G9" t="str">
            <v>Weekend (Midnight Fri to Midnight Sun)</v>
          </cell>
          <cell r="H9" t="str">
            <v>Day 
(Mon - Fri
7am-7pm)</v>
          </cell>
          <cell r="I9" t="str">
            <v>Evening
 (Mon to Fri before 7am &amp; after 7pm)</v>
          </cell>
          <cell r="J9" t="str">
            <v>Weekend (Midnight Fri to Midnight Sun)</v>
          </cell>
          <cell r="K9" t="str">
            <v>Day 
(Mon - Fri
7am-7pm)</v>
          </cell>
          <cell r="L9" t="str">
            <v>Evening
 (Mon to Fri before 7am &amp; after 7pm)</v>
          </cell>
          <cell r="M9" t="str">
            <v>Weekend (Midnight Fri to Midnight Sun)</v>
          </cell>
        </row>
        <row r="10">
          <cell r="A10" t="str">
            <v>No Inclusive Calls</v>
          </cell>
          <cell r="B10">
            <v>0</v>
          </cell>
          <cell r="C10">
            <v>0</v>
          </cell>
          <cell r="D10">
            <v>0</v>
          </cell>
          <cell r="E10">
            <v>0</v>
          </cell>
          <cell r="F10">
            <v>0</v>
          </cell>
          <cell r="G10">
            <v>0</v>
          </cell>
          <cell r="H10">
            <v>0</v>
          </cell>
          <cell r="I10">
            <v>0</v>
          </cell>
          <cell r="J10">
            <v>0</v>
          </cell>
          <cell r="K10">
            <v>0</v>
          </cell>
          <cell r="L10">
            <v>0</v>
          </cell>
          <cell r="M10">
            <v>0</v>
          </cell>
        </row>
        <row r="11">
          <cell r="A11" t="str">
            <v>Pence Per Minute before Discount</v>
          </cell>
          <cell r="B11">
            <v>10.84</v>
          </cell>
          <cell r="C11">
            <v>10.84</v>
          </cell>
          <cell r="D11">
            <v>10.84</v>
          </cell>
          <cell r="E11">
            <v>13</v>
          </cell>
          <cell r="F11">
            <v>13</v>
          </cell>
          <cell r="G11">
            <v>13</v>
          </cell>
          <cell r="H11">
            <v>12.5</v>
          </cell>
          <cell r="I11">
            <v>12.5</v>
          </cell>
          <cell r="J11">
            <v>12.5</v>
          </cell>
          <cell r="K11">
            <v>15</v>
          </cell>
          <cell r="L11">
            <v>15</v>
          </cell>
          <cell r="M11">
            <v>15</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all Plans IDD"/>
      <sheetName val="Calling Plan Prices"/>
      <sheetName val="Sheet2"/>
    </sheetNames>
    <sheetDataSet>
      <sheetData sheetId="0"/>
      <sheetData sheetId="1">
        <row r="10">
          <cell r="A10" t="str">
            <v>Afghanistan</v>
          </cell>
          <cell r="B10">
            <v>100</v>
          </cell>
          <cell r="C10">
            <v>120</v>
          </cell>
          <cell r="D10">
            <v>100</v>
          </cell>
          <cell r="E10">
            <v>120</v>
          </cell>
          <cell r="F10">
            <v>0</v>
          </cell>
          <cell r="G10">
            <v>125</v>
          </cell>
          <cell r="H10">
            <v>150</v>
          </cell>
          <cell r="I10">
            <v>125</v>
          </cell>
          <cell r="J10">
            <v>150</v>
          </cell>
        </row>
        <row r="11">
          <cell r="A11" t="str">
            <v>Albania</v>
          </cell>
          <cell r="B11">
            <v>66.665999999999997</v>
          </cell>
          <cell r="C11">
            <v>80</v>
          </cell>
          <cell r="D11">
            <v>66.665999999999997</v>
          </cell>
          <cell r="E11">
            <v>80</v>
          </cell>
          <cell r="F11">
            <v>0</v>
          </cell>
          <cell r="G11">
            <v>91.665999999999997</v>
          </cell>
          <cell r="H11">
            <v>110</v>
          </cell>
          <cell r="I11">
            <v>91.665999999999997</v>
          </cell>
          <cell r="J11">
            <v>110</v>
          </cell>
        </row>
        <row r="12">
          <cell r="A12" t="str">
            <v>Algeria</v>
          </cell>
          <cell r="B12">
            <v>66.665999999999997</v>
          </cell>
          <cell r="C12">
            <v>80</v>
          </cell>
          <cell r="D12">
            <v>66.665999999999997</v>
          </cell>
          <cell r="E12">
            <v>80</v>
          </cell>
          <cell r="F12">
            <v>0</v>
          </cell>
          <cell r="G12">
            <v>91.665999999999997</v>
          </cell>
          <cell r="H12">
            <v>110</v>
          </cell>
          <cell r="I12">
            <v>91.665999999999997</v>
          </cell>
          <cell r="J12">
            <v>110</v>
          </cell>
        </row>
        <row r="13">
          <cell r="A13" t="str">
            <v>Andorra</v>
          </cell>
          <cell r="B13">
            <v>66.665999999999997</v>
          </cell>
          <cell r="C13">
            <v>80</v>
          </cell>
          <cell r="D13">
            <v>66.665999999999997</v>
          </cell>
          <cell r="E13">
            <v>80</v>
          </cell>
          <cell r="F13">
            <v>0</v>
          </cell>
          <cell r="G13">
            <v>91.665999999999997</v>
          </cell>
          <cell r="H13">
            <v>110</v>
          </cell>
          <cell r="I13">
            <v>91.665999999999997</v>
          </cell>
          <cell r="J13">
            <v>110</v>
          </cell>
        </row>
        <row r="14">
          <cell r="A14" t="str">
            <v>Angola</v>
          </cell>
          <cell r="B14">
            <v>100</v>
          </cell>
          <cell r="C14">
            <v>120</v>
          </cell>
          <cell r="D14">
            <v>100</v>
          </cell>
          <cell r="E14">
            <v>120</v>
          </cell>
          <cell r="F14">
            <v>0</v>
          </cell>
          <cell r="G14">
            <v>125</v>
          </cell>
          <cell r="H14">
            <v>150</v>
          </cell>
          <cell r="I14">
            <v>125</v>
          </cell>
          <cell r="J14">
            <v>150</v>
          </cell>
        </row>
        <row r="15">
          <cell r="A15" t="str">
            <v>Anguilla</v>
          </cell>
          <cell r="B15">
            <v>100</v>
          </cell>
          <cell r="C15">
            <v>120</v>
          </cell>
          <cell r="D15">
            <v>100</v>
          </cell>
          <cell r="E15">
            <v>120</v>
          </cell>
          <cell r="F15">
            <v>0</v>
          </cell>
          <cell r="G15">
            <v>125</v>
          </cell>
          <cell r="H15">
            <v>150</v>
          </cell>
          <cell r="I15">
            <v>125</v>
          </cell>
          <cell r="J15">
            <v>150</v>
          </cell>
        </row>
        <row r="16">
          <cell r="A16" t="str">
            <v>Antarctica Australian Territory</v>
          </cell>
          <cell r="B16">
            <v>100</v>
          </cell>
          <cell r="C16">
            <v>120</v>
          </cell>
          <cell r="D16">
            <v>100</v>
          </cell>
          <cell r="E16">
            <v>120</v>
          </cell>
          <cell r="F16">
            <v>0</v>
          </cell>
          <cell r="G16">
            <v>100</v>
          </cell>
          <cell r="H16">
            <v>120</v>
          </cell>
          <cell r="I16">
            <v>100</v>
          </cell>
          <cell r="J16">
            <v>120</v>
          </cell>
        </row>
        <row r="17">
          <cell r="A17" t="str">
            <v>Antigua &amp; Barbuda</v>
          </cell>
          <cell r="B17">
            <v>33.332999999999998</v>
          </cell>
          <cell r="C17">
            <v>40</v>
          </cell>
          <cell r="D17">
            <v>33.332999999999998</v>
          </cell>
          <cell r="E17">
            <v>40</v>
          </cell>
          <cell r="F17">
            <v>0</v>
          </cell>
          <cell r="G17">
            <v>58.332999999999998</v>
          </cell>
          <cell r="H17">
            <v>70</v>
          </cell>
          <cell r="I17">
            <v>58.332999999999998</v>
          </cell>
          <cell r="J17">
            <v>70</v>
          </cell>
        </row>
        <row r="18">
          <cell r="A18" t="str">
            <v>Antilles (Netherlands)</v>
          </cell>
          <cell r="B18">
            <v>100</v>
          </cell>
          <cell r="C18">
            <v>120</v>
          </cell>
          <cell r="D18">
            <v>100</v>
          </cell>
          <cell r="E18">
            <v>120</v>
          </cell>
          <cell r="F18">
            <v>0</v>
          </cell>
          <cell r="G18">
            <v>125</v>
          </cell>
          <cell r="H18">
            <v>150</v>
          </cell>
          <cell r="I18">
            <v>125</v>
          </cell>
          <cell r="J18">
            <v>150</v>
          </cell>
        </row>
        <row r="19">
          <cell r="A19" t="str">
            <v>Argentina</v>
          </cell>
          <cell r="B19">
            <v>100</v>
          </cell>
          <cell r="C19">
            <v>120</v>
          </cell>
          <cell r="D19">
            <v>100</v>
          </cell>
          <cell r="E19">
            <v>120</v>
          </cell>
          <cell r="F19">
            <v>0</v>
          </cell>
          <cell r="G19">
            <v>125</v>
          </cell>
          <cell r="H19">
            <v>150</v>
          </cell>
          <cell r="I19">
            <v>125</v>
          </cell>
          <cell r="J19">
            <v>150</v>
          </cell>
        </row>
        <row r="20">
          <cell r="A20" t="str">
            <v>Armenia</v>
          </cell>
          <cell r="B20">
            <v>100</v>
          </cell>
          <cell r="C20">
            <v>120</v>
          </cell>
          <cell r="D20">
            <v>100</v>
          </cell>
          <cell r="E20">
            <v>120</v>
          </cell>
          <cell r="F20">
            <v>0</v>
          </cell>
          <cell r="G20">
            <v>125</v>
          </cell>
          <cell r="H20">
            <v>150</v>
          </cell>
          <cell r="I20">
            <v>125</v>
          </cell>
          <cell r="J20">
            <v>150</v>
          </cell>
        </row>
        <row r="21">
          <cell r="A21" t="str">
            <v>Aruba</v>
          </cell>
          <cell r="B21">
            <v>100</v>
          </cell>
          <cell r="C21">
            <v>120</v>
          </cell>
          <cell r="D21">
            <v>100</v>
          </cell>
          <cell r="E21">
            <v>120</v>
          </cell>
          <cell r="F21">
            <v>0</v>
          </cell>
          <cell r="G21">
            <v>125</v>
          </cell>
          <cell r="H21">
            <v>150</v>
          </cell>
          <cell r="I21">
            <v>125</v>
          </cell>
          <cell r="J21">
            <v>150</v>
          </cell>
        </row>
        <row r="22">
          <cell r="A22" t="str">
            <v>Ascension Island</v>
          </cell>
          <cell r="B22">
            <v>100</v>
          </cell>
          <cell r="C22">
            <v>120</v>
          </cell>
          <cell r="D22">
            <v>100</v>
          </cell>
          <cell r="E22">
            <v>120</v>
          </cell>
          <cell r="F22">
            <v>0</v>
          </cell>
          <cell r="G22">
            <v>100</v>
          </cell>
          <cell r="H22">
            <v>120</v>
          </cell>
          <cell r="I22">
            <v>100</v>
          </cell>
          <cell r="J22">
            <v>120</v>
          </cell>
        </row>
        <row r="23">
          <cell r="A23" t="str">
            <v>Australia (incl. Christmas Is. &amp; Cocos Is.)</v>
          </cell>
          <cell r="B23">
            <v>33.332999999999998</v>
          </cell>
          <cell r="C23">
            <v>40</v>
          </cell>
          <cell r="D23">
            <v>33.332999999999998</v>
          </cell>
          <cell r="E23">
            <v>40</v>
          </cell>
          <cell r="F23">
            <v>0</v>
          </cell>
          <cell r="G23">
            <v>58.332999999999998</v>
          </cell>
          <cell r="H23">
            <v>70</v>
          </cell>
          <cell r="I23">
            <v>58.332999999999998</v>
          </cell>
          <cell r="J23">
            <v>70</v>
          </cell>
        </row>
        <row r="24">
          <cell r="A24" t="str">
            <v>Austria</v>
          </cell>
          <cell r="B24">
            <v>33.332999999999998</v>
          </cell>
          <cell r="C24">
            <v>40</v>
          </cell>
          <cell r="D24">
            <v>33.332999999999998</v>
          </cell>
          <cell r="E24">
            <v>40</v>
          </cell>
          <cell r="F24">
            <v>0</v>
          </cell>
          <cell r="G24">
            <v>58.332999999999998</v>
          </cell>
          <cell r="H24">
            <v>70</v>
          </cell>
          <cell r="I24">
            <v>58.332999999999998</v>
          </cell>
          <cell r="J24">
            <v>70</v>
          </cell>
        </row>
        <row r="25">
          <cell r="A25" t="str">
            <v>Azerbaijani Republic</v>
          </cell>
          <cell r="B25">
            <v>66.665999999999997</v>
          </cell>
          <cell r="C25">
            <v>80</v>
          </cell>
          <cell r="D25">
            <v>66.665999999999997</v>
          </cell>
          <cell r="E25">
            <v>80</v>
          </cell>
          <cell r="F25">
            <v>0</v>
          </cell>
          <cell r="G25">
            <v>91.665999999999997</v>
          </cell>
          <cell r="H25">
            <v>110</v>
          </cell>
          <cell r="I25">
            <v>91.665999999999997</v>
          </cell>
          <cell r="J25">
            <v>110</v>
          </cell>
        </row>
        <row r="26">
          <cell r="A26" t="str">
            <v>Azores</v>
          </cell>
          <cell r="B26">
            <v>33.332999999999998</v>
          </cell>
          <cell r="C26">
            <v>40</v>
          </cell>
          <cell r="D26">
            <v>33.332999999999998</v>
          </cell>
          <cell r="E26">
            <v>40</v>
          </cell>
          <cell r="F26">
            <v>0</v>
          </cell>
          <cell r="G26">
            <v>58.332999999999998</v>
          </cell>
          <cell r="H26">
            <v>70</v>
          </cell>
          <cell r="I26">
            <v>58.332999999999998</v>
          </cell>
          <cell r="J26">
            <v>70</v>
          </cell>
        </row>
        <row r="27">
          <cell r="A27" t="str">
            <v>Bahamas</v>
          </cell>
          <cell r="B27">
            <v>100</v>
          </cell>
          <cell r="C27">
            <v>120</v>
          </cell>
          <cell r="D27">
            <v>100</v>
          </cell>
          <cell r="E27">
            <v>120</v>
          </cell>
          <cell r="F27">
            <v>0</v>
          </cell>
          <cell r="G27">
            <v>100</v>
          </cell>
          <cell r="H27">
            <v>120</v>
          </cell>
          <cell r="I27">
            <v>100</v>
          </cell>
          <cell r="J27">
            <v>120</v>
          </cell>
        </row>
        <row r="28">
          <cell r="A28" t="str">
            <v>Bahrain</v>
          </cell>
          <cell r="B28">
            <v>100</v>
          </cell>
          <cell r="C28">
            <v>120</v>
          </cell>
          <cell r="D28">
            <v>100</v>
          </cell>
          <cell r="E28">
            <v>120</v>
          </cell>
          <cell r="F28">
            <v>0</v>
          </cell>
          <cell r="G28">
            <v>125</v>
          </cell>
          <cell r="H28">
            <v>150</v>
          </cell>
          <cell r="I28">
            <v>125</v>
          </cell>
          <cell r="J28">
            <v>150</v>
          </cell>
        </row>
        <row r="29">
          <cell r="A29" t="str">
            <v>Bangladesh</v>
          </cell>
          <cell r="B29">
            <v>33.332999999999998</v>
          </cell>
          <cell r="C29">
            <v>40</v>
          </cell>
          <cell r="D29">
            <v>33.332999999999998</v>
          </cell>
          <cell r="E29">
            <v>40</v>
          </cell>
          <cell r="F29">
            <v>0</v>
          </cell>
          <cell r="G29">
            <v>58.332999999999998</v>
          </cell>
          <cell r="H29">
            <v>70</v>
          </cell>
          <cell r="I29">
            <v>58.332999999999998</v>
          </cell>
          <cell r="J29">
            <v>70</v>
          </cell>
        </row>
        <row r="30">
          <cell r="A30" t="str">
            <v>Barbados</v>
          </cell>
          <cell r="B30">
            <v>33.332999999999998</v>
          </cell>
          <cell r="C30">
            <v>40</v>
          </cell>
          <cell r="D30">
            <v>33.332999999999998</v>
          </cell>
          <cell r="E30">
            <v>40</v>
          </cell>
          <cell r="F30">
            <v>0</v>
          </cell>
          <cell r="G30">
            <v>58.332999999999998</v>
          </cell>
          <cell r="H30">
            <v>70</v>
          </cell>
          <cell r="I30">
            <v>58.332999999999998</v>
          </cell>
          <cell r="J30">
            <v>70</v>
          </cell>
        </row>
        <row r="31">
          <cell r="A31" t="str">
            <v>Belarus</v>
          </cell>
          <cell r="B31">
            <v>66.665999999999997</v>
          </cell>
          <cell r="C31">
            <v>80</v>
          </cell>
          <cell r="D31">
            <v>66.665999999999997</v>
          </cell>
          <cell r="E31">
            <v>80</v>
          </cell>
          <cell r="F31">
            <v>0</v>
          </cell>
          <cell r="G31">
            <v>91.665999999999997</v>
          </cell>
          <cell r="H31">
            <v>110</v>
          </cell>
          <cell r="I31">
            <v>91.665999999999997</v>
          </cell>
          <cell r="J31">
            <v>110</v>
          </cell>
        </row>
        <row r="32">
          <cell r="A32" t="str">
            <v>Belgium</v>
          </cell>
          <cell r="B32">
            <v>33.332999999999998</v>
          </cell>
          <cell r="C32">
            <v>40</v>
          </cell>
          <cell r="D32">
            <v>33.332999999999998</v>
          </cell>
          <cell r="E32">
            <v>40</v>
          </cell>
          <cell r="F32">
            <v>0</v>
          </cell>
          <cell r="G32">
            <v>58.332999999999998</v>
          </cell>
          <cell r="H32">
            <v>70</v>
          </cell>
          <cell r="I32">
            <v>58.332999999999998</v>
          </cell>
          <cell r="J32">
            <v>70</v>
          </cell>
        </row>
        <row r="33">
          <cell r="A33" t="str">
            <v>Belize</v>
          </cell>
          <cell r="B33">
            <v>100</v>
          </cell>
          <cell r="C33">
            <v>120</v>
          </cell>
          <cell r="D33">
            <v>100</v>
          </cell>
          <cell r="E33">
            <v>120</v>
          </cell>
          <cell r="F33">
            <v>0</v>
          </cell>
          <cell r="G33">
            <v>125</v>
          </cell>
          <cell r="H33">
            <v>150</v>
          </cell>
          <cell r="I33">
            <v>125</v>
          </cell>
          <cell r="J33">
            <v>150</v>
          </cell>
        </row>
        <row r="34">
          <cell r="A34" t="str">
            <v>Benin</v>
          </cell>
          <cell r="B34">
            <v>100</v>
          </cell>
          <cell r="C34">
            <v>120</v>
          </cell>
          <cell r="D34">
            <v>100</v>
          </cell>
          <cell r="E34">
            <v>120</v>
          </cell>
          <cell r="F34">
            <v>0</v>
          </cell>
          <cell r="G34">
            <v>125</v>
          </cell>
          <cell r="H34">
            <v>150</v>
          </cell>
          <cell r="I34">
            <v>125</v>
          </cell>
          <cell r="J34">
            <v>150</v>
          </cell>
        </row>
        <row r="35">
          <cell r="A35" t="str">
            <v>Bermuda</v>
          </cell>
          <cell r="B35">
            <v>33.332999999999998</v>
          </cell>
          <cell r="C35">
            <v>40</v>
          </cell>
          <cell r="D35">
            <v>33.332999999999998</v>
          </cell>
          <cell r="E35">
            <v>40</v>
          </cell>
          <cell r="F35">
            <v>0</v>
          </cell>
          <cell r="G35">
            <v>58.332999999999998</v>
          </cell>
          <cell r="H35">
            <v>70</v>
          </cell>
          <cell r="I35">
            <v>58.332999999999998</v>
          </cell>
          <cell r="J35">
            <v>70</v>
          </cell>
        </row>
        <row r="36">
          <cell r="A36" t="str">
            <v>Bhutan</v>
          </cell>
          <cell r="B36">
            <v>100</v>
          </cell>
          <cell r="C36">
            <v>120</v>
          </cell>
          <cell r="D36">
            <v>100</v>
          </cell>
          <cell r="E36">
            <v>120</v>
          </cell>
          <cell r="F36">
            <v>0</v>
          </cell>
          <cell r="G36">
            <v>125</v>
          </cell>
          <cell r="H36">
            <v>150</v>
          </cell>
          <cell r="I36">
            <v>125</v>
          </cell>
          <cell r="J36">
            <v>150</v>
          </cell>
        </row>
        <row r="37">
          <cell r="A37" t="str">
            <v>Bolivia</v>
          </cell>
          <cell r="B37">
            <v>100</v>
          </cell>
          <cell r="C37">
            <v>120</v>
          </cell>
          <cell r="D37">
            <v>100</v>
          </cell>
          <cell r="E37">
            <v>120</v>
          </cell>
          <cell r="F37">
            <v>0</v>
          </cell>
          <cell r="G37">
            <v>125</v>
          </cell>
          <cell r="H37">
            <v>150</v>
          </cell>
          <cell r="I37">
            <v>125</v>
          </cell>
          <cell r="J37">
            <v>150</v>
          </cell>
        </row>
        <row r="38">
          <cell r="A38" t="str">
            <v>Bosnia-Hercegovenia</v>
          </cell>
          <cell r="B38">
            <v>66.665999999999997</v>
          </cell>
          <cell r="C38">
            <v>80</v>
          </cell>
          <cell r="D38">
            <v>66.665999999999997</v>
          </cell>
          <cell r="E38">
            <v>80</v>
          </cell>
          <cell r="F38">
            <v>0</v>
          </cell>
          <cell r="G38">
            <v>91.665999999999997</v>
          </cell>
          <cell r="H38">
            <v>110</v>
          </cell>
          <cell r="I38">
            <v>91.665999999999997</v>
          </cell>
          <cell r="J38">
            <v>110</v>
          </cell>
        </row>
        <row r="39">
          <cell r="A39" t="str">
            <v>Botswana</v>
          </cell>
          <cell r="B39">
            <v>100</v>
          </cell>
          <cell r="C39">
            <v>120</v>
          </cell>
          <cell r="D39">
            <v>100</v>
          </cell>
          <cell r="E39">
            <v>120</v>
          </cell>
          <cell r="F39">
            <v>0</v>
          </cell>
          <cell r="G39">
            <v>125</v>
          </cell>
          <cell r="H39">
            <v>150</v>
          </cell>
          <cell r="I39">
            <v>125</v>
          </cell>
          <cell r="J39">
            <v>150</v>
          </cell>
        </row>
        <row r="40">
          <cell r="A40" t="str">
            <v>Brazil</v>
          </cell>
          <cell r="B40">
            <v>16.666</v>
          </cell>
          <cell r="C40">
            <v>20</v>
          </cell>
          <cell r="D40">
            <v>16.666</v>
          </cell>
          <cell r="E40">
            <v>20</v>
          </cell>
          <cell r="F40">
            <v>0</v>
          </cell>
          <cell r="G40">
            <v>41.665999999999997</v>
          </cell>
          <cell r="H40">
            <v>50</v>
          </cell>
          <cell r="I40">
            <v>41.665999999999997</v>
          </cell>
          <cell r="J40">
            <v>50</v>
          </cell>
        </row>
        <row r="41">
          <cell r="A41" t="str">
            <v>Brunei Darussalam</v>
          </cell>
          <cell r="B41">
            <v>100</v>
          </cell>
          <cell r="C41">
            <v>120</v>
          </cell>
          <cell r="D41">
            <v>100</v>
          </cell>
          <cell r="E41">
            <v>120</v>
          </cell>
          <cell r="F41">
            <v>0</v>
          </cell>
          <cell r="G41">
            <v>125</v>
          </cell>
          <cell r="H41">
            <v>150</v>
          </cell>
          <cell r="I41">
            <v>125</v>
          </cell>
          <cell r="J41">
            <v>150</v>
          </cell>
        </row>
        <row r="42">
          <cell r="A42" t="str">
            <v>Bulgaria</v>
          </cell>
          <cell r="B42">
            <v>66.665999999999997</v>
          </cell>
          <cell r="C42">
            <v>80</v>
          </cell>
          <cell r="D42">
            <v>66.665999999999997</v>
          </cell>
          <cell r="E42">
            <v>80</v>
          </cell>
          <cell r="F42">
            <v>0</v>
          </cell>
          <cell r="G42">
            <v>91.665999999999997</v>
          </cell>
          <cell r="H42">
            <v>110</v>
          </cell>
          <cell r="I42">
            <v>91.665999999999997</v>
          </cell>
          <cell r="J42">
            <v>110</v>
          </cell>
        </row>
        <row r="43">
          <cell r="A43" t="str">
            <v>Burkina Faso</v>
          </cell>
          <cell r="B43">
            <v>100</v>
          </cell>
          <cell r="C43">
            <v>120</v>
          </cell>
          <cell r="D43">
            <v>100</v>
          </cell>
          <cell r="E43">
            <v>120</v>
          </cell>
          <cell r="F43">
            <v>0</v>
          </cell>
          <cell r="G43">
            <v>125</v>
          </cell>
          <cell r="H43">
            <v>150</v>
          </cell>
          <cell r="I43">
            <v>125</v>
          </cell>
          <cell r="J43">
            <v>150</v>
          </cell>
        </row>
        <row r="44">
          <cell r="A44" t="str">
            <v>Burundi</v>
          </cell>
          <cell r="B44">
            <v>100</v>
          </cell>
          <cell r="C44">
            <v>120</v>
          </cell>
          <cell r="D44">
            <v>100</v>
          </cell>
          <cell r="E44">
            <v>120</v>
          </cell>
          <cell r="F44">
            <v>0</v>
          </cell>
          <cell r="G44">
            <v>125</v>
          </cell>
          <cell r="H44">
            <v>150</v>
          </cell>
          <cell r="I44">
            <v>125</v>
          </cell>
          <cell r="J44">
            <v>150</v>
          </cell>
        </row>
        <row r="45">
          <cell r="A45" t="str">
            <v>Cambodia (Kingdom of)</v>
          </cell>
          <cell r="B45">
            <v>100</v>
          </cell>
          <cell r="C45">
            <v>120</v>
          </cell>
          <cell r="D45">
            <v>100</v>
          </cell>
          <cell r="E45">
            <v>120</v>
          </cell>
          <cell r="F45">
            <v>0</v>
          </cell>
          <cell r="G45">
            <v>125</v>
          </cell>
          <cell r="H45">
            <v>150</v>
          </cell>
          <cell r="I45">
            <v>125</v>
          </cell>
          <cell r="J45">
            <v>150</v>
          </cell>
        </row>
        <row r="46">
          <cell r="A46" t="str">
            <v>Cameroon</v>
          </cell>
          <cell r="B46">
            <v>100</v>
          </cell>
          <cell r="C46">
            <v>120</v>
          </cell>
          <cell r="D46">
            <v>100</v>
          </cell>
          <cell r="E46">
            <v>120</v>
          </cell>
          <cell r="F46">
            <v>0</v>
          </cell>
          <cell r="G46">
            <v>125</v>
          </cell>
          <cell r="H46">
            <v>150</v>
          </cell>
          <cell r="I46">
            <v>125</v>
          </cell>
          <cell r="J46">
            <v>150</v>
          </cell>
        </row>
        <row r="47">
          <cell r="A47" t="str">
            <v>Canada</v>
          </cell>
          <cell r="B47">
            <v>16.666</v>
          </cell>
          <cell r="C47">
            <v>20</v>
          </cell>
          <cell r="D47">
            <v>16.666</v>
          </cell>
          <cell r="E47">
            <v>20</v>
          </cell>
          <cell r="F47">
            <v>0</v>
          </cell>
          <cell r="G47">
            <v>16.666</v>
          </cell>
          <cell r="H47">
            <v>20</v>
          </cell>
          <cell r="I47">
            <v>16.666</v>
          </cell>
          <cell r="J47">
            <v>20</v>
          </cell>
        </row>
        <row r="48">
          <cell r="A48" t="str">
            <v>Canary Islands</v>
          </cell>
          <cell r="B48">
            <v>33.332999999999998</v>
          </cell>
          <cell r="C48">
            <v>40</v>
          </cell>
          <cell r="D48">
            <v>33.332999999999998</v>
          </cell>
          <cell r="E48">
            <v>40</v>
          </cell>
          <cell r="F48">
            <v>0</v>
          </cell>
          <cell r="G48">
            <v>58.332999999999998</v>
          </cell>
          <cell r="H48">
            <v>70</v>
          </cell>
          <cell r="I48">
            <v>58.332999999999998</v>
          </cell>
          <cell r="J48">
            <v>70</v>
          </cell>
        </row>
        <row r="49">
          <cell r="A49" t="str">
            <v>Cape Verde</v>
          </cell>
          <cell r="B49">
            <v>100</v>
          </cell>
          <cell r="C49">
            <v>120</v>
          </cell>
          <cell r="D49">
            <v>100</v>
          </cell>
          <cell r="E49">
            <v>120</v>
          </cell>
          <cell r="F49">
            <v>0</v>
          </cell>
          <cell r="G49">
            <v>125</v>
          </cell>
          <cell r="H49">
            <v>150</v>
          </cell>
          <cell r="I49">
            <v>125</v>
          </cell>
          <cell r="J49">
            <v>150</v>
          </cell>
        </row>
        <row r="50">
          <cell r="A50" t="str">
            <v>Cayman Islands</v>
          </cell>
          <cell r="B50">
            <v>100</v>
          </cell>
          <cell r="C50">
            <v>120</v>
          </cell>
          <cell r="D50">
            <v>100</v>
          </cell>
          <cell r="E50">
            <v>120</v>
          </cell>
          <cell r="F50">
            <v>0</v>
          </cell>
          <cell r="G50">
            <v>125</v>
          </cell>
          <cell r="H50">
            <v>150</v>
          </cell>
          <cell r="I50">
            <v>125</v>
          </cell>
          <cell r="J50">
            <v>150</v>
          </cell>
        </row>
        <row r="51">
          <cell r="A51" t="str">
            <v>Central African Republic</v>
          </cell>
          <cell r="B51">
            <v>100</v>
          </cell>
          <cell r="C51">
            <v>120</v>
          </cell>
          <cell r="D51">
            <v>100</v>
          </cell>
          <cell r="E51">
            <v>120</v>
          </cell>
          <cell r="F51">
            <v>0</v>
          </cell>
          <cell r="G51">
            <v>100</v>
          </cell>
          <cell r="H51">
            <v>120</v>
          </cell>
          <cell r="I51">
            <v>100</v>
          </cell>
          <cell r="J51">
            <v>120</v>
          </cell>
        </row>
        <row r="52">
          <cell r="A52" t="str">
            <v>Chad</v>
          </cell>
          <cell r="B52">
            <v>100</v>
          </cell>
          <cell r="C52">
            <v>120</v>
          </cell>
          <cell r="D52">
            <v>100</v>
          </cell>
          <cell r="E52">
            <v>120</v>
          </cell>
          <cell r="F52">
            <v>0</v>
          </cell>
          <cell r="G52">
            <v>100</v>
          </cell>
          <cell r="H52">
            <v>120</v>
          </cell>
          <cell r="I52">
            <v>100</v>
          </cell>
          <cell r="J52">
            <v>120</v>
          </cell>
        </row>
        <row r="53">
          <cell r="A53" t="str">
            <v>Chile</v>
          </cell>
          <cell r="B53">
            <v>100</v>
          </cell>
          <cell r="C53">
            <v>120</v>
          </cell>
          <cell r="D53">
            <v>100</v>
          </cell>
          <cell r="E53">
            <v>120</v>
          </cell>
          <cell r="F53">
            <v>0</v>
          </cell>
          <cell r="G53">
            <v>125</v>
          </cell>
          <cell r="H53">
            <v>150</v>
          </cell>
          <cell r="I53">
            <v>125</v>
          </cell>
          <cell r="J53">
            <v>150</v>
          </cell>
        </row>
        <row r="54">
          <cell r="A54" t="str">
            <v>China</v>
          </cell>
          <cell r="B54">
            <v>33.332999999999998</v>
          </cell>
          <cell r="C54">
            <v>40</v>
          </cell>
          <cell r="D54">
            <v>33.332999999999998</v>
          </cell>
          <cell r="E54">
            <v>40</v>
          </cell>
          <cell r="F54">
            <v>0</v>
          </cell>
          <cell r="G54">
            <v>58.332999999999998</v>
          </cell>
          <cell r="H54">
            <v>70</v>
          </cell>
          <cell r="I54">
            <v>58.332999999999998</v>
          </cell>
          <cell r="J54">
            <v>70</v>
          </cell>
        </row>
        <row r="55">
          <cell r="A55" t="str">
            <v>Colombia</v>
          </cell>
          <cell r="B55">
            <v>100</v>
          </cell>
          <cell r="C55">
            <v>120</v>
          </cell>
          <cell r="D55">
            <v>100</v>
          </cell>
          <cell r="E55">
            <v>120</v>
          </cell>
          <cell r="F55">
            <v>0</v>
          </cell>
          <cell r="G55">
            <v>125</v>
          </cell>
          <cell r="H55">
            <v>150</v>
          </cell>
          <cell r="I55">
            <v>125</v>
          </cell>
          <cell r="J55">
            <v>150</v>
          </cell>
        </row>
        <row r="56">
          <cell r="A56" t="str">
            <v>Comoros</v>
          </cell>
          <cell r="B56">
            <v>100</v>
          </cell>
          <cell r="C56">
            <v>120</v>
          </cell>
          <cell r="D56">
            <v>100</v>
          </cell>
          <cell r="E56">
            <v>120</v>
          </cell>
          <cell r="F56">
            <v>0</v>
          </cell>
          <cell r="G56">
            <v>125</v>
          </cell>
          <cell r="H56">
            <v>150</v>
          </cell>
          <cell r="I56">
            <v>125</v>
          </cell>
          <cell r="J56">
            <v>150</v>
          </cell>
        </row>
        <row r="57">
          <cell r="A57" t="str">
            <v>Congo</v>
          </cell>
          <cell r="B57">
            <v>100</v>
          </cell>
          <cell r="C57">
            <v>120</v>
          </cell>
          <cell r="D57">
            <v>100</v>
          </cell>
          <cell r="E57">
            <v>120</v>
          </cell>
          <cell r="F57">
            <v>0</v>
          </cell>
          <cell r="G57">
            <v>125</v>
          </cell>
          <cell r="H57">
            <v>150</v>
          </cell>
          <cell r="I57">
            <v>125</v>
          </cell>
          <cell r="J57">
            <v>150</v>
          </cell>
        </row>
        <row r="58">
          <cell r="A58" t="str">
            <v>Cook Islands</v>
          </cell>
          <cell r="B58">
            <v>100</v>
          </cell>
          <cell r="C58">
            <v>120</v>
          </cell>
          <cell r="D58">
            <v>100</v>
          </cell>
          <cell r="E58">
            <v>120</v>
          </cell>
          <cell r="F58">
            <v>0</v>
          </cell>
          <cell r="G58">
            <v>100</v>
          </cell>
          <cell r="H58">
            <v>120</v>
          </cell>
          <cell r="I58">
            <v>100</v>
          </cell>
          <cell r="J58">
            <v>120</v>
          </cell>
        </row>
        <row r="59">
          <cell r="A59" t="str">
            <v>Costa Rica</v>
          </cell>
          <cell r="B59">
            <v>100</v>
          </cell>
          <cell r="C59">
            <v>120</v>
          </cell>
          <cell r="D59">
            <v>100</v>
          </cell>
          <cell r="E59">
            <v>120</v>
          </cell>
          <cell r="F59">
            <v>0</v>
          </cell>
          <cell r="G59">
            <v>125</v>
          </cell>
          <cell r="H59">
            <v>150</v>
          </cell>
          <cell r="I59">
            <v>125</v>
          </cell>
          <cell r="J59">
            <v>150</v>
          </cell>
        </row>
        <row r="60">
          <cell r="A60" t="str">
            <v>Cote d'Ivoire</v>
          </cell>
          <cell r="B60">
            <v>100</v>
          </cell>
          <cell r="C60">
            <v>120</v>
          </cell>
          <cell r="D60">
            <v>100</v>
          </cell>
          <cell r="E60">
            <v>120</v>
          </cell>
          <cell r="F60">
            <v>0</v>
          </cell>
          <cell r="G60">
            <v>125</v>
          </cell>
          <cell r="H60">
            <v>150</v>
          </cell>
          <cell r="I60">
            <v>125</v>
          </cell>
          <cell r="J60">
            <v>150</v>
          </cell>
        </row>
        <row r="61">
          <cell r="A61" t="str">
            <v>Croatia</v>
          </cell>
          <cell r="B61">
            <v>66.665999999999997</v>
          </cell>
          <cell r="C61">
            <v>80</v>
          </cell>
          <cell r="D61">
            <v>66.665999999999997</v>
          </cell>
          <cell r="E61">
            <v>80</v>
          </cell>
          <cell r="F61">
            <v>0</v>
          </cell>
          <cell r="G61">
            <v>91.665999999999997</v>
          </cell>
          <cell r="H61">
            <v>110</v>
          </cell>
          <cell r="I61">
            <v>91.665999999999997</v>
          </cell>
          <cell r="J61">
            <v>110</v>
          </cell>
        </row>
        <row r="62">
          <cell r="A62" t="str">
            <v>Cuba</v>
          </cell>
          <cell r="B62">
            <v>100</v>
          </cell>
          <cell r="C62">
            <v>120</v>
          </cell>
          <cell r="D62">
            <v>100</v>
          </cell>
          <cell r="E62">
            <v>120</v>
          </cell>
          <cell r="F62">
            <v>0</v>
          </cell>
          <cell r="G62">
            <v>125</v>
          </cell>
          <cell r="H62">
            <v>150</v>
          </cell>
          <cell r="I62">
            <v>125</v>
          </cell>
          <cell r="J62">
            <v>150</v>
          </cell>
        </row>
        <row r="63">
          <cell r="A63" t="str">
            <v>Cyprus (excluding the north of Cyprus)</v>
          </cell>
          <cell r="B63">
            <v>33.332999999999998</v>
          </cell>
          <cell r="C63">
            <v>40</v>
          </cell>
          <cell r="D63">
            <v>33.332999999999998</v>
          </cell>
          <cell r="E63">
            <v>40</v>
          </cell>
          <cell r="F63">
            <v>0</v>
          </cell>
          <cell r="G63">
            <v>58.332999999999998</v>
          </cell>
          <cell r="H63">
            <v>70</v>
          </cell>
          <cell r="I63">
            <v>58.332999999999998</v>
          </cell>
          <cell r="J63">
            <v>70</v>
          </cell>
        </row>
        <row r="64">
          <cell r="A64" t="str">
            <v>Czech Republic</v>
          </cell>
          <cell r="B64">
            <v>33.332999999999998</v>
          </cell>
          <cell r="C64">
            <v>40</v>
          </cell>
          <cell r="D64">
            <v>33.332999999999998</v>
          </cell>
          <cell r="E64">
            <v>40</v>
          </cell>
          <cell r="F64">
            <v>0</v>
          </cell>
          <cell r="G64">
            <v>58.332999999999998</v>
          </cell>
          <cell r="H64">
            <v>70</v>
          </cell>
          <cell r="I64">
            <v>58.332999999999998</v>
          </cell>
          <cell r="J64">
            <v>70</v>
          </cell>
        </row>
        <row r="65">
          <cell r="A65" t="str">
            <v>Democratic Republic of the Congo (formerly Zaire)</v>
          </cell>
          <cell r="B65">
            <v>100</v>
          </cell>
          <cell r="C65">
            <v>120</v>
          </cell>
          <cell r="D65">
            <v>100</v>
          </cell>
          <cell r="E65">
            <v>120</v>
          </cell>
          <cell r="F65">
            <v>0</v>
          </cell>
          <cell r="G65">
            <v>125</v>
          </cell>
          <cell r="H65">
            <v>150</v>
          </cell>
          <cell r="I65">
            <v>125</v>
          </cell>
          <cell r="J65">
            <v>150</v>
          </cell>
        </row>
        <row r="66">
          <cell r="A66" t="str">
            <v>Denmark</v>
          </cell>
          <cell r="B66">
            <v>33.332999999999998</v>
          </cell>
          <cell r="C66">
            <v>40</v>
          </cell>
          <cell r="D66">
            <v>33.332999999999998</v>
          </cell>
          <cell r="E66">
            <v>40</v>
          </cell>
          <cell r="F66">
            <v>0</v>
          </cell>
          <cell r="G66">
            <v>58.332999999999998</v>
          </cell>
          <cell r="H66">
            <v>70</v>
          </cell>
          <cell r="I66">
            <v>58.332999999999998</v>
          </cell>
          <cell r="J66">
            <v>70</v>
          </cell>
        </row>
        <row r="67">
          <cell r="A67" t="str">
            <v>Diego Garcia</v>
          </cell>
          <cell r="B67">
            <v>125</v>
          </cell>
          <cell r="C67">
            <v>150</v>
          </cell>
          <cell r="D67">
            <v>125</v>
          </cell>
          <cell r="E67">
            <v>150</v>
          </cell>
          <cell r="F67">
            <v>0</v>
          </cell>
          <cell r="G67">
            <v>125</v>
          </cell>
          <cell r="H67">
            <v>150</v>
          </cell>
          <cell r="I67">
            <v>125</v>
          </cell>
          <cell r="J67">
            <v>150</v>
          </cell>
        </row>
        <row r="68">
          <cell r="A68" t="str">
            <v>Djibouti</v>
          </cell>
          <cell r="B68">
            <v>100</v>
          </cell>
          <cell r="C68">
            <v>120</v>
          </cell>
          <cell r="D68">
            <v>100</v>
          </cell>
          <cell r="E68">
            <v>120</v>
          </cell>
          <cell r="F68">
            <v>0</v>
          </cell>
          <cell r="G68">
            <v>125</v>
          </cell>
          <cell r="H68">
            <v>150</v>
          </cell>
          <cell r="I68">
            <v>125</v>
          </cell>
          <cell r="J68">
            <v>150</v>
          </cell>
        </row>
        <row r="69">
          <cell r="A69" t="str">
            <v>Dominica</v>
          </cell>
          <cell r="B69">
            <v>100</v>
          </cell>
          <cell r="C69">
            <v>120</v>
          </cell>
          <cell r="D69">
            <v>100</v>
          </cell>
          <cell r="E69">
            <v>120</v>
          </cell>
          <cell r="F69">
            <v>0</v>
          </cell>
          <cell r="G69">
            <v>125</v>
          </cell>
          <cell r="H69">
            <v>150</v>
          </cell>
          <cell r="I69">
            <v>125</v>
          </cell>
          <cell r="J69">
            <v>150</v>
          </cell>
        </row>
        <row r="70">
          <cell r="A70" t="str">
            <v>Dominican Republic</v>
          </cell>
          <cell r="B70">
            <v>100</v>
          </cell>
          <cell r="C70">
            <v>120</v>
          </cell>
          <cell r="D70">
            <v>100</v>
          </cell>
          <cell r="E70">
            <v>120</v>
          </cell>
          <cell r="F70">
            <v>0</v>
          </cell>
          <cell r="G70">
            <v>125</v>
          </cell>
          <cell r="H70">
            <v>150</v>
          </cell>
          <cell r="I70">
            <v>125</v>
          </cell>
          <cell r="J70">
            <v>150</v>
          </cell>
        </row>
        <row r="71">
          <cell r="A71" t="str">
            <v>East Timor</v>
          </cell>
          <cell r="B71">
            <v>100</v>
          </cell>
          <cell r="C71">
            <v>120</v>
          </cell>
          <cell r="D71">
            <v>100</v>
          </cell>
          <cell r="E71">
            <v>120</v>
          </cell>
          <cell r="F71">
            <v>0</v>
          </cell>
          <cell r="G71">
            <v>125</v>
          </cell>
          <cell r="H71">
            <v>150</v>
          </cell>
          <cell r="I71">
            <v>125</v>
          </cell>
          <cell r="J71">
            <v>150</v>
          </cell>
        </row>
        <row r="72">
          <cell r="A72" t="str">
            <v>Ecuador</v>
          </cell>
          <cell r="B72">
            <v>100</v>
          </cell>
          <cell r="C72">
            <v>120</v>
          </cell>
          <cell r="D72">
            <v>100</v>
          </cell>
          <cell r="E72">
            <v>120</v>
          </cell>
          <cell r="F72">
            <v>0</v>
          </cell>
          <cell r="G72">
            <v>125</v>
          </cell>
          <cell r="H72">
            <v>150</v>
          </cell>
          <cell r="I72">
            <v>125</v>
          </cell>
          <cell r="J72">
            <v>150</v>
          </cell>
        </row>
        <row r="73">
          <cell r="A73" t="str">
            <v>Egypt</v>
          </cell>
          <cell r="B73">
            <v>100</v>
          </cell>
          <cell r="C73">
            <v>120</v>
          </cell>
          <cell r="D73">
            <v>100</v>
          </cell>
          <cell r="E73">
            <v>120</v>
          </cell>
          <cell r="F73">
            <v>0</v>
          </cell>
          <cell r="G73">
            <v>125</v>
          </cell>
          <cell r="H73">
            <v>150</v>
          </cell>
          <cell r="I73">
            <v>125</v>
          </cell>
          <cell r="J73">
            <v>150</v>
          </cell>
        </row>
        <row r="74">
          <cell r="A74" t="str">
            <v>El Salvador</v>
          </cell>
          <cell r="B74">
            <v>100</v>
          </cell>
          <cell r="C74">
            <v>120</v>
          </cell>
          <cell r="D74">
            <v>100</v>
          </cell>
          <cell r="E74">
            <v>120</v>
          </cell>
          <cell r="F74">
            <v>0</v>
          </cell>
          <cell r="G74">
            <v>125</v>
          </cell>
          <cell r="H74">
            <v>150</v>
          </cell>
          <cell r="I74">
            <v>125</v>
          </cell>
          <cell r="J74">
            <v>150</v>
          </cell>
        </row>
        <row r="75">
          <cell r="A75" t="str">
            <v>Equatorial Guinea</v>
          </cell>
          <cell r="B75">
            <v>100</v>
          </cell>
          <cell r="C75">
            <v>120</v>
          </cell>
          <cell r="D75">
            <v>100</v>
          </cell>
          <cell r="E75">
            <v>120</v>
          </cell>
          <cell r="F75">
            <v>0</v>
          </cell>
          <cell r="G75">
            <v>125</v>
          </cell>
          <cell r="H75">
            <v>150</v>
          </cell>
          <cell r="I75">
            <v>125</v>
          </cell>
          <cell r="J75">
            <v>150</v>
          </cell>
        </row>
        <row r="76">
          <cell r="A76" t="str">
            <v>Eritrea</v>
          </cell>
          <cell r="B76">
            <v>100</v>
          </cell>
          <cell r="C76">
            <v>120</v>
          </cell>
          <cell r="D76">
            <v>100</v>
          </cell>
          <cell r="E76">
            <v>120</v>
          </cell>
          <cell r="F76">
            <v>0</v>
          </cell>
          <cell r="G76">
            <v>125</v>
          </cell>
          <cell r="H76">
            <v>150</v>
          </cell>
          <cell r="I76">
            <v>125</v>
          </cell>
          <cell r="J76">
            <v>150</v>
          </cell>
        </row>
        <row r="77">
          <cell r="A77" t="str">
            <v>Estonia</v>
          </cell>
          <cell r="B77">
            <v>66.665999999999997</v>
          </cell>
          <cell r="C77">
            <v>80</v>
          </cell>
          <cell r="D77">
            <v>66.665999999999997</v>
          </cell>
          <cell r="E77">
            <v>80</v>
          </cell>
          <cell r="F77">
            <v>0</v>
          </cell>
          <cell r="G77">
            <v>91.665999999999997</v>
          </cell>
          <cell r="H77">
            <v>110</v>
          </cell>
          <cell r="I77">
            <v>91.665999999999997</v>
          </cell>
          <cell r="J77">
            <v>110</v>
          </cell>
        </row>
        <row r="78">
          <cell r="A78" t="str">
            <v>Ethiopia (Federal Democratic Republic of)</v>
          </cell>
          <cell r="B78">
            <v>100</v>
          </cell>
          <cell r="C78">
            <v>120</v>
          </cell>
          <cell r="D78">
            <v>100</v>
          </cell>
          <cell r="E78">
            <v>120</v>
          </cell>
          <cell r="F78">
            <v>0</v>
          </cell>
          <cell r="G78">
            <v>125</v>
          </cell>
          <cell r="H78">
            <v>150</v>
          </cell>
          <cell r="I78">
            <v>125</v>
          </cell>
          <cell r="J78">
            <v>150</v>
          </cell>
        </row>
        <row r="79">
          <cell r="A79" t="str">
            <v>Falkland Islands</v>
          </cell>
          <cell r="B79">
            <v>100</v>
          </cell>
          <cell r="C79">
            <v>120</v>
          </cell>
          <cell r="D79">
            <v>100</v>
          </cell>
          <cell r="E79">
            <v>120</v>
          </cell>
          <cell r="F79">
            <v>0</v>
          </cell>
          <cell r="G79">
            <v>100</v>
          </cell>
          <cell r="H79">
            <v>120</v>
          </cell>
          <cell r="I79">
            <v>100</v>
          </cell>
          <cell r="J79">
            <v>120</v>
          </cell>
        </row>
        <row r="80">
          <cell r="A80" t="str">
            <v>Faroe Islands</v>
          </cell>
          <cell r="B80">
            <v>66.665999999999997</v>
          </cell>
          <cell r="C80">
            <v>80</v>
          </cell>
          <cell r="D80">
            <v>66.665999999999997</v>
          </cell>
          <cell r="E80">
            <v>80</v>
          </cell>
          <cell r="F80">
            <v>0</v>
          </cell>
          <cell r="G80">
            <v>91.665999999999997</v>
          </cell>
          <cell r="H80">
            <v>110</v>
          </cell>
          <cell r="I80">
            <v>91.665999999999997</v>
          </cell>
          <cell r="J80">
            <v>110</v>
          </cell>
        </row>
        <row r="81">
          <cell r="A81" t="str">
            <v>Fiji</v>
          </cell>
          <cell r="B81">
            <v>100</v>
          </cell>
          <cell r="C81">
            <v>120</v>
          </cell>
          <cell r="D81">
            <v>100</v>
          </cell>
          <cell r="E81">
            <v>120</v>
          </cell>
          <cell r="F81">
            <v>0</v>
          </cell>
          <cell r="G81">
            <v>125</v>
          </cell>
          <cell r="H81">
            <v>150</v>
          </cell>
          <cell r="I81">
            <v>125</v>
          </cell>
          <cell r="J81">
            <v>150</v>
          </cell>
        </row>
        <row r="82">
          <cell r="A82" t="str">
            <v>Finland</v>
          </cell>
          <cell r="B82">
            <v>33.332999999999998</v>
          </cell>
          <cell r="C82">
            <v>40</v>
          </cell>
          <cell r="D82">
            <v>33.332999999999998</v>
          </cell>
          <cell r="E82">
            <v>40</v>
          </cell>
          <cell r="F82">
            <v>0</v>
          </cell>
          <cell r="G82">
            <v>58.332999999999998</v>
          </cell>
          <cell r="H82">
            <v>70</v>
          </cell>
          <cell r="I82">
            <v>58.332999999999998</v>
          </cell>
          <cell r="J82">
            <v>70</v>
          </cell>
        </row>
        <row r="83">
          <cell r="A83" t="str">
            <v>France</v>
          </cell>
          <cell r="B83">
            <v>33.332999999999998</v>
          </cell>
          <cell r="C83">
            <v>40</v>
          </cell>
          <cell r="D83">
            <v>33.332999999999998</v>
          </cell>
          <cell r="E83">
            <v>40</v>
          </cell>
          <cell r="F83">
            <v>0</v>
          </cell>
          <cell r="G83">
            <v>58.332999999999998</v>
          </cell>
          <cell r="H83">
            <v>70</v>
          </cell>
          <cell r="I83">
            <v>58.332999999999998</v>
          </cell>
          <cell r="J83">
            <v>70</v>
          </cell>
        </row>
        <row r="84">
          <cell r="A84" t="str">
            <v>French Guiana</v>
          </cell>
          <cell r="B84">
            <v>100</v>
          </cell>
          <cell r="C84">
            <v>120</v>
          </cell>
          <cell r="D84">
            <v>100</v>
          </cell>
          <cell r="E84">
            <v>120</v>
          </cell>
          <cell r="F84">
            <v>0</v>
          </cell>
          <cell r="G84">
            <v>125</v>
          </cell>
          <cell r="H84">
            <v>150</v>
          </cell>
          <cell r="I84">
            <v>125</v>
          </cell>
          <cell r="J84">
            <v>150</v>
          </cell>
        </row>
        <row r="85">
          <cell r="A85" t="str">
            <v>French Polynesia</v>
          </cell>
          <cell r="B85">
            <v>100</v>
          </cell>
          <cell r="C85">
            <v>120</v>
          </cell>
          <cell r="D85">
            <v>100</v>
          </cell>
          <cell r="E85">
            <v>120</v>
          </cell>
          <cell r="F85">
            <v>0</v>
          </cell>
          <cell r="G85">
            <v>125</v>
          </cell>
          <cell r="H85">
            <v>150</v>
          </cell>
          <cell r="I85">
            <v>125</v>
          </cell>
          <cell r="J85">
            <v>150</v>
          </cell>
        </row>
        <row r="86">
          <cell r="A86" t="str">
            <v>Gabon</v>
          </cell>
          <cell r="B86">
            <v>100</v>
          </cell>
          <cell r="C86">
            <v>120</v>
          </cell>
          <cell r="D86">
            <v>100</v>
          </cell>
          <cell r="E86">
            <v>120</v>
          </cell>
          <cell r="F86">
            <v>0</v>
          </cell>
          <cell r="G86">
            <v>125</v>
          </cell>
          <cell r="H86">
            <v>150</v>
          </cell>
          <cell r="I86">
            <v>125</v>
          </cell>
          <cell r="J86">
            <v>150</v>
          </cell>
        </row>
        <row r="87">
          <cell r="A87" t="str">
            <v>Gambia</v>
          </cell>
          <cell r="B87">
            <v>100</v>
          </cell>
          <cell r="C87">
            <v>120</v>
          </cell>
          <cell r="D87">
            <v>100</v>
          </cell>
          <cell r="E87">
            <v>120</v>
          </cell>
          <cell r="F87">
            <v>0</v>
          </cell>
          <cell r="G87">
            <v>125</v>
          </cell>
          <cell r="H87">
            <v>150</v>
          </cell>
          <cell r="I87">
            <v>125</v>
          </cell>
          <cell r="J87">
            <v>150</v>
          </cell>
        </row>
        <row r="88">
          <cell r="A88" t="str">
            <v>Georgia</v>
          </cell>
          <cell r="B88">
            <v>100</v>
          </cell>
          <cell r="C88">
            <v>120</v>
          </cell>
          <cell r="D88">
            <v>100</v>
          </cell>
          <cell r="E88">
            <v>120</v>
          </cell>
          <cell r="F88">
            <v>0</v>
          </cell>
          <cell r="G88">
            <v>125</v>
          </cell>
          <cell r="H88">
            <v>150</v>
          </cell>
          <cell r="I88">
            <v>125</v>
          </cell>
          <cell r="J88">
            <v>150</v>
          </cell>
        </row>
        <row r="89">
          <cell r="A89" t="str">
            <v>Germany</v>
          </cell>
          <cell r="B89">
            <v>33.332999999999998</v>
          </cell>
          <cell r="C89">
            <v>40</v>
          </cell>
          <cell r="D89">
            <v>33.332999999999998</v>
          </cell>
          <cell r="E89">
            <v>40</v>
          </cell>
          <cell r="F89">
            <v>0</v>
          </cell>
          <cell r="G89">
            <v>58.332999999999998</v>
          </cell>
          <cell r="H89">
            <v>70</v>
          </cell>
          <cell r="I89">
            <v>58.332999999999998</v>
          </cell>
          <cell r="J89">
            <v>70</v>
          </cell>
        </row>
        <row r="90">
          <cell r="A90" t="str">
            <v>Ghana</v>
          </cell>
          <cell r="B90">
            <v>100</v>
          </cell>
          <cell r="C90">
            <v>120</v>
          </cell>
          <cell r="D90">
            <v>100</v>
          </cell>
          <cell r="E90">
            <v>120</v>
          </cell>
          <cell r="F90">
            <v>0</v>
          </cell>
          <cell r="G90">
            <v>125</v>
          </cell>
          <cell r="H90">
            <v>150</v>
          </cell>
          <cell r="I90">
            <v>125</v>
          </cell>
          <cell r="J90">
            <v>150</v>
          </cell>
        </row>
        <row r="91">
          <cell r="A91" t="str">
            <v>Gibraltar</v>
          </cell>
          <cell r="B91">
            <v>33.332999999999998</v>
          </cell>
          <cell r="C91">
            <v>40</v>
          </cell>
          <cell r="D91">
            <v>33.332999999999998</v>
          </cell>
          <cell r="E91">
            <v>40</v>
          </cell>
          <cell r="F91">
            <v>0</v>
          </cell>
          <cell r="G91">
            <v>58.332999999999998</v>
          </cell>
          <cell r="H91">
            <v>70</v>
          </cell>
          <cell r="I91">
            <v>58.332999999999998</v>
          </cell>
          <cell r="J91">
            <v>70</v>
          </cell>
        </row>
        <row r="92">
          <cell r="A92" t="str">
            <v>Greece</v>
          </cell>
          <cell r="B92">
            <v>16.666</v>
          </cell>
          <cell r="C92">
            <v>20</v>
          </cell>
          <cell r="D92">
            <v>16.666</v>
          </cell>
          <cell r="E92">
            <v>20</v>
          </cell>
          <cell r="F92">
            <v>0</v>
          </cell>
          <cell r="G92">
            <v>41.665999999999997</v>
          </cell>
          <cell r="H92">
            <v>50</v>
          </cell>
          <cell r="I92">
            <v>41.665999999999997</v>
          </cell>
          <cell r="J92">
            <v>50</v>
          </cell>
        </row>
        <row r="93">
          <cell r="A93" t="str">
            <v>Greenland</v>
          </cell>
          <cell r="B93">
            <v>100</v>
          </cell>
          <cell r="C93">
            <v>120</v>
          </cell>
          <cell r="D93">
            <v>100</v>
          </cell>
          <cell r="E93">
            <v>120</v>
          </cell>
          <cell r="F93">
            <v>0</v>
          </cell>
          <cell r="G93">
            <v>125</v>
          </cell>
          <cell r="H93">
            <v>150</v>
          </cell>
          <cell r="I93">
            <v>125</v>
          </cell>
          <cell r="J93">
            <v>150</v>
          </cell>
        </row>
        <row r="94">
          <cell r="A94" t="str">
            <v>Grenada (inc Carriacou)</v>
          </cell>
          <cell r="B94">
            <v>33.332999999999998</v>
          </cell>
          <cell r="C94">
            <v>40</v>
          </cell>
          <cell r="D94">
            <v>33.332999999999998</v>
          </cell>
          <cell r="E94">
            <v>40</v>
          </cell>
          <cell r="F94">
            <v>0</v>
          </cell>
          <cell r="G94">
            <v>58.332999999999998</v>
          </cell>
          <cell r="H94">
            <v>70</v>
          </cell>
          <cell r="I94">
            <v>58.332999999999998</v>
          </cell>
          <cell r="J94">
            <v>70</v>
          </cell>
        </row>
        <row r="95">
          <cell r="A95" t="str">
            <v>Guadeloupe</v>
          </cell>
          <cell r="B95">
            <v>100</v>
          </cell>
          <cell r="C95">
            <v>120</v>
          </cell>
          <cell r="D95">
            <v>100</v>
          </cell>
          <cell r="E95">
            <v>120</v>
          </cell>
          <cell r="F95">
            <v>0</v>
          </cell>
          <cell r="G95">
            <v>125</v>
          </cell>
          <cell r="H95">
            <v>150</v>
          </cell>
          <cell r="I95">
            <v>125</v>
          </cell>
          <cell r="J95">
            <v>150</v>
          </cell>
        </row>
        <row r="96">
          <cell r="A96" t="str">
            <v>Guam</v>
          </cell>
          <cell r="B96">
            <v>100</v>
          </cell>
          <cell r="C96">
            <v>120</v>
          </cell>
          <cell r="D96">
            <v>100</v>
          </cell>
          <cell r="E96">
            <v>120</v>
          </cell>
          <cell r="F96">
            <v>0</v>
          </cell>
          <cell r="G96">
            <v>100</v>
          </cell>
          <cell r="H96">
            <v>120</v>
          </cell>
          <cell r="I96">
            <v>100</v>
          </cell>
          <cell r="J96">
            <v>120</v>
          </cell>
        </row>
        <row r="97">
          <cell r="A97" t="str">
            <v>Guatemala</v>
          </cell>
          <cell r="B97">
            <v>100</v>
          </cell>
          <cell r="C97">
            <v>120</v>
          </cell>
          <cell r="D97">
            <v>100</v>
          </cell>
          <cell r="E97">
            <v>120</v>
          </cell>
          <cell r="F97">
            <v>0</v>
          </cell>
          <cell r="G97">
            <v>125</v>
          </cell>
          <cell r="H97">
            <v>150</v>
          </cell>
          <cell r="I97">
            <v>125</v>
          </cell>
          <cell r="J97">
            <v>150</v>
          </cell>
        </row>
        <row r="98">
          <cell r="A98" t="str">
            <v>Guinea</v>
          </cell>
          <cell r="B98">
            <v>100</v>
          </cell>
          <cell r="C98">
            <v>120</v>
          </cell>
          <cell r="D98">
            <v>100</v>
          </cell>
          <cell r="E98">
            <v>120</v>
          </cell>
          <cell r="F98">
            <v>0</v>
          </cell>
          <cell r="G98">
            <v>125</v>
          </cell>
          <cell r="H98">
            <v>150</v>
          </cell>
          <cell r="I98">
            <v>125</v>
          </cell>
          <cell r="J98">
            <v>150</v>
          </cell>
        </row>
        <row r="99">
          <cell r="A99" t="str">
            <v>Guinea Bissau</v>
          </cell>
          <cell r="B99">
            <v>100</v>
          </cell>
          <cell r="C99">
            <v>120</v>
          </cell>
          <cell r="D99">
            <v>100</v>
          </cell>
          <cell r="E99">
            <v>120</v>
          </cell>
          <cell r="F99">
            <v>0</v>
          </cell>
          <cell r="G99">
            <v>100</v>
          </cell>
          <cell r="H99">
            <v>120</v>
          </cell>
          <cell r="I99">
            <v>100</v>
          </cell>
          <cell r="J99">
            <v>120</v>
          </cell>
        </row>
        <row r="100">
          <cell r="A100" t="str">
            <v>Guyana</v>
          </cell>
          <cell r="B100">
            <v>100</v>
          </cell>
          <cell r="C100">
            <v>120</v>
          </cell>
          <cell r="D100">
            <v>100</v>
          </cell>
          <cell r="E100">
            <v>120</v>
          </cell>
          <cell r="F100">
            <v>0</v>
          </cell>
          <cell r="G100">
            <v>125</v>
          </cell>
          <cell r="H100">
            <v>150</v>
          </cell>
          <cell r="I100">
            <v>125</v>
          </cell>
          <cell r="J100">
            <v>150</v>
          </cell>
        </row>
        <row r="101">
          <cell r="A101" t="str">
            <v>Haiti</v>
          </cell>
          <cell r="B101">
            <v>100</v>
          </cell>
          <cell r="C101">
            <v>120</v>
          </cell>
          <cell r="D101">
            <v>100</v>
          </cell>
          <cell r="E101">
            <v>120</v>
          </cell>
          <cell r="F101">
            <v>0</v>
          </cell>
          <cell r="G101">
            <v>125</v>
          </cell>
          <cell r="H101">
            <v>150</v>
          </cell>
          <cell r="I101">
            <v>125</v>
          </cell>
          <cell r="J101">
            <v>150</v>
          </cell>
        </row>
        <row r="102">
          <cell r="A102" t="str">
            <v>Honduras</v>
          </cell>
          <cell r="B102">
            <v>100</v>
          </cell>
          <cell r="C102">
            <v>120</v>
          </cell>
          <cell r="D102">
            <v>100</v>
          </cell>
          <cell r="E102">
            <v>120</v>
          </cell>
          <cell r="F102">
            <v>0</v>
          </cell>
          <cell r="G102">
            <v>125</v>
          </cell>
          <cell r="H102">
            <v>150</v>
          </cell>
          <cell r="I102">
            <v>125</v>
          </cell>
          <cell r="J102">
            <v>150</v>
          </cell>
        </row>
        <row r="103">
          <cell r="A103" t="str">
            <v>Hong Kong</v>
          </cell>
          <cell r="B103">
            <v>16.666</v>
          </cell>
          <cell r="C103">
            <v>20</v>
          </cell>
          <cell r="D103">
            <v>16.666</v>
          </cell>
          <cell r="E103">
            <v>20</v>
          </cell>
          <cell r="F103">
            <v>0</v>
          </cell>
          <cell r="G103">
            <v>16.666</v>
          </cell>
          <cell r="H103">
            <v>20</v>
          </cell>
          <cell r="I103">
            <v>16.666</v>
          </cell>
          <cell r="J103">
            <v>20</v>
          </cell>
        </row>
        <row r="104">
          <cell r="A104" t="str">
            <v>Hungary</v>
          </cell>
          <cell r="B104">
            <v>33.332999999999998</v>
          </cell>
          <cell r="C104">
            <v>40</v>
          </cell>
          <cell r="D104">
            <v>33.332999999999998</v>
          </cell>
          <cell r="E104">
            <v>40</v>
          </cell>
          <cell r="F104">
            <v>0</v>
          </cell>
          <cell r="G104">
            <v>58.332999999999998</v>
          </cell>
          <cell r="H104">
            <v>70</v>
          </cell>
          <cell r="I104">
            <v>58.332999999999998</v>
          </cell>
          <cell r="J104">
            <v>70</v>
          </cell>
        </row>
        <row r="105">
          <cell r="A105" t="str">
            <v>Iceland</v>
          </cell>
          <cell r="B105">
            <v>66.665999999999997</v>
          </cell>
          <cell r="C105">
            <v>80</v>
          </cell>
          <cell r="D105">
            <v>66.665999999999997</v>
          </cell>
          <cell r="E105">
            <v>80</v>
          </cell>
          <cell r="F105">
            <v>0</v>
          </cell>
          <cell r="G105">
            <v>91.665999999999997</v>
          </cell>
          <cell r="H105">
            <v>110</v>
          </cell>
          <cell r="I105">
            <v>91.665999999999997</v>
          </cell>
          <cell r="J105">
            <v>110</v>
          </cell>
        </row>
        <row r="106">
          <cell r="A106" t="str">
            <v>India</v>
          </cell>
          <cell r="B106">
            <v>33.332999999999998</v>
          </cell>
          <cell r="C106">
            <v>40</v>
          </cell>
          <cell r="D106">
            <v>33.332999999999998</v>
          </cell>
          <cell r="E106">
            <v>40</v>
          </cell>
          <cell r="F106">
            <v>0</v>
          </cell>
          <cell r="G106">
            <v>58.332999999999998</v>
          </cell>
          <cell r="H106">
            <v>70</v>
          </cell>
          <cell r="I106">
            <v>58.332999999999998</v>
          </cell>
          <cell r="J106">
            <v>70</v>
          </cell>
        </row>
        <row r="107">
          <cell r="A107" t="str">
            <v>Indonesia</v>
          </cell>
          <cell r="B107">
            <v>100</v>
          </cell>
          <cell r="C107">
            <v>120</v>
          </cell>
          <cell r="D107">
            <v>100</v>
          </cell>
          <cell r="E107">
            <v>120</v>
          </cell>
          <cell r="F107">
            <v>0</v>
          </cell>
          <cell r="G107">
            <v>125</v>
          </cell>
          <cell r="H107">
            <v>150</v>
          </cell>
          <cell r="I107">
            <v>125</v>
          </cell>
          <cell r="J107">
            <v>150</v>
          </cell>
        </row>
        <row r="108">
          <cell r="A108" t="str">
            <v>Iran</v>
          </cell>
          <cell r="B108">
            <v>100</v>
          </cell>
          <cell r="C108">
            <v>120</v>
          </cell>
          <cell r="D108">
            <v>100</v>
          </cell>
          <cell r="E108">
            <v>120</v>
          </cell>
          <cell r="F108">
            <v>0</v>
          </cell>
          <cell r="G108">
            <v>125</v>
          </cell>
          <cell r="H108">
            <v>150</v>
          </cell>
          <cell r="I108">
            <v>125</v>
          </cell>
          <cell r="J108">
            <v>150</v>
          </cell>
        </row>
        <row r="109">
          <cell r="A109" t="str">
            <v>Iraq</v>
          </cell>
          <cell r="B109">
            <v>100</v>
          </cell>
          <cell r="C109">
            <v>120</v>
          </cell>
          <cell r="D109">
            <v>100</v>
          </cell>
          <cell r="E109">
            <v>120</v>
          </cell>
          <cell r="F109">
            <v>0</v>
          </cell>
          <cell r="G109">
            <v>125</v>
          </cell>
          <cell r="H109">
            <v>150</v>
          </cell>
          <cell r="I109">
            <v>125</v>
          </cell>
          <cell r="J109">
            <v>150</v>
          </cell>
        </row>
        <row r="110">
          <cell r="A110" t="str">
            <v>Ireland (Republic of)</v>
          </cell>
          <cell r="B110">
            <v>16.666</v>
          </cell>
          <cell r="C110">
            <v>20</v>
          </cell>
          <cell r="D110">
            <v>16.666</v>
          </cell>
          <cell r="E110">
            <v>20</v>
          </cell>
          <cell r="F110">
            <v>0</v>
          </cell>
          <cell r="G110">
            <v>41.665999999999997</v>
          </cell>
          <cell r="H110">
            <v>50</v>
          </cell>
          <cell r="I110">
            <v>41.665999999999997</v>
          </cell>
          <cell r="J110">
            <v>50</v>
          </cell>
        </row>
        <row r="111">
          <cell r="A111" t="str">
            <v>Israel</v>
          </cell>
          <cell r="B111">
            <v>66.665999999999997</v>
          </cell>
          <cell r="C111">
            <v>80</v>
          </cell>
          <cell r="D111">
            <v>66.665999999999997</v>
          </cell>
          <cell r="E111">
            <v>80</v>
          </cell>
          <cell r="F111">
            <v>0</v>
          </cell>
          <cell r="G111">
            <v>91.665999999999997</v>
          </cell>
          <cell r="H111">
            <v>110</v>
          </cell>
          <cell r="I111">
            <v>91.665999999999997</v>
          </cell>
          <cell r="J111">
            <v>110</v>
          </cell>
        </row>
        <row r="112">
          <cell r="A112" t="str">
            <v>Italy (inc. Vatican City)</v>
          </cell>
          <cell r="B112">
            <v>33.332999999999998</v>
          </cell>
          <cell r="C112">
            <v>40</v>
          </cell>
          <cell r="D112">
            <v>33.332999999999998</v>
          </cell>
          <cell r="E112">
            <v>40</v>
          </cell>
          <cell r="F112">
            <v>0</v>
          </cell>
          <cell r="G112">
            <v>58.332999999999998</v>
          </cell>
          <cell r="H112">
            <v>70</v>
          </cell>
          <cell r="I112">
            <v>58.332999999999998</v>
          </cell>
          <cell r="J112">
            <v>70</v>
          </cell>
        </row>
        <row r="113">
          <cell r="A113" t="str">
            <v>Jamaica</v>
          </cell>
          <cell r="B113">
            <v>33.332999999999998</v>
          </cell>
          <cell r="C113">
            <v>40</v>
          </cell>
          <cell r="D113">
            <v>33.332999999999998</v>
          </cell>
          <cell r="E113">
            <v>40</v>
          </cell>
          <cell r="F113">
            <v>0</v>
          </cell>
          <cell r="G113">
            <v>58.332999999999998</v>
          </cell>
          <cell r="H113">
            <v>70</v>
          </cell>
          <cell r="I113">
            <v>58.332999999999998</v>
          </cell>
          <cell r="J113">
            <v>70</v>
          </cell>
        </row>
        <row r="114">
          <cell r="A114" t="str">
            <v>Japan</v>
          </cell>
          <cell r="B114">
            <v>16.666</v>
          </cell>
          <cell r="C114">
            <v>20</v>
          </cell>
          <cell r="D114">
            <v>16.666</v>
          </cell>
          <cell r="E114">
            <v>20</v>
          </cell>
          <cell r="F114">
            <v>0</v>
          </cell>
          <cell r="G114">
            <v>41.665999999999997</v>
          </cell>
          <cell r="H114">
            <v>50</v>
          </cell>
          <cell r="I114">
            <v>41.665999999999997</v>
          </cell>
          <cell r="J114">
            <v>50</v>
          </cell>
        </row>
        <row r="115">
          <cell r="A115" t="str">
            <v>Jordan</v>
          </cell>
          <cell r="B115">
            <v>100</v>
          </cell>
          <cell r="C115">
            <v>120</v>
          </cell>
          <cell r="D115">
            <v>100</v>
          </cell>
          <cell r="E115">
            <v>120</v>
          </cell>
          <cell r="F115">
            <v>0</v>
          </cell>
          <cell r="G115">
            <v>125</v>
          </cell>
          <cell r="H115">
            <v>150</v>
          </cell>
          <cell r="I115">
            <v>125</v>
          </cell>
          <cell r="J115">
            <v>150</v>
          </cell>
        </row>
        <row r="116">
          <cell r="A116" t="str">
            <v>Kazakhstan</v>
          </cell>
          <cell r="B116">
            <v>100</v>
          </cell>
          <cell r="C116">
            <v>120</v>
          </cell>
          <cell r="D116">
            <v>100</v>
          </cell>
          <cell r="E116">
            <v>120</v>
          </cell>
          <cell r="F116">
            <v>0</v>
          </cell>
          <cell r="G116">
            <v>125</v>
          </cell>
          <cell r="H116">
            <v>150</v>
          </cell>
          <cell r="I116">
            <v>125</v>
          </cell>
          <cell r="J116">
            <v>150</v>
          </cell>
        </row>
        <row r="117">
          <cell r="A117" t="str">
            <v>Kenya</v>
          </cell>
          <cell r="B117">
            <v>100</v>
          </cell>
          <cell r="C117">
            <v>120</v>
          </cell>
          <cell r="D117">
            <v>100</v>
          </cell>
          <cell r="E117">
            <v>120</v>
          </cell>
          <cell r="F117">
            <v>0</v>
          </cell>
          <cell r="G117">
            <v>125</v>
          </cell>
          <cell r="H117">
            <v>150</v>
          </cell>
          <cell r="I117">
            <v>125</v>
          </cell>
          <cell r="J117">
            <v>150</v>
          </cell>
        </row>
        <row r="118">
          <cell r="A118" t="str">
            <v>Kiribati</v>
          </cell>
          <cell r="B118">
            <v>100</v>
          </cell>
          <cell r="C118">
            <v>120</v>
          </cell>
          <cell r="D118">
            <v>100</v>
          </cell>
          <cell r="E118">
            <v>120</v>
          </cell>
          <cell r="F118">
            <v>0</v>
          </cell>
          <cell r="G118">
            <v>100</v>
          </cell>
          <cell r="H118">
            <v>120</v>
          </cell>
          <cell r="I118">
            <v>100</v>
          </cell>
          <cell r="J118">
            <v>120</v>
          </cell>
        </row>
        <row r="119">
          <cell r="A119" t="str">
            <v>Korea PDR (North)</v>
          </cell>
          <cell r="B119">
            <v>100</v>
          </cell>
          <cell r="C119">
            <v>120</v>
          </cell>
          <cell r="D119">
            <v>100</v>
          </cell>
          <cell r="E119">
            <v>120</v>
          </cell>
          <cell r="F119">
            <v>0</v>
          </cell>
          <cell r="G119">
            <v>100</v>
          </cell>
          <cell r="H119">
            <v>120</v>
          </cell>
          <cell r="I119">
            <v>100</v>
          </cell>
          <cell r="J119">
            <v>120</v>
          </cell>
        </row>
        <row r="120">
          <cell r="A120" t="str">
            <v>Korea Republic (South)</v>
          </cell>
          <cell r="B120">
            <v>100</v>
          </cell>
          <cell r="C120">
            <v>120</v>
          </cell>
          <cell r="D120">
            <v>100</v>
          </cell>
          <cell r="E120">
            <v>120</v>
          </cell>
          <cell r="F120">
            <v>0</v>
          </cell>
          <cell r="G120">
            <v>125</v>
          </cell>
          <cell r="H120">
            <v>150</v>
          </cell>
          <cell r="I120">
            <v>125</v>
          </cell>
          <cell r="J120">
            <v>150</v>
          </cell>
        </row>
        <row r="121">
          <cell r="A121" t="str">
            <v>Kuwait</v>
          </cell>
          <cell r="B121">
            <v>100</v>
          </cell>
          <cell r="C121">
            <v>120</v>
          </cell>
          <cell r="D121">
            <v>100</v>
          </cell>
          <cell r="E121">
            <v>120</v>
          </cell>
          <cell r="F121">
            <v>0</v>
          </cell>
          <cell r="G121">
            <v>125</v>
          </cell>
          <cell r="H121">
            <v>150</v>
          </cell>
          <cell r="I121">
            <v>125</v>
          </cell>
          <cell r="J121">
            <v>150</v>
          </cell>
        </row>
        <row r="122">
          <cell r="A122" t="str">
            <v>Kyrgyz Republic</v>
          </cell>
          <cell r="B122">
            <v>100</v>
          </cell>
          <cell r="C122">
            <v>120</v>
          </cell>
          <cell r="D122">
            <v>100</v>
          </cell>
          <cell r="E122">
            <v>120</v>
          </cell>
          <cell r="F122">
            <v>0</v>
          </cell>
          <cell r="G122">
            <v>125</v>
          </cell>
          <cell r="H122">
            <v>150</v>
          </cell>
          <cell r="I122">
            <v>125</v>
          </cell>
          <cell r="J122">
            <v>150</v>
          </cell>
        </row>
        <row r="123">
          <cell r="A123" t="str">
            <v>Laos</v>
          </cell>
          <cell r="B123">
            <v>100</v>
          </cell>
          <cell r="C123">
            <v>120</v>
          </cell>
          <cell r="D123">
            <v>100</v>
          </cell>
          <cell r="E123">
            <v>120</v>
          </cell>
          <cell r="F123">
            <v>0</v>
          </cell>
          <cell r="G123">
            <v>125</v>
          </cell>
          <cell r="H123">
            <v>150</v>
          </cell>
          <cell r="I123">
            <v>125</v>
          </cell>
          <cell r="J123">
            <v>150</v>
          </cell>
        </row>
        <row r="124">
          <cell r="A124" t="str">
            <v>Latvia</v>
          </cell>
          <cell r="B124">
            <v>66.665999999999997</v>
          </cell>
          <cell r="C124">
            <v>80</v>
          </cell>
          <cell r="D124">
            <v>66.665999999999997</v>
          </cell>
          <cell r="E124">
            <v>80</v>
          </cell>
          <cell r="F124">
            <v>0</v>
          </cell>
          <cell r="G124">
            <v>91.665999999999997</v>
          </cell>
          <cell r="H124">
            <v>110</v>
          </cell>
          <cell r="I124">
            <v>91.665999999999997</v>
          </cell>
          <cell r="J124">
            <v>110</v>
          </cell>
        </row>
        <row r="125">
          <cell r="A125" t="str">
            <v>Lebanon</v>
          </cell>
          <cell r="B125">
            <v>100</v>
          </cell>
          <cell r="C125">
            <v>120</v>
          </cell>
          <cell r="D125">
            <v>100</v>
          </cell>
          <cell r="E125">
            <v>120</v>
          </cell>
          <cell r="F125">
            <v>0</v>
          </cell>
          <cell r="G125">
            <v>125</v>
          </cell>
          <cell r="H125">
            <v>150</v>
          </cell>
          <cell r="I125">
            <v>125</v>
          </cell>
          <cell r="J125">
            <v>150</v>
          </cell>
        </row>
        <row r="126">
          <cell r="A126" t="str">
            <v>Lesotho</v>
          </cell>
          <cell r="B126">
            <v>100</v>
          </cell>
          <cell r="C126">
            <v>120</v>
          </cell>
          <cell r="D126">
            <v>100</v>
          </cell>
          <cell r="E126">
            <v>120</v>
          </cell>
          <cell r="F126">
            <v>0</v>
          </cell>
          <cell r="G126">
            <v>125</v>
          </cell>
          <cell r="H126">
            <v>150</v>
          </cell>
          <cell r="I126">
            <v>125</v>
          </cell>
          <cell r="J126">
            <v>150</v>
          </cell>
        </row>
        <row r="127">
          <cell r="A127" t="str">
            <v>Liberia</v>
          </cell>
          <cell r="B127">
            <v>100</v>
          </cell>
          <cell r="C127">
            <v>120</v>
          </cell>
          <cell r="D127">
            <v>100</v>
          </cell>
          <cell r="E127">
            <v>120</v>
          </cell>
          <cell r="F127">
            <v>0</v>
          </cell>
          <cell r="G127">
            <v>125</v>
          </cell>
          <cell r="H127">
            <v>150</v>
          </cell>
          <cell r="I127">
            <v>125</v>
          </cell>
          <cell r="J127">
            <v>150</v>
          </cell>
        </row>
        <row r="128">
          <cell r="A128" t="str">
            <v>Libya</v>
          </cell>
          <cell r="B128">
            <v>66.665999999999997</v>
          </cell>
          <cell r="C128">
            <v>80</v>
          </cell>
          <cell r="D128">
            <v>66.665999999999997</v>
          </cell>
          <cell r="E128">
            <v>80</v>
          </cell>
          <cell r="F128">
            <v>0</v>
          </cell>
          <cell r="G128">
            <v>91.665999999999997</v>
          </cell>
          <cell r="H128">
            <v>110</v>
          </cell>
          <cell r="I128">
            <v>91.665999999999997</v>
          </cell>
          <cell r="J128">
            <v>110</v>
          </cell>
        </row>
        <row r="129">
          <cell r="A129" t="str">
            <v>Liechtenstein</v>
          </cell>
          <cell r="B129">
            <v>33.332999999999998</v>
          </cell>
          <cell r="C129">
            <v>40</v>
          </cell>
          <cell r="D129">
            <v>33.332999999999998</v>
          </cell>
          <cell r="E129">
            <v>40</v>
          </cell>
          <cell r="F129">
            <v>0</v>
          </cell>
          <cell r="G129">
            <v>58.332999999999998</v>
          </cell>
          <cell r="H129">
            <v>70</v>
          </cell>
          <cell r="I129">
            <v>58.332999999999998</v>
          </cell>
          <cell r="J129">
            <v>70</v>
          </cell>
        </row>
        <row r="130">
          <cell r="A130" t="str">
            <v>Lithuania</v>
          </cell>
          <cell r="B130">
            <v>66.665999999999997</v>
          </cell>
          <cell r="C130">
            <v>80</v>
          </cell>
          <cell r="D130">
            <v>66.665999999999997</v>
          </cell>
          <cell r="E130">
            <v>80</v>
          </cell>
          <cell r="F130">
            <v>0</v>
          </cell>
          <cell r="G130">
            <v>91.665999999999997</v>
          </cell>
          <cell r="H130">
            <v>110</v>
          </cell>
          <cell r="I130">
            <v>91.665999999999997</v>
          </cell>
          <cell r="J130">
            <v>110</v>
          </cell>
        </row>
        <row r="131">
          <cell r="A131" t="str">
            <v>Luxembourg</v>
          </cell>
          <cell r="B131">
            <v>33.332999999999998</v>
          </cell>
          <cell r="C131">
            <v>40</v>
          </cell>
          <cell r="D131">
            <v>33.332999999999998</v>
          </cell>
          <cell r="E131">
            <v>40</v>
          </cell>
          <cell r="F131">
            <v>0</v>
          </cell>
          <cell r="G131">
            <v>58.332999999999998</v>
          </cell>
          <cell r="H131">
            <v>70</v>
          </cell>
          <cell r="I131">
            <v>58.332999999999998</v>
          </cell>
          <cell r="J131">
            <v>70</v>
          </cell>
        </row>
        <row r="132">
          <cell r="A132" t="str">
            <v>Macao</v>
          </cell>
          <cell r="B132">
            <v>100</v>
          </cell>
          <cell r="C132">
            <v>120</v>
          </cell>
          <cell r="D132">
            <v>100</v>
          </cell>
          <cell r="E132">
            <v>120</v>
          </cell>
          <cell r="F132">
            <v>0</v>
          </cell>
          <cell r="G132">
            <v>125</v>
          </cell>
          <cell r="H132">
            <v>150</v>
          </cell>
          <cell r="I132">
            <v>125</v>
          </cell>
          <cell r="J132">
            <v>150</v>
          </cell>
        </row>
        <row r="133">
          <cell r="A133" t="str">
            <v>Macedonia</v>
          </cell>
          <cell r="B133">
            <v>66.665999999999997</v>
          </cell>
          <cell r="C133">
            <v>80</v>
          </cell>
          <cell r="D133">
            <v>66.665999999999997</v>
          </cell>
          <cell r="E133">
            <v>80</v>
          </cell>
          <cell r="F133">
            <v>0</v>
          </cell>
          <cell r="G133">
            <v>91.665999999999997</v>
          </cell>
          <cell r="H133">
            <v>110</v>
          </cell>
          <cell r="I133">
            <v>91.665999999999997</v>
          </cell>
          <cell r="J133">
            <v>110</v>
          </cell>
        </row>
        <row r="134">
          <cell r="A134" t="str">
            <v>Madagascar</v>
          </cell>
          <cell r="B134">
            <v>100</v>
          </cell>
          <cell r="C134">
            <v>120</v>
          </cell>
          <cell r="D134">
            <v>100</v>
          </cell>
          <cell r="E134">
            <v>120</v>
          </cell>
          <cell r="F134">
            <v>0</v>
          </cell>
          <cell r="G134">
            <v>125</v>
          </cell>
          <cell r="H134">
            <v>150</v>
          </cell>
          <cell r="I134">
            <v>125</v>
          </cell>
          <cell r="J134">
            <v>150</v>
          </cell>
        </row>
        <row r="135">
          <cell r="A135" t="str">
            <v>Madeira</v>
          </cell>
          <cell r="B135">
            <v>33.332999999999998</v>
          </cell>
          <cell r="C135">
            <v>40</v>
          </cell>
          <cell r="D135">
            <v>33.332999999999998</v>
          </cell>
          <cell r="E135">
            <v>40</v>
          </cell>
          <cell r="F135">
            <v>0</v>
          </cell>
          <cell r="G135">
            <v>58.332999999999998</v>
          </cell>
          <cell r="H135">
            <v>70</v>
          </cell>
          <cell r="I135">
            <v>58.332999999999998</v>
          </cell>
          <cell r="J135">
            <v>70</v>
          </cell>
        </row>
        <row r="136">
          <cell r="A136" t="str">
            <v>Malawi (The Republic of)</v>
          </cell>
          <cell r="B136">
            <v>100</v>
          </cell>
          <cell r="C136">
            <v>120</v>
          </cell>
          <cell r="D136">
            <v>100</v>
          </cell>
          <cell r="E136">
            <v>120</v>
          </cell>
          <cell r="F136">
            <v>0</v>
          </cell>
          <cell r="G136">
            <v>125</v>
          </cell>
          <cell r="H136">
            <v>150</v>
          </cell>
          <cell r="I136">
            <v>125</v>
          </cell>
          <cell r="J136">
            <v>150</v>
          </cell>
        </row>
        <row r="137">
          <cell r="A137" t="str">
            <v>Malaysia</v>
          </cell>
          <cell r="B137">
            <v>66.665999999999997</v>
          </cell>
          <cell r="C137">
            <v>80</v>
          </cell>
          <cell r="D137">
            <v>66.665999999999997</v>
          </cell>
          <cell r="E137">
            <v>80</v>
          </cell>
          <cell r="F137">
            <v>0</v>
          </cell>
          <cell r="G137">
            <v>91.665999999999997</v>
          </cell>
          <cell r="H137">
            <v>110</v>
          </cell>
          <cell r="I137">
            <v>91.665999999999997</v>
          </cell>
          <cell r="J137">
            <v>110</v>
          </cell>
        </row>
        <row r="138">
          <cell r="A138" t="str">
            <v>Maldives</v>
          </cell>
          <cell r="B138">
            <v>100</v>
          </cell>
          <cell r="C138">
            <v>120</v>
          </cell>
          <cell r="D138">
            <v>100</v>
          </cell>
          <cell r="E138">
            <v>120</v>
          </cell>
          <cell r="F138">
            <v>0</v>
          </cell>
          <cell r="G138">
            <v>125</v>
          </cell>
          <cell r="H138">
            <v>150</v>
          </cell>
          <cell r="I138">
            <v>125</v>
          </cell>
          <cell r="J138">
            <v>150</v>
          </cell>
        </row>
        <row r="139">
          <cell r="A139" t="str">
            <v>Mali</v>
          </cell>
          <cell r="B139">
            <v>100</v>
          </cell>
          <cell r="C139">
            <v>120</v>
          </cell>
          <cell r="D139">
            <v>100</v>
          </cell>
          <cell r="E139">
            <v>120</v>
          </cell>
          <cell r="F139">
            <v>0</v>
          </cell>
          <cell r="G139">
            <v>125</v>
          </cell>
          <cell r="H139">
            <v>150</v>
          </cell>
          <cell r="I139">
            <v>125</v>
          </cell>
          <cell r="J139">
            <v>150</v>
          </cell>
        </row>
        <row r="140">
          <cell r="A140" t="str">
            <v>Malta</v>
          </cell>
          <cell r="B140">
            <v>33.332999999999998</v>
          </cell>
          <cell r="C140">
            <v>40</v>
          </cell>
          <cell r="D140">
            <v>33.332999999999998</v>
          </cell>
          <cell r="E140">
            <v>40</v>
          </cell>
          <cell r="F140">
            <v>0</v>
          </cell>
          <cell r="G140">
            <v>58.332999999999998</v>
          </cell>
          <cell r="H140">
            <v>70</v>
          </cell>
          <cell r="I140">
            <v>58.332999999999998</v>
          </cell>
          <cell r="J140">
            <v>70</v>
          </cell>
        </row>
        <row r="141">
          <cell r="A141" t="str">
            <v>Marshall Island</v>
          </cell>
          <cell r="B141">
            <v>100</v>
          </cell>
          <cell r="C141">
            <v>120</v>
          </cell>
          <cell r="D141">
            <v>100</v>
          </cell>
          <cell r="E141">
            <v>120</v>
          </cell>
          <cell r="F141">
            <v>0</v>
          </cell>
          <cell r="G141">
            <v>100</v>
          </cell>
          <cell r="H141">
            <v>120</v>
          </cell>
          <cell r="I141">
            <v>100</v>
          </cell>
          <cell r="J141">
            <v>120</v>
          </cell>
        </row>
        <row r="142">
          <cell r="A142" t="str">
            <v>Martinique</v>
          </cell>
          <cell r="B142">
            <v>100</v>
          </cell>
          <cell r="C142">
            <v>120</v>
          </cell>
          <cell r="D142">
            <v>100</v>
          </cell>
          <cell r="E142">
            <v>120</v>
          </cell>
          <cell r="F142">
            <v>0</v>
          </cell>
          <cell r="G142">
            <v>125</v>
          </cell>
          <cell r="H142">
            <v>150</v>
          </cell>
          <cell r="I142">
            <v>125</v>
          </cell>
          <cell r="J142">
            <v>150</v>
          </cell>
        </row>
        <row r="143">
          <cell r="A143" t="str">
            <v>Mauritania</v>
          </cell>
          <cell r="B143">
            <v>100</v>
          </cell>
          <cell r="C143">
            <v>120</v>
          </cell>
          <cell r="D143">
            <v>100</v>
          </cell>
          <cell r="E143">
            <v>120</v>
          </cell>
          <cell r="F143">
            <v>0</v>
          </cell>
          <cell r="G143">
            <v>125</v>
          </cell>
          <cell r="H143">
            <v>150</v>
          </cell>
          <cell r="I143">
            <v>125</v>
          </cell>
          <cell r="J143">
            <v>150</v>
          </cell>
        </row>
        <row r="144">
          <cell r="A144" t="str">
            <v>Mauritius</v>
          </cell>
          <cell r="B144">
            <v>100</v>
          </cell>
          <cell r="C144">
            <v>120</v>
          </cell>
          <cell r="D144">
            <v>100</v>
          </cell>
          <cell r="E144">
            <v>120</v>
          </cell>
          <cell r="F144">
            <v>0</v>
          </cell>
          <cell r="G144">
            <v>125</v>
          </cell>
          <cell r="H144">
            <v>150</v>
          </cell>
          <cell r="I144">
            <v>125</v>
          </cell>
          <cell r="J144">
            <v>150</v>
          </cell>
        </row>
        <row r="145">
          <cell r="A145" t="str">
            <v>Mayotte</v>
          </cell>
          <cell r="B145">
            <v>100</v>
          </cell>
          <cell r="C145">
            <v>120</v>
          </cell>
          <cell r="D145">
            <v>100</v>
          </cell>
          <cell r="E145">
            <v>120</v>
          </cell>
          <cell r="F145">
            <v>0</v>
          </cell>
          <cell r="G145">
            <v>125</v>
          </cell>
          <cell r="H145">
            <v>150</v>
          </cell>
          <cell r="I145">
            <v>125</v>
          </cell>
          <cell r="J145">
            <v>150</v>
          </cell>
        </row>
        <row r="146">
          <cell r="A146" t="str">
            <v>Mexico</v>
          </cell>
          <cell r="B146">
            <v>16.666</v>
          </cell>
          <cell r="C146">
            <v>20</v>
          </cell>
          <cell r="D146">
            <v>16.666</v>
          </cell>
          <cell r="E146">
            <v>20</v>
          </cell>
          <cell r="F146">
            <v>0</v>
          </cell>
          <cell r="G146">
            <v>41.665999999999997</v>
          </cell>
          <cell r="H146">
            <v>50</v>
          </cell>
          <cell r="I146">
            <v>41.665999999999997</v>
          </cell>
          <cell r="J146">
            <v>50</v>
          </cell>
        </row>
        <row r="147">
          <cell r="A147" t="str">
            <v>Micronesia</v>
          </cell>
          <cell r="B147">
            <v>100</v>
          </cell>
          <cell r="C147">
            <v>120</v>
          </cell>
          <cell r="D147">
            <v>100</v>
          </cell>
          <cell r="E147">
            <v>120</v>
          </cell>
          <cell r="F147">
            <v>0</v>
          </cell>
          <cell r="G147">
            <v>100</v>
          </cell>
          <cell r="H147">
            <v>120</v>
          </cell>
          <cell r="I147">
            <v>100</v>
          </cell>
          <cell r="J147">
            <v>120</v>
          </cell>
        </row>
        <row r="148">
          <cell r="A148" t="str">
            <v>Moldova</v>
          </cell>
          <cell r="B148">
            <v>100</v>
          </cell>
          <cell r="C148">
            <v>120</v>
          </cell>
          <cell r="D148">
            <v>100</v>
          </cell>
          <cell r="E148">
            <v>120</v>
          </cell>
          <cell r="F148">
            <v>0</v>
          </cell>
          <cell r="G148">
            <v>125</v>
          </cell>
          <cell r="H148">
            <v>150</v>
          </cell>
          <cell r="I148">
            <v>125</v>
          </cell>
          <cell r="J148">
            <v>150</v>
          </cell>
        </row>
        <row r="149">
          <cell r="A149" t="str">
            <v>Monaco</v>
          </cell>
          <cell r="B149">
            <v>66.665999999999997</v>
          </cell>
          <cell r="C149">
            <v>80</v>
          </cell>
          <cell r="D149">
            <v>66.665999999999997</v>
          </cell>
          <cell r="E149">
            <v>80</v>
          </cell>
          <cell r="F149">
            <v>0</v>
          </cell>
          <cell r="G149">
            <v>91.665999999999997</v>
          </cell>
          <cell r="H149">
            <v>110</v>
          </cell>
          <cell r="I149">
            <v>91.665999999999997</v>
          </cell>
          <cell r="J149">
            <v>110</v>
          </cell>
        </row>
        <row r="150">
          <cell r="A150" t="str">
            <v>Mongolia</v>
          </cell>
          <cell r="B150">
            <v>100</v>
          </cell>
          <cell r="C150">
            <v>120</v>
          </cell>
          <cell r="D150">
            <v>100</v>
          </cell>
          <cell r="E150">
            <v>120</v>
          </cell>
          <cell r="F150">
            <v>0</v>
          </cell>
          <cell r="G150">
            <v>125</v>
          </cell>
          <cell r="H150">
            <v>150</v>
          </cell>
          <cell r="I150">
            <v>125</v>
          </cell>
          <cell r="J150">
            <v>150</v>
          </cell>
        </row>
        <row r="151">
          <cell r="A151" t="str">
            <v>Montenegro</v>
          </cell>
          <cell r="B151">
            <v>66.665999999999997</v>
          </cell>
          <cell r="C151">
            <v>80</v>
          </cell>
          <cell r="D151">
            <v>66.665999999999997</v>
          </cell>
          <cell r="E151">
            <v>80</v>
          </cell>
          <cell r="F151">
            <v>0</v>
          </cell>
          <cell r="G151">
            <v>91.665999999999997</v>
          </cell>
          <cell r="H151">
            <v>110</v>
          </cell>
          <cell r="I151">
            <v>91.665999999999997</v>
          </cell>
          <cell r="J151">
            <v>110</v>
          </cell>
        </row>
        <row r="152">
          <cell r="A152" t="str">
            <v>Montserrat</v>
          </cell>
          <cell r="B152">
            <v>100</v>
          </cell>
          <cell r="C152">
            <v>120</v>
          </cell>
          <cell r="D152">
            <v>100</v>
          </cell>
          <cell r="E152">
            <v>120</v>
          </cell>
          <cell r="F152">
            <v>0</v>
          </cell>
          <cell r="G152">
            <v>125</v>
          </cell>
          <cell r="H152">
            <v>150</v>
          </cell>
          <cell r="I152">
            <v>125</v>
          </cell>
          <cell r="J152">
            <v>150</v>
          </cell>
        </row>
        <row r="153">
          <cell r="A153" t="str">
            <v>Morocco</v>
          </cell>
          <cell r="B153">
            <v>66.665999999999997</v>
          </cell>
          <cell r="C153">
            <v>80</v>
          </cell>
          <cell r="D153">
            <v>66.665999999999997</v>
          </cell>
          <cell r="E153">
            <v>80</v>
          </cell>
          <cell r="F153">
            <v>0</v>
          </cell>
          <cell r="G153">
            <v>91.665999999999997</v>
          </cell>
          <cell r="H153">
            <v>110</v>
          </cell>
          <cell r="I153">
            <v>91.665999999999997</v>
          </cell>
          <cell r="J153">
            <v>110</v>
          </cell>
        </row>
        <row r="154">
          <cell r="A154" t="str">
            <v>Mozambique</v>
          </cell>
          <cell r="B154">
            <v>100</v>
          </cell>
          <cell r="C154">
            <v>120</v>
          </cell>
          <cell r="D154">
            <v>100</v>
          </cell>
          <cell r="E154">
            <v>120</v>
          </cell>
          <cell r="F154">
            <v>0</v>
          </cell>
          <cell r="G154">
            <v>125</v>
          </cell>
          <cell r="H154">
            <v>150</v>
          </cell>
          <cell r="I154">
            <v>125</v>
          </cell>
          <cell r="J154">
            <v>150</v>
          </cell>
        </row>
        <row r="155">
          <cell r="A155" t="str">
            <v>Myanmar (formerly Burma)</v>
          </cell>
          <cell r="B155">
            <v>100</v>
          </cell>
          <cell r="C155">
            <v>120</v>
          </cell>
          <cell r="D155">
            <v>100</v>
          </cell>
          <cell r="E155">
            <v>120</v>
          </cell>
          <cell r="F155">
            <v>0</v>
          </cell>
          <cell r="G155">
            <v>125</v>
          </cell>
          <cell r="H155">
            <v>150</v>
          </cell>
          <cell r="I155">
            <v>125</v>
          </cell>
          <cell r="J155">
            <v>150</v>
          </cell>
        </row>
        <row r="156">
          <cell r="A156" t="str">
            <v>Namibia</v>
          </cell>
          <cell r="B156">
            <v>100</v>
          </cell>
          <cell r="C156">
            <v>120</v>
          </cell>
          <cell r="D156">
            <v>100</v>
          </cell>
          <cell r="E156">
            <v>120</v>
          </cell>
          <cell r="F156">
            <v>0</v>
          </cell>
          <cell r="G156">
            <v>125</v>
          </cell>
          <cell r="H156">
            <v>150</v>
          </cell>
          <cell r="I156">
            <v>125</v>
          </cell>
          <cell r="J156">
            <v>150</v>
          </cell>
        </row>
        <row r="157">
          <cell r="A157" t="str">
            <v>Nauru</v>
          </cell>
          <cell r="B157">
            <v>100</v>
          </cell>
          <cell r="C157">
            <v>120</v>
          </cell>
          <cell r="D157">
            <v>100</v>
          </cell>
          <cell r="E157">
            <v>120</v>
          </cell>
          <cell r="F157">
            <v>0</v>
          </cell>
          <cell r="G157">
            <v>100</v>
          </cell>
          <cell r="H157">
            <v>120</v>
          </cell>
          <cell r="I157">
            <v>100</v>
          </cell>
          <cell r="J157">
            <v>120</v>
          </cell>
        </row>
        <row r="158">
          <cell r="A158" t="str">
            <v>Nepal</v>
          </cell>
          <cell r="B158">
            <v>100</v>
          </cell>
          <cell r="C158">
            <v>120</v>
          </cell>
          <cell r="D158">
            <v>100</v>
          </cell>
          <cell r="E158">
            <v>120</v>
          </cell>
          <cell r="F158">
            <v>0</v>
          </cell>
          <cell r="G158">
            <v>125</v>
          </cell>
          <cell r="H158">
            <v>150</v>
          </cell>
          <cell r="I158">
            <v>125</v>
          </cell>
          <cell r="J158">
            <v>150</v>
          </cell>
        </row>
        <row r="159">
          <cell r="A159" t="str">
            <v>Netherlands</v>
          </cell>
          <cell r="B159">
            <v>33.332999999999998</v>
          </cell>
          <cell r="C159">
            <v>40</v>
          </cell>
          <cell r="D159">
            <v>33.332999999999998</v>
          </cell>
          <cell r="E159">
            <v>40</v>
          </cell>
          <cell r="F159">
            <v>0</v>
          </cell>
          <cell r="G159">
            <v>58.332999999999998</v>
          </cell>
          <cell r="H159">
            <v>70</v>
          </cell>
          <cell r="I159">
            <v>58.332999999999998</v>
          </cell>
          <cell r="J159">
            <v>70</v>
          </cell>
        </row>
        <row r="160">
          <cell r="A160" t="str">
            <v>New Caledonia</v>
          </cell>
          <cell r="B160">
            <v>100</v>
          </cell>
          <cell r="C160">
            <v>120</v>
          </cell>
          <cell r="D160">
            <v>100</v>
          </cell>
          <cell r="E160">
            <v>120</v>
          </cell>
          <cell r="F160">
            <v>0</v>
          </cell>
          <cell r="G160">
            <v>125</v>
          </cell>
          <cell r="H160">
            <v>150</v>
          </cell>
          <cell r="I160">
            <v>125</v>
          </cell>
          <cell r="J160">
            <v>150</v>
          </cell>
        </row>
        <row r="161">
          <cell r="A161" t="str">
            <v>New Zealand (inc Chatham Islands)</v>
          </cell>
          <cell r="B161">
            <v>33.332999999999998</v>
          </cell>
          <cell r="C161">
            <v>40</v>
          </cell>
          <cell r="D161">
            <v>33.332999999999998</v>
          </cell>
          <cell r="E161">
            <v>40</v>
          </cell>
          <cell r="F161">
            <v>0</v>
          </cell>
          <cell r="G161">
            <v>58.332999999999998</v>
          </cell>
          <cell r="H161">
            <v>70</v>
          </cell>
          <cell r="I161">
            <v>58.332999999999998</v>
          </cell>
          <cell r="J161">
            <v>70</v>
          </cell>
        </row>
        <row r="162">
          <cell r="A162" t="str">
            <v>Nicaragua</v>
          </cell>
          <cell r="B162">
            <v>100</v>
          </cell>
          <cell r="C162">
            <v>120</v>
          </cell>
          <cell r="D162">
            <v>100</v>
          </cell>
          <cell r="E162">
            <v>120</v>
          </cell>
          <cell r="F162">
            <v>0</v>
          </cell>
          <cell r="G162">
            <v>125</v>
          </cell>
          <cell r="H162">
            <v>150</v>
          </cell>
          <cell r="I162">
            <v>125</v>
          </cell>
          <cell r="J162">
            <v>150</v>
          </cell>
        </row>
        <row r="163">
          <cell r="A163" t="str">
            <v>Niger</v>
          </cell>
          <cell r="B163">
            <v>100</v>
          </cell>
          <cell r="C163">
            <v>120</v>
          </cell>
          <cell r="D163">
            <v>100</v>
          </cell>
          <cell r="E163">
            <v>120</v>
          </cell>
          <cell r="F163">
            <v>0</v>
          </cell>
          <cell r="G163">
            <v>125</v>
          </cell>
          <cell r="H163">
            <v>150</v>
          </cell>
          <cell r="I163">
            <v>125</v>
          </cell>
          <cell r="J163">
            <v>150</v>
          </cell>
        </row>
        <row r="164">
          <cell r="A164" t="str">
            <v>Nigeria</v>
          </cell>
          <cell r="B164">
            <v>100</v>
          </cell>
          <cell r="C164">
            <v>120</v>
          </cell>
          <cell r="D164">
            <v>100</v>
          </cell>
          <cell r="E164">
            <v>120</v>
          </cell>
          <cell r="F164">
            <v>0</v>
          </cell>
          <cell r="G164">
            <v>125</v>
          </cell>
          <cell r="H164">
            <v>150</v>
          </cell>
          <cell r="I164">
            <v>125</v>
          </cell>
          <cell r="J164">
            <v>150</v>
          </cell>
        </row>
        <row r="165">
          <cell r="A165" t="str">
            <v>Niue</v>
          </cell>
          <cell r="B165">
            <v>100</v>
          </cell>
          <cell r="C165">
            <v>120</v>
          </cell>
          <cell r="D165">
            <v>100</v>
          </cell>
          <cell r="E165">
            <v>120</v>
          </cell>
          <cell r="F165">
            <v>0</v>
          </cell>
          <cell r="G165">
            <v>100</v>
          </cell>
          <cell r="H165">
            <v>120</v>
          </cell>
          <cell r="I165">
            <v>100</v>
          </cell>
          <cell r="J165">
            <v>120</v>
          </cell>
        </row>
        <row r="166">
          <cell r="A166" t="str">
            <v>Norfolk Island</v>
          </cell>
          <cell r="B166">
            <v>100</v>
          </cell>
          <cell r="C166">
            <v>120</v>
          </cell>
          <cell r="D166">
            <v>100</v>
          </cell>
          <cell r="E166">
            <v>120</v>
          </cell>
          <cell r="F166">
            <v>0</v>
          </cell>
          <cell r="G166">
            <v>100</v>
          </cell>
          <cell r="H166">
            <v>120</v>
          </cell>
          <cell r="I166">
            <v>100</v>
          </cell>
          <cell r="J166">
            <v>120</v>
          </cell>
        </row>
        <row r="167">
          <cell r="A167" t="str">
            <v>Northern Marianas</v>
          </cell>
          <cell r="B167">
            <v>100</v>
          </cell>
          <cell r="C167">
            <v>120</v>
          </cell>
          <cell r="D167">
            <v>100</v>
          </cell>
          <cell r="E167">
            <v>120</v>
          </cell>
          <cell r="F167">
            <v>0</v>
          </cell>
          <cell r="G167">
            <v>100</v>
          </cell>
          <cell r="H167">
            <v>120</v>
          </cell>
          <cell r="I167">
            <v>100</v>
          </cell>
          <cell r="J167">
            <v>120</v>
          </cell>
        </row>
        <row r="168">
          <cell r="A168" t="str">
            <v>Norway</v>
          </cell>
          <cell r="B168">
            <v>33.332999999999998</v>
          </cell>
          <cell r="C168">
            <v>40</v>
          </cell>
          <cell r="D168">
            <v>33.332999999999998</v>
          </cell>
          <cell r="E168">
            <v>40</v>
          </cell>
          <cell r="F168">
            <v>0</v>
          </cell>
          <cell r="G168">
            <v>58.332999999999998</v>
          </cell>
          <cell r="H168">
            <v>70</v>
          </cell>
          <cell r="I168">
            <v>58.332999999999998</v>
          </cell>
          <cell r="J168">
            <v>70</v>
          </cell>
        </row>
        <row r="169">
          <cell r="A169" t="str">
            <v>Oman</v>
          </cell>
          <cell r="B169">
            <v>100</v>
          </cell>
          <cell r="C169">
            <v>120</v>
          </cell>
          <cell r="D169">
            <v>100</v>
          </cell>
          <cell r="E169">
            <v>120</v>
          </cell>
          <cell r="F169">
            <v>0</v>
          </cell>
          <cell r="G169">
            <v>125</v>
          </cell>
          <cell r="H169">
            <v>150</v>
          </cell>
          <cell r="I169">
            <v>125</v>
          </cell>
          <cell r="J169">
            <v>150</v>
          </cell>
        </row>
        <row r="170">
          <cell r="A170" t="str">
            <v>Pakistan</v>
          </cell>
          <cell r="B170">
            <v>33.332999999999998</v>
          </cell>
          <cell r="C170">
            <v>40</v>
          </cell>
          <cell r="D170">
            <v>33.332999999999998</v>
          </cell>
          <cell r="E170">
            <v>40</v>
          </cell>
          <cell r="F170">
            <v>0</v>
          </cell>
          <cell r="G170">
            <v>58.332999999999998</v>
          </cell>
          <cell r="H170">
            <v>70</v>
          </cell>
          <cell r="I170">
            <v>58.332999999999998</v>
          </cell>
          <cell r="J170">
            <v>70</v>
          </cell>
        </row>
        <row r="171">
          <cell r="A171" t="str">
            <v>Palau (The Republic of)</v>
          </cell>
          <cell r="B171">
            <v>100</v>
          </cell>
          <cell r="C171">
            <v>120</v>
          </cell>
          <cell r="D171">
            <v>100</v>
          </cell>
          <cell r="E171">
            <v>120</v>
          </cell>
          <cell r="F171">
            <v>0</v>
          </cell>
          <cell r="G171">
            <v>100</v>
          </cell>
          <cell r="H171">
            <v>120</v>
          </cell>
          <cell r="I171">
            <v>100</v>
          </cell>
          <cell r="J171">
            <v>120</v>
          </cell>
        </row>
        <row r="172">
          <cell r="A172" t="str">
            <v>Palestinian National Authority</v>
          </cell>
          <cell r="B172">
            <v>66.665999999999997</v>
          </cell>
          <cell r="C172">
            <v>80</v>
          </cell>
          <cell r="D172">
            <v>66.665999999999997</v>
          </cell>
          <cell r="E172">
            <v>80</v>
          </cell>
          <cell r="F172">
            <v>0</v>
          </cell>
          <cell r="G172">
            <v>91.665999999999997</v>
          </cell>
          <cell r="H172">
            <v>110</v>
          </cell>
          <cell r="I172">
            <v>91.665999999999997</v>
          </cell>
          <cell r="J172">
            <v>110</v>
          </cell>
        </row>
        <row r="173">
          <cell r="A173" t="str">
            <v>Panama</v>
          </cell>
          <cell r="B173">
            <v>100</v>
          </cell>
          <cell r="C173">
            <v>120</v>
          </cell>
          <cell r="D173">
            <v>100</v>
          </cell>
          <cell r="E173">
            <v>120</v>
          </cell>
          <cell r="F173">
            <v>0</v>
          </cell>
          <cell r="G173">
            <v>125</v>
          </cell>
          <cell r="H173">
            <v>150</v>
          </cell>
          <cell r="I173">
            <v>125</v>
          </cell>
          <cell r="J173">
            <v>150</v>
          </cell>
        </row>
        <row r="174">
          <cell r="A174" t="str">
            <v>Papua New Guinea</v>
          </cell>
          <cell r="B174">
            <v>100</v>
          </cell>
          <cell r="C174">
            <v>120</v>
          </cell>
          <cell r="D174">
            <v>100</v>
          </cell>
          <cell r="E174">
            <v>120</v>
          </cell>
          <cell r="F174">
            <v>0</v>
          </cell>
          <cell r="G174">
            <v>125</v>
          </cell>
          <cell r="H174">
            <v>150</v>
          </cell>
          <cell r="I174">
            <v>125</v>
          </cell>
          <cell r="J174">
            <v>150</v>
          </cell>
        </row>
        <row r="175">
          <cell r="A175" t="str">
            <v>Paraguay</v>
          </cell>
          <cell r="B175">
            <v>100</v>
          </cell>
          <cell r="C175">
            <v>120</v>
          </cell>
          <cell r="D175">
            <v>100</v>
          </cell>
          <cell r="E175">
            <v>120</v>
          </cell>
          <cell r="F175">
            <v>0</v>
          </cell>
          <cell r="G175">
            <v>125</v>
          </cell>
          <cell r="H175">
            <v>150</v>
          </cell>
          <cell r="I175">
            <v>125</v>
          </cell>
          <cell r="J175">
            <v>150</v>
          </cell>
        </row>
        <row r="176">
          <cell r="A176" t="str">
            <v>Peru</v>
          </cell>
          <cell r="B176">
            <v>100</v>
          </cell>
          <cell r="C176">
            <v>120</v>
          </cell>
          <cell r="D176">
            <v>100</v>
          </cell>
          <cell r="E176">
            <v>120</v>
          </cell>
          <cell r="F176">
            <v>0</v>
          </cell>
          <cell r="G176">
            <v>125</v>
          </cell>
          <cell r="H176">
            <v>150</v>
          </cell>
          <cell r="I176">
            <v>125</v>
          </cell>
          <cell r="J176">
            <v>150</v>
          </cell>
        </row>
        <row r="177">
          <cell r="A177" t="str">
            <v>Philippines</v>
          </cell>
          <cell r="B177">
            <v>100</v>
          </cell>
          <cell r="C177">
            <v>120</v>
          </cell>
          <cell r="D177">
            <v>100</v>
          </cell>
          <cell r="E177">
            <v>120</v>
          </cell>
          <cell r="F177">
            <v>0</v>
          </cell>
          <cell r="G177">
            <v>125</v>
          </cell>
          <cell r="H177">
            <v>150</v>
          </cell>
          <cell r="I177">
            <v>125</v>
          </cell>
          <cell r="J177">
            <v>150</v>
          </cell>
        </row>
        <row r="178">
          <cell r="A178" t="str">
            <v>Poland</v>
          </cell>
          <cell r="B178">
            <v>33.332999999999998</v>
          </cell>
          <cell r="C178">
            <v>40</v>
          </cell>
          <cell r="D178">
            <v>33.332999999999998</v>
          </cell>
          <cell r="E178">
            <v>40</v>
          </cell>
          <cell r="F178">
            <v>0</v>
          </cell>
          <cell r="G178">
            <v>58.332999999999998</v>
          </cell>
          <cell r="H178">
            <v>70</v>
          </cell>
          <cell r="I178">
            <v>58.332999999999998</v>
          </cell>
          <cell r="J178">
            <v>70</v>
          </cell>
        </row>
        <row r="179">
          <cell r="A179" t="str">
            <v>Portugal</v>
          </cell>
          <cell r="B179">
            <v>33.332999999999998</v>
          </cell>
          <cell r="C179">
            <v>40</v>
          </cell>
          <cell r="D179">
            <v>33.332999999999998</v>
          </cell>
          <cell r="E179">
            <v>40</v>
          </cell>
          <cell r="F179">
            <v>0</v>
          </cell>
          <cell r="G179">
            <v>58.332999999999998</v>
          </cell>
          <cell r="H179">
            <v>70</v>
          </cell>
          <cell r="I179">
            <v>58.332999999999998</v>
          </cell>
          <cell r="J179">
            <v>70</v>
          </cell>
        </row>
        <row r="180">
          <cell r="A180" t="str">
            <v>Puerto Rico</v>
          </cell>
          <cell r="B180">
            <v>66.665999999999997</v>
          </cell>
          <cell r="C180">
            <v>80</v>
          </cell>
          <cell r="D180">
            <v>66.665999999999997</v>
          </cell>
          <cell r="E180">
            <v>80</v>
          </cell>
          <cell r="F180">
            <v>0</v>
          </cell>
          <cell r="G180">
            <v>66.665999999999997</v>
          </cell>
          <cell r="H180">
            <v>80</v>
          </cell>
          <cell r="I180">
            <v>66.665999999999997</v>
          </cell>
          <cell r="J180">
            <v>80</v>
          </cell>
        </row>
        <row r="181">
          <cell r="A181" t="str">
            <v>Qatar</v>
          </cell>
          <cell r="B181">
            <v>100</v>
          </cell>
          <cell r="C181">
            <v>120</v>
          </cell>
          <cell r="D181">
            <v>100</v>
          </cell>
          <cell r="E181">
            <v>120</v>
          </cell>
          <cell r="F181">
            <v>0</v>
          </cell>
          <cell r="G181">
            <v>125</v>
          </cell>
          <cell r="H181">
            <v>150</v>
          </cell>
          <cell r="I181">
            <v>125</v>
          </cell>
          <cell r="J181">
            <v>150</v>
          </cell>
        </row>
        <row r="182">
          <cell r="A182" t="str">
            <v>Reunion</v>
          </cell>
          <cell r="B182">
            <v>100</v>
          </cell>
          <cell r="C182">
            <v>120</v>
          </cell>
          <cell r="D182">
            <v>100</v>
          </cell>
          <cell r="E182">
            <v>120</v>
          </cell>
          <cell r="F182">
            <v>0</v>
          </cell>
          <cell r="G182">
            <v>125</v>
          </cell>
          <cell r="H182">
            <v>150</v>
          </cell>
          <cell r="I182">
            <v>125</v>
          </cell>
          <cell r="J182">
            <v>150</v>
          </cell>
        </row>
        <row r="183">
          <cell r="A183" t="str">
            <v>Rodriguez Islands</v>
          </cell>
          <cell r="B183">
            <v>100</v>
          </cell>
          <cell r="C183">
            <v>120</v>
          </cell>
          <cell r="D183">
            <v>100</v>
          </cell>
          <cell r="E183">
            <v>120</v>
          </cell>
          <cell r="F183">
            <v>0</v>
          </cell>
          <cell r="G183">
            <v>100</v>
          </cell>
          <cell r="H183">
            <v>120</v>
          </cell>
          <cell r="I183">
            <v>100</v>
          </cell>
          <cell r="J183">
            <v>120</v>
          </cell>
        </row>
        <row r="184">
          <cell r="A184" t="str">
            <v>Romania</v>
          </cell>
          <cell r="B184">
            <v>66.665999999999997</v>
          </cell>
          <cell r="C184">
            <v>80</v>
          </cell>
          <cell r="D184">
            <v>66.665999999999997</v>
          </cell>
          <cell r="E184">
            <v>80</v>
          </cell>
          <cell r="F184">
            <v>0</v>
          </cell>
          <cell r="G184">
            <v>91.665999999999997</v>
          </cell>
          <cell r="H184">
            <v>110</v>
          </cell>
          <cell r="I184">
            <v>91.665999999999997</v>
          </cell>
          <cell r="J184">
            <v>110</v>
          </cell>
        </row>
        <row r="185">
          <cell r="A185" t="str">
            <v>Ross Island</v>
          </cell>
          <cell r="B185">
            <v>100</v>
          </cell>
          <cell r="C185">
            <v>120</v>
          </cell>
          <cell r="D185">
            <v>100</v>
          </cell>
          <cell r="E185">
            <v>120</v>
          </cell>
          <cell r="F185">
            <v>0</v>
          </cell>
          <cell r="G185">
            <v>100</v>
          </cell>
          <cell r="H185">
            <v>120</v>
          </cell>
          <cell r="I185">
            <v>100</v>
          </cell>
          <cell r="J185">
            <v>120</v>
          </cell>
        </row>
        <row r="186">
          <cell r="A186" t="str">
            <v>Russian Federation</v>
          </cell>
          <cell r="B186">
            <v>16.666</v>
          </cell>
          <cell r="C186">
            <v>20</v>
          </cell>
          <cell r="D186">
            <v>16.666</v>
          </cell>
          <cell r="E186">
            <v>20</v>
          </cell>
          <cell r="F186">
            <v>0</v>
          </cell>
          <cell r="G186">
            <v>41.665999999999997</v>
          </cell>
          <cell r="H186">
            <v>50</v>
          </cell>
          <cell r="I186">
            <v>41.665999999999997</v>
          </cell>
          <cell r="J186">
            <v>50</v>
          </cell>
        </row>
        <row r="187">
          <cell r="A187" t="str">
            <v>Rwandese Republic</v>
          </cell>
          <cell r="B187">
            <v>100</v>
          </cell>
          <cell r="C187">
            <v>120</v>
          </cell>
          <cell r="D187">
            <v>100</v>
          </cell>
          <cell r="E187">
            <v>120</v>
          </cell>
          <cell r="F187">
            <v>0</v>
          </cell>
          <cell r="G187">
            <v>125</v>
          </cell>
          <cell r="H187">
            <v>150</v>
          </cell>
          <cell r="I187">
            <v>125</v>
          </cell>
          <cell r="J187">
            <v>150</v>
          </cell>
        </row>
        <row r="188">
          <cell r="A188" t="str">
            <v>Samoa (US)</v>
          </cell>
          <cell r="B188">
            <v>100</v>
          </cell>
          <cell r="C188">
            <v>120</v>
          </cell>
          <cell r="D188">
            <v>100</v>
          </cell>
          <cell r="E188">
            <v>120</v>
          </cell>
          <cell r="F188">
            <v>0</v>
          </cell>
          <cell r="G188">
            <v>100</v>
          </cell>
          <cell r="H188">
            <v>120</v>
          </cell>
          <cell r="I188">
            <v>100</v>
          </cell>
          <cell r="J188">
            <v>120</v>
          </cell>
        </row>
        <row r="189">
          <cell r="A189" t="str">
            <v>Samoa (Western)</v>
          </cell>
          <cell r="B189">
            <v>100</v>
          </cell>
          <cell r="C189">
            <v>120</v>
          </cell>
          <cell r="D189">
            <v>100</v>
          </cell>
          <cell r="E189">
            <v>120</v>
          </cell>
          <cell r="F189">
            <v>0</v>
          </cell>
          <cell r="G189">
            <v>125</v>
          </cell>
          <cell r="H189">
            <v>150</v>
          </cell>
          <cell r="I189">
            <v>125</v>
          </cell>
          <cell r="J189">
            <v>150</v>
          </cell>
        </row>
        <row r="190">
          <cell r="A190" t="str">
            <v>San Marino</v>
          </cell>
          <cell r="B190">
            <v>66.665999999999997</v>
          </cell>
          <cell r="C190">
            <v>80</v>
          </cell>
          <cell r="D190">
            <v>66.665999999999997</v>
          </cell>
          <cell r="E190">
            <v>80</v>
          </cell>
          <cell r="F190">
            <v>0</v>
          </cell>
          <cell r="G190">
            <v>66.665999999999997</v>
          </cell>
          <cell r="H190">
            <v>80</v>
          </cell>
          <cell r="I190">
            <v>66.665999999999997</v>
          </cell>
          <cell r="J190">
            <v>80</v>
          </cell>
        </row>
        <row r="191">
          <cell r="A191" t="str">
            <v>Sao Tome &amp; Principe</v>
          </cell>
          <cell r="B191">
            <v>100</v>
          </cell>
          <cell r="C191">
            <v>120</v>
          </cell>
          <cell r="D191">
            <v>100</v>
          </cell>
          <cell r="E191">
            <v>120</v>
          </cell>
          <cell r="F191">
            <v>0</v>
          </cell>
          <cell r="G191">
            <v>125</v>
          </cell>
          <cell r="H191">
            <v>150</v>
          </cell>
          <cell r="I191">
            <v>125</v>
          </cell>
          <cell r="J191">
            <v>150</v>
          </cell>
        </row>
        <row r="192">
          <cell r="A192" t="str">
            <v>Saudi Arabia</v>
          </cell>
          <cell r="B192">
            <v>100</v>
          </cell>
          <cell r="C192">
            <v>120</v>
          </cell>
          <cell r="D192">
            <v>100</v>
          </cell>
          <cell r="E192">
            <v>120</v>
          </cell>
          <cell r="F192">
            <v>0</v>
          </cell>
          <cell r="G192">
            <v>125</v>
          </cell>
          <cell r="H192">
            <v>150</v>
          </cell>
          <cell r="I192">
            <v>125</v>
          </cell>
          <cell r="J192">
            <v>150</v>
          </cell>
        </row>
        <row r="193">
          <cell r="A193" t="str">
            <v>Senegal</v>
          </cell>
          <cell r="B193">
            <v>100</v>
          </cell>
          <cell r="C193">
            <v>120</v>
          </cell>
          <cell r="D193">
            <v>100</v>
          </cell>
          <cell r="E193">
            <v>120</v>
          </cell>
          <cell r="F193">
            <v>0</v>
          </cell>
          <cell r="G193">
            <v>125</v>
          </cell>
          <cell r="H193">
            <v>150</v>
          </cell>
          <cell r="I193">
            <v>125</v>
          </cell>
          <cell r="J193">
            <v>150</v>
          </cell>
        </row>
        <row r="194">
          <cell r="A194" t="str">
            <v>Serbia</v>
          </cell>
          <cell r="B194">
            <v>66.665999999999997</v>
          </cell>
          <cell r="C194">
            <v>80</v>
          </cell>
          <cell r="D194">
            <v>66.665999999999997</v>
          </cell>
          <cell r="E194">
            <v>80</v>
          </cell>
          <cell r="F194">
            <v>0</v>
          </cell>
          <cell r="G194">
            <v>91.665999999999997</v>
          </cell>
          <cell r="H194">
            <v>110</v>
          </cell>
          <cell r="I194">
            <v>91.665999999999997</v>
          </cell>
          <cell r="J194">
            <v>110</v>
          </cell>
        </row>
        <row r="195">
          <cell r="A195" t="str">
            <v>Seychelles</v>
          </cell>
          <cell r="B195">
            <v>100</v>
          </cell>
          <cell r="C195">
            <v>120</v>
          </cell>
          <cell r="D195">
            <v>100</v>
          </cell>
          <cell r="E195">
            <v>120</v>
          </cell>
          <cell r="F195">
            <v>0</v>
          </cell>
          <cell r="G195">
            <v>125</v>
          </cell>
          <cell r="H195">
            <v>150</v>
          </cell>
          <cell r="I195">
            <v>125</v>
          </cell>
          <cell r="J195">
            <v>150</v>
          </cell>
        </row>
        <row r="196">
          <cell r="A196" t="str">
            <v>Sierra Leone</v>
          </cell>
          <cell r="B196">
            <v>100</v>
          </cell>
          <cell r="C196">
            <v>120</v>
          </cell>
          <cell r="D196">
            <v>100</v>
          </cell>
          <cell r="E196">
            <v>120</v>
          </cell>
          <cell r="F196">
            <v>0</v>
          </cell>
          <cell r="G196">
            <v>125</v>
          </cell>
          <cell r="H196">
            <v>150</v>
          </cell>
          <cell r="I196">
            <v>125</v>
          </cell>
          <cell r="J196">
            <v>150</v>
          </cell>
        </row>
        <row r="197">
          <cell r="A197" t="str">
            <v>Singapore</v>
          </cell>
          <cell r="B197">
            <v>33.332999999999998</v>
          </cell>
          <cell r="C197">
            <v>40</v>
          </cell>
          <cell r="D197">
            <v>33.332999999999998</v>
          </cell>
          <cell r="E197">
            <v>40</v>
          </cell>
          <cell r="F197">
            <v>0</v>
          </cell>
          <cell r="G197">
            <v>58.332999999999998</v>
          </cell>
          <cell r="H197">
            <v>70</v>
          </cell>
          <cell r="I197">
            <v>58.332999999999998</v>
          </cell>
          <cell r="J197">
            <v>70</v>
          </cell>
        </row>
        <row r="198">
          <cell r="A198" t="str">
            <v>Sint Maarten</v>
          </cell>
          <cell r="B198">
            <v>100</v>
          </cell>
          <cell r="C198">
            <v>120</v>
          </cell>
          <cell r="D198">
            <v>100</v>
          </cell>
          <cell r="E198">
            <v>120</v>
          </cell>
          <cell r="F198">
            <v>0</v>
          </cell>
          <cell r="G198">
            <v>125</v>
          </cell>
          <cell r="H198">
            <v>150</v>
          </cell>
          <cell r="I198">
            <v>125</v>
          </cell>
          <cell r="J198">
            <v>150</v>
          </cell>
        </row>
        <row r="199">
          <cell r="A199" t="str">
            <v>Slovak Republic</v>
          </cell>
          <cell r="B199">
            <v>33.332999999999998</v>
          </cell>
          <cell r="C199">
            <v>40</v>
          </cell>
          <cell r="D199">
            <v>33.332999999999998</v>
          </cell>
          <cell r="E199">
            <v>40</v>
          </cell>
          <cell r="F199">
            <v>0</v>
          </cell>
          <cell r="G199">
            <v>58.332999999999998</v>
          </cell>
          <cell r="H199">
            <v>70</v>
          </cell>
          <cell r="I199">
            <v>58.332999999999998</v>
          </cell>
          <cell r="J199">
            <v>70</v>
          </cell>
        </row>
        <row r="200">
          <cell r="A200" t="str">
            <v>Slovenia</v>
          </cell>
          <cell r="B200">
            <v>66.665999999999997</v>
          </cell>
          <cell r="C200">
            <v>80</v>
          </cell>
          <cell r="D200">
            <v>66.665999999999997</v>
          </cell>
          <cell r="E200">
            <v>80</v>
          </cell>
          <cell r="F200">
            <v>0</v>
          </cell>
          <cell r="G200">
            <v>91.665999999999997</v>
          </cell>
          <cell r="H200">
            <v>110</v>
          </cell>
          <cell r="I200">
            <v>91.665999999999997</v>
          </cell>
          <cell r="J200">
            <v>110</v>
          </cell>
        </row>
        <row r="201">
          <cell r="A201" t="str">
            <v>Solomon Islands</v>
          </cell>
          <cell r="B201">
            <v>100</v>
          </cell>
          <cell r="C201">
            <v>120</v>
          </cell>
          <cell r="D201">
            <v>100</v>
          </cell>
          <cell r="E201">
            <v>120</v>
          </cell>
          <cell r="F201">
            <v>0</v>
          </cell>
          <cell r="G201">
            <v>100</v>
          </cell>
          <cell r="H201">
            <v>120</v>
          </cell>
          <cell r="I201">
            <v>100</v>
          </cell>
          <cell r="J201">
            <v>120</v>
          </cell>
        </row>
        <row r="202">
          <cell r="A202" t="str">
            <v>Somalia</v>
          </cell>
          <cell r="B202">
            <v>100</v>
          </cell>
          <cell r="C202">
            <v>120</v>
          </cell>
          <cell r="D202">
            <v>100</v>
          </cell>
          <cell r="E202">
            <v>120</v>
          </cell>
          <cell r="F202">
            <v>0</v>
          </cell>
          <cell r="G202">
            <v>125</v>
          </cell>
          <cell r="H202">
            <v>150</v>
          </cell>
          <cell r="I202">
            <v>125</v>
          </cell>
          <cell r="J202">
            <v>150</v>
          </cell>
        </row>
        <row r="203">
          <cell r="A203" t="str">
            <v>South Africa</v>
          </cell>
          <cell r="B203">
            <v>66.665999999999997</v>
          </cell>
          <cell r="C203">
            <v>80</v>
          </cell>
          <cell r="D203">
            <v>66.665999999999997</v>
          </cell>
          <cell r="E203">
            <v>80</v>
          </cell>
          <cell r="F203">
            <v>0</v>
          </cell>
          <cell r="G203">
            <v>91.665999999999997</v>
          </cell>
          <cell r="H203">
            <v>110</v>
          </cell>
          <cell r="I203">
            <v>91.665999999999997</v>
          </cell>
          <cell r="J203">
            <v>110</v>
          </cell>
        </row>
        <row r="204">
          <cell r="A204" t="str">
            <v>South Sudan</v>
          </cell>
          <cell r="B204">
            <v>100</v>
          </cell>
          <cell r="C204">
            <v>120</v>
          </cell>
          <cell r="D204">
            <v>100</v>
          </cell>
          <cell r="E204">
            <v>120</v>
          </cell>
          <cell r="F204">
            <v>0</v>
          </cell>
          <cell r="G204">
            <v>125</v>
          </cell>
          <cell r="H204">
            <v>150</v>
          </cell>
          <cell r="I204">
            <v>125</v>
          </cell>
          <cell r="J204">
            <v>150</v>
          </cell>
        </row>
        <row r="205">
          <cell r="A205" t="str">
            <v>Spain (inc the Balearic Islands)</v>
          </cell>
          <cell r="B205">
            <v>33.332999999999998</v>
          </cell>
          <cell r="C205">
            <v>40</v>
          </cell>
          <cell r="D205">
            <v>33.332999999999998</v>
          </cell>
          <cell r="E205">
            <v>40</v>
          </cell>
          <cell r="F205">
            <v>0</v>
          </cell>
          <cell r="G205">
            <v>58.332999999999998</v>
          </cell>
          <cell r="H205">
            <v>70</v>
          </cell>
          <cell r="I205">
            <v>58.332999999999998</v>
          </cell>
          <cell r="J205">
            <v>70</v>
          </cell>
        </row>
        <row r="206">
          <cell r="A206" t="str">
            <v>Sri Lanka</v>
          </cell>
          <cell r="B206">
            <v>100</v>
          </cell>
          <cell r="C206">
            <v>120</v>
          </cell>
          <cell r="D206">
            <v>100</v>
          </cell>
          <cell r="E206">
            <v>120</v>
          </cell>
          <cell r="F206">
            <v>0</v>
          </cell>
          <cell r="G206">
            <v>125</v>
          </cell>
          <cell r="H206">
            <v>150</v>
          </cell>
          <cell r="I206">
            <v>125</v>
          </cell>
          <cell r="J206">
            <v>150</v>
          </cell>
        </row>
        <row r="207">
          <cell r="A207" t="str">
            <v>St Helena</v>
          </cell>
          <cell r="B207">
            <v>100</v>
          </cell>
          <cell r="C207">
            <v>120</v>
          </cell>
          <cell r="D207">
            <v>100</v>
          </cell>
          <cell r="E207">
            <v>120</v>
          </cell>
          <cell r="F207">
            <v>0</v>
          </cell>
          <cell r="G207">
            <v>100</v>
          </cell>
          <cell r="H207">
            <v>120</v>
          </cell>
          <cell r="I207">
            <v>100</v>
          </cell>
          <cell r="J207">
            <v>120</v>
          </cell>
        </row>
        <row r="208">
          <cell r="A208" t="str">
            <v>St Kitts &amp; Nevis (formerly St Christopher)</v>
          </cell>
          <cell r="B208">
            <v>100</v>
          </cell>
          <cell r="C208">
            <v>120</v>
          </cell>
          <cell r="D208">
            <v>100</v>
          </cell>
          <cell r="E208">
            <v>120</v>
          </cell>
          <cell r="F208">
            <v>0</v>
          </cell>
          <cell r="G208">
            <v>125</v>
          </cell>
          <cell r="H208">
            <v>150</v>
          </cell>
          <cell r="I208">
            <v>125</v>
          </cell>
          <cell r="J208">
            <v>150</v>
          </cell>
        </row>
        <row r="209">
          <cell r="A209" t="str">
            <v>St Lucia</v>
          </cell>
          <cell r="B209">
            <v>33.332999999999998</v>
          </cell>
          <cell r="C209">
            <v>40</v>
          </cell>
          <cell r="D209">
            <v>33.332999999999998</v>
          </cell>
          <cell r="E209">
            <v>40</v>
          </cell>
          <cell r="F209">
            <v>0</v>
          </cell>
          <cell r="G209">
            <v>58.332999999999998</v>
          </cell>
          <cell r="H209">
            <v>70</v>
          </cell>
          <cell r="I209">
            <v>58.332999999999998</v>
          </cell>
          <cell r="J209">
            <v>70</v>
          </cell>
        </row>
        <row r="210">
          <cell r="A210" t="str">
            <v>St Pierre &amp; Miquelon</v>
          </cell>
          <cell r="B210">
            <v>100</v>
          </cell>
          <cell r="C210">
            <v>120</v>
          </cell>
          <cell r="D210">
            <v>100</v>
          </cell>
          <cell r="E210">
            <v>120</v>
          </cell>
          <cell r="F210">
            <v>0</v>
          </cell>
          <cell r="G210">
            <v>125</v>
          </cell>
          <cell r="H210">
            <v>150</v>
          </cell>
          <cell r="I210">
            <v>125</v>
          </cell>
          <cell r="J210">
            <v>150</v>
          </cell>
        </row>
        <row r="211">
          <cell r="A211" t="str">
            <v>St Vincent &amp; the Grenadines</v>
          </cell>
          <cell r="B211">
            <v>100</v>
          </cell>
          <cell r="C211">
            <v>120</v>
          </cell>
          <cell r="D211">
            <v>100</v>
          </cell>
          <cell r="E211">
            <v>120</v>
          </cell>
          <cell r="F211">
            <v>0</v>
          </cell>
          <cell r="G211">
            <v>125</v>
          </cell>
          <cell r="H211">
            <v>150</v>
          </cell>
          <cell r="I211">
            <v>125</v>
          </cell>
          <cell r="J211">
            <v>150</v>
          </cell>
        </row>
        <row r="212">
          <cell r="A212" t="str">
            <v>Sudan</v>
          </cell>
          <cell r="B212">
            <v>100</v>
          </cell>
          <cell r="C212">
            <v>120</v>
          </cell>
          <cell r="D212">
            <v>100</v>
          </cell>
          <cell r="E212">
            <v>120</v>
          </cell>
          <cell r="F212">
            <v>0</v>
          </cell>
          <cell r="G212">
            <v>125</v>
          </cell>
          <cell r="H212">
            <v>150</v>
          </cell>
          <cell r="I212">
            <v>125</v>
          </cell>
          <cell r="J212">
            <v>150</v>
          </cell>
        </row>
        <row r="213">
          <cell r="A213" t="str">
            <v>Suriname</v>
          </cell>
          <cell r="B213">
            <v>100</v>
          </cell>
          <cell r="C213">
            <v>120</v>
          </cell>
          <cell r="D213">
            <v>100</v>
          </cell>
          <cell r="E213">
            <v>120</v>
          </cell>
          <cell r="F213">
            <v>0</v>
          </cell>
          <cell r="G213">
            <v>125</v>
          </cell>
          <cell r="H213">
            <v>150</v>
          </cell>
          <cell r="I213">
            <v>125</v>
          </cell>
          <cell r="J213">
            <v>150</v>
          </cell>
        </row>
        <row r="214">
          <cell r="A214" t="str">
            <v>Swaziland</v>
          </cell>
          <cell r="B214">
            <v>100</v>
          </cell>
          <cell r="C214">
            <v>120</v>
          </cell>
          <cell r="D214">
            <v>100</v>
          </cell>
          <cell r="E214">
            <v>120</v>
          </cell>
          <cell r="F214">
            <v>0</v>
          </cell>
          <cell r="G214">
            <v>125</v>
          </cell>
          <cell r="H214">
            <v>150</v>
          </cell>
          <cell r="I214">
            <v>125</v>
          </cell>
          <cell r="J214">
            <v>150</v>
          </cell>
        </row>
        <row r="215">
          <cell r="A215" t="str">
            <v>Sweden</v>
          </cell>
          <cell r="B215">
            <v>33.332999999999998</v>
          </cell>
          <cell r="C215">
            <v>40</v>
          </cell>
          <cell r="D215">
            <v>33.332999999999998</v>
          </cell>
          <cell r="E215">
            <v>40</v>
          </cell>
          <cell r="F215">
            <v>0</v>
          </cell>
          <cell r="G215">
            <v>58.332999999999998</v>
          </cell>
          <cell r="H215">
            <v>70</v>
          </cell>
          <cell r="I215">
            <v>58.332999999999998</v>
          </cell>
          <cell r="J215">
            <v>70</v>
          </cell>
        </row>
        <row r="216">
          <cell r="A216" t="str">
            <v>Switzerland</v>
          </cell>
          <cell r="B216">
            <v>33.332999999999998</v>
          </cell>
          <cell r="C216">
            <v>40</v>
          </cell>
          <cell r="D216">
            <v>33.332999999999998</v>
          </cell>
          <cell r="E216">
            <v>40</v>
          </cell>
          <cell r="F216">
            <v>0</v>
          </cell>
          <cell r="G216">
            <v>58.332999999999998</v>
          </cell>
          <cell r="H216">
            <v>70</v>
          </cell>
          <cell r="I216">
            <v>58.332999999999998</v>
          </cell>
          <cell r="J216">
            <v>70</v>
          </cell>
        </row>
        <row r="217">
          <cell r="A217" t="str">
            <v>Syria</v>
          </cell>
          <cell r="B217">
            <v>100</v>
          </cell>
          <cell r="C217">
            <v>120</v>
          </cell>
          <cell r="D217">
            <v>100</v>
          </cell>
          <cell r="E217">
            <v>120</v>
          </cell>
          <cell r="F217">
            <v>0</v>
          </cell>
          <cell r="G217">
            <v>125</v>
          </cell>
          <cell r="H217">
            <v>150</v>
          </cell>
          <cell r="I217">
            <v>125</v>
          </cell>
          <cell r="J217">
            <v>150</v>
          </cell>
        </row>
        <row r="218">
          <cell r="A218" t="str">
            <v>Taiwan</v>
          </cell>
          <cell r="B218">
            <v>100</v>
          </cell>
          <cell r="C218">
            <v>120</v>
          </cell>
          <cell r="D218">
            <v>100</v>
          </cell>
          <cell r="E218">
            <v>120</v>
          </cell>
          <cell r="F218">
            <v>0</v>
          </cell>
          <cell r="G218">
            <v>125</v>
          </cell>
          <cell r="H218">
            <v>150</v>
          </cell>
          <cell r="I218">
            <v>125</v>
          </cell>
          <cell r="J218">
            <v>150</v>
          </cell>
        </row>
        <row r="219">
          <cell r="A219" t="str">
            <v>Tajikstan</v>
          </cell>
          <cell r="B219">
            <v>100</v>
          </cell>
          <cell r="C219">
            <v>120</v>
          </cell>
          <cell r="D219">
            <v>100</v>
          </cell>
          <cell r="E219">
            <v>120</v>
          </cell>
          <cell r="F219">
            <v>0</v>
          </cell>
          <cell r="G219">
            <v>125</v>
          </cell>
          <cell r="H219">
            <v>150</v>
          </cell>
          <cell r="I219">
            <v>125</v>
          </cell>
          <cell r="J219">
            <v>150</v>
          </cell>
        </row>
        <row r="220">
          <cell r="A220" t="str">
            <v>Tanzania</v>
          </cell>
          <cell r="B220">
            <v>100</v>
          </cell>
          <cell r="C220">
            <v>120</v>
          </cell>
          <cell r="D220">
            <v>100</v>
          </cell>
          <cell r="E220">
            <v>120</v>
          </cell>
          <cell r="F220">
            <v>0</v>
          </cell>
          <cell r="G220">
            <v>125</v>
          </cell>
          <cell r="H220">
            <v>150</v>
          </cell>
          <cell r="I220">
            <v>125</v>
          </cell>
          <cell r="J220">
            <v>150</v>
          </cell>
        </row>
        <row r="221">
          <cell r="A221" t="str">
            <v>Thailand</v>
          </cell>
          <cell r="B221">
            <v>100</v>
          </cell>
          <cell r="C221">
            <v>120</v>
          </cell>
          <cell r="D221">
            <v>100</v>
          </cell>
          <cell r="E221">
            <v>120</v>
          </cell>
          <cell r="F221">
            <v>0</v>
          </cell>
          <cell r="G221">
            <v>125</v>
          </cell>
          <cell r="H221">
            <v>150</v>
          </cell>
          <cell r="I221">
            <v>125</v>
          </cell>
          <cell r="J221">
            <v>150</v>
          </cell>
        </row>
        <row r="222">
          <cell r="A222" t="str">
            <v>Togolese Republic (The)</v>
          </cell>
          <cell r="B222">
            <v>100</v>
          </cell>
          <cell r="C222">
            <v>120</v>
          </cell>
          <cell r="D222">
            <v>100</v>
          </cell>
          <cell r="E222">
            <v>120</v>
          </cell>
          <cell r="F222">
            <v>0</v>
          </cell>
          <cell r="G222">
            <v>125</v>
          </cell>
          <cell r="H222">
            <v>150</v>
          </cell>
          <cell r="I222">
            <v>125</v>
          </cell>
          <cell r="J222">
            <v>150</v>
          </cell>
        </row>
        <row r="223">
          <cell r="A223" t="str">
            <v>Tokelau</v>
          </cell>
          <cell r="B223">
            <v>100</v>
          </cell>
          <cell r="C223">
            <v>120</v>
          </cell>
          <cell r="D223">
            <v>100</v>
          </cell>
          <cell r="E223">
            <v>120</v>
          </cell>
          <cell r="F223">
            <v>0</v>
          </cell>
          <cell r="G223">
            <v>100</v>
          </cell>
          <cell r="H223">
            <v>120</v>
          </cell>
          <cell r="I223">
            <v>100</v>
          </cell>
          <cell r="J223">
            <v>120</v>
          </cell>
        </row>
        <row r="224">
          <cell r="A224" t="str">
            <v>Tonga</v>
          </cell>
          <cell r="B224">
            <v>100</v>
          </cell>
          <cell r="C224">
            <v>120</v>
          </cell>
          <cell r="D224">
            <v>100</v>
          </cell>
          <cell r="E224">
            <v>120</v>
          </cell>
          <cell r="F224">
            <v>0</v>
          </cell>
          <cell r="G224">
            <v>125</v>
          </cell>
          <cell r="H224">
            <v>150</v>
          </cell>
          <cell r="I224">
            <v>125</v>
          </cell>
          <cell r="J224">
            <v>150</v>
          </cell>
        </row>
        <row r="225">
          <cell r="A225" t="str">
            <v>Trinidad &amp; Tobago</v>
          </cell>
          <cell r="B225">
            <v>33.332999999999998</v>
          </cell>
          <cell r="C225">
            <v>40</v>
          </cell>
          <cell r="D225">
            <v>33.332999999999998</v>
          </cell>
          <cell r="E225">
            <v>40</v>
          </cell>
          <cell r="F225">
            <v>0</v>
          </cell>
          <cell r="G225">
            <v>58.332999999999998</v>
          </cell>
          <cell r="H225">
            <v>70</v>
          </cell>
          <cell r="I225">
            <v>58.332999999999998</v>
          </cell>
          <cell r="J225">
            <v>70</v>
          </cell>
        </row>
        <row r="226">
          <cell r="A226" t="str">
            <v>Tunisia</v>
          </cell>
          <cell r="B226">
            <v>66.665999999999997</v>
          </cell>
          <cell r="C226">
            <v>80</v>
          </cell>
          <cell r="D226">
            <v>66.665999999999997</v>
          </cell>
          <cell r="E226">
            <v>80</v>
          </cell>
          <cell r="F226">
            <v>0</v>
          </cell>
          <cell r="G226">
            <v>91.665999999999997</v>
          </cell>
          <cell r="H226">
            <v>110</v>
          </cell>
          <cell r="I226">
            <v>91.665999999999997</v>
          </cell>
          <cell r="J226">
            <v>110</v>
          </cell>
        </row>
        <row r="227">
          <cell r="A227" t="str">
            <v>Turkey</v>
          </cell>
          <cell r="B227">
            <v>33.332999999999998</v>
          </cell>
          <cell r="C227">
            <v>40</v>
          </cell>
          <cell r="D227">
            <v>33.332999999999998</v>
          </cell>
          <cell r="E227">
            <v>40</v>
          </cell>
          <cell r="F227">
            <v>0</v>
          </cell>
          <cell r="G227">
            <v>58.332999999999998</v>
          </cell>
          <cell r="H227">
            <v>70</v>
          </cell>
          <cell r="I227">
            <v>58.332999999999998</v>
          </cell>
          <cell r="J227">
            <v>70</v>
          </cell>
        </row>
        <row r="228">
          <cell r="A228" t="str">
            <v>Turkmenistan</v>
          </cell>
          <cell r="B228">
            <v>100</v>
          </cell>
          <cell r="C228">
            <v>120</v>
          </cell>
          <cell r="D228">
            <v>100</v>
          </cell>
          <cell r="E228">
            <v>120</v>
          </cell>
          <cell r="F228">
            <v>0</v>
          </cell>
          <cell r="G228">
            <v>125</v>
          </cell>
          <cell r="H228">
            <v>150</v>
          </cell>
          <cell r="I228">
            <v>125</v>
          </cell>
          <cell r="J228">
            <v>150</v>
          </cell>
        </row>
        <row r="229">
          <cell r="A229" t="str">
            <v>Turks &amp; Caicos Is</v>
          </cell>
          <cell r="B229">
            <v>100</v>
          </cell>
          <cell r="C229">
            <v>120</v>
          </cell>
          <cell r="D229">
            <v>100</v>
          </cell>
          <cell r="E229">
            <v>120</v>
          </cell>
          <cell r="F229">
            <v>0</v>
          </cell>
          <cell r="G229">
            <v>125</v>
          </cell>
          <cell r="H229">
            <v>150</v>
          </cell>
          <cell r="I229">
            <v>125</v>
          </cell>
          <cell r="J229">
            <v>150</v>
          </cell>
        </row>
        <row r="230">
          <cell r="A230" t="str">
            <v>Tuvalu</v>
          </cell>
          <cell r="B230">
            <v>100</v>
          </cell>
          <cell r="C230">
            <v>120</v>
          </cell>
          <cell r="D230">
            <v>100</v>
          </cell>
          <cell r="E230">
            <v>120</v>
          </cell>
          <cell r="F230">
            <v>0</v>
          </cell>
          <cell r="G230">
            <v>100</v>
          </cell>
          <cell r="H230">
            <v>120</v>
          </cell>
          <cell r="I230">
            <v>100</v>
          </cell>
          <cell r="J230">
            <v>120</v>
          </cell>
        </row>
        <row r="231">
          <cell r="A231" t="str">
            <v>Uganda</v>
          </cell>
          <cell r="B231">
            <v>100</v>
          </cell>
          <cell r="C231">
            <v>120</v>
          </cell>
          <cell r="D231">
            <v>100</v>
          </cell>
          <cell r="E231">
            <v>120</v>
          </cell>
          <cell r="F231">
            <v>0</v>
          </cell>
          <cell r="G231">
            <v>125</v>
          </cell>
          <cell r="H231">
            <v>150</v>
          </cell>
          <cell r="I231">
            <v>125</v>
          </cell>
          <cell r="J231">
            <v>150</v>
          </cell>
        </row>
        <row r="232">
          <cell r="A232" t="str">
            <v>Ukraine</v>
          </cell>
          <cell r="B232">
            <v>66.665999999999997</v>
          </cell>
          <cell r="C232">
            <v>80</v>
          </cell>
          <cell r="D232">
            <v>66.665999999999997</v>
          </cell>
          <cell r="E232">
            <v>80</v>
          </cell>
          <cell r="F232">
            <v>0</v>
          </cell>
          <cell r="G232">
            <v>91.665999999999997</v>
          </cell>
          <cell r="H232">
            <v>110</v>
          </cell>
          <cell r="I232">
            <v>91.665999999999997</v>
          </cell>
          <cell r="J232">
            <v>110</v>
          </cell>
        </row>
        <row r="233">
          <cell r="A233" t="str">
            <v>United Arab Emirates</v>
          </cell>
          <cell r="B233">
            <v>100</v>
          </cell>
          <cell r="C233">
            <v>120</v>
          </cell>
          <cell r="D233">
            <v>100</v>
          </cell>
          <cell r="E233">
            <v>120</v>
          </cell>
          <cell r="F233">
            <v>0</v>
          </cell>
          <cell r="G233">
            <v>125</v>
          </cell>
          <cell r="H233">
            <v>150</v>
          </cell>
          <cell r="I233">
            <v>125</v>
          </cell>
          <cell r="J233">
            <v>150</v>
          </cell>
        </row>
        <row r="234">
          <cell r="A234" t="str">
            <v>Uruguay</v>
          </cell>
          <cell r="B234">
            <v>100</v>
          </cell>
          <cell r="C234">
            <v>120</v>
          </cell>
          <cell r="D234">
            <v>100</v>
          </cell>
          <cell r="E234">
            <v>120</v>
          </cell>
          <cell r="F234">
            <v>0</v>
          </cell>
          <cell r="G234">
            <v>125</v>
          </cell>
          <cell r="H234">
            <v>150</v>
          </cell>
          <cell r="I234">
            <v>125</v>
          </cell>
          <cell r="J234">
            <v>150</v>
          </cell>
        </row>
        <row r="235">
          <cell r="A235" t="str">
            <v>USA</v>
          </cell>
          <cell r="B235">
            <v>16.666</v>
          </cell>
          <cell r="C235">
            <v>20</v>
          </cell>
          <cell r="D235">
            <v>16.666</v>
          </cell>
          <cell r="E235">
            <v>20</v>
          </cell>
          <cell r="F235">
            <v>0</v>
          </cell>
          <cell r="G235">
            <v>16.666</v>
          </cell>
          <cell r="H235">
            <v>20</v>
          </cell>
          <cell r="I235">
            <v>16.666</v>
          </cell>
          <cell r="J235">
            <v>20</v>
          </cell>
        </row>
        <row r="236">
          <cell r="A236" t="str">
            <v>Uzbekistan</v>
          </cell>
          <cell r="B236">
            <v>100</v>
          </cell>
          <cell r="C236">
            <v>120</v>
          </cell>
          <cell r="D236">
            <v>100</v>
          </cell>
          <cell r="E236">
            <v>120</v>
          </cell>
          <cell r="F236">
            <v>0</v>
          </cell>
          <cell r="G236">
            <v>125</v>
          </cell>
          <cell r="H236">
            <v>150</v>
          </cell>
          <cell r="I236">
            <v>125</v>
          </cell>
          <cell r="J236">
            <v>150</v>
          </cell>
        </row>
        <row r="237">
          <cell r="A237" t="str">
            <v>Vanuatu</v>
          </cell>
          <cell r="B237">
            <v>100</v>
          </cell>
          <cell r="C237">
            <v>120</v>
          </cell>
          <cell r="D237">
            <v>100</v>
          </cell>
          <cell r="E237">
            <v>120</v>
          </cell>
          <cell r="F237">
            <v>0</v>
          </cell>
          <cell r="G237">
            <v>125</v>
          </cell>
          <cell r="H237">
            <v>150</v>
          </cell>
          <cell r="I237">
            <v>125</v>
          </cell>
          <cell r="J237">
            <v>150</v>
          </cell>
        </row>
        <row r="238">
          <cell r="A238" t="str">
            <v>Venezuela</v>
          </cell>
          <cell r="B238">
            <v>100</v>
          </cell>
          <cell r="C238">
            <v>120</v>
          </cell>
          <cell r="D238">
            <v>100</v>
          </cell>
          <cell r="E238">
            <v>120</v>
          </cell>
          <cell r="F238">
            <v>0</v>
          </cell>
          <cell r="G238">
            <v>125</v>
          </cell>
          <cell r="H238">
            <v>150</v>
          </cell>
          <cell r="I238">
            <v>125</v>
          </cell>
          <cell r="J238">
            <v>150</v>
          </cell>
        </row>
        <row r="239">
          <cell r="A239" t="str">
            <v>Vietnam</v>
          </cell>
          <cell r="B239">
            <v>66.665999999999997</v>
          </cell>
          <cell r="C239">
            <v>80</v>
          </cell>
          <cell r="D239">
            <v>66.665999999999997</v>
          </cell>
          <cell r="E239">
            <v>80</v>
          </cell>
          <cell r="F239">
            <v>0</v>
          </cell>
          <cell r="G239">
            <v>91.665999999999997</v>
          </cell>
          <cell r="H239">
            <v>110</v>
          </cell>
          <cell r="I239">
            <v>91.665999999999997</v>
          </cell>
          <cell r="J239">
            <v>110</v>
          </cell>
        </row>
        <row r="240">
          <cell r="A240" t="str">
            <v>Virgin Islands (UK)</v>
          </cell>
          <cell r="B240">
            <v>100</v>
          </cell>
          <cell r="C240">
            <v>120</v>
          </cell>
          <cell r="D240">
            <v>100</v>
          </cell>
          <cell r="E240">
            <v>120</v>
          </cell>
          <cell r="F240">
            <v>0</v>
          </cell>
          <cell r="G240">
            <v>125</v>
          </cell>
          <cell r="H240">
            <v>150</v>
          </cell>
          <cell r="I240">
            <v>125</v>
          </cell>
          <cell r="J240">
            <v>150</v>
          </cell>
        </row>
        <row r="241">
          <cell r="A241" t="str">
            <v>Virgin Islands (US)</v>
          </cell>
          <cell r="B241">
            <v>100</v>
          </cell>
          <cell r="C241">
            <v>120</v>
          </cell>
          <cell r="D241">
            <v>100</v>
          </cell>
          <cell r="E241">
            <v>120</v>
          </cell>
          <cell r="F241">
            <v>0</v>
          </cell>
          <cell r="G241">
            <v>100</v>
          </cell>
          <cell r="H241">
            <v>120</v>
          </cell>
          <cell r="I241">
            <v>100</v>
          </cell>
          <cell r="J241">
            <v>120</v>
          </cell>
        </row>
        <row r="242">
          <cell r="A242" t="str">
            <v>Wallis &amp; Futuna</v>
          </cell>
          <cell r="B242">
            <v>100</v>
          </cell>
          <cell r="C242">
            <v>120</v>
          </cell>
          <cell r="D242">
            <v>100</v>
          </cell>
          <cell r="E242">
            <v>120</v>
          </cell>
          <cell r="F242">
            <v>0</v>
          </cell>
          <cell r="G242">
            <v>100</v>
          </cell>
          <cell r="H242">
            <v>120</v>
          </cell>
          <cell r="I242">
            <v>100</v>
          </cell>
          <cell r="J242">
            <v>120</v>
          </cell>
        </row>
        <row r="243">
          <cell r="A243" t="str">
            <v>Yemen (formerly Yemen AR and Yemen PDR)</v>
          </cell>
          <cell r="B243">
            <v>100</v>
          </cell>
          <cell r="C243">
            <v>120</v>
          </cell>
          <cell r="D243">
            <v>100</v>
          </cell>
          <cell r="E243">
            <v>120</v>
          </cell>
          <cell r="F243">
            <v>0</v>
          </cell>
          <cell r="G243">
            <v>125</v>
          </cell>
          <cell r="H243">
            <v>150</v>
          </cell>
          <cell r="I243">
            <v>125</v>
          </cell>
          <cell r="J243">
            <v>150</v>
          </cell>
        </row>
        <row r="244">
          <cell r="A244" t="str">
            <v>Zambia</v>
          </cell>
          <cell r="B244">
            <v>100</v>
          </cell>
          <cell r="C244">
            <v>120</v>
          </cell>
          <cell r="D244">
            <v>100</v>
          </cell>
          <cell r="E244">
            <v>120</v>
          </cell>
          <cell r="F244">
            <v>0</v>
          </cell>
          <cell r="G244">
            <v>125</v>
          </cell>
          <cell r="H244">
            <v>150</v>
          </cell>
          <cell r="I244">
            <v>125</v>
          </cell>
          <cell r="J244">
            <v>150</v>
          </cell>
        </row>
        <row r="245">
          <cell r="A245" t="str">
            <v>Zimbabwe</v>
          </cell>
          <cell r="B245">
            <v>100</v>
          </cell>
          <cell r="C245">
            <v>120</v>
          </cell>
          <cell r="D245">
            <v>100</v>
          </cell>
          <cell r="E245">
            <v>120</v>
          </cell>
          <cell r="F245">
            <v>0</v>
          </cell>
          <cell r="G245">
            <v>125</v>
          </cell>
          <cell r="H245">
            <v>150</v>
          </cell>
          <cell r="I245">
            <v>125</v>
          </cell>
          <cell r="J245">
            <v>150</v>
          </cell>
        </row>
      </sheetData>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216.549194907406" createdVersion="6" refreshedVersion="6" minRefreshableVersion="3" recordCount="19530" xr:uid="{00000000-000A-0000-FFFF-FFFF01000000}">
  <cacheSource type="external" connectionId="1"/>
  <cacheFields count="11">
    <cacheField name="Month" numFmtId="0" sqlType="9">
      <sharedItems containsSemiMixedTypes="0" containsNonDate="0" containsDate="1" containsString="0" minDate="2016-12-31T00:00:00" maxDate="2017-12-01T00:00:00" count="12">
        <d v="2016-12-31T00:00:00"/>
        <d v="2017-04-30T00:00:00"/>
        <d v="2017-09-30T00:00:00"/>
        <d v="2017-05-31T00:00:00"/>
        <d v="2017-02-28T00:00:00"/>
        <d v="2017-03-31T00:00:00"/>
        <d v="2017-07-31T00:00:00"/>
        <d v="2017-10-31T00:00:00"/>
        <d v="2017-08-31T00:00:00"/>
        <d v="2017-01-31T00:00:00"/>
        <d v="2017-06-30T00:00:00"/>
        <d v="2017-11-30T00:00:00"/>
      </sharedItems>
    </cacheField>
    <cacheField name="Base Package" numFmtId="0" sqlType="12">
      <sharedItems count="31">
        <s v="New UAP low price uncon"/>
        <s v="UEWC"/>
        <s v="UAC £5"/>
        <s v="Homephone Saver 2018"/>
        <s v="UWP"/>
        <s v="FEWC"/>
        <s v="UEWP"/>
        <s v="Homephone Saver"/>
        <s v="UAP Plus"/>
        <s v="UAC Low Price"/>
        <s v="New UAP"/>
        <s v="UAC £7.50"/>
        <s v="UEWC £3"/>
        <s v="UAMP"/>
        <s v="No Inclusive Calls"/>
        <s v="UAC £7.50 disc"/>
        <s v="UWC"/>
        <s v="UAP"/>
        <s v="No Package"/>
        <s v="UAC"/>
        <s v="BTWT"/>
        <s v="New UAP low price contract"/>
        <s v="UWC Discounted"/>
        <s v="UAC £6"/>
        <s v="Homephone Saver 2020"/>
        <s v="BTT Local Calls Option"/>
        <s v="Homephone Saver 2019"/>
        <s v="BT BASIC"/>
        <s v="Package id 99"/>
        <s v="UEWC £3 disc"/>
        <s v="UEWC Discounted"/>
      </sharedItems>
    </cacheField>
    <cacheField name="Parent Package" numFmtId="0" sqlType="12">
      <sharedItems count="14">
        <s v="New UAP"/>
        <s v="UEWC"/>
        <s v="UAC"/>
        <s v="UWP"/>
        <s v="UEWP"/>
        <s v="UAP Plus"/>
        <s v="No Inclusive Calls"/>
        <s v="UWC"/>
        <s v="UAP"/>
        <s v="No Package"/>
        <s v="BTWT"/>
        <s v="BTT Local Calls Option"/>
        <s v="BT BASIC"/>
        <s v="Package id 99"/>
      </sharedItems>
    </cacheField>
    <cacheField name="Intl Option Flag" numFmtId="0" sqlType="1">
      <sharedItems count="3">
        <s v="None"/>
        <s v="Intl Freedom"/>
        <s v="F&amp;F Intl"/>
      </sharedItems>
    </cacheField>
    <cacheField name="F&amp;F Mobile Flag" numFmtId="0" sqlType="1">
      <sharedItems count="2">
        <s v="F&amp;F Mobile"/>
        <s v="None"/>
      </sharedItems>
    </cacheField>
    <cacheField name="Call Type" numFmtId="0" sqlType="12">
      <sharedItems count="6">
        <s v="Call Return on Last Number 1471 (Press 3)"/>
        <s v="Timeline"/>
        <s v="Call Return on BT Answer 1571 (Press 0)"/>
        <s v="Ring Back"/>
        <s v="Reminder Call"/>
        <s v="Three-Way Calling"/>
      </sharedItems>
    </cacheField>
    <cacheField name="Tariff Period" numFmtId="0" sqlType="1">
      <sharedItems count="4">
        <s v="E"/>
        <s v="V"/>
        <s v="D"/>
        <s v="Y"/>
      </sharedItems>
    </cacheField>
    <cacheField name="Free Call Flag" numFmtId="0" sqlType="1">
      <sharedItems count="2">
        <s v="C"/>
        <s v="F"/>
      </sharedItems>
    </cacheField>
    <cacheField name="Calls" numFmtId="0" sqlType="-5">
      <sharedItems containsSemiMixedTypes="0" containsString="0" containsNumber="1" containsInteger="1" minValue="0" maxValue="57189"/>
    </cacheField>
    <cacheField name="Mins" numFmtId="0" sqlType="3">
      <sharedItems containsSemiMixedTypes="0" containsString="0" containsNumber="1" minValue="0" maxValue="3367.1052"/>
    </cacheField>
    <cacheField name="Inc-Vat Call Rev" numFmtId="0" sqlType="3">
      <sharedItems containsSemiMixedTypes="0" containsString="0" containsNumber="1" minValue="0" maxValue="15155.085000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530">
  <r>
    <x v="0"/>
    <x v="0"/>
    <x v="0"/>
    <x v="0"/>
    <x v="0"/>
    <x v="0"/>
    <x v="0"/>
    <x v="0"/>
    <n v="3"/>
    <n v="0"/>
    <n v="0.79500000000000004"/>
  </r>
  <r>
    <x v="0"/>
    <x v="1"/>
    <x v="1"/>
    <x v="1"/>
    <x v="1"/>
    <x v="1"/>
    <x v="0"/>
    <x v="0"/>
    <n v="1"/>
    <n v="6.720000000000001E-2"/>
    <n v="0.45"/>
  </r>
  <r>
    <x v="1"/>
    <x v="2"/>
    <x v="2"/>
    <x v="0"/>
    <x v="1"/>
    <x v="2"/>
    <x v="1"/>
    <x v="1"/>
    <n v="6"/>
    <n v="0"/>
    <n v="0"/>
  </r>
  <r>
    <x v="2"/>
    <x v="3"/>
    <x v="2"/>
    <x v="1"/>
    <x v="1"/>
    <x v="0"/>
    <x v="2"/>
    <x v="1"/>
    <n v="2"/>
    <n v="0"/>
    <n v="0"/>
  </r>
  <r>
    <x v="3"/>
    <x v="1"/>
    <x v="1"/>
    <x v="0"/>
    <x v="1"/>
    <x v="2"/>
    <x v="1"/>
    <x v="0"/>
    <n v="34"/>
    <n v="0"/>
    <n v="9.35"/>
  </r>
  <r>
    <x v="3"/>
    <x v="4"/>
    <x v="3"/>
    <x v="2"/>
    <x v="0"/>
    <x v="1"/>
    <x v="0"/>
    <x v="0"/>
    <n v="1"/>
    <n v="0.1515"/>
    <n v="0.45"/>
  </r>
  <r>
    <x v="4"/>
    <x v="5"/>
    <x v="1"/>
    <x v="2"/>
    <x v="1"/>
    <x v="3"/>
    <x v="2"/>
    <x v="1"/>
    <n v="0"/>
    <n v="0"/>
    <n v="0"/>
  </r>
  <r>
    <x v="4"/>
    <x v="6"/>
    <x v="4"/>
    <x v="0"/>
    <x v="0"/>
    <x v="1"/>
    <x v="2"/>
    <x v="0"/>
    <n v="545"/>
    <n v="158.5009"/>
    <n v="245.25"/>
  </r>
  <r>
    <x v="2"/>
    <x v="6"/>
    <x v="4"/>
    <x v="0"/>
    <x v="1"/>
    <x v="4"/>
    <x v="3"/>
    <x v="0"/>
    <n v="68"/>
    <n v="0"/>
    <n v="37.4"/>
  </r>
  <r>
    <x v="5"/>
    <x v="1"/>
    <x v="1"/>
    <x v="0"/>
    <x v="1"/>
    <x v="0"/>
    <x v="2"/>
    <x v="1"/>
    <n v="91"/>
    <n v="0"/>
    <n v="0"/>
  </r>
  <r>
    <x v="6"/>
    <x v="7"/>
    <x v="2"/>
    <x v="2"/>
    <x v="1"/>
    <x v="0"/>
    <x v="3"/>
    <x v="0"/>
    <n v="2"/>
    <n v="0"/>
    <n v="0.55000000000000004"/>
  </r>
  <r>
    <x v="7"/>
    <x v="8"/>
    <x v="5"/>
    <x v="0"/>
    <x v="1"/>
    <x v="3"/>
    <x v="0"/>
    <x v="1"/>
    <n v="6"/>
    <n v="0"/>
    <n v="0"/>
  </r>
  <r>
    <x v="3"/>
    <x v="1"/>
    <x v="1"/>
    <x v="2"/>
    <x v="1"/>
    <x v="3"/>
    <x v="1"/>
    <x v="0"/>
    <n v="1"/>
    <n v="0"/>
    <n v="0.55000000000000004"/>
  </r>
  <r>
    <x v="8"/>
    <x v="7"/>
    <x v="2"/>
    <x v="2"/>
    <x v="1"/>
    <x v="0"/>
    <x v="2"/>
    <x v="0"/>
    <n v="1"/>
    <n v="0"/>
    <n v="0.27500000000000002"/>
  </r>
  <r>
    <x v="6"/>
    <x v="9"/>
    <x v="2"/>
    <x v="0"/>
    <x v="1"/>
    <x v="3"/>
    <x v="2"/>
    <x v="0"/>
    <n v="771"/>
    <n v="0"/>
    <n v="424.05"/>
  </r>
  <r>
    <x v="9"/>
    <x v="10"/>
    <x v="0"/>
    <x v="0"/>
    <x v="1"/>
    <x v="2"/>
    <x v="3"/>
    <x v="1"/>
    <n v="38"/>
    <n v="0"/>
    <n v="0"/>
  </r>
  <r>
    <x v="9"/>
    <x v="11"/>
    <x v="2"/>
    <x v="2"/>
    <x v="1"/>
    <x v="3"/>
    <x v="0"/>
    <x v="0"/>
    <n v="19"/>
    <n v="0"/>
    <n v="10.450000000000001"/>
  </r>
  <r>
    <x v="6"/>
    <x v="4"/>
    <x v="3"/>
    <x v="2"/>
    <x v="1"/>
    <x v="4"/>
    <x v="0"/>
    <x v="1"/>
    <n v="1"/>
    <n v="0"/>
    <n v="0"/>
  </r>
  <r>
    <x v="0"/>
    <x v="12"/>
    <x v="1"/>
    <x v="2"/>
    <x v="1"/>
    <x v="4"/>
    <x v="2"/>
    <x v="0"/>
    <n v="3"/>
    <n v="0"/>
    <n v="1.6500000000000001"/>
  </r>
  <r>
    <x v="3"/>
    <x v="6"/>
    <x v="4"/>
    <x v="2"/>
    <x v="1"/>
    <x v="2"/>
    <x v="0"/>
    <x v="0"/>
    <n v="24"/>
    <n v="0"/>
    <n v="6.6000000000000005"/>
  </r>
  <r>
    <x v="6"/>
    <x v="5"/>
    <x v="1"/>
    <x v="2"/>
    <x v="1"/>
    <x v="2"/>
    <x v="3"/>
    <x v="0"/>
    <n v="2"/>
    <n v="0"/>
    <n v="0.55000000000000004"/>
  </r>
  <r>
    <x v="9"/>
    <x v="6"/>
    <x v="4"/>
    <x v="1"/>
    <x v="1"/>
    <x v="3"/>
    <x v="0"/>
    <x v="0"/>
    <n v="3"/>
    <n v="0"/>
    <n v="1.6500000000000001"/>
  </r>
  <r>
    <x v="10"/>
    <x v="9"/>
    <x v="2"/>
    <x v="0"/>
    <x v="1"/>
    <x v="5"/>
    <x v="2"/>
    <x v="0"/>
    <n v="2"/>
    <n v="118.80160000000001"/>
    <n v="1.3800000000000001"/>
  </r>
  <r>
    <x v="9"/>
    <x v="13"/>
    <x v="0"/>
    <x v="0"/>
    <x v="1"/>
    <x v="2"/>
    <x v="1"/>
    <x v="0"/>
    <n v="5"/>
    <n v="0"/>
    <n v="1.325"/>
  </r>
  <r>
    <x v="9"/>
    <x v="14"/>
    <x v="6"/>
    <x v="0"/>
    <x v="1"/>
    <x v="3"/>
    <x v="2"/>
    <x v="0"/>
    <n v="7"/>
    <n v="0"/>
    <n v="3.85"/>
  </r>
  <r>
    <x v="11"/>
    <x v="8"/>
    <x v="5"/>
    <x v="2"/>
    <x v="1"/>
    <x v="1"/>
    <x v="1"/>
    <x v="0"/>
    <n v="9"/>
    <n v="2.0731999999999999"/>
    <n v="4.05"/>
  </r>
  <r>
    <x v="10"/>
    <x v="15"/>
    <x v="2"/>
    <x v="1"/>
    <x v="1"/>
    <x v="1"/>
    <x v="2"/>
    <x v="0"/>
    <n v="18"/>
    <n v="3.8991000000000002"/>
    <n v="8.1"/>
  </r>
  <r>
    <x v="10"/>
    <x v="3"/>
    <x v="2"/>
    <x v="0"/>
    <x v="1"/>
    <x v="0"/>
    <x v="2"/>
    <x v="1"/>
    <n v="25"/>
    <n v="0"/>
    <n v="0"/>
  </r>
  <r>
    <x v="9"/>
    <x v="4"/>
    <x v="3"/>
    <x v="1"/>
    <x v="1"/>
    <x v="3"/>
    <x v="2"/>
    <x v="0"/>
    <n v="5"/>
    <n v="0"/>
    <n v="2.75"/>
  </r>
  <r>
    <x v="9"/>
    <x v="6"/>
    <x v="4"/>
    <x v="2"/>
    <x v="0"/>
    <x v="4"/>
    <x v="2"/>
    <x v="1"/>
    <n v="2"/>
    <n v="0"/>
    <n v="0"/>
  </r>
  <r>
    <x v="0"/>
    <x v="11"/>
    <x v="2"/>
    <x v="2"/>
    <x v="1"/>
    <x v="3"/>
    <x v="2"/>
    <x v="1"/>
    <n v="6"/>
    <n v="0"/>
    <n v="0"/>
  </r>
  <r>
    <x v="10"/>
    <x v="11"/>
    <x v="2"/>
    <x v="0"/>
    <x v="1"/>
    <x v="4"/>
    <x v="2"/>
    <x v="1"/>
    <n v="119"/>
    <n v="0"/>
    <n v="0"/>
  </r>
  <r>
    <x v="5"/>
    <x v="5"/>
    <x v="1"/>
    <x v="2"/>
    <x v="1"/>
    <x v="0"/>
    <x v="3"/>
    <x v="0"/>
    <n v="19"/>
    <n v="0"/>
    <n v="5.0350000000000001"/>
  </r>
  <r>
    <x v="10"/>
    <x v="0"/>
    <x v="0"/>
    <x v="2"/>
    <x v="1"/>
    <x v="2"/>
    <x v="3"/>
    <x v="0"/>
    <n v="2"/>
    <n v="0"/>
    <n v="0.55000000000000004"/>
  </r>
  <r>
    <x v="5"/>
    <x v="4"/>
    <x v="3"/>
    <x v="2"/>
    <x v="1"/>
    <x v="0"/>
    <x v="1"/>
    <x v="1"/>
    <n v="1"/>
    <n v="0"/>
    <n v="0"/>
  </r>
  <r>
    <x v="11"/>
    <x v="16"/>
    <x v="7"/>
    <x v="0"/>
    <x v="1"/>
    <x v="2"/>
    <x v="2"/>
    <x v="0"/>
    <n v="437"/>
    <n v="0"/>
    <n v="120.17500000000001"/>
  </r>
  <r>
    <x v="1"/>
    <x v="8"/>
    <x v="5"/>
    <x v="2"/>
    <x v="1"/>
    <x v="0"/>
    <x v="1"/>
    <x v="1"/>
    <n v="1"/>
    <n v="0"/>
    <n v="0"/>
  </r>
  <r>
    <x v="2"/>
    <x v="9"/>
    <x v="2"/>
    <x v="0"/>
    <x v="1"/>
    <x v="2"/>
    <x v="3"/>
    <x v="0"/>
    <n v="210"/>
    <n v="0"/>
    <n v="57.75"/>
  </r>
  <r>
    <x v="8"/>
    <x v="17"/>
    <x v="8"/>
    <x v="0"/>
    <x v="1"/>
    <x v="4"/>
    <x v="3"/>
    <x v="0"/>
    <n v="39"/>
    <n v="0"/>
    <n v="21.45"/>
  </r>
  <r>
    <x v="9"/>
    <x v="4"/>
    <x v="3"/>
    <x v="2"/>
    <x v="1"/>
    <x v="3"/>
    <x v="1"/>
    <x v="0"/>
    <n v="5"/>
    <n v="0"/>
    <n v="2.75"/>
  </r>
  <r>
    <x v="11"/>
    <x v="12"/>
    <x v="1"/>
    <x v="0"/>
    <x v="1"/>
    <x v="4"/>
    <x v="3"/>
    <x v="1"/>
    <n v="3"/>
    <n v="0"/>
    <n v="0"/>
  </r>
  <r>
    <x v="2"/>
    <x v="1"/>
    <x v="1"/>
    <x v="1"/>
    <x v="1"/>
    <x v="0"/>
    <x v="0"/>
    <x v="0"/>
    <n v="8"/>
    <n v="0"/>
    <n v="2.2000000000000002"/>
  </r>
  <r>
    <x v="10"/>
    <x v="11"/>
    <x v="2"/>
    <x v="1"/>
    <x v="1"/>
    <x v="4"/>
    <x v="1"/>
    <x v="1"/>
    <n v="1"/>
    <n v="0"/>
    <n v="0"/>
  </r>
  <r>
    <x v="5"/>
    <x v="18"/>
    <x v="9"/>
    <x v="2"/>
    <x v="1"/>
    <x v="0"/>
    <x v="3"/>
    <x v="0"/>
    <n v="2"/>
    <n v="0"/>
    <n v="0.53"/>
  </r>
  <r>
    <x v="11"/>
    <x v="19"/>
    <x v="2"/>
    <x v="0"/>
    <x v="1"/>
    <x v="3"/>
    <x v="1"/>
    <x v="1"/>
    <n v="6"/>
    <n v="0"/>
    <n v="0"/>
  </r>
  <r>
    <x v="8"/>
    <x v="20"/>
    <x v="10"/>
    <x v="0"/>
    <x v="1"/>
    <x v="3"/>
    <x v="2"/>
    <x v="1"/>
    <n v="1"/>
    <n v="0"/>
    <n v="0"/>
  </r>
  <r>
    <x v="11"/>
    <x v="6"/>
    <x v="4"/>
    <x v="0"/>
    <x v="1"/>
    <x v="2"/>
    <x v="3"/>
    <x v="0"/>
    <n v="522"/>
    <n v="0"/>
    <n v="143.55000000000001"/>
  </r>
  <r>
    <x v="4"/>
    <x v="21"/>
    <x v="0"/>
    <x v="0"/>
    <x v="1"/>
    <x v="1"/>
    <x v="2"/>
    <x v="0"/>
    <n v="1"/>
    <n v="0.60089999999999999"/>
    <n v="0.45"/>
  </r>
  <r>
    <x v="7"/>
    <x v="10"/>
    <x v="0"/>
    <x v="2"/>
    <x v="0"/>
    <x v="1"/>
    <x v="2"/>
    <x v="0"/>
    <n v="116"/>
    <n v="21.348600000000001"/>
    <n v="52.2"/>
  </r>
  <r>
    <x v="4"/>
    <x v="17"/>
    <x v="8"/>
    <x v="1"/>
    <x v="1"/>
    <x v="0"/>
    <x v="0"/>
    <x v="1"/>
    <n v="7"/>
    <n v="0"/>
    <n v="0"/>
  </r>
  <r>
    <x v="10"/>
    <x v="22"/>
    <x v="7"/>
    <x v="2"/>
    <x v="1"/>
    <x v="2"/>
    <x v="1"/>
    <x v="0"/>
    <n v="1"/>
    <n v="0"/>
    <n v="0.27500000000000002"/>
  </r>
  <r>
    <x v="3"/>
    <x v="15"/>
    <x v="2"/>
    <x v="0"/>
    <x v="1"/>
    <x v="0"/>
    <x v="3"/>
    <x v="1"/>
    <n v="40"/>
    <n v="0"/>
    <n v="0"/>
  </r>
  <r>
    <x v="2"/>
    <x v="21"/>
    <x v="0"/>
    <x v="0"/>
    <x v="1"/>
    <x v="1"/>
    <x v="2"/>
    <x v="0"/>
    <n v="2"/>
    <n v="0.36920000000000003"/>
    <n v="0.9"/>
  </r>
  <r>
    <x v="3"/>
    <x v="19"/>
    <x v="2"/>
    <x v="2"/>
    <x v="1"/>
    <x v="3"/>
    <x v="1"/>
    <x v="0"/>
    <n v="6"/>
    <n v="0"/>
    <n v="3.3000000000000003"/>
  </r>
  <r>
    <x v="4"/>
    <x v="10"/>
    <x v="0"/>
    <x v="0"/>
    <x v="1"/>
    <x v="2"/>
    <x v="1"/>
    <x v="1"/>
    <n v="12"/>
    <n v="0"/>
    <n v="0"/>
  </r>
  <r>
    <x v="3"/>
    <x v="6"/>
    <x v="4"/>
    <x v="2"/>
    <x v="1"/>
    <x v="4"/>
    <x v="0"/>
    <x v="0"/>
    <n v="1"/>
    <n v="0"/>
    <n v="0.55000000000000004"/>
  </r>
  <r>
    <x v="2"/>
    <x v="4"/>
    <x v="3"/>
    <x v="2"/>
    <x v="1"/>
    <x v="3"/>
    <x v="2"/>
    <x v="1"/>
    <n v="2"/>
    <n v="0"/>
    <n v="0"/>
  </r>
  <r>
    <x v="8"/>
    <x v="19"/>
    <x v="2"/>
    <x v="0"/>
    <x v="1"/>
    <x v="0"/>
    <x v="0"/>
    <x v="1"/>
    <n v="67"/>
    <n v="0"/>
    <n v="0"/>
  </r>
  <r>
    <x v="9"/>
    <x v="19"/>
    <x v="2"/>
    <x v="1"/>
    <x v="1"/>
    <x v="1"/>
    <x v="2"/>
    <x v="0"/>
    <n v="76"/>
    <n v="15.603100000000001"/>
    <n v="34.200000000000003"/>
  </r>
  <r>
    <x v="11"/>
    <x v="2"/>
    <x v="2"/>
    <x v="0"/>
    <x v="1"/>
    <x v="0"/>
    <x v="3"/>
    <x v="1"/>
    <n v="16"/>
    <n v="0"/>
    <n v="0"/>
  </r>
  <r>
    <x v="3"/>
    <x v="5"/>
    <x v="1"/>
    <x v="2"/>
    <x v="1"/>
    <x v="0"/>
    <x v="3"/>
    <x v="0"/>
    <n v="22"/>
    <n v="0"/>
    <n v="6.0500000000000007"/>
  </r>
  <r>
    <x v="10"/>
    <x v="1"/>
    <x v="1"/>
    <x v="2"/>
    <x v="1"/>
    <x v="1"/>
    <x v="1"/>
    <x v="0"/>
    <n v="3"/>
    <n v="0.63450000000000006"/>
    <n v="1.35"/>
  </r>
  <r>
    <x v="5"/>
    <x v="12"/>
    <x v="1"/>
    <x v="0"/>
    <x v="1"/>
    <x v="2"/>
    <x v="3"/>
    <x v="1"/>
    <n v="1"/>
    <n v="0"/>
    <n v="0"/>
  </r>
  <r>
    <x v="0"/>
    <x v="5"/>
    <x v="1"/>
    <x v="0"/>
    <x v="1"/>
    <x v="1"/>
    <x v="2"/>
    <x v="0"/>
    <n v="279"/>
    <n v="81.309100000000001"/>
    <n v="125.55000000000001"/>
  </r>
  <r>
    <x v="2"/>
    <x v="6"/>
    <x v="4"/>
    <x v="2"/>
    <x v="0"/>
    <x v="2"/>
    <x v="2"/>
    <x v="0"/>
    <n v="8"/>
    <n v="0"/>
    <n v="2.2000000000000002"/>
  </r>
  <r>
    <x v="1"/>
    <x v="5"/>
    <x v="1"/>
    <x v="0"/>
    <x v="1"/>
    <x v="3"/>
    <x v="0"/>
    <x v="1"/>
    <n v="1"/>
    <n v="0"/>
    <n v="0"/>
  </r>
  <r>
    <x v="9"/>
    <x v="17"/>
    <x v="8"/>
    <x v="1"/>
    <x v="1"/>
    <x v="5"/>
    <x v="0"/>
    <x v="1"/>
    <n v="1"/>
    <n v="10.800700000000001"/>
    <n v="0"/>
  </r>
  <r>
    <x v="9"/>
    <x v="10"/>
    <x v="0"/>
    <x v="2"/>
    <x v="0"/>
    <x v="2"/>
    <x v="2"/>
    <x v="0"/>
    <n v="132"/>
    <n v="0"/>
    <n v="34.980000000000004"/>
  </r>
  <r>
    <x v="0"/>
    <x v="11"/>
    <x v="2"/>
    <x v="0"/>
    <x v="1"/>
    <x v="4"/>
    <x v="1"/>
    <x v="0"/>
    <n v="26"/>
    <n v="0"/>
    <n v="14.3"/>
  </r>
  <r>
    <x v="4"/>
    <x v="16"/>
    <x v="7"/>
    <x v="2"/>
    <x v="1"/>
    <x v="3"/>
    <x v="2"/>
    <x v="1"/>
    <n v="0"/>
    <n v="0"/>
    <n v="0"/>
  </r>
  <r>
    <x v="5"/>
    <x v="23"/>
    <x v="2"/>
    <x v="0"/>
    <x v="1"/>
    <x v="2"/>
    <x v="3"/>
    <x v="0"/>
    <n v="1"/>
    <n v="0"/>
    <n v="0.26500000000000001"/>
  </r>
  <r>
    <x v="10"/>
    <x v="10"/>
    <x v="0"/>
    <x v="1"/>
    <x v="1"/>
    <x v="4"/>
    <x v="2"/>
    <x v="0"/>
    <n v="5"/>
    <n v="0"/>
    <n v="2.75"/>
  </r>
  <r>
    <x v="10"/>
    <x v="17"/>
    <x v="8"/>
    <x v="0"/>
    <x v="1"/>
    <x v="0"/>
    <x v="1"/>
    <x v="1"/>
    <n v="35"/>
    <n v="0"/>
    <n v="0"/>
  </r>
  <r>
    <x v="10"/>
    <x v="12"/>
    <x v="1"/>
    <x v="2"/>
    <x v="1"/>
    <x v="3"/>
    <x v="2"/>
    <x v="0"/>
    <n v="15"/>
    <n v="0"/>
    <n v="8.25"/>
  </r>
  <r>
    <x v="4"/>
    <x v="15"/>
    <x v="2"/>
    <x v="0"/>
    <x v="1"/>
    <x v="2"/>
    <x v="1"/>
    <x v="0"/>
    <n v="40"/>
    <n v="0"/>
    <n v="10.6"/>
  </r>
  <r>
    <x v="11"/>
    <x v="15"/>
    <x v="2"/>
    <x v="2"/>
    <x v="1"/>
    <x v="3"/>
    <x v="3"/>
    <x v="0"/>
    <n v="3"/>
    <n v="0"/>
    <n v="1.6500000000000001"/>
  </r>
  <r>
    <x v="2"/>
    <x v="12"/>
    <x v="1"/>
    <x v="2"/>
    <x v="1"/>
    <x v="0"/>
    <x v="0"/>
    <x v="0"/>
    <n v="49"/>
    <n v="0"/>
    <n v="13.475000000000001"/>
  </r>
  <r>
    <x v="3"/>
    <x v="10"/>
    <x v="0"/>
    <x v="2"/>
    <x v="0"/>
    <x v="3"/>
    <x v="1"/>
    <x v="0"/>
    <n v="3"/>
    <n v="0"/>
    <n v="1.6500000000000001"/>
  </r>
  <r>
    <x v="1"/>
    <x v="22"/>
    <x v="7"/>
    <x v="2"/>
    <x v="1"/>
    <x v="0"/>
    <x v="2"/>
    <x v="0"/>
    <n v="10"/>
    <n v="0"/>
    <n v="2.75"/>
  </r>
  <r>
    <x v="11"/>
    <x v="4"/>
    <x v="3"/>
    <x v="0"/>
    <x v="0"/>
    <x v="1"/>
    <x v="1"/>
    <x v="0"/>
    <n v="24"/>
    <n v="5.1362000000000005"/>
    <n v="10.8"/>
  </r>
  <r>
    <x v="4"/>
    <x v="2"/>
    <x v="2"/>
    <x v="2"/>
    <x v="1"/>
    <x v="3"/>
    <x v="2"/>
    <x v="1"/>
    <n v="0"/>
    <n v="0"/>
    <n v="0"/>
  </r>
  <r>
    <x v="7"/>
    <x v="17"/>
    <x v="8"/>
    <x v="0"/>
    <x v="1"/>
    <x v="5"/>
    <x v="2"/>
    <x v="1"/>
    <n v="2"/>
    <n v="57.718600000000002"/>
    <n v="0"/>
  </r>
  <r>
    <x v="8"/>
    <x v="4"/>
    <x v="3"/>
    <x v="2"/>
    <x v="0"/>
    <x v="2"/>
    <x v="0"/>
    <x v="0"/>
    <n v="1"/>
    <n v="0"/>
    <n v="0.27500000000000002"/>
  </r>
  <r>
    <x v="7"/>
    <x v="2"/>
    <x v="2"/>
    <x v="2"/>
    <x v="1"/>
    <x v="1"/>
    <x v="1"/>
    <x v="0"/>
    <n v="2"/>
    <n v="0.40100000000000002"/>
    <n v="0.9"/>
  </r>
  <r>
    <x v="0"/>
    <x v="0"/>
    <x v="0"/>
    <x v="0"/>
    <x v="0"/>
    <x v="3"/>
    <x v="0"/>
    <x v="0"/>
    <n v="2"/>
    <n v="0"/>
    <n v="1.1000000000000001"/>
  </r>
  <r>
    <x v="3"/>
    <x v="6"/>
    <x v="4"/>
    <x v="2"/>
    <x v="0"/>
    <x v="1"/>
    <x v="0"/>
    <x v="0"/>
    <n v="24"/>
    <n v="5.3170999999999999"/>
    <n v="10.8"/>
  </r>
  <r>
    <x v="4"/>
    <x v="11"/>
    <x v="2"/>
    <x v="2"/>
    <x v="1"/>
    <x v="1"/>
    <x v="0"/>
    <x v="0"/>
    <n v="49"/>
    <n v="25.957900000000002"/>
    <n v="22.05"/>
  </r>
  <r>
    <x v="11"/>
    <x v="15"/>
    <x v="2"/>
    <x v="0"/>
    <x v="1"/>
    <x v="2"/>
    <x v="3"/>
    <x v="1"/>
    <n v="20"/>
    <n v="0"/>
    <n v="0"/>
  </r>
  <r>
    <x v="4"/>
    <x v="6"/>
    <x v="4"/>
    <x v="2"/>
    <x v="1"/>
    <x v="4"/>
    <x v="0"/>
    <x v="1"/>
    <n v="5"/>
    <n v="0"/>
    <n v="0"/>
  </r>
  <r>
    <x v="2"/>
    <x v="24"/>
    <x v="2"/>
    <x v="2"/>
    <x v="1"/>
    <x v="0"/>
    <x v="2"/>
    <x v="1"/>
    <n v="24"/>
    <n v="0"/>
    <n v="0"/>
  </r>
  <r>
    <x v="9"/>
    <x v="6"/>
    <x v="4"/>
    <x v="2"/>
    <x v="1"/>
    <x v="2"/>
    <x v="2"/>
    <x v="0"/>
    <n v="112"/>
    <n v="0"/>
    <n v="29.68"/>
  </r>
  <r>
    <x v="6"/>
    <x v="10"/>
    <x v="0"/>
    <x v="0"/>
    <x v="0"/>
    <x v="1"/>
    <x v="2"/>
    <x v="0"/>
    <n v="750"/>
    <n v="251.83980000000003"/>
    <n v="337.5"/>
  </r>
  <r>
    <x v="5"/>
    <x v="10"/>
    <x v="0"/>
    <x v="2"/>
    <x v="0"/>
    <x v="4"/>
    <x v="0"/>
    <x v="0"/>
    <n v="11"/>
    <n v="0"/>
    <n v="6.0500000000000007"/>
  </r>
  <r>
    <x v="1"/>
    <x v="16"/>
    <x v="7"/>
    <x v="0"/>
    <x v="1"/>
    <x v="0"/>
    <x v="3"/>
    <x v="0"/>
    <n v="1913"/>
    <n v="0"/>
    <n v="524.18500000000006"/>
  </r>
  <r>
    <x v="3"/>
    <x v="17"/>
    <x v="8"/>
    <x v="2"/>
    <x v="1"/>
    <x v="0"/>
    <x v="0"/>
    <x v="1"/>
    <n v="3"/>
    <n v="0"/>
    <n v="0"/>
  </r>
  <r>
    <x v="6"/>
    <x v="25"/>
    <x v="11"/>
    <x v="0"/>
    <x v="1"/>
    <x v="3"/>
    <x v="2"/>
    <x v="1"/>
    <n v="0"/>
    <n v="0"/>
    <n v="0"/>
  </r>
  <r>
    <x v="7"/>
    <x v="6"/>
    <x v="4"/>
    <x v="1"/>
    <x v="1"/>
    <x v="3"/>
    <x v="2"/>
    <x v="1"/>
    <n v="0"/>
    <n v="0"/>
    <n v="0"/>
  </r>
  <r>
    <x v="9"/>
    <x v="18"/>
    <x v="9"/>
    <x v="1"/>
    <x v="1"/>
    <x v="3"/>
    <x v="2"/>
    <x v="1"/>
    <n v="0"/>
    <n v="0"/>
    <n v="0"/>
  </r>
  <r>
    <x v="11"/>
    <x v="10"/>
    <x v="0"/>
    <x v="2"/>
    <x v="1"/>
    <x v="2"/>
    <x v="3"/>
    <x v="1"/>
    <n v="3"/>
    <n v="0"/>
    <n v="0"/>
  </r>
  <r>
    <x v="9"/>
    <x v="6"/>
    <x v="4"/>
    <x v="0"/>
    <x v="0"/>
    <x v="2"/>
    <x v="3"/>
    <x v="0"/>
    <n v="107"/>
    <n v="0"/>
    <n v="28.355"/>
  </r>
  <r>
    <x v="2"/>
    <x v="10"/>
    <x v="0"/>
    <x v="2"/>
    <x v="0"/>
    <x v="4"/>
    <x v="1"/>
    <x v="1"/>
    <n v="3"/>
    <n v="0"/>
    <n v="0"/>
  </r>
  <r>
    <x v="11"/>
    <x v="16"/>
    <x v="7"/>
    <x v="1"/>
    <x v="1"/>
    <x v="0"/>
    <x v="3"/>
    <x v="0"/>
    <n v="32"/>
    <n v="0"/>
    <n v="8.8000000000000007"/>
  </r>
  <r>
    <x v="6"/>
    <x v="26"/>
    <x v="2"/>
    <x v="0"/>
    <x v="1"/>
    <x v="1"/>
    <x v="2"/>
    <x v="0"/>
    <n v="1"/>
    <n v="0.63470000000000004"/>
    <n v="0.45"/>
  </r>
  <r>
    <x v="2"/>
    <x v="10"/>
    <x v="0"/>
    <x v="1"/>
    <x v="0"/>
    <x v="3"/>
    <x v="3"/>
    <x v="0"/>
    <n v="2"/>
    <n v="0"/>
    <n v="1.1000000000000001"/>
  </r>
  <r>
    <x v="6"/>
    <x v="12"/>
    <x v="1"/>
    <x v="2"/>
    <x v="1"/>
    <x v="0"/>
    <x v="1"/>
    <x v="0"/>
    <n v="21"/>
    <n v="0"/>
    <n v="5.7750000000000004"/>
  </r>
  <r>
    <x v="0"/>
    <x v="4"/>
    <x v="3"/>
    <x v="0"/>
    <x v="1"/>
    <x v="3"/>
    <x v="1"/>
    <x v="0"/>
    <n v="138"/>
    <n v="0"/>
    <n v="75.900000000000006"/>
  </r>
  <r>
    <x v="6"/>
    <x v="8"/>
    <x v="5"/>
    <x v="1"/>
    <x v="1"/>
    <x v="0"/>
    <x v="1"/>
    <x v="0"/>
    <n v="7"/>
    <n v="0"/>
    <n v="1.925"/>
  </r>
  <r>
    <x v="3"/>
    <x v="7"/>
    <x v="2"/>
    <x v="0"/>
    <x v="1"/>
    <x v="0"/>
    <x v="2"/>
    <x v="1"/>
    <n v="1"/>
    <n v="0"/>
    <n v="0"/>
  </r>
  <r>
    <x v="2"/>
    <x v="4"/>
    <x v="3"/>
    <x v="0"/>
    <x v="0"/>
    <x v="3"/>
    <x v="2"/>
    <x v="1"/>
    <n v="2"/>
    <n v="0"/>
    <n v="0"/>
  </r>
  <r>
    <x v="4"/>
    <x v="6"/>
    <x v="4"/>
    <x v="2"/>
    <x v="1"/>
    <x v="4"/>
    <x v="3"/>
    <x v="0"/>
    <n v="4"/>
    <n v="0"/>
    <n v="2.2000000000000002"/>
  </r>
  <r>
    <x v="0"/>
    <x v="13"/>
    <x v="0"/>
    <x v="0"/>
    <x v="1"/>
    <x v="1"/>
    <x v="0"/>
    <x v="0"/>
    <n v="15"/>
    <n v="4.6127000000000002"/>
    <n v="6.75"/>
  </r>
  <r>
    <x v="9"/>
    <x v="15"/>
    <x v="2"/>
    <x v="2"/>
    <x v="1"/>
    <x v="3"/>
    <x v="0"/>
    <x v="0"/>
    <n v="4"/>
    <n v="0"/>
    <n v="2.2000000000000002"/>
  </r>
  <r>
    <x v="9"/>
    <x v="6"/>
    <x v="4"/>
    <x v="1"/>
    <x v="1"/>
    <x v="0"/>
    <x v="2"/>
    <x v="0"/>
    <n v="127"/>
    <n v="0"/>
    <n v="33.655000000000001"/>
  </r>
  <r>
    <x v="9"/>
    <x v="13"/>
    <x v="0"/>
    <x v="0"/>
    <x v="1"/>
    <x v="3"/>
    <x v="0"/>
    <x v="0"/>
    <n v="7"/>
    <n v="0"/>
    <n v="3.85"/>
  </r>
  <r>
    <x v="3"/>
    <x v="27"/>
    <x v="12"/>
    <x v="0"/>
    <x v="1"/>
    <x v="0"/>
    <x v="0"/>
    <x v="0"/>
    <n v="1"/>
    <n v="0"/>
    <n v="0.27500000000000002"/>
  </r>
  <r>
    <x v="5"/>
    <x v="23"/>
    <x v="2"/>
    <x v="2"/>
    <x v="1"/>
    <x v="1"/>
    <x v="3"/>
    <x v="0"/>
    <n v="1"/>
    <n v="0.2676"/>
    <n v="0.45"/>
  </r>
  <r>
    <x v="10"/>
    <x v="11"/>
    <x v="2"/>
    <x v="2"/>
    <x v="1"/>
    <x v="0"/>
    <x v="0"/>
    <x v="0"/>
    <n v="431"/>
    <n v="0"/>
    <n v="118.52500000000001"/>
  </r>
  <r>
    <x v="1"/>
    <x v="4"/>
    <x v="3"/>
    <x v="0"/>
    <x v="0"/>
    <x v="2"/>
    <x v="0"/>
    <x v="0"/>
    <n v="12"/>
    <n v="0"/>
    <n v="3.3000000000000003"/>
  </r>
  <r>
    <x v="8"/>
    <x v="8"/>
    <x v="5"/>
    <x v="2"/>
    <x v="1"/>
    <x v="4"/>
    <x v="0"/>
    <x v="0"/>
    <n v="1"/>
    <n v="0"/>
    <n v="0.55000000000000004"/>
  </r>
  <r>
    <x v="5"/>
    <x v="10"/>
    <x v="0"/>
    <x v="2"/>
    <x v="1"/>
    <x v="1"/>
    <x v="0"/>
    <x v="0"/>
    <n v="166"/>
    <n v="53.958100000000002"/>
    <n v="74.7"/>
  </r>
  <r>
    <x v="4"/>
    <x v="11"/>
    <x v="2"/>
    <x v="0"/>
    <x v="1"/>
    <x v="2"/>
    <x v="1"/>
    <x v="1"/>
    <n v="35"/>
    <n v="0"/>
    <n v="0"/>
  </r>
  <r>
    <x v="11"/>
    <x v="8"/>
    <x v="5"/>
    <x v="1"/>
    <x v="1"/>
    <x v="1"/>
    <x v="3"/>
    <x v="0"/>
    <n v="30"/>
    <n v="14.2705"/>
    <n v="13.5"/>
  </r>
  <r>
    <x v="5"/>
    <x v="8"/>
    <x v="5"/>
    <x v="2"/>
    <x v="1"/>
    <x v="0"/>
    <x v="3"/>
    <x v="0"/>
    <n v="38"/>
    <n v="0"/>
    <n v="10.07"/>
  </r>
  <r>
    <x v="1"/>
    <x v="22"/>
    <x v="7"/>
    <x v="0"/>
    <x v="1"/>
    <x v="0"/>
    <x v="1"/>
    <x v="0"/>
    <n v="17"/>
    <n v="0"/>
    <n v="4.665"/>
  </r>
  <r>
    <x v="0"/>
    <x v="4"/>
    <x v="3"/>
    <x v="0"/>
    <x v="0"/>
    <x v="2"/>
    <x v="2"/>
    <x v="0"/>
    <n v="80"/>
    <n v="0"/>
    <n v="21.2"/>
  </r>
  <r>
    <x v="10"/>
    <x v="1"/>
    <x v="1"/>
    <x v="0"/>
    <x v="1"/>
    <x v="2"/>
    <x v="0"/>
    <x v="1"/>
    <n v="2"/>
    <n v="0"/>
    <n v="0"/>
  </r>
  <r>
    <x v="6"/>
    <x v="6"/>
    <x v="4"/>
    <x v="2"/>
    <x v="0"/>
    <x v="0"/>
    <x v="1"/>
    <x v="0"/>
    <n v="17"/>
    <n v="0"/>
    <n v="4.6749999999999998"/>
  </r>
  <r>
    <x v="6"/>
    <x v="6"/>
    <x v="4"/>
    <x v="0"/>
    <x v="1"/>
    <x v="1"/>
    <x v="3"/>
    <x v="0"/>
    <n v="1403"/>
    <n v="406.24860000000001"/>
    <n v="631.35"/>
  </r>
  <r>
    <x v="1"/>
    <x v="17"/>
    <x v="8"/>
    <x v="1"/>
    <x v="1"/>
    <x v="1"/>
    <x v="3"/>
    <x v="0"/>
    <n v="14"/>
    <n v="5.1733000000000002"/>
    <n v="6.3000000000000007"/>
  </r>
  <r>
    <x v="3"/>
    <x v="25"/>
    <x v="11"/>
    <x v="0"/>
    <x v="0"/>
    <x v="3"/>
    <x v="2"/>
    <x v="1"/>
    <n v="0"/>
    <n v="0"/>
    <n v="0"/>
  </r>
  <r>
    <x v="8"/>
    <x v="11"/>
    <x v="2"/>
    <x v="0"/>
    <x v="1"/>
    <x v="3"/>
    <x v="3"/>
    <x v="1"/>
    <n v="7"/>
    <n v="0"/>
    <n v="0"/>
  </r>
  <r>
    <x v="7"/>
    <x v="24"/>
    <x v="2"/>
    <x v="2"/>
    <x v="1"/>
    <x v="3"/>
    <x v="2"/>
    <x v="1"/>
    <n v="0"/>
    <n v="0"/>
    <n v="0"/>
  </r>
  <r>
    <x v="4"/>
    <x v="4"/>
    <x v="3"/>
    <x v="2"/>
    <x v="0"/>
    <x v="1"/>
    <x v="2"/>
    <x v="0"/>
    <n v="3"/>
    <n v="0.51919999999999999"/>
    <n v="1.35"/>
  </r>
  <r>
    <x v="9"/>
    <x v="4"/>
    <x v="3"/>
    <x v="0"/>
    <x v="1"/>
    <x v="2"/>
    <x v="0"/>
    <x v="1"/>
    <n v="17"/>
    <n v="0"/>
    <n v="0"/>
  </r>
  <r>
    <x v="7"/>
    <x v="9"/>
    <x v="2"/>
    <x v="2"/>
    <x v="1"/>
    <x v="4"/>
    <x v="2"/>
    <x v="0"/>
    <n v="2"/>
    <n v="0"/>
    <n v="1.1000000000000001"/>
  </r>
  <r>
    <x v="10"/>
    <x v="5"/>
    <x v="1"/>
    <x v="2"/>
    <x v="1"/>
    <x v="3"/>
    <x v="0"/>
    <x v="0"/>
    <n v="1"/>
    <n v="0"/>
    <n v="0.55000000000000004"/>
  </r>
  <r>
    <x v="11"/>
    <x v="11"/>
    <x v="2"/>
    <x v="0"/>
    <x v="1"/>
    <x v="2"/>
    <x v="0"/>
    <x v="0"/>
    <n v="803"/>
    <n v="0"/>
    <n v="220.82500000000002"/>
  </r>
  <r>
    <x v="10"/>
    <x v="10"/>
    <x v="0"/>
    <x v="1"/>
    <x v="1"/>
    <x v="5"/>
    <x v="0"/>
    <x v="0"/>
    <n v="1"/>
    <n v="4.617"/>
    <n v="0.69000000000000006"/>
  </r>
  <r>
    <x v="8"/>
    <x v="8"/>
    <x v="5"/>
    <x v="2"/>
    <x v="1"/>
    <x v="3"/>
    <x v="0"/>
    <x v="0"/>
    <n v="1"/>
    <n v="0"/>
    <n v="0.55000000000000004"/>
  </r>
  <r>
    <x v="8"/>
    <x v="10"/>
    <x v="0"/>
    <x v="0"/>
    <x v="1"/>
    <x v="3"/>
    <x v="1"/>
    <x v="1"/>
    <n v="2"/>
    <n v="0"/>
    <n v="0"/>
  </r>
  <r>
    <x v="11"/>
    <x v="10"/>
    <x v="0"/>
    <x v="2"/>
    <x v="1"/>
    <x v="4"/>
    <x v="2"/>
    <x v="0"/>
    <n v="77"/>
    <n v="0"/>
    <n v="42.35"/>
  </r>
  <r>
    <x v="0"/>
    <x v="6"/>
    <x v="4"/>
    <x v="0"/>
    <x v="0"/>
    <x v="3"/>
    <x v="2"/>
    <x v="0"/>
    <n v="284"/>
    <n v="0"/>
    <n v="156.20000000000002"/>
  </r>
  <r>
    <x v="5"/>
    <x v="22"/>
    <x v="7"/>
    <x v="2"/>
    <x v="1"/>
    <x v="0"/>
    <x v="3"/>
    <x v="0"/>
    <n v="5"/>
    <n v="0"/>
    <n v="1.325"/>
  </r>
  <r>
    <x v="10"/>
    <x v="17"/>
    <x v="8"/>
    <x v="2"/>
    <x v="1"/>
    <x v="2"/>
    <x v="2"/>
    <x v="1"/>
    <n v="15"/>
    <n v="0"/>
    <n v="0"/>
  </r>
  <r>
    <x v="9"/>
    <x v="17"/>
    <x v="8"/>
    <x v="2"/>
    <x v="1"/>
    <x v="0"/>
    <x v="2"/>
    <x v="1"/>
    <n v="45"/>
    <n v="0"/>
    <n v="0"/>
  </r>
  <r>
    <x v="1"/>
    <x v="12"/>
    <x v="1"/>
    <x v="0"/>
    <x v="1"/>
    <x v="0"/>
    <x v="1"/>
    <x v="0"/>
    <n v="424"/>
    <n v="0"/>
    <n v="116.21000000000001"/>
  </r>
  <r>
    <x v="3"/>
    <x v="15"/>
    <x v="2"/>
    <x v="0"/>
    <x v="1"/>
    <x v="4"/>
    <x v="3"/>
    <x v="0"/>
    <n v="6"/>
    <n v="0"/>
    <n v="3.3000000000000003"/>
  </r>
  <r>
    <x v="6"/>
    <x v="0"/>
    <x v="0"/>
    <x v="0"/>
    <x v="1"/>
    <x v="2"/>
    <x v="2"/>
    <x v="1"/>
    <n v="3"/>
    <n v="0"/>
    <n v="0"/>
  </r>
  <r>
    <x v="1"/>
    <x v="6"/>
    <x v="4"/>
    <x v="0"/>
    <x v="1"/>
    <x v="4"/>
    <x v="1"/>
    <x v="1"/>
    <n v="18"/>
    <n v="0"/>
    <n v="0"/>
  </r>
  <r>
    <x v="3"/>
    <x v="11"/>
    <x v="2"/>
    <x v="0"/>
    <x v="1"/>
    <x v="1"/>
    <x v="3"/>
    <x v="0"/>
    <n v="1250"/>
    <n v="387.61610000000002"/>
    <n v="562.5"/>
  </r>
  <r>
    <x v="1"/>
    <x v="15"/>
    <x v="2"/>
    <x v="0"/>
    <x v="1"/>
    <x v="0"/>
    <x v="2"/>
    <x v="0"/>
    <n v="5153"/>
    <n v="0"/>
    <n v="1417.075"/>
  </r>
  <r>
    <x v="9"/>
    <x v="13"/>
    <x v="0"/>
    <x v="2"/>
    <x v="1"/>
    <x v="3"/>
    <x v="2"/>
    <x v="0"/>
    <n v="2"/>
    <n v="0"/>
    <n v="1.1000000000000001"/>
  </r>
  <r>
    <x v="8"/>
    <x v="16"/>
    <x v="7"/>
    <x v="2"/>
    <x v="1"/>
    <x v="3"/>
    <x v="3"/>
    <x v="0"/>
    <n v="3"/>
    <n v="0"/>
    <n v="1.6500000000000001"/>
  </r>
  <r>
    <x v="10"/>
    <x v="6"/>
    <x v="4"/>
    <x v="2"/>
    <x v="0"/>
    <x v="4"/>
    <x v="0"/>
    <x v="0"/>
    <n v="20"/>
    <n v="0"/>
    <n v="11"/>
  </r>
  <r>
    <x v="5"/>
    <x v="19"/>
    <x v="2"/>
    <x v="1"/>
    <x v="1"/>
    <x v="1"/>
    <x v="2"/>
    <x v="0"/>
    <n v="55"/>
    <n v="20.8429"/>
    <n v="24.75"/>
  </r>
  <r>
    <x v="3"/>
    <x v="16"/>
    <x v="7"/>
    <x v="0"/>
    <x v="1"/>
    <x v="4"/>
    <x v="1"/>
    <x v="0"/>
    <n v="1"/>
    <n v="0"/>
    <n v="0.55000000000000004"/>
  </r>
  <r>
    <x v="8"/>
    <x v="10"/>
    <x v="0"/>
    <x v="0"/>
    <x v="0"/>
    <x v="2"/>
    <x v="1"/>
    <x v="0"/>
    <n v="71"/>
    <n v="0"/>
    <n v="19.525000000000002"/>
  </r>
  <r>
    <x v="5"/>
    <x v="15"/>
    <x v="2"/>
    <x v="1"/>
    <x v="1"/>
    <x v="0"/>
    <x v="3"/>
    <x v="0"/>
    <n v="29"/>
    <n v="0"/>
    <n v="7.6850000000000005"/>
  </r>
  <r>
    <x v="1"/>
    <x v="6"/>
    <x v="4"/>
    <x v="0"/>
    <x v="1"/>
    <x v="1"/>
    <x v="3"/>
    <x v="0"/>
    <n v="1851"/>
    <n v="553.87400000000002"/>
    <n v="832.95"/>
  </r>
  <r>
    <x v="2"/>
    <x v="2"/>
    <x v="2"/>
    <x v="0"/>
    <x v="1"/>
    <x v="2"/>
    <x v="3"/>
    <x v="1"/>
    <n v="8"/>
    <n v="0"/>
    <n v="0"/>
  </r>
  <r>
    <x v="3"/>
    <x v="10"/>
    <x v="0"/>
    <x v="2"/>
    <x v="1"/>
    <x v="0"/>
    <x v="0"/>
    <x v="0"/>
    <n v="566"/>
    <n v="0"/>
    <n v="155.65"/>
  </r>
  <r>
    <x v="9"/>
    <x v="4"/>
    <x v="3"/>
    <x v="0"/>
    <x v="1"/>
    <x v="2"/>
    <x v="3"/>
    <x v="0"/>
    <n v="1272"/>
    <n v="0"/>
    <n v="337.08000000000004"/>
  </r>
  <r>
    <x v="2"/>
    <x v="2"/>
    <x v="2"/>
    <x v="0"/>
    <x v="1"/>
    <x v="4"/>
    <x v="1"/>
    <x v="0"/>
    <n v="3"/>
    <n v="0"/>
    <n v="1.6500000000000001"/>
  </r>
  <r>
    <x v="1"/>
    <x v="3"/>
    <x v="2"/>
    <x v="0"/>
    <x v="1"/>
    <x v="0"/>
    <x v="0"/>
    <x v="0"/>
    <n v="1"/>
    <n v="0"/>
    <n v="0.27500000000000002"/>
  </r>
  <r>
    <x v="11"/>
    <x v="11"/>
    <x v="2"/>
    <x v="2"/>
    <x v="1"/>
    <x v="2"/>
    <x v="3"/>
    <x v="1"/>
    <n v="4"/>
    <n v="0"/>
    <n v="0"/>
  </r>
  <r>
    <x v="1"/>
    <x v="11"/>
    <x v="2"/>
    <x v="2"/>
    <x v="1"/>
    <x v="0"/>
    <x v="3"/>
    <x v="1"/>
    <n v="18"/>
    <n v="0"/>
    <n v="0"/>
  </r>
  <r>
    <x v="1"/>
    <x v="8"/>
    <x v="5"/>
    <x v="0"/>
    <x v="1"/>
    <x v="5"/>
    <x v="0"/>
    <x v="0"/>
    <n v="2"/>
    <n v="29.5685"/>
    <n v="1.3800000000000001"/>
  </r>
  <r>
    <x v="7"/>
    <x v="1"/>
    <x v="1"/>
    <x v="0"/>
    <x v="1"/>
    <x v="4"/>
    <x v="0"/>
    <x v="0"/>
    <n v="3"/>
    <n v="0"/>
    <n v="1.6500000000000001"/>
  </r>
  <r>
    <x v="11"/>
    <x v="6"/>
    <x v="4"/>
    <x v="0"/>
    <x v="0"/>
    <x v="3"/>
    <x v="0"/>
    <x v="0"/>
    <n v="23"/>
    <n v="0"/>
    <n v="12.65"/>
  </r>
  <r>
    <x v="5"/>
    <x v="9"/>
    <x v="2"/>
    <x v="0"/>
    <x v="1"/>
    <x v="3"/>
    <x v="0"/>
    <x v="1"/>
    <n v="1"/>
    <n v="0"/>
    <n v="0"/>
  </r>
  <r>
    <x v="4"/>
    <x v="12"/>
    <x v="1"/>
    <x v="0"/>
    <x v="1"/>
    <x v="4"/>
    <x v="0"/>
    <x v="1"/>
    <n v="79"/>
    <n v="0"/>
    <n v="0"/>
  </r>
  <r>
    <x v="1"/>
    <x v="0"/>
    <x v="0"/>
    <x v="1"/>
    <x v="1"/>
    <x v="1"/>
    <x v="2"/>
    <x v="0"/>
    <n v="2"/>
    <n v="0.51800000000000002"/>
    <n v="0.9"/>
  </r>
  <r>
    <x v="7"/>
    <x v="19"/>
    <x v="2"/>
    <x v="1"/>
    <x v="1"/>
    <x v="4"/>
    <x v="3"/>
    <x v="1"/>
    <n v="8"/>
    <n v="0"/>
    <n v="0"/>
  </r>
  <r>
    <x v="9"/>
    <x v="19"/>
    <x v="2"/>
    <x v="2"/>
    <x v="1"/>
    <x v="2"/>
    <x v="0"/>
    <x v="0"/>
    <n v="21"/>
    <n v="0"/>
    <n v="5.5650000000000004"/>
  </r>
  <r>
    <x v="2"/>
    <x v="17"/>
    <x v="8"/>
    <x v="0"/>
    <x v="1"/>
    <x v="1"/>
    <x v="2"/>
    <x v="0"/>
    <n v="1990"/>
    <n v="565.56580000000008"/>
    <n v="895.5"/>
  </r>
  <r>
    <x v="10"/>
    <x v="10"/>
    <x v="0"/>
    <x v="0"/>
    <x v="1"/>
    <x v="2"/>
    <x v="0"/>
    <x v="1"/>
    <n v="31"/>
    <n v="0"/>
    <n v="0"/>
  </r>
  <r>
    <x v="9"/>
    <x v="10"/>
    <x v="0"/>
    <x v="2"/>
    <x v="0"/>
    <x v="3"/>
    <x v="2"/>
    <x v="0"/>
    <n v="70"/>
    <n v="0"/>
    <n v="38.5"/>
  </r>
  <r>
    <x v="8"/>
    <x v="11"/>
    <x v="2"/>
    <x v="0"/>
    <x v="1"/>
    <x v="0"/>
    <x v="2"/>
    <x v="1"/>
    <n v="487"/>
    <n v="0"/>
    <n v="0"/>
  </r>
  <r>
    <x v="10"/>
    <x v="4"/>
    <x v="3"/>
    <x v="0"/>
    <x v="1"/>
    <x v="1"/>
    <x v="3"/>
    <x v="0"/>
    <n v="2868"/>
    <n v="830.85940000000005"/>
    <n v="1290.6000000000001"/>
  </r>
  <r>
    <x v="4"/>
    <x v="6"/>
    <x v="4"/>
    <x v="0"/>
    <x v="0"/>
    <x v="2"/>
    <x v="1"/>
    <x v="0"/>
    <n v="23"/>
    <n v="0"/>
    <n v="6.0950000000000006"/>
  </r>
  <r>
    <x v="0"/>
    <x v="18"/>
    <x v="9"/>
    <x v="0"/>
    <x v="1"/>
    <x v="2"/>
    <x v="2"/>
    <x v="0"/>
    <n v="5"/>
    <n v="0"/>
    <n v="1.325"/>
  </r>
  <r>
    <x v="1"/>
    <x v="17"/>
    <x v="8"/>
    <x v="0"/>
    <x v="1"/>
    <x v="4"/>
    <x v="3"/>
    <x v="1"/>
    <n v="160"/>
    <n v="0"/>
    <n v="0"/>
  </r>
  <r>
    <x v="8"/>
    <x v="19"/>
    <x v="2"/>
    <x v="2"/>
    <x v="1"/>
    <x v="2"/>
    <x v="2"/>
    <x v="1"/>
    <n v="60"/>
    <n v="0"/>
    <n v="0"/>
  </r>
  <r>
    <x v="6"/>
    <x v="26"/>
    <x v="2"/>
    <x v="2"/>
    <x v="1"/>
    <x v="0"/>
    <x v="3"/>
    <x v="1"/>
    <n v="1"/>
    <n v="0"/>
    <n v="0"/>
  </r>
  <r>
    <x v="11"/>
    <x v="19"/>
    <x v="2"/>
    <x v="0"/>
    <x v="1"/>
    <x v="5"/>
    <x v="1"/>
    <x v="0"/>
    <n v="2"/>
    <n v="13.950900000000001"/>
    <n v="1.3800000000000001"/>
  </r>
  <r>
    <x v="7"/>
    <x v="11"/>
    <x v="2"/>
    <x v="0"/>
    <x v="1"/>
    <x v="0"/>
    <x v="2"/>
    <x v="1"/>
    <n v="522"/>
    <n v="0"/>
    <n v="0"/>
  </r>
  <r>
    <x v="8"/>
    <x v="11"/>
    <x v="2"/>
    <x v="0"/>
    <x v="1"/>
    <x v="4"/>
    <x v="0"/>
    <x v="1"/>
    <n v="34"/>
    <n v="0"/>
    <n v="0"/>
  </r>
  <r>
    <x v="4"/>
    <x v="11"/>
    <x v="2"/>
    <x v="1"/>
    <x v="1"/>
    <x v="1"/>
    <x v="0"/>
    <x v="0"/>
    <n v="50"/>
    <n v="11.158700000000001"/>
    <n v="22.5"/>
  </r>
  <r>
    <x v="2"/>
    <x v="2"/>
    <x v="2"/>
    <x v="2"/>
    <x v="1"/>
    <x v="0"/>
    <x v="2"/>
    <x v="1"/>
    <n v="2"/>
    <n v="0"/>
    <n v="0"/>
  </r>
  <r>
    <x v="0"/>
    <x v="9"/>
    <x v="2"/>
    <x v="0"/>
    <x v="1"/>
    <x v="2"/>
    <x v="1"/>
    <x v="1"/>
    <n v="1"/>
    <n v="0"/>
    <n v="0"/>
  </r>
  <r>
    <x v="9"/>
    <x v="23"/>
    <x v="2"/>
    <x v="0"/>
    <x v="1"/>
    <x v="1"/>
    <x v="0"/>
    <x v="0"/>
    <n v="1"/>
    <n v="5.16E-2"/>
    <n v="0.45"/>
  </r>
  <r>
    <x v="6"/>
    <x v="4"/>
    <x v="3"/>
    <x v="2"/>
    <x v="1"/>
    <x v="3"/>
    <x v="1"/>
    <x v="0"/>
    <n v="7"/>
    <n v="0"/>
    <n v="3.85"/>
  </r>
  <r>
    <x v="10"/>
    <x v="9"/>
    <x v="2"/>
    <x v="2"/>
    <x v="1"/>
    <x v="3"/>
    <x v="3"/>
    <x v="1"/>
    <n v="2"/>
    <n v="0"/>
    <n v="0"/>
  </r>
  <r>
    <x v="6"/>
    <x v="9"/>
    <x v="2"/>
    <x v="2"/>
    <x v="1"/>
    <x v="3"/>
    <x v="3"/>
    <x v="1"/>
    <n v="2"/>
    <n v="0"/>
    <n v="0"/>
  </r>
  <r>
    <x v="2"/>
    <x v="21"/>
    <x v="0"/>
    <x v="0"/>
    <x v="0"/>
    <x v="1"/>
    <x v="0"/>
    <x v="0"/>
    <n v="1"/>
    <n v="0.1173"/>
    <n v="0.45"/>
  </r>
  <r>
    <x v="8"/>
    <x v="17"/>
    <x v="8"/>
    <x v="0"/>
    <x v="1"/>
    <x v="2"/>
    <x v="0"/>
    <x v="1"/>
    <n v="31"/>
    <n v="0"/>
    <n v="0"/>
  </r>
  <r>
    <x v="8"/>
    <x v="17"/>
    <x v="8"/>
    <x v="0"/>
    <x v="1"/>
    <x v="3"/>
    <x v="1"/>
    <x v="0"/>
    <n v="64"/>
    <n v="0"/>
    <n v="35.200000000000003"/>
  </r>
  <r>
    <x v="0"/>
    <x v="1"/>
    <x v="1"/>
    <x v="1"/>
    <x v="1"/>
    <x v="0"/>
    <x v="3"/>
    <x v="0"/>
    <n v="6"/>
    <n v="0"/>
    <n v="1.59"/>
  </r>
  <r>
    <x v="3"/>
    <x v="17"/>
    <x v="8"/>
    <x v="2"/>
    <x v="1"/>
    <x v="1"/>
    <x v="0"/>
    <x v="0"/>
    <n v="256"/>
    <n v="65.162500000000009"/>
    <n v="115.2"/>
  </r>
  <r>
    <x v="7"/>
    <x v="9"/>
    <x v="2"/>
    <x v="0"/>
    <x v="1"/>
    <x v="2"/>
    <x v="3"/>
    <x v="1"/>
    <n v="10"/>
    <n v="0"/>
    <n v="0"/>
  </r>
  <r>
    <x v="8"/>
    <x v="4"/>
    <x v="3"/>
    <x v="2"/>
    <x v="1"/>
    <x v="0"/>
    <x v="2"/>
    <x v="1"/>
    <n v="11"/>
    <n v="0"/>
    <n v="0"/>
  </r>
  <r>
    <x v="10"/>
    <x v="10"/>
    <x v="0"/>
    <x v="0"/>
    <x v="1"/>
    <x v="0"/>
    <x v="0"/>
    <x v="0"/>
    <n v="10484"/>
    <n v="0"/>
    <n v="2883.1000000000004"/>
  </r>
  <r>
    <x v="1"/>
    <x v="18"/>
    <x v="9"/>
    <x v="1"/>
    <x v="1"/>
    <x v="3"/>
    <x v="2"/>
    <x v="1"/>
    <n v="0"/>
    <n v="0"/>
    <n v="0"/>
  </r>
  <r>
    <x v="5"/>
    <x v="17"/>
    <x v="8"/>
    <x v="1"/>
    <x v="1"/>
    <x v="4"/>
    <x v="2"/>
    <x v="1"/>
    <n v="65"/>
    <n v="0"/>
    <n v="0"/>
  </r>
  <r>
    <x v="0"/>
    <x v="19"/>
    <x v="2"/>
    <x v="2"/>
    <x v="1"/>
    <x v="1"/>
    <x v="1"/>
    <x v="0"/>
    <n v="17"/>
    <n v="6.2796000000000003"/>
    <n v="7.65"/>
  </r>
  <r>
    <x v="4"/>
    <x v="8"/>
    <x v="5"/>
    <x v="0"/>
    <x v="1"/>
    <x v="4"/>
    <x v="3"/>
    <x v="0"/>
    <n v="5"/>
    <n v="0"/>
    <n v="2.75"/>
  </r>
  <r>
    <x v="3"/>
    <x v="8"/>
    <x v="5"/>
    <x v="1"/>
    <x v="1"/>
    <x v="1"/>
    <x v="2"/>
    <x v="0"/>
    <n v="19"/>
    <n v="4.9188999999999998"/>
    <n v="8.5500000000000007"/>
  </r>
  <r>
    <x v="3"/>
    <x v="4"/>
    <x v="3"/>
    <x v="2"/>
    <x v="1"/>
    <x v="2"/>
    <x v="2"/>
    <x v="1"/>
    <n v="8"/>
    <n v="0"/>
    <n v="0"/>
  </r>
  <r>
    <x v="0"/>
    <x v="6"/>
    <x v="4"/>
    <x v="1"/>
    <x v="1"/>
    <x v="3"/>
    <x v="2"/>
    <x v="1"/>
    <n v="0"/>
    <n v="0"/>
    <n v="0"/>
  </r>
  <r>
    <x v="7"/>
    <x v="12"/>
    <x v="1"/>
    <x v="2"/>
    <x v="1"/>
    <x v="4"/>
    <x v="0"/>
    <x v="0"/>
    <n v="4"/>
    <n v="0"/>
    <n v="2.2000000000000002"/>
  </r>
  <r>
    <x v="9"/>
    <x v="17"/>
    <x v="8"/>
    <x v="0"/>
    <x v="1"/>
    <x v="3"/>
    <x v="3"/>
    <x v="1"/>
    <n v="18"/>
    <n v="0"/>
    <n v="0"/>
  </r>
  <r>
    <x v="9"/>
    <x v="10"/>
    <x v="0"/>
    <x v="0"/>
    <x v="0"/>
    <x v="0"/>
    <x v="1"/>
    <x v="0"/>
    <n v="762"/>
    <n v="0"/>
    <n v="201.93"/>
  </r>
  <r>
    <x v="10"/>
    <x v="11"/>
    <x v="2"/>
    <x v="2"/>
    <x v="1"/>
    <x v="2"/>
    <x v="1"/>
    <x v="1"/>
    <n v="1"/>
    <n v="0"/>
    <n v="0"/>
  </r>
  <r>
    <x v="2"/>
    <x v="11"/>
    <x v="2"/>
    <x v="2"/>
    <x v="1"/>
    <x v="0"/>
    <x v="3"/>
    <x v="0"/>
    <n v="641"/>
    <n v="0"/>
    <n v="176.27500000000001"/>
  </r>
  <r>
    <x v="5"/>
    <x v="5"/>
    <x v="1"/>
    <x v="2"/>
    <x v="1"/>
    <x v="3"/>
    <x v="1"/>
    <x v="0"/>
    <n v="2"/>
    <n v="0"/>
    <n v="1.1000000000000001"/>
  </r>
  <r>
    <x v="3"/>
    <x v="12"/>
    <x v="1"/>
    <x v="2"/>
    <x v="1"/>
    <x v="2"/>
    <x v="3"/>
    <x v="0"/>
    <n v="16"/>
    <n v="0"/>
    <n v="4.4000000000000004"/>
  </r>
  <r>
    <x v="4"/>
    <x v="4"/>
    <x v="3"/>
    <x v="1"/>
    <x v="0"/>
    <x v="3"/>
    <x v="2"/>
    <x v="1"/>
    <n v="0"/>
    <n v="0"/>
    <n v="0"/>
  </r>
  <r>
    <x v="6"/>
    <x v="11"/>
    <x v="2"/>
    <x v="0"/>
    <x v="1"/>
    <x v="2"/>
    <x v="2"/>
    <x v="1"/>
    <n v="117"/>
    <n v="0"/>
    <n v="0"/>
  </r>
  <r>
    <x v="7"/>
    <x v="6"/>
    <x v="4"/>
    <x v="0"/>
    <x v="1"/>
    <x v="3"/>
    <x v="0"/>
    <x v="1"/>
    <n v="7"/>
    <n v="0"/>
    <n v="0"/>
  </r>
  <r>
    <x v="10"/>
    <x v="22"/>
    <x v="7"/>
    <x v="0"/>
    <x v="1"/>
    <x v="1"/>
    <x v="2"/>
    <x v="0"/>
    <n v="70"/>
    <n v="12.0129"/>
    <n v="31.5"/>
  </r>
  <r>
    <x v="2"/>
    <x v="4"/>
    <x v="3"/>
    <x v="0"/>
    <x v="1"/>
    <x v="5"/>
    <x v="2"/>
    <x v="0"/>
    <n v="2"/>
    <n v="18.584700000000002"/>
    <n v="1.3800000000000001"/>
  </r>
  <r>
    <x v="2"/>
    <x v="22"/>
    <x v="7"/>
    <x v="0"/>
    <x v="1"/>
    <x v="4"/>
    <x v="3"/>
    <x v="1"/>
    <n v="1"/>
    <n v="0"/>
    <n v="0"/>
  </r>
  <r>
    <x v="3"/>
    <x v="11"/>
    <x v="2"/>
    <x v="1"/>
    <x v="1"/>
    <x v="0"/>
    <x v="1"/>
    <x v="0"/>
    <n v="44"/>
    <n v="0"/>
    <n v="12.100000000000001"/>
  </r>
  <r>
    <x v="3"/>
    <x v="21"/>
    <x v="0"/>
    <x v="0"/>
    <x v="1"/>
    <x v="3"/>
    <x v="2"/>
    <x v="0"/>
    <n v="3"/>
    <n v="0"/>
    <n v="1.6500000000000001"/>
  </r>
  <r>
    <x v="7"/>
    <x v="4"/>
    <x v="3"/>
    <x v="0"/>
    <x v="0"/>
    <x v="1"/>
    <x v="0"/>
    <x v="0"/>
    <n v="64"/>
    <n v="21.7529"/>
    <n v="28.8"/>
  </r>
  <r>
    <x v="3"/>
    <x v="10"/>
    <x v="0"/>
    <x v="0"/>
    <x v="1"/>
    <x v="5"/>
    <x v="2"/>
    <x v="0"/>
    <n v="3"/>
    <n v="1.8856000000000002"/>
    <n v="2.0700000000000003"/>
  </r>
  <r>
    <x v="4"/>
    <x v="10"/>
    <x v="0"/>
    <x v="2"/>
    <x v="0"/>
    <x v="0"/>
    <x v="0"/>
    <x v="0"/>
    <n v="115"/>
    <n v="0"/>
    <n v="30.475000000000001"/>
  </r>
  <r>
    <x v="2"/>
    <x v="18"/>
    <x v="9"/>
    <x v="0"/>
    <x v="1"/>
    <x v="0"/>
    <x v="3"/>
    <x v="1"/>
    <n v="1"/>
    <n v="0"/>
    <n v="0"/>
  </r>
  <r>
    <x v="6"/>
    <x v="10"/>
    <x v="0"/>
    <x v="0"/>
    <x v="1"/>
    <x v="4"/>
    <x v="0"/>
    <x v="1"/>
    <n v="245"/>
    <n v="0"/>
    <n v="0"/>
  </r>
  <r>
    <x v="11"/>
    <x v="6"/>
    <x v="4"/>
    <x v="1"/>
    <x v="0"/>
    <x v="0"/>
    <x v="2"/>
    <x v="0"/>
    <n v="10"/>
    <n v="0"/>
    <n v="2.75"/>
  </r>
  <r>
    <x v="3"/>
    <x v="1"/>
    <x v="1"/>
    <x v="2"/>
    <x v="1"/>
    <x v="1"/>
    <x v="0"/>
    <x v="0"/>
    <n v="9"/>
    <n v="3.2573000000000003"/>
    <n v="4.05"/>
  </r>
  <r>
    <x v="10"/>
    <x v="4"/>
    <x v="3"/>
    <x v="0"/>
    <x v="0"/>
    <x v="0"/>
    <x v="2"/>
    <x v="0"/>
    <n v="902"/>
    <n v="0"/>
    <n v="248.05"/>
  </r>
  <r>
    <x v="2"/>
    <x v="0"/>
    <x v="0"/>
    <x v="2"/>
    <x v="1"/>
    <x v="3"/>
    <x v="2"/>
    <x v="0"/>
    <n v="5"/>
    <n v="0"/>
    <n v="2.75"/>
  </r>
  <r>
    <x v="7"/>
    <x v="13"/>
    <x v="0"/>
    <x v="0"/>
    <x v="1"/>
    <x v="3"/>
    <x v="1"/>
    <x v="0"/>
    <n v="2"/>
    <n v="0"/>
    <n v="1.1000000000000001"/>
  </r>
  <r>
    <x v="2"/>
    <x v="4"/>
    <x v="3"/>
    <x v="2"/>
    <x v="1"/>
    <x v="4"/>
    <x v="1"/>
    <x v="1"/>
    <n v="1"/>
    <n v="0"/>
    <n v="0"/>
  </r>
  <r>
    <x v="11"/>
    <x v="10"/>
    <x v="0"/>
    <x v="0"/>
    <x v="1"/>
    <x v="3"/>
    <x v="2"/>
    <x v="0"/>
    <n v="4414"/>
    <n v="0"/>
    <n v="2427.7000000000003"/>
  </r>
  <r>
    <x v="8"/>
    <x v="22"/>
    <x v="7"/>
    <x v="0"/>
    <x v="1"/>
    <x v="1"/>
    <x v="0"/>
    <x v="0"/>
    <n v="14"/>
    <n v="2.4617"/>
    <n v="6.3000000000000007"/>
  </r>
  <r>
    <x v="3"/>
    <x v="4"/>
    <x v="3"/>
    <x v="0"/>
    <x v="1"/>
    <x v="0"/>
    <x v="1"/>
    <x v="0"/>
    <n v="3224"/>
    <n v="0"/>
    <n v="886.6"/>
  </r>
  <r>
    <x v="11"/>
    <x v="10"/>
    <x v="0"/>
    <x v="1"/>
    <x v="1"/>
    <x v="0"/>
    <x v="3"/>
    <x v="1"/>
    <n v="4"/>
    <n v="0"/>
    <n v="0"/>
  </r>
  <r>
    <x v="7"/>
    <x v="2"/>
    <x v="2"/>
    <x v="1"/>
    <x v="1"/>
    <x v="3"/>
    <x v="2"/>
    <x v="1"/>
    <n v="0"/>
    <n v="0"/>
    <n v="0"/>
  </r>
  <r>
    <x v="10"/>
    <x v="13"/>
    <x v="0"/>
    <x v="0"/>
    <x v="1"/>
    <x v="3"/>
    <x v="0"/>
    <x v="0"/>
    <n v="5"/>
    <n v="0"/>
    <n v="2.75"/>
  </r>
  <r>
    <x v="4"/>
    <x v="16"/>
    <x v="7"/>
    <x v="1"/>
    <x v="1"/>
    <x v="3"/>
    <x v="2"/>
    <x v="0"/>
    <n v="5"/>
    <n v="0"/>
    <n v="2.75"/>
  </r>
  <r>
    <x v="0"/>
    <x v="18"/>
    <x v="9"/>
    <x v="0"/>
    <x v="1"/>
    <x v="0"/>
    <x v="2"/>
    <x v="0"/>
    <n v="60"/>
    <n v="0"/>
    <n v="15.9"/>
  </r>
  <r>
    <x v="9"/>
    <x v="13"/>
    <x v="0"/>
    <x v="1"/>
    <x v="1"/>
    <x v="3"/>
    <x v="2"/>
    <x v="0"/>
    <n v="2"/>
    <n v="0"/>
    <n v="1.1000000000000001"/>
  </r>
  <r>
    <x v="2"/>
    <x v="13"/>
    <x v="0"/>
    <x v="0"/>
    <x v="1"/>
    <x v="4"/>
    <x v="2"/>
    <x v="0"/>
    <n v="2"/>
    <n v="0"/>
    <n v="1.1000000000000001"/>
  </r>
  <r>
    <x v="1"/>
    <x v="6"/>
    <x v="4"/>
    <x v="1"/>
    <x v="1"/>
    <x v="2"/>
    <x v="3"/>
    <x v="0"/>
    <n v="13"/>
    <n v="0"/>
    <n v="3.5750000000000002"/>
  </r>
  <r>
    <x v="6"/>
    <x v="17"/>
    <x v="8"/>
    <x v="2"/>
    <x v="1"/>
    <x v="1"/>
    <x v="0"/>
    <x v="0"/>
    <n v="275"/>
    <n v="67.849299999999999"/>
    <n v="123.75"/>
  </r>
  <r>
    <x v="10"/>
    <x v="15"/>
    <x v="2"/>
    <x v="0"/>
    <x v="1"/>
    <x v="2"/>
    <x v="0"/>
    <x v="1"/>
    <n v="8"/>
    <n v="0"/>
    <n v="0"/>
  </r>
  <r>
    <x v="4"/>
    <x v="4"/>
    <x v="3"/>
    <x v="2"/>
    <x v="1"/>
    <x v="2"/>
    <x v="2"/>
    <x v="0"/>
    <n v="110"/>
    <n v="0"/>
    <n v="29.150000000000002"/>
  </r>
  <r>
    <x v="11"/>
    <x v="8"/>
    <x v="5"/>
    <x v="1"/>
    <x v="1"/>
    <x v="2"/>
    <x v="3"/>
    <x v="0"/>
    <n v="1"/>
    <n v="0"/>
    <n v="0.27500000000000002"/>
  </r>
  <r>
    <x v="1"/>
    <x v="16"/>
    <x v="7"/>
    <x v="0"/>
    <x v="1"/>
    <x v="3"/>
    <x v="2"/>
    <x v="1"/>
    <n v="3"/>
    <n v="0"/>
    <n v="0"/>
  </r>
  <r>
    <x v="2"/>
    <x v="2"/>
    <x v="2"/>
    <x v="2"/>
    <x v="1"/>
    <x v="3"/>
    <x v="2"/>
    <x v="1"/>
    <n v="0"/>
    <n v="0"/>
    <n v="0"/>
  </r>
  <r>
    <x v="1"/>
    <x v="15"/>
    <x v="2"/>
    <x v="0"/>
    <x v="1"/>
    <x v="3"/>
    <x v="3"/>
    <x v="0"/>
    <n v="93"/>
    <n v="0"/>
    <n v="51.150000000000006"/>
  </r>
  <r>
    <x v="6"/>
    <x v="6"/>
    <x v="4"/>
    <x v="0"/>
    <x v="1"/>
    <x v="0"/>
    <x v="3"/>
    <x v="0"/>
    <n v="7460"/>
    <n v="0"/>
    <n v="2051.5"/>
  </r>
  <r>
    <x v="10"/>
    <x v="4"/>
    <x v="3"/>
    <x v="2"/>
    <x v="0"/>
    <x v="0"/>
    <x v="2"/>
    <x v="1"/>
    <n v="6"/>
    <n v="0"/>
    <n v="0"/>
  </r>
  <r>
    <x v="5"/>
    <x v="11"/>
    <x v="2"/>
    <x v="1"/>
    <x v="1"/>
    <x v="3"/>
    <x v="3"/>
    <x v="0"/>
    <n v="11"/>
    <n v="0"/>
    <n v="6.0500000000000007"/>
  </r>
  <r>
    <x v="11"/>
    <x v="13"/>
    <x v="0"/>
    <x v="1"/>
    <x v="1"/>
    <x v="0"/>
    <x v="0"/>
    <x v="0"/>
    <n v="1"/>
    <n v="0"/>
    <n v="0.27500000000000002"/>
  </r>
  <r>
    <x v="10"/>
    <x v="1"/>
    <x v="1"/>
    <x v="2"/>
    <x v="1"/>
    <x v="2"/>
    <x v="2"/>
    <x v="0"/>
    <n v="19"/>
    <n v="0"/>
    <n v="5.2250000000000005"/>
  </r>
  <r>
    <x v="8"/>
    <x v="27"/>
    <x v="12"/>
    <x v="0"/>
    <x v="1"/>
    <x v="0"/>
    <x v="3"/>
    <x v="0"/>
    <n v="2"/>
    <n v="0"/>
    <n v="0.55000000000000004"/>
  </r>
  <r>
    <x v="0"/>
    <x v="25"/>
    <x v="11"/>
    <x v="0"/>
    <x v="1"/>
    <x v="3"/>
    <x v="2"/>
    <x v="0"/>
    <n v="11"/>
    <n v="0"/>
    <n v="6.0500000000000007"/>
  </r>
  <r>
    <x v="6"/>
    <x v="10"/>
    <x v="0"/>
    <x v="2"/>
    <x v="0"/>
    <x v="4"/>
    <x v="2"/>
    <x v="1"/>
    <n v="33"/>
    <n v="0"/>
    <n v="0"/>
  </r>
  <r>
    <x v="6"/>
    <x v="19"/>
    <x v="2"/>
    <x v="1"/>
    <x v="1"/>
    <x v="3"/>
    <x v="1"/>
    <x v="0"/>
    <n v="4"/>
    <n v="0"/>
    <n v="2.2000000000000002"/>
  </r>
  <r>
    <x v="8"/>
    <x v="10"/>
    <x v="0"/>
    <x v="2"/>
    <x v="0"/>
    <x v="3"/>
    <x v="2"/>
    <x v="1"/>
    <n v="0"/>
    <n v="0"/>
    <n v="0"/>
  </r>
  <r>
    <x v="2"/>
    <x v="0"/>
    <x v="0"/>
    <x v="0"/>
    <x v="0"/>
    <x v="1"/>
    <x v="2"/>
    <x v="0"/>
    <n v="1"/>
    <n v="0.2349"/>
    <n v="0.45"/>
  </r>
  <r>
    <x v="10"/>
    <x v="11"/>
    <x v="2"/>
    <x v="1"/>
    <x v="1"/>
    <x v="2"/>
    <x v="3"/>
    <x v="0"/>
    <n v="30"/>
    <n v="0"/>
    <n v="8.25"/>
  </r>
  <r>
    <x v="3"/>
    <x v="9"/>
    <x v="2"/>
    <x v="2"/>
    <x v="1"/>
    <x v="0"/>
    <x v="3"/>
    <x v="1"/>
    <n v="5"/>
    <n v="0"/>
    <n v="0"/>
  </r>
  <r>
    <x v="2"/>
    <x v="6"/>
    <x v="4"/>
    <x v="0"/>
    <x v="0"/>
    <x v="1"/>
    <x v="2"/>
    <x v="0"/>
    <n v="396"/>
    <n v="129.1506"/>
    <n v="178.20000000000002"/>
  </r>
  <r>
    <x v="5"/>
    <x v="9"/>
    <x v="2"/>
    <x v="0"/>
    <x v="1"/>
    <x v="3"/>
    <x v="3"/>
    <x v="0"/>
    <n v="133"/>
    <n v="0"/>
    <n v="73.150000000000006"/>
  </r>
  <r>
    <x v="5"/>
    <x v="11"/>
    <x v="2"/>
    <x v="1"/>
    <x v="1"/>
    <x v="0"/>
    <x v="2"/>
    <x v="0"/>
    <n v="729"/>
    <n v="0"/>
    <n v="193.185"/>
  </r>
  <r>
    <x v="7"/>
    <x v="4"/>
    <x v="3"/>
    <x v="0"/>
    <x v="0"/>
    <x v="3"/>
    <x v="1"/>
    <x v="0"/>
    <n v="2"/>
    <n v="0"/>
    <n v="1.1000000000000001"/>
  </r>
  <r>
    <x v="10"/>
    <x v="9"/>
    <x v="2"/>
    <x v="0"/>
    <x v="1"/>
    <x v="1"/>
    <x v="1"/>
    <x v="0"/>
    <n v="151"/>
    <n v="40.623600000000003"/>
    <n v="67.95"/>
  </r>
  <r>
    <x v="5"/>
    <x v="17"/>
    <x v="8"/>
    <x v="2"/>
    <x v="1"/>
    <x v="3"/>
    <x v="0"/>
    <x v="0"/>
    <n v="38"/>
    <n v="0"/>
    <n v="20.900000000000002"/>
  </r>
  <r>
    <x v="2"/>
    <x v="17"/>
    <x v="8"/>
    <x v="0"/>
    <x v="1"/>
    <x v="3"/>
    <x v="3"/>
    <x v="0"/>
    <n v="315"/>
    <n v="0"/>
    <n v="173.25"/>
  </r>
  <r>
    <x v="9"/>
    <x v="23"/>
    <x v="2"/>
    <x v="1"/>
    <x v="1"/>
    <x v="3"/>
    <x v="2"/>
    <x v="1"/>
    <n v="0"/>
    <n v="0"/>
    <n v="0"/>
  </r>
  <r>
    <x v="6"/>
    <x v="10"/>
    <x v="0"/>
    <x v="0"/>
    <x v="1"/>
    <x v="4"/>
    <x v="3"/>
    <x v="0"/>
    <n v="78"/>
    <n v="0"/>
    <n v="42.9"/>
  </r>
  <r>
    <x v="5"/>
    <x v="11"/>
    <x v="2"/>
    <x v="2"/>
    <x v="1"/>
    <x v="4"/>
    <x v="1"/>
    <x v="0"/>
    <n v="5"/>
    <n v="0"/>
    <n v="2.75"/>
  </r>
  <r>
    <x v="2"/>
    <x v="13"/>
    <x v="0"/>
    <x v="1"/>
    <x v="1"/>
    <x v="2"/>
    <x v="2"/>
    <x v="0"/>
    <n v="2"/>
    <n v="0"/>
    <n v="0.55000000000000004"/>
  </r>
  <r>
    <x v="1"/>
    <x v="10"/>
    <x v="0"/>
    <x v="2"/>
    <x v="0"/>
    <x v="2"/>
    <x v="2"/>
    <x v="1"/>
    <n v="5"/>
    <n v="0"/>
    <n v="0"/>
  </r>
  <r>
    <x v="2"/>
    <x v="17"/>
    <x v="8"/>
    <x v="0"/>
    <x v="1"/>
    <x v="0"/>
    <x v="0"/>
    <x v="0"/>
    <n v="3262"/>
    <n v="0"/>
    <n v="897.05000000000007"/>
  </r>
  <r>
    <x v="3"/>
    <x v="10"/>
    <x v="0"/>
    <x v="0"/>
    <x v="1"/>
    <x v="0"/>
    <x v="2"/>
    <x v="1"/>
    <n v="1022"/>
    <n v="0"/>
    <n v="0"/>
  </r>
  <r>
    <x v="9"/>
    <x v="0"/>
    <x v="0"/>
    <x v="2"/>
    <x v="1"/>
    <x v="2"/>
    <x v="0"/>
    <x v="0"/>
    <n v="2"/>
    <n v="0"/>
    <n v="0.53"/>
  </r>
  <r>
    <x v="5"/>
    <x v="0"/>
    <x v="0"/>
    <x v="0"/>
    <x v="1"/>
    <x v="0"/>
    <x v="2"/>
    <x v="0"/>
    <n v="1953"/>
    <n v="0"/>
    <n v="517.54500000000007"/>
  </r>
  <r>
    <x v="8"/>
    <x v="23"/>
    <x v="2"/>
    <x v="0"/>
    <x v="1"/>
    <x v="0"/>
    <x v="1"/>
    <x v="0"/>
    <n v="2"/>
    <n v="0"/>
    <n v="0.55000000000000004"/>
  </r>
  <r>
    <x v="9"/>
    <x v="12"/>
    <x v="1"/>
    <x v="1"/>
    <x v="1"/>
    <x v="0"/>
    <x v="3"/>
    <x v="0"/>
    <n v="18"/>
    <n v="0"/>
    <n v="4.7700000000000005"/>
  </r>
  <r>
    <x v="0"/>
    <x v="4"/>
    <x v="3"/>
    <x v="2"/>
    <x v="0"/>
    <x v="2"/>
    <x v="1"/>
    <x v="0"/>
    <n v="1"/>
    <n v="0"/>
    <n v="0.26500000000000001"/>
  </r>
  <r>
    <x v="10"/>
    <x v="18"/>
    <x v="9"/>
    <x v="0"/>
    <x v="1"/>
    <x v="1"/>
    <x v="3"/>
    <x v="0"/>
    <n v="1"/>
    <n v="0.1338"/>
    <n v="0.45"/>
  </r>
  <r>
    <x v="7"/>
    <x v="22"/>
    <x v="7"/>
    <x v="0"/>
    <x v="1"/>
    <x v="0"/>
    <x v="2"/>
    <x v="1"/>
    <n v="1"/>
    <n v="0"/>
    <n v="0"/>
  </r>
  <r>
    <x v="4"/>
    <x v="19"/>
    <x v="2"/>
    <x v="2"/>
    <x v="1"/>
    <x v="0"/>
    <x v="1"/>
    <x v="0"/>
    <n v="43"/>
    <n v="0"/>
    <n v="11.395000000000001"/>
  </r>
  <r>
    <x v="0"/>
    <x v="17"/>
    <x v="8"/>
    <x v="2"/>
    <x v="1"/>
    <x v="4"/>
    <x v="3"/>
    <x v="0"/>
    <n v="13"/>
    <n v="0"/>
    <n v="7.15"/>
  </r>
  <r>
    <x v="3"/>
    <x v="25"/>
    <x v="11"/>
    <x v="0"/>
    <x v="1"/>
    <x v="1"/>
    <x v="3"/>
    <x v="0"/>
    <n v="1"/>
    <n v="0.3679"/>
    <n v="0.45"/>
  </r>
  <r>
    <x v="9"/>
    <x v="8"/>
    <x v="5"/>
    <x v="0"/>
    <x v="1"/>
    <x v="3"/>
    <x v="3"/>
    <x v="0"/>
    <n v="23"/>
    <n v="0"/>
    <n v="12.65"/>
  </r>
  <r>
    <x v="2"/>
    <x v="10"/>
    <x v="0"/>
    <x v="0"/>
    <x v="1"/>
    <x v="1"/>
    <x v="1"/>
    <x v="0"/>
    <n v="1182"/>
    <n v="419.02620000000002"/>
    <n v="531.9"/>
  </r>
  <r>
    <x v="10"/>
    <x v="4"/>
    <x v="3"/>
    <x v="0"/>
    <x v="1"/>
    <x v="0"/>
    <x v="0"/>
    <x v="1"/>
    <n v="69"/>
    <n v="0"/>
    <n v="0"/>
  </r>
  <r>
    <x v="5"/>
    <x v="9"/>
    <x v="2"/>
    <x v="2"/>
    <x v="1"/>
    <x v="2"/>
    <x v="3"/>
    <x v="0"/>
    <n v="21"/>
    <n v="0"/>
    <n v="5.5650000000000004"/>
  </r>
  <r>
    <x v="7"/>
    <x v="6"/>
    <x v="4"/>
    <x v="0"/>
    <x v="1"/>
    <x v="2"/>
    <x v="2"/>
    <x v="1"/>
    <n v="37"/>
    <n v="0"/>
    <n v="0"/>
  </r>
  <r>
    <x v="11"/>
    <x v="19"/>
    <x v="2"/>
    <x v="1"/>
    <x v="1"/>
    <x v="2"/>
    <x v="2"/>
    <x v="0"/>
    <n v="60"/>
    <n v="0"/>
    <n v="16.5"/>
  </r>
  <r>
    <x v="8"/>
    <x v="4"/>
    <x v="3"/>
    <x v="0"/>
    <x v="1"/>
    <x v="3"/>
    <x v="3"/>
    <x v="0"/>
    <n v="455"/>
    <n v="0"/>
    <n v="250.25"/>
  </r>
  <r>
    <x v="3"/>
    <x v="4"/>
    <x v="3"/>
    <x v="0"/>
    <x v="1"/>
    <x v="5"/>
    <x v="3"/>
    <x v="0"/>
    <n v="1"/>
    <n v="3.2836000000000003"/>
    <n v="0.69000000000000006"/>
  </r>
  <r>
    <x v="4"/>
    <x v="19"/>
    <x v="2"/>
    <x v="1"/>
    <x v="1"/>
    <x v="0"/>
    <x v="0"/>
    <x v="1"/>
    <n v="9"/>
    <n v="0"/>
    <n v="0"/>
  </r>
  <r>
    <x v="9"/>
    <x v="8"/>
    <x v="5"/>
    <x v="0"/>
    <x v="1"/>
    <x v="2"/>
    <x v="2"/>
    <x v="0"/>
    <n v="171"/>
    <n v="0"/>
    <n v="45.315000000000005"/>
  </r>
  <r>
    <x v="9"/>
    <x v="17"/>
    <x v="8"/>
    <x v="2"/>
    <x v="1"/>
    <x v="3"/>
    <x v="1"/>
    <x v="0"/>
    <n v="8"/>
    <n v="0"/>
    <n v="4.4000000000000004"/>
  </r>
  <r>
    <x v="1"/>
    <x v="1"/>
    <x v="1"/>
    <x v="0"/>
    <x v="1"/>
    <x v="3"/>
    <x v="0"/>
    <x v="0"/>
    <n v="71"/>
    <n v="0"/>
    <n v="39.050000000000004"/>
  </r>
  <r>
    <x v="5"/>
    <x v="0"/>
    <x v="0"/>
    <x v="0"/>
    <x v="1"/>
    <x v="1"/>
    <x v="0"/>
    <x v="0"/>
    <n v="136"/>
    <n v="51.138100000000001"/>
    <n v="61.2"/>
  </r>
  <r>
    <x v="6"/>
    <x v="1"/>
    <x v="1"/>
    <x v="0"/>
    <x v="1"/>
    <x v="4"/>
    <x v="2"/>
    <x v="0"/>
    <n v="4"/>
    <n v="0"/>
    <n v="2.2000000000000002"/>
  </r>
  <r>
    <x v="2"/>
    <x v="4"/>
    <x v="3"/>
    <x v="0"/>
    <x v="0"/>
    <x v="0"/>
    <x v="3"/>
    <x v="0"/>
    <n v="281"/>
    <n v="0"/>
    <n v="77.275000000000006"/>
  </r>
  <r>
    <x v="3"/>
    <x v="23"/>
    <x v="2"/>
    <x v="0"/>
    <x v="1"/>
    <x v="3"/>
    <x v="2"/>
    <x v="0"/>
    <n v="3"/>
    <n v="0"/>
    <n v="1.6500000000000001"/>
  </r>
  <r>
    <x v="4"/>
    <x v="8"/>
    <x v="5"/>
    <x v="0"/>
    <x v="1"/>
    <x v="2"/>
    <x v="3"/>
    <x v="1"/>
    <n v="2"/>
    <n v="0"/>
    <n v="0"/>
  </r>
  <r>
    <x v="4"/>
    <x v="19"/>
    <x v="2"/>
    <x v="2"/>
    <x v="1"/>
    <x v="3"/>
    <x v="2"/>
    <x v="1"/>
    <n v="1"/>
    <n v="0"/>
    <n v="0"/>
  </r>
  <r>
    <x v="7"/>
    <x v="19"/>
    <x v="2"/>
    <x v="1"/>
    <x v="1"/>
    <x v="1"/>
    <x v="2"/>
    <x v="0"/>
    <n v="59"/>
    <n v="26.874100000000002"/>
    <n v="26.55"/>
  </r>
  <r>
    <x v="9"/>
    <x v="10"/>
    <x v="0"/>
    <x v="0"/>
    <x v="0"/>
    <x v="4"/>
    <x v="1"/>
    <x v="0"/>
    <n v="8"/>
    <n v="0"/>
    <n v="4.4000000000000004"/>
  </r>
  <r>
    <x v="10"/>
    <x v="12"/>
    <x v="1"/>
    <x v="0"/>
    <x v="1"/>
    <x v="2"/>
    <x v="2"/>
    <x v="1"/>
    <n v="2"/>
    <n v="0"/>
    <n v="0"/>
  </r>
  <r>
    <x v="5"/>
    <x v="4"/>
    <x v="3"/>
    <x v="0"/>
    <x v="1"/>
    <x v="4"/>
    <x v="0"/>
    <x v="0"/>
    <n v="478"/>
    <n v="0"/>
    <n v="262.90000000000003"/>
  </r>
  <r>
    <x v="4"/>
    <x v="15"/>
    <x v="2"/>
    <x v="1"/>
    <x v="1"/>
    <x v="3"/>
    <x v="3"/>
    <x v="0"/>
    <n v="5"/>
    <n v="0"/>
    <n v="2.75"/>
  </r>
  <r>
    <x v="5"/>
    <x v="26"/>
    <x v="2"/>
    <x v="0"/>
    <x v="1"/>
    <x v="0"/>
    <x v="2"/>
    <x v="0"/>
    <n v="6"/>
    <n v="0"/>
    <n v="1.59"/>
  </r>
  <r>
    <x v="9"/>
    <x v="17"/>
    <x v="8"/>
    <x v="2"/>
    <x v="1"/>
    <x v="4"/>
    <x v="2"/>
    <x v="1"/>
    <n v="70"/>
    <n v="0"/>
    <n v="0"/>
  </r>
  <r>
    <x v="8"/>
    <x v="18"/>
    <x v="9"/>
    <x v="2"/>
    <x v="0"/>
    <x v="3"/>
    <x v="2"/>
    <x v="1"/>
    <n v="0"/>
    <n v="0"/>
    <n v="0"/>
  </r>
  <r>
    <x v="1"/>
    <x v="1"/>
    <x v="1"/>
    <x v="0"/>
    <x v="1"/>
    <x v="2"/>
    <x v="2"/>
    <x v="0"/>
    <n v="459"/>
    <n v="0"/>
    <n v="126.22500000000001"/>
  </r>
  <r>
    <x v="11"/>
    <x v="13"/>
    <x v="0"/>
    <x v="0"/>
    <x v="1"/>
    <x v="2"/>
    <x v="3"/>
    <x v="0"/>
    <n v="10"/>
    <n v="0"/>
    <n v="2.75"/>
  </r>
  <r>
    <x v="10"/>
    <x v="26"/>
    <x v="2"/>
    <x v="0"/>
    <x v="1"/>
    <x v="0"/>
    <x v="3"/>
    <x v="1"/>
    <n v="9"/>
    <n v="0"/>
    <n v="0"/>
  </r>
  <r>
    <x v="3"/>
    <x v="11"/>
    <x v="2"/>
    <x v="2"/>
    <x v="1"/>
    <x v="0"/>
    <x v="2"/>
    <x v="1"/>
    <n v="35"/>
    <n v="0"/>
    <n v="0"/>
  </r>
  <r>
    <x v="2"/>
    <x v="10"/>
    <x v="0"/>
    <x v="2"/>
    <x v="1"/>
    <x v="0"/>
    <x v="3"/>
    <x v="0"/>
    <n v="806"/>
    <n v="0"/>
    <n v="221.65"/>
  </r>
  <r>
    <x v="9"/>
    <x v="10"/>
    <x v="0"/>
    <x v="1"/>
    <x v="1"/>
    <x v="1"/>
    <x v="2"/>
    <x v="0"/>
    <n v="258"/>
    <n v="77.401499999999999"/>
    <n v="116.10000000000001"/>
  </r>
  <r>
    <x v="0"/>
    <x v="13"/>
    <x v="0"/>
    <x v="0"/>
    <x v="1"/>
    <x v="2"/>
    <x v="2"/>
    <x v="1"/>
    <n v="1"/>
    <n v="0"/>
    <n v="0"/>
  </r>
  <r>
    <x v="1"/>
    <x v="4"/>
    <x v="3"/>
    <x v="1"/>
    <x v="0"/>
    <x v="3"/>
    <x v="2"/>
    <x v="0"/>
    <n v="3"/>
    <n v="0"/>
    <n v="1.6500000000000001"/>
  </r>
  <r>
    <x v="9"/>
    <x v="9"/>
    <x v="2"/>
    <x v="2"/>
    <x v="1"/>
    <x v="3"/>
    <x v="1"/>
    <x v="1"/>
    <n v="2"/>
    <n v="0"/>
    <n v="0"/>
  </r>
  <r>
    <x v="10"/>
    <x v="25"/>
    <x v="11"/>
    <x v="0"/>
    <x v="1"/>
    <x v="3"/>
    <x v="1"/>
    <x v="0"/>
    <n v="1"/>
    <n v="0"/>
    <n v="0.55000000000000004"/>
  </r>
  <r>
    <x v="0"/>
    <x v="26"/>
    <x v="2"/>
    <x v="0"/>
    <x v="1"/>
    <x v="1"/>
    <x v="3"/>
    <x v="0"/>
    <n v="1"/>
    <n v="1.72E-2"/>
    <n v="0.45"/>
  </r>
  <r>
    <x v="11"/>
    <x v="15"/>
    <x v="2"/>
    <x v="1"/>
    <x v="1"/>
    <x v="0"/>
    <x v="0"/>
    <x v="1"/>
    <n v="7"/>
    <n v="0"/>
    <n v="0"/>
  </r>
  <r>
    <x v="8"/>
    <x v="4"/>
    <x v="3"/>
    <x v="0"/>
    <x v="1"/>
    <x v="5"/>
    <x v="0"/>
    <x v="0"/>
    <n v="5"/>
    <n v="95.887"/>
    <n v="3.45"/>
  </r>
  <r>
    <x v="11"/>
    <x v="19"/>
    <x v="2"/>
    <x v="0"/>
    <x v="1"/>
    <x v="4"/>
    <x v="2"/>
    <x v="0"/>
    <n v="122"/>
    <n v="0"/>
    <n v="67.100000000000009"/>
  </r>
  <r>
    <x v="11"/>
    <x v="1"/>
    <x v="1"/>
    <x v="2"/>
    <x v="1"/>
    <x v="1"/>
    <x v="2"/>
    <x v="0"/>
    <n v="10"/>
    <n v="1.4417"/>
    <n v="4.5"/>
  </r>
  <r>
    <x v="10"/>
    <x v="12"/>
    <x v="1"/>
    <x v="2"/>
    <x v="1"/>
    <x v="0"/>
    <x v="1"/>
    <x v="0"/>
    <n v="12"/>
    <n v="0"/>
    <n v="3.3000000000000003"/>
  </r>
  <r>
    <x v="2"/>
    <x v="5"/>
    <x v="1"/>
    <x v="0"/>
    <x v="1"/>
    <x v="0"/>
    <x v="1"/>
    <x v="0"/>
    <n v="115"/>
    <n v="0"/>
    <n v="31.625"/>
  </r>
  <r>
    <x v="6"/>
    <x v="4"/>
    <x v="3"/>
    <x v="0"/>
    <x v="0"/>
    <x v="0"/>
    <x v="3"/>
    <x v="0"/>
    <n v="294"/>
    <n v="0"/>
    <n v="80.850000000000009"/>
  </r>
  <r>
    <x v="1"/>
    <x v="12"/>
    <x v="1"/>
    <x v="0"/>
    <x v="1"/>
    <x v="1"/>
    <x v="0"/>
    <x v="0"/>
    <n v="246"/>
    <n v="106.70650000000001"/>
    <n v="110.7"/>
  </r>
  <r>
    <x v="3"/>
    <x v="9"/>
    <x v="2"/>
    <x v="0"/>
    <x v="1"/>
    <x v="3"/>
    <x v="2"/>
    <x v="1"/>
    <n v="7"/>
    <n v="0"/>
    <n v="0"/>
  </r>
  <r>
    <x v="4"/>
    <x v="18"/>
    <x v="9"/>
    <x v="0"/>
    <x v="1"/>
    <x v="3"/>
    <x v="2"/>
    <x v="0"/>
    <n v="7"/>
    <n v="0"/>
    <n v="3.85"/>
  </r>
  <r>
    <x v="3"/>
    <x v="16"/>
    <x v="7"/>
    <x v="2"/>
    <x v="1"/>
    <x v="1"/>
    <x v="0"/>
    <x v="0"/>
    <n v="11"/>
    <n v="5.8257000000000003"/>
    <n v="4.95"/>
  </r>
  <r>
    <x v="4"/>
    <x v="16"/>
    <x v="7"/>
    <x v="1"/>
    <x v="1"/>
    <x v="2"/>
    <x v="2"/>
    <x v="0"/>
    <n v="5"/>
    <n v="0"/>
    <n v="1.325"/>
  </r>
  <r>
    <x v="3"/>
    <x v="26"/>
    <x v="2"/>
    <x v="0"/>
    <x v="1"/>
    <x v="3"/>
    <x v="0"/>
    <x v="0"/>
    <n v="2"/>
    <n v="0"/>
    <n v="1.1000000000000001"/>
  </r>
  <r>
    <x v="4"/>
    <x v="6"/>
    <x v="4"/>
    <x v="0"/>
    <x v="1"/>
    <x v="3"/>
    <x v="2"/>
    <x v="1"/>
    <n v="38"/>
    <n v="0"/>
    <n v="0"/>
  </r>
  <r>
    <x v="4"/>
    <x v="2"/>
    <x v="2"/>
    <x v="0"/>
    <x v="1"/>
    <x v="4"/>
    <x v="2"/>
    <x v="1"/>
    <n v="106"/>
    <n v="0"/>
    <n v="0"/>
  </r>
  <r>
    <x v="0"/>
    <x v="15"/>
    <x v="2"/>
    <x v="0"/>
    <x v="1"/>
    <x v="2"/>
    <x v="3"/>
    <x v="1"/>
    <n v="9"/>
    <n v="0"/>
    <n v="0"/>
  </r>
  <r>
    <x v="5"/>
    <x v="5"/>
    <x v="1"/>
    <x v="1"/>
    <x v="1"/>
    <x v="0"/>
    <x v="3"/>
    <x v="0"/>
    <n v="2"/>
    <n v="0"/>
    <n v="0.53"/>
  </r>
  <r>
    <x v="3"/>
    <x v="17"/>
    <x v="8"/>
    <x v="2"/>
    <x v="1"/>
    <x v="4"/>
    <x v="2"/>
    <x v="0"/>
    <n v="11"/>
    <n v="0"/>
    <n v="6.0500000000000007"/>
  </r>
  <r>
    <x v="9"/>
    <x v="4"/>
    <x v="3"/>
    <x v="2"/>
    <x v="0"/>
    <x v="3"/>
    <x v="3"/>
    <x v="0"/>
    <n v="2"/>
    <n v="0"/>
    <n v="1.1000000000000001"/>
  </r>
  <r>
    <x v="1"/>
    <x v="3"/>
    <x v="2"/>
    <x v="1"/>
    <x v="1"/>
    <x v="0"/>
    <x v="2"/>
    <x v="1"/>
    <n v="3"/>
    <n v="0"/>
    <n v="0"/>
  </r>
  <r>
    <x v="11"/>
    <x v="10"/>
    <x v="0"/>
    <x v="2"/>
    <x v="0"/>
    <x v="3"/>
    <x v="1"/>
    <x v="0"/>
    <n v="1"/>
    <n v="0"/>
    <n v="0.55000000000000004"/>
  </r>
  <r>
    <x v="5"/>
    <x v="16"/>
    <x v="7"/>
    <x v="0"/>
    <x v="1"/>
    <x v="0"/>
    <x v="2"/>
    <x v="1"/>
    <n v="21"/>
    <n v="0"/>
    <n v="0"/>
  </r>
  <r>
    <x v="2"/>
    <x v="17"/>
    <x v="8"/>
    <x v="1"/>
    <x v="1"/>
    <x v="2"/>
    <x v="2"/>
    <x v="0"/>
    <n v="57"/>
    <n v="0"/>
    <n v="15.675000000000001"/>
  </r>
  <r>
    <x v="4"/>
    <x v="6"/>
    <x v="4"/>
    <x v="2"/>
    <x v="1"/>
    <x v="3"/>
    <x v="1"/>
    <x v="0"/>
    <n v="2"/>
    <n v="0"/>
    <n v="1.1000000000000001"/>
  </r>
  <r>
    <x v="7"/>
    <x v="16"/>
    <x v="7"/>
    <x v="0"/>
    <x v="1"/>
    <x v="2"/>
    <x v="1"/>
    <x v="0"/>
    <n v="20"/>
    <n v="0"/>
    <n v="5.5"/>
  </r>
  <r>
    <x v="1"/>
    <x v="12"/>
    <x v="1"/>
    <x v="2"/>
    <x v="1"/>
    <x v="3"/>
    <x v="3"/>
    <x v="0"/>
    <n v="1"/>
    <n v="0"/>
    <n v="0.55000000000000004"/>
  </r>
  <r>
    <x v="10"/>
    <x v="1"/>
    <x v="1"/>
    <x v="2"/>
    <x v="1"/>
    <x v="0"/>
    <x v="3"/>
    <x v="0"/>
    <n v="30"/>
    <n v="0"/>
    <n v="8.25"/>
  </r>
  <r>
    <x v="5"/>
    <x v="2"/>
    <x v="2"/>
    <x v="2"/>
    <x v="1"/>
    <x v="2"/>
    <x v="3"/>
    <x v="0"/>
    <n v="10"/>
    <n v="0"/>
    <n v="2.65"/>
  </r>
  <r>
    <x v="6"/>
    <x v="10"/>
    <x v="0"/>
    <x v="2"/>
    <x v="0"/>
    <x v="2"/>
    <x v="0"/>
    <x v="0"/>
    <n v="22"/>
    <n v="0"/>
    <n v="6.0500000000000007"/>
  </r>
  <r>
    <x v="6"/>
    <x v="12"/>
    <x v="1"/>
    <x v="0"/>
    <x v="1"/>
    <x v="4"/>
    <x v="0"/>
    <x v="0"/>
    <n v="94"/>
    <n v="0"/>
    <n v="51.7"/>
  </r>
  <r>
    <x v="3"/>
    <x v="13"/>
    <x v="0"/>
    <x v="0"/>
    <x v="1"/>
    <x v="0"/>
    <x v="0"/>
    <x v="1"/>
    <n v="3"/>
    <n v="0"/>
    <n v="0"/>
  </r>
  <r>
    <x v="2"/>
    <x v="21"/>
    <x v="0"/>
    <x v="0"/>
    <x v="0"/>
    <x v="0"/>
    <x v="3"/>
    <x v="0"/>
    <n v="1"/>
    <n v="0"/>
    <n v="0.27500000000000002"/>
  </r>
  <r>
    <x v="11"/>
    <x v="12"/>
    <x v="1"/>
    <x v="1"/>
    <x v="1"/>
    <x v="3"/>
    <x v="3"/>
    <x v="0"/>
    <n v="1"/>
    <n v="0"/>
    <n v="0.55000000000000004"/>
  </r>
  <r>
    <x v="5"/>
    <x v="9"/>
    <x v="2"/>
    <x v="0"/>
    <x v="1"/>
    <x v="5"/>
    <x v="3"/>
    <x v="0"/>
    <n v="1"/>
    <n v="17.218"/>
    <n v="0.69000000000000006"/>
  </r>
  <r>
    <x v="5"/>
    <x v="6"/>
    <x v="4"/>
    <x v="0"/>
    <x v="0"/>
    <x v="4"/>
    <x v="3"/>
    <x v="0"/>
    <n v="9"/>
    <n v="0"/>
    <n v="4.95"/>
  </r>
  <r>
    <x v="10"/>
    <x v="13"/>
    <x v="0"/>
    <x v="2"/>
    <x v="1"/>
    <x v="0"/>
    <x v="1"/>
    <x v="0"/>
    <n v="2"/>
    <n v="0"/>
    <n v="0.55000000000000004"/>
  </r>
  <r>
    <x v="5"/>
    <x v="25"/>
    <x v="11"/>
    <x v="0"/>
    <x v="1"/>
    <x v="2"/>
    <x v="0"/>
    <x v="0"/>
    <n v="3"/>
    <n v="0"/>
    <n v="0.79500000000000004"/>
  </r>
  <r>
    <x v="6"/>
    <x v="16"/>
    <x v="7"/>
    <x v="2"/>
    <x v="1"/>
    <x v="1"/>
    <x v="0"/>
    <x v="0"/>
    <n v="6"/>
    <n v="6.3398000000000003"/>
    <n v="2.7"/>
  </r>
  <r>
    <x v="8"/>
    <x v="10"/>
    <x v="0"/>
    <x v="0"/>
    <x v="1"/>
    <x v="2"/>
    <x v="2"/>
    <x v="0"/>
    <n v="4929"/>
    <n v="0"/>
    <n v="1355.4750000000001"/>
  </r>
  <r>
    <x v="7"/>
    <x v="4"/>
    <x v="3"/>
    <x v="2"/>
    <x v="1"/>
    <x v="3"/>
    <x v="1"/>
    <x v="0"/>
    <n v="6"/>
    <n v="0"/>
    <n v="3.3000000000000003"/>
  </r>
  <r>
    <x v="6"/>
    <x v="5"/>
    <x v="1"/>
    <x v="0"/>
    <x v="1"/>
    <x v="0"/>
    <x v="3"/>
    <x v="0"/>
    <n v="767"/>
    <n v="0"/>
    <n v="210.92500000000001"/>
  </r>
  <r>
    <x v="1"/>
    <x v="6"/>
    <x v="4"/>
    <x v="0"/>
    <x v="1"/>
    <x v="5"/>
    <x v="0"/>
    <x v="0"/>
    <n v="1"/>
    <n v="33.0505"/>
    <n v="0.69000000000000006"/>
  </r>
  <r>
    <x v="10"/>
    <x v="0"/>
    <x v="0"/>
    <x v="0"/>
    <x v="1"/>
    <x v="3"/>
    <x v="3"/>
    <x v="0"/>
    <n v="26"/>
    <n v="0"/>
    <n v="14.3"/>
  </r>
  <r>
    <x v="2"/>
    <x v="15"/>
    <x v="2"/>
    <x v="1"/>
    <x v="1"/>
    <x v="0"/>
    <x v="2"/>
    <x v="1"/>
    <n v="14"/>
    <n v="0"/>
    <n v="0"/>
  </r>
  <r>
    <x v="8"/>
    <x v="17"/>
    <x v="8"/>
    <x v="2"/>
    <x v="1"/>
    <x v="2"/>
    <x v="0"/>
    <x v="1"/>
    <n v="1"/>
    <n v="0"/>
    <n v="0"/>
  </r>
  <r>
    <x v="6"/>
    <x v="19"/>
    <x v="2"/>
    <x v="2"/>
    <x v="1"/>
    <x v="0"/>
    <x v="2"/>
    <x v="0"/>
    <n v="650"/>
    <n v="0"/>
    <n v="178.75"/>
  </r>
  <r>
    <x v="6"/>
    <x v="8"/>
    <x v="5"/>
    <x v="2"/>
    <x v="1"/>
    <x v="3"/>
    <x v="1"/>
    <x v="0"/>
    <n v="1"/>
    <n v="0"/>
    <n v="0.55000000000000004"/>
  </r>
  <r>
    <x v="6"/>
    <x v="16"/>
    <x v="7"/>
    <x v="2"/>
    <x v="1"/>
    <x v="2"/>
    <x v="2"/>
    <x v="0"/>
    <n v="20"/>
    <n v="0"/>
    <n v="5.5"/>
  </r>
  <r>
    <x v="4"/>
    <x v="9"/>
    <x v="2"/>
    <x v="2"/>
    <x v="1"/>
    <x v="3"/>
    <x v="2"/>
    <x v="1"/>
    <n v="15"/>
    <n v="0"/>
    <n v="0"/>
  </r>
  <r>
    <x v="4"/>
    <x v="2"/>
    <x v="2"/>
    <x v="0"/>
    <x v="1"/>
    <x v="0"/>
    <x v="2"/>
    <x v="0"/>
    <n v="2244"/>
    <n v="0"/>
    <n v="594.66000000000008"/>
  </r>
  <r>
    <x v="2"/>
    <x v="9"/>
    <x v="2"/>
    <x v="2"/>
    <x v="1"/>
    <x v="3"/>
    <x v="3"/>
    <x v="0"/>
    <n v="5"/>
    <n v="0"/>
    <n v="2.75"/>
  </r>
  <r>
    <x v="7"/>
    <x v="10"/>
    <x v="0"/>
    <x v="0"/>
    <x v="1"/>
    <x v="3"/>
    <x v="0"/>
    <x v="0"/>
    <n v="598"/>
    <n v="0"/>
    <n v="328.90000000000003"/>
  </r>
  <r>
    <x v="10"/>
    <x v="8"/>
    <x v="5"/>
    <x v="0"/>
    <x v="1"/>
    <x v="1"/>
    <x v="0"/>
    <x v="0"/>
    <n v="125"/>
    <n v="27.031400000000001"/>
    <n v="56.25"/>
  </r>
  <r>
    <x v="5"/>
    <x v="15"/>
    <x v="2"/>
    <x v="1"/>
    <x v="1"/>
    <x v="1"/>
    <x v="3"/>
    <x v="0"/>
    <n v="16"/>
    <n v="2.8294000000000001"/>
    <n v="7.2"/>
  </r>
  <r>
    <x v="0"/>
    <x v="17"/>
    <x v="8"/>
    <x v="0"/>
    <x v="1"/>
    <x v="2"/>
    <x v="2"/>
    <x v="1"/>
    <n v="86"/>
    <n v="0"/>
    <n v="0"/>
  </r>
  <r>
    <x v="10"/>
    <x v="2"/>
    <x v="2"/>
    <x v="0"/>
    <x v="1"/>
    <x v="2"/>
    <x v="1"/>
    <x v="1"/>
    <n v="9"/>
    <n v="0"/>
    <n v="0"/>
  </r>
  <r>
    <x v="3"/>
    <x v="6"/>
    <x v="4"/>
    <x v="1"/>
    <x v="0"/>
    <x v="3"/>
    <x v="2"/>
    <x v="0"/>
    <n v="1"/>
    <n v="0"/>
    <n v="0.55000000000000004"/>
  </r>
  <r>
    <x v="8"/>
    <x v="21"/>
    <x v="0"/>
    <x v="0"/>
    <x v="1"/>
    <x v="2"/>
    <x v="3"/>
    <x v="0"/>
    <n v="1"/>
    <n v="0"/>
    <n v="0.27500000000000002"/>
  </r>
  <r>
    <x v="11"/>
    <x v="10"/>
    <x v="0"/>
    <x v="0"/>
    <x v="0"/>
    <x v="2"/>
    <x v="2"/>
    <x v="0"/>
    <n v="914"/>
    <n v="0"/>
    <n v="251.35000000000002"/>
  </r>
  <r>
    <x v="8"/>
    <x v="17"/>
    <x v="8"/>
    <x v="2"/>
    <x v="1"/>
    <x v="5"/>
    <x v="3"/>
    <x v="0"/>
    <n v="1"/>
    <n v="12.268000000000001"/>
    <n v="0.69000000000000006"/>
  </r>
  <r>
    <x v="9"/>
    <x v="15"/>
    <x v="2"/>
    <x v="0"/>
    <x v="1"/>
    <x v="4"/>
    <x v="0"/>
    <x v="0"/>
    <n v="22"/>
    <n v="0"/>
    <n v="12.100000000000001"/>
  </r>
  <r>
    <x v="0"/>
    <x v="9"/>
    <x v="2"/>
    <x v="1"/>
    <x v="1"/>
    <x v="0"/>
    <x v="3"/>
    <x v="1"/>
    <n v="2"/>
    <n v="0"/>
    <n v="0"/>
  </r>
  <r>
    <x v="2"/>
    <x v="9"/>
    <x v="2"/>
    <x v="0"/>
    <x v="1"/>
    <x v="3"/>
    <x v="1"/>
    <x v="0"/>
    <n v="42"/>
    <n v="0"/>
    <n v="23.1"/>
  </r>
  <r>
    <x v="3"/>
    <x v="11"/>
    <x v="2"/>
    <x v="1"/>
    <x v="1"/>
    <x v="1"/>
    <x v="2"/>
    <x v="0"/>
    <n v="106"/>
    <n v="27.604500000000002"/>
    <n v="47.7"/>
  </r>
  <r>
    <x v="7"/>
    <x v="5"/>
    <x v="1"/>
    <x v="1"/>
    <x v="1"/>
    <x v="1"/>
    <x v="2"/>
    <x v="0"/>
    <n v="2"/>
    <n v="0.40030000000000004"/>
    <n v="0.9"/>
  </r>
  <r>
    <x v="11"/>
    <x v="5"/>
    <x v="1"/>
    <x v="0"/>
    <x v="1"/>
    <x v="5"/>
    <x v="2"/>
    <x v="0"/>
    <n v="1"/>
    <n v="4.3500000000000005"/>
    <n v="0.69000000000000006"/>
  </r>
  <r>
    <x v="0"/>
    <x v="7"/>
    <x v="2"/>
    <x v="0"/>
    <x v="1"/>
    <x v="1"/>
    <x v="3"/>
    <x v="0"/>
    <n v="4"/>
    <n v="0.51919999999999999"/>
    <n v="1.8"/>
  </r>
  <r>
    <x v="10"/>
    <x v="10"/>
    <x v="0"/>
    <x v="1"/>
    <x v="0"/>
    <x v="1"/>
    <x v="0"/>
    <x v="0"/>
    <n v="3"/>
    <n v="1.085"/>
    <n v="1.35"/>
  </r>
  <r>
    <x v="7"/>
    <x v="6"/>
    <x v="4"/>
    <x v="2"/>
    <x v="0"/>
    <x v="0"/>
    <x v="3"/>
    <x v="0"/>
    <n v="58"/>
    <n v="0"/>
    <n v="15.950000000000001"/>
  </r>
  <r>
    <x v="4"/>
    <x v="12"/>
    <x v="1"/>
    <x v="2"/>
    <x v="1"/>
    <x v="2"/>
    <x v="2"/>
    <x v="0"/>
    <n v="13"/>
    <n v="0"/>
    <n v="3.4450000000000003"/>
  </r>
  <r>
    <x v="1"/>
    <x v="10"/>
    <x v="0"/>
    <x v="0"/>
    <x v="1"/>
    <x v="4"/>
    <x v="2"/>
    <x v="0"/>
    <n v="202"/>
    <n v="0"/>
    <n v="111.10000000000001"/>
  </r>
  <r>
    <x v="9"/>
    <x v="4"/>
    <x v="3"/>
    <x v="0"/>
    <x v="1"/>
    <x v="4"/>
    <x v="1"/>
    <x v="0"/>
    <n v="65"/>
    <n v="0"/>
    <n v="35.75"/>
  </r>
  <r>
    <x v="0"/>
    <x v="21"/>
    <x v="0"/>
    <x v="0"/>
    <x v="1"/>
    <x v="3"/>
    <x v="2"/>
    <x v="1"/>
    <n v="0"/>
    <n v="0"/>
    <n v="0"/>
  </r>
  <r>
    <x v="7"/>
    <x v="21"/>
    <x v="0"/>
    <x v="0"/>
    <x v="1"/>
    <x v="0"/>
    <x v="1"/>
    <x v="0"/>
    <n v="5"/>
    <n v="0"/>
    <n v="1.375"/>
  </r>
  <r>
    <x v="10"/>
    <x v="11"/>
    <x v="2"/>
    <x v="1"/>
    <x v="1"/>
    <x v="5"/>
    <x v="2"/>
    <x v="0"/>
    <n v="26"/>
    <n v="848.20429999999999"/>
    <n v="17.940000000000001"/>
  </r>
  <r>
    <x v="11"/>
    <x v="4"/>
    <x v="3"/>
    <x v="2"/>
    <x v="0"/>
    <x v="0"/>
    <x v="2"/>
    <x v="0"/>
    <n v="56"/>
    <n v="0"/>
    <n v="15.4"/>
  </r>
  <r>
    <x v="8"/>
    <x v="10"/>
    <x v="0"/>
    <x v="0"/>
    <x v="0"/>
    <x v="4"/>
    <x v="1"/>
    <x v="1"/>
    <n v="16"/>
    <n v="0"/>
    <n v="0"/>
  </r>
  <r>
    <x v="0"/>
    <x v="23"/>
    <x v="2"/>
    <x v="0"/>
    <x v="1"/>
    <x v="2"/>
    <x v="1"/>
    <x v="0"/>
    <n v="3"/>
    <n v="0"/>
    <n v="0.79500000000000004"/>
  </r>
  <r>
    <x v="0"/>
    <x v="4"/>
    <x v="3"/>
    <x v="0"/>
    <x v="0"/>
    <x v="0"/>
    <x v="0"/>
    <x v="0"/>
    <n v="180"/>
    <n v="0"/>
    <n v="47.7"/>
  </r>
  <r>
    <x v="3"/>
    <x v="16"/>
    <x v="7"/>
    <x v="1"/>
    <x v="1"/>
    <x v="2"/>
    <x v="3"/>
    <x v="0"/>
    <n v="2"/>
    <n v="0"/>
    <n v="0.55000000000000004"/>
  </r>
  <r>
    <x v="3"/>
    <x v="17"/>
    <x v="8"/>
    <x v="2"/>
    <x v="1"/>
    <x v="2"/>
    <x v="0"/>
    <x v="0"/>
    <n v="61"/>
    <n v="0"/>
    <n v="16.775000000000002"/>
  </r>
  <r>
    <x v="11"/>
    <x v="10"/>
    <x v="0"/>
    <x v="1"/>
    <x v="0"/>
    <x v="1"/>
    <x v="2"/>
    <x v="0"/>
    <n v="22"/>
    <n v="4.1645000000000003"/>
    <n v="9.9"/>
  </r>
  <r>
    <x v="8"/>
    <x v="1"/>
    <x v="1"/>
    <x v="0"/>
    <x v="1"/>
    <x v="0"/>
    <x v="3"/>
    <x v="0"/>
    <n v="1371"/>
    <n v="0"/>
    <n v="377.02500000000003"/>
  </r>
  <r>
    <x v="3"/>
    <x v="10"/>
    <x v="0"/>
    <x v="2"/>
    <x v="0"/>
    <x v="3"/>
    <x v="2"/>
    <x v="1"/>
    <n v="4"/>
    <n v="0"/>
    <n v="0"/>
  </r>
  <r>
    <x v="0"/>
    <x v="16"/>
    <x v="7"/>
    <x v="0"/>
    <x v="1"/>
    <x v="3"/>
    <x v="0"/>
    <x v="0"/>
    <n v="60"/>
    <n v="0"/>
    <n v="33"/>
  </r>
  <r>
    <x v="6"/>
    <x v="8"/>
    <x v="5"/>
    <x v="2"/>
    <x v="1"/>
    <x v="0"/>
    <x v="3"/>
    <x v="0"/>
    <n v="42"/>
    <n v="0"/>
    <n v="11.55"/>
  </r>
  <r>
    <x v="2"/>
    <x v="10"/>
    <x v="0"/>
    <x v="1"/>
    <x v="1"/>
    <x v="0"/>
    <x v="1"/>
    <x v="0"/>
    <n v="58"/>
    <n v="0"/>
    <n v="15.950000000000001"/>
  </r>
  <r>
    <x v="5"/>
    <x v="8"/>
    <x v="5"/>
    <x v="1"/>
    <x v="1"/>
    <x v="0"/>
    <x v="2"/>
    <x v="0"/>
    <n v="54"/>
    <n v="0"/>
    <n v="14.31"/>
  </r>
  <r>
    <x v="3"/>
    <x v="23"/>
    <x v="2"/>
    <x v="0"/>
    <x v="1"/>
    <x v="2"/>
    <x v="3"/>
    <x v="0"/>
    <n v="1"/>
    <n v="0"/>
    <n v="0.27500000000000002"/>
  </r>
  <r>
    <x v="8"/>
    <x v="16"/>
    <x v="7"/>
    <x v="0"/>
    <x v="1"/>
    <x v="4"/>
    <x v="0"/>
    <x v="1"/>
    <n v="3"/>
    <n v="0"/>
    <n v="0"/>
  </r>
  <r>
    <x v="5"/>
    <x v="12"/>
    <x v="1"/>
    <x v="0"/>
    <x v="1"/>
    <x v="3"/>
    <x v="2"/>
    <x v="0"/>
    <n v="524"/>
    <n v="0"/>
    <n v="288.2"/>
  </r>
  <r>
    <x v="9"/>
    <x v="19"/>
    <x v="2"/>
    <x v="1"/>
    <x v="1"/>
    <x v="2"/>
    <x v="1"/>
    <x v="0"/>
    <n v="3"/>
    <n v="0"/>
    <n v="0.79500000000000004"/>
  </r>
  <r>
    <x v="7"/>
    <x v="22"/>
    <x v="7"/>
    <x v="0"/>
    <x v="1"/>
    <x v="1"/>
    <x v="2"/>
    <x v="0"/>
    <n v="62"/>
    <n v="18.8492"/>
    <n v="27.900000000000002"/>
  </r>
  <r>
    <x v="5"/>
    <x v="4"/>
    <x v="3"/>
    <x v="1"/>
    <x v="1"/>
    <x v="2"/>
    <x v="3"/>
    <x v="0"/>
    <n v="5"/>
    <n v="0"/>
    <n v="1.325"/>
  </r>
  <r>
    <x v="8"/>
    <x v="2"/>
    <x v="2"/>
    <x v="1"/>
    <x v="1"/>
    <x v="0"/>
    <x v="3"/>
    <x v="0"/>
    <n v="12"/>
    <n v="0"/>
    <n v="3.3000000000000003"/>
  </r>
  <r>
    <x v="11"/>
    <x v="10"/>
    <x v="0"/>
    <x v="0"/>
    <x v="0"/>
    <x v="0"/>
    <x v="3"/>
    <x v="1"/>
    <n v="53"/>
    <n v="0"/>
    <n v="0"/>
  </r>
  <r>
    <x v="1"/>
    <x v="18"/>
    <x v="9"/>
    <x v="0"/>
    <x v="1"/>
    <x v="1"/>
    <x v="0"/>
    <x v="0"/>
    <n v="3"/>
    <n v="0.66990000000000005"/>
    <n v="1.35"/>
  </r>
  <r>
    <x v="5"/>
    <x v="10"/>
    <x v="0"/>
    <x v="0"/>
    <x v="1"/>
    <x v="0"/>
    <x v="1"/>
    <x v="1"/>
    <n v="69"/>
    <n v="0"/>
    <n v="0"/>
  </r>
  <r>
    <x v="7"/>
    <x v="6"/>
    <x v="4"/>
    <x v="2"/>
    <x v="0"/>
    <x v="3"/>
    <x v="2"/>
    <x v="0"/>
    <n v="9"/>
    <n v="0"/>
    <n v="4.95"/>
  </r>
  <r>
    <x v="2"/>
    <x v="4"/>
    <x v="3"/>
    <x v="0"/>
    <x v="1"/>
    <x v="0"/>
    <x v="1"/>
    <x v="1"/>
    <n v="21"/>
    <n v="0"/>
    <n v="0"/>
  </r>
  <r>
    <x v="11"/>
    <x v="3"/>
    <x v="2"/>
    <x v="0"/>
    <x v="1"/>
    <x v="0"/>
    <x v="2"/>
    <x v="1"/>
    <n v="9"/>
    <n v="0"/>
    <n v="0"/>
  </r>
  <r>
    <x v="8"/>
    <x v="0"/>
    <x v="0"/>
    <x v="0"/>
    <x v="1"/>
    <x v="0"/>
    <x v="1"/>
    <x v="0"/>
    <n v="90"/>
    <n v="0"/>
    <n v="24.75"/>
  </r>
  <r>
    <x v="7"/>
    <x v="4"/>
    <x v="3"/>
    <x v="1"/>
    <x v="1"/>
    <x v="4"/>
    <x v="3"/>
    <x v="1"/>
    <n v="14"/>
    <n v="0"/>
    <n v="0"/>
  </r>
  <r>
    <x v="0"/>
    <x v="8"/>
    <x v="5"/>
    <x v="2"/>
    <x v="1"/>
    <x v="1"/>
    <x v="3"/>
    <x v="0"/>
    <n v="6"/>
    <n v="1.0055000000000001"/>
    <n v="2.7"/>
  </r>
  <r>
    <x v="5"/>
    <x v="0"/>
    <x v="0"/>
    <x v="2"/>
    <x v="1"/>
    <x v="2"/>
    <x v="3"/>
    <x v="0"/>
    <n v="1"/>
    <n v="0"/>
    <n v="0.26500000000000001"/>
  </r>
  <r>
    <x v="9"/>
    <x v="10"/>
    <x v="0"/>
    <x v="1"/>
    <x v="1"/>
    <x v="2"/>
    <x v="0"/>
    <x v="0"/>
    <n v="29"/>
    <n v="0"/>
    <n v="7.6850000000000005"/>
  </r>
  <r>
    <x v="11"/>
    <x v="2"/>
    <x v="2"/>
    <x v="0"/>
    <x v="1"/>
    <x v="4"/>
    <x v="1"/>
    <x v="1"/>
    <n v="22"/>
    <n v="0"/>
    <n v="0"/>
  </r>
  <r>
    <x v="4"/>
    <x v="4"/>
    <x v="3"/>
    <x v="0"/>
    <x v="0"/>
    <x v="1"/>
    <x v="0"/>
    <x v="0"/>
    <n v="57"/>
    <n v="21.395600000000002"/>
    <n v="25.650000000000002"/>
  </r>
  <r>
    <x v="11"/>
    <x v="5"/>
    <x v="1"/>
    <x v="0"/>
    <x v="1"/>
    <x v="3"/>
    <x v="3"/>
    <x v="1"/>
    <n v="1"/>
    <n v="0"/>
    <n v="0"/>
  </r>
  <r>
    <x v="2"/>
    <x v="10"/>
    <x v="0"/>
    <x v="0"/>
    <x v="1"/>
    <x v="0"/>
    <x v="3"/>
    <x v="1"/>
    <n v="337"/>
    <n v="0"/>
    <n v="0"/>
  </r>
  <r>
    <x v="10"/>
    <x v="19"/>
    <x v="2"/>
    <x v="1"/>
    <x v="1"/>
    <x v="4"/>
    <x v="3"/>
    <x v="1"/>
    <n v="8"/>
    <n v="0"/>
    <n v="0"/>
  </r>
  <r>
    <x v="4"/>
    <x v="8"/>
    <x v="5"/>
    <x v="0"/>
    <x v="1"/>
    <x v="3"/>
    <x v="1"/>
    <x v="0"/>
    <n v="5"/>
    <n v="0"/>
    <n v="2.75"/>
  </r>
  <r>
    <x v="8"/>
    <x v="9"/>
    <x v="2"/>
    <x v="0"/>
    <x v="1"/>
    <x v="0"/>
    <x v="0"/>
    <x v="0"/>
    <n v="2008"/>
    <n v="0"/>
    <n v="552.20000000000005"/>
  </r>
  <r>
    <x v="10"/>
    <x v="9"/>
    <x v="2"/>
    <x v="0"/>
    <x v="1"/>
    <x v="3"/>
    <x v="0"/>
    <x v="0"/>
    <n v="122"/>
    <n v="0"/>
    <n v="67.100000000000009"/>
  </r>
  <r>
    <x v="5"/>
    <x v="3"/>
    <x v="2"/>
    <x v="2"/>
    <x v="1"/>
    <x v="3"/>
    <x v="2"/>
    <x v="1"/>
    <n v="0"/>
    <n v="0"/>
    <n v="0"/>
  </r>
  <r>
    <x v="4"/>
    <x v="2"/>
    <x v="2"/>
    <x v="1"/>
    <x v="1"/>
    <x v="1"/>
    <x v="2"/>
    <x v="0"/>
    <n v="11"/>
    <n v="2.4578000000000002"/>
    <n v="4.95"/>
  </r>
  <r>
    <x v="4"/>
    <x v="22"/>
    <x v="7"/>
    <x v="2"/>
    <x v="1"/>
    <x v="0"/>
    <x v="1"/>
    <x v="0"/>
    <n v="1"/>
    <n v="0"/>
    <n v="0.26500000000000001"/>
  </r>
  <r>
    <x v="4"/>
    <x v="10"/>
    <x v="0"/>
    <x v="0"/>
    <x v="0"/>
    <x v="1"/>
    <x v="2"/>
    <x v="0"/>
    <n v="776"/>
    <n v="197.42680000000001"/>
    <n v="349.2"/>
  </r>
  <r>
    <x v="4"/>
    <x v="13"/>
    <x v="0"/>
    <x v="0"/>
    <x v="1"/>
    <x v="3"/>
    <x v="1"/>
    <x v="0"/>
    <n v="2"/>
    <n v="0"/>
    <n v="1.1000000000000001"/>
  </r>
  <r>
    <x v="10"/>
    <x v="11"/>
    <x v="2"/>
    <x v="0"/>
    <x v="1"/>
    <x v="2"/>
    <x v="0"/>
    <x v="1"/>
    <n v="116"/>
    <n v="0"/>
    <n v="0"/>
  </r>
  <r>
    <x v="4"/>
    <x v="11"/>
    <x v="2"/>
    <x v="2"/>
    <x v="1"/>
    <x v="2"/>
    <x v="0"/>
    <x v="0"/>
    <n v="48"/>
    <n v="0"/>
    <n v="12.72"/>
  </r>
  <r>
    <x v="10"/>
    <x v="15"/>
    <x v="2"/>
    <x v="2"/>
    <x v="1"/>
    <x v="0"/>
    <x v="0"/>
    <x v="0"/>
    <n v="125"/>
    <n v="0"/>
    <n v="34.375"/>
  </r>
  <r>
    <x v="11"/>
    <x v="9"/>
    <x v="2"/>
    <x v="1"/>
    <x v="1"/>
    <x v="0"/>
    <x v="1"/>
    <x v="1"/>
    <n v="1"/>
    <n v="0"/>
    <n v="0"/>
  </r>
  <r>
    <x v="4"/>
    <x v="15"/>
    <x v="2"/>
    <x v="0"/>
    <x v="1"/>
    <x v="1"/>
    <x v="3"/>
    <x v="0"/>
    <n v="249"/>
    <n v="83.091500000000011"/>
    <n v="112.05000000000001"/>
  </r>
  <r>
    <x v="5"/>
    <x v="10"/>
    <x v="0"/>
    <x v="2"/>
    <x v="1"/>
    <x v="3"/>
    <x v="0"/>
    <x v="1"/>
    <n v="4"/>
    <n v="0"/>
    <n v="0"/>
  </r>
  <r>
    <x v="9"/>
    <x v="6"/>
    <x v="4"/>
    <x v="0"/>
    <x v="0"/>
    <x v="3"/>
    <x v="1"/>
    <x v="0"/>
    <n v="10"/>
    <n v="0"/>
    <n v="5.5"/>
  </r>
  <r>
    <x v="5"/>
    <x v="11"/>
    <x v="2"/>
    <x v="1"/>
    <x v="1"/>
    <x v="2"/>
    <x v="3"/>
    <x v="1"/>
    <n v="1"/>
    <n v="0"/>
    <n v="0"/>
  </r>
  <r>
    <x v="6"/>
    <x v="9"/>
    <x v="2"/>
    <x v="0"/>
    <x v="1"/>
    <x v="5"/>
    <x v="1"/>
    <x v="0"/>
    <n v="1"/>
    <n v="43.850300000000004"/>
    <n v="0.69000000000000006"/>
  </r>
  <r>
    <x v="10"/>
    <x v="15"/>
    <x v="2"/>
    <x v="1"/>
    <x v="1"/>
    <x v="0"/>
    <x v="3"/>
    <x v="0"/>
    <n v="36"/>
    <n v="0"/>
    <n v="9.9"/>
  </r>
  <r>
    <x v="6"/>
    <x v="15"/>
    <x v="2"/>
    <x v="1"/>
    <x v="1"/>
    <x v="1"/>
    <x v="1"/>
    <x v="0"/>
    <n v="2"/>
    <n v="0.3347"/>
    <n v="0.9"/>
  </r>
  <r>
    <x v="1"/>
    <x v="17"/>
    <x v="8"/>
    <x v="0"/>
    <x v="1"/>
    <x v="3"/>
    <x v="0"/>
    <x v="0"/>
    <n v="247"/>
    <n v="0"/>
    <n v="135.85"/>
  </r>
  <r>
    <x v="0"/>
    <x v="19"/>
    <x v="2"/>
    <x v="0"/>
    <x v="1"/>
    <x v="2"/>
    <x v="3"/>
    <x v="1"/>
    <n v="38"/>
    <n v="0"/>
    <n v="0"/>
  </r>
  <r>
    <x v="0"/>
    <x v="10"/>
    <x v="0"/>
    <x v="0"/>
    <x v="1"/>
    <x v="3"/>
    <x v="1"/>
    <x v="0"/>
    <n v="198"/>
    <n v="0"/>
    <n v="108.9"/>
  </r>
  <r>
    <x v="6"/>
    <x v="10"/>
    <x v="0"/>
    <x v="0"/>
    <x v="1"/>
    <x v="3"/>
    <x v="3"/>
    <x v="1"/>
    <n v="8"/>
    <n v="0"/>
    <n v="0"/>
  </r>
  <r>
    <x v="6"/>
    <x v="6"/>
    <x v="4"/>
    <x v="0"/>
    <x v="1"/>
    <x v="4"/>
    <x v="0"/>
    <x v="0"/>
    <n v="99"/>
    <n v="0"/>
    <n v="54.45"/>
  </r>
  <r>
    <x v="5"/>
    <x v="22"/>
    <x v="7"/>
    <x v="2"/>
    <x v="1"/>
    <x v="1"/>
    <x v="1"/>
    <x v="0"/>
    <n v="1"/>
    <n v="2.4349000000000003"/>
    <n v="0.45"/>
  </r>
  <r>
    <x v="6"/>
    <x v="26"/>
    <x v="2"/>
    <x v="1"/>
    <x v="1"/>
    <x v="3"/>
    <x v="0"/>
    <x v="0"/>
    <n v="1"/>
    <n v="0"/>
    <n v="0.55000000000000004"/>
  </r>
  <r>
    <x v="11"/>
    <x v="11"/>
    <x v="2"/>
    <x v="0"/>
    <x v="1"/>
    <x v="0"/>
    <x v="0"/>
    <x v="0"/>
    <n v="5960"/>
    <n v="0"/>
    <n v="1639"/>
  </r>
  <r>
    <x v="8"/>
    <x v="19"/>
    <x v="2"/>
    <x v="0"/>
    <x v="1"/>
    <x v="1"/>
    <x v="2"/>
    <x v="0"/>
    <n v="1874"/>
    <n v="527.35109999999997"/>
    <n v="843.30000000000007"/>
  </r>
  <r>
    <x v="7"/>
    <x v="11"/>
    <x v="2"/>
    <x v="2"/>
    <x v="1"/>
    <x v="0"/>
    <x v="2"/>
    <x v="0"/>
    <n v="2403"/>
    <n v="0"/>
    <n v="660.82500000000005"/>
  </r>
  <r>
    <x v="1"/>
    <x v="11"/>
    <x v="2"/>
    <x v="2"/>
    <x v="1"/>
    <x v="1"/>
    <x v="0"/>
    <x v="0"/>
    <n v="71"/>
    <n v="27.083200000000001"/>
    <n v="31.950000000000003"/>
  </r>
  <r>
    <x v="11"/>
    <x v="8"/>
    <x v="5"/>
    <x v="0"/>
    <x v="1"/>
    <x v="2"/>
    <x v="2"/>
    <x v="1"/>
    <n v="7"/>
    <n v="0"/>
    <n v="0"/>
  </r>
  <r>
    <x v="11"/>
    <x v="17"/>
    <x v="8"/>
    <x v="2"/>
    <x v="1"/>
    <x v="2"/>
    <x v="0"/>
    <x v="1"/>
    <n v="2"/>
    <n v="0"/>
    <n v="0"/>
  </r>
  <r>
    <x v="11"/>
    <x v="4"/>
    <x v="3"/>
    <x v="2"/>
    <x v="1"/>
    <x v="4"/>
    <x v="0"/>
    <x v="0"/>
    <n v="4"/>
    <n v="0"/>
    <n v="2.2000000000000002"/>
  </r>
  <r>
    <x v="2"/>
    <x v="15"/>
    <x v="2"/>
    <x v="2"/>
    <x v="1"/>
    <x v="3"/>
    <x v="1"/>
    <x v="0"/>
    <n v="2"/>
    <n v="0"/>
    <n v="1.1000000000000001"/>
  </r>
  <r>
    <x v="10"/>
    <x v="6"/>
    <x v="4"/>
    <x v="0"/>
    <x v="0"/>
    <x v="0"/>
    <x v="3"/>
    <x v="1"/>
    <n v="20"/>
    <n v="0"/>
    <n v="0"/>
  </r>
  <r>
    <x v="11"/>
    <x v="11"/>
    <x v="2"/>
    <x v="0"/>
    <x v="1"/>
    <x v="4"/>
    <x v="0"/>
    <x v="0"/>
    <n v="107"/>
    <n v="0"/>
    <n v="58.85"/>
  </r>
  <r>
    <x v="9"/>
    <x v="4"/>
    <x v="3"/>
    <x v="2"/>
    <x v="1"/>
    <x v="3"/>
    <x v="2"/>
    <x v="1"/>
    <n v="2"/>
    <n v="0"/>
    <n v="0"/>
  </r>
  <r>
    <x v="2"/>
    <x v="15"/>
    <x v="2"/>
    <x v="2"/>
    <x v="1"/>
    <x v="0"/>
    <x v="3"/>
    <x v="0"/>
    <n v="133"/>
    <n v="0"/>
    <n v="36.575000000000003"/>
  </r>
  <r>
    <x v="9"/>
    <x v="15"/>
    <x v="2"/>
    <x v="1"/>
    <x v="1"/>
    <x v="5"/>
    <x v="2"/>
    <x v="1"/>
    <n v="2"/>
    <n v="0.16770000000000002"/>
    <n v="0"/>
  </r>
  <r>
    <x v="6"/>
    <x v="11"/>
    <x v="2"/>
    <x v="1"/>
    <x v="1"/>
    <x v="0"/>
    <x v="2"/>
    <x v="0"/>
    <n v="813"/>
    <n v="0"/>
    <n v="223.57500000000002"/>
  </r>
  <r>
    <x v="3"/>
    <x v="10"/>
    <x v="0"/>
    <x v="2"/>
    <x v="0"/>
    <x v="2"/>
    <x v="1"/>
    <x v="0"/>
    <n v="6"/>
    <n v="0"/>
    <n v="1.6500000000000001"/>
  </r>
  <r>
    <x v="5"/>
    <x v="10"/>
    <x v="0"/>
    <x v="2"/>
    <x v="1"/>
    <x v="3"/>
    <x v="3"/>
    <x v="0"/>
    <n v="34"/>
    <n v="0"/>
    <n v="18.7"/>
  </r>
  <r>
    <x v="9"/>
    <x v="8"/>
    <x v="5"/>
    <x v="0"/>
    <x v="1"/>
    <x v="1"/>
    <x v="2"/>
    <x v="0"/>
    <n v="326"/>
    <n v="121.55640000000001"/>
    <n v="146.70000000000002"/>
  </r>
  <r>
    <x v="3"/>
    <x v="1"/>
    <x v="1"/>
    <x v="1"/>
    <x v="1"/>
    <x v="2"/>
    <x v="2"/>
    <x v="0"/>
    <n v="6"/>
    <n v="0"/>
    <n v="1.6500000000000001"/>
  </r>
  <r>
    <x v="3"/>
    <x v="4"/>
    <x v="3"/>
    <x v="0"/>
    <x v="0"/>
    <x v="2"/>
    <x v="1"/>
    <x v="0"/>
    <n v="5"/>
    <n v="0"/>
    <n v="1.375"/>
  </r>
  <r>
    <x v="9"/>
    <x v="11"/>
    <x v="2"/>
    <x v="2"/>
    <x v="1"/>
    <x v="0"/>
    <x v="2"/>
    <x v="1"/>
    <n v="45"/>
    <n v="0"/>
    <n v="0"/>
  </r>
  <r>
    <x v="5"/>
    <x v="4"/>
    <x v="3"/>
    <x v="0"/>
    <x v="1"/>
    <x v="3"/>
    <x v="0"/>
    <x v="0"/>
    <n v="479"/>
    <n v="0"/>
    <n v="263.45"/>
  </r>
  <r>
    <x v="0"/>
    <x v="19"/>
    <x v="2"/>
    <x v="0"/>
    <x v="1"/>
    <x v="4"/>
    <x v="2"/>
    <x v="0"/>
    <n v="121"/>
    <n v="0"/>
    <n v="66.55"/>
  </r>
  <r>
    <x v="6"/>
    <x v="21"/>
    <x v="0"/>
    <x v="0"/>
    <x v="1"/>
    <x v="3"/>
    <x v="2"/>
    <x v="1"/>
    <n v="0"/>
    <n v="0"/>
    <n v="0"/>
  </r>
  <r>
    <x v="1"/>
    <x v="4"/>
    <x v="3"/>
    <x v="0"/>
    <x v="1"/>
    <x v="0"/>
    <x v="2"/>
    <x v="0"/>
    <n v="46064"/>
    <n v="0"/>
    <n v="12667.6"/>
  </r>
  <r>
    <x v="0"/>
    <x v="4"/>
    <x v="3"/>
    <x v="0"/>
    <x v="1"/>
    <x v="3"/>
    <x v="2"/>
    <x v="1"/>
    <n v="110"/>
    <n v="0"/>
    <n v="0"/>
  </r>
  <r>
    <x v="3"/>
    <x v="19"/>
    <x v="2"/>
    <x v="2"/>
    <x v="1"/>
    <x v="3"/>
    <x v="2"/>
    <x v="1"/>
    <n v="1"/>
    <n v="0"/>
    <n v="0"/>
  </r>
  <r>
    <x v="9"/>
    <x v="10"/>
    <x v="0"/>
    <x v="1"/>
    <x v="0"/>
    <x v="2"/>
    <x v="2"/>
    <x v="0"/>
    <n v="15"/>
    <n v="0"/>
    <n v="3.9750000000000001"/>
  </r>
  <r>
    <x v="2"/>
    <x v="22"/>
    <x v="7"/>
    <x v="0"/>
    <x v="1"/>
    <x v="2"/>
    <x v="3"/>
    <x v="0"/>
    <n v="3"/>
    <n v="0"/>
    <n v="0.82500000000000007"/>
  </r>
  <r>
    <x v="5"/>
    <x v="11"/>
    <x v="2"/>
    <x v="2"/>
    <x v="1"/>
    <x v="2"/>
    <x v="0"/>
    <x v="1"/>
    <n v="1"/>
    <n v="0"/>
    <n v="0"/>
  </r>
  <r>
    <x v="9"/>
    <x v="19"/>
    <x v="2"/>
    <x v="1"/>
    <x v="1"/>
    <x v="4"/>
    <x v="0"/>
    <x v="1"/>
    <n v="1"/>
    <n v="0"/>
    <n v="0"/>
  </r>
  <r>
    <x v="1"/>
    <x v="6"/>
    <x v="4"/>
    <x v="0"/>
    <x v="0"/>
    <x v="2"/>
    <x v="2"/>
    <x v="1"/>
    <n v="18"/>
    <n v="0"/>
    <n v="0"/>
  </r>
  <r>
    <x v="9"/>
    <x v="10"/>
    <x v="0"/>
    <x v="1"/>
    <x v="0"/>
    <x v="3"/>
    <x v="0"/>
    <x v="0"/>
    <n v="2"/>
    <n v="0"/>
    <n v="1.1000000000000001"/>
  </r>
  <r>
    <x v="6"/>
    <x v="26"/>
    <x v="2"/>
    <x v="1"/>
    <x v="1"/>
    <x v="0"/>
    <x v="2"/>
    <x v="1"/>
    <n v="5"/>
    <n v="0"/>
    <n v="0"/>
  </r>
  <r>
    <x v="8"/>
    <x v="12"/>
    <x v="1"/>
    <x v="0"/>
    <x v="1"/>
    <x v="2"/>
    <x v="1"/>
    <x v="0"/>
    <n v="43"/>
    <n v="0"/>
    <n v="11.825000000000001"/>
  </r>
  <r>
    <x v="0"/>
    <x v="1"/>
    <x v="1"/>
    <x v="0"/>
    <x v="1"/>
    <x v="2"/>
    <x v="1"/>
    <x v="0"/>
    <n v="43"/>
    <n v="0"/>
    <n v="11.395000000000001"/>
  </r>
  <r>
    <x v="6"/>
    <x v="10"/>
    <x v="0"/>
    <x v="1"/>
    <x v="0"/>
    <x v="0"/>
    <x v="1"/>
    <x v="0"/>
    <n v="7"/>
    <n v="0"/>
    <n v="1.925"/>
  </r>
  <r>
    <x v="3"/>
    <x v="8"/>
    <x v="5"/>
    <x v="2"/>
    <x v="1"/>
    <x v="0"/>
    <x v="3"/>
    <x v="1"/>
    <n v="8"/>
    <n v="0"/>
    <n v="0"/>
  </r>
  <r>
    <x v="5"/>
    <x v="0"/>
    <x v="0"/>
    <x v="0"/>
    <x v="1"/>
    <x v="4"/>
    <x v="0"/>
    <x v="0"/>
    <n v="7"/>
    <n v="0"/>
    <n v="3.85"/>
  </r>
  <r>
    <x v="7"/>
    <x v="5"/>
    <x v="1"/>
    <x v="0"/>
    <x v="1"/>
    <x v="1"/>
    <x v="3"/>
    <x v="0"/>
    <n v="224"/>
    <n v="71.718800000000002"/>
    <n v="100.80000000000001"/>
  </r>
  <r>
    <x v="8"/>
    <x v="21"/>
    <x v="0"/>
    <x v="0"/>
    <x v="0"/>
    <x v="1"/>
    <x v="2"/>
    <x v="0"/>
    <n v="1"/>
    <n v="0.1169"/>
    <n v="0.45"/>
  </r>
  <r>
    <x v="9"/>
    <x v="28"/>
    <x v="13"/>
    <x v="0"/>
    <x v="1"/>
    <x v="3"/>
    <x v="2"/>
    <x v="1"/>
    <n v="0"/>
    <n v="0"/>
    <n v="0"/>
  </r>
  <r>
    <x v="2"/>
    <x v="17"/>
    <x v="8"/>
    <x v="1"/>
    <x v="1"/>
    <x v="4"/>
    <x v="1"/>
    <x v="1"/>
    <n v="8"/>
    <n v="0"/>
    <n v="0"/>
  </r>
  <r>
    <x v="1"/>
    <x v="16"/>
    <x v="7"/>
    <x v="2"/>
    <x v="1"/>
    <x v="0"/>
    <x v="1"/>
    <x v="0"/>
    <n v="8"/>
    <n v="0"/>
    <n v="2.17"/>
  </r>
  <r>
    <x v="5"/>
    <x v="15"/>
    <x v="2"/>
    <x v="0"/>
    <x v="1"/>
    <x v="4"/>
    <x v="1"/>
    <x v="0"/>
    <n v="5"/>
    <n v="0"/>
    <n v="2.75"/>
  </r>
  <r>
    <x v="10"/>
    <x v="4"/>
    <x v="3"/>
    <x v="1"/>
    <x v="1"/>
    <x v="1"/>
    <x v="1"/>
    <x v="0"/>
    <n v="1"/>
    <n v="8.4400000000000003E-2"/>
    <n v="0.45"/>
  </r>
  <r>
    <x v="5"/>
    <x v="6"/>
    <x v="4"/>
    <x v="1"/>
    <x v="0"/>
    <x v="0"/>
    <x v="0"/>
    <x v="0"/>
    <n v="4"/>
    <n v="0"/>
    <n v="1.06"/>
  </r>
  <r>
    <x v="9"/>
    <x v="6"/>
    <x v="4"/>
    <x v="1"/>
    <x v="0"/>
    <x v="1"/>
    <x v="2"/>
    <x v="0"/>
    <n v="1"/>
    <n v="0.3"/>
    <n v="0.45"/>
  </r>
  <r>
    <x v="7"/>
    <x v="15"/>
    <x v="2"/>
    <x v="0"/>
    <x v="1"/>
    <x v="0"/>
    <x v="3"/>
    <x v="0"/>
    <n v="1507"/>
    <n v="0"/>
    <n v="414.42500000000001"/>
  </r>
  <r>
    <x v="11"/>
    <x v="17"/>
    <x v="8"/>
    <x v="2"/>
    <x v="1"/>
    <x v="2"/>
    <x v="3"/>
    <x v="0"/>
    <n v="44"/>
    <n v="0"/>
    <n v="12.100000000000001"/>
  </r>
  <r>
    <x v="3"/>
    <x v="17"/>
    <x v="8"/>
    <x v="2"/>
    <x v="1"/>
    <x v="5"/>
    <x v="2"/>
    <x v="0"/>
    <n v="3"/>
    <n v="16.669599999999999"/>
    <n v="2.0700000000000003"/>
  </r>
  <r>
    <x v="7"/>
    <x v="5"/>
    <x v="1"/>
    <x v="2"/>
    <x v="1"/>
    <x v="1"/>
    <x v="3"/>
    <x v="0"/>
    <n v="10"/>
    <n v="1.6083000000000001"/>
    <n v="4.5"/>
  </r>
  <r>
    <x v="4"/>
    <x v="9"/>
    <x v="2"/>
    <x v="1"/>
    <x v="1"/>
    <x v="3"/>
    <x v="2"/>
    <x v="1"/>
    <n v="1"/>
    <n v="0"/>
    <n v="0"/>
  </r>
  <r>
    <x v="8"/>
    <x v="1"/>
    <x v="1"/>
    <x v="1"/>
    <x v="1"/>
    <x v="1"/>
    <x v="3"/>
    <x v="0"/>
    <n v="3"/>
    <n v="0.40150000000000002"/>
    <n v="1.35"/>
  </r>
  <r>
    <x v="2"/>
    <x v="1"/>
    <x v="1"/>
    <x v="2"/>
    <x v="1"/>
    <x v="2"/>
    <x v="0"/>
    <x v="0"/>
    <n v="5"/>
    <n v="0"/>
    <n v="1.375"/>
  </r>
  <r>
    <x v="5"/>
    <x v="18"/>
    <x v="9"/>
    <x v="1"/>
    <x v="1"/>
    <x v="1"/>
    <x v="0"/>
    <x v="0"/>
    <n v="1"/>
    <n v="0.33340000000000003"/>
    <n v="0.45"/>
  </r>
  <r>
    <x v="10"/>
    <x v="11"/>
    <x v="2"/>
    <x v="2"/>
    <x v="1"/>
    <x v="3"/>
    <x v="3"/>
    <x v="1"/>
    <n v="1"/>
    <n v="0"/>
    <n v="0"/>
  </r>
  <r>
    <x v="7"/>
    <x v="2"/>
    <x v="2"/>
    <x v="1"/>
    <x v="1"/>
    <x v="2"/>
    <x v="2"/>
    <x v="1"/>
    <n v="2"/>
    <n v="0"/>
    <n v="0"/>
  </r>
  <r>
    <x v="11"/>
    <x v="2"/>
    <x v="2"/>
    <x v="0"/>
    <x v="1"/>
    <x v="2"/>
    <x v="3"/>
    <x v="1"/>
    <n v="9"/>
    <n v="0"/>
    <n v="0"/>
  </r>
  <r>
    <x v="10"/>
    <x v="10"/>
    <x v="0"/>
    <x v="2"/>
    <x v="1"/>
    <x v="2"/>
    <x v="2"/>
    <x v="0"/>
    <n v="353"/>
    <n v="0"/>
    <n v="97.075000000000003"/>
  </r>
  <r>
    <x v="10"/>
    <x v="15"/>
    <x v="2"/>
    <x v="0"/>
    <x v="1"/>
    <x v="5"/>
    <x v="1"/>
    <x v="1"/>
    <n v="1"/>
    <n v="43.084200000000003"/>
    <n v="0"/>
  </r>
  <r>
    <x v="1"/>
    <x v="19"/>
    <x v="2"/>
    <x v="2"/>
    <x v="1"/>
    <x v="0"/>
    <x v="0"/>
    <x v="0"/>
    <n v="149"/>
    <n v="0"/>
    <n v="40.975000000000001"/>
  </r>
  <r>
    <x v="11"/>
    <x v="1"/>
    <x v="1"/>
    <x v="0"/>
    <x v="1"/>
    <x v="0"/>
    <x v="3"/>
    <x v="0"/>
    <n v="1508"/>
    <n v="0"/>
    <n v="414.70000000000005"/>
  </r>
  <r>
    <x v="4"/>
    <x v="16"/>
    <x v="7"/>
    <x v="0"/>
    <x v="1"/>
    <x v="2"/>
    <x v="2"/>
    <x v="0"/>
    <n v="330"/>
    <n v="0"/>
    <n v="87.45"/>
  </r>
  <r>
    <x v="4"/>
    <x v="6"/>
    <x v="4"/>
    <x v="0"/>
    <x v="1"/>
    <x v="0"/>
    <x v="3"/>
    <x v="1"/>
    <n v="65"/>
    <n v="0"/>
    <n v="0"/>
  </r>
  <r>
    <x v="0"/>
    <x v="11"/>
    <x v="2"/>
    <x v="1"/>
    <x v="1"/>
    <x v="2"/>
    <x v="2"/>
    <x v="0"/>
    <n v="92"/>
    <n v="0"/>
    <n v="24.380000000000003"/>
  </r>
  <r>
    <x v="10"/>
    <x v="6"/>
    <x v="4"/>
    <x v="0"/>
    <x v="1"/>
    <x v="5"/>
    <x v="2"/>
    <x v="0"/>
    <n v="1"/>
    <n v="0.90140000000000009"/>
    <n v="0.69000000000000006"/>
  </r>
  <r>
    <x v="3"/>
    <x v="9"/>
    <x v="2"/>
    <x v="0"/>
    <x v="1"/>
    <x v="0"/>
    <x v="2"/>
    <x v="0"/>
    <n v="10369"/>
    <n v="0"/>
    <n v="2851.4750000000004"/>
  </r>
  <r>
    <x v="6"/>
    <x v="13"/>
    <x v="0"/>
    <x v="0"/>
    <x v="1"/>
    <x v="2"/>
    <x v="1"/>
    <x v="0"/>
    <n v="3"/>
    <n v="0"/>
    <n v="0.82500000000000007"/>
  </r>
  <r>
    <x v="4"/>
    <x v="6"/>
    <x v="4"/>
    <x v="1"/>
    <x v="1"/>
    <x v="4"/>
    <x v="0"/>
    <x v="0"/>
    <n v="2"/>
    <n v="0"/>
    <n v="1.1000000000000001"/>
  </r>
  <r>
    <x v="9"/>
    <x v="13"/>
    <x v="0"/>
    <x v="0"/>
    <x v="1"/>
    <x v="0"/>
    <x v="0"/>
    <x v="0"/>
    <n v="82"/>
    <n v="0"/>
    <n v="21.73"/>
  </r>
  <r>
    <x v="9"/>
    <x v="6"/>
    <x v="4"/>
    <x v="0"/>
    <x v="1"/>
    <x v="2"/>
    <x v="2"/>
    <x v="0"/>
    <n v="2178"/>
    <n v="0"/>
    <n v="577.17000000000007"/>
  </r>
  <r>
    <x v="7"/>
    <x v="4"/>
    <x v="3"/>
    <x v="0"/>
    <x v="1"/>
    <x v="5"/>
    <x v="1"/>
    <x v="0"/>
    <n v="9"/>
    <n v="88.003700000000009"/>
    <n v="6.21"/>
  </r>
  <r>
    <x v="0"/>
    <x v="21"/>
    <x v="0"/>
    <x v="2"/>
    <x v="1"/>
    <x v="0"/>
    <x v="1"/>
    <x v="0"/>
    <n v="1"/>
    <n v="0"/>
    <n v="0.26500000000000001"/>
  </r>
  <r>
    <x v="7"/>
    <x v="2"/>
    <x v="2"/>
    <x v="0"/>
    <x v="1"/>
    <x v="1"/>
    <x v="0"/>
    <x v="0"/>
    <n v="157"/>
    <n v="60.2346"/>
    <n v="70.650000000000006"/>
  </r>
  <r>
    <x v="11"/>
    <x v="8"/>
    <x v="5"/>
    <x v="0"/>
    <x v="1"/>
    <x v="0"/>
    <x v="2"/>
    <x v="1"/>
    <n v="35"/>
    <n v="0"/>
    <n v="0"/>
  </r>
  <r>
    <x v="7"/>
    <x v="6"/>
    <x v="4"/>
    <x v="0"/>
    <x v="0"/>
    <x v="0"/>
    <x v="2"/>
    <x v="0"/>
    <n v="4061"/>
    <n v="0"/>
    <n v="1116.7750000000001"/>
  </r>
  <r>
    <x v="7"/>
    <x v="19"/>
    <x v="2"/>
    <x v="2"/>
    <x v="1"/>
    <x v="1"/>
    <x v="1"/>
    <x v="0"/>
    <n v="24"/>
    <n v="14.519900000000002"/>
    <n v="10.8"/>
  </r>
  <r>
    <x v="3"/>
    <x v="16"/>
    <x v="7"/>
    <x v="0"/>
    <x v="1"/>
    <x v="1"/>
    <x v="3"/>
    <x v="0"/>
    <n v="362"/>
    <n v="104.3473"/>
    <n v="162.9"/>
  </r>
  <r>
    <x v="10"/>
    <x v="23"/>
    <x v="2"/>
    <x v="2"/>
    <x v="1"/>
    <x v="0"/>
    <x v="2"/>
    <x v="0"/>
    <n v="2"/>
    <n v="0"/>
    <n v="0.55000000000000004"/>
  </r>
  <r>
    <x v="3"/>
    <x v="11"/>
    <x v="2"/>
    <x v="0"/>
    <x v="1"/>
    <x v="2"/>
    <x v="0"/>
    <x v="0"/>
    <n v="694"/>
    <n v="0"/>
    <n v="190.85000000000002"/>
  </r>
  <r>
    <x v="4"/>
    <x v="19"/>
    <x v="2"/>
    <x v="0"/>
    <x v="1"/>
    <x v="5"/>
    <x v="0"/>
    <x v="0"/>
    <n v="3"/>
    <n v="4.2186000000000003"/>
    <n v="2.0700000000000003"/>
  </r>
  <r>
    <x v="5"/>
    <x v="11"/>
    <x v="2"/>
    <x v="2"/>
    <x v="1"/>
    <x v="2"/>
    <x v="3"/>
    <x v="0"/>
    <n v="59"/>
    <n v="0"/>
    <n v="15.635000000000002"/>
  </r>
  <r>
    <x v="2"/>
    <x v="10"/>
    <x v="0"/>
    <x v="2"/>
    <x v="1"/>
    <x v="2"/>
    <x v="2"/>
    <x v="1"/>
    <n v="9"/>
    <n v="0"/>
    <n v="0"/>
  </r>
  <r>
    <x v="10"/>
    <x v="16"/>
    <x v="7"/>
    <x v="1"/>
    <x v="1"/>
    <x v="0"/>
    <x v="2"/>
    <x v="1"/>
    <n v="1"/>
    <n v="0"/>
    <n v="0"/>
  </r>
  <r>
    <x v="8"/>
    <x v="27"/>
    <x v="12"/>
    <x v="0"/>
    <x v="1"/>
    <x v="3"/>
    <x v="2"/>
    <x v="0"/>
    <n v="1"/>
    <n v="0"/>
    <n v="0.55000000000000004"/>
  </r>
  <r>
    <x v="10"/>
    <x v="1"/>
    <x v="1"/>
    <x v="2"/>
    <x v="1"/>
    <x v="3"/>
    <x v="2"/>
    <x v="0"/>
    <n v="13"/>
    <n v="0"/>
    <n v="7.15"/>
  </r>
  <r>
    <x v="5"/>
    <x v="5"/>
    <x v="1"/>
    <x v="2"/>
    <x v="1"/>
    <x v="3"/>
    <x v="2"/>
    <x v="1"/>
    <n v="0"/>
    <n v="0"/>
    <n v="0"/>
  </r>
  <r>
    <x v="7"/>
    <x v="6"/>
    <x v="4"/>
    <x v="0"/>
    <x v="1"/>
    <x v="4"/>
    <x v="3"/>
    <x v="0"/>
    <n v="55"/>
    <n v="0"/>
    <n v="30.25"/>
  </r>
  <r>
    <x v="6"/>
    <x v="4"/>
    <x v="3"/>
    <x v="2"/>
    <x v="1"/>
    <x v="2"/>
    <x v="0"/>
    <x v="0"/>
    <n v="32"/>
    <n v="0"/>
    <n v="8.8000000000000007"/>
  </r>
  <r>
    <x v="3"/>
    <x v="19"/>
    <x v="2"/>
    <x v="0"/>
    <x v="1"/>
    <x v="2"/>
    <x v="0"/>
    <x v="0"/>
    <n v="333"/>
    <n v="0"/>
    <n v="91.575000000000003"/>
  </r>
  <r>
    <x v="0"/>
    <x v="22"/>
    <x v="7"/>
    <x v="2"/>
    <x v="1"/>
    <x v="2"/>
    <x v="2"/>
    <x v="0"/>
    <n v="1"/>
    <n v="0"/>
    <n v="0.26500000000000001"/>
  </r>
  <r>
    <x v="11"/>
    <x v="12"/>
    <x v="1"/>
    <x v="2"/>
    <x v="1"/>
    <x v="2"/>
    <x v="2"/>
    <x v="0"/>
    <n v="35"/>
    <n v="0"/>
    <n v="9.625"/>
  </r>
  <r>
    <x v="0"/>
    <x v="2"/>
    <x v="2"/>
    <x v="1"/>
    <x v="1"/>
    <x v="0"/>
    <x v="3"/>
    <x v="0"/>
    <n v="28"/>
    <n v="0"/>
    <n v="7.42"/>
  </r>
  <r>
    <x v="2"/>
    <x v="26"/>
    <x v="2"/>
    <x v="0"/>
    <x v="1"/>
    <x v="3"/>
    <x v="2"/>
    <x v="1"/>
    <n v="0"/>
    <n v="0"/>
    <n v="0"/>
  </r>
  <r>
    <x v="9"/>
    <x v="21"/>
    <x v="0"/>
    <x v="0"/>
    <x v="0"/>
    <x v="1"/>
    <x v="0"/>
    <x v="0"/>
    <n v="1"/>
    <n v="0.16670000000000001"/>
    <n v="0.45"/>
  </r>
  <r>
    <x v="1"/>
    <x v="12"/>
    <x v="1"/>
    <x v="0"/>
    <x v="1"/>
    <x v="0"/>
    <x v="2"/>
    <x v="1"/>
    <n v="33"/>
    <n v="0"/>
    <n v="0"/>
  </r>
  <r>
    <x v="1"/>
    <x v="9"/>
    <x v="2"/>
    <x v="2"/>
    <x v="1"/>
    <x v="3"/>
    <x v="2"/>
    <x v="0"/>
    <n v="32"/>
    <n v="0"/>
    <n v="17.600000000000001"/>
  </r>
  <r>
    <x v="11"/>
    <x v="29"/>
    <x v="1"/>
    <x v="0"/>
    <x v="1"/>
    <x v="0"/>
    <x v="0"/>
    <x v="0"/>
    <n v="1"/>
    <n v="0"/>
    <n v="0.27500000000000002"/>
  </r>
  <r>
    <x v="4"/>
    <x v="11"/>
    <x v="2"/>
    <x v="2"/>
    <x v="1"/>
    <x v="0"/>
    <x v="2"/>
    <x v="1"/>
    <n v="28"/>
    <n v="0"/>
    <n v="0"/>
  </r>
  <r>
    <x v="3"/>
    <x v="12"/>
    <x v="1"/>
    <x v="2"/>
    <x v="1"/>
    <x v="4"/>
    <x v="0"/>
    <x v="0"/>
    <n v="2"/>
    <n v="0"/>
    <n v="1.1000000000000001"/>
  </r>
  <r>
    <x v="6"/>
    <x v="17"/>
    <x v="8"/>
    <x v="1"/>
    <x v="1"/>
    <x v="1"/>
    <x v="3"/>
    <x v="0"/>
    <n v="29"/>
    <n v="5.7098000000000004"/>
    <n v="13.05"/>
  </r>
  <r>
    <x v="9"/>
    <x v="1"/>
    <x v="1"/>
    <x v="0"/>
    <x v="1"/>
    <x v="2"/>
    <x v="1"/>
    <x v="1"/>
    <n v="2"/>
    <n v="0"/>
    <n v="0"/>
  </r>
  <r>
    <x v="8"/>
    <x v="10"/>
    <x v="0"/>
    <x v="2"/>
    <x v="0"/>
    <x v="0"/>
    <x v="1"/>
    <x v="0"/>
    <n v="44"/>
    <n v="0"/>
    <n v="12.100000000000001"/>
  </r>
  <r>
    <x v="0"/>
    <x v="10"/>
    <x v="0"/>
    <x v="1"/>
    <x v="0"/>
    <x v="1"/>
    <x v="2"/>
    <x v="0"/>
    <n v="16"/>
    <n v="5.9155000000000006"/>
    <n v="7.2"/>
  </r>
  <r>
    <x v="3"/>
    <x v="16"/>
    <x v="7"/>
    <x v="0"/>
    <x v="1"/>
    <x v="4"/>
    <x v="2"/>
    <x v="1"/>
    <n v="3"/>
    <n v="0"/>
    <n v="0"/>
  </r>
  <r>
    <x v="10"/>
    <x v="8"/>
    <x v="5"/>
    <x v="1"/>
    <x v="1"/>
    <x v="1"/>
    <x v="1"/>
    <x v="0"/>
    <n v="2"/>
    <n v="1.8013000000000001"/>
    <n v="0.9"/>
  </r>
  <r>
    <x v="8"/>
    <x v="17"/>
    <x v="8"/>
    <x v="0"/>
    <x v="1"/>
    <x v="3"/>
    <x v="2"/>
    <x v="1"/>
    <n v="106"/>
    <n v="0"/>
    <n v="0"/>
  </r>
  <r>
    <x v="5"/>
    <x v="19"/>
    <x v="2"/>
    <x v="2"/>
    <x v="1"/>
    <x v="3"/>
    <x v="1"/>
    <x v="0"/>
    <n v="3"/>
    <n v="0"/>
    <n v="1.6500000000000001"/>
  </r>
  <r>
    <x v="10"/>
    <x v="0"/>
    <x v="0"/>
    <x v="0"/>
    <x v="0"/>
    <x v="0"/>
    <x v="0"/>
    <x v="0"/>
    <n v="3"/>
    <n v="0"/>
    <n v="0.82500000000000007"/>
  </r>
  <r>
    <x v="4"/>
    <x v="6"/>
    <x v="4"/>
    <x v="0"/>
    <x v="0"/>
    <x v="2"/>
    <x v="2"/>
    <x v="1"/>
    <n v="6"/>
    <n v="0"/>
    <n v="0"/>
  </r>
  <r>
    <x v="9"/>
    <x v="19"/>
    <x v="2"/>
    <x v="1"/>
    <x v="1"/>
    <x v="4"/>
    <x v="3"/>
    <x v="0"/>
    <n v="3"/>
    <n v="0"/>
    <n v="1.6500000000000001"/>
  </r>
  <r>
    <x v="5"/>
    <x v="25"/>
    <x v="11"/>
    <x v="2"/>
    <x v="1"/>
    <x v="3"/>
    <x v="2"/>
    <x v="1"/>
    <n v="0"/>
    <n v="0"/>
    <n v="0"/>
  </r>
  <r>
    <x v="2"/>
    <x v="10"/>
    <x v="0"/>
    <x v="1"/>
    <x v="1"/>
    <x v="3"/>
    <x v="0"/>
    <x v="1"/>
    <n v="5"/>
    <n v="0"/>
    <n v="0"/>
  </r>
  <r>
    <x v="7"/>
    <x v="4"/>
    <x v="3"/>
    <x v="2"/>
    <x v="1"/>
    <x v="2"/>
    <x v="0"/>
    <x v="1"/>
    <n v="5"/>
    <n v="0"/>
    <n v="0"/>
  </r>
  <r>
    <x v="5"/>
    <x v="12"/>
    <x v="1"/>
    <x v="2"/>
    <x v="1"/>
    <x v="0"/>
    <x v="3"/>
    <x v="0"/>
    <n v="72"/>
    <n v="0"/>
    <n v="19.080000000000002"/>
  </r>
  <r>
    <x v="2"/>
    <x v="9"/>
    <x v="2"/>
    <x v="0"/>
    <x v="1"/>
    <x v="4"/>
    <x v="0"/>
    <x v="1"/>
    <n v="9"/>
    <n v="0"/>
    <n v="0"/>
  </r>
  <r>
    <x v="11"/>
    <x v="2"/>
    <x v="2"/>
    <x v="0"/>
    <x v="1"/>
    <x v="3"/>
    <x v="0"/>
    <x v="0"/>
    <n v="24"/>
    <n v="0"/>
    <n v="13.200000000000001"/>
  </r>
  <r>
    <x v="8"/>
    <x v="17"/>
    <x v="8"/>
    <x v="2"/>
    <x v="1"/>
    <x v="0"/>
    <x v="3"/>
    <x v="1"/>
    <n v="8"/>
    <n v="0"/>
    <n v="0"/>
  </r>
  <r>
    <x v="9"/>
    <x v="8"/>
    <x v="5"/>
    <x v="0"/>
    <x v="1"/>
    <x v="5"/>
    <x v="1"/>
    <x v="0"/>
    <n v="2"/>
    <n v="55.2684"/>
    <n v="1.3800000000000001"/>
  </r>
  <r>
    <x v="4"/>
    <x v="0"/>
    <x v="0"/>
    <x v="0"/>
    <x v="1"/>
    <x v="1"/>
    <x v="1"/>
    <x v="0"/>
    <n v="126"/>
    <n v="36.2943"/>
    <n v="56.7"/>
  </r>
  <r>
    <x v="8"/>
    <x v="2"/>
    <x v="2"/>
    <x v="2"/>
    <x v="1"/>
    <x v="2"/>
    <x v="3"/>
    <x v="0"/>
    <n v="1"/>
    <n v="0"/>
    <n v="0.27500000000000002"/>
  </r>
  <r>
    <x v="3"/>
    <x v="9"/>
    <x v="2"/>
    <x v="1"/>
    <x v="1"/>
    <x v="0"/>
    <x v="3"/>
    <x v="0"/>
    <n v="46"/>
    <n v="0"/>
    <n v="12.65"/>
  </r>
  <r>
    <x v="11"/>
    <x v="1"/>
    <x v="1"/>
    <x v="0"/>
    <x v="1"/>
    <x v="3"/>
    <x v="0"/>
    <x v="1"/>
    <n v="3"/>
    <n v="0"/>
    <n v="0"/>
  </r>
  <r>
    <x v="3"/>
    <x v="4"/>
    <x v="3"/>
    <x v="0"/>
    <x v="1"/>
    <x v="0"/>
    <x v="2"/>
    <x v="1"/>
    <n v="450"/>
    <n v="0"/>
    <n v="0"/>
  </r>
  <r>
    <x v="2"/>
    <x v="9"/>
    <x v="2"/>
    <x v="0"/>
    <x v="1"/>
    <x v="0"/>
    <x v="1"/>
    <x v="1"/>
    <n v="11"/>
    <n v="0"/>
    <n v="0"/>
  </r>
  <r>
    <x v="3"/>
    <x v="11"/>
    <x v="2"/>
    <x v="1"/>
    <x v="1"/>
    <x v="0"/>
    <x v="2"/>
    <x v="1"/>
    <n v="78"/>
    <n v="0"/>
    <n v="0"/>
  </r>
  <r>
    <x v="7"/>
    <x v="6"/>
    <x v="4"/>
    <x v="0"/>
    <x v="1"/>
    <x v="1"/>
    <x v="2"/>
    <x v="0"/>
    <n v="3840"/>
    <n v="1137.7189000000001"/>
    <n v="1728"/>
  </r>
  <r>
    <x v="1"/>
    <x v="9"/>
    <x v="2"/>
    <x v="0"/>
    <x v="1"/>
    <x v="2"/>
    <x v="2"/>
    <x v="1"/>
    <n v="35"/>
    <n v="0"/>
    <n v="0"/>
  </r>
  <r>
    <x v="3"/>
    <x v="12"/>
    <x v="1"/>
    <x v="0"/>
    <x v="1"/>
    <x v="2"/>
    <x v="3"/>
    <x v="1"/>
    <n v="3"/>
    <n v="0"/>
    <n v="0"/>
  </r>
  <r>
    <x v="11"/>
    <x v="1"/>
    <x v="1"/>
    <x v="0"/>
    <x v="1"/>
    <x v="3"/>
    <x v="3"/>
    <x v="0"/>
    <n v="48"/>
    <n v="0"/>
    <n v="26.400000000000002"/>
  </r>
  <r>
    <x v="7"/>
    <x v="6"/>
    <x v="4"/>
    <x v="1"/>
    <x v="1"/>
    <x v="0"/>
    <x v="0"/>
    <x v="0"/>
    <n v="28"/>
    <n v="0"/>
    <n v="7.7"/>
  </r>
  <r>
    <x v="7"/>
    <x v="17"/>
    <x v="8"/>
    <x v="1"/>
    <x v="1"/>
    <x v="0"/>
    <x v="1"/>
    <x v="1"/>
    <n v="4"/>
    <n v="0"/>
    <n v="0"/>
  </r>
  <r>
    <x v="9"/>
    <x v="11"/>
    <x v="2"/>
    <x v="0"/>
    <x v="1"/>
    <x v="2"/>
    <x v="2"/>
    <x v="0"/>
    <n v="2592"/>
    <n v="0"/>
    <n v="686.88"/>
  </r>
  <r>
    <x v="2"/>
    <x v="16"/>
    <x v="7"/>
    <x v="2"/>
    <x v="1"/>
    <x v="0"/>
    <x v="2"/>
    <x v="0"/>
    <n v="279"/>
    <n v="0"/>
    <n v="76.725000000000009"/>
  </r>
  <r>
    <x v="8"/>
    <x v="6"/>
    <x v="4"/>
    <x v="0"/>
    <x v="1"/>
    <x v="0"/>
    <x v="1"/>
    <x v="0"/>
    <n v="1426"/>
    <n v="0"/>
    <n v="392.15000000000003"/>
  </r>
  <r>
    <x v="7"/>
    <x v="13"/>
    <x v="0"/>
    <x v="0"/>
    <x v="1"/>
    <x v="0"/>
    <x v="3"/>
    <x v="0"/>
    <n v="132"/>
    <n v="0"/>
    <n v="36.300000000000004"/>
  </r>
  <r>
    <x v="5"/>
    <x v="13"/>
    <x v="0"/>
    <x v="2"/>
    <x v="1"/>
    <x v="0"/>
    <x v="3"/>
    <x v="0"/>
    <n v="6"/>
    <n v="0"/>
    <n v="1.59"/>
  </r>
  <r>
    <x v="9"/>
    <x v="17"/>
    <x v="8"/>
    <x v="2"/>
    <x v="1"/>
    <x v="2"/>
    <x v="3"/>
    <x v="0"/>
    <n v="82"/>
    <n v="0"/>
    <n v="21.73"/>
  </r>
  <r>
    <x v="8"/>
    <x v="26"/>
    <x v="2"/>
    <x v="0"/>
    <x v="1"/>
    <x v="0"/>
    <x v="2"/>
    <x v="0"/>
    <n v="4"/>
    <n v="0"/>
    <n v="1.1000000000000001"/>
  </r>
  <r>
    <x v="7"/>
    <x v="4"/>
    <x v="3"/>
    <x v="0"/>
    <x v="0"/>
    <x v="3"/>
    <x v="2"/>
    <x v="1"/>
    <n v="3"/>
    <n v="0"/>
    <n v="0"/>
  </r>
  <r>
    <x v="5"/>
    <x v="8"/>
    <x v="5"/>
    <x v="0"/>
    <x v="1"/>
    <x v="1"/>
    <x v="1"/>
    <x v="0"/>
    <n v="119"/>
    <n v="37.081099999999999"/>
    <n v="53.550000000000004"/>
  </r>
  <r>
    <x v="1"/>
    <x v="12"/>
    <x v="1"/>
    <x v="0"/>
    <x v="1"/>
    <x v="4"/>
    <x v="0"/>
    <x v="1"/>
    <n v="32"/>
    <n v="0"/>
    <n v="0"/>
  </r>
  <r>
    <x v="9"/>
    <x v="14"/>
    <x v="6"/>
    <x v="0"/>
    <x v="1"/>
    <x v="0"/>
    <x v="2"/>
    <x v="0"/>
    <n v="26"/>
    <n v="0"/>
    <n v="6.8900000000000006"/>
  </r>
  <r>
    <x v="11"/>
    <x v="0"/>
    <x v="0"/>
    <x v="2"/>
    <x v="1"/>
    <x v="2"/>
    <x v="3"/>
    <x v="0"/>
    <n v="3"/>
    <n v="0"/>
    <n v="0.82500000000000007"/>
  </r>
  <r>
    <x v="7"/>
    <x v="4"/>
    <x v="3"/>
    <x v="0"/>
    <x v="0"/>
    <x v="2"/>
    <x v="2"/>
    <x v="0"/>
    <n v="65"/>
    <n v="0"/>
    <n v="17.875"/>
  </r>
  <r>
    <x v="1"/>
    <x v="5"/>
    <x v="1"/>
    <x v="0"/>
    <x v="1"/>
    <x v="0"/>
    <x v="1"/>
    <x v="1"/>
    <n v="2"/>
    <n v="0"/>
    <n v="0"/>
  </r>
  <r>
    <x v="0"/>
    <x v="10"/>
    <x v="0"/>
    <x v="0"/>
    <x v="0"/>
    <x v="2"/>
    <x v="3"/>
    <x v="0"/>
    <n v="258"/>
    <n v="0"/>
    <n v="68.37"/>
  </r>
  <r>
    <x v="0"/>
    <x v="30"/>
    <x v="1"/>
    <x v="0"/>
    <x v="1"/>
    <x v="3"/>
    <x v="2"/>
    <x v="0"/>
    <n v="1"/>
    <n v="0"/>
    <n v="0.55000000000000004"/>
  </r>
  <r>
    <x v="0"/>
    <x v="15"/>
    <x v="2"/>
    <x v="1"/>
    <x v="1"/>
    <x v="2"/>
    <x v="0"/>
    <x v="0"/>
    <n v="10"/>
    <n v="0"/>
    <n v="2.65"/>
  </r>
  <r>
    <x v="1"/>
    <x v="20"/>
    <x v="10"/>
    <x v="0"/>
    <x v="1"/>
    <x v="3"/>
    <x v="2"/>
    <x v="1"/>
    <n v="0"/>
    <n v="0"/>
    <n v="0"/>
  </r>
  <r>
    <x v="0"/>
    <x v="9"/>
    <x v="2"/>
    <x v="2"/>
    <x v="1"/>
    <x v="3"/>
    <x v="0"/>
    <x v="0"/>
    <n v="10"/>
    <n v="0"/>
    <n v="5.5"/>
  </r>
  <r>
    <x v="0"/>
    <x v="11"/>
    <x v="2"/>
    <x v="0"/>
    <x v="1"/>
    <x v="5"/>
    <x v="3"/>
    <x v="1"/>
    <n v="10"/>
    <n v="170.57740000000001"/>
    <n v="0"/>
  </r>
  <r>
    <x v="1"/>
    <x v="0"/>
    <x v="0"/>
    <x v="2"/>
    <x v="1"/>
    <x v="1"/>
    <x v="2"/>
    <x v="0"/>
    <n v="26"/>
    <n v="7.6859999999999999"/>
    <n v="11.700000000000001"/>
  </r>
  <r>
    <x v="7"/>
    <x v="11"/>
    <x v="2"/>
    <x v="1"/>
    <x v="1"/>
    <x v="4"/>
    <x v="0"/>
    <x v="1"/>
    <n v="1"/>
    <n v="0"/>
    <n v="0"/>
  </r>
  <r>
    <x v="0"/>
    <x v="4"/>
    <x v="3"/>
    <x v="0"/>
    <x v="1"/>
    <x v="0"/>
    <x v="1"/>
    <x v="0"/>
    <n v="3432"/>
    <n v="0"/>
    <n v="909.48"/>
  </r>
  <r>
    <x v="2"/>
    <x v="9"/>
    <x v="2"/>
    <x v="1"/>
    <x v="1"/>
    <x v="1"/>
    <x v="0"/>
    <x v="0"/>
    <n v="15"/>
    <n v="3.9630000000000001"/>
    <n v="6.75"/>
  </r>
  <r>
    <x v="10"/>
    <x v="10"/>
    <x v="0"/>
    <x v="2"/>
    <x v="1"/>
    <x v="0"/>
    <x v="1"/>
    <x v="1"/>
    <n v="2"/>
    <n v="0"/>
    <n v="0"/>
  </r>
  <r>
    <x v="10"/>
    <x v="6"/>
    <x v="4"/>
    <x v="2"/>
    <x v="0"/>
    <x v="1"/>
    <x v="1"/>
    <x v="0"/>
    <n v="6"/>
    <n v="0.75540000000000007"/>
    <n v="2.7"/>
  </r>
  <r>
    <x v="0"/>
    <x v="16"/>
    <x v="7"/>
    <x v="0"/>
    <x v="1"/>
    <x v="0"/>
    <x v="3"/>
    <x v="1"/>
    <n v="3"/>
    <n v="0"/>
    <n v="0"/>
  </r>
  <r>
    <x v="8"/>
    <x v="8"/>
    <x v="5"/>
    <x v="0"/>
    <x v="1"/>
    <x v="4"/>
    <x v="2"/>
    <x v="1"/>
    <n v="32"/>
    <n v="0"/>
    <n v="0"/>
  </r>
  <r>
    <x v="8"/>
    <x v="5"/>
    <x v="1"/>
    <x v="1"/>
    <x v="1"/>
    <x v="3"/>
    <x v="2"/>
    <x v="0"/>
    <n v="2"/>
    <n v="0"/>
    <n v="1.1000000000000001"/>
  </r>
  <r>
    <x v="0"/>
    <x v="0"/>
    <x v="0"/>
    <x v="2"/>
    <x v="1"/>
    <x v="0"/>
    <x v="3"/>
    <x v="0"/>
    <n v="18"/>
    <n v="0"/>
    <n v="4.7700000000000005"/>
  </r>
  <r>
    <x v="0"/>
    <x v="5"/>
    <x v="1"/>
    <x v="1"/>
    <x v="1"/>
    <x v="2"/>
    <x v="1"/>
    <x v="0"/>
    <n v="4"/>
    <n v="0"/>
    <n v="1.06"/>
  </r>
  <r>
    <x v="11"/>
    <x v="27"/>
    <x v="12"/>
    <x v="0"/>
    <x v="1"/>
    <x v="2"/>
    <x v="2"/>
    <x v="0"/>
    <n v="1"/>
    <n v="0"/>
    <n v="0.27500000000000002"/>
  </r>
  <r>
    <x v="3"/>
    <x v="4"/>
    <x v="3"/>
    <x v="2"/>
    <x v="0"/>
    <x v="2"/>
    <x v="0"/>
    <x v="0"/>
    <n v="2"/>
    <n v="0"/>
    <n v="0.55000000000000004"/>
  </r>
  <r>
    <x v="0"/>
    <x v="15"/>
    <x v="2"/>
    <x v="2"/>
    <x v="1"/>
    <x v="0"/>
    <x v="2"/>
    <x v="1"/>
    <n v="1"/>
    <n v="0"/>
    <n v="0"/>
  </r>
  <r>
    <x v="5"/>
    <x v="16"/>
    <x v="7"/>
    <x v="0"/>
    <x v="1"/>
    <x v="2"/>
    <x v="0"/>
    <x v="0"/>
    <n v="66"/>
    <n v="0"/>
    <n v="17.490000000000002"/>
  </r>
  <r>
    <x v="4"/>
    <x v="19"/>
    <x v="2"/>
    <x v="2"/>
    <x v="1"/>
    <x v="0"/>
    <x v="2"/>
    <x v="1"/>
    <n v="41"/>
    <n v="0"/>
    <n v="0"/>
  </r>
  <r>
    <x v="11"/>
    <x v="18"/>
    <x v="9"/>
    <x v="0"/>
    <x v="1"/>
    <x v="2"/>
    <x v="2"/>
    <x v="0"/>
    <n v="10"/>
    <n v="0"/>
    <n v="2.75"/>
  </r>
  <r>
    <x v="7"/>
    <x v="11"/>
    <x v="2"/>
    <x v="2"/>
    <x v="1"/>
    <x v="4"/>
    <x v="3"/>
    <x v="0"/>
    <n v="2"/>
    <n v="0"/>
    <n v="1.1000000000000001"/>
  </r>
  <r>
    <x v="6"/>
    <x v="5"/>
    <x v="1"/>
    <x v="1"/>
    <x v="1"/>
    <x v="1"/>
    <x v="1"/>
    <x v="0"/>
    <n v="1"/>
    <n v="0.317"/>
    <n v="0.45"/>
  </r>
  <r>
    <x v="7"/>
    <x v="0"/>
    <x v="0"/>
    <x v="0"/>
    <x v="1"/>
    <x v="1"/>
    <x v="0"/>
    <x v="0"/>
    <n v="194"/>
    <n v="45.672000000000004"/>
    <n v="87.3"/>
  </r>
  <r>
    <x v="7"/>
    <x v="16"/>
    <x v="7"/>
    <x v="0"/>
    <x v="1"/>
    <x v="0"/>
    <x v="1"/>
    <x v="0"/>
    <n v="397"/>
    <n v="0"/>
    <n v="109.17500000000001"/>
  </r>
  <r>
    <x v="6"/>
    <x v="1"/>
    <x v="1"/>
    <x v="2"/>
    <x v="1"/>
    <x v="2"/>
    <x v="2"/>
    <x v="1"/>
    <n v="2"/>
    <n v="0"/>
    <n v="0"/>
  </r>
  <r>
    <x v="6"/>
    <x v="19"/>
    <x v="2"/>
    <x v="1"/>
    <x v="1"/>
    <x v="3"/>
    <x v="2"/>
    <x v="1"/>
    <n v="3"/>
    <n v="0"/>
    <n v="0"/>
  </r>
  <r>
    <x v="4"/>
    <x v="19"/>
    <x v="2"/>
    <x v="0"/>
    <x v="1"/>
    <x v="0"/>
    <x v="1"/>
    <x v="1"/>
    <n v="14"/>
    <n v="0"/>
    <n v="0"/>
  </r>
  <r>
    <x v="9"/>
    <x v="3"/>
    <x v="2"/>
    <x v="0"/>
    <x v="1"/>
    <x v="3"/>
    <x v="2"/>
    <x v="1"/>
    <n v="0"/>
    <n v="0"/>
    <n v="0"/>
  </r>
  <r>
    <x v="11"/>
    <x v="25"/>
    <x v="11"/>
    <x v="0"/>
    <x v="1"/>
    <x v="2"/>
    <x v="3"/>
    <x v="0"/>
    <n v="1"/>
    <n v="0"/>
    <n v="0.27500000000000002"/>
  </r>
  <r>
    <x v="5"/>
    <x v="19"/>
    <x v="2"/>
    <x v="0"/>
    <x v="1"/>
    <x v="5"/>
    <x v="2"/>
    <x v="0"/>
    <n v="1"/>
    <n v="0.20130000000000001"/>
    <n v="0.69000000000000006"/>
  </r>
  <r>
    <x v="4"/>
    <x v="2"/>
    <x v="2"/>
    <x v="1"/>
    <x v="1"/>
    <x v="0"/>
    <x v="3"/>
    <x v="0"/>
    <n v="13"/>
    <n v="0"/>
    <n v="3.4450000000000003"/>
  </r>
  <r>
    <x v="9"/>
    <x v="2"/>
    <x v="2"/>
    <x v="2"/>
    <x v="1"/>
    <x v="3"/>
    <x v="0"/>
    <x v="0"/>
    <n v="1"/>
    <n v="0"/>
    <n v="0.55000000000000004"/>
  </r>
  <r>
    <x v="0"/>
    <x v="4"/>
    <x v="3"/>
    <x v="2"/>
    <x v="0"/>
    <x v="2"/>
    <x v="2"/>
    <x v="1"/>
    <n v="3"/>
    <n v="0"/>
    <n v="0"/>
  </r>
  <r>
    <x v="10"/>
    <x v="9"/>
    <x v="2"/>
    <x v="0"/>
    <x v="1"/>
    <x v="2"/>
    <x v="3"/>
    <x v="0"/>
    <n v="208"/>
    <n v="0"/>
    <n v="57.2"/>
  </r>
  <r>
    <x v="8"/>
    <x v="6"/>
    <x v="4"/>
    <x v="2"/>
    <x v="0"/>
    <x v="1"/>
    <x v="2"/>
    <x v="0"/>
    <n v="78"/>
    <n v="19.168200000000002"/>
    <n v="35.1"/>
  </r>
  <r>
    <x v="8"/>
    <x v="19"/>
    <x v="2"/>
    <x v="1"/>
    <x v="1"/>
    <x v="4"/>
    <x v="2"/>
    <x v="1"/>
    <n v="24"/>
    <n v="0"/>
    <n v="0"/>
  </r>
  <r>
    <x v="1"/>
    <x v="6"/>
    <x v="4"/>
    <x v="2"/>
    <x v="0"/>
    <x v="0"/>
    <x v="2"/>
    <x v="0"/>
    <n v="185"/>
    <n v="0"/>
    <n v="50.875"/>
  </r>
  <r>
    <x v="8"/>
    <x v="11"/>
    <x v="2"/>
    <x v="1"/>
    <x v="1"/>
    <x v="0"/>
    <x v="1"/>
    <x v="1"/>
    <n v="2"/>
    <n v="0"/>
    <n v="0"/>
  </r>
  <r>
    <x v="6"/>
    <x v="15"/>
    <x v="2"/>
    <x v="0"/>
    <x v="1"/>
    <x v="3"/>
    <x v="0"/>
    <x v="0"/>
    <n v="67"/>
    <n v="0"/>
    <n v="36.85"/>
  </r>
  <r>
    <x v="1"/>
    <x v="10"/>
    <x v="0"/>
    <x v="2"/>
    <x v="1"/>
    <x v="1"/>
    <x v="1"/>
    <x v="0"/>
    <n v="93"/>
    <n v="30.042100000000001"/>
    <n v="41.85"/>
  </r>
  <r>
    <x v="10"/>
    <x v="10"/>
    <x v="0"/>
    <x v="2"/>
    <x v="0"/>
    <x v="4"/>
    <x v="0"/>
    <x v="0"/>
    <n v="3"/>
    <n v="0"/>
    <n v="1.6500000000000001"/>
  </r>
  <r>
    <x v="4"/>
    <x v="2"/>
    <x v="2"/>
    <x v="0"/>
    <x v="1"/>
    <x v="1"/>
    <x v="2"/>
    <x v="0"/>
    <n v="251"/>
    <n v="74.065600000000003"/>
    <n v="112.95"/>
  </r>
  <r>
    <x v="4"/>
    <x v="6"/>
    <x v="4"/>
    <x v="2"/>
    <x v="0"/>
    <x v="2"/>
    <x v="1"/>
    <x v="0"/>
    <n v="2"/>
    <n v="0"/>
    <n v="0.53"/>
  </r>
  <r>
    <x v="9"/>
    <x v="6"/>
    <x v="4"/>
    <x v="1"/>
    <x v="0"/>
    <x v="2"/>
    <x v="1"/>
    <x v="0"/>
    <n v="1"/>
    <n v="0"/>
    <n v="0.26500000000000001"/>
  </r>
  <r>
    <x v="11"/>
    <x v="13"/>
    <x v="0"/>
    <x v="0"/>
    <x v="1"/>
    <x v="4"/>
    <x v="2"/>
    <x v="0"/>
    <n v="1"/>
    <n v="0"/>
    <n v="0.55000000000000004"/>
  </r>
  <r>
    <x v="7"/>
    <x v="11"/>
    <x v="2"/>
    <x v="1"/>
    <x v="1"/>
    <x v="5"/>
    <x v="2"/>
    <x v="0"/>
    <n v="4"/>
    <n v="10.603200000000001"/>
    <n v="2.7600000000000002"/>
  </r>
  <r>
    <x v="6"/>
    <x v="13"/>
    <x v="0"/>
    <x v="0"/>
    <x v="1"/>
    <x v="3"/>
    <x v="2"/>
    <x v="0"/>
    <n v="26"/>
    <n v="0"/>
    <n v="14.3"/>
  </r>
  <r>
    <x v="4"/>
    <x v="11"/>
    <x v="2"/>
    <x v="1"/>
    <x v="1"/>
    <x v="5"/>
    <x v="1"/>
    <x v="0"/>
    <n v="1"/>
    <n v="26.634800000000002"/>
    <n v="0.69000000000000006"/>
  </r>
  <r>
    <x v="6"/>
    <x v="9"/>
    <x v="2"/>
    <x v="0"/>
    <x v="1"/>
    <x v="2"/>
    <x v="3"/>
    <x v="1"/>
    <n v="6"/>
    <n v="0"/>
    <n v="0"/>
  </r>
  <r>
    <x v="0"/>
    <x v="0"/>
    <x v="0"/>
    <x v="0"/>
    <x v="1"/>
    <x v="3"/>
    <x v="3"/>
    <x v="0"/>
    <n v="34"/>
    <n v="0"/>
    <n v="18.7"/>
  </r>
  <r>
    <x v="11"/>
    <x v="26"/>
    <x v="2"/>
    <x v="0"/>
    <x v="1"/>
    <x v="0"/>
    <x v="3"/>
    <x v="1"/>
    <n v="11"/>
    <n v="0"/>
    <n v="0"/>
  </r>
  <r>
    <x v="2"/>
    <x v="8"/>
    <x v="5"/>
    <x v="0"/>
    <x v="1"/>
    <x v="2"/>
    <x v="1"/>
    <x v="1"/>
    <n v="1"/>
    <n v="0"/>
    <n v="0"/>
  </r>
  <r>
    <x v="1"/>
    <x v="15"/>
    <x v="2"/>
    <x v="2"/>
    <x v="1"/>
    <x v="0"/>
    <x v="2"/>
    <x v="0"/>
    <n v="356"/>
    <n v="0"/>
    <n v="97.9"/>
  </r>
  <r>
    <x v="2"/>
    <x v="10"/>
    <x v="0"/>
    <x v="0"/>
    <x v="0"/>
    <x v="2"/>
    <x v="0"/>
    <x v="0"/>
    <n v="294"/>
    <n v="0"/>
    <n v="80.850000000000009"/>
  </r>
  <r>
    <x v="5"/>
    <x v="1"/>
    <x v="1"/>
    <x v="0"/>
    <x v="1"/>
    <x v="0"/>
    <x v="3"/>
    <x v="1"/>
    <n v="28"/>
    <n v="0"/>
    <n v="0"/>
  </r>
  <r>
    <x v="4"/>
    <x v="5"/>
    <x v="1"/>
    <x v="2"/>
    <x v="1"/>
    <x v="0"/>
    <x v="3"/>
    <x v="0"/>
    <n v="20"/>
    <n v="0"/>
    <n v="5.3"/>
  </r>
  <r>
    <x v="11"/>
    <x v="16"/>
    <x v="7"/>
    <x v="0"/>
    <x v="1"/>
    <x v="2"/>
    <x v="0"/>
    <x v="1"/>
    <n v="1"/>
    <n v="0"/>
    <n v="0"/>
  </r>
  <r>
    <x v="4"/>
    <x v="5"/>
    <x v="1"/>
    <x v="2"/>
    <x v="1"/>
    <x v="1"/>
    <x v="3"/>
    <x v="0"/>
    <n v="13"/>
    <n v="4.0114000000000001"/>
    <n v="5.8500000000000005"/>
  </r>
  <r>
    <x v="5"/>
    <x v="11"/>
    <x v="2"/>
    <x v="2"/>
    <x v="1"/>
    <x v="3"/>
    <x v="2"/>
    <x v="0"/>
    <n v="164"/>
    <n v="0"/>
    <n v="90.2"/>
  </r>
  <r>
    <x v="0"/>
    <x v="6"/>
    <x v="4"/>
    <x v="0"/>
    <x v="0"/>
    <x v="2"/>
    <x v="3"/>
    <x v="0"/>
    <n v="115"/>
    <n v="0"/>
    <n v="30.475000000000001"/>
  </r>
  <r>
    <x v="11"/>
    <x v="10"/>
    <x v="0"/>
    <x v="2"/>
    <x v="1"/>
    <x v="0"/>
    <x v="3"/>
    <x v="1"/>
    <n v="11"/>
    <n v="0"/>
    <n v="0"/>
  </r>
  <r>
    <x v="10"/>
    <x v="25"/>
    <x v="11"/>
    <x v="0"/>
    <x v="1"/>
    <x v="3"/>
    <x v="2"/>
    <x v="1"/>
    <n v="0"/>
    <n v="0"/>
    <n v="0"/>
  </r>
  <r>
    <x v="7"/>
    <x v="11"/>
    <x v="2"/>
    <x v="1"/>
    <x v="1"/>
    <x v="4"/>
    <x v="3"/>
    <x v="0"/>
    <n v="5"/>
    <n v="0"/>
    <n v="2.75"/>
  </r>
  <r>
    <x v="7"/>
    <x v="8"/>
    <x v="5"/>
    <x v="1"/>
    <x v="1"/>
    <x v="3"/>
    <x v="2"/>
    <x v="0"/>
    <n v="4"/>
    <n v="0"/>
    <n v="2.2000000000000002"/>
  </r>
  <r>
    <x v="4"/>
    <x v="5"/>
    <x v="1"/>
    <x v="2"/>
    <x v="1"/>
    <x v="4"/>
    <x v="2"/>
    <x v="0"/>
    <n v="1"/>
    <n v="0"/>
    <n v="0.55000000000000004"/>
  </r>
  <r>
    <x v="8"/>
    <x v="8"/>
    <x v="5"/>
    <x v="1"/>
    <x v="1"/>
    <x v="2"/>
    <x v="2"/>
    <x v="0"/>
    <n v="5"/>
    <n v="0"/>
    <n v="1.375"/>
  </r>
  <r>
    <x v="0"/>
    <x v="11"/>
    <x v="2"/>
    <x v="2"/>
    <x v="1"/>
    <x v="2"/>
    <x v="3"/>
    <x v="1"/>
    <n v="9"/>
    <n v="0"/>
    <n v="0"/>
  </r>
  <r>
    <x v="9"/>
    <x v="10"/>
    <x v="0"/>
    <x v="2"/>
    <x v="0"/>
    <x v="2"/>
    <x v="0"/>
    <x v="1"/>
    <n v="1"/>
    <n v="0"/>
    <n v="0"/>
  </r>
  <r>
    <x v="5"/>
    <x v="16"/>
    <x v="7"/>
    <x v="0"/>
    <x v="1"/>
    <x v="4"/>
    <x v="1"/>
    <x v="0"/>
    <n v="2"/>
    <n v="0"/>
    <n v="1.1000000000000001"/>
  </r>
  <r>
    <x v="11"/>
    <x v="15"/>
    <x v="2"/>
    <x v="2"/>
    <x v="1"/>
    <x v="1"/>
    <x v="1"/>
    <x v="0"/>
    <n v="5"/>
    <n v="0.90170000000000006"/>
    <n v="2.25"/>
  </r>
  <r>
    <x v="9"/>
    <x v="9"/>
    <x v="2"/>
    <x v="2"/>
    <x v="1"/>
    <x v="0"/>
    <x v="1"/>
    <x v="1"/>
    <n v="1"/>
    <n v="0"/>
    <n v="0"/>
  </r>
  <r>
    <x v="0"/>
    <x v="6"/>
    <x v="4"/>
    <x v="0"/>
    <x v="0"/>
    <x v="3"/>
    <x v="0"/>
    <x v="1"/>
    <n v="2"/>
    <n v="0"/>
    <n v="0"/>
  </r>
  <r>
    <x v="6"/>
    <x v="12"/>
    <x v="1"/>
    <x v="0"/>
    <x v="1"/>
    <x v="2"/>
    <x v="2"/>
    <x v="1"/>
    <n v="12"/>
    <n v="0"/>
    <n v="0"/>
  </r>
  <r>
    <x v="6"/>
    <x v="13"/>
    <x v="0"/>
    <x v="1"/>
    <x v="1"/>
    <x v="3"/>
    <x v="1"/>
    <x v="0"/>
    <n v="2"/>
    <n v="0"/>
    <n v="1.1000000000000001"/>
  </r>
  <r>
    <x v="0"/>
    <x v="4"/>
    <x v="3"/>
    <x v="0"/>
    <x v="1"/>
    <x v="2"/>
    <x v="3"/>
    <x v="1"/>
    <n v="21"/>
    <n v="0"/>
    <n v="0"/>
  </r>
  <r>
    <x v="0"/>
    <x v="12"/>
    <x v="1"/>
    <x v="0"/>
    <x v="1"/>
    <x v="0"/>
    <x v="2"/>
    <x v="0"/>
    <n v="5739"/>
    <n v="0"/>
    <n v="1520.835"/>
  </r>
  <r>
    <x v="4"/>
    <x v="6"/>
    <x v="4"/>
    <x v="2"/>
    <x v="1"/>
    <x v="3"/>
    <x v="2"/>
    <x v="1"/>
    <n v="5"/>
    <n v="0"/>
    <n v="0"/>
  </r>
  <r>
    <x v="9"/>
    <x v="17"/>
    <x v="8"/>
    <x v="1"/>
    <x v="1"/>
    <x v="2"/>
    <x v="2"/>
    <x v="1"/>
    <n v="4"/>
    <n v="0"/>
    <n v="0"/>
  </r>
  <r>
    <x v="7"/>
    <x v="11"/>
    <x v="2"/>
    <x v="1"/>
    <x v="1"/>
    <x v="1"/>
    <x v="3"/>
    <x v="0"/>
    <n v="116"/>
    <n v="35.547400000000003"/>
    <n v="52.2"/>
  </r>
  <r>
    <x v="3"/>
    <x v="6"/>
    <x v="4"/>
    <x v="0"/>
    <x v="1"/>
    <x v="4"/>
    <x v="1"/>
    <x v="1"/>
    <n v="15"/>
    <n v="0"/>
    <n v="0"/>
  </r>
  <r>
    <x v="9"/>
    <x v="21"/>
    <x v="0"/>
    <x v="0"/>
    <x v="1"/>
    <x v="1"/>
    <x v="1"/>
    <x v="0"/>
    <n v="2"/>
    <n v="0.75109999999999999"/>
    <n v="0.9"/>
  </r>
  <r>
    <x v="11"/>
    <x v="18"/>
    <x v="9"/>
    <x v="2"/>
    <x v="1"/>
    <x v="0"/>
    <x v="3"/>
    <x v="0"/>
    <n v="1"/>
    <n v="0"/>
    <n v="0.27500000000000002"/>
  </r>
  <r>
    <x v="9"/>
    <x v="10"/>
    <x v="0"/>
    <x v="0"/>
    <x v="0"/>
    <x v="4"/>
    <x v="2"/>
    <x v="1"/>
    <n v="2"/>
    <n v="0"/>
    <n v="0"/>
  </r>
  <r>
    <x v="4"/>
    <x v="17"/>
    <x v="8"/>
    <x v="0"/>
    <x v="1"/>
    <x v="4"/>
    <x v="3"/>
    <x v="1"/>
    <n v="98"/>
    <n v="0"/>
    <n v="0"/>
  </r>
  <r>
    <x v="0"/>
    <x v="9"/>
    <x v="2"/>
    <x v="2"/>
    <x v="1"/>
    <x v="1"/>
    <x v="0"/>
    <x v="0"/>
    <n v="36"/>
    <n v="13.1973"/>
    <n v="16.2"/>
  </r>
  <r>
    <x v="6"/>
    <x v="9"/>
    <x v="2"/>
    <x v="0"/>
    <x v="1"/>
    <x v="3"/>
    <x v="3"/>
    <x v="0"/>
    <n v="134"/>
    <n v="0"/>
    <n v="73.7"/>
  </r>
  <r>
    <x v="3"/>
    <x v="2"/>
    <x v="2"/>
    <x v="0"/>
    <x v="1"/>
    <x v="4"/>
    <x v="2"/>
    <x v="0"/>
    <n v="23"/>
    <n v="0"/>
    <n v="12.65"/>
  </r>
  <r>
    <x v="0"/>
    <x v="14"/>
    <x v="6"/>
    <x v="0"/>
    <x v="1"/>
    <x v="3"/>
    <x v="2"/>
    <x v="1"/>
    <n v="0"/>
    <n v="0"/>
    <n v="0"/>
  </r>
  <r>
    <x v="10"/>
    <x v="16"/>
    <x v="7"/>
    <x v="0"/>
    <x v="1"/>
    <x v="1"/>
    <x v="1"/>
    <x v="0"/>
    <n v="252"/>
    <n v="86.645300000000006"/>
    <n v="113.4"/>
  </r>
  <r>
    <x v="7"/>
    <x v="9"/>
    <x v="2"/>
    <x v="0"/>
    <x v="1"/>
    <x v="3"/>
    <x v="0"/>
    <x v="0"/>
    <n v="105"/>
    <n v="0"/>
    <n v="57.75"/>
  </r>
  <r>
    <x v="6"/>
    <x v="17"/>
    <x v="8"/>
    <x v="0"/>
    <x v="1"/>
    <x v="3"/>
    <x v="3"/>
    <x v="1"/>
    <n v="14"/>
    <n v="0"/>
    <n v="0"/>
  </r>
  <r>
    <x v="0"/>
    <x v="5"/>
    <x v="1"/>
    <x v="0"/>
    <x v="1"/>
    <x v="4"/>
    <x v="1"/>
    <x v="0"/>
    <n v="2"/>
    <n v="0"/>
    <n v="1.1000000000000001"/>
  </r>
  <r>
    <x v="9"/>
    <x v="2"/>
    <x v="2"/>
    <x v="0"/>
    <x v="1"/>
    <x v="2"/>
    <x v="1"/>
    <x v="1"/>
    <n v="18"/>
    <n v="0"/>
    <n v="0"/>
  </r>
  <r>
    <x v="0"/>
    <x v="0"/>
    <x v="0"/>
    <x v="1"/>
    <x v="1"/>
    <x v="0"/>
    <x v="0"/>
    <x v="0"/>
    <n v="1"/>
    <n v="0"/>
    <n v="0.26500000000000001"/>
  </r>
  <r>
    <x v="10"/>
    <x v="9"/>
    <x v="2"/>
    <x v="0"/>
    <x v="1"/>
    <x v="5"/>
    <x v="0"/>
    <x v="1"/>
    <n v="1"/>
    <n v="11.25"/>
    <n v="0"/>
  </r>
  <r>
    <x v="4"/>
    <x v="10"/>
    <x v="0"/>
    <x v="2"/>
    <x v="1"/>
    <x v="4"/>
    <x v="3"/>
    <x v="0"/>
    <n v="23"/>
    <n v="0"/>
    <n v="12.65"/>
  </r>
  <r>
    <x v="2"/>
    <x v="4"/>
    <x v="3"/>
    <x v="2"/>
    <x v="1"/>
    <x v="1"/>
    <x v="1"/>
    <x v="0"/>
    <n v="28"/>
    <n v="6.2576000000000001"/>
    <n v="12.600000000000001"/>
  </r>
  <r>
    <x v="7"/>
    <x v="17"/>
    <x v="8"/>
    <x v="0"/>
    <x v="1"/>
    <x v="3"/>
    <x v="0"/>
    <x v="1"/>
    <n v="17"/>
    <n v="0"/>
    <n v="0"/>
  </r>
  <r>
    <x v="0"/>
    <x v="0"/>
    <x v="0"/>
    <x v="1"/>
    <x v="0"/>
    <x v="3"/>
    <x v="2"/>
    <x v="1"/>
    <n v="0"/>
    <n v="0"/>
    <n v="0"/>
  </r>
  <r>
    <x v="5"/>
    <x v="3"/>
    <x v="2"/>
    <x v="1"/>
    <x v="1"/>
    <x v="1"/>
    <x v="2"/>
    <x v="0"/>
    <n v="2"/>
    <n v="0.31890000000000002"/>
    <n v="0.9"/>
  </r>
  <r>
    <x v="4"/>
    <x v="6"/>
    <x v="4"/>
    <x v="0"/>
    <x v="0"/>
    <x v="1"/>
    <x v="3"/>
    <x v="0"/>
    <n v="203"/>
    <n v="57.666400000000003"/>
    <n v="91.350000000000009"/>
  </r>
  <r>
    <x v="6"/>
    <x v="11"/>
    <x v="2"/>
    <x v="2"/>
    <x v="1"/>
    <x v="0"/>
    <x v="2"/>
    <x v="0"/>
    <n v="2081"/>
    <n v="0"/>
    <n v="572.27499999999998"/>
  </r>
  <r>
    <x v="7"/>
    <x v="6"/>
    <x v="4"/>
    <x v="2"/>
    <x v="1"/>
    <x v="1"/>
    <x v="3"/>
    <x v="0"/>
    <n v="137"/>
    <n v="35.723500000000001"/>
    <n v="61.650000000000006"/>
  </r>
  <r>
    <x v="4"/>
    <x v="15"/>
    <x v="2"/>
    <x v="1"/>
    <x v="1"/>
    <x v="5"/>
    <x v="1"/>
    <x v="0"/>
    <n v="5"/>
    <n v="150.52340000000001"/>
    <n v="3.45"/>
  </r>
  <r>
    <x v="0"/>
    <x v="5"/>
    <x v="1"/>
    <x v="0"/>
    <x v="1"/>
    <x v="1"/>
    <x v="3"/>
    <x v="0"/>
    <n v="115"/>
    <n v="31.359100000000002"/>
    <n v="51.75"/>
  </r>
  <r>
    <x v="7"/>
    <x v="15"/>
    <x v="2"/>
    <x v="0"/>
    <x v="1"/>
    <x v="2"/>
    <x v="2"/>
    <x v="1"/>
    <n v="40"/>
    <n v="0"/>
    <n v="0"/>
  </r>
  <r>
    <x v="11"/>
    <x v="16"/>
    <x v="7"/>
    <x v="0"/>
    <x v="1"/>
    <x v="0"/>
    <x v="0"/>
    <x v="1"/>
    <n v="20"/>
    <n v="0"/>
    <n v="0"/>
  </r>
  <r>
    <x v="11"/>
    <x v="26"/>
    <x v="2"/>
    <x v="2"/>
    <x v="1"/>
    <x v="3"/>
    <x v="2"/>
    <x v="1"/>
    <n v="0"/>
    <n v="0"/>
    <n v="0"/>
  </r>
  <r>
    <x v="2"/>
    <x v="23"/>
    <x v="2"/>
    <x v="0"/>
    <x v="1"/>
    <x v="0"/>
    <x v="1"/>
    <x v="0"/>
    <n v="1"/>
    <n v="0"/>
    <n v="0.27500000000000002"/>
  </r>
  <r>
    <x v="7"/>
    <x v="5"/>
    <x v="1"/>
    <x v="2"/>
    <x v="1"/>
    <x v="0"/>
    <x v="1"/>
    <x v="0"/>
    <n v="2"/>
    <n v="0"/>
    <n v="0.55000000000000004"/>
  </r>
  <r>
    <x v="6"/>
    <x v="22"/>
    <x v="7"/>
    <x v="1"/>
    <x v="1"/>
    <x v="3"/>
    <x v="2"/>
    <x v="0"/>
    <n v="3"/>
    <n v="0"/>
    <n v="1.6500000000000001"/>
  </r>
  <r>
    <x v="9"/>
    <x v="6"/>
    <x v="4"/>
    <x v="1"/>
    <x v="1"/>
    <x v="0"/>
    <x v="3"/>
    <x v="0"/>
    <n v="40"/>
    <n v="0"/>
    <n v="10.6"/>
  </r>
  <r>
    <x v="4"/>
    <x v="0"/>
    <x v="0"/>
    <x v="2"/>
    <x v="1"/>
    <x v="1"/>
    <x v="0"/>
    <x v="0"/>
    <n v="23"/>
    <n v="5.4218000000000002"/>
    <n v="10.35"/>
  </r>
  <r>
    <x v="10"/>
    <x v="5"/>
    <x v="1"/>
    <x v="0"/>
    <x v="1"/>
    <x v="0"/>
    <x v="2"/>
    <x v="0"/>
    <n v="2269"/>
    <n v="0"/>
    <n v="623.97500000000002"/>
  </r>
  <r>
    <x v="0"/>
    <x v="2"/>
    <x v="2"/>
    <x v="0"/>
    <x v="1"/>
    <x v="3"/>
    <x v="2"/>
    <x v="1"/>
    <n v="2"/>
    <n v="0"/>
    <n v="0"/>
  </r>
  <r>
    <x v="2"/>
    <x v="19"/>
    <x v="2"/>
    <x v="1"/>
    <x v="1"/>
    <x v="4"/>
    <x v="0"/>
    <x v="0"/>
    <n v="14"/>
    <n v="0"/>
    <n v="7.7"/>
  </r>
  <r>
    <x v="6"/>
    <x v="10"/>
    <x v="0"/>
    <x v="0"/>
    <x v="0"/>
    <x v="1"/>
    <x v="3"/>
    <x v="0"/>
    <n v="333"/>
    <n v="109.8818"/>
    <n v="149.85"/>
  </r>
  <r>
    <x v="1"/>
    <x v="22"/>
    <x v="7"/>
    <x v="0"/>
    <x v="1"/>
    <x v="2"/>
    <x v="0"/>
    <x v="0"/>
    <n v="2"/>
    <n v="0"/>
    <n v="0.55000000000000004"/>
  </r>
  <r>
    <x v="8"/>
    <x v="8"/>
    <x v="5"/>
    <x v="1"/>
    <x v="1"/>
    <x v="0"/>
    <x v="0"/>
    <x v="0"/>
    <n v="20"/>
    <n v="0"/>
    <n v="5.5"/>
  </r>
  <r>
    <x v="0"/>
    <x v="2"/>
    <x v="2"/>
    <x v="0"/>
    <x v="1"/>
    <x v="2"/>
    <x v="2"/>
    <x v="1"/>
    <n v="49"/>
    <n v="0"/>
    <n v="0"/>
  </r>
  <r>
    <x v="1"/>
    <x v="11"/>
    <x v="2"/>
    <x v="0"/>
    <x v="1"/>
    <x v="1"/>
    <x v="1"/>
    <x v="0"/>
    <n v="812"/>
    <n v="267.64620000000002"/>
    <n v="365.40000000000003"/>
  </r>
  <r>
    <x v="1"/>
    <x v="10"/>
    <x v="0"/>
    <x v="1"/>
    <x v="0"/>
    <x v="0"/>
    <x v="3"/>
    <x v="0"/>
    <n v="37"/>
    <n v="0"/>
    <n v="10.155000000000001"/>
  </r>
  <r>
    <x v="10"/>
    <x v="13"/>
    <x v="0"/>
    <x v="2"/>
    <x v="1"/>
    <x v="4"/>
    <x v="0"/>
    <x v="0"/>
    <n v="1"/>
    <n v="0"/>
    <n v="0.55000000000000004"/>
  </r>
  <r>
    <x v="10"/>
    <x v="6"/>
    <x v="4"/>
    <x v="2"/>
    <x v="1"/>
    <x v="3"/>
    <x v="0"/>
    <x v="0"/>
    <n v="9"/>
    <n v="0"/>
    <n v="4.95"/>
  </r>
  <r>
    <x v="7"/>
    <x v="16"/>
    <x v="7"/>
    <x v="0"/>
    <x v="1"/>
    <x v="2"/>
    <x v="2"/>
    <x v="1"/>
    <n v="2"/>
    <n v="0"/>
    <n v="0"/>
  </r>
  <r>
    <x v="5"/>
    <x v="17"/>
    <x v="8"/>
    <x v="0"/>
    <x v="1"/>
    <x v="4"/>
    <x v="2"/>
    <x v="1"/>
    <n v="415"/>
    <n v="0"/>
    <n v="0"/>
  </r>
  <r>
    <x v="8"/>
    <x v="6"/>
    <x v="4"/>
    <x v="0"/>
    <x v="0"/>
    <x v="0"/>
    <x v="1"/>
    <x v="0"/>
    <n v="267"/>
    <n v="0"/>
    <n v="73.424999999999997"/>
  </r>
  <r>
    <x v="7"/>
    <x v="10"/>
    <x v="0"/>
    <x v="2"/>
    <x v="1"/>
    <x v="3"/>
    <x v="1"/>
    <x v="0"/>
    <n v="7"/>
    <n v="0"/>
    <n v="3.85"/>
  </r>
  <r>
    <x v="11"/>
    <x v="16"/>
    <x v="7"/>
    <x v="0"/>
    <x v="1"/>
    <x v="4"/>
    <x v="3"/>
    <x v="0"/>
    <n v="13"/>
    <n v="0"/>
    <n v="7.15"/>
  </r>
  <r>
    <x v="10"/>
    <x v="12"/>
    <x v="1"/>
    <x v="2"/>
    <x v="1"/>
    <x v="3"/>
    <x v="3"/>
    <x v="0"/>
    <n v="3"/>
    <n v="0"/>
    <n v="1.6500000000000001"/>
  </r>
  <r>
    <x v="4"/>
    <x v="26"/>
    <x v="2"/>
    <x v="1"/>
    <x v="1"/>
    <x v="0"/>
    <x v="2"/>
    <x v="1"/>
    <n v="1"/>
    <n v="0"/>
    <n v="0"/>
  </r>
  <r>
    <x v="0"/>
    <x v="11"/>
    <x v="2"/>
    <x v="1"/>
    <x v="1"/>
    <x v="4"/>
    <x v="1"/>
    <x v="1"/>
    <n v="3"/>
    <n v="0"/>
    <n v="0"/>
  </r>
  <r>
    <x v="9"/>
    <x v="4"/>
    <x v="3"/>
    <x v="0"/>
    <x v="1"/>
    <x v="0"/>
    <x v="1"/>
    <x v="1"/>
    <n v="19"/>
    <n v="0"/>
    <n v="0"/>
  </r>
  <r>
    <x v="5"/>
    <x v="1"/>
    <x v="1"/>
    <x v="0"/>
    <x v="1"/>
    <x v="1"/>
    <x v="2"/>
    <x v="0"/>
    <n v="885"/>
    <n v="257.73910000000001"/>
    <n v="398.25"/>
  </r>
  <r>
    <x v="9"/>
    <x v="6"/>
    <x v="4"/>
    <x v="2"/>
    <x v="1"/>
    <x v="2"/>
    <x v="3"/>
    <x v="0"/>
    <n v="26"/>
    <n v="0"/>
    <n v="6.8900000000000006"/>
  </r>
  <r>
    <x v="11"/>
    <x v="12"/>
    <x v="1"/>
    <x v="2"/>
    <x v="1"/>
    <x v="1"/>
    <x v="2"/>
    <x v="0"/>
    <n v="63"/>
    <n v="22.716699999999999"/>
    <n v="28.35"/>
  </r>
  <r>
    <x v="2"/>
    <x v="12"/>
    <x v="1"/>
    <x v="0"/>
    <x v="1"/>
    <x v="0"/>
    <x v="2"/>
    <x v="1"/>
    <n v="29"/>
    <n v="0"/>
    <n v="0"/>
  </r>
  <r>
    <x v="5"/>
    <x v="15"/>
    <x v="2"/>
    <x v="2"/>
    <x v="1"/>
    <x v="0"/>
    <x v="3"/>
    <x v="0"/>
    <n v="110"/>
    <n v="0"/>
    <n v="29.150000000000002"/>
  </r>
  <r>
    <x v="7"/>
    <x v="8"/>
    <x v="5"/>
    <x v="0"/>
    <x v="1"/>
    <x v="4"/>
    <x v="2"/>
    <x v="0"/>
    <n v="18"/>
    <n v="0"/>
    <n v="9.9"/>
  </r>
  <r>
    <x v="7"/>
    <x v="4"/>
    <x v="3"/>
    <x v="2"/>
    <x v="1"/>
    <x v="3"/>
    <x v="2"/>
    <x v="1"/>
    <n v="2"/>
    <n v="0"/>
    <n v="0"/>
  </r>
  <r>
    <x v="2"/>
    <x v="21"/>
    <x v="0"/>
    <x v="0"/>
    <x v="1"/>
    <x v="1"/>
    <x v="3"/>
    <x v="0"/>
    <n v="2"/>
    <n v="3.6861000000000002"/>
    <n v="0.9"/>
  </r>
  <r>
    <x v="11"/>
    <x v="16"/>
    <x v="7"/>
    <x v="0"/>
    <x v="1"/>
    <x v="2"/>
    <x v="3"/>
    <x v="0"/>
    <n v="98"/>
    <n v="0"/>
    <n v="26.950000000000003"/>
  </r>
  <r>
    <x v="5"/>
    <x v="3"/>
    <x v="2"/>
    <x v="0"/>
    <x v="1"/>
    <x v="3"/>
    <x v="2"/>
    <x v="1"/>
    <n v="0"/>
    <n v="0"/>
    <n v="0"/>
  </r>
  <r>
    <x v="2"/>
    <x v="9"/>
    <x v="2"/>
    <x v="0"/>
    <x v="1"/>
    <x v="3"/>
    <x v="2"/>
    <x v="1"/>
    <n v="7"/>
    <n v="0"/>
    <n v="0"/>
  </r>
  <r>
    <x v="0"/>
    <x v="6"/>
    <x v="4"/>
    <x v="0"/>
    <x v="1"/>
    <x v="1"/>
    <x v="2"/>
    <x v="0"/>
    <n v="4439"/>
    <n v="1362.41"/>
    <n v="1997.5500000000002"/>
  </r>
  <r>
    <x v="8"/>
    <x v="1"/>
    <x v="1"/>
    <x v="0"/>
    <x v="1"/>
    <x v="4"/>
    <x v="2"/>
    <x v="0"/>
    <n v="9"/>
    <n v="0"/>
    <n v="4.95"/>
  </r>
  <r>
    <x v="1"/>
    <x v="4"/>
    <x v="3"/>
    <x v="0"/>
    <x v="0"/>
    <x v="3"/>
    <x v="3"/>
    <x v="0"/>
    <n v="10"/>
    <n v="0"/>
    <n v="5.5"/>
  </r>
  <r>
    <x v="9"/>
    <x v="19"/>
    <x v="2"/>
    <x v="1"/>
    <x v="1"/>
    <x v="1"/>
    <x v="3"/>
    <x v="0"/>
    <n v="24"/>
    <n v="6.3854000000000006"/>
    <n v="10.8"/>
  </r>
  <r>
    <x v="2"/>
    <x v="5"/>
    <x v="1"/>
    <x v="2"/>
    <x v="1"/>
    <x v="3"/>
    <x v="2"/>
    <x v="1"/>
    <n v="0"/>
    <n v="0"/>
    <n v="0"/>
  </r>
  <r>
    <x v="9"/>
    <x v="19"/>
    <x v="2"/>
    <x v="2"/>
    <x v="1"/>
    <x v="1"/>
    <x v="3"/>
    <x v="0"/>
    <n v="49"/>
    <n v="10.6259"/>
    <n v="22.05"/>
  </r>
  <r>
    <x v="5"/>
    <x v="16"/>
    <x v="7"/>
    <x v="2"/>
    <x v="1"/>
    <x v="3"/>
    <x v="2"/>
    <x v="1"/>
    <n v="0"/>
    <n v="0"/>
    <n v="0"/>
  </r>
  <r>
    <x v="2"/>
    <x v="10"/>
    <x v="0"/>
    <x v="1"/>
    <x v="1"/>
    <x v="0"/>
    <x v="2"/>
    <x v="1"/>
    <n v="33"/>
    <n v="0"/>
    <n v="0"/>
  </r>
  <r>
    <x v="10"/>
    <x v="10"/>
    <x v="0"/>
    <x v="2"/>
    <x v="1"/>
    <x v="1"/>
    <x v="2"/>
    <x v="0"/>
    <n v="352"/>
    <n v="117.42500000000001"/>
    <n v="158.4"/>
  </r>
  <r>
    <x v="5"/>
    <x v="2"/>
    <x v="2"/>
    <x v="1"/>
    <x v="1"/>
    <x v="3"/>
    <x v="2"/>
    <x v="0"/>
    <n v="5"/>
    <n v="0"/>
    <n v="2.75"/>
  </r>
  <r>
    <x v="9"/>
    <x v="13"/>
    <x v="0"/>
    <x v="0"/>
    <x v="1"/>
    <x v="1"/>
    <x v="0"/>
    <x v="0"/>
    <n v="17"/>
    <n v="5.5461"/>
    <n v="7.65"/>
  </r>
  <r>
    <x v="10"/>
    <x v="16"/>
    <x v="7"/>
    <x v="2"/>
    <x v="1"/>
    <x v="0"/>
    <x v="0"/>
    <x v="0"/>
    <n v="45"/>
    <n v="0"/>
    <n v="12.375"/>
  </r>
  <r>
    <x v="4"/>
    <x v="10"/>
    <x v="0"/>
    <x v="0"/>
    <x v="0"/>
    <x v="4"/>
    <x v="3"/>
    <x v="0"/>
    <n v="38"/>
    <n v="0"/>
    <n v="20.900000000000002"/>
  </r>
  <r>
    <x v="1"/>
    <x v="15"/>
    <x v="2"/>
    <x v="0"/>
    <x v="1"/>
    <x v="0"/>
    <x v="3"/>
    <x v="0"/>
    <n v="2015"/>
    <n v="0"/>
    <n v="552.06500000000005"/>
  </r>
  <r>
    <x v="7"/>
    <x v="2"/>
    <x v="2"/>
    <x v="0"/>
    <x v="1"/>
    <x v="0"/>
    <x v="0"/>
    <x v="0"/>
    <n v="424"/>
    <n v="0"/>
    <n v="116.60000000000001"/>
  </r>
  <r>
    <x v="6"/>
    <x v="11"/>
    <x v="2"/>
    <x v="0"/>
    <x v="1"/>
    <x v="0"/>
    <x v="2"/>
    <x v="1"/>
    <n v="521"/>
    <n v="0"/>
    <n v="0"/>
  </r>
  <r>
    <x v="2"/>
    <x v="12"/>
    <x v="1"/>
    <x v="0"/>
    <x v="1"/>
    <x v="4"/>
    <x v="0"/>
    <x v="0"/>
    <n v="81"/>
    <n v="0"/>
    <n v="44.550000000000004"/>
  </r>
  <r>
    <x v="0"/>
    <x v="9"/>
    <x v="2"/>
    <x v="0"/>
    <x v="1"/>
    <x v="3"/>
    <x v="0"/>
    <x v="0"/>
    <n v="120"/>
    <n v="0"/>
    <n v="66"/>
  </r>
  <r>
    <x v="9"/>
    <x v="26"/>
    <x v="2"/>
    <x v="1"/>
    <x v="1"/>
    <x v="0"/>
    <x v="0"/>
    <x v="1"/>
    <n v="1"/>
    <n v="0"/>
    <n v="0"/>
  </r>
  <r>
    <x v="5"/>
    <x v="6"/>
    <x v="4"/>
    <x v="1"/>
    <x v="1"/>
    <x v="3"/>
    <x v="2"/>
    <x v="0"/>
    <n v="9"/>
    <n v="0"/>
    <n v="4.95"/>
  </r>
  <r>
    <x v="11"/>
    <x v="9"/>
    <x v="2"/>
    <x v="0"/>
    <x v="1"/>
    <x v="4"/>
    <x v="0"/>
    <x v="0"/>
    <n v="4"/>
    <n v="0"/>
    <n v="2.2000000000000002"/>
  </r>
  <r>
    <x v="3"/>
    <x v="6"/>
    <x v="4"/>
    <x v="2"/>
    <x v="1"/>
    <x v="0"/>
    <x v="2"/>
    <x v="0"/>
    <n v="728"/>
    <n v="0"/>
    <n v="200.20000000000002"/>
  </r>
  <r>
    <x v="9"/>
    <x v="12"/>
    <x v="1"/>
    <x v="0"/>
    <x v="1"/>
    <x v="4"/>
    <x v="1"/>
    <x v="0"/>
    <n v="9"/>
    <n v="0"/>
    <n v="4.95"/>
  </r>
  <r>
    <x v="0"/>
    <x v="8"/>
    <x v="5"/>
    <x v="0"/>
    <x v="1"/>
    <x v="2"/>
    <x v="0"/>
    <x v="0"/>
    <n v="27"/>
    <n v="0"/>
    <n v="7.1550000000000002"/>
  </r>
  <r>
    <x v="10"/>
    <x v="10"/>
    <x v="0"/>
    <x v="2"/>
    <x v="0"/>
    <x v="2"/>
    <x v="0"/>
    <x v="0"/>
    <n v="36"/>
    <n v="0"/>
    <n v="9.9"/>
  </r>
  <r>
    <x v="8"/>
    <x v="10"/>
    <x v="0"/>
    <x v="0"/>
    <x v="0"/>
    <x v="3"/>
    <x v="0"/>
    <x v="1"/>
    <n v="2"/>
    <n v="0"/>
    <n v="0"/>
  </r>
  <r>
    <x v="9"/>
    <x v="10"/>
    <x v="0"/>
    <x v="2"/>
    <x v="0"/>
    <x v="3"/>
    <x v="0"/>
    <x v="1"/>
    <n v="2"/>
    <n v="0"/>
    <n v="0"/>
  </r>
  <r>
    <x v="3"/>
    <x v="11"/>
    <x v="2"/>
    <x v="2"/>
    <x v="1"/>
    <x v="4"/>
    <x v="2"/>
    <x v="0"/>
    <n v="30"/>
    <n v="0"/>
    <n v="16.5"/>
  </r>
  <r>
    <x v="4"/>
    <x v="12"/>
    <x v="1"/>
    <x v="0"/>
    <x v="1"/>
    <x v="1"/>
    <x v="0"/>
    <x v="0"/>
    <n v="243"/>
    <n v="117.0724"/>
    <n v="109.35000000000001"/>
  </r>
  <r>
    <x v="6"/>
    <x v="21"/>
    <x v="0"/>
    <x v="0"/>
    <x v="0"/>
    <x v="3"/>
    <x v="2"/>
    <x v="0"/>
    <n v="1"/>
    <n v="0"/>
    <n v="0.55000000000000004"/>
  </r>
  <r>
    <x v="7"/>
    <x v="11"/>
    <x v="2"/>
    <x v="0"/>
    <x v="1"/>
    <x v="0"/>
    <x v="3"/>
    <x v="1"/>
    <n v="158"/>
    <n v="0"/>
    <n v="0"/>
  </r>
  <r>
    <x v="11"/>
    <x v="24"/>
    <x v="2"/>
    <x v="0"/>
    <x v="1"/>
    <x v="0"/>
    <x v="2"/>
    <x v="1"/>
    <n v="5"/>
    <n v="0"/>
    <n v="0"/>
  </r>
  <r>
    <x v="0"/>
    <x v="4"/>
    <x v="3"/>
    <x v="1"/>
    <x v="1"/>
    <x v="1"/>
    <x v="1"/>
    <x v="0"/>
    <n v="8"/>
    <n v="6.7213000000000003"/>
    <n v="3.6"/>
  </r>
  <r>
    <x v="1"/>
    <x v="6"/>
    <x v="4"/>
    <x v="0"/>
    <x v="0"/>
    <x v="3"/>
    <x v="0"/>
    <x v="0"/>
    <n v="39"/>
    <n v="0"/>
    <n v="21.45"/>
  </r>
  <r>
    <x v="2"/>
    <x v="19"/>
    <x v="2"/>
    <x v="0"/>
    <x v="1"/>
    <x v="4"/>
    <x v="2"/>
    <x v="0"/>
    <n v="89"/>
    <n v="0"/>
    <n v="48.95"/>
  </r>
  <r>
    <x v="9"/>
    <x v="4"/>
    <x v="3"/>
    <x v="1"/>
    <x v="1"/>
    <x v="3"/>
    <x v="3"/>
    <x v="0"/>
    <n v="1"/>
    <n v="0"/>
    <n v="0.55000000000000004"/>
  </r>
  <r>
    <x v="7"/>
    <x v="0"/>
    <x v="0"/>
    <x v="2"/>
    <x v="1"/>
    <x v="1"/>
    <x v="3"/>
    <x v="0"/>
    <n v="3"/>
    <n v="2.1682999999999999"/>
    <n v="1.35"/>
  </r>
  <r>
    <x v="10"/>
    <x v="2"/>
    <x v="2"/>
    <x v="2"/>
    <x v="1"/>
    <x v="2"/>
    <x v="3"/>
    <x v="0"/>
    <n v="4"/>
    <n v="0"/>
    <n v="1.1000000000000001"/>
  </r>
  <r>
    <x v="5"/>
    <x v="19"/>
    <x v="2"/>
    <x v="1"/>
    <x v="1"/>
    <x v="1"/>
    <x v="3"/>
    <x v="0"/>
    <n v="45"/>
    <n v="12.5966"/>
    <n v="20.25"/>
  </r>
  <r>
    <x v="4"/>
    <x v="10"/>
    <x v="0"/>
    <x v="1"/>
    <x v="0"/>
    <x v="0"/>
    <x v="0"/>
    <x v="0"/>
    <n v="20"/>
    <n v="0"/>
    <n v="5.3"/>
  </r>
  <r>
    <x v="9"/>
    <x v="6"/>
    <x v="4"/>
    <x v="1"/>
    <x v="1"/>
    <x v="2"/>
    <x v="2"/>
    <x v="0"/>
    <n v="20"/>
    <n v="0"/>
    <n v="5.3"/>
  </r>
  <r>
    <x v="10"/>
    <x v="6"/>
    <x v="4"/>
    <x v="0"/>
    <x v="0"/>
    <x v="4"/>
    <x v="1"/>
    <x v="0"/>
    <n v="5"/>
    <n v="0"/>
    <n v="2.75"/>
  </r>
  <r>
    <x v="0"/>
    <x v="26"/>
    <x v="2"/>
    <x v="1"/>
    <x v="1"/>
    <x v="0"/>
    <x v="3"/>
    <x v="1"/>
    <n v="1"/>
    <n v="0"/>
    <n v="0"/>
  </r>
  <r>
    <x v="11"/>
    <x v="10"/>
    <x v="0"/>
    <x v="0"/>
    <x v="0"/>
    <x v="4"/>
    <x v="1"/>
    <x v="1"/>
    <n v="17"/>
    <n v="0"/>
    <n v="0"/>
  </r>
  <r>
    <x v="9"/>
    <x v="6"/>
    <x v="4"/>
    <x v="2"/>
    <x v="0"/>
    <x v="1"/>
    <x v="0"/>
    <x v="0"/>
    <n v="31"/>
    <n v="10.4283"/>
    <n v="13.950000000000001"/>
  </r>
  <r>
    <x v="0"/>
    <x v="15"/>
    <x v="2"/>
    <x v="1"/>
    <x v="1"/>
    <x v="1"/>
    <x v="2"/>
    <x v="0"/>
    <n v="56"/>
    <n v="11.9123"/>
    <n v="25.200000000000003"/>
  </r>
  <r>
    <x v="10"/>
    <x v="3"/>
    <x v="2"/>
    <x v="0"/>
    <x v="1"/>
    <x v="0"/>
    <x v="3"/>
    <x v="1"/>
    <n v="14"/>
    <n v="0"/>
    <n v="0"/>
  </r>
  <r>
    <x v="9"/>
    <x v="0"/>
    <x v="0"/>
    <x v="0"/>
    <x v="1"/>
    <x v="2"/>
    <x v="3"/>
    <x v="0"/>
    <n v="58"/>
    <n v="0"/>
    <n v="15.370000000000001"/>
  </r>
  <r>
    <x v="3"/>
    <x v="4"/>
    <x v="3"/>
    <x v="0"/>
    <x v="1"/>
    <x v="2"/>
    <x v="0"/>
    <x v="0"/>
    <n v="1048"/>
    <n v="0"/>
    <n v="288.2"/>
  </r>
  <r>
    <x v="11"/>
    <x v="4"/>
    <x v="3"/>
    <x v="0"/>
    <x v="0"/>
    <x v="3"/>
    <x v="2"/>
    <x v="0"/>
    <n v="46"/>
    <n v="0"/>
    <n v="25.3"/>
  </r>
  <r>
    <x v="2"/>
    <x v="8"/>
    <x v="5"/>
    <x v="2"/>
    <x v="1"/>
    <x v="4"/>
    <x v="2"/>
    <x v="0"/>
    <n v="24"/>
    <n v="0"/>
    <n v="13.200000000000001"/>
  </r>
  <r>
    <x v="9"/>
    <x v="8"/>
    <x v="5"/>
    <x v="2"/>
    <x v="1"/>
    <x v="1"/>
    <x v="2"/>
    <x v="0"/>
    <n v="12"/>
    <n v="3.0607000000000002"/>
    <n v="5.4"/>
  </r>
  <r>
    <x v="0"/>
    <x v="10"/>
    <x v="0"/>
    <x v="2"/>
    <x v="0"/>
    <x v="1"/>
    <x v="2"/>
    <x v="0"/>
    <n v="87"/>
    <n v="21.6037"/>
    <n v="39.15"/>
  </r>
  <r>
    <x v="4"/>
    <x v="6"/>
    <x v="4"/>
    <x v="1"/>
    <x v="1"/>
    <x v="0"/>
    <x v="3"/>
    <x v="0"/>
    <n v="20"/>
    <n v="0"/>
    <n v="5.3"/>
  </r>
  <r>
    <x v="2"/>
    <x v="17"/>
    <x v="8"/>
    <x v="0"/>
    <x v="1"/>
    <x v="1"/>
    <x v="3"/>
    <x v="0"/>
    <n v="805"/>
    <n v="239.2799"/>
    <n v="362.25"/>
  </r>
  <r>
    <x v="5"/>
    <x v="6"/>
    <x v="4"/>
    <x v="2"/>
    <x v="1"/>
    <x v="3"/>
    <x v="1"/>
    <x v="0"/>
    <n v="4"/>
    <n v="0"/>
    <n v="2.2000000000000002"/>
  </r>
  <r>
    <x v="10"/>
    <x v="17"/>
    <x v="8"/>
    <x v="0"/>
    <x v="1"/>
    <x v="3"/>
    <x v="3"/>
    <x v="0"/>
    <n v="238"/>
    <n v="0"/>
    <n v="130.9"/>
  </r>
  <r>
    <x v="5"/>
    <x v="0"/>
    <x v="0"/>
    <x v="0"/>
    <x v="1"/>
    <x v="0"/>
    <x v="0"/>
    <x v="1"/>
    <n v="1"/>
    <n v="0"/>
    <n v="0"/>
  </r>
  <r>
    <x v="8"/>
    <x v="10"/>
    <x v="0"/>
    <x v="1"/>
    <x v="1"/>
    <x v="1"/>
    <x v="0"/>
    <x v="0"/>
    <n v="95"/>
    <n v="31.721400000000003"/>
    <n v="42.75"/>
  </r>
  <r>
    <x v="5"/>
    <x v="15"/>
    <x v="2"/>
    <x v="0"/>
    <x v="1"/>
    <x v="3"/>
    <x v="1"/>
    <x v="0"/>
    <n v="19"/>
    <n v="0"/>
    <n v="10.450000000000001"/>
  </r>
  <r>
    <x v="11"/>
    <x v="21"/>
    <x v="0"/>
    <x v="0"/>
    <x v="1"/>
    <x v="2"/>
    <x v="2"/>
    <x v="0"/>
    <n v="3"/>
    <n v="0"/>
    <n v="0.82500000000000007"/>
  </r>
  <r>
    <x v="10"/>
    <x v="10"/>
    <x v="0"/>
    <x v="1"/>
    <x v="1"/>
    <x v="3"/>
    <x v="2"/>
    <x v="1"/>
    <n v="9"/>
    <n v="0"/>
    <n v="0"/>
  </r>
  <r>
    <x v="4"/>
    <x v="13"/>
    <x v="0"/>
    <x v="0"/>
    <x v="1"/>
    <x v="3"/>
    <x v="2"/>
    <x v="1"/>
    <n v="0"/>
    <n v="0"/>
    <n v="0"/>
  </r>
  <r>
    <x v="0"/>
    <x v="20"/>
    <x v="10"/>
    <x v="0"/>
    <x v="1"/>
    <x v="0"/>
    <x v="2"/>
    <x v="0"/>
    <n v="8"/>
    <n v="0"/>
    <n v="2.12"/>
  </r>
  <r>
    <x v="4"/>
    <x v="18"/>
    <x v="9"/>
    <x v="0"/>
    <x v="1"/>
    <x v="1"/>
    <x v="2"/>
    <x v="0"/>
    <n v="7"/>
    <n v="0.48800000000000004"/>
    <n v="3.1500000000000004"/>
  </r>
  <r>
    <x v="8"/>
    <x v="19"/>
    <x v="2"/>
    <x v="2"/>
    <x v="1"/>
    <x v="2"/>
    <x v="3"/>
    <x v="1"/>
    <n v="16"/>
    <n v="0"/>
    <n v="0"/>
  </r>
  <r>
    <x v="10"/>
    <x v="17"/>
    <x v="8"/>
    <x v="2"/>
    <x v="1"/>
    <x v="2"/>
    <x v="3"/>
    <x v="1"/>
    <n v="4"/>
    <n v="0"/>
    <n v="0"/>
  </r>
  <r>
    <x v="7"/>
    <x v="0"/>
    <x v="0"/>
    <x v="0"/>
    <x v="1"/>
    <x v="2"/>
    <x v="0"/>
    <x v="0"/>
    <n v="29"/>
    <n v="0"/>
    <n v="7.9750000000000005"/>
  </r>
  <r>
    <x v="4"/>
    <x v="19"/>
    <x v="2"/>
    <x v="2"/>
    <x v="1"/>
    <x v="2"/>
    <x v="0"/>
    <x v="0"/>
    <n v="56"/>
    <n v="0"/>
    <n v="14.84"/>
  </r>
  <r>
    <x v="9"/>
    <x v="10"/>
    <x v="0"/>
    <x v="1"/>
    <x v="0"/>
    <x v="0"/>
    <x v="2"/>
    <x v="0"/>
    <n v="123"/>
    <n v="0"/>
    <n v="32.594999999999999"/>
  </r>
  <r>
    <x v="5"/>
    <x v="11"/>
    <x v="2"/>
    <x v="1"/>
    <x v="1"/>
    <x v="0"/>
    <x v="0"/>
    <x v="1"/>
    <n v="14"/>
    <n v="0"/>
    <n v="0"/>
  </r>
  <r>
    <x v="10"/>
    <x v="17"/>
    <x v="8"/>
    <x v="0"/>
    <x v="1"/>
    <x v="4"/>
    <x v="0"/>
    <x v="0"/>
    <n v="61"/>
    <n v="0"/>
    <n v="33.550000000000004"/>
  </r>
  <r>
    <x v="2"/>
    <x v="15"/>
    <x v="2"/>
    <x v="2"/>
    <x v="1"/>
    <x v="3"/>
    <x v="2"/>
    <x v="1"/>
    <n v="0"/>
    <n v="0"/>
    <n v="0"/>
  </r>
  <r>
    <x v="11"/>
    <x v="10"/>
    <x v="0"/>
    <x v="0"/>
    <x v="1"/>
    <x v="3"/>
    <x v="0"/>
    <x v="1"/>
    <n v="5"/>
    <n v="0"/>
    <n v="0"/>
  </r>
  <r>
    <x v="9"/>
    <x v="11"/>
    <x v="2"/>
    <x v="1"/>
    <x v="1"/>
    <x v="4"/>
    <x v="2"/>
    <x v="0"/>
    <n v="12"/>
    <n v="0"/>
    <n v="6.6000000000000005"/>
  </r>
  <r>
    <x v="2"/>
    <x v="11"/>
    <x v="2"/>
    <x v="1"/>
    <x v="1"/>
    <x v="0"/>
    <x v="2"/>
    <x v="1"/>
    <n v="79"/>
    <n v="0"/>
    <n v="0"/>
  </r>
  <r>
    <x v="9"/>
    <x v="12"/>
    <x v="1"/>
    <x v="0"/>
    <x v="1"/>
    <x v="0"/>
    <x v="1"/>
    <x v="1"/>
    <n v="1"/>
    <n v="0"/>
    <n v="0"/>
  </r>
  <r>
    <x v="0"/>
    <x v="8"/>
    <x v="5"/>
    <x v="2"/>
    <x v="1"/>
    <x v="0"/>
    <x v="2"/>
    <x v="0"/>
    <n v="126"/>
    <n v="0"/>
    <n v="33.39"/>
  </r>
  <r>
    <x v="7"/>
    <x v="4"/>
    <x v="3"/>
    <x v="2"/>
    <x v="1"/>
    <x v="4"/>
    <x v="3"/>
    <x v="0"/>
    <n v="2"/>
    <n v="0"/>
    <n v="1.1000000000000001"/>
  </r>
  <r>
    <x v="6"/>
    <x v="17"/>
    <x v="8"/>
    <x v="0"/>
    <x v="1"/>
    <x v="2"/>
    <x v="3"/>
    <x v="1"/>
    <n v="36"/>
    <n v="0"/>
    <n v="0"/>
  </r>
  <r>
    <x v="0"/>
    <x v="4"/>
    <x v="3"/>
    <x v="0"/>
    <x v="0"/>
    <x v="2"/>
    <x v="3"/>
    <x v="0"/>
    <n v="26"/>
    <n v="0"/>
    <n v="6.8900000000000006"/>
  </r>
  <r>
    <x v="3"/>
    <x v="15"/>
    <x v="2"/>
    <x v="0"/>
    <x v="1"/>
    <x v="3"/>
    <x v="2"/>
    <x v="0"/>
    <n v="585"/>
    <n v="0"/>
    <n v="321.75"/>
  </r>
  <r>
    <x v="2"/>
    <x v="6"/>
    <x v="4"/>
    <x v="0"/>
    <x v="1"/>
    <x v="2"/>
    <x v="3"/>
    <x v="0"/>
    <n v="634"/>
    <n v="0"/>
    <n v="174.35"/>
  </r>
  <r>
    <x v="8"/>
    <x v="4"/>
    <x v="3"/>
    <x v="2"/>
    <x v="1"/>
    <x v="3"/>
    <x v="1"/>
    <x v="0"/>
    <n v="3"/>
    <n v="0"/>
    <n v="1.6500000000000001"/>
  </r>
  <r>
    <x v="5"/>
    <x v="1"/>
    <x v="1"/>
    <x v="0"/>
    <x v="1"/>
    <x v="2"/>
    <x v="1"/>
    <x v="0"/>
    <n v="38"/>
    <n v="0"/>
    <n v="10.07"/>
  </r>
  <r>
    <x v="1"/>
    <x v="11"/>
    <x v="2"/>
    <x v="1"/>
    <x v="1"/>
    <x v="3"/>
    <x v="0"/>
    <x v="0"/>
    <n v="12"/>
    <n v="0"/>
    <n v="6.6000000000000005"/>
  </r>
  <r>
    <x v="4"/>
    <x v="4"/>
    <x v="3"/>
    <x v="2"/>
    <x v="1"/>
    <x v="2"/>
    <x v="0"/>
    <x v="1"/>
    <n v="1"/>
    <n v="0"/>
    <n v="0"/>
  </r>
  <r>
    <x v="8"/>
    <x v="10"/>
    <x v="0"/>
    <x v="0"/>
    <x v="1"/>
    <x v="4"/>
    <x v="3"/>
    <x v="0"/>
    <n v="65"/>
    <n v="0"/>
    <n v="35.75"/>
  </r>
  <r>
    <x v="0"/>
    <x v="10"/>
    <x v="0"/>
    <x v="2"/>
    <x v="1"/>
    <x v="4"/>
    <x v="0"/>
    <x v="0"/>
    <n v="4"/>
    <n v="0"/>
    <n v="2.2000000000000002"/>
  </r>
  <r>
    <x v="5"/>
    <x v="11"/>
    <x v="2"/>
    <x v="0"/>
    <x v="1"/>
    <x v="5"/>
    <x v="0"/>
    <x v="0"/>
    <n v="7"/>
    <n v="117.38980000000001"/>
    <n v="4.83"/>
  </r>
  <r>
    <x v="10"/>
    <x v="4"/>
    <x v="3"/>
    <x v="0"/>
    <x v="0"/>
    <x v="0"/>
    <x v="0"/>
    <x v="1"/>
    <n v="22"/>
    <n v="0"/>
    <n v="0"/>
  </r>
  <r>
    <x v="10"/>
    <x v="11"/>
    <x v="2"/>
    <x v="2"/>
    <x v="1"/>
    <x v="1"/>
    <x v="0"/>
    <x v="0"/>
    <n v="122"/>
    <n v="35.5839"/>
    <n v="54.900000000000006"/>
  </r>
  <r>
    <x v="8"/>
    <x v="11"/>
    <x v="2"/>
    <x v="1"/>
    <x v="1"/>
    <x v="1"/>
    <x v="0"/>
    <x v="0"/>
    <n v="92"/>
    <n v="19.6738"/>
    <n v="41.4"/>
  </r>
  <r>
    <x v="10"/>
    <x v="17"/>
    <x v="8"/>
    <x v="2"/>
    <x v="1"/>
    <x v="4"/>
    <x v="2"/>
    <x v="1"/>
    <n v="75"/>
    <n v="0"/>
    <n v="0"/>
  </r>
  <r>
    <x v="0"/>
    <x v="1"/>
    <x v="1"/>
    <x v="0"/>
    <x v="1"/>
    <x v="2"/>
    <x v="2"/>
    <x v="1"/>
    <n v="18"/>
    <n v="0"/>
    <n v="0"/>
  </r>
  <r>
    <x v="9"/>
    <x v="0"/>
    <x v="0"/>
    <x v="2"/>
    <x v="1"/>
    <x v="3"/>
    <x v="2"/>
    <x v="0"/>
    <n v="9"/>
    <n v="0"/>
    <n v="4.95"/>
  </r>
  <r>
    <x v="1"/>
    <x v="2"/>
    <x v="2"/>
    <x v="1"/>
    <x v="1"/>
    <x v="1"/>
    <x v="1"/>
    <x v="0"/>
    <n v="2"/>
    <n v="0.40130000000000005"/>
    <n v="0.9"/>
  </r>
  <r>
    <x v="5"/>
    <x v="1"/>
    <x v="1"/>
    <x v="1"/>
    <x v="1"/>
    <x v="3"/>
    <x v="2"/>
    <x v="1"/>
    <n v="0"/>
    <n v="0"/>
    <n v="0"/>
  </r>
  <r>
    <x v="4"/>
    <x v="15"/>
    <x v="2"/>
    <x v="0"/>
    <x v="1"/>
    <x v="5"/>
    <x v="0"/>
    <x v="0"/>
    <n v="4"/>
    <n v="73.052999999999997"/>
    <n v="2.7600000000000002"/>
  </r>
  <r>
    <x v="3"/>
    <x v="17"/>
    <x v="8"/>
    <x v="0"/>
    <x v="1"/>
    <x v="4"/>
    <x v="3"/>
    <x v="1"/>
    <n v="129"/>
    <n v="0"/>
    <n v="0"/>
  </r>
  <r>
    <x v="7"/>
    <x v="4"/>
    <x v="3"/>
    <x v="2"/>
    <x v="1"/>
    <x v="0"/>
    <x v="3"/>
    <x v="1"/>
    <n v="6"/>
    <n v="0"/>
    <n v="0"/>
  </r>
  <r>
    <x v="4"/>
    <x v="6"/>
    <x v="4"/>
    <x v="2"/>
    <x v="1"/>
    <x v="1"/>
    <x v="3"/>
    <x v="0"/>
    <n v="33"/>
    <n v="13.0938"/>
    <n v="14.850000000000001"/>
  </r>
  <r>
    <x v="10"/>
    <x v="2"/>
    <x v="2"/>
    <x v="0"/>
    <x v="1"/>
    <x v="3"/>
    <x v="2"/>
    <x v="0"/>
    <n v="228"/>
    <n v="0"/>
    <n v="125.4"/>
  </r>
  <r>
    <x v="5"/>
    <x v="10"/>
    <x v="0"/>
    <x v="2"/>
    <x v="0"/>
    <x v="0"/>
    <x v="1"/>
    <x v="1"/>
    <n v="1"/>
    <n v="0"/>
    <n v="0"/>
  </r>
  <r>
    <x v="0"/>
    <x v="10"/>
    <x v="0"/>
    <x v="0"/>
    <x v="1"/>
    <x v="3"/>
    <x v="2"/>
    <x v="1"/>
    <n v="56"/>
    <n v="0"/>
    <n v="0"/>
  </r>
  <r>
    <x v="5"/>
    <x v="16"/>
    <x v="7"/>
    <x v="1"/>
    <x v="1"/>
    <x v="4"/>
    <x v="2"/>
    <x v="0"/>
    <n v="6"/>
    <n v="0"/>
    <n v="3.3000000000000003"/>
  </r>
  <r>
    <x v="4"/>
    <x v="4"/>
    <x v="3"/>
    <x v="1"/>
    <x v="1"/>
    <x v="1"/>
    <x v="1"/>
    <x v="0"/>
    <n v="3"/>
    <n v="1.0688"/>
    <n v="1.35"/>
  </r>
  <r>
    <x v="3"/>
    <x v="26"/>
    <x v="2"/>
    <x v="0"/>
    <x v="1"/>
    <x v="1"/>
    <x v="1"/>
    <x v="0"/>
    <n v="1"/>
    <n v="0.35100000000000003"/>
    <n v="0.45"/>
  </r>
  <r>
    <x v="0"/>
    <x v="17"/>
    <x v="8"/>
    <x v="1"/>
    <x v="1"/>
    <x v="0"/>
    <x v="2"/>
    <x v="0"/>
    <n v="370"/>
    <n v="0"/>
    <n v="98.050000000000011"/>
  </r>
  <r>
    <x v="0"/>
    <x v="4"/>
    <x v="3"/>
    <x v="0"/>
    <x v="0"/>
    <x v="1"/>
    <x v="2"/>
    <x v="0"/>
    <n v="142"/>
    <n v="64.738399999999999"/>
    <n v="63.900000000000006"/>
  </r>
  <r>
    <x v="4"/>
    <x v="4"/>
    <x v="3"/>
    <x v="0"/>
    <x v="1"/>
    <x v="5"/>
    <x v="2"/>
    <x v="0"/>
    <n v="6"/>
    <n v="34.0899"/>
    <n v="4.1400000000000006"/>
  </r>
  <r>
    <x v="7"/>
    <x v="22"/>
    <x v="7"/>
    <x v="2"/>
    <x v="1"/>
    <x v="1"/>
    <x v="3"/>
    <x v="0"/>
    <n v="1"/>
    <n v="1.5510000000000002"/>
    <n v="0.45"/>
  </r>
  <r>
    <x v="0"/>
    <x v="18"/>
    <x v="9"/>
    <x v="0"/>
    <x v="1"/>
    <x v="2"/>
    <x v="3"/>
    <x v="0"/>
    <n v="7"/>
    <n v="0"/>
    <n v="1.855"/>
  </r>
  <r>
    <x v="0"/>
    <x v="19"/>
    <x v="2"/>
    <x v="0"/>
    <x v="1"/>
    <x v="1"/>
    <x v="2"/>
    <x v="0"/>
    <n v="2390"/>
    <n v="618.14380000000006"/>
    <n v="1075.5"/>
  </r>
  <r>
    <x v="4"/>
    <x v="19"/>
    <x v="2"/>
    <x v="0"/>
    <x v="1"/>
    <x v="2"/>
    <x v="2"/>
    <x v="0"/>
    <n v="1383"/>
    <n v="0"/>
    <n v="366.495"/>
  </r>
  <r>
    <x v="3"/>
    <x v="6"/>
    <x v="4"/>
    <x v="0"/>
    <x v="0"/>
    <x v="3"/>
    <x v="2"/>
    <x v="0"/>
    <n v="247"/>
    <n v="0"/>
    <n v="135.85"/>
  </r>
  <r>
    <x v="4"/>
    <x v="16"/>
    <x v="7"/>
    <x v="0"/>
    <x v="1"/>
    <x v="0"/>
    <x v="3"/>
    <x v="0"/>
    <n v="1472"/>
    <n v="0"/>
    <n v="390.08000000000004"/>
  </r>
  <r>
    <x v="10"/>
    <x v="1"/>
    <x v="1"/>
    <x v="2"/>
    <x v="1"/>
    <x v="2"/>
    <x v="3"/>
    <x v="0"/>
    <n v="9"/>
    <n v="0"/>
    <n v="2.4750000000000001"/>
  </r>
  <r>
    <x v="4"/>
    <x v="6"/>
    <x v="4"/>
    <x v="2"/>
    <x v="0"/>
    <x v="0"/>
    <x v="0"/>
    <x v="0"/>
    <n v="37"/>
    <n v="0"/>
    <n v="9.8049999999999997"/>
  </r>
  <r>
    <x v="6"/>
    <x v="4"/>
    <x v="3"/>
    <x v="2"/>
    <x v="0"/>
    <x v="1"/>
    <x v="0"/>
    <x v="0"/>
    <n v="8"/>
    <n v="1.6584000000000001"/>
    <n v="3.6"/>
  </r>
  <r>
    <x v="2"/>
    <x v="11"/>
    <x v="2"/>
    <x v="0"/>
    <x v="1"/>
    <x v="2"/>
    <x v="3"/>
    <x v="1"/>
    <n v="13"/>
    <n v="0"/>
    <n v="0"/>
  </r>
  <r>
    <x v="5"/>
    <x v="8"/>
    <x v="5"/>
    <x v="0"/>
    <x v="1"/>
    <x v="2"/>
    <x v="2"/>
    <x v="0"/>
    <n v="153"/>
    <n v="0"/>
    <n v="40.545000000000002"/>
  </r>
  <r>
    <x v="3"/>
    <x v="19"/>
    <x v="2"/>
    <x v="2"/>
    <x v="1"/>
    <x v="2"/>
    <x v="3"/>
    <x v="0"/>
    <n v="31"/>
    <n v="0"/>
    <n v="8.5250000000000004"/>
  </r>
  <r>
    <x v="0"/>
    <x v="12"/>
    <x v="1"/>
    <x v="0"/>
    <x v="1"/>
    <x v="1"/>
    <x v="1"/>
    <x v="0"/>
    <n v="100"/>
    <n v="27.421800000000001"/>
    <n v="45"/>
  </r>
  <r>
    <x v="1"/>
    <x v="19"/>
    <x v="2"/>
    <x v="0"/>
    <x v="1"/>
    <x v="1"/>
    <x v="3"/>
    <x v="0"/>
    <n v="944"/>
    <n v="276.80940000000004"/>
    <n v="424.8"/>
  </r>
  <r>
    <x v="7"/>
    <x v="5"/>
    <x v="1"/>
    <x v="2"/>
    <x v="1"/>
    <x v="3"/>
    <x v="1"/>
    <x v="0"/>
    <n v="1"/>
    <n v="0"/>
    <n v="0.55000000000000004"/>
  </r>
  <r>
    <x v="11"/>
    <x v="10"/>
    <x v="0"/>
    <x v="1"/>
    <x v="1"/>
    <x v="5"/>
    <x v="1"/>
    <x v="0"/>
    <n v="1"/>
    <n v="24.950600000000001"/>
    <n v="0.69000000000000006"/>
  </r>
  <r>
    <x v="2"/>
    <x v="17"/>
    <x v="8"/>
    <x v="2"/>
    <x v="1"/>
    <x v="4"/>
    <x v="2"/>
    <x v="0"/>
    <n v="3"/>
    <n v="0"/>
    <n v="1.6500000000000001"/>
  </r>
  <r>
    <x v="9"/>
    <x v="9"/>
    <x v="2"/>
    <x v="2"/>
    <x v="1"/>
    <x v="4"/>
    <x v="2"/>
    <x v="0"/>
    <n v="3"/>
    <n v="0"/>
    <n v="1.6500000000000001"/>
  </r>
  <r>
    <x v="10"/>
    <x v="4"/>
    <x v="3"/>
    <x v="2"/>
    <x v="0"/>
    <x v="1"/>
    <x v="2"/>
    <x v="0"/>
    <n v="2"/>
    <n v="0.53590000000000004"/>
    <n v="0.9"/>
  </r>
  <r>
    <x v="10"/>
    <x v="10"/>
    <x v="0"/>
    <x v="1"/>
    <x v="0"/>
    <x v="2"/>
    <x v="1"/>
    <x v="0"/>
    <n v="1"/>
    <n v="0"/>
    <n v="0.27500000000000002"/>
  </r>
  <r>
    <x v="4"/>
    <x v="11"/>
    <x v="2"/>
    <x v="0"/>
    <x v="1"/>
    <x v="3"/>
    <x v="1"/>
    <x v="0"/>
    <n v="109"/>
    <n v="0"/>
    <n v="59.95"/>
  </r>
  <r>
    <x v="8"/>
    <x v="6"/>
    <x v="4"/>
    <x v="0"/>
    <x v="1"/>
    <x v="3"/>
    <x v="1"/>
    <x v="1"/>
    <n v="5"/>
    <n v="0"/>
    <n v="0"/>
  </r>
  <r>
    <x v="6"/>
    <x v="12"/>
    <x v="1"/>
    <x v="1"/>
    <x v="1"/>
    <x v="3"/>
    <x v="2"/>
    <x v="0"/>
    <n v="4"/>
    <n v="0"/>
    <n v="2.2000000000000002"/>
  </r>
  <r>
    <x v="9"/>
    <x v="13"/>
    <x v="0"/>
    <x v="1"/>
    <x v="1"/>
    <x v="3"/>
    <x v="0"/>
    <x v="1"/>
    <n v="1"/>
    <n v="0"/>
    <n v="0"/>
  </r>
  <r>
    <x v="5"/>
    <x v="11"/>
    <x v="2"/>
    <x v="0"/>
    <x v="1"/>
    <x v="1"/>
    <x v="0"/>
    <x v="0"/>
    <n v="1949"/>
    <n v="661.39420000000007"/>
    <n v="877.05000000000007"/>
  </r>
  <r>
    <x v="7"/>
    <x v="1"/>
    <x v="1"/>
    <x v="1"/>
    <x v="1"/>
    <x v="1"/>
    <x v="3"/>
    <x v="0"/>
    <n v="2"/>
    <n v="0.23570000000000002"/>
    <n v="0.9"/>
  </r>
  <r>
    <x v="9"/>
    <x v="8"/>
    <x v="5"/>
    <x v="0"/>
    <x v="1"/>
    <x v="2"/>
    <x v="0"/>
    <x v="1"/>
    <n v="3"/>
    <n v="0"/>
    <n v="0"/>
  </r>
  <r>
    <x v="10"/>
    <x v="14"/>
    <x v="6"/>
    <x v="0"/>
    <x v="1"/>
    <x v="2"/>
    <x v="2"/>
    <x v="0"/>
    <n v="4"/>
    <n v="0"/>
    <n v="1.1000000000000001"/>
  </r>
  <r>
    <x v="11"/>
    <x v="19"/>
    <x v="2"/>
    <x v="0"/>
    <x v="1"/>
    <x v="4"/>
    <x v="0"/>
    <x v="1"/>
    <n v="108"/>
    <n v="0"/>
    <n v="0"/>
  </r>
  <r>
    <x v="2"/>
    <x v="16"/>
    <x v="7"/>
    <x v="0"/>
    <x v="1"/>
    <x v="0"/>
    <x v="2"/>
    <x v="0"/>
    <n v="6274"/>
    <n v="0"/>
    <n v="1725.3500000000001"/>
  </r>
  <r>
    <x v="3"/>
    <x v="10"/>
    <x v="0"/>
    <x v="0"/>
    <x v="0"/>
    <x v="1"/>
    <x v="1"/>
    <x v="0"/>
    <n v="162"/>
    <n v="52.016800000000003"/>
    <n v="72.900000000000006"/>
  </r>
  <r>
    <x v="1"/>
    <x v="17"/>
    <x v="8"/>
    <x v="0"/>
    <x v="1"/>
    <x v="0"/>
    <x v="1"/>
    <x v="1"/>
    <n v="33"/>
    <n v="0"/>
    <n v="0"/>
  </r>
  <r>
    <x v="5"/>
    <x v="17"/>
    <x v="8"/>
    <x v="1"/>
    <x v="1"/>
    <x v="4"/>
    <x v="3"/>
    <x v="1"/>
    <n v="18"/>
    <n v="0"/>
    <n v="0"/>
  </r>
  <r>
    <x v="2"/>
    <x v="12"/>
    <x v="1"/>
    <x v="0"/>
    <x v="1"/>
    <x v="2"/>
    <x v="1"/>
    <x v="0"/>
    <n v="47"/>
    <n v="0"/>
    <n v="12.925000000000001"/>
  </r>
  <r>
    <x v="1"/>
    <x v="1"/>
    <x v="1"/>
    <x v="0"/>
    <x v="1"/>
    <x v="2"/>
    <x v="0"/>
    <x v="1"/>
    <n v="2"/>
    <n v="0"/>
    <n v="0"/>
  </r>
  <r>
    <x v="4"/>
    <x v="4"/>
    <x v="3"/>
    <x v="1"/>
    <x v="0"/>
    <x v="0"/>
    <x v="2"/>
    <x v="0"/>
    <n v="1"/>
    <n v="0"/>
    <n v="0.26500000000000001"/>
  </r>
  <r>
    <x v="2"/>
    <x v="17"/>
    <x v="8"/>
    <x v="2"/>
    <x v="1"/>
    <x v="0"/>
    <x v="2"/>
    <x v="0"/>
    <n v="1894"/>
    <n v="0"/>
    <n v="520.85"/>
  </r>
  <r>
    <x v="9"/>
    <x v="6"/>
    <x v="4"/>
    <x v="0"/>
    <x v="1"/>
    <x v="5"/>
    <x v="2"/>
    <x v="0"/>
    <n v="2"/>
    <n v="1.4847000000000001"/>
    <n v="1.3800000000000001"/>
  </r>
  <r>
    <x v="2"/>
    <x v="17"/>
    <x v="8"/>
    <x v="1"/>
    <x v="1"/>
    <x v="2"/>
    <x v="0"/>
    <x v="1"/>
    <n v="2"/>
    <n v="0"/>
    <n v="0"/>
  </r>
  <r>
    <x v="11"/>
    <x v="17"/>
    <x v="8"/>
    <x v="1"/>
    <x v="1"/>
    <x v="2"/>
    <x v="3"/>
    <x v="0"/>
    <n v="13"/>
    <n v="0"/>
    <n v="3.5750000000000002"/>
  </r>
  <r>
    <x v="0"/>
    <x v="5"/>
    <x v="1"/>
    <x v="0"/>
    <x v="1"/>
    <x v="3"/>
    <x v="3"/>
    <x v="1"/>
    <n v="2"/>
    <n v="0"/>
    <n v="0"/>
  </r>
  <r>
    <x v="6"/>
    <x v="10"/>
    <x v="0"/>
    <x v="2"/>
    <x v="0"/>
    <x v="4"/>
    <x v="3"/>
    <x v="1"/>
    <n v="23"/>
    <n v="0"/>
    <n v="0"/>
  </r>
  <r>
    <x v="5"/>
    <x v="26"/>
    <x v="2"/>
    <x v="0"/>
    <x v="1"/>
    <x v="0"/>
    <x v="0"/>
    <x v="1"/>
    <n v="4"/>
    <n v="0"/>
    <n v="0"/>
  </r>
  <r>
    <x v="0"/>
    <x v="11"/>
    <x v="2"/>
    <x v="0"/>
    <x v="1"/>
    <x v="0"/>
    <x v="2"/>
    <x v="0"/>
    <n v="27029"/>
    <n v="0"/>
    <n v="7162.6850000000004"/>
  </r>
  <r>
    <x v="2"/>
    <x v="9"/>
    <x v="2"/>
    <x v="1"/>
    <x v="1"/>
    <x v="2"/>
    <x v="2"/>
    <x v="0"/>
    <n v="24"/>
    <n v="0"/>
    <n v="6.6000000000000005"/>
  </r>
  <r>
    <x v="1"/>
    <x v="4"/>
    <x v="3"/>
    <x v="0"/>
    <x v="0"/>
    <x v="0"/>
    <x v="0"/>
    <x v="1"/>
    <n v="5"/>
    <n v="0"/>
    <n v="0"/>
  </r>
  <r>
    <x v="10"/>
    <x v="8"/>
    <x v="5"/>
    <x v="1"/>
    <x v="1"/>
    <x v="0"/>
    <x v="1"/>
    <x v="0"/>
    <n v="9"/>
    <n v="0"/>
    <n v="2.4750000000000001"/>
  </r>
  <r>
    <x v="5"/>
    <x v="9"/>
    <x v="2"/>
    <x v="0"/>
    <x v="1"/>
    <x v="4"/>
    <x v="3"/>
    <x v="1"/>
    <n v="22"/>
    <n v="0"/>
    <n v="0"/>
  </r>
  <r>
    <x v="9"/>
    <x v="2"/>
    <x v="2"/>
    <x v="2"/>
    <x v="1"/>
    <x v="0"/>
    <x v="3"/>
    <x v="0"/>
    <n v="56"/>
    <n v="0"/>
    <n v="14.84"/>
  </r>
  <r>
    <x v="1"/>
    <x v="10"/>
    <x v="0"/>
    <x v="0"/>
    <x v="1"/>
    <x v="3"/>
    <x v="2"/>
    <x v="0"/>
    <n v="4366"/>
    <n v="0"/>
    <n v="2401.3000000000002"/>
  </r>
  <r>
    <x v="3"/>
    <x v="10"/>
    <x v="0"/>
    <x v="2"/>
    <x v="0"/>
    <x v="0"/>
    <x v="2"/>
    <x v="0"/>
    <n v="612"/>
    <n v="0"/>
    <n v="168.3"/>
  </r>
  <r>
    <x v="7"/>
    <x v="10"/>
    <x v="0"/>
    <x v="0"/>
    <x v="0"/>
    <x v="3"/>
    <x v="0"/>
    <x v="0"/>
    <n v="121"/>
    <n v="0"/>
    <n v="66.55"/>
  </r>
  <r>
    <x v="0"/>
    <x v="19"/>
    <x v="2"/>
    <x v="1"/>
    <x v="1"/>
    <x v="2"/>
    <x v="1"/>
    <x v="0"/>
    <n v="5"/>
    <n v="0"/>
    <n v="1.325"/>
  </r>
  <r>
    <x v="5"/>
    <x v="19"/>
    <x v="2"/>
    <x v="0"/>
    <x v="1"/>
    <x v="3"/>
    <x v="2"/>
    <x v="0"/>
    <n v="1368"/>
    <n v="0"/>
    <n v="752.40000000000009"/>
  </r>
  <r>
    <x v="4"/>
    <x v="12"/>
    <x v="1"/>
    <x v="2"/>
    <x v="1"/>
    <x v="1"/>
    <x v="1"/>
    <x v="0"/>
    <n v="2"/>
    <n v="0.53420000000000001"/>
    <n v="0.9"/>
  </r>
  <r>
    <x v="5"/>
    <x v="23"/>
    <x v="2"/>
    <x v="0"/>
    <x v="1"/>
    <x v="0"/>
    <x v="0"/>
    <x v="0"/>
    <n v="14"/>
    <n v="0"/>
    <n v="3.71"/>
  </r>
  <r>
    <x v="4"/>
    <x v="17"/>
    <x v="8"/>
    <x v="0"/>
    <x v="1"/>
    <x v="3"/>
    <x v="0"/>
    <x v="1"/>
    <n v="24"/>
    <n v="0"/>
    <n v="0"/>
  </r>
  <r>
    <x v="4"/>
    <x v="18"/>
    <x v="9"/>
    <x v="2"/>
    <x v="1"/>
    <x v="0"/>
    <x v="2"/>
    <x v="0"/>
    <n v="2"/>
    <n v="0"/>
    <n v="0.53"/>
  </r>
  <r>
    <x v="4"/>
    <x v="1"/>
    <x v="1"/>
    <x v="0"/>
    <x v="1"/>
    <x v="3"/>
    <x v="1"/>
    <x v="0"/>
    <n v="18"/>
    <n v="0"/>
    <n v="9.9"/>
  </r>
  <r>
    <x v="11"/>
    <x v="8"/>
    <x v="5"/>
    <x v="2"/>
    <x v="1"/>
    <x v="2"/>
    <x v="1"/>
    <x v="0"/>
    <n v="2"/>
    <n v="0"/>
    <n v="0.55000000000000004"/>
  </r>
  <r>
    <x v="5"/>
    <x v="15"/>
    <x v="2"/>
    <x v="0"/>
    <x v="1"/>
    <x v="4"/>
    <x v="2"/>
    <x v="1"/>
    <n v="6"/>
    <n v="0"/>
    <n v="0"/>
  </r>
  <r>
    <x v="3"/>
    <x v="11"/>
    <x v="2"/>
    <x v="0"/>
    <x v="1"/>
    <x v="3"/>
    <x v="1"/>
    <x v="1"/>
    <n v="1"/>
    <n v="0"/>
    <n v="0"/>
  </r>
  <r>
    <x v="6"/>
    <x v="1"/>
    <x v="1"/>
    <x v="0"/>
    <x v="1"/>
    <x v="4"/>
    <x v="3"/>
    <x v="0"/>
    <n v="10"/>
    <n v="0"/>
    <n v="5.5"/>
  </r>
  <r>
    <x v="7"/>
    <x v="2"/>
    <x v="2"/>
    <x v="2"/>
    <x v="1"/>
    <x v="3"/>
    <x v="0"/>
    <x v="0"/>
    <n v="3"/>
    <n v="0"/>
    <n v="1.6500000000000001"/>
  </r>
  <r>
    <x v="7"/>
    <x v="19"/>
    <x v="2"/>
    <x v="0"/>
    <x v="1"/>
    <x v="3"/>
    <x v="3"/>
    <x v="0"/>
    <n v="194"/>
    <n v="0"/>
    <n v="106.7"/>
  </r>
  <r>
    <x v="5"/>
    <x v="16"/>
    <x v="7"/>
    <x v="1"/>
    <x v="1"/>
    <x v="3"/>
    <x v="2"/>
    <x v="1"/>
    <n v="0"/>
    <n v="0"/>
    <n v="0"/>
  </r>
  <r>
    <x v="11"/>
    <x v="8"/>
    <x v="5"/>
    <x v="1"/>
    <x v="1"/>
    <x v="5"/>
    <x v="1"/>
    <x v="0"/>
    <n v="1"/>
    <n v="68.800700000000006"/>
    <n v="0.69000000000000006"/>
  </r>
  <r>
    <x v="9"/>
    <x v="2"/>
    <x v="2"/>
    <x v="0"/>
    <x v="1"/>
    <x v="4"/>
    <x v="0"/>
    <x v="0"/>
    <n v="20"/>
    <n v="0"/>
    <n v="11"/>
  </r>
  <r>
    <x v="4"/>
    <x v="0"/>
    <x v="0"/>
    <x v="0"/>
    <x v="1"/>
    <x v="0"/>
    <x v="0"/>
    <x v="0"/>
    <n v="271"/>
    <n v="0"/>
    <n v="71.814999999999998"/>
  </r>
  <r>
    <x v="5"/>
    <x v="16"/>
    <x v="7"/>
    <x v="0"/>
    <x v="1"/>
    <x v="0"/>
    <x v="3"/>
    <x v="1"/>
    <n v="5"/>
    <n v="0"/>
    <n v="0"/>
  </r>
  <r>
    <x v="8"/>
    <x v="6"/>
    <x v="4"/>
    <x v="0"/>
    <x v="1"/>
    <x v="4"/>
    <x v="0"/>
    <x v="0"/>
    <n v="111"/>
    <n v="0"/>
    <n v="61.050000000000004"/>
  </r>
  <r>
    <x v="1"/>
    <x v="16"/>
    <x v="7"/>
    <x v="0"/>
    <x v="1"/>
    <x v="1"/>
    <x v="2"/>
    <x v="0"/>
    <n v="978"/>
    <n v="277.22160000000002"/>
    <n v="440.1"/>
  </r>
  <r>
    <x v="0"/>
    <x v="4"/>
    <x v="3"/>
    <x v="2"/>
    <x v="1"/>
    <x v="1"/>
    <x v="3"/>
    <x v="0"/>
    <n v="62"/>
    <n v="22.739100000000001"/>
    <n v="27.900000000000002"/>
  </r>
  <r>
    <x v="9"/>
    <x v="17"/>
    <x v="8"/>
    <x v="1"/>
    <x v="1"/>
    <x v="0"/>
    <x v="2"/>
    <x v="1"/>
    <n v="10"/>
    <n v="0"/>
    <n v="0"/>
  </r>
  <r>
    <x v="4"/>
    <x v="2"/>
    <x v="2"/>
    <x v="0"/>
    <x v="1"/>
    <x v="0"/>
    <x v="0"/>
    <x v="1"/>
    <n v="5"/>
    <n v="0"/>
    <n v="0"/>
  </r>
  <r>
    <x v="5"/>
    <x v="19"/>
    <x v="2"/>
    <x v="2"/>
    <x v="1"/>
    <x v="3"/>
    <x v="2"/>
    <x v="1"/>
    <n v="0"/>
    <n v="0"/>
    <n v="0"/>
  </r>
  <r>
    <x v="7"/>
    <x v="11"/>
    <x v="2"/>
    <x v="2"/>
    <x v="1"/>
    <x v="2"/>
    <x v="1"/>
    <x v="0"/>
    <n v="25"/>
    <n v="0"/>
    <n v="6.875"/>
  </r>
  <r>
    <x v="9"/>
    <x v="11"/>
    <x v="2"/>
    <x v="0"/>
    <x v="1"/>
    <x v="0"/>
    <x v="0"/>
    <x v="1"/>
    <n v="80"/>
    <n v="0"/>
    <n v="0"/>
  </r>
  <r>
    <x v="7"/>
    <x v="6"/>
    <x v="4"/>
    <x v="2"/>
    <x v="0"/>
    <x v="1"/>
    <x v="0"/>
    <x v="0"/>
    <n v="22"/>
    <n v="5.2502000000000004"/>
    <n v="9.9"/>
  </r>
  <r>
    <x v="2"/>
    <x v="4"/>
    <x v="3"/>
    <x v="0"/>
    <x v="1"/>
    <x v="1"/>
    <x v="2"/>
    <x v="0"/>
    <n v="7932"/>
    <n v="2193.8598000000002"/>
    <n v="3569.4"/>
  </r>
  <r>
    <x v="5"/>
    <x v="2"/>
    <x v="2"/>
    <x v="2"/>
    <x v="1"/>
    <x v="0"/>
    <x v="0"/>
    <x v="0"/>
    <n v="42"/>
    <n v="0"/>
    <n v="11.13"/>
  </r>
  <r>
    <x v="6"/>
    <x v="0"/>
    <x v="0"/>
    <x v="0"/>
    <x v="0"/>
    <x v="0"/>
    <x v="0"/>
    <x v="0"/>
    <n v="1"/>
    <n v="0"/>
    <n v="0.27500000000000002"/>
  </r>
  <r>
    <x v="8"/>
    <x v="11"/>
    <x v="2"/>
    <x v="1"/>
    <x v="1"/>
    <x v="4"/>
    <x v="2"/>
    <x v="1"/>
    <n v="36"/>
    <n v="0"/>
    <n v="0"/>
  </r>
  <r>
    <x v="11"/>
    <x v="19"/>
    <x v="2"/>
    <x v="2"/>
    <x v="1"/>
    <x v="2"/>
    <x v="3"/>
    <x v="1"/>
    <n v="6"/>
    <n v="0"/>
    <n v="0"/>
  </r>
  <r>
    <x v="11"/>
    <x v="19"/>
    <x v="2"/>
    <x v="0"/>
    <x v="1"/>
    <x v="4"/>
    <x v="3"/>
    <x v="0"/>
    <n v="31"/>
    <n v="0"/>
    <n v="17.05"/>
  </r>
  <r>
    <x v="9"/>
    <x v="17"/>
    <x v="8"/>
    <x v="2"/>
    <x v="1"/>
    <x v="4"/>
    <x v="3"/>
    <x v="1"/>
    <n v="8"/>
    <n v="0"/>
    <n v="0"/>
  </r>
  <r>
    <x v="5"/>
    <x v="1"/>
    <x v="1"/>
    <x v="2"/>
    <x v="1"/>
    <x v="2"/>
    <x v="0"/>
    <x v="0"/>
    <n v="5"/>
    <n v="0"/>
    <n v="1.325"/>
  </r>
  <r>
    <x v="5"/>
    <x v="10"/>
    <x v="0"/>
    <x v="0"/>
    <x v="0"/>
    <x v="2"/>
    <x v="0"/>
    <x v="0"/>
    <n v="256"/>
    <n v="0"/>
    <n v="67.84"/>
  </r>
  <r>
    <x v="6"/>
    <x v="25"/>
    <x v="11"/>
    <x v="0"/>
    <x v="1"/>
    <x v="1"/>
    <x v="2"/>
    <x v="0"/>
    <n v="5"/>
    <n v="0.77070000000000005"/>
    <n v="2.25"/>
  </r>
  <r>
    <x v="3"/>
    <x v="18"/>
    <x v="9"/>
    <x v="0"/>
    <x v="1"/>
    <x v="2"/>
    <x v="2"/>
    <x v="0"/>
    <n v="16"/>
    <n v="0"/>
    <n v="4.4000000000000004"/>
  </r>
  <r>
    <x v="1"/>
    <x v="29"/>
    <x v="1"/>
    <x v="0"/>
    <x v="1"/>
    <x v="0"/>
    <x v="2"/>
    <x v="0"/>
    <n v="12"/>
    <n v="0"/>
    <n v="3.3000000000000003"/>
  </r>
  <r>
    <x v="8"/>
    <x v="2"/>
    <x v="2"/>
    <x v="2"/>
    <x v="1"/>
    <x v="0"/>
    <x v="3"/>
    <x v="0"/>
    <n v="48"/>
    <n v="0"/>
    <n v="13.200000000000001"/>
  </r>
  <r>
    <x v="3"/>
    <x v="26"/>
    <x v="2"/>
    <x v="2"/>
    <x v="1"/>
    <x v="3"/>
    <x v="2"/>
    <x v="0"/>
    <n v="1"/>
    <n v="0"/>
    <n v="0.55000000000000004"/>
  </r>
  <r>
    <x v="5"/>
    <x v="7"/>
    <x v="2"/>
    <x v="0"/>
    <x v="1"/>
    <x v="2"/>
    <x v="2"/>
    <x v="1"/>
    <n v="1"/>
    <n v="0"/>
    <n v="0"/>
  </r>
  <r>
    <x v="11"/>
    <x v="4"/>
    <x v="3"/>
    <x v="2"/>
    <x v="0"/>
    <x v="0"/>
    <x v="0"/>
    <x v="1"/>
    <n v="1"/>
    <n v="0"/>
    <n v="0"/>
  </r>
  <r>
    <x v="8"/>
    <x v="10"/>
    <x v="0"/>
    <x v="0"/>
    <x v="1"/>
    <x v="2"/>
    <x v="0"/>
    <x v="1"/>
    <n v="25"/>
    <n v="0"/>
    <n v="0"/>
  </r>
  <r>
    <x v="10"/>
    <x v="6"/>
    <x v="4"/>
    <x v="0"/>
    <x v="0"/>
    <x v="3"/>
    <x v="1"/>
    <x v="0"/>
    <n v="9"/>
    <n v="0"/>
    <n v="4.95"/>
  </r>
  <r>
    <x v="10"/>
    <x v="0"/>
    <x v="0"/>
    <x v="0"/>
    <x v="0"/>
    <x v="2"/>
    <x v="2"/>
    <x v="0"/>
    <n v="1"/>
    <n v="0"/>
    <n v="0.27500000000000002"/>
  </r>
  <r>
    <x v="2"/>
    <x v="10"/>
    <x v="0"/>
    <x v="2"/>
    <x v="0"/>
    <x v="0"/>
    <x v="2"/>
    <x v="1"/>
    <n v="8"/>
    <n v="0"/>
    <n v="0"/>
  </r>
  <r>
    <x v="7"/>
    <x v="10"/>
    <x v="0"/>
    <x v="2"/>
    <x v="0"/>
    <x v="4"/>
    <x v="0"/>
    <x v="0"/>
    <n v="2"/>
    <n v="0"/>
    <n v="1.1000000000000001"/>
  </r>
  <r>
    <x v="11"/>
    <x v="1"/>
    <x v="1"/>
    <x v="0"/>
    <x v="1"/>
    <x v="5"/>
    <x v="0"/>
    <x v="0"/>
    <n v="1"/>
    <n v="0.35160000000000002"/>
    <n v="0.69000000000000006"/>
  </r>
  <r>
    <x v="9"/>
    <x v="8"/>
    <x v="5"/>
    <x v="2"/>
    <x v="1"/>
    <x v="0"/>
    <x v="1"/>
    <x v="1"/>
    <n v="1"/>
    <n v="0"/>
    <n v="0"/>
  </r>
  <r>
    <x v="5"/>
    <x v="4"/>
    <x v="3"/>
    <x v="0"/>
    <x v="1"/>
    <x v="0"/>
    <x v="1"/>
    <x v="0"/>
    <n v="2723"/>
    <n v="0"/>
    <n v="721.59500000000003"/>
  </r>
  <r>
    <x v="9"/>
    <x v="17"/>
    <x v="8"/>
    <x v="2"/>
    <x v="1"/>
    <x v="1"/>
    <x v="2"/>
    <x v="0"/>
    <n v="308"/>
    <n v="79.752099999999999"/>
    <n v="138.6"/>
  </r>
  <r>
    <x v="2"/>
    <x v="6"/>
    <x v="4"/>
    <x v="0"/>
    <x v="0"/>
    <x v="0"/>
    <x v="0"/>
    <x v="0"/>
    <n v="744"/>
    <n v="0"/>
    <n v="204.60000000000002"/>
  </r>
  <r>
    <x v="9"/>
    <x v="12"/>
    <x v="1"/>
    <x v="0"/>
    <x v="1"/>
    <x v="2"/>
    <x v="3"/>
    <x v="1"/>
    <n v="4"/>
    <n v="0"/>
    <n v="0"/>
  </r>
  <r>
    <x v="9"/>
    <x v="2"/>
    <x v="2"/>
    <x v="1"/>
    <x v="1"/>
    <x v="0"/>
    <x v="0"/>
    <x v="0"/>
    <n v="13"/>
    <n v="0"/>
    <n v="3.4450000000000003"/>
  </r>
  <r>
    <x v="11"/>
    <x v="5"/>
    <x v="1"/>
    <x v="1"/>
    <x v="1"/>
    <x v="0"/>
    <x v="2"/>
    <x v="0"/>
    <n v="6"/>
    <n v="0"/>
    <n v="1.6500000000000001"/>
  </r>
  <r>
    <x v="0"/>
    <x v="0"/>
    <x v="0"/>
    <x v="0"/>
    <x v="1"/>
    <x v="2"/>
    <x v="0"/>
    <x v="0"/>
    <n v="42"/>
    <n v="0"/>
    <n v="11.13"/>
  </r>
  <r>
    <x v="5"/>
    <x v="26"/>
    <x v="2"/>
    <x v="0"/>
    <x v="1"/>
    <x v="0"/>
    <x v="3"/>
    <x v="0"/>
    <n v="1"/>
    <n v="0"/>
    <n v="0.26500000000000001"/>
  </r>
  <r>
    <x v="6"/>
    <x v="2"/>
    <x v="2"/>
    <x v="0"/>
    <x v="1"/>
    <x v="2"/>
    <x v="0"/>
    <x v="0"/>
    <n v="61"/>
    <n v="0"/>
    <n v="16.775000000000002"/>
  </r>
  <r>
    <x v="10"/>
    <x v="11"/>
    <x v="2"/>
    <x v="0"/>
    <x v="1"/>
    <x v="0"/>
    <x v="1"/>
    <x v="0"/>
    <n v="2065"/>
    <n v="0"/>
    <n v="567.875"/>
  </r>
  <r>
    <x v="7"/>
    <x v="6"/>
    <x v="4"/>
    <x v="0"/>
    <x v="1"/>
    <x v="2"/>
    <x v="3"/>
    <x v="1"/>
    <n v="15"/>
    <n v="0"/>
    <n v="0"/>
  </r>
  <r>
    <x v="5"/>
    <x v="12"/>
    <x v="1"/>
    <x v="2"/>
    <x v="1"/>
    <x v="4"/>
    <x v="2"/>
    <x v="0"/>
    <n v="2"/>
    <n v="0"/>
    <n v="1.1000000000000001"/>
  </r>
  <r>
    <x v="11"/>
    <x v="10"/>
    <x v="0"/>
    <x v="0"/>
    <x v="0"/>
    <x v="2"/>
    <x v="0"/>
    <x v="1"/>
    <n v="6"/>
    <n v="0"/>
    <n v="0"/>
  </r>
  <r>
    <x v="4"/>
    <x v="18"/>
    <x v="9"/>
    <x v="0"/>
    <x v="1"/>
    <x v="3"/>
    <x v="3"/>
    <x v="0"/>
    <n v="1"/>
    <n v="0"/>
    <n v="0.55000000000000004"/>
  </r>
  <r>
    <x v="0"/>
    <x v="19"/>
    <x v="2"/>
    <x v="1"/>
    <x v="1"/>
    <x v="5"/>
    <x v="0"/>
    <x v="0"/>
    <n v="4"/>
    <n v="55.803200000000004"/>
    <n v="2.7600000000000002"/>
  </r>
  <r>
    <x v="6"/>
    <x v="14"/>
    <x v="6"/>
    <x v="2"/>
    <x v="1"/>
    <x v="1"/>
    <x v="3"/>
    <x v="0"/>
    <n v="1"/>
    <n v="0.1515"/>
    <n v="0.45"/>
  </r>
  <r>
    <x v="2"/>
    <x v="24"/>
    <x v="2"/>
    <x v="0"/>
    <x v="1"/>
    <x v="0"/>
    <x v="2"/>
    <x v="1"/>
    <n v="2"/>
    <n v="0"/>
    <n v="0"/>
  </r>
  <r>
    <x v="4"/>
    <x v="10"/>
    <x v="0"/>
    <x v="2"/>
    <x v="0"/>
    <x v="1"/>
    <x v="2"/>
    <x v="0"/>
    <n v="113"/>
    <n v="26.328100000000003"/>
    <n v="50.85"/>
  </r>
  <r>
    <x v="7"/>
    <x v="10"/>
    <x v="0"/>
    <x v="0"/>
    <x v="1"/>
    <x v="2"/>
    <x v="3"/>
    <x v="0"/>
    <n v="1306"/>
    <n v="0"/>
    <n v="359.15000000000003"/>
  </r>
  <r>
    <x v="8"/>
    <x v="10"/>
    <x v="0"/>
    <x v="1"/>
    <x v="0"/>
    <x v="3"/>
    <x v="2"/>
    <x v="1"/>
    <n v="0"/>
    <n v="0"/>
    <n v="0"/>
  </r>
  <r>
    <x v="9"/>
    <x v="29"/>
    <x v="1"/>
    <x v="0"/>
    <x v="1"/>
    <x v="3"/>
    <x v="2"/>
    <x v="1"/>
    <n v="0"/>
    <n v="0"/>
    <n v="0"/>
  </r>
  <r>
    <x v="11"/>
    <x v="19"/>
    <x v="2"/>
    <x v="0"/>
    <x v="1"/>
    <x v="2"/>
    <x v="0"/>
    <x v="1"/>
    <n v="7"/>
    <n v="0"/>
    <n v="0"/>
  </r>
  <r>
    <x v="0"/>
    <x v="4"/>
    <x v="3"/>
    <x v="0"/>
    <x v="1"/>
    <x v="0"/>
    <x v="2"/>
    <x v="1"/>
    <n v="520"/>
    <n v="0"/>
    <n v="0"/>
  </r>
  <r>
    <x v="0"/>
    <x v="25"/>
    <x v="11"/>
    <x v="0"/>
    <x v="1"/>
    <x v="0"/>
    <x v="1"/>
    <x v="0"/>
    <n v="12"/>
    <n v="0"/>
    <n v="3.18"/>
  </r>
  <r>
    <x v="6"/>
    <x v="6"/>
    <x v="4"/>
    <x v="0"/>
    <x v="0"/>
    <x v="0"/>
    <x v="2"/>
    <x v="0"/>
    <n v="3543"/>
    <n v="0"/>
    <n v="974.32500000000005"/>
  </r>
  <r>
    <x v="4"/>
    <x v="2"/>
    <x v="2"/>
    <x v="2"/>
    <x v="1"/>
    <x v="1"/>
    <x v="0"/>
    <x v="0"/>
    <n v="12"/>
    <n v="3.6643000000000003"/>
    <n v="5.4"/>
  </r>
  <r>
    <x v="1"/>
    <x v="16"/>
    <x v="7"/>
    <x v="1"/>
    <x v="1"/>
    <x v="2"/>
    <x v="3"/>
    <x v="0"/>
    <n v="1"/>
    <n v="0"/>
    <n v="0.27500000000000002"/>
  </r>
  <r>
    <x v="2"/>
    <x v="0"/>
    <x v="0"/>
    <x v="0"/>
    <x v="1"/>
    <x v="1"/>
    <x v="1"/>
    <x v="0"/>
    <n v="58"/>
    <n v="15.329000000000001"/>
    <n v="26.1"/>
  </r>
  <r>
    <x v="6"/>
    <x v="19"/>
    <x v="2"/>
    <x v="2"/>
    <x v="1"/>
    <x v="0"/>
    <x v="3"/>
    <x v="0"/>
    <n v="268"/>
    <n v="0"/>
    <n v="73.7"/>
  </r>
  <r>
    <x v="8"/>
    <x v="29"/>
    <x v="1"/>
    <x v="2"/>
    <x v="1"/>
    <x v="0"/>
    <x v="2"/>
    <x v="0"/>
    <n v="1"/>
    <n v="0"/>
    <n v="0.27500000000000002"/>
  </r>
  <r>
    <x v="0"/>
    <x v="9"/>
    <x v="2"/>
    <x v="2"/>
    <x v="1"/>
    <x v="2"/>
    <x v="0"/>
    <x v="0"/>
    <n v="14"/>
    <n v="0"/>
    <n v="3.71"/>
  </r>
  <r>
    <x v="10"/>
    <x v="12"/>
    <x v="1"/>
    <x v="0"/>
    <x v="1"/>
    <x v="4"/>
    <x v="0"/>
    <x v="1"/>
    <n v="40"/>
    <n v="0"/>
    <n v="0"/>
  </r>
  <r>
    <x v="4"/>
    <x v="7"/>
    <x v="2"/>
    <x v="0"/>
    <x v="1"/>
    <x v="3"/>
    <x v="1"/>
    <x v="0"/>
    <n v="1"/>
    <n v="0"/>
    <n v="0.55000000000000004"/>
  </r>
  <r>
    <x v="8"/>
    <x v="6"/>
    <x v="4"/>
    <x v="0"/>
    <x v="1"/>
    <x v="0"/>
    <x v="2"/>
    <x v="1"/>
    <n v="248"/>
    <n v="0"/>
    <n v="0"/>
  </r>
  <r>
    <x v="1"/>
    <x v="4"/>
    <x v="3"/>
    <x v="2"/>
    <x v="0"/>
    <x v="0"/>
    <x v="1"/>
    <x v="0"/>
    <n v="5"/>
    <n v="0"/>
    <n v="1.375"/>
  </r>
  <r>
    <x v="9"/>
    <x v="6"/>
    <x v="4"/>
    <x v="0"/>
    <x v="1"/>
    <x v="0"/>
    <x v="0"/>
    <x v="0"/>
    <n v="4821"/>
    <n v="0"/>
    <n v="1277.5650000000001"/>
  </r>
  <r>
    <x v="8"/>
    <x v="17"/>
    <x v="8"/>
    <x v="2"/>
    <x v="1"/>
    <x v="4"/>
    <x v="0"/>
    <x v="0"/>
    <n v="2"/>
    <n v="0"/>
    <n v="1.1000000000000001"/>
  </r>
  <r>
    <x v="8"/>
    <x v="10"/>
    <x v="0"/>
    <x v="2"/>
    <x v="1"/>
    <x v="1"/>
    <x v="0"/>
    <x v="0"/>
    <n v="147"/>
    <n v="54.413200000000003"/>
    <n v="66.150000000000006"/>
  </r>
  <r>
    <x v="6"/>
    <x v="10"/>
    <x v="0"/>
    <x v="0"/>
    <x v="0"/>
    <x v="3"/>
    <x v="1"/>
    <x v="1"/>
    <n v="1"/>
    <n v="0"/>
    <n v="0"/>
  </r>
  <r>
    <x v="11"/>
    <x v="6"/>
    <x v="4"/>
    <x v="0"/>
    <x v="0"/>
    <x v="4"/>
    <x v="0"/>
    <x v="0"/>
    <n v="31"/>
    <n v="0"/>
    <n v="17.05"/>
  </r>
  <r>
    <x v="1"/>
    <x v="5"/>
    <x v="1"/>
    <x v="0"/>
    <x v="1"/>
    <x v="4"/>
    <x v="2"/>
    <x v="0"/>
    <n v="6"/>
    <n v="0"/>
    <n v="3.3000000000000003"/>
  </r>
  <r>
    <x v="6"/>
    <x v="17"/>
    <x v="8"/>
    <x v="0"/>
    <x v="1"/>
    <x v="0"/>
    <x v="0"/>
    <x v="0"/>
    <n v="4048"/>
    <n v="0"/>
    <n v="1113.2"/>
  </r>
  <r>
    <x v="5"/>
    <x v="8"/>
    <x v="5"/>
    <x v="0"/>
    <x v="1"/>
    <x v="0"/>
    <x v="0"/>
    <x v="0"/>
    <n v="329"/>
    <n v="0"/>
    <n v="87.185000000000002"/>
  </r>
  <r>
    <x v="4"/>
    <x v="6"/>
    <x v="4"/>
    <x v="0"/>
    <x v="1"/>
    <x v="3"/>
    <x v="3"/>
    <x v="1"/>
    <n v="10"/>
    <n v="0"/>
    <n v="0"/>
  </r>
  <r>
    <x v="1"/>
    <x v="9"/>
    <x v="2"/>
    <x v="0"/>
    <x v="1"/>
    <x v="5"/>
    <x v="2"/>
    <x v="1"/>
    <n v="1"/>
    <n v="5.3848000000000003"/>
    <n v="0"/>
  </r>
  <r>
    <x v="5"/>
    <x v="10"/>
    <x v="0"/>
    <x v="2"/>
    <x v="1"/>
    <x v="4"/>
    <x v="3"/>
    <x v="0"/>
    <n v="31"/>
    <n v="0"/>
    <n v="17.05"/>
  </r>
  <r>
    <x v="5"/>
    <x v="12"/>
    <x v="1"/>
    <x v="0"/>
    <x v="1"/>
    <x v="3"/>
    <x v="0"/>
    <x v="1"/>
    <n v="4"/>
    <n v="0"/>
    <n v="0"/>
  </r>
  <r>
    <x v="9"/>
    <x v="11"/>
    <x v="2"/>
    <x v="2"/>
    <x v="1"/>
    <x v="1"/>
    <x v="2"/>
    <x v="0"/>
    <n v="188"/>
    <n v="60.636400000000002"/>
    <n v="84.600000000000009"/>
  </r>
  <r>
    <x v="10"/>
    <x v="8"/>
    <x v="5"/>
    <x v="2"/>
    <x v="1"/>
    <x v="4"/>
    <x v="2"/>
    <x v="0"/>
    <n v="20"/>
    <n v="0"/>
    <n v="11"/>
  </r>
  <r>
    <x v="8"/>
    <x v="10"/>
    <x v="0"/>
    <x v="2"/>
    <x v="0"/>
    <x v="2"/>
    <x v="0"/>
    <x v="0"/>
    <n v="28"/>
    <n v="0"/>
    <n v="7.7"/>
  </r>
  <r>
    <x v="5"/>
    <x v="10"/>
    <x v="0"/>
    <x v="0"/>
    <x v="1"/>
    <x v="3"/>
    <x v="0"/>
    <x v="0"/>
    <n v="684"/>
    <n v="0"/>
    <n v="376.20000000000005"/>
  </r>
  <r>
    <x v="8"/>
    <x v="28"/>
    <x v="13"/>
    <x v="2"/>
    <x v="1"/>
    <x v="3"/>
    <x v="2"/>
    <x v="1"/>
    <n v="0"/>
    <n v="0"/>
    <n v="0"/>
  </r>
  <r>
    <x v="3"/>
    <x v="22"/>
    <x v="7"/>
    <x v="2"/>
    <x v="1"/>
    <x v="1"/>
    <x v="2"/>
    <x v="0"/>
    <n v="2"/>
    <n v="0.48450000000000004"/>
    <n v="0.9"/>
  </r>
  <r>
    <x v="11"/>
    <x v="4"/>
    <x v="3"/>
    <x v="0"/>
    <x v="1"/>
    <x v="5"/>
    <x v="1"/>
    <x v="1"/>
    <n v="1"/>
    <n v="43.950400000000002"/>
    <n v="0"/>
  </r>
  <r>
    <x v="5"/>
    <x v="6"/>
    <x v="4"/>
    <x v="1"/>
    <x v="1"/>
    <x v="0"/>
    <x v="2"/>
    <x v="0"/>
    <n v="128"/>
    <n v="0"/>
    <n v="33.92"/>
  </r>
  <r>
    <x v="1"/>
    <x v="12"/>
    <x v="1"/>
    <x v="1"/>
    <x v="1"/>
    <x v="3"/>
    <x v="2"/>
    <x v="1"/>
    <n v="0"/>
    <n v="0"/>
    <n v="0"/>
  </r>
  <r>
    <x v="3"/>
    <x v="17"/>
    <x v="8"/>
    <x v="2"/>
    <x v="1"/>
    <x v="4"/>
    <x v="3"/>
    <x v="0"/>
    <n v="4"/>
    <n v="0"/>
    <n v="2.2000000000000002"/>
  </r>
  <r>
    <x v="3"/>
    <x v="12"/>
    <x v="1"/>
    <x v="0"/>
    <x v="1"/>
    <x v="1"/>
    <x v="0"/>
    <x v="0"/>
    <n v="296"/>
    <n v="95.284800000000004"/>
    <n v="133.20000000000002"/>
  </r>
  <r>
    <x v="2"/>
    <x v="4"/>
    <x v="3"/>
    <x v="1"/>
    <x v="1"/>
    <x v="1"/>
    <x v="1"/>
    <x v="0"/>
    <n v="1"/>
    <n v="0.11710000000000001"/>
    <n v="0.45"/>
  </r>
  <r>
    <x v="5"/>
    <x v="16"/>
    <x v="7"/>
    <x v="0"/>
    <x v="1"/>
    <x v="4"/>
    <x v="2"/>
    <x v="1"/>
    <n v="14"/>
    <n v="0"/>
    <n v="0"/>
  </r>
  <r>
    <x v="4"/>
    <x v="1"/>
    <x v="1"/>
    <x v="0"/>
    <x v="1"/>
    <x v="4"/>
    <x v="1"/>
    <x v="1"/>
    <n v="12"/>
    <n v="0"/>
    <n v="0"/>
  </r>
  <r>
    <x v="8"/>
    <x v="3"/>
    <x v="2"/>
    <x v="0"/>
    <x v="1"/>
    <x v="0"/>
    <x v="2"/>
    <x v="0"/>
    <n v="12"/>
    <n v="0"/>
    <n v="3.3000000000000003"/>
  </r>
  <r>
    <x v="1"/>
    <x v="17"/>
    <x v="8"/>
    <x v="0"/>
    <x v="1"/>
    <x v="1"/>
    <x v="2"/>
    <x v="0"/>
    <n v="2075"/>
    <n v="581.16550000000007"/>
    <n v="933.75"/>
  </r>
  <r>
    <x v="8"/>
    <x v="10"/>
    <x v="0"/>
    <x v="0"/>
    <x v="1"/>
    <x v="2"/>
    <x v="3"/>
    <x v="0"/>
    <n v="1185"/>
    <n v="0"/>
    <n v="325.875"/>
  </r>
  <r>
    <x v="1"/>
    <x v="10"/>
    <x v="0"/>
    <x v="0"/>
    <x v="1"/>
    <x v="4"/>
    <x v="0"/>
    <x v="1"/>
    <n v="155"/>
    <n v="0"/>
    <n v="0"/>
  </r>
  <r>
    <x v="5"/>
    <x v="2"/>
    <x v="2"/>
    <x v="0"/>
    <x v="1"/>
    <x v="4"/>
    <x v="0"/>
    <x v="0"/>
    <n v="45"/>
    <n v="0"/>
    <n v="24.75"/>
  </r>
  <r>
    <x v="4"/>
    <x v="12"/>
    <x v="1"/>
    <x v="0"/>
    <x v="1"/>
    <x v="0"/>
    <x v="2"/>
    <x v="0"/>
    <n v="4787"/>
    <n v="0"/>
    <n v="1268.5550000000001"/>
  </r>
  <r>
    <x v="3"/>
    <x v="10"/>
    <x v="0"/>
    <x v="1"/>
    <x v="1"/>
    <x v="2"/>
    <x v="1"/>
    <x v="0"/>
    <n v="12"/>
    <n v="0"/>
    <n v="3.3000000000000003"/>
  </r>
  <r>
    <x v="1"/>
    <x v="10"/>
    <x v="0"/>
    <x v="1"/>
    <x v="1"/>
    <x v="1"/>
    <x v="2"/>
    <x v="0"/>
    <n v="161"/>
    <n v="63.371300000000005"/>
    <n v="72.45"/>
  </r>
  <r>
    <x v="2"/>
    <x v="12"/>
    <x v="1"/>
    <x v="0"/>
    <x v="1"/>
    <x v="3"/>
    <x v="2"/>
    <x v="1"/>
    <n v="2"/>
    <n v="0"/>
    <n v="0"/>
  </r>
  <r>
    <x v="11"/>
    <x v="5"/>
    <x v="1"/>
    <x v="0"/>
    <x v="1"/>
    <x v="0"/>
    <x v="0"/>
    <x v="0"/>
    <n v="267"/>
    <n v="0"/>
    <n v="73.424999999999997"/>
  </r>
  <r>
    <x v="11"/>
    <x v="15"/>
    <x v="2"/>
    <x v="0"/>
    <x v="1"/>
    <x v="1"/>
    <x v="2"/>
    <x v="0"/>
    <n v="566"/>
    <n v="156.0248"/>
    <n v="254.70000000000002"/>
  </r>
  <r>
    <x v="3"/>
    <x v="11"/>
    <x v="2"/>
    <x v="1"/>
    <x v="1"/>
    <x v="1"/>
    <x v="3"/>
    <x v="0"/>
    <n v="46"/>
    <n v="9.7535000000000007"/>
    <n v="20.7"/>
  </r>
  <r>
    <x v="10"/>
    <x v="15"/>
    <x v="2"/>
    <x v="1"/>
    <x v="1"/>
    <x v="3"/>
    <x v="1"/>
    <x v="0"/>
    <n v="2"/>
    <n v="0"/>
    <n v="1.1000000000000001"/>
  </r>
  <r>
    <x v="3"/>
    <x v="9"/>
    <x v="2"/>
    <x v="0"/>
    <x v="1"/>
    <x v="4"/>
    <x v="3"/>
    <x v="0"/>
    <n v="37"/>
    <n v="0"/>
    <n v="20.350000000000001"/>
  </r>
  <r>
    <x v="10"/>
    <x v="10"/>
    <x v="0"/>
    <x v="0"/>
    <x v="0"/>
    <x v="3"/>
    <x v="1"/>
    <x v="1"/>
    <n v="1"/>
    <n v="0"/>
    <n v="0"/>
  </r>
  <r>
    <x v="5"/>
    <x v="12"/>
    <x v="1"/>
    <x v="0"/>
    <x v="1"/>
    <x v="3"/>
    <x v="3"/>
    <x v="0"/>
    <n v="64"/>
    <n v="0"/>
    <n v="35.200000000000003"/>
  </r>
  <r>
    <x v="10"/>
    <x v="11"/>
    <x v="2"/>
    <x v="1"/>
    <x v="1"/>
    <x v="5"/>
    <x v="3"/>
    <x v="0"/>
    <n v="4"/>
    <n v="82.33550000000001"/>
    <n v="2.7600000000000002"/>
  </r>
  <r>
    <x v="4"/>
    <x v="15"/>
    <x v="2"/>
    <x v="2"/>
    <x v="1"/>
    <x v="0"/>
    <x v="1"/>
    <x v="0"/>
    <n v="16"/>
    <n v="0"/>
    <n v="4.24"/>
  </r>
  <r>
    <x v="3"/>
    <x v="11"/>
    <x v="2"/>
    <x v="2"/>
    <x v="1"/>
    <x v="3"/>
    <x v="1"/>
    <x v="0"/>
    <n v="11"/>
    <n v="0"/>
    <n v="6.0500000000000007"/>
  </r>
  <r>
    <x v="6"/>
    <x v="11"/>
    <x v="2"/>
    <x v="1"/>
    <x v="1"/>
    <x v="2"/>
    <x v="2"/>
    <x v="0"/>
    <n v="97"/>
    <n v="0"/>
    <n v="26.675000000000001"/>
  </r>
  <r>
    <x v="11"/>
    <x v="24"/>
    <x v="2"/>
    <x v="2"/>
    <x v="1"/>
    <x v="0"/>
    <x v="3"/>
    <x v="0"/>
    <n v="2"/>
    <n v="0"/>
    <n v="0.55000000000000004"/>
  </r>
  <r>
    <x v="1"/>
    <x v="11"/>
    <x v="2"/>
    <x v="0"/>
    <x v="1"/>
    <x v="0"/>
    <x v="1"/>
    <x v="0"/>
    <n v="2287"/>
    <n v="0"/>
    <n v="626.755"/>
  </r>
  <r>
    <x v="1"/>
    <x v="7"/>
    <x v="2"/>
    <x v="2"/>
    <x v="1"/>
    <x v="0"/>
    <x v="2"/>
    <x v="0"/>
    <n v="7"/>
    <n v="0"/>
    <n v="1.925"/>
  </r>
  <r>
    <x v="6"/>
    <x v="24"/>
    <x v="2"/>
    <x v="0"/>
    <x v="1"/>
    <x v="0"/>
    <x v="0"/>
    <x v="0"/>
    <n v="10"/>
    <n v="0"/>
    <n v="2.75"/>
  </r>
  <r>
    <x v="8"/>
    <x v="29"/>
    <x v="1"/>
    <x v="0"/>
    <x v="1"/>
    <x v="1"/>
    <x v="3"/>
    <x v="0"/>
    <n v="1"/>
    <n v="0.13420000000000001"/>
    <n v="0.45"/>
  </r>
  <r>
    <x v="1"/>
    <x v="17"/>
    <x v="8"/>
    <x v="0"/>
    <x v="1"/>
    <x v="2"/>
    <x v="2"/>
    <x v="0"/>
    <n v="1651"/>
    <n v="0"/>
    <n v="454.02500000000003"/>
  </r>
  <r>
    <x v="5"/>
    <x v="8"/>
    <x v="5"/>
    <x v="0"/>
    <x v="1"/>
    <x v="4"/>
    <x v="1"/>
    <x v="0"/>
    <n v="5"/>
    <n v="0"/>
    <n v="2.75"/>
  </r>
  <r>
    <x v="1"/>
    <x v="15"/>
    <x v="2"/>
    <x v="0"/>
    <x v="1"/>
    <x v="4"/>
    <x v="0"/>
    <x v="0"/>
    <n v="5"/>
    <n v="0"/>
    <n v="2.75"/>
  </r>
  <r>
    <x v="0"/>
    <x v="6"/>
    <x v="4"/>
    <x v="2"/>
    <x v="0"/>
    <x v="3"/>
    <x v="2"/>
    <x v="1"/>
    <n v="0"/>
    <n v="0"/>
    <n v="0"/>
  </r>
  <r>
    <x v="5"/>
    <x v="2"/>
    <x v="2"/>
    <x v="0"/>
    <x v="1"/>
    <x v="1"/>
    <x v="3"/>
    <x v="0"/>
    <n v="196"/>
    <n v="53.620900000000006"/>
    <n v="88.2"/>
  </r>
  <r>
    <x v="7"/>
    <x v="10"/>
    <x v="0"/>
    <x v="2"/>
    <x v="1"/>
    <x v="2"/>
    <x v="1"/>
    <x v="0"/>
    <n v="27"/>
    <n v="0"/>
    <n v="7.4250000000000007"/>
  </r>
  <r>
    <x v="7"/>
    <x v="17"/>
    <x v="8"/>
    <x v="1"/>
    <x v="1"/>
    <x v="4"/>
    <x v="1"/>
    <x v="1"/>
    <n v="9"/>
    <n v="0"/>
    <n v="0"/>
  </r>
  <r>
    <x v="0"/>
    <x v="6"/>
    <x v="4"/>
    <x v="2"/>
    <x v="1"/>
    <x v="3"/>
    <x v="1"/>
    <x v="0"/>
    <n v="2"/>
    <n v="0"/>
    <n v="1.1000000000000001"/>
  </r>
  <r>
    <x v="0"/>
    <x v="6"/>
    <x v="4"/>
    <x v="2"/>
    <x v="1"/>
    <x v="1"/>
    <x v="0"/>
    <x v="0"/>
    <n v="95"/>
    <n v="22.746600000000001"/>
    <n v="42.75"/>
  </r>
  <r>
    <x v="11"/>
    <x v="11"/>
    <x v="2"/>
    <x v="0"/>
    <x v="1"/>
    <x v="3"/>
    <x v="1"/>
    <x v="1"/>
    <n v="1"/>
    <n v="0"/>
    <n v="0"/>
  </r>
  <r>
    <x v="9"/>
    <x v="10"/>
    <x v="0"/>
    <x v="2"/>
    <x v="1"/>
    <x v="4"/>
    <x v="0"/>
    <x v="0"/>
    <n v="4"/>
    <n v="0"/>
    <n v="2.2000000000000002"/>
  </r>
  <r>
    <x v="7"/>
    <x v="11"/>
    <x v="2"/>
    <x v="2"/>
    <x v="1"/>
    <x v="0"/>
    <x v="0"/>
    <x v="1"/>
    <n v="9"/>
    <n v="0"/>
    <n v="0"/>
  </r>
  <r>
    <x v="0"/>
    <x v="19"/>
    <x v="2"/>
    <x v="1"/>
    <x v="1"/>
    <x v="0"/>
    <x v="2"/>
    <x v="0"/>
    <n v="498"/>
    <n v="0"/>
    <n v="131.97"/>
  </r>
  <r>
    <x v="9"/>
    <x v="3"/>
    <x v="2"/>
    <x v="0"/>
    <x v="1"/>
    <x v="2"/>
    <x v="2"/>
    <x v="1"/>
    <n v="5"/>
    <n v="0"/>
    <n v="0"/>
  </r>
  <r>
    <x v="7"/>
    <x v="15"/>
    <x v="2"/>
    <x v="2"/>
    <x v="1"/>
    <x v="3"/>
    <x v="2"/>
    <x v="0"/>
    <n v="27"/>
    <n v="0"/>
    <n v="14.850000000000001"/>
  </r>
  <r>
    <x v="4"/>
    <x v="6"/>
    <x v="4"/>
    <x v="0"/>
    <x v="1"/>
    <x v="1"/>
    <x v="1"/>
    <x v="0"/>
    <n v="711"/>
    <n v="257.84500000000003"/>
    <n v="319.95"/>
  </r>
  <r>
    <x v="5"/>
    <x v="2"/>
    <x v="2"/>
    <x v="1"/>
    <x v="1"/>
    <x v="0"/>
    <x v="0"/>
    <x v="0"/>
    <n v="15"/>
    <n v="0"/>
    <n v="3.9750000000000001"/>
  </r>
  <r>
    <x v="3"/>
    <x v="2"/>
    <x v="2"/>
    <x v="2"/>
    <x v="1"/>
    <x v="1"/>
    <x v="3"/>
    <x v="0"/>
    <n v="8"/>
    <n v="4.1892000000000005"/>
    <n v="3.6"/>
  </r>
  <r>
    <x v="0"/>
    <x v="7"/>
    <x v="2"/>
    <x v="1"/>
    <x v="1"/>
    <x v="3"/>
    <x v="2"/>
    <x v="1"/>
    <n v="0"/>
    <n v="0"/>
    <n v="0"/>
  </r>
  <r>
    <x v="7"/>
    <x v="2"/>
    <x v="2"/>
    <x v="0"/>
    <x v="1"/>
    <x v="2"/>
    <x v="2"/>
    <x v="0"/>
    <n v="248"/>
    <n v="0"/>
    <n v="68.2"/>
  </r>
  <r>
    <x v="2"/>
    <x v="3"/>
    <x v="2"/>
    <x v="0"/>
    <x v="1"/>
    <x v="1"/>
    <x v="0"/>
    <x v="0"/>
    <n v="1"/>
    <n v="0.46800000000000003"/>
    <n v="0.45"/>
  </r>
  <r>
    <x v="10"/>
    <x v="21"/>
    <x v="0"/>
    <x v="2"/>
    <x v="1"/>
    <x v="3"/>
    <x v="2"/>
    <x v="1"/>
    <n v="0"/>
    <n v="0"/>
    <n v="0"/>
  </r>
  <r>
    <x v="10"/>
    <x v="11"/>
    <x v="2"/>
    <x v="1"/>
    <x v="1"/>
    <x v="0"/>
    <x v="3"/>
    <x v="0"/>
    <n v="216"/>
    <n v="0"/>
    <n v="59.400000000000006"/>
  </r>
  <r>
    <x v="6"/>
    <x v="15"/>
    <x v="2"/>
    <x v="0"/>
    <x v="1"/>
    <x v="5"/>
    <x v="3"/>
    <x v="0"/>
    <n v="1"/>
    <n v="0.3014"/>
    <n v="0.69000000000000006"/>
  </r>
  <r>
    <x v="3"/>
    <x v="19"/>
    <x v="2"/>
    <x v="0"/>
    <x v="1"/>
    <x v="3"/>
    <x v="0"/>
    <x v="0"/>
    <n v="189"/>
    <n v="0"/>
    <n v="103.95"/>
  </r>
  <r>
    <x v="3"/>
    <x v="1"/>
    <x v="1"/>
    <x v="2"/>
    <x v="1"/>
    <x v="0"/>
    <x v="2"/>
    <x v="0"/>
    <n v="155"/>
    <n v="0"/>
    <n v="42.625"/>
  </r>
  <r>
    <x v="11"/>
    <x v="8"/>
    <x v="5"/>
    <x v="0"/>
    <x v="1"/>
    <x v="2"/>
    <x v="3"/>
    <x v="1"/>
    <n v="2"/>
    <n v="0"/>
    <n v="0"/>
  </r>
  <r>
    <x v="5"/>
    <x v="19"/>
    <x v="2"/>
    <x v="0"/>
    <x v="1"/>
    <x v="2"/>
    <x v="2"/>
    <x v="1"/>
    <n v="138"/>
    <n v="0"/>
    <n v="0"/>
  </r>
  <r>
    <x v="6"/>
    <x v="13"/>
    <x v="0"/>
    <x v="1"/>
    <x v="1"/>
    <x v="3"/>
    <x v="2"/>
    <x v="1"/>
    <n v="0"/>
    <n v="0"/>
    <n v="0"/>
  </r>
  <r>
    <x v="9"/>
    <x v="10"/>
    <x v="0"/>
    <x v="0"/>
    <x v="1"/>
    <x v="1"/>
    <x v="0"/>
    <x v="0"/>
    <n v="3201"/>
    <n v="1125.7148999999999"/>
    <n v="1440.45"/>
  </r>
  <r>
    <x v="1"/>
    <x v="4"/>
    <x v="3"/>
    <x v="2"/>
    <x v="1"/>
    <x v="4"/>
    <x v="0"/>
    <x v="0"/>
    <n v="7"/>
    <n v="0"/>
    <n v="3.85"/>
  </r>
  <r>
    <x v="5"/>
    <x v="15"/>
    <x v="2"/>
    <x v="1"/>
    <x v="1"/>
    <x v="4"/>
    <x v="2"/>
    <x v="0"/>
    <n v="14"/>
    <n v="0"/>
    <n v="7.7"/>
  </r>
  <r>
    <x v="4"/>
    <x v="19"/>
    <x v="2"/>
    <x v="0"/>
    <x v="1"/>
    <x v="3"/>
    <x v="3"/>
    <x v="0"/>
    <n v="189"/>
    <n v="0"/>
    <n v="103.95"/>
  </r>
  <r>
    <x v="0"/>
    <x v="29"/>
    <x v="1"/>
    <x v="0"/>
    <x v="1"/>
    <x v="0"/>
    <x v="2"/>
    <x v="0"/>
    <n v="22"/>
    <n v="0"/>
    <n v="5.83"/>
  </r>
  <r>
    <x v="8"/>
    <x v="6"/>
    <x v="4"/>
    <x v="0"/>
    <x v="0"/>
    <x v="0"/>
    <x v="2"/>
    <x v="1"/>
    <n v="70"/>
    <n v="0"/>
    <n v="0"/>
  </r>
  <r>
    <x v="1"/>
    <x v="8"/>
    <x v="5"/>
    <x v="1"/>
    <x v="1"/>
    <x v="0"/>
    <x v="3"/>
    <x v="0"/>
    <n v="37"/>
    <n v="0"/>
    <n v="10.165000000000001"/>
  </r>
  <r>
    <x v="1"/>
    <x v="10"/>
    <x v="0"/>
    <x v="0"/>
    <x v="1"/>
    <x v="4"/>
    <x v="3"/>
    <x v="0"/>
    <n v="97"/>
    <n v="0"/>
    <n v="53.35"/>
  </r>
  <r>
    <x v="1"/>
    <x v="4"/>
    <x v="3"/>
    <x v="0"/>
    <x v="1"/>
    <x v="0"/>
    <x v="0"/>
    <x v="1"/>
    <n v="67"/>
    <n v="0"/>
    <n v="0"/>
  </r>
  <r>
    <x v="5"/>
    <x v="16"/>
    <x v="7"/>
    <x v="2"/>
    <x v="1"/>
    <x v="0"/>
    <x v="2"/>
    <x v="0"/>
    <n v="183"/>
    <n v="0"/>
    <n v="48.495000000000005"/>
  </r>
  <r>
    <x v="7"/>
    <x v="18"/>
    <x v="9"/>
    <x v="1"/>
    <x v="1"/>
    <x v="0"/>
    <x v="2"/>
    <x v="0"/>
    <n v="6"/>
    <n v="0"/>
    <n v="1.6500000000000001"/>
  </r>
  <r>
    <x v="3"/>
    <x v="2"/>
    <x v="2"/>
    <x v="1"/>
    <x v="1"/>
    <x v="3"/>
    <x v="0"/>
    <x v="0"/>
    <n v="3"/>
    <n v="0"/>
    <n v="1.6500000000000001"/>
  </r>
  <r>
    <x v="4"/>
    <x v="10"/>
    <x v="0"/>
    <x v="0"/>
    <x v="0"/>
    <x v="2"/>
    <x v="1"/>
    <x v="0"/>
    <n v="75"/>
    <n v="0"/>
    <n v="19.875"/>
  </r>
  <r>
    <x v="11"/>
    <x v="19"/>
    <x v="2"/>
    <x v="1"/>
    <x v="1"/>
    <x v="3"/>
    <x v="2"/>
    <x v="0"/>
    <n v="38"/>
    <n v="0"/>
    <n v="20.900000000000002"/>
  </r>
  <r>
    <x v="2"/>
    <x v="9"/>
    <x v="2"/>
    <x v="1"/>
    <x v="1"/>
    <x v="3"/>
    <x v="0"/>
    <x v="0"/>
    <n v="6"/>
    <n v="0"/>
    <n v="3.3000000000000003"/>
  </r>
  <r>
    <x v="8"/>
    <x v="6"/>
    <x v="4"/>
    <x v="0"/>
    <x v="0"/>
    <x v="2"/>
    <x v="0"/>
    <x v="0"/>
    <n v="52"/>
    <n v="0"/>
    <n v="14.3"/>
  </r>
  <r>
    <x v="9"/>
    <x v="15"/>
    <x v="2"/>
    <x v="1"/>
    <x v="1"/>
    <x v="4"/>
    <x v="1"/>
    <x v="0"/>
    <n v="2"/>
    <n v="0"/>
    <n v="1.1000000000000001"/>
  </r>
  <r>
    <x v="8"/>
    <x v="10"/>
    <x v="0"/>
    <x v="0"/>
    <x v="0"/>
    <x v="1"/>
    <x v="2"/>
    <x v="0"/>
    <n v="790"/>
    <n v="337.56479999999999"/>
    <n v="355.5"/>
  </r>
  <r>
    <x v="1"/>
    <x v="15"/>
    <x v="2"/>
    <x v="1"/>
    <x v="1"/>
    <x v="0"/>
    <x v="3"/>
    <x v="1"/>
    <n v="3"/>
    <n v="0"/>
    <n v="0"/>
  </r>
  <r>
    <x v="6"/>
    <x v="17"/>
    <x v="8"/>
    <x v="2"/>
    <x v="1"/>
    <x v="5"/>
    <x v="2"/>
    <x v="0"/>
    <n v="2"/>
    <n v="8.452300000000001"/>
    <n v="1.3800000000000001"/>
  </r>
  <r>
    <x v="8"/>
    <x v="15"/>
    <x v="2"/>
    <x v="0"/>
    <x v="1"/>
    <x v="4"/>
    <x v="3"/>
    <x v="0"/>
    <n v="6"/>
    <n v="0"/>
    <n v="3.3000000000000003"/>
  </r>
  <r>
    <x v="7"/>
    <x v="18"/>
    <x v="9"/>
    <x v="0"/>
    <x v="1"/>
    <x v="1"/>
    <x v="0"/>
    <x v="0"/>
    <n v="18"/>
    <n v="10.0801"/>
    <n v="8.1"/>
  </r>
  <r>
    <x v="8"/>
    <x v="6"/>
    <x v="4"/>
    <x v="0"/>
    <x v="1"/>
    <x v="2"/>
    <x v="2"/>
    <x v="1"/>
    <n v="27"/>
    <n v="0"/>
    <n v="0"/>
  </r>
  <r>
    <x v="9"/>
    <x v="1"/>
    <x v="1"/>
    <x v="1"/>
    <x v="1"/>
    <x v="1"/>
    <x v="1"/>
    <x v="0"/>
    <n v="2"/>
    <n v="0.30199999999999999"/>
    <n v="0.9"/>
  </r>
  <r>
    <x v="6"/>
    <x v="2"/>
    <x v="2"/>
    <x v="1"/>
    <x v="1"/>
    <x v="3"/>
    <x v="3"/>
    <x v="0"/>
    <n v="2"/>
    <n v="0"/>
    <n v="1.1000000000000001"/>
  </r>
  <r>
    <x v="7"/>
    <x v="10"/>
    <x v="0"/>
    <x v="2"/>
    <x v="1"/>
    <x v="3"/>
    <x v="2"/>
    <x v="1"/>
    <n v="3"/>
    <n v="0"/>
    <n v="0"/>
  </r>
  <r>
    <x v="7"/>
    <x v="4"/>
    <x v="3"/>
    <x v="1"/>
    <x v="1"/>
    <x v="0"/>
    <x v="2"/>
    <x v="0"/>
    <n v="81"/>
    <n v="0"/>
    <n v="22.275000000000002"/>
  </r>
  <r>
    <x v="5"/>
    <x v="11"/>
    <x v="2"/>
    <x v="2"/>
    <x v="1"/>
    <x v="0"/>
    <x v="1"/>
    <x v="0"/>
    <n v="74"/>
    <n v="0"/>
    <n v="19.61"/>
  </r>
  <r>
    <x v="1"/>
    <x v="4"/>
    <x v="3"/>
    <x v="0"/>
    <x v="1"/>
    <x v="0"/>
    <x v="3"/>
    <x v="0"/>
    <n v="17161"/>
    <n v="0"/>
    <n v="4701.8249999999998"/>
  </r>
  <r>
    <x v="0"/>
    <x v="7"/>
    <x v="2"/>
    <x v="0"/>
    <x v="1"/>
    <x v="2"/>
    <x v="1"/>
    <x v="1"/>
    <n v="1"/>
    <n v="0"/>
    <n v="0"/>
  </r>
  <r>
    <x v="2"/>
    <x v="6"/>
    <x v="4"/>
    <x v="1"/>
    <x v="0"/>
    <x v="3"/>
    <x v="1"/>
    <x v="0"/>
    <n v="1"/>
    <n v="0"/>
    <n v="0.55000000000000004"/>
  </r>
  <r>
    <x v="0"/>
    <x v="19"/>
    <x v="2"/>
    <x v="0"/>
    <x v="1"/>
    <x v="4"/>
    <x v="3"/>
    <x v="0"/>
    <n v="34"/>
    <n v="0"/>
    <n v="18.7"/>
  </r>
  <r>
    <x v="1"/>
    <x v="9"/>
    <x v="2"/>
    <x v="2"/>
    <x v="1"/>
    <x v="3"/>
    <x v="0"/>
    <x v="1"/>
    <n v="4"/>
    <n v="0"/>
    <n v="0"/>
  </r>
  <r>
    <x v="3"/>
    <x v="6"/>
    <x v="4"/>
    <x v="0"/>
    <x v="1"/>
    <x v="3"/>
    <x v="1"/>
    <x v="1"/>
    <n v="4"/>
    <n v="0"/>
    <n v="0"/>
  </r>
  <r>
    <x v="9"/>
    <x v="11"/>
    <x v="2"/>
    <x v="1"/>
    <x v="1"/>
    <x v="1"/>
    <x v="1"/>
    <x v="0"/>
    <n v="55"/>
    <n v="35.511099999999999"/>
    <n v="24.75"/>
  </r>
  <r>
    <x v="0"/>
    <x v="9"/>
    <x v="2"/>
    <x v="0"/>
    <x v="1"/>
    <x v="4"/>
    <x v="2"/>
    <x v="1"/>
    <n v="78"/>
    <n v="0"/>
    <n v="0"/>
  </r>
  <r>
    <x v="9"/>
    <x v="16"/>
    <x v="7"/>
    <x v="0"/>
    <x v="1"/>
    <x v="3"/>
    <x v="2"/>
    <x v="1"/>
    <n v="3"/>
    <n v="0"/>
    <n v="0"/>
  </r>
  <r>
    <x v="5"/>
    <x v="10"/>
    <x v="0"/>
    <x v="2"/>
    <x v="1"/>
    <x v="5"/>
    <x v="1"/>
    <x v="0"/>
    <n v="1"/>
    <n v="22.617700000000003"/>
    <n v="0.69000000000000006"/>
  </r>
  <r>
    <x v="8"/>
    <x v="7"/>
    <x v="2"/>
    <x v="0"/>
    <x v="1"/>
    <x v="2"/>
    <x v="2"/>
    <x v="0"/>
    <n v="10"/>
    <n v="0"/>
    <n v="2.75"/>
  </r>
  <r>
    <x v="7"/>
    <x v="11"/>
    <x v="2"/>
    <x v="1"/>
    <x v="1"/>
    <x v="2"/>
    <x v="1"/>
    <x v="1"/>
    <n v="1"/>
    <n v="0"/>
    <n v="0"/>
  </r>
  <r>
    <x v="3"/>
    <x v="21"/>
    <x v="0"/>
    <x v="0"/>
    <x v="0"/>
    <x v="0"/>
    <x v="1"/>
    <x v="0"/>
    <n v="1"/>
    <n v="0"/>
    <n v="0.27500000000000002"/>
  </r>
  <r>
    <x v="6"/>
    <x v="1"/>
    <x v="1"/>
    <x v="0"/>
    <x v="1"/>
    <x v="0"/>
    <x v="1"/>
    <x v="1"/>
    <n v="7"/>
    <n v="0"/>
    <n v="0"/>
  </r>
  <r>
    <x v="9"/>
    <x v="10"/>
    <x v="0"/>
    <x v="0"/>
    <x v="1"/>
    <x v="2"/>
    <x v="0"/>
    <x v="0"/>
    <n v="943"/>
    <n v="0"/>
    <n v="249.89500000000001"/>
  </r>
  <r>
    <x v="10"/>
    <x v="3"/>
    <x v="2"/>
    <x v="1"/>
    <x v="1"/>
    <x v="1"/>
    <x v="2"/>
    <x v="0"/>
    <n v="1"/>
    <n v="0.18390000000000001"/>
    <n v="0.45"/>
  </r>
  <r>
    <x v="11"/>
    <x v="24"/>
    <x v="2"/>
    <x v="2"/>
    <x v="1"/>
    <x v="3"/>
    <x v="2"/>
    <x v="1"/>
    <n v="0"/>
    <n v="0"/>
    <n v="0"/>
  </r>
  <r>
    <x v="9"/>
    <x v="26"/>
    <x v="2"/>
    <x v="0"/>
    <x v="1"/>
    <x v="2"/>
    <x v="3"/>
    <x v="1"/>
    <n v="1"/>
    <n v="0"/>
    <n v="0"/>
  </r>
  <r>
    <x v="11"/>
    <x v="15"/>
    <x v="2"/>
    <x v="0"/>
    <x v="1"/>
    <x v="2"/>
    <x v="0"/>
    <x v="0"/>
    <n v="65"/>
    <n v="0"/>
    <n v="17.875"/>
  </r>
  <r>
    <x v="1"/>
    <x v="19"/>
    <x v="2"/>
    <x v="2"/>
    <x v="1"/>
    <x v="1"/>
    <x v="2"/>
    <x v="0"/>
    <n v="82"/>
    <n v="24.904700000000002"/>
    <n v="36.9"/>
  </r>
  <r>
    <x v="7"/>
    <x v="21"/>
    <x v="0"/>
    <x v="0"/>
    <x v="1"/>
    <x v="3"/>
    <x v="0"/>
    <x v="0"/>
    <n v="1"/>
    <n v="0"/>
    <n v="0.55000000000000004"/>
  </r>
  <r>
    <x v="2"/>
    <x v="19"/>
    <x v="2"/>
    <x v="2"/>
    <x v="1"/>
    <x v="3"/>
    <x v="3"/>
    <x v="0"/>
    <n v="6"/>
    <n v="0"/>
    <n v="3.3000000000000003"/>
  </r>
  <r>
    <x v="5"/>
    <x v="19"/>
    <x v="2"/>
    <x v="1"/>
    <x v="1"/>
    <x v="5"/>
    <x v="3"/>
    <x v="0"/>
    <n v="1"/>
    <n v="27.7013"/>
    <n v="0.69000000000000006"/>
  </r>
  <r>
    <x v="1"/>
    <x v="19"/>
    <x v="2"/>
    <x v="0"/>
    <x v="1"/>
    <x v="2"/>
    <x v="3"/>
    <x v="0"/>
    <n v="440"/>
    <n v="0"/>
    <n v="120.43"/>
  </r>
  <r>
    <x v="0"/>
    <x v="11"/>
    <x v="2"/>
    <x v="2"/>
    <x v="1"/>
    <x v="4"/>
    <x v="1"/>
    <x v="0"/>
    <n v="4"/>
    <n v="0"/>
    <n v="2.2000000000000002"/>
  </r>
  <r>
    <x v="8"/>
    <x v="17"/>
    <x v="8"/>
    <x v="0"/>
    <x v="1"/>
    <x v="0"/>
    <x v="0"/>
    <x v="1"/>
    <n v="112"/>
    <n v="0"/>
    <n v="0"/>
  </r>
  <r>
    <x v="6"/>
    <x v="24"/>
    <x v="2"/>
    <x v="0"/>
    <x v="1"/>
    <x v="2"/>
    <x v="0"/>
    <x v="0"/>
    <n v="7"/>
    <n v="0"/>
    <n v="1.925"/>
  </r>
  <r>
    <x v="0"/>
    <x v="0"/>
    <x v="0"/>
    <x v="2"/>
    <x v="1"/>
    <x v="1"/>
    <x v="2"/>
    <x v="0"/>
    <n v="25"/>
    <n v="8.9069000000000003"/>
    <n v="11.25"/>
  </r>
  <r>
    <x v="11"/>
    <x v="8"/>
    <x v="5"/>
    <x v="0"/>
    <x v="1"/>
    <x v="0"/>
    <x v="3"/>
    <x v="1"/>
    <n v="19"/>
    <n v="0"/>
    <n v="0"/>
  </r>
  <r>
    <x v="3"/>
    <x v="0"/>
    <x v="0"/>
    <x v="0"/>
    <x v="0"/>
    <x v="0"/>
    <x v="0"/>
    <x v="0"/>
    <n v="3"/>
    <n v="0"/>
    <n v="0.82500000000000007"/>
  </r>
  <r>
    <x v="7"/>
    <x v="19"/>
    <x v="2"/>
    <x v="1"/>
    <x v="1"/>
    <x v="3"/>
    <x v="0"/>
    <x v="0"/>
    <n v="2"/>
    <n v="0"/>
    <n v="1.1000000000000001"/>
  </r>
  <r>
    <x v="0"/>
    <x v="15"/>
    <x v="2"/>
    <x v="0"/>
    <x v="1"/>
    <x v="0"/>
    <x v="1"/>
    <x v="1"/>
    <n v="7"/>
    <n v="0"/>
    <n v="0"/>
  </r>
  <r>
    <x v="7"/>
    <x v="6"/>
    <x v="4"/>
    <x v="0"/>
    <x v="0"/>
    <x v="0"/>
    <x v="3"/>
    <x v="0"/>
    <n v="1126"/>
    <n v="0"/>
    <n v="309.65000000000003"/>
  </r>
  <r>
    <x v="4"/>
    <x v="15"/>
    <x v="2"/>
    <x v="2"/>
    <x v="1"/>
    <x v="1"/>
    <x v="3"/>
    <x v="0"/>
    <n v="12"/>
    <n v="1.9392"/>
    <n v="5.4"/>
  </r>
  <r>
    <x v="0"/>
    <x v="5"/>
    <x v="1"/>
    <x v="0"/>
    <x v="1"/>
    <x v="4"/>
    <x v="2"/>
    <x v="1"/>
    <n v="16"/>
    <n v="0"/>
    <n v="0"/>
  </r>
  <r>
    <x v="10"/>
    <x v="0"/>
    <x v="0"/>
    <x v="0"/>
    <x v="1"/>
    <x v="1"/>
    <x v="3"/>
    <x v="0"/>
    <n v="72"/>
    <n v="21.420300000000001"/>
    <n v="32.4"/>
  </r>
  <r>
    <x v="10"/>
    <x v="21"/>
    <x v="0"/>
    <x v="0"/>
    <x v="1"/>
    <x v="0"/>
    <x v="2"/>
    <x v="0"/>
    <n v="66"/>
    <n v="0"/>
    <n v="18.150000000000002"/>
  </r>
  <r>
    <x v="5"/>
    <x v="8"/>
    <x v="5"/>
    <x v="2"/>
    <x v="1"/>
    <x v="3"/>
    <x v="2"/>
    <x v="1"/>
    <n v="0"/>
    <n v="0"/>
    <n v="0"/>
  </r>
  <r>
    <x v="8"/>
    <x v="2"/>
    <x v="2"/>
    <x v="0"/>
    <x v="1"/>
    <x v="4"/>
    <x v="2"/>
    <x v="0"/>
    <n v="23"/>
    <n v="0"/>
    <n v="12.65"/>
  </r>
  <r>
    <x v="9"/>
    <x v="5"/>
    <x v="1"/>
    <x v="0"/>
    <x v="1"/>
    <x v="0"/>
    <x v="0"/>
    <x v="0"/>
    <n v="520"/>
    <n v="0"/>
    <n v="137.80000000000001"/>
  </r>
  <r>
    <x v="9"/>
    <x v="12"/>
    <x v="1"/>
    <x v="0"/>
    <x v="1"/>
    <x v="4"/>
    <x v="2"/>
    <x v="1"/>
    <n v="7"/>
    <n v="0"/>
    <n v="0"/>
  </r>
  <r>
    <x v="6"/>
    <x v="11"/>
    <x v="2"/>
    <x v="2"/>
    <x v="1"/>
    <x v="3"/>
    <x v="2"/>
    <x v="0"/>
    <n v="182"/>
    <n v="0"/>
    <n v="100.10000000000001"/>
  </r>
  <r>
    <x v="4"/>
    <x v="18"/>
    <x v="9"/>
    <x v="0"/>
    <x v="1"/>
    <x v="0"/>
    <x v="1"/>
    <x v="0"/>
    <n v="4"/>
    <n v="0"/>
    <n v="1.06"/>
  </r>
  <r>
    <x v="2"/>
    <x v="0"/>
    <x v="0"/>
    <x v="0"/>
    <x v="1"/>
    <x v="0"/>
    <x v="3"/>
    <x v="1"/>
    <n v="9"/>
    <n v="0"/>
    <n v="0"/>
  </r>
  <r>
    <x v="7"/>
    <x v="10"/>
    <x v="0"/>
    <x v="1"/>
    <x v="1"/>
    <x v="5"/>
    <x v="1"/>
    <x v="0"/>
    <n v="1"/>
    <n v="34.050800000000002"/>
    <n v="0.69000000000000006"/>
  </r>
  <r>
    <x v="1"/>
    <x v="6"/>
    <x v="4"/>
    <x v="2"/>
    <x v="1"/>
    <x v="2"/>
    <x v="2"/>
    <x v="0"/>
    <n v="79"/>
    <n v="0"/>
    <n v="21.725000000000001"/>
  </r>
  <r>
    <x v="6"/>
    <x v="8"/>
    <x v="5"/>
    <x v="1"/>
    <x v="1"/>
    <x v="1"/>
    <x v="0"/>
    <x v="0"/>
    <n v="14"/>
    <n v="6.4587000000000003"/>
    <n v="6.3000000000000007"/>
  </r>
  <r>
    <x v="3"/>
    <x v="17"/>
    <x v="8"/>
    <x v="0"/>
    <x v="1"/>
    <x v="3"/>
    <x v="2"/>
    <x v="1"/>
    <n v="98"/>
    <n v="0"/>
    <n v="0"/>
  </r>
  <r>
    <x v="1"/>
    <x v="8"/>
    <x v="5"/>
    <x v="0"/>
    <x v="1"/>
    <x v="0"/>
    <x v="1"/>
    <x v="1"/>
    <n v="3"/>
    <n v="0"/>
    <n v="0"/>
  </r>
  <r>
    <x v="6"/>
    <x v="10"/>
    <x v="0"/>
    <x v="0"/>
    <x v="0"/>
    <x v="2"/>
    <x v="3"/>
    <x v="0"/>
    <n v="227"/>
    <n v="0"/>
    <n v="62.425000000000004"/>
  </r>
  <r>
    <x v="6"/>
    <x v="9"/>
    <x v="2"/>
    <x v="1"/>
    <x v="1"/>
    <x v="1"/>
    <x v="1"/>
    <x v="0"/>
    <n v="12"/>
    <n v="5.0128000000000004"/>
    <n v="5.4"/>
  </r>
  <r>
    <x v="5"/>
    <x v="4"/>
    <x v="3"/>
    <x v="0"/>
    <x v="1"/>
    <x v="5"/>
    <x v="1"/>
    <x v="0"/>
    <n v="3"/>
    <n v="22.634800000000002"/>
    <n v="2.0700000000000003"/>
  </r>
  <r>
    <x v="9"/>
    <x v="11"/>
    <x v="2"/>
    <x v="2"/>
    <x v="1"/>
    <x v="0"/>
    <x v="3"/>
    <x v="1"/>
    <n v="21"/>
    <n v="0"/>
    <n v="0"/>
  </r>
  <r>
    <x v="5"/>
    <x v="12"/>
    <x v="1"/>
    <x v="0"/>
    <x v="1"/>
    <x v="0"/>
    <x v="1"/>
    <x v="1"/>
    <n v="2"/>
    <n v="0"/>
    <n v="0"/>
  </r>
  <r>
    <x v="7"/>
    <x v="2"/>
    <x v="2"/>
    <x v="2"/>
    <x v="1"/>
    <x v="2"/>
    <x v="0"/>
    <x v="0"/>
    <n v="3"/>
    <n v="0"/>
    <n v="0.82500000000000007"/>
  </r>
  <r>
    <x v="1"/>
    <x v="13"/>
    <x v="0"/>
    <x v="0"/>
    <x v="1"/>
    <x v="3"/>
    <x v="2"/>
    <x v="0"/>
    <n v="49"/>
    <n v="0"/>
    <n v="26.950000000000003"/>
  </r>
  <r>
    <x v="9"/>
    <x v="6"/>
    <x v="4"/>
    <x v="0"/>
    <x v="1"/>
    <x v="2"/>
    <x v="3"/>
    <x v="0"/>
    <n v="675"/>
    <n v="0"/>
    <n v="178.875"/>
  </r>
  <r>
    <x v="8"/>
    <x v="4"/>
    <x v="3"/>
    <x v="0"/>
    <x v="0"/>
    <x v="1"/>
    <x v="2"/>
    <x v="0"/>
    <n v="114"/>
    <n v="29.463100000000001"/>
    <n v="51.300000000000004"/>
  </r>
  <r>
    <x v="7"/>
    <x v="9"/>
    <x v="2"/>
    <x v="2"/>
    <x v="1"/>
    <x v="0"/>
    <x v="1"/>
    <x v="0"/>
    <n v="25"/>
    <n v="0"/>
    <n v="6.875"/>
  </r>
  <r>
    <x v="1"/>
    <x v="1"/>
    <x v="1"/>
    <x v="0"/>
    <x v="1"/>
    <x v="0"/>
    <x v="1"/>
    <x v="0"/>
    <n v="426"/>
    <n v="0"/>
    <n v="116.84"/>
  </r>
  <r>
    <x v="4"/>
    <x v="1"/>
    <x v="1"/>
    <x v="0"/>
    <x v="1"/>
    <x v="2"/>
    <x v="2"/>
    <x v="0"/>
    <n v="486"/>
    <n v="0"/>
    <n v="128.79"/>
  </r>
  <r>
    <x v="2"/>
    <x v="16"/>
    <x v="7"/>
    <x v="0"/>
    <x v="1"/>
    <x v="3"/>
    <x v="2"/>
    <x v="0"/>
    <n v="633"/>
    <n v="0"/>
    <n v="348.15000000000003"/>
  </r>
  <r>
    <x v="10"/>
    <x v="27"/>
    <x v="12"/>
    <x v="0"/>
    <x v="1"/>
    <x v="3"/>
    <x v="2"/>
    <x v="1"/>
    <n v="0"/>
    <n v="0"/>
    <n v="0"/>
  </r>
  <r>
    <x v="0"/>
    <x v="1"/>
    <x v="1"/>
    <x v="0"/>
    <x v="1"/>
    <x v="3"/>
    <x v="3"/>
    <x v="0"/>
    <n v="103"/>
    <n v="0"/>
    <n v="56.650000000000006"/>
  </r>
  <r>
    <x v="10"/>
    <x v="6"/>
    <x v="4"/>
    <x v="0"/>
    <x v="0"/>
    <x v="2"/>
    <x v="3"/>
    <x v="1"/>
    <n v="5"/>
    <n v="0"/>
    <n v="0"/>
  </r>
  <r>
    <x v="8"/>
    <x v="1"/>
    <x v="1"/>
    <x v="2"/>
    <x v="1"/>
    <x v="3"/>
    <x v="3"/>
    <x v="0"/>
    <n v="1"/>
    <n v="0"/>
    <n v="0.55000000000000004"/>
  </r>
  <r>
    <x v="1"/>
    <x v="3"/>
    <x v="2"/>
    <x v="1"/>
    <x v="1"/>
    <x v="1"/>
    <x v="3"/>
    <x v="0"/>
    <n v="1"/>
    <n v="0.20140000000000002"/>
    <n v="0.45"/>
  </r>
  <r>
    <x v="4"/>
    <x v="4"/>
    <x v="3"/>
    <x v="0"/>
    <x v="0"/>
    <x v="3"/>
    <x v="0"/>
    <x v="0"/>
    <n v="5"/>
    <n v="0"/>
    <n v="2.75"/>
  </r>
  <r>
    <x v="2"/>
    <x v="4"/>
    <x v="3"/>
    <x v="1"/>
    <x v="1"/>
    <x v="4"/>
    <x v="2"/>
    <x v="1"/>
    <n v="40"/>
    <n v="0"/>
    <n v="0"/>
  </r>
  <r>
    <x v="5"/>
    <x v="12"/>
    <x v="1"/>
    <x v="0"/>
    <x v="1"/>
    <x v="2"/>
    <x v="0"/>
    <x v="0"/>
    <n v="120"/>
    <n v="0"/>
    <n v="31.8"/>
  </r>
  <r>
    <x v="9"/>
    <x v="8"/>
    <x v="5"/>
    <x v="0"/>
    <x v="1"/>
    <x v="1"/>
    <x v="3"/>
    <x v="0"/>
    <n v="127"/>
    <n v="61.7211"/>
    <n v="57.150000000000006"/>
  </r>
  <r>
    <x v="6"/>
    <x v="20"/>
    <x v="10"/>
    <x v="2"/>
    <x v="1"/>
    <x v="3"/>
    <x v="0"/>
    <x v="1"/>
    <n v="1"/>
    <n v="0"/>
    <n v="0"/>
  </r>
  <r>
    <x v="0"/>
    <x v="27"/>
    <x v="12"/>
    <x v="0"/>
    <x v="1"/>
    <x v="1"/>
    <x v="2"/>
    <x v="0"/>
    <n v="10"/>
    <n v="2.7945000000000002"/>
    <n v="4.5"/>
  </r>
  <r>
    <x v="10"/>
    <x v="1"/>
    <x v="1"/>
    <x v="1"/>
    <x v="1"/>
    <x v="3"/>
    <x v="2"/>
    <x v="0"/>
    <n v="2"/>
    <n v="0"/>
    <n v="1.1000000000000001"/>
  </r>
  <r>
    <x v="9"/>
    <x v="16"/>
    <x v="7"/>
    <x v="2"/>
    <x v="1"/>
    <x v="1"/>
    <x v="2"/>
    <x v="0"/>
    <n v="22"/>
    <n v="5.5544000000000002"/>
    <n v="9.9"/>
  </r>
  <r>
    <x v="10"/>
    <x v="5"/>
    <x v="1"/>
    <x v="1"/>
    <x v="1"/>
    <x v="3"/>
    <x v="2"/>
    <x v="1"/>
    <n v="0"/>
    <n v="0"/>
    <n v="0"/>
  </r>
  <r>
    <x v="9"/>
    <x v="11"/>
    <x v="2"/>
    <x v="0"/>
    <x v="1"/>
    <x v="4"/>
    <x v="3"/>
    <x v="1"/>
    <n v="45"/>
    <n v="0"/>
    <n v="0"/>
  </r>
  <r>
    <x v="10"/>
    <x v="19"/>
    <x v="2"/>
    <x v="0"/>
    <x v="1"/>
    <x v="4"/>
    <x v="1"/>
    <x v="0"/>
    <n v="10"/>
    <n v="0"/>
    <n v="5.5"/>
  </r>
  <r>
    <x v="11"/>
    <x v="12"/>
    <x v="1"/>
    <x v="0"/>
    <x v="1"/>
    <x v="4"/>
    <x v="0"/>
    <x v="0"/>
    <n v="83"/>
    <n v="0"/>
    <n v="45.650000000000006"/>
  </r>
  <r>
    <x v="8"/>
    <x v="19"/>
    <x v="2"/>
    <x v="2"/>
    <x v="1"/>
    <x v="4"/>
    <x v="2"/>
    <x v="0"/>
    <n v="20"/>
    <n v="0"/>
    <n v="11"/>
  </r>
  <r>
    <x v="2"/>
    <x v="15"/>
    <x v="2"/>
    <x v="0"/>
    <x v="1"/>
    <x v="3"/>
    <x v="3"/>
    <x v="0"/>
    <n v="72"/>
    <n v="0"/>
    <n v="39.6"/>
  </r>
  <r>
    <x v="0"/>
    <x v="4"/>
    <x v="3"/>
    <x v="2"/>
    <x v="0"/>
    <x v="0"/>
    <x v="1"/>
    <x v="0"/>
    <n v="11"/>
    <n v="0"/>
    <n v="2.915"/>
  </r>
  <r>
    <x v="6"/>
    <x v="12"/>
    <x v="1"/>
    <x v="1"/>
    <x v="1"/>
    <x v="0"/>
    <x v="0"/>
    <x v="0"/>
    <n v="8"/>
    <n v="0"/>
    <n v="2.2000000000000002"/>
  </r>
  <r>
    <x v="8"/>
    <x v="21"/>
    <x v="0"/>
    <x v="0"/>
    <x v="0"/>
    <x v="3"/>
    <x v="2"/>
    <x v="1"/>
    <n v="0"/>
    <n v="0"/>
    <n v="0"/>
  </r>
  <r>
    <x v="3"/>
    <x v="9"/>
    <x v="2"/>
    <x v="0"/>
    <x v="1"/>
    <x v="0"/>
    <x v="3"/>
    <x v="0"/>
    <n v="2682"/>
    <n v="0"/>
    <n v="737.55000000000007"/>
  </r>
  <r>
    <x v="10"/>
    <x v="8"/>
    <x v="5"/>
    <x v="0"/>
    <x v="1"/>
    <x v="2"/>
    <x v="1"/>
    <x v="1"/>
    <n v="2"/>
    <n v="0"/>
    <n v="0"/>
  </r>
  <r>
    <x v="0"/>
    <x v="19"/>
    <x v="2"/>
    <x v="2"/>
    <x v="1"/>
    <x v="0"/>
    <x v="0"/>
    <x v="1"/>
    <n v="7"/>
    <n v="0"/>
    <n v="0"/>
  </r>
  <r>
    <x v="0"/>
    <x v="11"/>
    <x v="2"/>
    <x v="1"/>
    <x v="1"/>
    <x v="3"/>
    <x v="3"/>
    <x v="0"/>
    <n v="7"/>
    <n v="0"/>
    <n v="3.85"/>
  </r>
  <r>
    <x v="1"/>
    <x v="17"/>
    <x v="8"/>
    <x v="2"/>
    <x v="1"/>
    <x v="2"/>
    <x v="1"/>
    <x v="0"/>
    <n v="18"/>
    <n v="0"/>
    <n v="4.9300000000000006"/>
  </r>
  <r>
    <x v="0"/>
    <x v="19"/>
    <x v="2"/>
    <x v="0"/>
    <x v="1"/>
    <x v="3"/>
    <x v="1"/>
    <x v="1"/>
    <n v="2"/>
    <n v="0"/>
    <n v="0"/>
  </r>
  <r>
    <x v="6"/>
    <x v="11"/>
    <x v="2"/>
    <x v="1"/>
    <x v="1"/>
    <x v="0"/>
    <x v="3"/>
    <x v="0"/>
    <n v="285"/>
    <n v="0"/>
    <n v="78.375"/>
  </r>
  <r>
    <x v="5"/>
    <x v="10"/>
    <x v="0"/>
    <x v="0"/>
    <x v="1"/>
    <x v="1"/>
    <x v="0"/>
    <x v="0"/>
    <n v="3425"/>
    <n v="1160.1229000000001"/>
    <n v="1541.25"/>
  </r>
  <r>
    <x v="5"/>
    <x v="15"/>
    <x v="2"/>
    <x v="0"/>
    <x v="1"/>
    <x v="3"/>
    <x v="2"/>
    <x v="1"/>
    <n v="7"/>
    <n v="0"/>
    <n v="0"/>
  </r>
  <r>
    <x v="2"/>
    <x v="25"/>
    <x v="11"/>
    <x v="0"/>
    <x v="1"/>
    <x v="0"/>
    <x v="0"/>
    <x v="0"/>
    <n v="4"/>
    <n v="0"/>
    <n v="1.1000000000000001"/>
  </r>
  <r>
    <x v="8"/>
    <x v="22"/>
    <x v="7"/>
    <x v="0"/>
    <x v="1"/>
    <x v="4"/>
    <x v="2"/>
    <x v="1"/>
    <n v="2"/>
    <n v="0"/>
    <n v="0"/>
  </r>
  <r>
    <x v="8"/>
    <x v="21"/>
    <x v="0"/>
    <x v="0"/>
    <x v="1"/>
    <x v="1"/>
    <x v="2"/>
    <x v="0"/>
    <n v="2"/>
    <n v="1.2855000000000001"/>
    <n v="0.9"/>
  </r>
  <r>
    <x v="1"/>
    <x v="12"/>
    <x v="1"/>
    <x v="2"/>
    <x v="1"/>
    <x v="0"/>
    <x v="3"/>
    <x v="0"/>
    <n v="81"/>
    <n v="0"/>
    <n v="22.205000000000002"/>
  </r>
  <r>
    <x v="5"/>
    <x v="0"/>
    <x v="0"/>
    <x v="0"/>
    <x v="1"/>
    <x v="2"/>
    <x v="1"/>
    <x v="0"/>
    <n v="20"/>
    <n v="0"/>
    <n v="5.3"/>
  </r>
  <r>
    <x v="1"/>
    <x v="6"/>
    <x v="4"/>
    <x v="0"/>
    <x v="0"/>
    <x v="2"/>
    <x v="3"/>
    <x v="1"/>
    <n v="2"/>
    <n v="0"/>
    <n v="0"/>
  </r>
  <r>
    <x v="2"/>
    <x v="19"/>
    <x v="2"/>
    <x v="0"/>
    <x v="1"/>
    <x v="2"/>
    <x v="1"/>
    <x v="1"/>
    <n v="6"/>
    <n v="0"/>
    <n v="0"/>
  </r>
  <r>
    <x v="5"/>
    <x v="4"/>
    <x v="3"/>
    <x v="0"/>
    <x v="1"/>
    <x v="1"/>
    <x v="0"/>
    <x v="0"/>
    <n v="4797"/>
    <n v="1792.556"/>
    <n v="2158.65"/>
  </r>
  <r>
    <x v="9"/>
    <x v="11"/>
    <x v="2"/>
    <x v="0"/>
    <x v="1"/>
    <x v="2"/>
    <x v="0"/>
    <x v="1"/>
    <n v="47"/>
    <n v="0"/>
    <n v="0"/>
  </r>
  <r>
    <x v="10"/>
    <x v="10"/>
    <x v="0"/>
    <x v="1"/>
    <x v="1"/>
    <x v="2"/>
    <x v="2"/>
    <x v="0"/>
    <n v="110"/>
    <n v="0"/>
    <n v="30.25"/>
  </r>
  <r>
    <x v="2"/>
    <x v="0"/>
    <x v="0"/>
    <x v="0"/>
    <x v="1"/>
    <x v="2"/>
    <x v="2"/>
    <x v="0"/>
    <n v="186"/>
    <n v="0"/>
    <n v="51.150000000000006"/>
  </r>
  <r>
    <x v="9"/>
    <x v="9"/>
    <x v="2"/>
    <x v="1"/>
    <x v="1"/>
    <x v="1"/>
    <x v="0"/>
    <x v="0"/>
    <n v="17"/>
    <n v="5.3105000000000002"/>
    <n v="7.65"/>
  </r>
  <r>
    <x v="11"/>
    <x v="4"/>
    <x v="3"/>
    <x v="2"/>
    <x v="1"/>
    <x v="0"/>
    <x v="2"/>
    <x v="0"/>
    <n v="854"/>
    <n v="0"/>
    <n v="234.85000000000002"/>
  </r>
  <r>
    <x v="1"/>
    <x v="6"/>
    <x v="4"/>
    <x v="1"/>
    <x v="0"/>
    <x v="1"/>
    <x v="2"/>
    <x v="0"/>
    <n v="1"/>
    <n v="0.33380000000000004"/>
    <n v="0.45"/>
  </r>
  <r>
    <x v="10"/>
    <x v="9"/>
    <x v="2"/>
    <x v="1"/>
    <x v="1"/>
    <x v="4"/>
    <x v="2"/>
    <x v="0"/>
    <n v="2"/>
    <n v="0"/>
    <n v="1.1000000000000001"/>
  </r>
  <r>
    <x v="3"/>
    <x v="13"/>
    <x v="0"/>
    <x v="1"/>
    <x v="1"/>
    <x v="0"/>
    <x v="2"/>
    <x v="0"/>
    <n v="2"/>
    <n v="0"/>
    <n v="0.55000000000000004"/>
  </r>
  <r>
    <x v="4"/>
    <x v="13"/>
    <x v="0"/>
    <x v="0"/>
    <x v="1"/>
    <x v="2"/>
    <x v="0"/>
    <x v="0"/>
    <n v="9"/>
    <n v="0"/>
    <n v="2.3850000000000002"/>
  </r>
  <r>
    <x v="3"/>
    <x v="16"/>
    <x v="7"/>
    <x v="1"/>
    <x v="1"/>
    <x v="1"/>
    <x v="1"/>
    <x v="0"/>
    <n v="3"/>
    <n v="0.80349999999999999"/>
    <n v="1.35"/>
  </r>
  <r>
    <x v="3"/>
    <x v="17"/>
    <x v="8"/>
    <x v="2"/>
    <x v="1"/>
    <x v="5"/>
    <x v="3"/>
    <x v="0"/>
    <n v="4"/>
    <n v="18.554000000000002"/>
    <n v="2.7600000000000002"/>
  </r>
  <r>
    <x v="11"/>
    <x v="2"/>
    <x v="2"/>
    <x v="0"/>
    <x v="1"/>
    <x v="0"/>
    <x v="0"/>
    <x v="0"/>
    <n v="381"/>
    <n v="0"/>
    <n v="104.77500000000001"/>
  </r>
  <r>
    <x v="9"/>
    <x v="10"/>
    <x v="0"/>
    <x v="1"/>
    <x v="0"/>
    <x v="2"/>
    <x v="3"/>
    <x v="0"/>
    <n v="12"/>
    <n v="0"/>
    <n v="3.18"/>
  </r>
  <r>
    <x v="5"/>
    <x v="12"/>
    <x v="1"/>
    <x v="1"/>
    <x v="1"/>
    <x v="0"/>
    <x v="3"/>
    <x v="0"/>
    <n v="12"/>
    <n v="0"/>
    <n v="3.18"/>
  </r>
  <r>
    <x v="4"/>
    <x v="17"/>
    <x v="8"/>
    <x v="2"/>
    <x v="1"/>
    <x v="2"/>
    <x v="3"/>
    <x v="0"/>
    <n v="69"/>
    <n v="0"/>
    <n v="18.285"/>
  </r>
  <r>
    <x v="8"/>
    <x v="2"/>
    <x v="2"/>
    <x v="0"/>
    <x v="1"/>
    <x v="3"/>
    <x v="0"/>
    <x v="0"/>
    <n v="20"/>
    <n v="0"/>
    <n v="11"/>
  </r>
  <r>
    <x v="9"/>
    <x v="22"/>
    <x v="7"/>
    <x v="0"/>
    <x v="1"/>
    <x v="1"/>
    <x v="3"/>
    <x v="0"/>
    <n v="12"/>
    <n v="2.3451"/>
    <n v="5.4"/>
  </r>
  <r>
    <x v="5"/>
    <x v="1"/>
    <x v="1"/>
    <x v="0"/>
    <x v="1"/>
    <x v="2"/>
    <x v="2"/>
    <x v="1"/>
    <n v="11"/>
    <n v="0"/>
    <n v="0"/>
  </r>
  <r>
    <x v="4"/>
    <x v="16"/>
    <x v="7"/>
    <x v="0"/>
    <x v="1"/>
    <x v="2"/>
    <x v="3"/>
    <x v="0"/>
    <n v="76"/>
    <n v="0"/>
    <n v="20.14"/>
  </r>
  <r>
    <x v="4"/>
    <x v="10"/>
    <x v="0"/>
    <x v="2"/>
    <x v="1"/>
    <x v="3"/>
    <x v="2"/>
    <x v="0"/>
    <n v="252"/>
    <n v="0"/>
    <n v="138.6"/>
  </r>
  <r>
    <x v="9"/>
    <x v="15"/>
    <x v="2"/>
    <x v="0"/>
    <x v="1"/>
    <x v="4"/>
    <x v="3"/>
    <x v="1"/>
    <n v="28"/>
    <n v="0"/>
    <n v="0"/>
  </r>
  <r>
    <x v="0"/>
    <x v="0"/>
    <x v="0"/>
    <x v="1"/>
    <x v="1"/>
    <x v="4"/>
    <x v="2"/>
    <x v="1"/>
    <n v="12"/>
    <n v="0"/>
    <n v="0"/>
  </r>
  <r>
    <x v="5"/>
    <x v="10"/>
    <x v="0"/>
    <x v="1"/>
    <x v="1"/>
    <x v="4"/>
    <x v="2"/>
    <x v="0"/>
    <n v="9"/>
    <n v="0"/>
    <n v="4.95"/>
  </r>
  <r>
    <x v="3"/>
    <x v="15"/>
    <x v="2"/>
    <x v="0"/>
    <x v="1"/>
    <x v="0"/>
    <x v="0"/>
    <x v="0"/>
    <n v="1269"/>
    <n v="0"/>
    <n v="348.97500000000002"/>
  </r>
  <r>
    <x v="5"/>
    <x v="18"/>
    <x v="9"/>
    <x v="0"/>
    <x v="1"/>
    <x v="2"/>
    <x v="0"/>
    <x v="0"/>
    <n v="3"/>
    <n v="0"/>
    <n v="0.79500000000000004"/>
  </r>
  <r>
    <x v="6"/>
    <x v="1"/>
    <x v="1"/>
    <x v="1"/>
    <x v="1"/>
    <x v="0"/>
    <x v="0"/>
    <x v="0"/>
    <n v="4"/>
    <n v="0"/>
    <n v="1.1000000000000001"/>
  </r>
  <r>
    <x v="4"/>
    <x v="11"/>
    <x v="2"/>
    <x v="2"/>
    <x v="1"/>
    <x v="5"/>
    <x v="3"/>
    <x v="0"/>
    <n v="3"/>
    <n v="3.2855000000000003"/>
    <n v="2.0700000000000003"/>
  </r>
  <r>
    <x v="8"/>
    <x v="2"/>
    <x v="2"/>
    <x v="0"/>
    <x v="1"/>
    <x v="1"/>
    <x v="1"/>
    <x v="0"/>
    <n v="67"/>
    <n v="22.221800000000002"/>
    <n v="30.150000000000002"/>
  </r>
  <r>
    <x v="3"/>
    <x v="17"/>
    <x v="8"/>
    <x v="0"/>
    <x v="1"/>
    <x v="2"/>
    <x v="2"/>
    <x v="1"/>
    <n v="82"/>
    <n v="0"/>
    <n v="0"/>
  </r>
  <r>
    <x v="5"/>
    <x v="8"/>
    <x v="5"/>
    <x v="2"/>
    <x v="1"/>
    <x v="2"/>
    <x v="2"/>
    <x v="0"/>
    <n v="25"/>
    <n v="0"/>
    <n v="6.625"/>
  </r>
  <r>
    <x v="11"/>
    <x v="2"/>
    <x v="2"/>
    <x v="2"/>
    <x v="1"/>
    <x v="1"/>
    <x v="3"/>
    <x v="0"/>
    <n v="7"/>
    <n v="1.0226999999999999"/>
    <n v="3.1500000000000004"/>
  </r>
  <r>
    <x v="9"/>
    <x v="22"/>
    <x v="7"/>
    <x v="1"/>
    <x v="1"/>
    <x v="3"/>
    <x v="2"/>
    <x v="1"/>
    <n v="0"/>
    <n v="0"/>
    <n v="0"/>
  </r>
  <r>
    <x v="3"/>
    <x v="5"/>
    <x v="1"/>
    <x v="2"/>
    <x v="1"/>
    <x v="3"/>
    <x v="2"/>
    <x v="0"/>
    <n v="11"/>
    <n v="0"/>
    <n v="6.0500000000000007"/>
  </r>
  <r>
    <x v="2"/>
    <x v="10"/>
    <x v="0"/>
    <x v="2"/>
    <x v="1"/>
    <x v="2"/>
    <x v="3"/>
    <x v="1"/>
    <n v="7"/>
    <n v="0"/>
    <n v="0"/>
  </r>
  <r>
    <x v="10"/>
    <x v="6"/>
    <x v="4"/>
    <x v="0"/>
    <x v="1"/>
    <x v="4"/>
    <x v="2"/>
    <x v="1"/>
    <n v="84"/>
    <n v="0"/>
    <n v="0"/>
  </r>
  <r>
    <x v="11"/>
    <x v="11"/>
    <x v="2"/>
    <x v="2"/>
    <x v="1"/>
    <x v="2"/>
    <x v="0"/>
    <x v="0"/>
    <n v="80"/>
    <n v="0"/>
    <n v="22"/>
  </r>
  <r>
    <x v="5"/>
    <x v="27"/>
    <x v="12"/>
    <x v="0"/>
    <x v="1"/>
    <x v="0"/>
    <x v="0"/>
    <x v="0"/>
    <n v="1"/>
    <n v="0"/>
    <n v="0.26500000000000001"/>
  </r>
  <r>
    <x v="11"/>
    <x v="10"/>
    <x v="0"/>
    <x v="2"/>
    <x v="1"/>
    <x v="2"/>
    <x v="0"/>
    <x v="0"/>
    <n v="82"/>
    <n v="0"/>
    <n v="22.55"/>
  </r>
  <r>
    <x v="2"/>
    <x v="16"/>
    <x v="7"/>
    <x v="0"/>
    <x v="1"/>
    <x v="4"/>
    <x v="3"/>
    <x v="0"/>
    <n v="12"/>
    <n v="0"/>
    <n v="6.6000000000000005"/>
  </r>
  <r>
    <x v="4"/>
    <x v="10"/>
    <x v="0"/>
    <x v="1"/>
    <x v="1"/>
    <x v="0"/>
    <x v="3"/>
    <x v="0"/>
    <n v="278"/>
    <n v="0"/>
    <n v="73.67"/>
  </r>
  <r>
    <x v="7"/>
    <x v="0"/>
    <x v="0"/>
    <x v="0"/>
    <x v="0"/>
    <x v="0"/>
    <x v="2"/>
    <x v="0"/>
    <n v="11"/>
    <n v="0"/>
    <n v="3.0250000000000004"/>
  </r>
  <r>
    <x v="11"/>
    <x v="19"/>
    <x v="2"/>
    <x v="0"/>
    <x v="1"/>
    <x v="1"/>
    <x v="0"/>
    <x v="0"/>
    <n v="971"/>
    <n v="301.17770000000002"/>
    <n v="436.95000000000005"/>
  </r>
  <r>
    <x v="8"/>
    <x v="26"/>
    <x v="2"/>
    <x v="0"/>
    <x v="1"/>
    <x v="0"/>
    <x v="0"/>
    <x v="1"/>
    <n v="4"/>
    <n v="0"/>
    <n v="0"/>
  </r>
  <r>
    <x v="5"/>
    <x v="2"/>
    <x v="2"/>
    <x v="1"/>
    <x v="1"/>
    <x v="2"/>
    <x v="0"/>
    <x v="0"/>
    <n v="1"/>
    <n v="0"/>
    <n v="0.26500000000000001"/>
  </r>
  <r>
    <x v="8"/>
    <x v="11"/>
    <x v="2"/>
    <x v="0"/>
    <x v="1"/>
    <x v="3"/>
    <x v="0"/>
    <x v="0"/>
    <n v="452"/>
    <n v="0"/>
    <n v="248.60000000000002"/>
  </r>
  <r>
    <x v="3"/>
    <x v="10"/>
    <x v="0"/>
    <x v="0"/>
    <x v="1"/>
    <x v="3"/>
    <x v="1"/>
    <x v="0"/>
    <n v="202"/>
    <n v="0"/>
    <n v="111.10000000000001"/>
  </r>
  <r>
    <x v="2"/>
    <x v="10"/>
    <x v="0"/>
    <x v="0"/>
    <x v="0"/>
    <x v="3"/>
    <x v="1"/>
    <x v="0"/>
    <n v="27"/>
    <n v="0"/>
    <n v="14.850000000000001"/>
  </r>
  <r>
    <x v="2"/>
    <x v="5"/>
    <x v="1"/>
    <x v="2"/>
    <x v="1"/>
    <x v="0"/>
    <x v="1"/>
    <x v="0"/>
    <n v="5"/>
    <n v="0"/>
    <n v="1.375"/>
  </r>
  <r>
    <x v="9"/>
    <x v="19"/>
    <x v="2"/>
    <x v="1"/>
    <x v="1"/>
    <x v="5"/>
    <x v="0"/>
    <x v="0"/>
    <n v="6"/>
    <n v="45.889600000000002"/>
    <n v="4.1400000000000006"/>
  </r>
  <r>
    <x v="3"/>
    <x v="4"/>
    <x v="3"/>
    <x v="0"/>
    <x v="0"/>
    <x v="3"/>
    <x v="3"/>
    <x v="0"/>
    <n v="11"/>
    <n v="0"/>
    <n v="6.0500000000000007"/>
  </r>
  <r>
    <x v="8"/>
    <x v="19"/>
    <x v="2"/>
    <x v="1"/>
    <x v="1"/>
    <x v="0"/>
    <x v="3"/>
    <x v="0"/>
    <n v="102"/>
    <n v="0"/>
    <n v="28.05"/>
  </r>
  <r>
    <x v="2"/>
    <x v="8"/>
    <x v="5"/>
    <x v="0"/>
    <x v="1"/>
    <x v="0"/>
    <x v="1"/>
    <x v="0"/>
    <n v="94"/>
    <n v="0"/>
    <n v="25.85"/>
  </r>
  <r>
    <x v="0"/>
    <x v="6"/>
    <x v="4"/>
    <x v="1"/>
    <x v="1"/>
    <x v="1"/>
    <x v="2"/>
    <x v="0"/>
    <n v="26"/>
    <n v="4.3688000000000002"/>
    <n v="11.700000000000001"/>
  </r>
  <r>
    <x v="6"/>
    <x v="14"/>
    <x v="6"/>
    <x v="1"/>
    <x v="1"/>
    <x v="0"/>
    <x v="2"/>
    <x v="0"/>
    <n v="2"/>
    <n v="0"/>
    <n v="0.55000000000000004"/>
  </r>
  <r>
    <x v="7"/>
    <x v="17"/>
    <x v="8"/>
    <x v="1"/>
    <x v="1"/>
    <x v="3"/>
    <x v="3"/>
    <x v="0"/>
    <n v="9"/>
    <n v="0"/>
    <n v="4.95"/>
  </r>
  <r>
    <x v="7"/>
    <x v="17"/>
    <x v="8"/>
    <x v="2"/>
    <x v="1"/>
    <x v="4"/>
    <x v="1"/>
    <x v="0"/>
    <n v="1"/>
    <n v="0"/>
    <n v="0.55000000000000004"/>
  </r>
  <r>
    <x v="9"/>
    <x v="14"/>
    <x v="6"/>
    <x v="0"/>
    <x v="1"/>
    <x v="0"/>
    <x v="3"/>
    <x v="0"/>
    <n v="6"/>
    <n v="0"/>
    <n v="1.59"/>
  </r>
  <r>
    <x v="6"/>
    <x v="6"/>
    <x v="4"/>
    <x v="1"/>
    <x v="1"/>
    <x v="3"/>
    <x v="2"/>
    <x v="0"/>
    <n v="9"/>
    <n v="0"/>
    <n v="4.95"/>
  </r>
  <r>
    <x v="5"/>
    <x v="8"/>
    <x v="5"/>
    <x v="2"/>
    <x v="1"/>
    <x v="4"/>
    <x v="3"/>
    <x v="0"/>
    <n v="7"/>
    <n v="0"/>
    <n v="3.85"/>
  </r>
  <r>
    <x v="4"/>
    <x v="19"/>
    <x v="2"/>
    <x v="1"/>
    <x v="1"/>
    <x v="1"/>
    <x v="2"/>
    <x v="0"/>
    <n v="50"/>
    <n v="11.922400000000001"/>
    <n v="22.5"/>
  </r>
  <r>
    <x v="0"/>
    <x v="9"/>
    <x v="2"/>
    <x v="2"/>
    <x v="1"/>
    <x v="0"/>
    <x v="3"/>
    <x v="0"/>
    <n v="205"/>
    <n v="0"/>
    <n v="54.325000000000003"/>
  </r>
  <r>
    <x v="9"/>
    <x v="4"/>
    <x v="3"/>
    <x v="1"/>
    <x v="1"/>
    <x v="5"/>
    <x v="2"/>
    <x v="0"/>
    <n v="1"/>
    <n v="4.3341000000000003"/>
    <n v="0.69000000000000006"/>
  </r>
  <r>
    <x v="11"/>
    <x v="16"/>
    <x v="7"/>
    <x v="0"/>
    <x v="1"/>
    <x v="3"/>
    <x v="0"/>
    <x v="0"/>
    <n v="47"/>
    <n v="0"/>
    <n v="25.85"/>
  </r>
  <r>
    <x v="8"/>
    <x v="9"/>
    <x v="2"/>
    <x v="0"/>
    <x v="1"/>
    <x v="0"/>
    <x v="3"/>
    <x v="1"/>
    <n v="67"/>
    <n v="0"/>
    <n v="0"/>
  </r>
  <r>
    <x v="0"/>
    <x v="10"/>
    <x v="0"/>
    <x v="1"/>
    <x v="1"/>
    <x v="0"/>
    <x v="1"/>
    <x v="1"/>
    <n v="1"/>
    <n v="0"/>
    <n v="0"/>
  </r>
  <r>
    <x v="9"/>
    <x v="11"/>
    <x v="2"/>
    <x v="0"/>
    <x v="1"/>
    <x v="2"/>
    <x v="3"/>
    <x v="0"/>
    <n v="712"/>
    <n v="0"/>
    <n v="188.68"/>
  </r>
  <r>
    <x v="7"/>
    <x v="11"/>
    <x v="2"/>
    <x v="1"/>
    <x v="1"/>
    <x v="5"/>
    <x v="0"/>
    <x v="1"/>
    <n v="1"/>
    <n v="0.76750000000000007"/>
    <n v="0"/>
  </r>
  <r>
    <x v="6"/>
    <x v="0"/>
    <x v="0"/>
    <x v="0"/>
    <x v="1"/>
    <x v="1"/>
    <x v="0"/>
    <x v="0"/>
    <n v="103"/>
    <n v="29.843700000000002"/>
    <n v="46.35"/>
  </r>
  <r>
    <x v="2"/>
    <x v="9"/>
    <x v="2"/>
    <x v="2"/>
    <x v="1"/>
    <x v="2"/>
    <x v="2"/>
    <x v="0"/>
    <n v="47"/>
    <n v="0"/>
    <n v="12.925000000000001"/>
  </r>
  <r>
    <x v="2"/>
    <x v="6"/>
    <x v="4"/>
    <x v="2"/>
    <x v="1"/>
    <x v="1"/>
    <x v="1"/>
    <x v="0"/>
    <n v="46"/>
    <n v="10.2477"/>
    <n v="20.7"/>
  </r>
  <r>
    <x v="8"/>
    <x v="8"/>
    <x v="5"/>
    <x v="0"/>
    <x v="1"/>
    <x v="4"/>
    <x v="3"/>
    <x v="1"/>
    <n v="12"/>
    <n v="0"/>
    <n v="0"/>
  </r>
  <r>
    <x v="6"/>
    <x v="19"/>
    <x v="2"/>
    <x v="0"/>
    <x v="1"/>
    <x v="4"/>
    <x v="2"/>
    <x v="0"/>
    <n v="106"/>
    <n v="0"/>
    <n v="58.300000000000004"/>
  </r>
  <r>
    <x v="1"/>
    <x v="9"/>
    <x v="2"/>
    <x v="0"/>
    <x v="1"/>
    <x v="2"/>
    <x v="3"/>
    <x v="1"/>
    <n v="12"/>
    <n v="0"/>
    <n v="0"/>
  </r>
  <r>
    <x v="8"/>
    <x v="4"/>
    <x v="3"/>
    <x v="2"/>
    <x v="1"/>
    <x v="3"/>
    <x v="2"/>
    <x v="1"/>
    <n v="1"/>
    <n v="0"/>
    <n v="0"/>
  </r>
  <r>
    <x v="6"/>
    <x v="0"/>
    <x v="0"/>
    <x v="2"/>
    <x v="1"/>
    <x v="1"/>
    <x v="2"/>
    <x v="0"/>
    <n v="15"/>
    <n v="3.3666"/>
    <n v="6.75"/>
  </r>
  <r>
    <x v="1"/>
    <x v="11"/>
    <x v="2"/>
    <x v="2"/>
    <x v="1"/>
    <x v="0"/>
    <x v="0"/>
    <x v="0"/>
    <n v="345"/>
    <n v="0"/>
    <n v="94.875"/>
  </r>
  <r>
    <x v="10"/>
    <x v="18"/>
    <x v="9"/>
    <x v="2"/>
    <x v="1"/>
    <x v="1"/>
    <x v="2"/>
    <x v="0"/>
    <n v="1"/>
    <n v="0.16790000000000002"/>
    <n v="0.45"/>
  </r>
  <r>
    <x v="8"/>
    <x v="19"/>
    <x v="2"/>
    <x v="1"/>
    <x v="1"/>
    <x v="4"/>
    <x v="3"/>
    <x v="1"/>
    <n v="8"/>
    <n v="0"/>
    <n v="0"/>
  </r>
  <r>
    <x v="1"/>
    <x v="6"/>
    <x v="4"/>
    <x v="2"/>
    <x v="0"/>
    <x v="0"/>
    <x v="3"/>
    <x v="0"/>
    <n v="69"/>
    <n v="0"/>
    <n v="18.895"/>
  </r>
  <r>
    <x v="10"/>
    <x v="17"/>
    <x v="8"/>
    <x v="2"/>
    <x v="1"/>
    <x v="0"/>
    <x v="2"/>
    <x v="1"/>
    <n v="48"/>
    <n v="0"/>
    <n v="0"/>
  </r>
  <r>
    <x v="4"/>
    <x v="4"/>
    <x v="3"/>
    <x v="0"/>
    <x v="1"/>
    <x v="0"/>
    <x v="2"/>
    <x v="0"/>
    <n v="47924"/>
    <n v="0"/>
    <n v="12699.86"/>
  </r>
  <r>
    <x v="3"/>
    <x v="2"/>
    <x v="2"/>
    <x v="0"/>
    <x v="1"/>
    <x v="4"/>
    <x v="0"/>
    <x v="1"/>
    <n v="108"/>
    <n v="0"/>
    <n v="0"/>
  </r>
  <r>
    <x v="11"/>
    <x v="19"/>
    <x v="2"/>
    <x v="1"/>
    <x v="1"/>
    <x v="1"/>
    <x v="1"/>
    <x v="0"/>
    <n v="16"/>
    <n v="17.5002"/>
    <n v="7.2"/>
  </r>
  <r>
    <x v="9"/>
    <x v="22"/>
    <x v="7"/>
    <x v="0"/>
    <x v="1"/>
    <x v="2"/>
    <x v="0"/>
    <x v="0"/>
    <n v="4"/>
    <n v="0"/>
    <n v="1.06"/>
  </r>
  <r>
    <x v="6"/>
    <x v="18"/>
    <x v="9"/>
    <x v="2"/>
    <x v="1"/>
    <x v="0"/>
    <x v="0"/>
    <x v="0"/>
    <n v="1"/>
    <n v="0"/>
    <n v="0.27500000000000002"/>
  </r>
  <r>
    <x v="6"/>
    <x v="10"/>
    <x v="0"/>
    <x v="1"/>
    <x v="1"/>
    <x v="2"/>
    <x v="2"/>
    <x v="0"/>
    <n v="91"/>
    <n v="0"/>
    <n v="25.025000000000002"/>
  </r>
  <r>
    <x v="10"/>
    <x v="17"/>
    <x v="8"/>
    <x v="0"/>
    <x v="1"/>
    <x v="2"/>
    <x v="3"/>
    <x v="0"/>
    <n v="484"/>
    <n v="0"/>
    <n v="133.1"/>
  </r>
  <r>
    <x v="10"/>
    <x v="3"/>
    <x v="2"/>
    <x v="0"/>
    <x v="1"/>
    <x v="1"/>
    <x v="2"/>
    <x v="0"/>
    <n v="4"/>
    <n v="1.3859000000000001"/>
    <n v="1.8"/>
  </r>
  <r>
    <x v="11"/>
    <x v="10"/>
    <x v="0"/>
    <x v="1"/>
    <x v="1"/>
    <x v="0"/>
    <x v="0"/>
    <x v="0"/>
    <n v="145"/>
    <n v="0"/>
    <n v="39.875"/>
  </r>
  <r>
    <x v="5"/>
    <x v="17"/>
    <x v="8"/>
    <x v="0"/>
    <x v="1"/>
    <x v="2"/>
    <x v="1"/>
    <x v="0"/>
    <n v="102"/>
    <n v="0"/>
    <n v="27.03"/>
  </r>
  <r>
    <x v="2"/>
    <x v="12"/>
    <x v="1"/>
    <x v="0"/>
    <x v="1"/>
    <x v="2"/>
    <x v="2"/>
    <x v="1"/>
    <n v="3"/>
    <n v="0"/>
    <n v="0"/>
  </r>
  <r>
    <x v="6"/>
    <x v="17"/>
    <x v="8"/>
    <x v="0"/>
    <x v="1"/>
    <x v="5"/>
    <x v="2"/>
    <x v="1"/>
    <n v="9"/>
    <n v="113.691"/>
    <n v="0"/>
  </r>
  <r>
    <x v="9"/>
    <x v="6"/>
    <x v="4"/>
    <x v="0"/>
    <x v="0"/>
    <x v="0"/>
    <x v="1"/>
    <x v="1"/>
    <n v="3"/>
    <n v="0"/>
    <n v="0"/>
  </r>
  <r>
    <x v="4"/>
    <x v="11"/>
    <x v="2"/>
    <x v="2"/>
    <x v="1"/>
    <x v="0"/>
    <x v="3"/>
    <x v="1"/>
    <n v="19"/>
    <n v="0"/>
    <n v="0"/>
  </r>
  <r>
    <x v="7"/>
    <x v="16"/>
    <x v="7"/>
    <x v="1"/>
    <x v="1"/>
    <x v="0"/>
    <x v="2"/>
    <x v="0"/>
    <n v="71"/>
    <n v="0"/>
    <n v="19.525000000000002"/>
  </r>
  <r>
    <x v="2"/>
    <x v="16"/>
    <x v="7"/>
    <x v="2"/>
    <x v="1"/>
    <x v="0"/>
    <x v="3"/>
    <x v="0"/>
    <n v="70"/>
    <n v="0"/>
    <n v="19.25"/>
  </r>
  <r>
    <x v="8"/>
    <x v="4"/>
    <x v="3"/>
    <x v="1"/>
    <x v="1"/>
    <x v="0"/>
    <x v="1"/>
    <x v="0"/>
    <n v="4"/>
    <n v="0"/>
    <n v="1.1000000000000001"/>
  </r>
  <r>
    <x v="4"/>
    <x v="1"/>
    <x v="1"/>
    <x v="2"/>
    <x v="1"/>
    <x v="4"/>
    <x v="0"/>
    <x v="0"/>
    <n v="3"/>
    <n v="0"/>
    <n v="1.6500000000000001"/>
  </r>
  <r>
    <x v="8"/>
    <x v="9"/>
    <x v="2"/>
    <x v="0"/>
    <x v="1"/>
    <x v="2"/>
    <x v="2"/>
    <x v="0"/>
    <n v="871"/>
    <n v="0"/>
    <n v="239.52500000000001"/>
  </r>
  <r>
    <x v="6"/>
    <x v="9"/>
    <x v="2"/>
    <x v="2"/>
    <x v="1"/>
    <x v="3"/>
    <x v="0"/>
    <x v="0"/>
    <n v="8"/>
    <n v="0"/>
    <n v="4.4000000000000004"/>
  </r>
  <r>
    <x v="2"/>
    <x v="2"/>
    <x v="2"/>
    <x v="0"/>
    <x v="1"/>
    <x v="2"/>
    <x v="0"/>
    <x v="0"/>
    <n v="42"/>
    <n v="0"/>
    <n v="11.55"/>
  </r>
  <r>
    <x v="11"/>
    <x v="18"/>
    <x v="9"/>
    <x v="0"/>
    <x v="0"/>
    <x v="0"/>
    <x v="3"/>
    <x v="0"/>
    <n v="1"/>
    <n v="0"/>
    <n v="0.27500000000000002"/>
  </r>
  <r>
    <x v="2"/>
    <x v="10"/>
    <x v="0"/>
    <x v="1"/>
    <x v="1"/>
    <x v="2"/>
    <x v="1"/>
    <x v="0"/>
    <n v="13"/>
    <n v="0"/>
    <n v="3.5750000000000002"/>
  </r>
  <r>
    <x v="5"/>
    <x v="9"/>
    <x v="2"/>
    <x v="0"/>
    <x v="1"/>
    <x v="1"/>
    <x v="3"/>
    <x v="0"/>
    <n v="991"/>
    <n v="341.80529999999999"/>
    <n v="445.95000000000005"/>
  </r>
  <r>
    <x v="6"/>
    <x v="1"/>
    <x v="1"/>
    <x v="1"/>
    <x v="1"/>
    <x v="3"/>
    <x v="2"/>
    <x v="1"/>
    <n v="0"/>
    <n v="0"/>
    <n v="0"/>
  </r>
  <r>
    <x v="0"/>
    <x v="6"/>
    <x v="4"/>
    <x v="1"/>
    <x v="1"/>
    <x v="2"/>
    <x v="0"/>
    <x v="0"/>
    <n v="8"/>
    <n v="0"/>
    <n v="2.12"/>
  </r>
  <r>
    <x v="7"/>
    <x v="10"/>
    <x v="0"/>
    <x v="2"/>
    <x v="0"/>
    <x v="3"/>
    <x v="2"/>
    <x v="0"/>
    <n v="61"/>
    <n v="0"/>
    <n v="33.550000000000004"/>
  </r>
  <r>
    <x v="6"/>
    <x v="5"/>
    <x v="1"/>
    <x v="2"/>
    <x v="1"/>
    <x v="0"/>
    <x v="1"/>
    <x v="0"/>
    <n v="9"/>
    <n v="0"/>
    <n v="2.4750000000000001"/>
  </r>
  <r>
    <x v="4"/>
    <x v="11"/>
    <x v="2"/>
    <x v="0"/>
    <x v="1"/>
    <x v="4"/>
    <x v="1"/>
    <x v="1"/>
    <n v="7"/>
    <n v="0"/>
    <n v="0"/>
  </r>
  <r>
    <x v="7"/>
    <x v="10"/>
    <x v="0"/>
    <x v="0"/>
    <x v="1"/>
    <x v="1"/>
    <x v="0"/>
    <x v="0"/>
    <n v="3114"/>
    <n v="1054.1529"/>
    <n v="1401.3"/>
  </r>
  <r>
    <x v="9"/>
    <x v="3"/>
    <x v="2"/>
    <x v="1"/>
    <x v="1"/>
    <x v="0"/>
    <x v="2"/>
    <x v="1"/>
    <n v="2"/>
    <n v="0"/>
    <n v="0"/>
  </r>
  <r>
    <x v="11"/>
    <x v="4"/>
    <x v="3"/>
    <x v="0"/>
    <x v="1"/>
    <x v="3"/>
    <x v="2"/>
    <x v="1"/>
    <n v="99"/>
    <n v="0"/>
    <n v="0"/>
  </r>
  <r>
    <x v="3"/>
    <x v="11"/>
    <x v="2"/>
    <x v="1"/>
    <x v="1"/>
    <x v="2"/>
    <x v="2"/>
    <x v="0"/>
    <n v="118"/>
    <n v="0"/>
    <n v="32.450000000000003"/>
  </r>
  <r>
    <x v="0"/>
    <x v="19"/>
    <x v="2"/>
    <x v="1"/>
    <x v="1"/>
    <x v="3"/>
    <x v="1"/>
    <x v="0"/>
    <n v="6"/>
    <n v="0"/>
    <n v="3.3000000000000003"/>
  </r>
  <r>
    <x v="1"/>
    <x v="20"/>
    <x v="10"/>
    <x v="0"/>
    <x v="1"/>
    <x v="0"/>
    <x v="0"/>
    <x v="0"/>
    <n v="2"/>
    <n v="0"/>
    <n v="0.55000000000000004"/>
  </r>
  <r>
    <x v="2"/>
    <x v="1"/>
    <x v="1"/>
    <x v="0"/>
    <x v="1"/>
    <x v="0"/>
    <x v="2"/>
    <x v="0"/>
    <n v="5343"/>
    <n v="0"/>
    <n v="1469.325"/>
  </r>
  <r>
    <x v="7"/>
    <x v="19"/>
    <x v="2"/>
    <x v="0"/>
    <x v="1"/>
    <x v="0"/>
    <x v="3"/>
    <x v="0"/>
    <n v="4466"/>
    <n v="0"/>
    <n v="1228.1500000000001"/>
  </r>
  <r>
    <x v="3"/>
    <x v="8"/>
    <x v="5"/>
    <x v="2"/>
    <x v="1"/>
    <x v="3"/>
    <x v="2"/>
    <x v="0"/>
    <n v="8"/>
    <n v="0"/>
    <n v="4.4000000000000004"/>
  </r>
  <r>
    <x v="10"/>
    <x v="11"/>
    <x v="2"/>
    <x v="0"/>
    <x v="1"/>
    <x v="5"/>
    <x v="3"/>
    <x v="1"/>
    <n v="13"/>
    <n v="208.2775"/>
    <n v="0"/>
  </r>
  <r>
    <x v="10"/>
    <x v="9"/>
    <x v="2"/>
    <x v="2"/>
    <x v="1"/>
    <x v="3"/>
    <x v="0"/>
    <x v="0"/>
    <n v="10"/>
    <n v="0"/>
    <n v="5.5"/>
  </r>
  <r>
    <x v="6"/>
    <x v="11"/>
    <x v="2"/>
    <x v="0"/>
    <x v="1"/>
    <x v="5"/>
    <x v="3"/>
    <x v="1"/>
    <n v="12"/>
    <n v="246.8775"/>
    <n v="0"/>
  </r>
  <r>
    <x v="10"/>
    <x v="17"/>
    <x v="8"/>
    <x v="1"/>
    <x v="1"/>
    <x v="4"/>
    <x v="1"/>
    <x v="1"/>
    <n v="9"/>
    <n v="0"/>
    <n v="0"/>
  </r>
  <r>
    <x v="3"/>
    <x v="10"/>
    <x v="0"/>
    <x v="0"/>
    <x v="0"/>
    <x v="2"/>
    <x v="3"/>
    <x v="0"/>
    <n v="170"/>
    <n v="0"/>
    <n v="46.75"/>
  </r>
  <r>
    <x v="0"/>
    <x v="25"/>
    <x v="11"/>
    <x v="0"/>
    <x v="0"/>
    <x v="3"/>
    <x v="2"/>
    <x v="1"/>
    <n v="0"/>
    <n v="0"/>
    <n v="0"/>
  </r>
  <r>
    <x v="9"/>
    <x v="11"/>
    <x v="2"/>
    <x v="0"/>
    <x v="1"/>
    <x v="1"/>
    <x v="2"/>
    <x v="0"/>
    <n v="3396"/>
    <n v="943.75319999999999"/>
    <n v="1528.2"/>
  </r>
  <r>
    <x v="4"/>
    <x v="6"/>
    <x v="4"/>
    <x v="1"/>
    <x v="1"/>
    <x v="1"/>
    <x v="1"/>
    <x v="0"/>
    <n v="1"/>
    <n v="6.8199999999999997E-2"/>
    <n v="0.45"/>
  </r>
  <r>
    <x v="1"/>
    <x v="17"/>
    <x v="8"/>
    <x v="0"/>
    <x v="1"/>
    <x v="4"/>
    <x v="0"/>
    <x v="0"/>
    <n v="66"/>
    <n v="0"/>
    <n v="36.300000000000004"/>
  </r>
  <r>
    <x v="2"/>
    <x v="14"/>
    <x v="6"/>
    <x v="2"/>
    <x v="1"/>
    <x v="1"/>
    <x v="3"/>
    <x v="0"/>
    <n v="1"/>
    <n v="0.15"/>
    <n v="0.45"/>
  </r>
  <r>
    <x v="1"/>
    <x v="10"/>
    <x v="0"/>
    <x v="0"/>
    <x v="0"/>
    <x v="0"/>
    <x v="1"/>
    <x v="0"/>
    <n v="824"/>
    <n v="0"/>
    <n v="225.77"/>
  </r>
  <r>
    <x v="7"/>
    <x v="9"/>
    <x v="2"/>
    <x v="0"/>
    <x v="1"/>
    <x v="2"/>
    <x v="0"/>
    <x v="0"/>
    <n v="161"/>
    <n v="0"/>
    <n v="44.274999999999999"/>
  </r>
  <r>
    <x v="4"/>
    <x v="10"/>
    <x v="0"/>
    <x v="0"/>
    <x v="0"/>
    <x v="0"/>
    <x v="2"/>
    <x v="0"/>
    <n v="8799"/>
    <n v="0"/>
    <n v="2331.7350000000001"/>
  </r>
  <r>
    <x v="6"/>
    <x v="10"/>
    <x v="0"/>
    <x v="2"/>
    <x v="1"/>
    <x v="2"/>
    <x v="1"/>
    <x v="0"/>
    <n v="33"/>
    <n v="0"/>
    <n v="9.0750000000000011"/>
  </r>
  <r>
    <x v="9"/>
    <x v="5"/>
    <x v="1"/>
    <x v="2"/>
    <x v="1"/>
    <x v="3"/>
    <x v="2"/>
    <x v="1"/>
    <n v="0"/>
    <n v="0"/>
    <n v="0"/>
  </r>
  <r>
    <x v="7"/>
    <x v="27"/>
    <x v="12"/>
    <x v="0"/>
    <x v="1"/>
    <x v="3"/>
    <x v="2"/>
    <x v="1"/>
    <n v="0"/>
    <n v="0"/>
    <n v="0"/>
  </r>
  <r>
    <x v="11"/>
    <x v="10"/>
    <x v="0"/>
    <x v="0"/>
    <x v="1"/>
    <x v="4"/>
    <x v="1"/>
    <x v="0"/>
    <n v="32"/>
    <n v="0"/>
    <n v="17.600000000000001"/>
  </r>
  <r>
    <x v="11"/>
    <x v="0"/>
    <x v="0"/>
    <x v="0"/>
    <x v="0"/>
    <x v="0"/>
    <x v="3"/>
    <x v="0"/>
    <n v="2"/>
    <n v="0"/>
    <n v="0.55000000000000004"/>
  </r>
  <r>
    <x v="4"/>
    <x v="15"/>
    <x v="2"/>
    <x v="0"/>
    <x v="1"/>
    <x v="0"/>
    <x v="1"/>
    <x v="1"/>
    <n v="4"/>
    <n v="0"/>
    <n v="0"/>
  </r>
  <r>
    <x v="2"/>
    <x v="19"/>
    <x v="2"/>
    <x v="2"/>
    <x v="1"/>
    <x v="2"/>
    <x v="1"/>
    <x v="0"/>
    <n v="10"/>
    <n v="0"/>
    <n v="2.75"/>
  </r>
  <r>
    <x v="8"/>
    <x v="18"/>
    <x v="9"/>
    <x v="0"/>
    <x v="1"/>
    <x v="3"/>
    <x v="2"/>
    <x v="1"/>
    <n v="1"/>
    <n v="0"/>
    <n v="0"/>
  </r>
  <r>
    <x v="10"/>
    <x v="4"/>
    <x v="3"/>
    <x v="2"/>
    <x v="1"/>
    <x v="2"/>
    <x v="1"/>
    <x v="0"/>
    <n v="11"/>
    <n v="0"/>
    <n v="3.0250000000000004"/>
  </r>
  <r>
    <x v="5"/>
    <x v="11"/>
    <x v="2"/>
    <x v="0"/>
    <x v="1"/>
    <x v="2"/>
    <x v="3"/>
    <x v="1"/>
    <n v="55"/>
    <n v="0"/>
    <n v="0"/>
  </r>
  <r>
    <x v="8"/>
    <x v="2"/>
    <x v="2"/>
    <x v="0"/>
    <x v="1"/>
    <x v="2"/>
    <x v="0"/>
    <x v="1"/>
    <n v="26"/>
    <n v="0"/>
    <n v="0"/>
  </r>
  <r>
    <x v="0"/>
    <x v="12"/>
    <x v="1"/>
    <x v="0"/>
    <x v="1"/>
    <x v="0"/>
    <x v="0"/>
    <x v="1"/>
    <n v="3"/>
    <n v="0"/>
    <n v="0"/>
  </r>
  <r>
    <x v="4"/>
    <x v="1"/>
    <x v="1"/>
    <x v="0"/>
    <x v="1"/>
    <x v="3"/>
    <x v="2"/>
    <x v="1"/>
    <n v="4"/>
    <n v="0"/>
    <n v="0"/>
  </r>
  <r>
    <x v="4"/>
    <x v="21"/>
    <x v="0"/>
    <x v="0"/>
    <x v="1"/>
    <x v="3"/>
    <x v="2"/>
    <x v="0"/>
    <n v="10"/>
    <n v="0"/>
    <n v="5.5"/>
  </r>
  <r>
    <x v="5"/>
    <x v="26"/>
    <x v="2"/>
    <x v="0"/>
    <x v="1"/>
    <x v="2"/>
    <x v="2"/>
    <x v="1"/>
    <n v="14"/>
    <n v="0"/>
    <n v="0"/>
  </r>
  <r>
    <x v="5"/>
    <x v="11"/>
    <x v="2"/>
    <x v="2"/>
    <x v="1"/>
    <x v="3"/>
    <x v="3"/>
    <x v="0"/>
    <n v="23"/>
    <n v="0"/>
    <n v="12.65"/>
  </r>
  <r>
    <x v="7"/>
    <x v="15"/>
    <x v="2"/>
    <x v="0"/>
    <x v="1"/>
    <x v="2"/>
    <x v="3"/>
    <x v="1"/>
    <n v="11"/>
    <n v="0"/>
    <n v="0"/>
  </r>
  <r>
    <x v="10"/>
    <x v="11"/>
    <x v="2"/>
    <x v="0"/>
    <x v="1"/>
    <x v="0"/>
    <x v="2"/>
    <x v="1"/>
    <n v="513"/>
    <n v="0"/>
    <n v="0"/>
  </r>
  <r>
    <x v="1"/>
    <x v="19"/>
    <x v="2"/>
    <x v="2"/>
    <x v="1"/>
    <x v="0"/>
    <x v="3"/>
    <x v="1"/>
    <n v="7"/>
    <n v="0"/>
    <n v="0"/>
  </r>
  <r>
    <x v="11"/>
    <x v="17"/>
    <x v="8"/>
    <x v="0"/>
    <x v="1"/>
    <x v="2"/>
    <x v="1"/>
    <x v="1"/>
    <n v="4"/>
    <n v="0"/>
    <n v="0"/>
  </r>
  <r>
    <x v="1"/>
    <x v="14"/>
    <x v="6"/>
    <x v="0"/>
    <x v="1"/>
    <x v="3"/>
    <x v="2"/>
    <x v="0"/>
    <n v="2"/>
    <n v="0"/>
    <n v="1.1000000000000001"/>
  </r>
  <r>
    <x v="3"/>
    <x v="2"/>
    <x v="2"/>
    <x v="0"/>
    <x v="1"/>
    <x v="4"/>
    <x v="3"/>
    <x v="0"/>
    <n v="4"/>
    <n v="0"/>
    <n v="2.2000000000000002"/>
  </r>
  <r>
    <x v="10"/>
    <x v="4"/>
    <x v="3"/>
    <x v="2"/>
    <x v="1"/>
    <x v="4"/>
    <x v="1"/>
    <x v="0"/>
    <n v="3"/>
    <n v="0"/>
    <n v="1.6500000000000001"/>
  </r>
  <r>
    <x v="7"/>
    <x v="10"/>
    <x v="0"/>
    <x v="2"/>
    <x v="1"/>
    <x v="0"/>
    <x v="1"/>
    <x v="0"/>
    <n v="152"/>
    <n v="0"/>
    <n v="41.800000000000004"/>
  </r>
  <r>
    <x v="10"/>
    <x v="15"/>
    <x v="2"/>
    <x v="0"/>
    <x v="1"/>
    <x v="0"/>
    <x v="1"/>
    <x v="0"/>
    <n v="473"/>
    <n v="0"/>
    <n v="130.07500000000002"/>
  </r>
  <r>
    <x v="8"/>
    <x v="19"/>
    <x v="2"/>
    <x v="0"/>
    <x v="1"/>
    <x v="3"/>
    <x v="3"/>
    <x v="1"/>
    <n v="1"/>
    <n v="0"/>
    <n v="0"/>
  </r>
  <r>
    <x v="10"/>
    <x v="6"/>
    <x v="4"/>
    <x v="0"/>
    <x v="0"/>
    <x v="3"/>
    <x v="2"/>
    <x v="1"/>
    <n v="13"/>
    <n v="0"/>
    <n v="0"/>
  </r>
  <r>
    <x v="6"/>
    <x v="11"/>
    <x v="2"/>
    <x v="2"/>
    <x v="1"/>
    <x v="0"/>
    <x v="3"/>
    <x v="0"/>
    <n v="668"/>
    <n v="0"/>
    <n v="183.70000000000002"/>
  </r>
  <r>
    <x v="3"/>
    <x v="9"/>
    <x v="2"/>
    <x v="2"/>
    <x v="1"/>
    <x v="0"/>
    <x v="0"/>
    <x v="0"/>
    <n v="88"/>
    <n v="0"/>
    <n v="24.200000000000003"/>
  </r>
  <r>
    <x v="6"/>
    <x v="15"/>
    <x v="2"/>
    <x v="0"/>
    <x v="1"/>
    <x v="2"/>
    <x v="2"/>
    <x v="0"/>
    <n v="543"/>
    <n v="0"/>
    <n v="149.32500000000002"/>
  </r>
  <r>
    <x v="3"/>
    <x v="3"/>
    <x v="2"/>
    <x v="1"/>
    <x v="1"/>
    <x v="1"/>
    <x v="2"/>
    <x v="0"/>
    <n v="4"/>
    <n v="0.42130000000000001"/>
    <n v="1.8"/>
  </r>
  <r>
    <x v="10"/>
    <x v="5"/>
    <x v="1"/>
    <x v="0"/>
    <x v="1"/>
    <x v="0"/>
    <x v="0"/>
    <x v="1"/>
    <n v="5"/>
    <n v="0"/>
    <n v="0"/>
  </r>
  <r>
    <x v="2"/>
    <x v="4"/>
    <x v="3"/>
    <x v="1"/>
    <x v="1"/>
    <x v="3"/>
    <x v="0"/>
    <x v="0"/>
    <n v="1"/>
    <n v="0"/>
    <n v="0.55000000000000004"/>
  </r>
  <r>
    <x v="9"/>
    <x v="18"/>
    <x v="9"/>
    <x v="0"/>
    <x v="1"/>
    <x v="4"/>
    <x v="2"/>
    <x v="0"/>
    <n v="1"/>
    <n v="0"/>
    <n v="0.55000000000000004"/>
  </r>
  <r>
    <x v="1"/>
    <x v="4"/>
    <x v="3"/>
    <x v="2"/>
    <x v="0"/>
    <x v="2"/>
    <x v="3"/>
    <x v="0"/>
    <n v="2"/>
    <n v="0"/>
    <n v="0.55000000000000004"/>
  </r>
  <r>
    <x v="5"/>
    <x v="4"/>
    <x v="3"/>
    <x v="0"/>
    <x v="1"/>
    <x v="2"/>
    <x v="2"/>
    <x v="1"/>
    <n v="55"/>
    <n v="0"/>
    <n v="0"/>
  </r>
  <r>
    <x v="7"/>
    <x v="25"/>
    <x v="11"/>
    <x v="0"/>
    <x v="1"/>
    <x v="0"/>
    <x v="0"/>
    <x v="0"/>
    <n v="4"/>
    <n v="0"/>
    <n v="1.1000000000000001"/>
  </r>
  <r>
    <x v="8"/>
    <x v="19"/>
    <x v="2"/>
    <x v="2"/>
    <x v="1"/>
    <x v="0"/>
    <x v="1"/>
    <x v="1"/>
    <n v="6"/>
    <n v="0"/>
    <n v="0"/>
  </r>
  <r>
    <x v="2"/>
    <x v="18"/>
    <x v="9"/>
    <x v="0"/>
    <x v="1"/>
    <x v="0"/>
    <x v="0"/>
    <x v="0"/>
    <n v="10"/>
    <n v="0"/>
    <n v="2.75"/>
  </r>
  <r>
    <x v="9"/>
    <x v="8"/>
    <x v="5"/>
    <x v="2"/>
    <x v="1"/>
    <x v="3"/>
    <x v="0"/>
    <x v="0"/>
    <n v="3"/>
    <n v="0"/>
    <n v="1.6500000000000001"/>
  </r>
  <r>
    <x v="11"/>
    <x v="21"/>
    <x v="0"/>
    <x v="0"/>
    <x v="1"/>
    <x v="0"/>
    <x v="2"/>
    <x v="0"/>
    <n v="54"/>
    <n v="0"/>
    <n v="14.850000000000001"/>
  </r>
  <r>
    <x v="7"/>
    <x v="8"/>
    <x v="5"/>
    <x v="0"/>
    <x v="1"/>
    <x v="3"/>
    <x v="2"/>
    <x v="0"/>
    <n v="140"/>
    <n v="0"/>
    <n v="77"/>
  </r>
  <r>
    <x v="0"/>
    <x v="2"/>
    <x v="2"/>
    <x v="0"/>
    <x v="1"/>
    <x v="2"/>
    <x v="3"/>
    <x v="1"/>
    <n v="11"/>
    <n v="0"/>
    <n v="0"/>
  </r>
  <r>
    <x v="4"/>
    <x v="8"/>
    <x v="5"/>
    <x v="0"/>
    <x v="1"/>
    <x v="2"/>
    <x v="0"/>
    <x v="0"/>
    <n v="34"/>
    <n v="0"/>
    <n v="9.01"/>
  </r>
  <r>
    <x v="7"/>
    <x v="4"/>
    <x v="3"/>
    <x v="1"/>
    <x v="0"/>
    <x v="3"/>
    <x v="2"/>
    <x v="1"/>
    <n v="0"/>
    <n v="0"/>
    <n v="0"/>
  </r>
  <r>
    <x v="11"/>
    <x v="12"/>
    <x v="1"/>
    <x v="2"/>
    <x v="1"/>
    <x v="1"/>
    <x v="3"/>
    <x v="0"/>
    <n v="27"/>
    <n v="8.4053000000000004"/>
    <n v="12.15"/>
  </r>
  <r>
    <x v="1"/>
    <x v="4"/>
    <x v="3"/>
    <x v="2"/>
    <x v="0"/>
    <x v="0"/>
    <x v="2"/>
    <x v="1"/>
    <n v="7"/>
    <n v="0"/>
    <n v="0"/>
  </r>
  <r>
    <x v="10"/>
    <x v="0"/>
    <x v="0"/>
    <x v="0"/>
    <x v="1"/>
    <x v="4"/>
    <x v="2"/>
    <x v="0"/>
    <n v="14"/>
    <n v="0"/>
    <n v="7.7"/>
  </r>
  <r>
    <x v="4"/>
    <x v="22"/>
    <x v="7"/>
    <x v="0"/>
    <x v="1"/>
    <x v="1"/>
    <x v="1"/>
    <x v="0"/>
    <n v="3"/>
    <n v="0.2195"/>
    <n v="1.35"/>
  </r>
  <r>
    <x v="7"/>
    <x v="5"/>
    <x v="1"/>
    <x v="1"/>
    <x v="1"/>
    <x v="3"/>
    <x v="2"/>
    <x v="1"/>
    <n v="0"/>
    <n v="0"/>
    <n v="0"/>
  </r>
  <r>
    <x v="6"/>
    <x v="0"/>
    <x v="0"/>
    <x v="0"/>
    <x v="1"/>
    <x v="3"/>
    <x v="2"/>
    <x v="0"/>
    <n v="142"/>
    <n v="0"/>
    <n v="78.100000000000009"/>
  </r>
  <r>
    <x v="4"/>
    <x v="7"/>
    <x v="2"/>
    <x v="0"/>
    <x v="1"/>
    <x v="3"/>
    <x v="2"/>
    <x v="1"/>
    <n v="0"/>
    <n v="0"/>
    <n v="0"/>
  </r>
  <r>
    <x v="7"/>
    <x v="1"/>
    <x v="1"/>
    <x v="1"/>
    <x v="1"/>
    <x v="3"/>
    <x v="2"/>
    <x v="0"/>
    <n v="1"/>
    <n v="0"/>
    <n v="0.55000000000000004"/>
  </r>
  <r>
    <x v="8"/>
    <x v="16"/>
    <x v="7"/>
    <x v="2"/>
    <x v="1"/>
    <x v="2"/>
    <x v="1"/>
    <x v="0"/>
    <n v="1"/>
    <n v="0"/>
    <n v="0.27500000000000002"/>
  </r>
  <r>
    <x v="1"/>
    <x v="16"/>
    <x v="7"/>
    <x v="2"/>
    <x v="1"/>
    <x v="3"/>
    <x v="0"/>
    <x v="0"/>
    <n v="1"/>
    <n v="0"/>
    <n v="0.55000000000000004"/>
  </r>
  <r>
    <x v="9"/>
    <x v="17"/>
    <x v="8"/>
    <x v="0"/>
    <x v="1"/>
    <x v="3"/>
    <x v="0"/>
    <x v="0"/>
    <n v="274"/>
    <n v="0"/>
    <n v="150.70000000000002"/>
  </r>
  <r>
    <x v="4"/>
    <x v="10"/>
    <x v="0"/>
    <x v="2"/>
    <x v="0"/>
    <x v="4"/>
    <x v="0"/>
    <x v="1"/>
    <n v="34"/>
    <n v="0"/>
    <n v="0"/>
  </r>
  <r>
    <x v="5"/>
    <x v="3"/>
    <x v="2"/>
    <x v="0"/>
    <x v="1"/>
    <x v="0"/>
    <x v="0"/>
    <x v="1"/>
    <n v="7"/>
    <n v="0"/>
    <n v="0"/>
  </r>
  <r>
    <x v="11"/>
    <x v="11"/>
    <x v="2"/>
    <x v="1"/>
    <x v="1"/>
    <x v="4"/>
    <x v="2"/>
    <x v="1"/>
    <n v="36"/>
    <n v="0"/>
    <n v="0"/>
  </r>
  <r>
    <x v="5"/>
    <x v="4"/>
    <x v="3"/>
    <x v="0"/>
    <x v="1"/>
    <x v="0"/>
    <x v="2"/>
    <x v="1"/>
    <n v="527"/>
    <n v="0"/>
    <n v="0"/>
  </r>
  <r>
    <x v="11"/>
    <x v="17"/>
    <x v="8"/>
    <x v="2"/>
    <x v="1"/>
    <x v="3"/>
    <x v="1"/>
    <x v="0"/>
    <n v="5"/>
    <n v="0"/>
    <n v="2.75"/>
  </r>
  <r>
    <x v="0"/>
    <x v="10"/>
    <x v="0"/>
    <x v="2"/>
    <x v="0"/>
    <x v="0"/>
    <x v="3"/>
    <x v="1"/>
    <n v="2"/>
    <n v="0"/>
    <n v="0"/>
  </r>
  <r>
    <x v="2"/>
    <x v="19"/>
    <x v="2"/>
    <x v="0"/>
    <x v="1"/>
    <x v="4"/>
    <x v="0"/>
    <x v="1"/>
    <n v="81"/>
    <n v="0"/>
    <n v="0"/>
  </r>
  <r>
    <x v="11"/>
    <x v="9"/>
    <x v="2"/>
    <x v="2"/>
    <x v="1"/>
    <x v="0"/>
    <x v="2"/>
    <x v="0"/>
    <n v="599"/>
    <n v="0"/>
    <n v="164.72499999999999"/>
  </r>
  <r>
    <x v="5"/>
    <x v="14"/>
    <x v="6"/>
    <x v="0"/>
    <x v="1"/>
    <x v="0"/>
    <x v="0"/>
    <x v="0"/>
    <n v="1"/>
    <n v="0"/>
    <n v="0.26500000000000001"/>
  </r>
  <r>
    <x v="5"/>
    <x v="3"/>
    <x v="2"/>
    <x v="1"/>
    <x v="1"/>
    <x v="1"/>
    <x v="3"/>
    <x v="0"/>
    <n v="1"/>
    <n v="0.20030000000000001"/>
    <n v="0.45"/>
  </r>
  <r>
    <x v="4"/>
    <x v="6"/>
    <x v="4"/>
    <x v="2"/>
    <x v="1"/>
    <x v="0"/>
    <x v="2"/>
    <x v="0"/>
    <n v="707"/>
    <n v="0"/>
    <n v="187.35500000000002"/>
  </r>
  <r>
    <x v="5"/>
    <x v="6"/>
    <x v="4"/>
    <x v="1"/>
    <x v="1"/>
    <x v="2"/>
    <x v="2"/>
    <x v="0"/>
    <n v="15"/>
    <n v="0"/>
    <n v="3.9750000000000001"/>
  </r>
  <r>
    <x v="7"/>
    <x v="13"/>
    <x v="0"/>
    <x v="1"/>
    <x v="1"/>
    <x v="0"/>
    <x v="0"/>
    <x v="0"/>
    <n v="1"/>
    <n v="0"/>
    <n v="0.27500000000000002"/>
  </r>
  <r>
    <x v="7"/>
    <x v="26"/>
    <x v="2"/>
    <x v="0"/>
    <x v="1"/>
    <x v="3"/>
    <x v="2"/>
    <x v="1"/>
    <n v="0"/>
    <n v="0"/>
    <n v="0"/>
  </r>
  <r>
    <x v="5"/>
    <x v="1"/>
    <x v="1"/>
    <x v="1"/>
    <x v="1"/>
    <x v="1"/>
    <x v="0"/>
    <x v="0"/>
    <n v="1"/>
    <n v="0.21820000000000001"/>
    <n v="0.45"/>
  </r>
  <r>
    <x v="3"/>
    <x v="6"/>
    <x v="4"/>
    <x v="2"/>
    <x v="1"/>
    <x v="0"/>
    <x v="3"/>
    <x v="0"/>
    <n v="184"/>
    <n v="0"/>
    <n v="50.6"/>
  </r>
  <r>
    <x v="7"/>
    <x v="8"/>
    <x v="5"/>
    <x v="0"/>
    <x v="1"/>
    <x v="4"/>
    <x v="3"/>
    <x v="0"/>
    <n v="2"/>
    <n v="0"/>
    <n v="1.1000000000000001"/>
  </r>
  <r>
    <x v="5"/>
    <x v="6"/>
    <x v="4"/>
    <x v="2"/>
    <x v="1"/>
    <x v="0"/>
    <x v="0"/>
    <x v="1"/>
    <n v="5"/>
    <n v="0"/>
    <n v="0"/>
  </r>
  <r>
    <x v="5"/>
    <x v="17"/>
    <x v="8"/>
    <x v="0"/>
    <x v="1"/>
    <x v="4"/>
    <x v="3"/>
    <x v="1"/>
    <n v="121"/>
    <n v="0"/>
    <n v="0"/>
  </r>
  <r>
    <x v="9"/>
    <x v="17"/>
    <x v="8"/>
    <x v="1"/>
    <x v="1"/>
    <x v="2"/>
    <x v="3"/>
    <x v="1"/>
    <n v="1"/>
    <n v="0"/>
    <n v="0"/>
  </r>
  <r>
    <x v="5"/>
    <x v="26"/>
    <x v="2"/>
    <x v="1"/>
    <x v="1"/>
    <x v="0"/>
    <x v="0"/>
    <x v="1"/>
    <n v="1"/>
    <n v="0"/>
    <n v="0"/>
  </r>
  <r>
    <x v="3"/>
    <x v="6"/>
    <x v="4"/>
    <x v="2"/>
    <x v="1"/>
    <x v="0"/>
    <x v="0"/>
    <x v="1"/>
    <n v="1"/>
    <n v="0"/>
    <n v="0"/>
  </r>
  <r>
    <x v="1"/>
    <x v="4"/>
    <x v="3"/>
    <x v="0"/>
    <x v="1"/>
    <x v="2"/>
    <x v="3"/>
    <x v="0"/>
    <n v="1251"/>
    <n v="0"/>
    <n v="342.72500000000002"/>
  </r>
  <r>
    <x v="2"/>
    <x v="12"/>
    <x v="1"/>
    <x v="0"/>
    <x v="1"/>
    <x v="0"/>
    <x v="3"/>
    <x v="1"/>
    <n v="12"/>
    <n v="0"/>
    <n v="0"/>
  </r>
  <r>
    <x v="6"/>
    <x v="9"/>
    <x v="2"/>
    <x v="1"/>
    <x v="1"/>
    <x v="3"/>
    <x v="2"/>
    <x v="0"/>
    <n v="34"/>
    <n v="0"/>
    <n v="18.7"/>
  </r>
  <r>
    <x v="2"/>
    <x v="9"/>
    <x v="2"/>
    <x v="2"/>
    <x v="1"/>
    <x v="1"/>
    <x v="1"/>
    <x v="0"/>
    <n v="3"/>
    <n v="0.55310000000000004"/>
    <n v="1.35"/>
  </r>
  <r>
    <x v="5"/>
    <x v="1"/>
    <x v="1"/>
    <x v="0"/>
    <x v="1"/>
    <x v="1"/>
    <x v="3"/>
    <x v="0"/>
    <n v="762"/>
    <n v="271.21030000000002"/>
    <n v="342.90000000000003"/>
  </r>
  <r>
    <x v="9"/>
    <x v="21"/>
    <x v="0"/>
    <x v="0"/>
    <x v="1"/>
    <x v="3"/>
    <x v="3"/>
    <x v="0"/>
    <n v="4"/>
    <n v="0"/>
    <n v="2.2000000000000002"/>
  </r>
  <r>
    <x v="6"/>
    <x v="22"/>
    <x v="7"/>
    <x v="0"/>
    <x v="1"/>
    <x v="3"/>
    <x v="1"/>
    <x v="0"/>
    <n v="3"/>
    <n v="0"/>
    <n v="1.6500000000000001"/>
  </r>
  <r>
    <x v="2"/>
    <x v="11"/>
    <x v="2"/>
    <x v="0"/>
    <x v="1"/>
    <x v="0"/>
    <x v="3"/>
    <x v="1"/>
    <n v="124"/>
    <n v="0"/>
    <n v="0"/>
  </r>
  <r>
    <x v="4"/>
    <x v="26"/>
    <x v="2"/>
    <x v="1"/>
    <x v="1"/>
    <x v="0"/>
    <x v="3"/>
    <x v="1"/>
    <n v="1"/>
    <n v="0"/>
    <n v="0"/>
  </r>
  <r>
    <x v="1"/>
    <x v="6"/>
    <x v="4"/>
    <x v="2"/>
    <x v="1"/>
    <x v="3"/>
    <x v="2"/>
    <x v="0"/>
    <n v="59"/>
    <n v="0"/>
    <n v="32.450000000000003"/>
  </r>
  <r>
    <x v="6"/>
    <x v="18"/>
    <x v="9"/>
    <x v="0"/>
    <x v="1"/>
    <x v="2"/>
    <x v="3"/>
    <x v="0"/>
    <n v="3"/>
    <n v="0"/>
    <n v="0.82500000000000007"/>
  </r>
  <r>
    <x v="5"/>
    <x v="0"/>
    <x v="0"/>
    <x v="1"/>
    <x v="1"/>
    <x v="0"/>
    <x v="0"/>
    <x v="0"/>
    <n v="3"/>
    <n v="0"/>
    <n v="0.79500000000000004"/>
  </r>
  <r>
    <x v="1"/>
    <x v="6"/>
    <x v="4"/>
    <x v="0"/>
    <x v="1"/>
    <x v="3"/>
    <x v="1"/>
    <x v="1"/>
    <n v="6"/>
    <n v="0"/>
    <n v="0"/>
  </r>
  <r>
    <x v="10"/>
    <x v="15"/>
    <x v="2"/>
    <x v="1"/>
    <x v="1"/>
    <x v="3"/>
    <x v="2"/>
    <x v="1"/>
    <n v="0"/>
    <n v="0"/>
    <n v="0"/>
  </r>
  <r>
    <x v="0"/>
    <x v="3"/>
    <x v="2"/>
    <x v="1"/>
    <x v="1"/>
    <x v="1"/>
    <x v="2"/>
    <x v="0"/>
    <n v="9"/>
    <n v="1.6756"/>
    <n v="4.05"/>
  </r>
  <r>
    <x v="2"/>
    <x v="15"/>
    <x v="2"/>
    <x v="2"/>
    <x v="1"/>
    <x v="2"/>
    <x v="2"/>
    <x v="0"/>
    <n v="67"/>
    <n v="0"/>
    <n v="18.425000000000001"/>
  </r>
  <r>
    <x v="8"/>
    <x v="1"/>
    <x v="1"/>
    <x v="0"/>
    <x v="1"/>
    <x v="4"/>
    <x v="0"/>
    <x v="1"/>
    <n v="47"/>
    <n v="0"/>
    <n v="0"/>
  </r>
  <r>
    <x v="10"/>
    <x v="2"/>
    <x v="2"/>
    <x v="1"/>
    <x v="1"/>
    <x v="2"/>
    <x v="2"/>
    <x v="0"/>
    <n v="6"/>
    <n v="0"/>
    <n v="1.6500000000000001"/>
  </r>
  <r>
    <x v="0"/>
    <x v="9"/>
    <x v="2"/>
    <x v="0"/>
    <x v="1"/>
    <x v="5"/>
    <x v="0"/>
    <x v="1"/>
    <n v="2"/>
    <n v="87.08420000000001"/>
    <n v="0"/>
  </r>
  <r>
    <x v="7"/>
    <x v="10"/>
    <x v="0"/>
    <x v="1"/>
    <x v="1"/>
    <x v="0"/>
    <x v="2"/>
    <x v="1"/>
    <n v="47"/>
    <n v="0"/>
    <n v="0"/>
  </r>
  <r>
    <x v="0"/>
    <x v="10"/>
    <x v="0"/>
    <x v="0"/>
    <x v="1"/>
    <x v="5"/>
    <x v="1"/>
    <x v="1"/>
    <n v="20"/>
    <n v="708.12940000000003"/>
    <n v="0"/>
  </r>
  <r>
    <x v="9"/>
    <x v="9"/>
    <x v="2"/>
    <x v="0"/>
    <x v="1"/>
    <x v="0"/>
    <x v="3"/>
    <x v="0"/>
    <n v="3208"/>
    <n v="0"/>
    <n v="850.12"/>
  </r>
  <r>
    <x v="0"/>
    <x v="10"/>
    <x v="0"/>
    <x v="2"/>
    <x v="0"/>
    <x v="2"/>
    <x v="2"/>
    <x v="0"/>
    <n v="76"/>
    <n v="0"/>
    <n v="20.14"/>
  </r>
  <r>
    <x v="5"/>
    <x v="9"/>
    <x v="2"/>
    <x v="1"/>
    <x v="1"/>
    <x v="1"/>
    <x v="0"/>
    <x v="0"/>
    <n v="40"/>
    <n v="11.285"/>
    <n v="18"/>
  </r>
  <r>
    <x v="11"/>
    <x v="4"/>
    <x v="3"/>
    <x v="0"/>
    <x v="0"/>
    <x v="3"/>
    <x v="3"/>
    <x v="0"/>
    <n v="11"/>
    <n v="0"/>
    <n v="6.0500000000000007"/>
  </r>
  <r>
    <x v="11"/>
    <x v="5"/>
    <x v="1"/>
    <x v="2"/>
    <x v="1"/>
    <x v="3"/>
    <x v="2"/>
    <x v="0"/>
    <n v="6"/>
    <n v="0"/>
    <n v="3.3000000000000003"/>
  </r>
  <r>
    <x v="2"/>
    <x v="8"/>
    <x v="5"/>
    <x v="1"/>
    <x v="1"/>
    <x v="2"/>
    <x v="3"/>
    <x v="0"/>
    <n v="2"/>
    <n v="0"/>
    <n v="0.55000000000000004"/>
  </r>
  <r>
    <x v="9"/>
    <x v="17"/>
    <x v="8"/>
    <x v="0"/>
    <x v="1"/>
    <x v="0"/>
    <x v="3"/>
    <x v="1"/>
    <n v="174"/>
    <n v="0"/>
    <n v="0"/>
  </r>
  <r>
    <x v="2"/>
    <x v="7"/>
    <x v="2"/>
    <x v="0"/>
    <x v="1"/>
    <x v="0"/>
    <x v="2"/>
    <x v="0"/>
    <n v="20"/>
    <n v="0"/>
    <n v="5.5"/>
  </r>
  <r>
    <x v="7"/>
    <x v="0"/>
    <x v="0"/>
    <x v="0"/>
    <x v="0"/>
    <x v="3"/>
    <x v="2"/>
    <x v="1"/>
    <n v="0"/>
    <n v="0"/>
    <n v="0"/>
  </r>
  <r>
    <x v="8"/>
    <x v="5"/>
    <x v="1"/>
    <x v="0"/>
    <x v="1"/>
    <x v="1"/>
    <x v="1"/>
    <x v="0"/>
    <n v="33"/>
    <n v="12.310500000000001"/>
    <n v="14.850000000000001"/>
  </r>
  <r>
    <x v="3"/>
    <x v="11"/>
    <x v="2"/>
    <x v="2"/>
    <x v="1"/>
    <x v="3"/>
    <x v="2"/>
    <x v="1"/>
    <n v="1"/>
    <n v="0"/>
    <n v="0"/>
  </r>
  <r>
    <x v="0"/>
    <x v="15"/>
    <x v="2"/>
    <x v="0"/>
    <x v="1"/>
    <x v="2"/>
    <x v="0"/>
    <x v="0"/>
    <n v="107"/>
    <n v="0"/>
    <n v="28.355"/>
  </r>
  <r>
    <x v="9"/>
    <x v="9"/>
    <x v="2"/>
    <x v="0"/>
    <x v="1"/>
    <x v="2"/>
    <x v="1"/>
    <x v="0"/>
    <n v="58"/>
    <n v="0"/>
    <n v="15.370000000000001"/>
  </r>
  <r>
    <x v="9"/>
    <x v="5"/>
    <x v="1"/>
    <x v="2"/>
    <x v="1"/>
    <x v="1"/>
    <x v="1"/>
    <x v="0"/>
    <n v="14"/>
    <n v="3.3928000000000003"/>
    <n v="6.3000000000000007"/>
  </r>
  <r>
    <x v="0"/>
    <x v="14"/>
    <x v="6"/>
    <x v="2"/>
    <x v="1"/>
    <x v="3"/>
    <x v="2"/>
    <x v="1"/>
    <n v="0"/>
    <n v="0"/>
    <n v="0"/>
  </r>
  <r>
    <x v="11"/>
    <x v="5"/>
    <x v="1"/>
    <x v="2"/>
    <x v="1"/>
    <x v="2"/>
    <x v="1"/>
    <x v="0"/>
    <n v="1"/>
    <n v="0"/>
    <n v="0.27500000000000002"/>
  </r>
  <r>
    <x v="0"/>
    <x v="9"/>
    <x v="2"/>
    <x v="1"/>
    <x v="1"/>
    <x v="2"/>
    <x v="1"/>
    <x v="0"/>
    <n v="2"/>
    <n v="0"/>
    <n v="0.53"/>
  </r>
  <r>
    <x v="7"/>
    <x v="21"/>
    <x v="0"/>
    <x v="2"/>
    <x v="1"/>
    <x v="0"/>
    <x v="0"/>
    <x v="0"/>
    <n v="1"/>
    <n v="0"/>
    <n v="0.27500000000000002"/>
  </r>
  <r>
    <x v="3"/>
    <x v="19"/>
    <x v="2"/>
    <x v="1"/>
    <x v="1"/>
    <x v="4"/>
    <x v="2"/>
    <x v="1"/>
    <n v="24"/>
    <n v="0"/>
    <n v="0"/>
  </r>
  <r>
    <x v="6"/>
    <x v="11"/>
    <x v="2"/>
    <x v="0"/>
    <x v="1"/>
    <x v="0"/>
    <x v="3"/>
    <x v="1"/>
    <n v="154"/>
    <n v="0"/>
    <n v="0"/>
  </r>
  <r>
    <x v="4"/>
    <x v="5"/>
    <x v="1"/>
    <x v="2"/>
    <x v="1"/>
    <x v="2"/>
    <x v="0"/>
    <x v="0"/>
    <n v="1"/>
    <n v="0"/>
    <n v="0.26500000000000001"/>
  </r>
  <r>
    <x v="9"/>
    <x v="12"/>
    <x v="1"/>
    <x v="0"/>
    <x v="1"/>
    <x v="3"/>
    <x v="2"/>
    <x v="1"/>
    <n v="2"/>
    <n v="0"/>
    <n v="0"/>
  </r>
  <r>
    <x v="7"/>
    <x v="19"/>
    <x v="2"/>
    <x v="0"/>
    <x v="1"/>
    <x v="4"/>
    <x v="2"/>
    <x v="0"/>
    <n v="103"/>
    <n v="0"/>
    <n v="56.650000000000006"/>
  </r>
  <r>
    <x v="11"/>
    <x v="4"/>
    <x v="3"/>
    <x v="2"/>
    <x v="1"/>
    <x v="2"/>
    <x v="2"/>
    <x v="0"/>
    <n v="98"/>
    <n v="0"/>
    <n v="26.950000000000003"/>
  </r>
  <r>
    <x v="9"/>
    <x v="10"/>
    <x v="0"/>
    <x v="0"/>
    <x v="0"/>
    <x v="3"/>
    <x v="2"/>
    <x v="0"/>
    <n v="832"/>
    <n v="0"/>
    <n v="457.6"/>
  </r>
  <r>
    <x v="2"/>
    <x v="6"/>
    <x v="4"/>
    <x v="2"/>
    <x v="1"/>
    <x v="2"/>
    <x v="0"/>
    <x v="0"/>
    <n v="17"/>
    <n v="0"/>
    <n v="4.6749999999999998"/>
  </r>
  <r>
    <x v="10"/>
    <x v="9"/>
    <x v="2"/>
    <x v="1"/>
    <x v="1"/>
    <x v="1"/>
    <x v="3"/>
    <x v="0"/>
    <n v="6"/>
    <n v="1.1061000000000001"/>
    <n v="2.7"/>
  </r>
  <r>
    <x v="8"/>
    <x v="16"/>
    <x v="7"/>
    <x v="0"/>
    <x v="1"/>
    <x v="0"/>
    <x v="1"/>
    <x v="0"/>
    <n v="381"/>
    <n v="0"/>
    <n v="104.77500000000001"/>
  </r>
  <r>
    <x v="2"/>
    <x v="4"/>
    <x v="3"/>
    <x v="0"/>
    <x v="1"/>
    <x v="2"/>
    <x v="1"/>
    <x v="1"/>
    <n v="1"/>
    <n v="0"/>
    <n v="0"/>
  </r>
  <r>
    <x v="9"/>
    <x v="5"/>
    <x v="1"/>
    <x v="0"/>
    <x v="1"/>
    <x v="1"/>
    <x v="3"/>
    <x v="0"/>
    <n v="91"/>
    <n v="28.659700000000001"/>
    <n v="40.950000000000003"/>
  </r>
  <r>
    <x v="0"/>
    <x v="6"/>
    <x v="4"/>
    <x v="2"/>
    <x v="1"/>
    <x v="2"/>
    <x v="1"/>
    <x v="0"/>
    <n v="3"/>
    <n v="0"/>
    <n v="0.79500000000000004"/>
  </r>
  <r>
    <x v="8"/>
    <x v="16"/>
    <x v="7"/>
    <x v="1"/>
    <x v="1"/>
    <x v="0"/>
    <x v="1"/>
    <x v="0"/>
    <n v="6"/>
    <n v="0"/>
    <n v="1.6500000000000001"/>
  </r>
  <r>
    <x v="4"/>
    <x v="19"/>
    <x v="2"/>
    <x v="0"/>
    <x v="1"/>
    <x v="2"/>
    <x v="0"/>
    <x v="1"/>
    <n v="14"/>
    <n v="0"/>
    <n v="0"/>
  </r>
  <r>
    <x v="0"/>
    <x v="8"/>
    <x v="5"/>
    <x v="2"/>
    <x v="1"/>
    <x v="0"/>
    <x v="3"/>
    <x v="0"/>
    <n v="55"/>
    <n v="0"/>
    <n v="14.575000000000001"/>
  </r>
  <r>
    <x v="4"/>
    <x v="17"/>
    <x v="8"/>
    <x v="1"/>
    <x v="1"/>
    <x v="0"/>
    <x v="2"/>
    <x v="0"/>
    <n v="283"/>
    <n v="0"/>
    <n v="74.995000000000005"/>
  </r>
  <r>
    <x v="0"/>
    <x v="22"/>
    <x v="7"/>
    <x v="0"/>
    <x v="1"/>
    <x v="0"/>
    <x v="3"/>
    <x v="0"/>
    <n v="82"/>
    <n v="0"/>
    <n v="21.73"/>
  </r>
  <r>
    <x v="4"/>
    <x v="9"/>
    <x v="2"/>
    <x v="0"/>
    <x v="1"/>
    <x v="3"/>
    <x v="2"/>
    <x v="0"/>
    <n v="785"/>
    <n v="0"/>
    <n v="431.75"/>
  </r>
  <r>
    <x v="7"/>
    <x v="29"/>
    <x v="1"/>
    <x v="0"/>
    <x v="1"/>
    <x v="1"/>
    <x v="3"/>
    <x v="0"/>
    <n v="1"/>
    <n v="0.1008"/>
    <n v="0.45"/>
  </r>
  <r>
    <x v="1"/>
    <x v="15"/>
    <x v="2"/>
    <x v="2"/>
    <x v="1"/>
    <x v="2"/>
    <x v="1"/>
    <x v="0"/>
    <n v="6"/>
    <n v="0"/>
    <n v="1.6400000000000001"/>
  </r>
  <r>
    <x v="0"/>
    <x v="17"/>
    <x v="8"/>
    <x v="1"/>
    <x v="1"/>
    <x v="0"/>
    <x v="0"/>
    <x v="1"/>
    <n v="2"/>
    <n v="0"/>
    <n v="0"/>
  </r>
  <r>
    <x v="1"/>
    <x v="2"/>
    <x v="2"/>
    <x v="2"/>
    <x v="1"/>
    <x v="3"/>
    <x v="2"/>
    <x v="0"/>
    <n v="19"/>
    <n v="0"/>
    <n v="10.450000000000001"/>
  </r>
  <r>
    <x v="10"/>
    <x v="15"/>
    <x v="2"/>
    <x v="2"/>
    <x v="1"/>
    <x v="3"/>
    <x v="1"/>
    <x v="0"/>
    <n v="6"/>
    <n v="0"/>
    <n v="3.3000000000000003"/>
  </r>
  <r>
    <x v="4"/>
    <x v="10"/>
    <x v="0"/>
    <x v="2"/>
    <x v="0"/>
    <x v="2"/>
    <x v="2"/>
    <x v="1"/>
    <n v="1"/>
    <n v="0"/>
    <n v="0"/>
  </r>
  <r>
    <x v="6"/>
    <x v="21"/>
    <x v="0"/>
    <x v="0"/>
    <x v="1"/>
    <x v="0"/>
    <x v="0"/>
    <x v="0"/>
    <n v="15"/>
    <n v="0"/>
    <n v="4.125"/>
  </r>
  <r>
    <x v="2"/>
    <x v="10"/>
    <x v="0"/>
    <x v="0"/>
    <x v="0"/>
    <x v="2"/>
    <x v="3"/>
    <x v="1"/>
    <n v="26"/>
    <n v="0"/>
    <n v="0"/>
  </r>
  <r>
    <x v="5"/>
    <x v="8"/>
    <x v="5"/>
    <x v="0"/>
    <x v="1"/>
    <x v="2"/>
    <x v="0"/>
    <x v="1"/>
    <n v="2"/>
    <n v="0"/>
    <n v="0"/>
  </r>
  <r>
    <x v="5"/>
    <x v="12"/>
    <x v="1"/>
    <x v="0"/>
    <x v="1"/>
    <x v="1"/>
    <x v="0"/>
    <x v="0"/>
    <n v="381"/>
    <n v="168.386"/>
    <n v="171.45000000000002"/>
  </r>
  <r>
    <x v="3"/>
    <x v="2"/>
    <x v="2"/>
    <x v="0"/>
    <x v="1"/>
    <x v="1"/>
    <x v="1"/>
    <x v="0"/>
    <n v="34"/>
    <n v="7.3591000000000006"/>
    <n v="15.3"/>
  </r>
  <r>
    <x v="0"/>
    <x v="6"/>
    <x v="4"/>
    <x v="2"/>
    <x v="1"/>
    <x v="3"/>
    <x v="2"/>
    <x v="1"/>
    <n v="1"/>
    <n v="0"/>
    <n v="0"/>
  </r>
  <r>
    <x v="4"/>
    <x v="18"/>
    <x v="9"/>
    <x v="0"/>
    <x v="1"/>
    <x v="1"/>
    <x v="3"/>
    <x v="0"/>
    <n v="2"/>
    <n v="0.31920000000000004"/>
    <n v="0.9"/>
  </r>
  <r>
    <x v="0"/>
    <x v="5"/>
    <x v="1"/>
    <x v="1"/>
    <x v="1"/>
    <x v="3"/>
    <x v="2"/>
    <x v="1"/>
    <n v="0"/>
    <n v="0"/>
    <n v="0"/>
  </r>
  <r>
    <x v="3"/>
    <x v="2"/>
    <x v="2"/>
    <x v="0"/>
    <x v="1"/>
    <x v="0"/>
    <x v="1"/>
    <x v="1"/>
    <n v="3"/>
    <n v="0"/>
    <n v="0"/>
  </r>
  <r>
    <x v="8"/>
    <x v="6"/>
    <x v="4"/>
    <x v="2"/>
    <x v="1"/>
    <x v="1"/>
    <x v="0"/>
    <x v="0"/>
    <n v="68"/>
    <n v="29.9894"/>
    <n v="30.6"/>
  </r>
  <r>
    <x v="9"/>
    <x v="0"/>
    <x v="0"/>
    <x v="0"/>
    <x v="1"/>
    <x v="3"/>
    <x v="0"/>
    <x v="1"/>
    <n v="2"/>
    <n v="0"/>
    <n v="0"/>
  </r>
  <r>
    <x v="2"/>
    <x v="6"/>
    <x v="4"/>
    <x v="1"/>
    <x v="0"/>
    <x v="0"/>
    <x v="2"/>
    <x v="0"/>
    <n v="14"/>
    <n v="0"/>
    <n v="3.85"/>
  </r>
  <r>
    <x v="4"/>
    <x v="15"/>
    <x v="2"/>
    <x v="2"/>
    <x v="1"/>
    <x v="0"/>
    <x v="2"/>
    <x v="1"/>
    <n v="1"/>
    <n v="0"/>
    <n v="0"/>
  </r>
  <r>
    <x v="4"/>
    <x v="4"/>
    <x v="3"/>
    <x v="0"/>
    <x v="1"/>
    <x v="5"/>
    <x v="0"/>
    <x v="1"/>
    <n v="2"/>
    <n v="67.736199999999997"/>
    <n v="0"/>
  </r>
  <r>
    <x v="8"/>
    <x v="6"/>
    <x v="4"/>
    <x v="1"/>
    <x v="1"/>
    <x v="1"/>
    <x v="0"/>
    <x v="0"/>
    <n v="3"/>
    <n v="1.0359"/>
    <n v="1.35"/>
  </r>
  <r>
    <x v="3"/>
    <x v="10"/>
    <x v="0"/>
    <x v="0"/>
    <x v="1"/>
    <x v="1"/>
    <x v="3"/>
    <x v="0"/>
    <n v="2050"/>
    <n v="692.05410000000006"/>
    <n v="922.5"/>
  </r>
  <r>
    <x v="1"/>
    <x v="10"/>
    <x v="0"/>
    <x v="0"/>
    <x v="1"/>
    <x v="3"/>
    <x v="0"/>
    <x v="1"/>
    <n v="7"/>
    <n v="0"/>
    <n v="0"/>
  </r>
  <r>
    <x v="2"/>
    <x v="16"/>
    <x v="7"/>
    <x v="0"/>
    <x v="1"/>
    <x v="0"/>
    <x v="0"/>
    <x v="1"/>
    <n v="12"/>
    <n v="0"/>
    <n v="0"/>
  </r>
  <r>
    <x v="5"/>
    <x v="2"/>
    <x v="2"/>
    <x v="2"/>
    <x v="1"/>
    <x v="1"/>
    <x v="0"/>
    <x v="0"/>
    <n v="19"/>
    <n v="5.3313000000000006"/>
    <n v="8.5500000000000007"/>
  </r>
  <r>
    <x v="8"/>
    <x v="18"/>
    <x v="9"/>
    <x v="0"/>
    <x v="1"/>
    <x v="1"/>
    <x v="2"/>
    <x v="0"/>
    <n v="32"/>
    <n v="11.181000000000001"/>
    <n v="14.4"/>
  </r>
  <r>
    <x v="0"/>
    <x v="8"/>
    <x v="5"/>
    <x v="0"/>
    <x v="1"/>
    <x v="3"/>
    <x v="2"/>
    <x v="0"/>
    <n v="107"/>
    <n v="0"/>
    <n v="58.85"/>
  </r>
  <r>
    <x v="10"/>
    <x v="11"/>
    <x v="2"/>
    <x v="0"/>
    <x v="1"/>
    <x v="1"/>
    <x v="2"/>
    <x v="0"/>
    <n v="3821"/>
    <n v="1110.5116"/>
    <n v="1719.45"/>
  </r>
  <r>
    <x v="0"/>
    <x v="10"/>
    <x v="0"/>
    <x v="2"/>
    <x v="1"/>
    <x v="1"/>
    <x v="1"/>
    <x v="0"/>
    <n v="122"/>
    <n v="40.213999999999999"/>
    <n v="54.900000000000006"/>
  </r>
  <r>
    <x v="4"/>
    <x v="11"/>
    <x v="2"/>
    <x v="0"/>
    <x v="1"/>
    <x v="5"/>
    <x v="2"/>
    <x v="1"/>
    <n v="85"/>
    <n v="1680.1561000000002"/>
    <n v="0"/>
  </r>
  <r>
    <x v="6"/>
    <x v="10"/>
    <x v="0"/>
    <x v="0"/>
    <x v="1"/>
    <x v="0"/>
    <x v="2"/>
    <x v="0"/>
    <n v="47851"/>
    <n v="0"/>
    <n v="13159.025000000001"/>
  </r>
  <r>
    <x v="0"/>
    <x v="4"/>
    <x v="3"/>
    <x v="0"/>
    <x v="0"/>
    <x v="1"/>
    <x v="3"/>
    <x v="0"/>
    <n v="53"/>
    <n v="26.8384"/>
    <n v="23.85"/>
  </r>
  <r>
    <x v="2"/>
    <x v="6"/>
    <x v="4"/>
    <x v="1"/>
    <x v="0"/>
    <x v="3"/>
    <x v="2"/>
    <x v="1"/>
    <n v="0"/>
    <n v="0"/>
    <n v="0"/>
  </r>
  <r>
    <x v="9"/>
    <x v="8"/>
    <x v="5"/>
    <x v="1"/>
    <x v="1"/>
    <x v="3"/>
    <x v="2"/>
    <x v="0"/>
    <n v="10"/>
    <n v="0"/>
    <n v="5.5"/>
  </r>
  <r>
    <x v="2"/>
    <x v="11"/>
    <x v="2"/>
    <x v="1"/>
    <x v="1"/>
    <x v="0"/>
    <x v="3"/>
    <x v="1"/>
    <n v="29"/>
    <n v="0"/>
    <n v="0"/>
  </r>
  <r>
    <x v="3"/>
    <x v="4"/>
    <x v="3"/>
    <x v="1"/>
    <x v="1"/>
    <x v="1"/>
    <x v="2"/>
    <x v="0"/>
    <n v="6"/>
    <n v="1.9702000000000002"/>
    <n v="2.7"/>
  </r>
  <r>
    <x v="7"/>
    <x v="21"/>
    <x v="0"/>
    <x v="0"/>
    <x v="0"/>
    <x v="3"/>
    <x v="2"/>
    <x v="1"/>
    <n v="0"/>
    <n v="0"/>
    <n v="0"/>
  </r>
  <r>
    <x v="2"/>
    <x v="11"/>
    <x v="2"/>
    <x v="2"/>
    <x v="1"/>
    <x v="3"/>
    <x v="1"/>
    <x v="0"/>
    <n v="10"/>
    <n v="0"/>
    <n v="5.5"/>
  </r>
  <r>
    <x v="5"/>
    <x v="2"/>
    <x v="2"/>
    <x v="0"/>
    <x v="1"/>
    <x v="3"/>
    <x v="2"/>
    <x v="0"/>
    <n v="252"/>
    <n v="0"/>
    <n v="138.6"/>
  </r>
  <r>
    <x v="5"/>
    <x v="15"/>
    <x v="2"/>
    <x v="0"/>
    <x v="1"/>
    <x v="5"/>
    <x v="3"/>
    <x v="0"/>
    <n v="1"/>
    <n v="2.8677000000000001"/>
    <n v="0.69000000000000006"/>
  </r>
  <r>
    <x v="8"/>
    <x v="2"/>
    <x v="2"/>
    <x v="2"/>
    <x v="1"/>
    <x v="3"/>
    <x v="3"/>
    <x v="0"/>
    <n v="2"/>
    <n v="0"/>
    <n v="1.1000000000000001"/>
  </r>
  <r>
    <x v="8"/>
    <x v="29"/>
    <x v="1"/>
    <x v="0"/>
    <x v="1"/>
    <x v="0"/>
    <x v="1"/>
    <x v="0"/>
    <n v="1"/>
    <n v="0"/>
    <n v="0.27500000000000002"/>
  </r>
  <r>
    <x v="8"/>
    <x v="12"/>
    <x v="1"/>
    <x v="2"/>
    <x v="1"/>
    <x v="3"/>
    <x v="2"/>
    <x v="1"/>
    <n v="1"/>
    <n v="0"/>
    <n v="0"/>
  </r>
  <r>
    <x v="3"/>
    <x v="23"/>
    <x v="2"/>
    <x v="0"/>
    <x v="1"/>
    <x v="0"/>
    <x v="0"/>
    <x v="0"/>
    <n v="7"/>
    <n v="0"/>
    <n v="1.925"/>
  </r>
  <r>
    <x v="11"/>
    <x v="4"/>
    <x v="3"/>
    <x v="0"/>
    <x v="1"/>
    <x v="4"/>
    <x v="1"/>
    <x v="0"/>
    <n v="63"/>
    <n v="0"/>
    <n v="34.65"/>
  </r>
  <r>
    <x v="3"/>
    <x v="6"/>
    <x v="4"/>
    <x v="0"/>
    <x v="0"/>
    <x v="3"/>
    <x v="0"/>
    <x v="1"/>
    <n v="2"/>
    <n v="0"/>
    <n v="0"/>
  </r>
  <r>
    <x v="0"/>
    <x v="20"/>
    <x v="10"/>
    <x v="0"/>
    <x v="1"/>
    <x v="0"/>
    <x v="3"/>
    <x v="0"/>
    <n v="6"/>
    <n v="0"/>
    <n v="1.59"/>
  </r>
  <r>
    <x v="11"/>
    <x v="6"/>
    <x v="4"/>
    <x v="2"/>
    <x v="0"/>
    <x v="1"/>
    <x v="1"/>
    <x v="0"/>
    <n v="6"/>
    <n v="1.2535000000000001"/>
    <n v="2.7"/>
  </r>
  <r>
    <x v="8"/>
    <x v="19"/>
    <x v="2"/>
    <x v="1"/>
    <x v="1"/>
    <x v="5"/>
    <x v="1"/>
    <x v="0"/>
    <n v="3"/>
    <n v="33.486699999999999"/>
    <n v="2.0700000000000003"/>
  </r>
  <r>
    <x v="0"/>
    <x v="11"/>
    <x v="2"/>
    <x v="0"/>
    <x v="1"/>
    <x v="0"/>
    <x v="0"/>
    <x v="1"/>
    <n v="69"/>
    <n v="0"/>
    <n v="0"/>
  </r>
  <r>
    <x v="11"/>
    <x v="10"/>
    <x v="0"/>
    <x v="0"/>
    <x v="0"/>
    <x v="0"/>
    <x v="0"/>
    <x v="0"/>
    <n v="1650"/>
    <n v="0"/>
    <n v="453.75"/>
  </r>
  <r>
    <x v="3"/>
    <x v="0"/>
    <x v="0"/>
    <x v="1"/>
    <x v="1"/>
    <x v="5"/>
    <x v="2"/>
    <x v="0"/>
    <n v="1"/>
    <n v="1.9340000000000002"/>
    <n v="0.69000000000000006"/>
  </r>
  <r>
    <x v="8"/>
    <x v="11"/>
    <x v="2"/>
    <x v="2"/>
    <x v="1"/>
    <x v="2"/>
    <x v="1"/>
    <x v="1"/>
    <n v="1"/>
    <n v="0"/>
    <n v="0"/>
  </r>
  <r>
    <x v="6"/>
    <x v="9"/>
    <x v="2"/>
    <x v="2"/>
    <x v="1"/>
    <x v="2"/>
    <x v="0"/>
    <x v="0"/>
    <n v="17"/>
    <n v="0"/>
    <n v="4.6749999999999998"/>
  </r>
  <r>
    <x v="1"/>
    <x v="0"/>
    <x v="0"/>
    <x v="2"/>
    <x v="1"/>
    <x v="0"/>
    <x v="2"/>
    <x v="0"/>
    <n v="46"/>
    <n v="0"/>
    <n v="12.65"/>
  </r>
  <r>
    <x v="6"/>
    <x v="4"/>
    <x v="3"/>
    <x v="2"/>
    <x v="1"/>
    <x v="0"/>
    <x v="1"/>
    <x v="1"/>
    <n v="2"/>
    <n v="0"/>
    <n v="0"/>
  </r>
  <r>
    <x v="7"/>
    <x v="4"/>
    <x v="3"/>
    <x v="1"/>
    <x v="1"/>
    <x v="4"/>
    <x v="0"/>
    <x v="0"/>
    <n v="1"/>
    <n v="0"/>
    <n v="0.55000000000000004"/>
  </r>
  <r>
    <x v="9"/>
    <x v="4"/>
    <x v="3"/>
    <x v="2"/>
    <x v="1"/>
    <x v="2"/>
    <x v="2"/>
    <x v="0"/>
    <n v="95"/>
    <n v="0"/>
    <n v="25.175000000000001"/>
  </r>
  <r>
    <x v="7"/>
    <x v="9"/>
    <x v="2"/>
    <x v="1"/>
    <x v="1"/>
    <x v="1"/>
    <x v="0"/>
    <x v="0"/>
    <n v="16"/>
    <n v="3.9092000000000002"/>
    <n v="7.2"/>
  </r>
  <r>
    <x v="2"/>
    <x v="10"/>
    <x v="0"/>
    <x v="0"/>
    <x v="1"/>
    <x v="0"/>
    <x v="0"/>
    <x v="0"/>
    <n v="8446"/>
    <n v="0"/>
    <n v="2322.65"/>
  </r>
  <r>
    <x v="0"/>
    <x v="23"/>
    <x v="2"/>
    <x v="2"/>
    <x v="1"/>
    <x v="0"/>
    <x v="2"/>
    <x v="0"/>
    <n v="9"/>
    <n v="0"/>
    <n v="2.3850000000000002"/>
  </r>
  <r>
    <x v="3"/>
    <x v="15"/>
    <x v="2"/>
    <x v="0"/>
    <x v="1"/>
    <x v="2"/>
    <x v="0"/>
    <x v="1"/>
    <n v="12"/>
    <n v="0"/>
    <n v="0"/>
  </r>
  <r>
    <x v="0"/>
    <x v="11"/>
    <x v="2"/>
    <x v="1"/>
    <x v="1"/>
    <x v="0"/>
    <x v="2"/>
    <x v="0"/>
    <n v="649"/>
    <n v="0"/>
    <n v="171.98500000000001"/>
  </r>
  <r>
    <x v="9"/>
    <x v="6"/>
    <x v="4"/>
    <x v="0"/>
    <x v="1"/>
    <x v="1"/>
    <x v="2"/>
    <x v="0"/>
    <n v="3937"/>
    <n v="1101.4646"/>
    <n v="1771.65"/>
  </r>
  <r>
    <x v="9"/>
    <x v="8"/>
    <x v="5"/>
    <x v="2"/>
    <x v="1"/>
    <x v="1"/>
    <x v="3"/>
    <x v="0"/>
    <n v="4"/>
    <n v="0.9356000000000001"/>
    <n v="1.8"/>
  </r>
  <r>
    <x v="9"/>
    <x v="10"/>
    <x v="0"/>
    <x v="1"/>
    <x v="0"/>
    <x v="0"/>
    <x v="3"/>
    <x v="0"/>
    <n v="38"/>
    <n v="0"/>
    <n v="10.07"/>
  </r>
  <r>
    <x v="3"/>
    <x v="10"/>
    <x v="0"/>
    <x v="2"/>
    <x v="0"/>
    <x v="0"/>
    <x v="0"/>
    <x v="1"/>
    <n v="1"/>
    <n v="0"/>
    <n v="0"/>
  </r>
  <r>
    <x v="11"/>
    <x v="5"/>
    <x v="1"/>
    <x v="0"/>
    <x v="1"/>
    <x v="3"/>
    <x v="0"/>
    <x v="0"/>
    <n v="22"/>
    <n v="0"/>
    <n v="12.100000000000001"/>
  </r>
  <r>
    <x v="5"/>
    <x v="18"/>
    <x v="9"/>
    <x v="0"/>
    <x v="0"/>
    <x v="0"/>
    <x v="3"/>
    <x v="0"/>
    <n v="1"/>
    <n v="0"/>
    <n v="0.26500000000000001"/>
  </r>
  <r>
    <x v="10"/>
    <x v="17"/>
    <x v="8"/>
    <x v="2"/>
    <x v="1"/>
    <x v="4"/>
    <x v="3"/>
    <x v="1"/>
    <n v="17"/>
    <n v="0"/>
    <n v="0"/>
  </r>
  <r>
    <x v="6"/>
    <x v="23"/>
    <x v="2"/>
    <x v="0"/>
    <x v="1"/>
    <x v="1"/>
    <x v="2"/>
    <x v="0"/>
    <n v="2"/>
    <n v="0.46890000000000004"/>
    <n v="0.9"/>
  </r>
  <r>
    <x v="1"/>
    <x v="3"/>
    <x v="2"/>
    <x v="2"/>
    <x v="1"/>
    <x v="3"/>
    <x v="2"/>
    <x v="1"/>
    <n v="0"/>
    <n v="0"/>
    <n v="0"/>
  </r>
  <r>
    <x v="8"/>
    <x v="10"/>
    <x v="0"/>
    <x v="0"/>
    <x v="0"/>
    <x v="0"/>
    <x v="2"/>
    <x v="1"/>
    <n v="200"/>
    <n v="0"/>
    <n v="0"/>
  </r>
  <r>
    <x v="0"/>
    <x v="4"/>
    <x v="3"/>
    <x v="2"/>
    <x v="0"/>
    <x v="3"/>
    <x v="2"/>
    <x v="0"/>
    <n v="2"/>
    <n v="0"/>
    <n v="1.1000000000000001"/>
  </r>
  <r>
    <x v="6"/>
    <x v="17"/>
    <x v="8"/>
    <x v="1"/>
    <x v="1"/>
    <x v="5"/>
    <x v="2"/>
    <x v="0"/>
    <n v="1"/>
    <n v="2.2834000000000003"/>
    <n v="0.69000000000000006"/>
  </r>
  <r>
    <x v="4"/>
    <x v="17"/>
    <x v="8"/>
    <x v="2"/>
    <x v="1"/>
    <x v="4"/>
    <x v="2"/>
    <x v="0"/>
    <n v="14"/>
    <n v="0"/>
    <n v="7.7"/>
  </r>
  <r>
    <x v="11"/>
    <x v="6"/>
    <x v="4"/>
    <x v="2"/>
    <x v="0"/>
    <x v="2"/>
    <x v="3"/>
    <x v="0"/>
    <n v="2"/>
    <n v="0"/>
    <n v="0.55000000000000004"/>
  </r>
  <r>
    <x v="0"/>
    <x v="15"/>
    <x v="2"/>
    <x v="0"/>
    <x v="1"/>
    <x v="4"/>
    <x v="2"/>
    <x v="0"/>
    <n v="10"/>
    <n v="0"/>
    <n v="5.5"/>
  </r>
  <r>
    <x v="1"/>
    <x v="7"/>
    <x v="2"/>
    <x v="0"/>
    <x v="1"/>
    <x v="1"/>
    <x v="3"/>
    <x v="0"/>
    <n v="3"/>
    <n v="0.40280000000000005"/>
    <n v="1.35"/>
  </r>
  <r>
    <x v="7"/>
    <x v="0"/>
    <x v="0"/>
    <x v="0"/>
    <x v="1"/>
    <x v="0"/>
    <x v="2"/>
    <x v="0"/>
    <n v="1874"/>
    <n v="0"/>
    <n v="515.35"/>
  </r>
  <r>
    <x v="1"/>
    <x v="10"/>
    <x v="0"/>
    <x v="2"/>
    <x v="1"/>
    <x v="4"/>
    <x v="2"/>
    <x v="0"/>
    <n v="96"/>
    <n v="0"/>
    <n v="52.800000000000004"/>
  </r>
  <r>
    <x v="10"/>
    <x v="10"/>
    <x v="0"/>
    <x v="0"/>
    <x v="1"/>
    <x v="2"/>
    <x v="2"/>
    <x v="0"/>
    <n v="4775"/>
    <n v="0"/>
    <n v="1313.125"/>
  </r>
  <r>
    <x v="0"/>
    <x v="6"/>
    <x v="4"/>
    <x v="2"/>
    <x v="0"/>
    <x v="0"/>
    <x v="1"/>
    <x v="0"/>
    <n v="16"/>
    <n v="0"/>
    <n v="4.24"/>
  </r>
  <r>
    <x v="2"/>
    <x v="17"/>
    <x v="8"/>
    <x v="2"/>
    <x v="1"/>
    <x v="0"/>
    <x v="0"/>
    <x v="1"/>
    <n v="10"/>
    <n v="0"/>
    <n v="0"/>
  </r>
  <r>
    <x v="3"/>
    <x v="10"/>
    <x v="0"/>
    <x v="2"/>
    <x v="0"/>
    <x v="0"/>
    <x v="3"/>
    <x v="0"/>
    <n v="147"/>
    <n v="0"/>
    <n v="40.425000000000004"/>
  </r>
  <r>
    <x v="5"/>
    <x v="11"/>
    <x v="2"/>
    <x v="1"/>
    <x v="1"/>
    <x v="2"/>
    <x v="0"/>
    <x v="0"/>
    <n v="25"/>
    <n v="0"/>
    <n v="6.625"/>
  </r>
  <r>
    <x v="0"/>
    <x v="17"/>
    <x v="8"/>
    <x v="2"/>
    <x v="1"/>
    <x v="0"/>
    <x v="1"/>
    <x v="1"/>
    <n v="3"/>
    <n v="0"/>
    <n v="0"/>
  </r>
  <r>
    <x v="9"/>
    <x v="11"/>
    <x v="2"/>
    <x v="1"/>
    <x v="1"/>
    <x v="4"/>
    <x v="3"/>
    <x v="0"/>
    <n v="1"/>
    <n v="0"/>
    <n v="0.55000000000000004"/>
  </r>
  <r>
    <x v="9"/>
    <x v="15"/>
    <x v="2"/>
    <x v="1"/>
    <x v="1"/>
    <x v="3"/>
    <x v="2"/>
    <x v="0"/>
    <n v="25"/>
    <n v="0"/>
    <n v="13.75"/>
  </r>
  <r>
    <x v="4"/>
    <x v="18"/>
    <x v="9"/>
    <x v="0"/>
    <x v="1"/>
    <x v="0"/>
    <x v="2"/>
    <x v="1"/>
    <n v="21"/>
    <n v="0"/>
    <n v="0"/>
  </r>
  <r>
    <x v="0"/>
    <x v="9"/>
    <x v="2"/>
    <x v="1"/>
    <x v="1"/>
    <x v="0"/>
    <x v="0"/>
    <x v="0"/>
    <n v="46"/>
    <n v="0"/>
    <n v="12.190000000000001"/>
  </r>
  <r>
    <x v="2"/>
    <x v="4"/>
    <x v="3"/>
    <x v="2"/>
    <x v="0"/>
    <x v="0"/>
    <x v="2"/>
    <x v="0"/>
    <n v="32"/>
    <n v="0"/>
    <n v="8.8000000000000007"/>
  </r>
  <r>
    <x v="0"/>
    <x v="0"/>
    <x v="0"/>
    <x v="0"/>
    <x v="1"/>
    <x v="0"/>
    <x v="2"/>
    <x v="1"/>
    <n v="39"/>
    <n v="0"/>
    <n v="0"/>
  </r>
  <r>
    <x v="4"/>
    <x v="22"/>
    <x v="7"/>
    <x v="0"/>
    <x v="1"/>
    <x v="0"/>
    <x v="3"/>
    <x v="0"/>
    <n v="73"/>
    <n v="0"/>
    <n v="19.345000000000002"/>
  </r>
  <r>
    <x v="9"/>
    <x v="12"/>
    <x v="1"/>
    <x v="0"/>
    <x v="1"/>
    <x v="1"/>
    <x v="1"/>
    <x v="0"/>
    <n v="100"/>
    <n v="26.5595"/>
    <n v="45"/>
  </r>
  <r>
    <x v="10"/>
    <x v="15"/>
    <x v="2"/>
    <x v="0"/>
    <x v="1"/>
    <x v="2"/>
    <x v="2"/>
    <x v="0"/>
    <n v="589"/>
    <n v="0"/>
    <n v="161.97499999999999"/>
  </r>
  <r>
    <x v="1"/>
    <x v="13"/>
    <x v="0"/>
    <x v="2"/>
    <x v="1"/>
    <x v="3"/>
    <x v="0"/>
    <x v="0"/>
    <n v="1"/>
    <n v="0"/>
    <n v="0.55000000000000004"/>
  </r>
  <r>
    <x v="7"/>
    <x v="18"/>
    <x v="9"/>
    <x v="0"/>
    <x v="1"/>
    <x v="3"/>
    <x v="2"/>
    <x v="0"/>
    <n v="14"/>
    <n v="0"/>
    <n v="7.7"/>
  </r>
  <r>
    <x v="2"/>
    <x v="17"/>
    <x v="8"/>
    <x v="2"/>
    <x v="1"/>
    <x v="4"/>
    <x v="0"/>
    <x v="1"/>
    <n v="28"/>
    <n v="0"/>
    <n v="0"/>
  </r>
  <r>
    <x v="10"/>
    <x v="2"/>
    <x v="2"/>
    <x v="2"/>
    <x v="1"/>
    <x v="3"/>
    <x v="0"/>
    <x v="0"/>
    <n v="3"/>
    <n v="0"/>
    <n v="1.6500000000000001"/>
  </r>
  <r>
    <x v="7"/>
    <x v="9"/>
    <x v="2"/>
    <x v="1"/>
    <x v="1"/>
    <x v="2"/>
    <x v="2"/>
    <x v="0"/>
    <n v="23"/>
    <n v="0"/>
    <n v="6.3250000000000002"/>
  </r>
  <r>
    <x v="1"/>
    <x v="10"/>
    <x v="0"/>
    <x v="0"/>
    <x v="1"/>
    <x v="3"/>
    <x v="3"/>
    <x v="0"/>
    <n v="853"/>
    <n v="0"/>
    <n v="469.15000000000003"/>
  </r>
  <r>
    <x v="5"/>
    <x v="8"/>
    <x v="5"/>
    <x v="0"/>
    <x v="1"/>
    <x v="2"/>
    <x v="3"/>
    <x v="0"/>
    <n v="37"/>
    <n v="0"/>
    <n v="9.8049999999999997"/>
  </r>
  <r>
    <x v="3"/>
    <x v="6"/>
    <x v="4"/>
    <x v="1"/>
    <x v="1"/>
    <x v="3"/>
    <x v="2"/>
    <x v="1"/>
    <n v="0"/>
    <n v="0"/>
    <n v="0"/>
  </r>
  <r>
    <x v="1"/>
    <x v="17"/>
    <x v="8"/>
    <x v="1"/>
    <x v="1"/>
    <x v="3"/>
    <x v="0"/>
    <x v="0"/>
    <n v="5"/>
    <n v="0"/>
    <n v="2.75"/>
  </r>
  <r>
    <x v="3"/>
    <x v="10"/>
    <x v="0"/>
    <x v="0"/>
    <x v="1"/>
    <x v="3"/>
    <x v="2"/>
    <x v="1"/>
    <n v="40"/>
    <n v="0"/>
    <n v="0"/>
  </r>
  <r>
    <x v="10"/>
    <x v="4"/>
    <x v="3"/>
    <x v="0"/>
    <x v="0"/>
    <x v="4"/>
    <x v="0"/>
    <x v="0"/>
    <n v="1"/>
    <n v="0"/>
    <n v="0.55000000000000004"/>
  </r>
  <r>
    <x v="10"/>
    <x v="6"/>
    <x v="4"/>
    <x v="0"/>
    <x v="0"/>
    <x v="0"/>
    <x v="0"/>
    <x v="0"/>
    <n v="830"/>
    <n v="0"/>
    <n v="228.25"/>
  </r>
  <r>
    <x v="4"/>
    <x v="14"/>
    <x v="6"/>
    <x v="0"/>
    <x v="1"/>
    <x v="0"/>
    <x v="2"/>
    <x v="0"/>
    <n v="13"/>
    <n v="0"/>
    <n v="3.4450000000000003"/>
  </r>
  <r>
    <x v="1"/>
    <x v="10"/>
    <x v="0"/>
    <x v="0"/>
    <x v="1"/>
    <x v="2"/>
    <x v="2"/>
    <x v="0"/>
    <n v="4181"/>
    <n v="0"/>
    <n v="1149.7750000000001"/>
  </r>
  <r>
    <x v="7"/>
    <x v="9"/>
    <x v="2"/>
    <x v="2"/>
    <x v="1"/>
    <x v="3"/>
    <x v="2"/>
    <x v="1"/>
    <n v="9"/>
    <n v="0"/>
    <n v="0"/>
  </r>
  <r>
    <x v="1"/>
    <x v="1"/>
    <x v="1"/>
    <x v="0"/>
    <x v="1"/>
    <x v="0"/>
    <x v="2"/>
    <x v="1"/>
    <n v="64"/>
    <n v="0"/>
    <n v="0"/>
  </r>
  <r>
    <x v="10"/>
    <x v="12"/>
    <x v="1"/>
    <x v="0"/>
    <x v="1"/>
    <x v="3"/>
    <x v="2"/>
    <x v="1"/>
    <n v="0"/>
    <n v="0"/>
    <n v="0"/>
  </r>
  <r>
    <x v="3"/>
    <x v="10"/>
    <x v="0"/>
    <x v="1"/>
    <x v="0"/>
    <x v="2"/>
    <x v="2"/>
    <x v="0"/>
    <n v="18"/>
    <n v="0"/>
    <n v="4.95"/>
  </r>
  <r>
    <x v="5"/>
    <x v="18"/>
    <x v="9"/>
    <x v="0"/>
    <x v="1"/>
    <x v="0"/>
    <x v="3"/>
    <x v="0"/>
    <n v="23"/>
    <n v="0"/>
    <n v="6.0950000000000006"/>
  </r>
  <r>
    <x v="10"/>
    <x v="19"/>
    <x v="2"/>
    <x v="1"/>
    <x v="1"/>
    <x v="4"/>
    <x v="0"/>
    <x v="0"/>
    <n v="16"/>
    <n v="0"/>
    <n v="8.8000000000000007"/>
  </r>
  <r>
    <x v="1"/>
    <x v="6"/>
    <x v="4"/>
    <x v="0"/>
    <x v="0"/>
    <x v="0"/>
    <x v="2"/>
    <x v="0"/>
    <n v="3323"/>
    <n v="0"/>
    <n v="913.82500000000005"/>
  </r>
  <r>
    <x v="7"/>
    <x v="10"/>
    <x v="0"/>
    <x v="1"/>
    <x v="1"/>
    <x v="1"/>
    <x v="1"/>
    <x v="0"/>
    <n v="72"/>
    <n v="20.2408"/>
    <n v="32.4"/>
  </r>
  <r>
    <x v="6"/>
    <x v="19"/>
    <x v="2"/>
    <x v="0"/>
    <x v="1"/>
    <x v="1"/>
    <x v="2"/>
    <x v="0"/>
    <n v="1710"/>
    <n v="500.41730000000001"/>
    <n v="769.5"/>
  </r>
  <r>
    <x v="10"/>
    <x v="23"/>
    <x v="2"/>
    <x v="2"/>
    <x v="1"/>
    <x v="3"/>
    <x v="2"/>
    <x v="1"/>
    <n v="0"/>
    <n v="0"/>
    <n v="0"/>
  </r>
  <r>
    <x v="9"/>
    <x v="10"/>
    <x v="0"/>
    <x v="0"/>
    <x v="0"/>
    <x v="2"/>
    <x v="1"/>
    <x v="0"/>
    <n v="55"/>
    <n v="0"/>
    <n v="14.575000000000001"/>
  </r>
  <r>
    <x v="3"/>
    <x v="14"/>
    <x v="6"/>
    <x v="0"/>
    <x v="1"/>
    <x v="1"/>
    <x v="2"/>
    <x v="0"/>
    <n v="1"/>
    <n v="5.1400000000000001E-2"/>
    <n v="0.45"/>
  </r>
  <r>
    <x v="0"/>
    <x v="4"/>
    <x v="3"/>
    <x v="2"/>
    <x v="0"/>
    <x v="0"/>
    <x v="2"/>
    <x v="1"/>
    <n v="10"/>
    <n v="0"/>
    <n v="0"/>
  </r>
  <r>
    <x v="8"/>
    <x v="8"/>
    <x v="5"/>
    <x v="1"/>
    <x v="1"/>
    <x v="3"/>
    <x v="2"/>
    <x v="1"/>
    <n v="0"/>
    <n v="0"/>
    <n v="0"/>
  </r>
  <r>
    <x v="6"/>
    <x v="6"/>
    <x v="4"/>
    <x v="0"/>
    <x v="0"/>
    <x v="0"/>
    <x v="0"/>
    <x v="1"/>
    <n v="12"/>
    <n v="0"/>
    <n v="0"/>
  </r>
  <r>
    <x v="8"/>
    <x v="11"/>
    <x v="2"/>
    <x v="1"/>
    <x v="1"/>
    <x v="4"/>
    <x v="3"/>
    <x v="1"/>
    <n v="15"/>
    <n v="0"/>
    <n v="0"/>
  </r>
  <r>
    <x v="10"/>
    <x v="5"/>
    <x v="1"/>
    <x v="2"/>
    <x v="1"/>
    <x v="1"/>
    <x v="1"/>
    <x v="0"/>
    <n v="1"/>
    <n v="0.16740000000000002"/>
    <n v="0.45"/>
  </r>
  <r>
    <x v="6"/>
    <x v="10"/>
    <x v="0"/>
    <x v="0"/>
    <x v="1"/>
    <x v="2"/>
    <x v="3"/>
    <x v="0"/>
    <n v="1453"/>
    <n v="0"/>
    <n v="399.57500000000005"/>
  </r>
  <r>
    <x v="0"/>
    <x v="9"/>
    <x v="2"/>
    <x v="0"/>
    <x v="1"/>
    <x v="3"/>
    <x v="3"/>
    <x v="1"/>
    <n v="2"/>
    <n v="0"/>
    <n v="0"/>
  </r>
  <r>
    <x v="9"/>
    <x v="25"/>
    <x v="11"/>
    <x v="0"/>
    <x v="1"/>
    <x v="3"/>
    <x v="2"/>
    <x v="0"/>
    <n v="8"/>
    <n v="0"/>
    <n v="4.4000000000000004"/>
  </r>
  <r>
    <x v="5"/>
    <x v="19"/>
    <x v="2"/>
    <x v="0"/>
    <x v="1"/>
    <x v="3"/>
    <x v="0"/>
    <x v="1"/>
    <n v="12"/>
    <n v="0"/>
    <n v="0"/>
  </r>
  <r>
    <x v="11"/>
    <x v="5"/>
    <x v="1"/>
    <x v="0"/>
    <x v="1"/>
    <x v="2"/>
    <x v="1"/>
    <x v="0"/>
    <n v="15"/>
    <n v="0"/>
    <n v="4.125"/>
  </r>
  <r>
    <x v="10"/>
    <x v="19"/>
    <x v="2"/>
    <x v="0"/>
    <x v="1"/>
    <x v="4"/>
    <x v="2"/>
    <x v="1"/>
    <n v="233"/>
    <n v="0"/>
    <n v="0"/>
  </r>
  <r>
    <x v="6"/>
    <x v="10"/>
    <x v="0"/>
    <x v="0"/>
    <x v="1"/>
    <x v="3"/>
    <x v="0"/>
    <x v="0"/>
    <n v="684"/>
    <n v="0"/>
    <n v="376.20000000000005"/>
  </r>
  <r>
    <x v="10"/>
    <x v="11"/>
    <x v="2"/>
    <x v="2"/>
    <x v="1"/>
    <x v="3"/>
    <x v="0"/>
    <x v="0"/>
    <n v="33"/>
    <n v="0"/>
    <n v="18.150000000000002"/>
  </r>
  <r>
    <x v="6"/>
    <x v="16"/>
    <x v="7"/>
    <x v="0"/>
    <x v="1"/>
    <x v="3"/>
    <x v="2"/>
    <x v="1"/>
    <n v="2"/>
    <n v="0"/>
    <n v="0"/>
  </r>
  <r>
    <x v="0"/>
    <x v="20"/>
    <x v="10"/>
    <x v="0"/>
    <x v="1"/>
    <x v="2"/>
    <x v="2"/>
    <x v="0"/>
    <n v="1"/>
    <n v="0"/>
    <n v="0.26500000000000001"/>
  </r>
  <r>
    <x v="9"/>
    <x v="16"/>
    <x v="7"/>
    <x v="2"/>
    <x v="1"/>
    <x v="0"/>
    <x v="0"/>
    <x v="0"/>
    <n v="33"/>
    <n v="0"/>
    <n v="8.745000000000001"/>
  </r>
  <r>
    <x v="10"/>
    <x v="10"/>
    <x v="0"/>
    <x v="2"/>
    <x v="0"/>
    <x v="0"/>
    <x v="3"/>
    <x v="0"/>
    <n v="151"/>
    <n v="0"/>
    <n v="41.524999999999999"/>
  </r>
  <r>
    <x v="11"/>
    <x v="12"/>
    <x v="1"/>
    <x v="2"/>
    <x v="1"/>
    <x v="0"/>
    <x v="2"/>
    <x v="0"/>
    <n v="285"/>
    <n v="0"/>
    <n v="78.375"/>
  </r>
  <r>
    <x v="11"/>
    <x v="12"/>
    <x v="1"/>
    <x v="1"/>
    <x v="1"/>
    <x v="2"/>
    <x v="0"/>
    <x v="0"/>
    <n v="4"/>
    <n v="0"/>
    <n v="1.1000000000000001"/>
  </r>
  <r>
    <x v="2"/>
    <x v="11"/>
    <x v="2"/>
    <x v="1"/>
    <x v="1"/>
    <x v="5"/>
    <x v="1"/>
    <x v="0"/>
    <n v="2"/>
    <n v="118.73540000000001"/>
    <n v="1.3800000000000001"/>
  </r>
  <r>
    <x v="1"/>
    <x v="25"/>
    <x v="11"/>
    <x v="0"/>
    <x v="1"/>
    <x v="2"/>
    <x v="2"/>
    <x v="0"/>
    <n v="3"/>
    <n v="0"/>
    <n v="0.82500000000000007"/>
  </r>
  <r>
    <x v="9"/>
    <x v="6"/>
    <x v="4"/>
    <x v="2"/>
    <x v="1"/>
    <x v="3"/>
    <x v="1"/>
    <x v="0"/>
    <n v="5"/>
    <n v="0"/>
    <n v="2.75"/>
  </r>
  <r>
    <x v="1"/>
    <x v="16"/>
    <x v="7"/>
    <x v="0"/>
    <x v="1"/>
    <x v="1"/>
    <x v="3"/>
    <x v="0"/>
    <n v="501"/>
    <n v="159.16249999999999"/>
    <n v="225.45000000000002"/>
  </r>
  <r>
    <x v="2"/>
    <x v="6"/>
    <x v="4"/>
    <x v="1"/>
    <x v="1"/>
    <x v="3"/>
    <x v="1"/>
    <x v="0"/>
    <n v="1"/>
    <n v="0"/>
    <n v="0.55000000000000004"/>
  </r>
  <r>
    <x v="10"/>
    <x v="12"/>
    <x v="1"/>
    <x v="1"/>
    <x v="1"/>
    <x v="0"/>
    <x v="1"/>
    <x v="0"/>
    <n v="3"/>
    <n v="0"/>
    <n v="0.82500000000000007"/>
  </r>
  <r>
    <x v="1"/>
    <x v="11"/>
    <x v="2"/>
    <x v="0"/>
    <x v="1"/>
    <x v="5"/>
    <x v="2"/>
    <x v="0"/>
    <n v="7"/>
    <n v="38.823500000000003"/>
    <n v="4.83"/>
  </r>
  <r>
    <x v="1"/>
    <x v="10"/>
    <x v="0"/>
    <x v="2"/>
    <x v="1"/>
    <x v="2"/>
    <x v="2"/>
    <x v="0"/>
    <n v="302"/>
    <n v="0"/>
    <n v="83.05"/>
  </r>
  <r>
    <x v="0"/>
    <x v="6"/>
    <x v="4"/>
    <x v="2"/>
    <x v="0"/>
    <x v="4"/>
    <x v="0"/>
    <x v="0"/>
    <n v="13"/>
    <n v="0"/>
    <n v="7.15"/>
  </r>
  <r>
    <x v="3"/>
    <x v="7"/>
    <x v="2"/>
    <x v="0"/>
    <x v="1"/>
    <x v="2"/>
    <x v="0"/>
    <x v="0"/>
    <n v="1"/>
    <n v="0"/>
    <n v="0.27500000000000002"/>
  </r>
  <r>
    <x v="3"/>
    <x v="18"/>
    <x v="9"/>
    <x v="0"/>
    <x v="1"/>
    <x v="2"/>
    <x v="3"/>
    <x v="0"/>
    <n v="4"/>
    <n v="0"/>
    <n v="1.1000000000000001"/>
  </r>
  <r>
    <x v="6"/>
    <x v="10"/>
    <x v="0"/>
    <x v="1"/>
    <x v="1"/>
    <x v="0"/>
    <x v="1"/>
    <x v="0"/>
    <n v="85"/>
    <n v="0"/>
    <n v="23.375"/>
  </r>
  <r>
    <x v="5"/>
    <x v="11"/>
    <x v="2"/>
    <x v="0"/>
    <x v="1"/>
    <x v="4"/>
    <x v="0"/>
    <x v="1"/>
    <n v="56"/>
    <n v="0"/>
    <n v="0"/>
  </r>
  <r>
    <x v="4"/>
    <x v="15"/>
    <x v="2"/>
    <x v="2"/>
    <x v="1"/>
    <x v="3"/>
    <x v="2"/>
    <x v="0"/>
    <n v="33"/>
    <n v="0"/>
    <n v="18.150000000000002"/>
  </r>
  <r>
    <x v="11"/>
    <x v="11"/>
    <x v="2"/>
    <x v="1"/>
    <x v="1"/>
    <x v="2"/>
    <x v="0"/>
    <x v="1"/>
    <n v="4"/>
    <n v="0"/>
    <n v="0"/>
  </r>
  <r>
    <x v="8"/>
    <x v="11"/>
    <x v="2"/>
    <x v="2"/>
    <x v="1"/>
    <x v="4"/>
    <x v="0"/>
    <x v="0"/>
    <n v="33"/>
    <n v="0"/>
    <n v="18.150000000000002"/>
  </r>
  <r>
    <x v="2"/>
    <x v="4"/>
    <x v="3"/>
    <x v="1"/>
    <x v="1"/>
    <x v="0"/>
    <x v="0"/>
    <x v="0"/>
    <n v="27"/>
    <n v="0"/>
    <n v="7.4250000000000007"/>
  </r>
  <r>
    <x v="11"/>
    <x v="12"/>
    <x v="1"/>
    <x v="1"/>
    <x v="1"/>
    <x v="0"/>
    <x v="2"/>
    <x v="0"/>
    <n v="89"/>
    <n v="0"/>
    <n v="24.475000000000001"/>
  </r>
  <r>
    <x v="6"/>
    <x v="19"/>
    <x v="2"/>
    <x v="2"/>
    <x v="1"/>
    <x v="3"/>
    <x v="3"/>
    <x v="0"/>
    <n v="7"/>
    <n v="0"/>
    <n v="3.85"/>
  </r>
  <r>
    <x v="3"/>
    <x v="12"/>
    <x v="1"/>
    <x v="2"/>
    <x v="1"/>
    <x v="0"/>
    <x v="1"/>
    <x v="0"/>
    <n v="14"/>
    <n v="0"/>
    <n v="3.85"/>
  </r>
  <r>
    <x v="11"/>
    <x v="5"/>
    <x v="1"/>
    <x v="1"/>
    <x v="1"/>
    <x v="0"/>
    <x v="3"/>
    <x v="0"/>
    <n v="1"/>
    <n v="0"/>
    <n v="0.27500000000000002"/>
  </r>
  <r>
    <x v="4"/>
    <x v="17"/>
    <x v="8"/>
    <x v="1"/>
    <x v="1"/>
    <x v="4"/>
    <x v="2"/>
    <x v="1"/>
    <n v="56"/>
    <n v="0"/>
    <n v="0"/>
  </r>
  <r>
    <x v="2"/>
    <x v="10"/>
    <x v="0"/>
    <x v="2"/>
    <x v="0"/>
    <x v="0"/>
    <x v="3"/>
    <x v="1"/>
    <n v="3"/>
    <n v="0"/>
    <n v="0"/>
  </r>
  <r>
    <x v="2"/>
    <x v="8"/>
    <x v="5"/>
    <x v="0"/>
    <x v="1"/>
    <x v="0"/>
    <x v="2"/>
    <x v="1"/>
    <n v="36"/>
    <n v="0"/>
    <n v="0"/>
  </r>
  <r>
    <x v="9"/>
    <x v="6"/>
    <x v="4"/>
    <x v="2"/>
    <x v="1"/>
    <x v="1"/>
    <x v="1"/>
    <x v="0"/>
    <n v="32"/>
    <n v="6.2297000000000002"/>
    <n v="14.4"/>
  </r>
  <r>
    <x v="9"/>
    <x v="15"/>
    <x v="2"/>
    <x v="0"/>
    <x v="1"/>
    <x v="0"/>
    <x v="1"/>
    <x v="0"/>
    <n v="381"/>
    <n v="0"/>
    <n v="100.965"/>
  </r>
  <r>
    <x v="11"/>
    <x v="8"/>
    <x v="5"/>
    <x v="2"/>
    <x v="1"/>
    <x v="0"/>
    <x v="2"/>
    <x v="0"/>
    <n v="141"/>
    <n v="0"/>
    <n v="38.774999999999999"/>
  </r>
  <r>
    <x v="2"/>
    <x v="10"/>
    <x v="0"/>
    <x v="2"/>
    <x v="1"/>
    <x v="1"/>
    <x v="1"/>
    <x v="0"/>
    <n v="61"/>
    <n v="17.450900000000001"/>
    <n v="27.450000000000003"/>
  </r>
  <r>
    <x v="9"/>
    <x v="21"/>
    <x v="0"/>
    <x v="0"/>
    <x v="0"/>
    <x v="2"/>
    <x v="2"/>
    <x v="0"/>
    <n v="3"/>
    <n v="0"/>
    <n v="0.79500000000000004"/>
  </r>
  <r>
    <x v="10"/>
    <x v="13"/>
    <x v="0"/>
    <x v="2"/>
    <x v="1"/>
    <x v="2"/>
    <x v="1"/>
    <x v="0"/>
    <n v="1"/>
    <n v="0"/>
    <n v="0.27500000000000002"/>
  </r>
  <r>
    <x v="3"/>
    <x v="7"/>
    <x v="2"/>
    <x v="2"/>
    <x v="1"/>
    <x v="0"/>
    <x v="2"/>
    <x v="0"/>
    <n v="5"/>
    <n v="0"/>
    <n v="1.375"/>
  </r>
  <r>
    <x v="9"/>
    <x v="10"/>
    <x v="0"/>
    <x v="0"/>
    <x v="1"/>
    <x v="5"/>
    <x v="1"/>
    <x v="1"/>
    <n v="23"/>
    <n v="899.9547"/>
    <n v="0"/>
  </r>
  <r>
    <x v="3"/>
    <x v="10"/>
    <x v="0"/>
    <x v="2"/>
    <x v="0"/>
    <x v="4"/>
    <x v="2"/>
    <x v="0"/>
    <n v="3"/>
    <n v="0"/>
    <n v="1.6500000000000001"/>
  </r>
  <r>
    <x v="2"/>
    <x v="13"/>
    <x v="0"/>
    <x v="0"/>
    <x v="1"/>
    <x v="3"/>
    <x v="0"/>
    <x v="0"/>
    <n v="3"/>
    <n v="0"/>
    <n v="1.6500000000000001"/>
  </r>
  <r>
    <x v="3"/>
    <x v="8"/>
    <x v="5"/>
    <x v="2"/>
    <x v="1"/>
    <x v="0"/>
    <x v="0"/>
    <x v="0"/>
    <n v="33"/>
    <n v="0"/>
    <n v="9.0750000000000011"/>
  </r>
  <r>
    <x v="11"/>
    <x v="2"/>
    <x v="2"/>
    <x v="0"/>
    <x v="1"/>
    <x v="2"/>
    <x v="0"/>
    <x v="0"/>
    <n v="41"/>
    <n v="0"/>
    <n v="11.275"/>
  </r>
  <r>
    <x v="8"/>
    <x v="10"/>
    <x v="0"/>
    <x v="0"/>
    <x v="1"/>
    <x v="0"/>
    <x v="2"/>
    <x v="1"/>
    <n v="940"/>
    <n v="0"/>
    <n v="0"/>
  </r>
  <r>
    <x v="9"/>
    <x v="17"/>
    <x v="8"/>
    <x v="1"/>
    <x v="1"/>
    <x v="0"/>
    <x v="3"/>
    <x v="1"/>
    <n v="4"/>
    <n v="0"/>
    <n v="0"/>
  </r>
  <r>
    <x v="2"/>
    <x v="10"/>
    <x v="0"/>
    <x v="1"/>
    <x v="1"/>
    <x v="2"/>
    <x v="2"/>
    <x v="1"/>
    <n v="1"/>
    <n v="0"/>
    <n v="0"/>
  </r>
  <r>
    <x v="4"/>
    <x v="6"/>
    <x v="4"/>
    <x v="0"/>
    <x v="1"/>
    <x v="0"/>
    <x v="0"/>
    <x v="0"/>
    <n v="4182"/>
    <n v="0"/>
    <n v="1108.23"/>
  </r>
  <r>
    <x v="8"/>
    <x v="6"/>
    <x v="4"/>
    <x v="0"/>
    <x v="0"/>
    <x v="4"/>
    <x v="1"/>
    <x v="0"/>
    <n v="3"/>
    <n v="0"/>
    <n v="1.6500000000000001"/>
  </r>
  <r>
    <x v="6"/>
    <x v="6"/>
    <x v="4"/>
    <x v="0"/>
    <x v="1"/>
    <x v="2"/>
    <x v="3"/>
    <x v="0"/>
    <n v="691"/>
    <n v="0"/>
    <n v="190.02500000000001"/>
  </r>
  <r>
    <x v="10"/>
    <x v="10"/>
    <x v="0"/>
    <x v="0"/>
    <x v="0"/>
    <x v="0"/>
    <x v="1"/>
    <x v="1"/>
    <n v="16"/>
    <n v="0"/>
    <n v="0"/>
  </r>
  <r>
    <x v="3"/>
    <x v="4"/>
    <x v="3"/>
    <x v="0"/>
    <x v="0"/>
    <x v="0"/>
    <x v="2"/>
    <x v="0"/>
    <n v="936"/>
    <n v="0"/>
    <n v="257.40000000000003"/>
  </r>
  <r>
    <x v="0"/>
    <x v="11"/>
    <x v="2"/>
    <x v="0"/>
    <x v="1"/>
    <x v="3"/>
    <x v="1"/>
    <x v="0"/>
    <n v="94"/>
    <n v="0"/>
    <n v="51.7"/>
  </r>
  <r>
    <x v="11"/>
    <x v="2"/>
    <x v="2"/>
    <x v="2"/>
    <x v="1"/>
    <x v="3"/>
    <x v="2"/>
    <x v="0"/>
    <n v="11"/>
    <n v="0"/>
    <n v="6.0500000000000007"/>
  </r>
  <r>
    <x v="1"/>
    <x v="17"/>
    <x v="8"/>
    <x v="0"/>
    <x v="1"/>
    <x v="2"/>
    <x v="0"/>
    <x v="1"/>
    <n v="10"/>
    <n v="0"/>
    <n v="0"/>
  </r>
  <r>
    <x v="11"/>
    <x v="13"/>
    <x v="0"/>
    <x v="2"/>
    <x v="1"/>
    <x v="0"/>
    <x v="2"/>
    <x v="0"/>
    <n v="18"/>
    <n v="0"/>
    <n v="4.95"/>
  </r>
  <r>
    <x v="4"/>
    <x v="19"/>
    <x v="2"/>
    <x v="1"/>
    <x v="1"/>
    <x v="0"/>
    <x v="2"/>
    <x v="0"/>
    <n v="369"/>
    <n v="0"/>
    <n v="97.785000000000011"/>
  </r>
  <r>
    <x v="11"/>
    <x v="17"/>
    <x v="8"/>
    <x v="2"/>
    <x v="1"/>
    <x v="0"/>
    <x v="3"/>
    <x v="0"/>
    <n v="500"/>
    <n v="0"/>
    <n v="137.5"/>
  </r>
  <r>
    <x v="0"/>
    <x v="19"/>
    <x v="2"/>
    <x v="1"/>
    <x v="1"/>
    <x v="3"/>
    <x v="2"/>
    <x v="1"/>
    <n v="2"/>
    <n v="0"/>
    <n v="0"/>
  </r>
  <r>
    <x v="1"/>
    <x v="10"/>
    <x v="0"/>
    <x v="1"/>
    <x v="1"/>
    <x v="4"/>
    <x v="2"/>
    <x v="0"/>
    <n v="2"/>
    <n v="0"/>
    <n v="1.1000000000000001"/>
  </r>
  <r>
    <x v="3"/>
    <x v="6"/>
    <x v="4"/>
    <x v="0"/>
    <x v="0"/>
    <x v="0"/>
    <x v="2"/>
    <x v="1"/>
    <n v="111"/>
    <n v="0"/>
    <n v="0"/>
  </r>
  <r>
    <x v="9"/>
    <x v="15"/>
    <x v="2"/>
    <x v="0"/>
    <x v="1"/>
    <x v="3"/>
    <x v="2"/>
    <x v="0"/>
    <n v="646"/>
    <n v="0"/>
    <n v="355.3"/>
  </r>
  <r>
    <x v="5"/>
    <x v="22"/>
    <x v="7"/>
    <x v="0"/>
    <x v="1"/>
    <x v="1"/>
    <x v="0"/>
    <x v="0"/>
    <n v="14"/>
    <n v="4.7789000000000001"/>
    <n v="6.3000000000000007"/>
  </r>
  <r>
    <x v="8"/>
    <x v="2"/>
    <x v="2"/>
    <x v="1"/>
    <x v="1"/>
    <x v="3"/>
    <x v="2"/>
    <x v="0"/>
    <n v="6"/>
    <n v="0"/>
    <n v="3.3000000000000003"/>
  </r>
  <r>
    <x v="8"/>
    <x v="17"/>
    <x v="8"/>
    <x v="2"/>
    <x v="1"/>
    <x v="2"/>
    <x v="2"/>
    <x v="0"/>
    <n v="293"/>
    <n v="0"/>
    <n v="80.575000000000003"/>
  </r>
  <r>
    <x v="0"/>
    <x v="7"/>
    <x v="2"/>
    <x v="2"/>
    <x v="1"/>
    <x v="0"/>
    <x v="3"/>
    <x v="1"/>
    <n v="4"/>
    <n v="0"/>
    <n v="0"/>
  </r>
  <r>
    <x v="11"/>
    <x v="10"/>
    <x v="0"/>
    <x v="0"/>
    <x v="1"/>
    <x v="4"/>
    <x v="2"/>
    <x v="1"/>
    <n v="274"/>
    <n v="0"/>
    <n v="0"/>
  </r>
  <r>
    <x v="5"/>
    <x v="9"/>
    <x v="2"/>
    <x v="0"/>
    <x v="1"/>
    <x v="0"/>
    <x v="2"/>
    <x v="0"/>
    <n v="10593"/>
    <n v="0"/>
    <n v="2807.145"/>
  </r>
  <r>
    <x v="11"/>
    <x v="8"/>
    <x v="5"/>
    <x v="1"/>
    <x v="1"/>
    <x v="3"/>
    <x v="1"/>
    <x v="0"/>
    <n v="1"/>
    <n v="0"/>
    <n v="0.55000000000000004"/>
  </r>
  <r>
    <x v="0"/>
    <x v="8"/>
    <x v="5"/>
    <x v="0"/>
    <x v="1"/>
    <x v="2"/>
    <x v="3"/>
    <x v="1"/>
    <n v="1"/>
    <n v="0"/>
    <n v="0"/>
  </r>
  <r>
    <x v="3"/>
    <x v="10"/>
    <x v="0"/>
    <x v="0"/>
    <x v="1"/>
    <x v="4"/>
    <x v="3"/>
    <x v="0"/>
    <n v="71"/>
    <n v="0"/>
    <n v="39.050000000000004"/>
  </r>
  <r>
    <x v="11"/>
    <x v="10"/>
    <x v="0"/>
    <x v="1"/>
    <x v="0"/>
    <x v="3"/>
    <x v="2"/>
    <x v="1"/>
    <n v="0"/>
    <n v="0"/>
    <n v="0"/>
  </r>
  <r>
    <x v="6"/>
    <x v="24"/>
    <x v="2"/>
    <x v="0"/>
    <x v="1"/>
    <x v="1"/>
    <x v="2"/>
    <x v="0"/>
    <n v="5"/>
    <n v="1.4893000000000001"/>
    <n v="2.25"/>
  </r>
  <r>
    <x v="0"/>
    <x v="8"/>
    <x v="5"/>
    <x v="2"/>
    <x v="1"/>
    <x v="4"/>
    <x v="2"/>
    <x v="0"/>
    <n v="18"/>
    <n v="0"/>
    <n v="9.9"/>
  </r>
  <r>
    <x v="8"/>
    <x v="3"/>
    <x v="2"/>
    <x v="0"/>
    <x v="1"/>
    <x v="0"/>
    <x v="0"/>
    <x v="1"/>
    <n v="1"/>
    <n v="0"/>
    <n v="0"/>
  </r>
  <r>
    <x v="2"/>
    <x v="24"/>
    <x v="2"/>
    <x v="0"/>
    <x v="1"/>
    <x v="0"/>
    <x v="3"/>
    <x v="1"/>
    <n v="3"/>
    <n v="0"/>
    <n v="0"/>
  </r>
  <r>
    <x v="10"/>
    <x v="8"/>
    <x v="5"/>
    <x v="2"/>
    <x v="1"/>
    <x v="4"/>
    <x v="3"/>
    <x v="0"/>
    <n v="2"/>
    <n v="0"/>
    <n v="1.1000000000000001"/>
  </r>
  <r>
    <x v="2"/>
    <x v="29"/>
    <x v="1"/>
    <x v="0"/>
    <x v="1"/>
    <x v="0"/>
    <x v="0"/>
    <x v="0"/>
    <n v="3"/>
    <n v="0"/>
    <n v="0.82500000000000007"/>
  </r>
  <r>
    <x v="9"/>
    <x v="18"/>
    <x v="9"/>
    <x v="2"/>
    <x v="1"/>
    <x v="0"/>
    <x v="2"/>
    <x v="0"/>
    <n v="2"/>
    <n v="0"/>
    <n v="0.53"/>
  </r>
  <r>
    <x v="1"/>
    <x v="10"/>
    <x v="0"/>
    <x v="0"/>
    <x v="0"/>
    <x v="0"/>
    <x v="2"/>
    <x v="1"/>
    <n v="120"/>
    <n v="0"/>
    <n v="0"/>
  </r>
  <r>
    <x v="7"/>
    <x v="2"/>
    <x v="2"/>
    <x v="0"/>
    <x v="1"/>
    <x v="3"/>
    <x v="3"/>
    <x v="1"/>
    <n v="1"/>
    <n v="0"/>
    <n v="0"/>
  </r>
  <r>
    <x v="7"/>
    <x v="17"/>
    <x v="8"/>
    <x v="1"/>
    <x v="1"/>
    <x v="2"/>
    <x v="2"/>
    <x v="0"/>
    <n v="51"/>
    <n v="0"/>
    <n v="14.025"/>
  </r>
  <r>
    <x v="7"/>
    <x v="17"/>
    <x v="8"/>
    <x v="0"/>
    <x v="1"/>
    <x v="1"/>
    <x v="3"/>
    <x v="0"/>
    <n v="1763"/>
    <n v="662.27100000000007"/>
    <n v="793.35"/>
  </r>
  <r>
    <x v="5"/>
    <x v="4"/>
    <x v="3"/>
    <x v="0"/>
    <x v="0"/>
    <x v="3"/>
    <x v="0"/>
    <x v="0"/>
    <n v="11"/>
    <n v="0"/>
    <n v="6.0500000000000007"/>
  </r>
  <r>
    <x v="11"/>
    <x v="15"/>
    <x v="2"/>
    <x v="0"/>
    <x v="1"/>
    <x v="4"/>
    <x v="2"/>
    <x v="0"/>
    <n v="31"/>
    <n v="0"/>
    <n v="17.05"/>
  </r>
  <r>
    <x v="8"/>
    <x v="20"/>
    <x v="10"/>
    <x v="2"/>
    <x v="1"/>
    <x v="3"/>
    <x v="0"/>
    <x v="1"/>
    <n v="1"/>
    <n v="0"/>
    <n v="0"/>
  </r>
  <r>
    <x v="9"/>
    <x v="17"/>
    <x v="8"/>
    <x v="2"/>
    <x v="1"/>
    <x v="1"/>
    <x v="3"/>
    <x v="0"/>
    <n v="121"/>
    <n v="36.801000000000002"/>
    <n v="54.45"/>
  </r>
  <r>
    <x v="2"/>
    <x v="2"/>
    <x v="2"/>
    <x v="2"/>
    <x v="1"/>
    <x v="1"/>
    <x v="0"/>
    <x v="0"/>
    <n v="12"/>
    <n v="5.1276000000000002"/>
    <n v="5.4"/>
  </r>
  <r>
    <x v="8"/>
    <x v="16"/>
    <x v="7"/>
    <x v="1"/>
    <x v="1"/>
    <x v="1"/>
    <x v="1"/>
    <x v="0"/>
    <n v="6"/>
    <n v="1.788"/>
    <n v="2.7"/>
  </r>
  <r>
    <x v="11"/>
    <x v="13"/>
    <x v="0"/>
    <x v="0"/>
    <x v="1"/>
    <x v="0"/>
    <x v="1"/>
    <x v="1"/>
    <n v="2"/>
    <n v="0"/>
    <n v="0"/>
  </r>
  <r>
    <x v="1"/>
    <x v="5"/>
    <x v="1"/>
    <x v="0"/>
    <x v="1"/>
    <x v="4"/>
    <x v="0"/>
    <x v="1"/>
    <n v="2"/>
    <n v="0"/>
    <n v="0"/>
  </r>
  <r>
    <x v="0"/>
    <x v="4"/>
    <x v="3"/>
    <x v="0"/>
    <x v="1"/>
    <x v="4"/>
    <x v="1"/>
    <x v="0"/>
    <n v="53"/>
    <n v="0"/>
    <n v="29.150000000000002"/>
  </r>
  <r>
    <x v="5"/>
    <x v="10"/>
    <x v="0"/>
    <x v="1"/>
    <x v="1"/>
    <x v="2"/>
    <x v="0"/>
    <x v="1"/>
    <n v="2"/>
    <n v="0"/>
    <n v="0"/>
  </r>
  <r>
    <x v="4"/>
    <x v="4"/>
    <x v="3"/>
    <x v="2"/>
    <x v="1"/>
    <x v="0"/>
    <x v="3"/>
    <x v="0"/>
    <n v="225"/>
    <n v="0"/>
    <n v="59.625"/>
  </r>
  <r>
    <x v="10"/>
    <x v="15"/>
    <x v="2"/>
    <x v="0"/>
    <x v="1"/>
    <x v="0"/>
    <x v="2"/>
    <x v="1"/>
    <n v="133"/>
    <n v="0"/>
    <n v="0"/>
  </r>
  <r>
    <x v="6"/>
    <x v="11"/>
    <x v="2"/>
    <x v="1"/>
    <x v="1"/>
    <x v="5"/>
    <x v="2"/>
    <x v="0"/>
    <n v="21"/>
    <n v="614.30040000000008"/>
    <n v="14.49"/>
  </r>
  <r>
    <x v="10"/>
    <x v="10"/>
    <x v="0"/>
    <x v="0"/>
    <x v="1"/>
    <x v="3"/>
    <x v="1"/>
    <x v="1"/>
    <n v="5"/>
    <n v="0"/>
    <n v="0"/>
  </r>
  <r>
    <x v="7"/>
    <x v="12"/>
    <x v="1"/>
    <x v="1"/>
    <x v="1"/>
    <x v="3"/>
    <x v="2"/>
    <x v="1"/>
    <n v="0"/>
    <n v="0"/>
    <n v="0"/>
  </r>
  <r>
    <x v="2"/>
    <x v="26"/>
    <x v="2"/>
    <x v="0"/>
    <x v="1"/>
    <x v="2"/>
    <x v="3"/>
    <x v="1"/>
    <n v="1"/>
    <n v="0"/>
    <n v="0"/>
  </r>
  <r>
    <x v="0"/>
    <x v="10"/>
    <x v="0"/>
    <x v="0"/>
    <x v="1"/>
    <x v="0"/>
    <x v="1"/>
    <x v="0"/>
    <n v="3280"/>
    <n v="0"/>
    <n v="869.2"/>
  </r>
  <r>
    <x v="1"/>
    <x v="10"/>
    <x v="0"/>
    <x v="1"/>
    <x v="1"/>
    <x v="1"/>
    <x v="3"/>
    <x v="0"/>
    <n v="70"/>
    <n v="22.403000000000002"/>
    <n v="31.5"/>
  </r>
  <r>
    <x v="3"/>
    <x v="13"/>
    <x v="0"/>
    <x v="0"/>
    <x v="1"/>
    <x v="2"/>
    <x v="1"/>
    <x v="0"/>
    <n v="3"/>
    <n v="0"/>
    <n v="0.82500000000000007"/>
  </r>
  <r>
    <x v="0"/>
    <x v="11"/>
    <x v="2"/>
    <x v="2"/>
    <x v="1"/>
    <x v="1"/>
    <x v="1"/>
    <x v="0"/>
    <n v="29"/>
    <n v="8.9723000000000006"/>
    <n v="13.05"/>
  </r>
  <r>
    <x v="4"/>
    <x v="17"/>
    <x v="8"/>
    <x v="0"/>
    <x v="1"/>
    <x v="0"/>
    <x v="1"/>
    <x v="1"/>
    <n v="21"/>
    <n v="0"/>
    <n v="0"/>
  </r>
  <r>
    <x v="2"/>
    <x v="19"/>
    <x v="2"/>
    <x v="2"/>
    <x v="1"/>
    <x v="2"/>
    <x v="2"/>
    <x v="1"/>
    <n v="89"/>
    <n v="0"/>
    <n v="0"/>
  </r>
  <r>
    <x v="11"/>
    <x v="19"/>
    <x v="2"/>
    <x v="1"/>
    <x v="1"/>
    <x v="3"/>
    <x v="0"/>
    <x v="1"/>
    <n v="1"/>
    <n v="0"/>
    <n v="0"/>
  </r>
  <r>
    <x v="1"/>
    <x v="19"/>
    <x v="2"/>
    <x v="0"/>
    <x v="1"/>
    <x v="4"/>
    <x v="1"/>
    <x v="0"/>
    <n v="15"/>
    <n v="0"/>
    <n v="8.25"/>
  </r>
  <r>
    <x v="11"/>
    <x v="10"/>
    <x v="0"/>
    <x v="2"/>
    <x v="1"/>
    <x v="1"/>
    <x v="2"/>
    <x v="0"/>
    <n v="329"/>
    <n v="134.26240000000001"/>
    <n v="148.05000000000001"/>
  </r>
  <r>
    <x v="1"/>
    <x v="4"/>
    <x v="3"/>
    <x v="0"/>
    <x v="1"/>
    <x v="3"/>
    <x v="1"/>
    <x v="0"/>
    <n v="191"/>
    <n v="0"/>
    <n v="105.05000000000001"/>
  </r>
  <r>
    <x v="6"/>
    <x v="7"/>
    <x v="2"/>
    <x v="0"/>
    <x v="1"/>
    <x v="0"/>
    <x v="0"/>
    <x v="0"/>
    <n v="14"/>
    <n v="0"/>
    <n v="3.85"/>
  </r>
  <r>
    <x v="8"/>
    <x v="17"/>
    <x v="8"/>
    <x v="2"/>
    <x v="1"/>
    <x v="0"/>
    <x v="0"/>
    <x v="0"/>
    <n v="450"/>
    <n v="0"/>
    <n v="123.75"/>
  </r>
  <r>
    <x v="8"/>
    <x v="4"/>
    <x v="3"/>
    <x v="0"/>
    <x v="0"/>
    <x v="0"/>
    <x v="3"/>
    <x v="0"/>
    <n v="228"/>
    <n v="0"/>
    <n v="62.7"/>
  </r>
  <r>
    <x v="9"/>
    <x v="10"/>
    <x v="0"/>
    <x v="2"/>
    <x v="0"/>
    <x v="1"/>
    <x v="2"/>
    <x v="0"/>
    <n v="129"/>
    <n v="46.416600000000003"/>
    <n v="58.050000000000004"/>
  </r>
  <r>
    <x v="7"/>
    <x v="10"/>
    <x v="0"/>
    <x v="1"/>
    <x v="1"/>
    <x v="2"/>
    <x v="3"/>
    <x v="0"/>
    <n v="38"/>
    <n v="0"/>
    <n v="10.450000000000001"/>
  </r>
  <r>
    <x v="10"/>
    <x v="10"/>
    <x v="0"/>
    <x v="2"/>
    <x v="0"/>
    <x v="1"/>
    <x v="0"/>
    <x v="0"/>
    <n v="65"/>
    <n v="16.490500000000001"/>
    <n v="29.25"/>
  </r>
  <r>
    <x v="5"/>
    <x v="10"/>
    <x v="0"/>
    <x v="2"/>
    <x v="0"/>
    <x v="2"/>
    <x v="1"/>
    <x v="0"/>
    <n v="6"/>
    <n v="0"/>
    <n v="1.59"/>
  </r>
  <r>
    <x v="9"/>
    <x v="9"/>
    <x v="2"/>
    <x v="2"/>
    <x v="1"/>
    <x v="1"/>
    <x v="0"/>
    <x v="0"/>
    <n v="16"/>
    <n v="8.1486999999999998"/>
    <n v="7.2"/>
  </r>
  <r>
    <x v="4"/>
    <x v="1"/>
    <x v="1"/>
    <x v="2"/>
    <x v="1"/>
    <x v="0"/>
    <x v="2"/>
    <x v="0"/>
    <n v="153"/>
    <n v="0"/>
    <n v="40.545000000000002"/>
  </r>
  <r>
    <x v="8"/>
    <x v="16"/>
    <x v="7"/>
    <x v="0"/>
    <x v="1"/>
    <x v="3"/>
    <x v="1"/>
    <x v="0"/>
    <n v="22"/>
    <n v="0"/>
    <n v="12.100000000000001"/>
  </r>
  <r>
    <x v="6"/>
    <x v="11"/>
    <x v="2"/>
    <x v="1"/>
    <x v="1"/>
    <x v="2"/>
    <x v="0"/>
    <x v="1"/>
    <n v="2"/>
    <n v="0"/>
    <n v="0"/>
  </r>
  <r>
    <x v="6"/>
    <x v="16"/>
    <x v="7"/>
    <x v="0"/>
    <x v="1"/>
    <x v="0"/>
    <x v="2"/>
    <x v="0"/>
    <n v="6015"/>
    <n v="0"/>
    <n v="1654.125"/>
  </r>
  <r>
    <x v="7"/>
    <x v="2"/>
    <x v="2"/>
    <x v="0"/>
    <x v="1"/>
    <x v="2"/>
    <x v="0"/>
    <x v="1"/>
    <n v="40"/>
    <n v="0"/>
    <n v="0"/>
  </r>
  <r>
    <x v="3"/>
    <x v="12"/>
    <x v="1"/>
    <x v="0"/>
    <x v="1"/>
    <x v="2"/>
    <x v="0"/>
    <x v="0"/>
    <n v="146"/>
    <n v="0"/>
    <n v="40.15"/>
  </r>
  <r>
    <x v="7"/>
    <x v="17"/>
    <x v="8"/>
    <x v="0"/>
    <x v="1"/>
    <x v="0"/>
    <x v="2"/>
    <x v="0"/>
    <n v="19772"/>
    <n v="0"/>
    <n v="5437.3"/>
  </r>
  <r>
    <x v="7"/>
    <x v="0"/>
    <x v="0"/>
    <x v="2"/>
    <x v="1"/>
    <x v="0"/>
    <x v="0"/>
    <x v="0"/>
    <n v="4"/>
    <n v="0"/>
    <n v="1.1000000000000001"/>
  </r>
  <r>
    <x v="11"/>
    <x v="26"/>
    <x v="2"/>
    <x v="0"/>
    <x v="1"/>
    <x v="0"/>
    <x v="0"/>
    <x v="0"/>
    <n v="1"/>
    <n v="0"/>
    <n v="0.27500000000000002"/>
  </r>
  <r>
    <x v="8"/>
    <x v="6"/>
    <x v="4"/>
    <x v="1"/>
    <x v="1"/>
    <x v="0"/>
    <x v="0"/>
    <x v="0"/>
    <n v="26"/>
    <n v="0"/>
    <n v="7.15"/>
  </r>
  <r>
    <x v="3"/>
    <x v="8"/>
    <x v="5"/>
    <x v="1"/>
    <x v="1"/>
    <x v="3"/>
    <x v="2"/>
    <x v="1"/>
    <n v="0"/>
    <n v="0"/>
    <n v="0"/>
  </r>
  <r>
    <x v="4"/>
    <x v="1"/>
    <x v="1"/>
    <x v="0"/>
    <x v="1"/>
    <x v="2"/>
    <x v="0"/>
    <x v="1"/>
    <n v="2"/>
    <n v="0"/>
    <n v="0"/>
  </r>
  <r>
    <x v="7"/>
    <x v="10"/>
    <x v="0"/>
    <x v="0"/>
    <x v="1"/>
    <x v="0"/>
    <x v="3"/>
    <x v="0"/>
    <n v="15011"/>
    <n v="0"/>
    <n v="4128.0250000000005"/>
  </r>
  <r>
    <x v="1"/>
    <x v="19"/>
    <x v="2"/>
    <x v="1"/>
    <x v="1"/>
    <x v="3"/>
    <x v="2"/>
    <x v="0"/>
    <n v="34"/>
    <n v="0"/>
    <n v="18.7"/>
  </r>
  <r>
    <x v="10"/>
    <x v="26"/>
    <x v="2"/>
    <x v="0"/>
    <x v="1"/>
    <x v="2"/>
    <x v="0"/>
    <x v="1"/>
    <n v="1"/>
    <n v="0"/>
    <n v="0"/>
  </r>
  <r>
    <x v="1"/>
    <x v="11"/>
    <x v="2"/>
    <x v="0"/>
    <x v="1"/>
    <x v="2"/>
    <x v="2"/>
    <x v="0"/>
    <n v="2519"/>
    <n v="0"/>
    <n v="692.72500000000002"/>
  </r>
  <r>
    <x v="3"/>
    <x v="1"/>
    <x v="1"/>
    <x v="2"/>
    <x v="1"/>
    <x v="0"/>
    <x v="0"/>
    <x v="1"/>
    <n v="1"/>
    <n v="0"/>
    <n v="0"/>
  </r>
  <r>
    <x v="8"/>
    <x v="15"/>
    <x v="2"/>
    <x v="0"/>
    <x v="1"/>
    <x v="3"/>
    <x v="1"/>
    <x v="0"/>
    <n v="17"/>
    <n v="0"/>
    <n v="9.35"/>
  </r>
  <r>
    <x v="3"/>
    <x v="9"/>
    <x v="2"/>
    <x v="2"/>
    <x v="1"/>
    <x v="2"/>
    <x v="0"/>
    <x v="0"/>
    <n v="14"/>
    <n v="0"/>
    <n v="3.85"/>
  </r>
  <r>
    <x v="9"/>
    <x v="15"/>
    <x v="2"/>
    <x v="2"/>
    <x v="1"/>
    <x v="2"/>
    <x v="1"/>
    <x v="0"/>
    <n v="1"/>
    <n v="0"/>
    <n v="0.26500000000000001"/>
  </r>
  <r>
    <x v="0"/>
    <x v="11"/>
    <x v="2"/>
    <x v="0"/>
    <x v="1"/>
    <x v="5"/>
    <x v="0"/>
    <x v="0"/>
    <n v="13"/>
    <n v="203.6619"/>
    <n v="8.9700000000000006"/>
  </r>
  <r>
    <x v="4"/>
    <x v="12"/>
    <x v="1"/>
    <x v="0"/>
    <x v="1"/>
    <x v="0"/>
    <x v="3"/>
    <x v="0"/>
    <n v="1522"/>
    <n v="0"/>
    <n v="403.33000000000004"/>
  </r>
  <r>
    <x v="9"/>
    <x v="23"/>
    <x v="2"/>
    <x v="0"/>
    <x v="1"/>
    <x v="3"/>
    <x v="2"/>
    <x v="1"/>
    <n v="0"/>
    <n v="0"/>
    <n v="0"/>
  </r>
  <r>
    <x v="5"/>
    <x v="4"/>
    <x v="3"/>
    <x v="2"/>
    <x v="1"/>
    <x v="1"/>
    <x v="0"/>
    <x v="0"/>
    <n v="71"/>
    <n v="23.487200000000001"/>
    <n v="31.950000000000003"/>
  </r>
  <r>
    <x v="5"/>
    <x v="1"/>
    <x v="1"/>
    <x v="0"/>
    <x v="1"/>
    <x v="3"/>
    <x v="3"/>
    <x v="1"/>
    <n v="1"/>
    <n v="0"/>
    <n v="0"/>
  </r>
  <r>
    <x v="10"/>
    <x v="6"/>
    <x v="4"/>
    <x v="1"/>
    <x v="1"/>
    <x v="3"/>
    <x v="0"/>
    <x v="0"/>
    <n v="2"/>
    <n v="0"/>
    <n v="1.1000000000000001"/>
  </r>
  <r>
    <x v="11"/>
    <x v="17"/>
    <x v="8"/>
    <x v="2"/>
    <x v="1"/>
    <x v="4"/>
    <x v="1"/>
    <x v="1"/>
    <n v="10"/>
    <n v="0"/>
    <n v="0"/>
  </r>
  <r>
    <x v="11"/>
    <x v="7"/>
    <x v="2"/>
    <x v="0"/>
    <x v="1"/>
    <x v="0"/>
    <x v="2"/>
    <x v="1"/>
    <n v="4"/>
    <n v="0"/>
    <n v="0"/>
  </r>
  <r>
    <x v="8"/>
    <x v="0"/>
    <x v="0"/>
    <x v="0"/>
    <x v="1"/>
    <x v="2"/>
    <x v="3"/>
    <x v="0"/>
    <n v="63"/>
    <n v="0"/>
    <n v="17.324999999999999"/>
  </r>
  <r>
    <x v="4"/>
    <x v="6"/>
    <x v="4"/>
    <x v="0"/>
    <x v="0"/>
    <x v="4"/>
    <x v="3"/>
    <x v="0"/>
    <n v="9"/>
    <n v="0"/>
    <n v="4.95"/>
  </r>
  <r>
    <x v="9"/>
    <x v="17"/>
    <x v="8"/>
    <x v="0"/>
    <x v="1"/>
    <x v="2"/>
    <x v="2"/>
    <x v="0"/>
    <n v="1942"/>
    <n v="0"/>
    <n v="514.63"/>
  </r>
  <r>
    <x v="9"/>
    <x v="11"/>
    <x v="2"/>
    <x v="2"/>
    <x v="1"/>
    <x v="4"/>
    <x v="3"/>
    <x v="1"/>
    <n v="1"/>
    <n v="0"/>
    <n v="0"/>
  </r>
  <r>
    <x v="7"/>
    <x v="10"/>
    <x v="0"/>
    <x v="2"/>
    <x v="1"/>
    <x v="0"/>
    <x v="2"/>
    <x v="1"/>
    <n v="60"/>
    <n v="0"/>
    <n v="0"/>
  </r>
  <r>
    <x v="6"/>
    <x v="16"/>
    <x v="7"/>
    <x v="0"/>
    <x v="1"/>
    <x v="4"/>
    <x v="3"/>
    <x v="0"/>
    <n v="16"/>
    <n v="0"/>
    <n v="8.8000000000000007"/>
  </r>
  <r>
    <x v="4"/>
    <x v="4"/>
    <x v="3"/>
    <x v="0"/>
    <x v="1"/>
    <x v="2"/>
    <x v="0"/>
    <x v="1"/>
    <n v="3"/>
    <n v="0"/>
    <n v="0"/>
  </r>
  <r>
    <x v="6"/>
    <x v="10"/>
    <x v="0"/>
    <x v="2"/>
    <x v="1"/>
    <x v="2"/>
    <x v="2"/>
    <x v="1"/>
    <n v="4"/>
    <n v="0"/>
    <n v="0"/>
  </r>
  <r>
    <x v="9"/>
    <x v="1"/>
    <x v="1"/>
    <x v="2"/>
    <x v="1"/>
    <x v="2"/>
    <x v="3"/>
    <x v="0"/>
    <n v="7"/>
    <n v="0"/>
    <n v="1.855"/>
  </r>
  <r>
    <x v="0"/>
    <x v="16"/>
    <x v="7"/>
    <x v="0"/>
    <x v="1"/>
    <x v="0"/>
    <x v="0"/>
    <x v="0"/>
    <n v="985"/>
    <n v="0"/>
    <n v="261.02500000000003"/>
  </r>
  <r>
    <x v="4"/>
    <x v="21"/>
    <x v="0"/>
    <x v="0"/>
    <x v="0"/>
    <x v="3"/>
    <x v="2"/>
    <x v="1"/>
    <n v="0"/>
    <n v="0"/>
    <n v="0"/>
  </r>
  <r>
    <x v="3"/>
    <x v="10"/>
    <x v="0"/>
    <x v="0"/>
    <x v="0"/>
    <x v="0"/>
    <x v="3"/>
    <x v="0"/>
    <n v="2537"/>
    <n v="0"/>
    <n v="697.67500000000007"/>
  </r>
  <r>
    <x v="3"/>
    <x v="9"/>
    <x v="2"/>
    <x v="0"/>
    <x v="1"/>
    <x v="1"/>
    <x v="3"/>
    <x v="0"/>
    <n v="292"/>
    <n v="76.314800000000005"/>
    <n v="131.4"/>
  </r>
  <r>
    <x v="3"/>
    <x v="5"/>
    <x v="1"/>
    <x v="2"/>
    <x v="1"/>
    <x v="1"/>
    <x v="0"/>
    <x v="0"/>
    <n v="3"/>
    <n v="3.3860000000000001"/>
    <n v="1.35"/>
  </r>
  <r>
    <x v="1"/>
    <x v="2"/>
    <x v="2"/>
    <x v="0"/>
    <x v="1"/>
    <x v="4"/>
    <x v="2"/>
    <x v="0"/>
    <n v="26"/>
    <n v="0"/>
    <n v="14.3"/>
  </r>
  <r>
    <x v="1"/>
    <x v="6"/>
    <x v="4"/>
    <x v="2"/>
    <x v="1"/>
    <x v="2"/>
    <x v="0"/>
    <x v="1"/>
    <n v="1"/>
    <n v="0"/>
    <n v="0"/>
  </r>
  <r>
    <x v="9"/>
    <x v="26"/>
    <x v="2"/>
    <x v="0"/>
    <x v="1"/>
    <x v="0"/>
    <x v="1"/>
    <x v="1"/>
    <n v="3"/>
    <n v="0"/>
    <n v="0"/>
  </r>
  <r>
    <x v="2"/>
    <x v="17"/>
    <x v="8"/>
    <x v="2"/>
    <x v="1"/>
    <x v="1"/>
    <x v="0"/>
    <x v="0"/>
    <n v="254"/>
    <n v="71.595500000000001"/>
    <n v="114.30000000000001"/>
  </r>
  <r>
    <x v="10"/>
    <x v="21"/>
    <x v="0"/>
    <x v="0"/>
    <x v="1"/>
    <x v="0"/>
    <x v="3"/>
    <x v="0"/>
    <n v="15"/>
    <n v="0"/>
    <n v="4.125"/>
  </r>
  <r>
    <x v="7"/>
    <x v="19"/>
    <x v="2"/>
    <x v="1"/>
    <x v="1"/>
    <x v="2"/>
    <x v="2"/>
    <x v="0"/>
    <n v="76"/>
    <n v="0"/>
    <n v="20.900000000000002"/>
  </r>
  <r>
    <x v="10"/>
    <x v="4"/>
    <x v="3"/>
    <x v="2"/>
    <x v="1"/>
    <x v="2"/>
    <x v="2"/>
    <x v="1"/>
    <n v="6"/>
    <n v="0"/>
    <n v="0"/>
  </r>
  <r>
    <x v="8"/>
    <x v="2"/>
    <x v="2"/>
    <x v="0"/>
    <x v="1"/>
    <x v="4"/>
    <x v="0"/>
    <x v="1"/>
    <n v="81"/>
    <n v="0"/>
    <n v="0"/>
  </r>
  <r>
    <x v="4"/>
    <x v="6"/>
    <x v="4"/>
    <x v="0"/>
    <x v="0"/>
    <x v="0"/>
    <x v="1"/>
    <x v="0"/>
    <n v="201"/>
    <n v="0"/>
    <n v="53.265000000000001"/>
  </r>
  <r>
    <x v="6"/>
    <x v="11"/>
    <x v="2"/>
    <x v="1"/>
    <x v="1"/>
    <x v="2"/>
    <x v="3"/>
    <x v="0"/>
    <n v="26"/>
    <n v="0"/>
    <n v="7.15"/>
  </r>
  <r>
    <x v="8"/>
    <x v="17"/>
    <x v="8"/>
    <x v="1"/>
    <x v="1"/>
    <x v="2"/>
    <x v="2"/>
    <x v="0"/>
    <n v="41"/>
    <n v="0"/>
    <n v="11.275"/>
  </r>
  <r>
    <x v="6"/>
    <x v="15"/>
    <x v="2"/>
    <x v="0"/>
    <x v="1"/>
    <x v="0"/>
    <x v="1"/>
    <x v="0"/>
    <n v="560"/>
    <n v="0"/>
    <n v="154"/>
  </r>
  <r>
    <x v="3"/>
    <x v="6"/>
    <x v="4"/>
    <x v="0"/>
    <x v="1"/>
    <x v="0"/>
    <x v="3"/>
    <x v="0"/>
    <n v="6231"/>
    <n v="0"/>
    <n v="1713.5250000000001"/>
  </r>
  <r>
    <x v="6"/>
    <x v="25"/>
    <x v="11"/>
    <x v="0"/>
    <x v="1"/>
    <x v="0"/>
    <x v="0"/>
    <x v="0"/>
    <n v="7"/>
    <n v="0"/>
    <n v="1.925"/>
  </r>
  <r>
    <x v="2"/>
    <x v="9"/>
    <x v="2"/>
    <x v="1"/>
    <x v="1"/>
    <x v="0"/>
    <x v="0"/>
    <x v="0"/>
    <n v="36"/>
    <n v="0"/>
    <n v="9.9"/>
  </r>
  <r>
    <x v="0"/>
    <x v="2"/>
    <x v="2"/>
    <x v="2"/>
    <x v="1"/>
    <x v="3"/>
    <x v="0"/>
    <x v="0"/>
    <n v="3"/>
    <n v="0"/>
    <n v="1.6500000000000001"/>
  </r>
  <r>
    <x v="5"/>
    <x v="19"/>
    <x v="2"/>
    <x v="0"/>
    <x v="1"/>
    <x v="2"/>
    <x v="3"/>
    <x v="1"/>
    <n v="34"/>
    <n v="0"/>
    <n v="0"/>
  </r>
  <r>
    <x v="10"/>
    <x v="16"/>
    <x v="7"/>
    <x v="0"/>
    <x v="1"/>
    <x v="2"/>
    <x v="1"/>
    <x v="0"/>
    <n v="20"/>
    <n v="0"/>
    <n v="5.5"/>
  </r>
  <r>
    <x v="11"/>
    <x v="10"/>
    <x v="0"/>
    <x v="2"/>
    <x v="1"/>
    <x v="0"/>
    <x v="0"/>
    <x v="0"/>
    <n v="482"/>
    <n v="0"/>
    <n v="132.55000000000001"/>
  </r>
  <r>
    <x v="1"/>
    <x v="3"/>
    <x v="2"/>
    <x v="1"/>
    <x v="1"/>
    <x v="3"/>
    <x v="2"/>
    <x v="1"/>
    <n v="0"/>
    <n v="0"/>
    <n v="0"/>
  </r>
  <r>
    <x v="11"/>
    <x v="6"/>
    <x v="4"/>
    <x v="0"/>
    <x v="1"/>
    <x v="0"/>
    <x v="3"/>
    <x v="1"/>
    <n v="79"/>
    <n v="0"/>
    <n v="0"/>
  </r>
  <r>
    <x v="5"/>
    <x v="11"/>
    <x v="2"/>
    <x v="1"/>
    <x v="1"/>
    <x v="4"/>
    <x v="0"/>
    <x v="1"/>
    <n v="5"/>
    <n v="0"/>
    <n v="0"/>
  </r>
  <r>
    <x v="7"/>
    <x v="15"/>
    <x v="2"/>
    <x v="0"/>
    <x v="1"/>
    <x v="3"/>
    <x v="2"/>
    <x v="0"/>
    <n v="494"/>
    <n v="0"/>
    <n v="271.7"/>
  </r>
  <r>
    <x v="0"/>
    <x v="29"/>
    <x v="1"/>
    <x v="0"/>
    <x v="1"/>
    <x v="0"/>
    <x v="3"/>
    <x v="0"/>
    <n v="6"/>
    <n v="0"/>
    <n v="1.59"/>
  </r>
  <r>
    <x v="8"/>
    <x v="6"/>
    <x v="4"/>
    <x v="0"/>
    <x v="1"/>
    <x v="2"/>
    <x v="3"/>
    <x v="1"/>
    <n v="3"/>
    <n v="0"/>
    <n v="0"/>
  </r>
  <r>
    <x v="1"/>
    <x v="1"/>
    <x v="1"/>
    <x v="0"/>
    <x v="1"/>
    <x v="4"/>
    <x v="1"/>
    <x v="0"/>
    <n v="11"/>
    <n v="0"/>
    <n v="6.0500000000000007"/>
  </r>
  <r>
    <x v="2"/>
    <x v="5"/>
    <x v="1"/>
    <x v="0"/>
    <x v="1"/>
    <x v="1"/>
    <x v="3"/>
    <x v="0"/>
    <n v="71"/>
    <n v="18.5334"/>
    <n v="31.950000000000003"/>
  </r>
  <r>
    <x v="5"/>
    <x v="16"/>
    <x v="7"/>
    <x v="2"/>
    <x v="1"/>
    <x v="0"/>
    <x v="3"/>
    <x v="0"/>
    <n v="51"/>
    <n v="0"/>
    <n v="13.515000000000001"/>
  </r>
  <r>
    <x v="10"/>
    <x v="19"/>
    <x v="2"/>
    <x v="2"/>
    <x v="1"/>
    <x v="2"/>
    <x v="2"/>
    <x v="0"/>
    <n v="101"/>
    <n v="0"/>
    <n v="27.775000000000002"/>
  </r>
  <r>
    <x v="3"/>
    <x v="11"/>
    <x v="2"/>
    <x v="1"/>
    <x v="1"/>
    <x v="4"/>
    <x v="3"/>
    <x v="1"/>
    <n v="16"/>
    <n v="0"/>
    <n v="0"/>
  </r>
  <r>
    <x v="11"/>
    <x v="17"/>
    <x v="8"/>
    <x v="2"/>
    <x v="1"/>
    <x v="3"/>
    <x v="2"/>
    <x v="1"/>
    <n v="13"/>
    <n v="0"/>
    <n v="0"/>
  </r>
  <r>
    <x v="0"/>
    <x v="9"/>
    <x v="2"/>
    <x v="0"/>
    <x v="1"/>
    <x v="4"/>
    <x v="3"/>
    <x v="1"/>
    <n v="34"/>
    <n v="0"/>
    <n v="0"/>
  </r>
  <r>
    <x v="6"/>
    <x v="10"/>
    <x v="0"/>
    <x v="0"/>
    <x v="0"/>
    <x v="0"/>
    <x v="1"/>
    <x v="1"/>
    <n v="9"/>
    <n v="0"/>
    <n v="0"/>
  </r>
  <r>
    <x v="5"/>
    <x v="15"/>
    <x v="2"/>
    <x v="0"/>
    <x v="1"/>
    <x v="0"/>
    <x v="1"/>
    <x v="0"/>
    <n v="358"/>
    <n v="0"/>
    <n v="94.87"/>
  </r>
  <r>
    <x v="0"/>
    <x v="11"/>
    <x v="2"/>
    <x v="2"/>
    <x v="1"/>
    <x v="2"/>
    <x v="0"/>
    <x v="0"/>
    <n v="44"/>
    <n v="0"/>
    <n v="11.66"/>
  </r>
  <r>
    <x v="1"/>
    <x v="23"/>
    <x v="2"/>
    <x v="0"/>
    <x v="1"/>
    <x v="1"/>
    <x v="2"/>
    <x v="0"/>
    <n v="2"/>
    <n v="0.3508"/>
    <n v="0.9"/>
  </r>
  <r>
    <x v="7"/>
    <x v="6"/>
    <x v="4"/>
    <x v="1"/>
    <x v="0"/>
    <x v="3"/>
    <x v="2"/>
    <x v="1"/>
    <n v="0"/>
    <n v="0"/>
    <n v="0"/>
  </r>
  <r>
    <x v="8"/>
    <x v="9"/>
    <x v="2"/>
    <x v="2"/>
    <x v="1"/>
    <x v="0"/>
    <x v="0"/>
    <x v="1"/>
    <n v="3"/>
    <n v="0"/>
    <n v="0"/>
  </r>
  <r>
    <x v="0"/>
    <x v="0"/>
    <x v="0"/>
    <x v="2"/>
    <x v="1"/>
    <x v="1"/>
    <x v="3"/>
    <x v="0"/>
    <n v="16"/>
    <n v="3.5919000000000003"/>
    <n v="7.2"/>
  </r>
  <r>
    <x v="9"/>
    <x v="19"/>
    <x v="2"/>
    <x v="0"/>
    <x v="1"/>
    <x v="4"/>
    <x v="3"/>
    <x v="0"/>
    <n v="30"/>
    <n v="0"/>
    <n v="16.5"/>
  </r>
  <r>
    <x v="3"/>
    <x v="1"/>
    <x v="1"/>
    <x v="1"/>
    <x v="1"/>
    <x v="1"/>
    <x v="0"/>
    <x v="0"/>
    <n v="5"/>
    <n v="0.70369999999999999"/>
    <n v="2.25"/>
  </r>
  <r>
    <x v="7"/>
    <x v="17"/>
    <x v="8"/>
    <x v="0"/>
    <x v="1"/>
    <x v="5"/>
    <x v="0"/>
    <x v="0"/>
    <n v="7"/>
    <n v="210.13900000000001"/>
    <n v="4.83"/>
  </r>
  <r>
    <x v="5"/>
    <x v="19"/>
    <x v="2"/>
    <x v="1"/>
    <x v="1"/>
    <x v="3"/>
    <x v="0"/>
    <x v="0"/>
    <n v="12"/>
    <n v="0"/>
    <n v="6.6000000000000005"/>
  </r>
  <r>
    <x v="6"/>
    <x v="11"/>
    <x v="2"/>
    <x v="2"/>
    <x v="1"/>
    <x v="3"/>
    <x v="3"/>
    <x v="0"/>
    <n v="31"/>
    <n v="0"/>
    <n v="17.05"/>
  </r>
  <r>
    <x v="4"/>
    <x v="17"/>
    <x v="8"/>
    <x v="0"/>
    <x v="1"/>
    <x v="4"/>
    <x v="0"/>
    <x v="0"/>
    <n v="63"/>
    <n v="0"/>
    <n v="34.65"/>
  </r>
  <r>
    <x v="6"/>
    <x v="17"/>
    <x v="8"/>
    <x v="1"/>
    <x v="1"/>
    <x v="3"/>
    <x v="2"/>
    <x v="0"/>
    <n v="35"/>
    <n v="0"/>
    <n v="19.25"/>
  </r>
  <r>
    <x v="10"/>
    <x v="5"/>
    <x v="1"/>
    <x v="0"/>
    <x v="1"/>
    <x v="1"/>
    <x v="3"/>
    <x v="0"/>
    <n v="96"/>
    <n v="32.4983"/>
    <n v="43.2"/>
  </r>
  <r>
    <x v="8"/>
    <x v="5"/>
    <x v="1"/>
    <x v="0"/>
    <x v="1"/>
    <x v="0"/>
    <x v="3"/>
    <x v="1"/>
    <n v="10"/>
    <n v="0"/>
    <n v="0"/>
  </r>
  <r>
    <x v="10"/>
    <x v="6"/>
    <x v="4"/>
    <x v="2"/>
    <x v="1"/>
    <x v="1"/>
    <x v="1"/>
    <x v="0"/>
    <n v="28"/>
    <n v="9.2786000000000008"/>
    <n v="12.600000000000001"/>
  </r>
  <r>
    <x v="3"/>
    <x v="1"/>
    <x v="1"/>
    <x v="2"/>
    <x v="1"/>
    <x v="0"/>
    <x v="3"/>
    <x v="0"/>
    <n v="45"/>
    <n v="0"/>
    <n v="12.375"/>
  </r>
  <r>
    <x v="8"/>
    <x v="7"/>
    <x v="2"/>
    <x v="0"/>
    <x v="1"/>
    <x v="2"/>
    <x v="3"/>
    <x v="0"/>
    <n v="1"/>
    <n v="0"/>
    <n v="0.27500000000000002"/>
  </r>
  <r>
    <x v="6"/>
    <x v="5"/>
    <x v="1"/>
    <x v="0"/>
    <x v="1"/>
    <x v="3"/>
    <x v="3"/>
    <x v="0"/>
    <n v="27"/>
    <n v="0"/>
    <n v="14.850000000000001"/>
  </r>
  <r>
    <x v="2"/>
    <x v="16"/>
    <x v="7"/>
    <x v="1"/>
    <x v="1"/>
    <x v="0"/>
    <x v="0"/>
    <x v="0"/>
    <n v="18"/>
    <n v="0"/>
    <n v="4.95"/>
  </r>
  <r>
    <x v="6"/>
    <x v="9"/>
    <x v="2"/>
    <x v="0"/>
    <x v="1"/>
    <x v="2"/>
    <x v="0"/>
    <x v="0"/>
    <n v="201"/>
    <n v="0"/>
    <n v="55.275000000000006"/>
  </r>
  <r>
    <x v="3"/>
    <x v="16"/>
    <x v="7"/>
    <x v="2"/>
    <x v="1"/>
    <x v="2"/>
    <x v="2"/>
    <x v="0"/>
    <n v="15"/>
    <n v="0"/>
    <n v="4.125"/>
  </r>
  <r>
    <x v="5"/>
    <x v="15"/>
    <x v="2"/>
    <x v="0"/>
    <x v="1"/>
    <x v="1"/>
    <x v="1"/>
    <x v="0"/>
    <n v="270"/>
    <n v="114.3259"/>
    <n v="121.5"/>
  </r>
  <r>
    <x v="4"/>
    <x v="2"/>
    <x v="2"/>
    <x v="2"/>
    <x v="1"/>
    <x v="3"/>
    <x v="0"/>
    <x v="0"/>
    <n v="3"/>
    <n v="0"/>
    <n v="1.6500000000000001"/>
  </r>
  <r>
    <x v="7"/>
    <x v="10"/>
    <x v="0"/>
    <x v="2"/>
    <x v="0"/>
    <x v="4"/>
    <x v="3"/>
    <x v="1"/>
    <n v="12"/>
    <n v="0"/>
    <n v="0"/>
  </r>
  <r>
    <x v="5"/>
    <x v="1"/>
    <x v="1"/>
    <x v="0"/>
    <x v="1"/>
    <x v="0"/>
    <x v="0"/>
    <x v="0"/>
    <n v="1098"/>
    <n v="0"/>
    <n v="290.97000000000003"/>
  </r>
  <r>
    <x v="2"/>
    <x v="3"/>
    <x v="2"/>
    <x v="0"/>
    <x v="1"/>
    <x v="3"/>
    <x v="0"/>
    <x v="0"/>
    <n v="1"/>
    <n v="0"/>
    <n v="0.55000000000000004"/>
  </r>
  <r>
    <x v="0"/>
    <x v="1"/>
    <x v="1"/>
    <x v="0"/>
    <x v="1"/>
    <x v="4"/>
    <x v="1"/>
    <x v="1"/>
    <n v="11"/>
    <n v="0"/>
    <n v="0"/>
  </r>
  <r>
    <x v="5"/>
    <x v="10"/>
    <x v="0"/>
    <x v="1"/>
    <x v="0"/>
    <x v="2"/>
    <x v="1"/>
    <x v="0"/>
    <n v="1"/>
    <n v="0"/>
    <n v="0.26500000000000001"/>
  </r>
  <r>
    <x v="4"/>
    <x v="0"/>
    <x v="0"/>
    <x v="1"/>
    <x v="0"/>
    <x v="1"/>
    <x v="0"/>
    <x v="0"/>
    <n v="1"/>
    <n v="0.2172"/>
    <n v="0.45"/>
  </r>
  <r>
    <x v="2"/>
    <x v="10"/>
    <x v="0"/>
    <x v="2"/>
    <x v="0"/>
    <x v="1"/>
    <x v="3"/>
    <x v="0"/>
    <n v="70"/>
    <n v="14.5952"/>
    <n v="31.5"/>
  </r>
  <r>
    <x v="7"/>
    <x v="11"/>
    <x v="2"/>
    <x v="2"/>
    <x v="1"/>
    <x v="3"/>
    <x v="0"/>
    <x v="0"/>
    <n v="24"/>
    <n v="0"/>
    <n v="13.200000000000001"/>
  </r>
  <r>
    <x v="1"/>
    <x v="9"/>
    <x v="2"/>
    <x v="2"/>
    <x v="1"/>
    <x v="2"/>
    <x v="1"/>
    <x v="0"/>
    <n v="5"/>
    <n v="0"/>
    <n v="1.365"/>
  </r>
  <r>
    <x v="1"/>
    <x v="9"/>
    <x v="2"/>
    <x v="0"/>
    <x v="1"/>
    <x v="3"/>
    <x v="1"/>
    <x v="0"/>
    <n v="44"/>
    <n v="0"/>
    <n v="24.200000000000003"/>
  </r>
  <r>
    <x v="2"/>
    <x v="6"/>
    <x v="4"/>
    <x v="2"/>
    <x v="0"/>
    <x v="3"/>
    <x v="2"/>
    <x v="0"/>
    <n v="10"/>
    <n v="0"/>
    <n v="5.5"/>
  </r>
  <r>
    <x v="3"/>
    <x v="5"/>
    <x v="1"/>
    <x v="0"/>
    <x v="1"/>
    <x v="0"/>
    <x v="3"/>
    <x v="0"/>
    <n v="677"/>
    <n v="0"/>
    <n v="186.17500000000001"/>
  </r>
  <r>
    <x v="4"/>
    <x v="21"/>
    <x v="0"/>
    <x v="1"/>
    <x v="1"/>
    <x v="3"/>
    <x v="2"/>
    <x v="1"/>
    <n v="0"/>
    <n v="0"/>
    <n v="0"/>
  </r>
  <r>
    <x v="3"/>
    <x v="9"/>
    <x v="2"/>
    <x v="0"/>
    <x v="1"/>
    <x v="2"/>
    <x v="2"/>
    <x v="0"/>
    <n v="926"/>
    <n v="0"/>
    <n v="254.65"/>
  </r>
  <r>
    <x v="8"/>
    <x v="4"/>
    <x v="3"/>
    <x v="0"/>
    <x v="0"/>
    <x v="1"/>
    <x v="3"/>
    <x v="0"/>
    <n v="38"/>
    <n v="11.681900000000001"/>
    <n v="17.100000000000001"/>
  </r>
  <r>
    <x v="8"/>
    <x v="9"/>
    <x v="2"/>
    <x v="1"/>
    <x v="1"/>
    <x v="4"/>
    <x v="0"/>
    <x v="0"/>
    <n v="3"/>
    <n v="0"/>
    <n v="1.6500000000000001"/>
  </r>
  <r>
    <x v="10"/>
    <x v="10"/>
    <x v="0"/>
    <x v="0"/>
    <x v="0"/>
    <x v="1"/>
    <x v="3"/>
    <x v="0"/>
    <n v="257"/>
    <n v="82.1404"/>
    <n v="115.89"/>
  </r>
  <r>
    <x v="2"/>
    <x v="4"/>
    <x v="3"/>
    <x v="1"/>
    <x v="1"/>
    <x v="4"/>
    <x v="3"/>
    <x v="1"/>
    <n v="9"/>
    <n v="0"/>
    <n v="0"/>
  </r>
  <r>
    <x v="3"/>
    <x v="17"/>
    <x v="8"/>
    <x v="0"/>
    <x v="1"/>
    <x v="3"/>
    <x v="3"/>
    <x v="1"/>
    <n v="13"/>
    <n v="0"/>
    <n v="0"/>
  </r>
  <r>
    <x v="7"/>
    <x v="19"/>
    <x v="2"/>
    <x v="2"/>
    <x v="1"/>
    <x v="3"/>
    <x v="3"/>
    <x v="0"/>
    <n v="9"/>
    <n v="0"/>
    <n v="4.95"/>
  </r>
  <r>
    <x v="10"/>
    <x v="6"/>
    <x v="4"/>
    <x v="1"/>
    <x v="1"/>
    <x v="0"/>
    <x v="1"/>
    <x v="0"/>
    <n v="7"/>
    <n v="0"/>
    <n v="1.925"/>
  </r>
  <r>
    <x v="9"/>
    <x v="2"/>
    <x v="2"/>
    <x v="0"/>
    <x v="1"/>
    <x v="4"/>
    <x v="3"/>
    <x v="1"/>
    <n v="48"/>
    <n v="0"/>
    <n v="0"/>
  </r>
  <r>
    <x v="10"/>
    <x v="6"/>
    <x v="4"/>
    <x v="0"/>
    <x v="1"/>
    <x v="2"/>
    <x v="1"/>
    <x v="0"/>
    <n v="170"/>
    <n v="0"/>
    <n v="46.75"/>
  </r>
  <r>
    <x v="0"/>
    <x v="10"/>
    <x v="0"/>
    <x v="2"/>
    <x v="1"/>
    <x v="2"/>
    <x v="2"/>
    <x v="0"/>
    <n v="374"/>
    <n v="0"/>
    <n v="99.11"/>
  </r>
  <r>
    <x v="5"/>
    <x v="6"/>
    <x v="4"/>
    <x v="0"/>
    <x v="1"/>
    <x v="1"/>
    <x v="1"/>
    <x v="0"/>
    <n v="1660"/>
    <n v="633.69010000000003"/>
    <n v="747"/>
  </r>
  <r>
    <x v="9"/>
    <x v="10"/>
    <x v="0"/>
    <x v="0"/>
    <x v="1"/>
    <x v="0"/>
    <x v="1"/>
    <x v="1"/>
    <n v="78"/>
    <n v="0"/>
    <n v="0"/>
  </r>
  <r>
    <x v="11"/>
    <x v="0"/>
    <x v="0"/>
    <x v="0"/>
    <x v="1"/>
    <x v="2"/>
    <x v="3"/>
    <x v="1"/>
    <n v="2"/>
    <n v="0"/>
    <n v="0"/>
  </r>
  <r>
    <x v="8"/>
    <x v="10"/>
    <x v="0"/>
    <x v="1"/>
    <x v="0"/>
    <x v="0"/>
    <x v="2"/>
    <x v="0"/>
    <n v="121"/>
    <n v="0"/>
    <n v="33.274999999999999"/>
  </r>
  <r>
    <x v="0"/>
    <x v="12"/>
    <x v="1"/>
    <x v="0"/>
    <x v="1"/>
    <x v="4"/>
    <x v="1"/>
    <x v="1"/>
    <n v="8"/>
    <n v="0"/>
    <n v="0"/>
  </r>
  <r>
    <x v="10"/>
    <x v="2"/>
    <x v="2"/>
    <x v="0"/>
    <x v="1"/>
    <x v="0"/>
    <x v="1"/>
    <x v="1"/>
    <n v="8"/>
    <n v="0"/>
    <n v="0"/>
  </r>
  <r>
    <x v="6"/>
    <x v="0"/>
    <x v="0"/>
    <x v="2"/>
    <x v="1"/>
    <x v="0"/>
    <x v="0"/>
    <x v="0"/>
    <n v="16"/>
    <n v="0"/>
    <n v="4.4000000000000004"/>
  </r>
  <r>
    <x v="2"/>
    <x v="0"/>
    <x v="0"/>
    <x v="0"/>
    <x v="1"/>
    <x v="2"/>
    <x v="0"/>
    <x v="1"/>
    <n v="1"/>
    <n v="0"/>
    <n v="0"/>
  </r>
  <r>
    <x v="0"/>
    <x v="23"/>
    <x v="2"/>
    <x v="2"/>
    <x v="1"/>
    <x v="3"/>
    <x v="2"/>
    <x v="1"/>
    <n v="0"/>
    <n v="0"/>
    <n v="0"/>
  </r>
  <r>
    <x v="7"/>
    <x v="6"/>
    <x v="4"/>
    <x v="2"/>
    <x v="1"/>
    <x v="2"/>
    <x v="1"/>
    <x v="0"/>
    <n v="4"/>
    <n v="0"/>
    <n v="1.1000000000000001"/>
  </r>
  <r>
    <x v="8"/>
    <x v="22"/>
    <x v="7"/>
    <x v="0"/>
    <x v="1"/>
    <x v="2"/>
    <x v="3"/>
    <x v="0"/>
    <n v="5"/>
    <n v="0"/>
    <n v="1.375"/>
  </r>
  <r>
    <x v="3"/>
    <x v="4"/>
    <x v="3"/>
    <x v="1"/>
    <x v="1"/>
    <x v="0"/>
    <x v="1"/>
    <x v="0"/>
    <n v="9"/>
    <n v="0"/>
    <n v="2.4750000000000001"/>
  </r>
  <r>
    <x v="9"/>
    <x v="2"/>
    <x v="2"/>
    <x v="1"/>
    <x v="1"/>
    <x v="3"/>
    <x v="0"/>
    <x v="0"/>
    <n v="1"/>
    <n v="0"/>
    <n v="0.55000000000000004"/>
  </r>
  <r>
    <x v="8"/>
    <x v="19"/>
    <x v="2"/>
    <x v="2"/>
    <x v="1"/>
    <x v="4"/>
    <x v="3"/>
    <x v="0"/>
    <n v="11"/>
    <n v="0"/>
    <n v="6.0500000000000007"/>
  </r>
  <r>
    <x v="2"/>
    <x v="0"/>
    <x v="0"/>
    <x v="1"/>
    <x v="1"/>
    <x v="2"/>
    <x v="0"/>
    <x v="0"/>
    <n v="1"/>
    <n v="0"/>
    <n v="0.27500000000000002"/>
  </r>
  <r>
    <x v="2"/>
    <x v="6"/>
    <x v="4"/>
    <x v="0"/>
    <x v="1"/>
    <x v="1"/>
    <x v="2"/>
    <x v="0"/>
    <n v="3489"/>
    <n v="1058.5183"/>
    <n v="1570.0500000000002"/>
  </r>
  <r>
    <x v="1"/>
    <x v="21"/>
    <x v="0"/>
    <x v="0"/>
    <x v="1"/>
    <x v="3"/>
    <x v="2"/>
    <x v="1"/>
    <n v="0"/>
    <n v="0"/>
    <n v="0"/>
  </r>
  <r>
    <x v="2"/>
    <x v="6"/>
    <x v="4"/>
    <x v="0"/>
    <x v="1"/>
    <x v="3"/>
    <x v="2"/>
    <x v="0"/>
    <n v="1658"/>
    <n v="0"/>
    <n v="911.90000000000009"/>
  </r>
  <r>
    <x v="8"/>
    <x v="12"/>
    <x v="1"/>
    <x v="2"/>
    <x v="1"/>
    <x v="2"/>
    <x v="2"/>
    <x v="0"/>
    <n v="37"/>
    <n v="0"/>
    <n v="10.175000000000001"/>
  </r>
  <r>
    <x v="0"/>
    <x v="4"/>
    <x v="3"/>
    <x v="0"/>
    <x v="1"/>
    <x v="2"/>
    <x v="0"/>
    <x v="0"/>
    <n v="892"/>
    <n v="0"/>
    <n v="236.38000000000002"/>
  </r>
  <r>
    <x v="11"/>
    <x v="4"/>
    <x v="3"/>
    <x v="2"/>
    <x v="1"/>
    <x v="0"/>
    <x v="0"/>
    <x v="1"/>
    <n v="4"/>
    <n v="0"/>
    <n v="0"/>
  </r>
  <r>
    <x v="8"/>
    <x v="17"/>
    <x v="8"/>
    <x v="2"/>
    <x v="1"/>
    <x v="1"/>
    <x v="1"/>
    <x v="0"/>
    <n v="196"/>
    <n v="35.677199999999999"/>
    <n v="88.2"/>
  </r>
  <r>
    <x v="4"/>
    <x v="16"/>
    <x v="7"/>
    <x v="2"/>
    <x v="1"/>
    <x v="3"/>
    <x v="0"/>
    <x v="0"/>
    <n v="1"/>
    <n v="0"/>
    <n v="0.55000000000000004"/>
  </r>
  <r>
    <x v="9"/>
    <x v="16"/>
    <x v="7"/>
    <x v="2"/>
    <x v="1"/>
    <x v="1"/>
    <x v="3"/>
    <x v="0"/>
    <n v="3"/>
    <n v="0.46870000000000001"/>
    <n v="1.35"/>
  </r>
  <r>
    <x v="10"/>
    <x v="6"/>
    <x v="4"/>
    <x v="2"/>
    <x v="1"/>
    <x v="2"/>
    <x v="3"/>
    <x v="0"/>
    <n v="16"/>
    <n v="0"/>
    <n v="4.4000000000000004"/>
  </r>
  <r>
    <x v="3"/>
    <x v="7"/>
    <x v="2"/>
    <x v="0"/>
    <x v="1"/>
    <x v="0"/>
    <x v="0"/>
    <x v="0"/>
    <n v="23"/>
    <n v="0"/>
    <n v="6.3250000000000002"/>
  </r>
  <r>
    <x v="11"/>
    <x v="13"/>
    <x v="0"/>
    <x v="0"/>
    <x v="1"/>
    <x v="1"/>
    <x v="0"/>
    <x v="0"/>
    <n v="30"/>
    <n v="19.325100000000003"/>
    <n v="13.5"/>
  </r>
  <r>
    <x v="0"/>
    <x v="15"/>
    <x v="2"/>
    <x v="1"/>
    <x v="1"/>
    <x v="0"/>
    <x v="2"/>
    <x v="0"/>
    <n v="166"/>
    <n v="0"/>
    <n v="43.99"/>
  </r>
  <r>
    <x v="10"/>
    <x v="8"/>
    <x v="5"/>
    <x v="0"/>
    <x v="1"/>
    <x v="3"/>
    <x v="3"/>
    <x v="0"/>
    <n v="19"/>
    <n v="0"/>
    <n v="10.450000000000001"/>
  </r>
  <r>
    <x v="5"/>
    <x v="1"/>
    <x v="1"/>
    <x v="2"/>
    <x v="1"/>
    <x v="1"/>
    <x v="3"/>
    <x v="0"/>
    <n v="15"/>
    <n v="6.7461000000000002"/>
    <n v="6.75"/>
  </r>
  <r>
    <x v="11"/>
    <x v="4"/>
    <x v="3"/>
    <x v="0"/>
    <x v="1"/>
    <x v="4"/>
    <x v="2"/>
    <x v="1"/>
    <n v="147"/>
    <n v="0"/>
    <n v="0"/>
  </r>
  <r>
    <x v="10"/>
    <x v="10"/>
    <x v="0"/>
    <x v="1"/>
    <x v="1"/>
    <x v="2"/>
    <x v="3"/>
    <x v="0"/>
    <n v="20"/>
    <n v="0"/>
    <n v="5.5"/>
  </r>
  <r>
    <x v="5"/>
    <x v="17"/>
    <x v="8"/>
    <x v="2"/>
    <x v="1"/>
    <x v="4"/>
    <x v="1"/>
    <x v="0"/>
    <n v="1"/>
    <n v="0"/>
    <n v="0.55000000000000004"/>
  </r>
  <r>
    <x v="5"/>
    <x v="4"/>
    <x v="3"/>
    <x v="1"/>
    <x v="1"/>
    <x v="1"/>
    <x v="0"/>
    <x v="0"/>
    <n v="9"/>
    <n v="1.5741000000000001"/>
    <n v="4.05"/>
  </r>
  <r>
    <x v="4"/>
    <x v="4"/>
    <x v="3"/>
    <x v="0"/>
    <x v="1"/>
    <x v="0"/>
    <x v="0"/>
    <x v="1"/>
    <n v="40"/>
    <n v="0"/>
    <n v="0"/>
  </r>
  <r>
    <x v="11"/>
    <x v="11"/>
    <x v="2"/>
    <x v="2"/>
    <x v="1"/>
    <x v="1"/>
    <x v="3"/>
    <x v="0"/>
    <n v="159"/>
    <n v="39.968700000000005"/>
    <n v="71.55"/>
  </r>
  <r>
    <x v="5"/>
    <x v="15"/>
    <x v="2"/>
    <x v="1"/>
    <x v="1"/>
    <x v="2"/>
    <x v="1"/>
    <x v="0"/>
    <n v="1"/>
    <n v="0"/>
    <n v="0.26500000000000001"/>
  </r>
  <r>
    <x v="8"/>
    <x v="1"/>
    <x v="1"/>
    <x v="1"/>
    <x v="1"/>
    <x v="2"/>
    <x v="2"/>
    <x v="0"/>
    <n v="1"/>
    <n v="0"/>
    <n v="0.27500000000000002"/>
  </r>
  <r>
    <x v="10"/>
    <x v="11"/>
    <x v="2"/>
    <x v="2"/>
    <x v="1"/>
    <x v="4"/>
    <x v="1"/>
    <x v="0"/>
    <n v="14"/>
    <n v="0"/>
    <n v="7.7"/>
  </r>
  <r>
    <x v="9"/>
    <x v="4"/>
    <x v="3"/>
    <x v="1"/>
    <x v="1"/>
    <x v="1"/>
    <x v="0"/>
    <x v="0"/>
    <n v="5"/>
    <n v="2.3711000000000002"/>
    <n v="2.25"/>
  </r>
  <r>
    <x v="10"/>
    <x v="15"/>
    <x v="2"/>
    <x v="2"/>
    <x v="1"/>
    <x v="3"/>
    <x v="2"/>
    <x v="1"/>
    <n v="0"/>
    <n v="0"/>
    <n v="0"/>
  </r>
  <r>
    <x v="6"/>
    <x v="11"/>
    <x v="2"/>
    <x v="2"/>
    <x v="1"/>
    <x v="4"/>
    <x v="1"/>
    <x v="0"/>
    <n v="13"/>
    <n v="0"/>
    <n v="7.15"/>
  </r>
  <r>
    <x v="0"/>
    <x v="17"/>
    <x v="8"/>
    <x v="0"/>
    <x v="1"/>
    <x v="4"/>
    <x v="1"/>
    <x v="0"/>
    <n v="12"/>
    <n v="0"/>
    <n v="6.6000000000000005"/>
  </r>
  <r>
    <x v="4"/>
    <x v="1"/>
    <x v="1"/>
    <x v="1"/>
    <x v="1"/>
    <x v="1"/>
    <x v="2"/>
    <x v="0"/>
    <n v="1"/>
    <n v="1.6900000000000002E-2"/>
    <n v="0.45"/>
  </r>
  <r>
    <x v="5"/>
    <x v="10"/>
    <x v="0"/>
    <x v="2"/>
    <x v="0"/>
    <x v="1"/>
    <x v="2"/>
    <x v="0"/>
    <n v="122"/>
    <n v="34.851800000000004"/>
    <n v="54.900000000000006"/>
  </r>
  <r>
    <x v="5"/>
    <x v="23"/>
    <x v="2"/>
    <x v="2"/>
    <x v="1"/>
    <x v="0"/>
    <x v="2"/>
    <x v="0"/>
    <n v="6"/>
    <n v="0"/>
    <n v="1.59"/>
  </r>
  <r>
    <x v="9"/>
    <x v="14"/>
    <x v="6"/>
    <x v="0"/>
    <x v="1"/>
    <x v="2"/>
    <x v="2"/>
    <x v="0"/>
    <n v="3"/>
    <n v="0"/>
    <n v="0.79500000000000004"/>
  </r>
  <r>
    <x v="5"/>
    <x v="18"/>
    <x v="9"/>
    <x v="0"/>
    <x v="1"/>
    <x v="1"/>
    <x v="2"/>
    <x v="0"/>
    <n v="28"/>
    <n v="7.1874000000000002"/>
    <n v="12.600000000000001"/>
  </r>
  <r>
    <x v="6"/>
    <x v="17"/>
    <x v="8"/>
    <x v="0"/>
    <x v="1"/>
    <x v="3"/>
    <x v="0"/>
    <x v="0"/>
    <n v="262"/>
    <n v="0"/>
    <n v="144.1"/>
  </r>
  <r>
    <x v="5"/>
    <x v="6"/>
    <x v="4"/>
    <x v="0"/>
    <x v="0"/>
    <x v="0"/>
    <x v="1"/>
    <x v="1"/>
    <n v="1"/>
    <n v="0"/>
    <n v="0"/>
  </r>
  <r>
    <x v="4"/>
    <x v="10"/>
    <x v="0"/>
    <x v="2"/>
    <x v="1"/>
    <x v="3"/>
    <x v="3"/>
    <x v="0"/>
    <n v="32"/>
    <n v="0"/>
    <n v="17.600000000000001"/>
  </r>
  <r>
    <x v="2"/>
    <x v="8"/>
    <x v="5"/>
    <x v="2"/>
    <x v="1"/>
    <x v="0"/>
    <x v="0"/>
    <x v="0"/>
    <n v="18"/>
    <n v="0"/>
    <n v="4.95"/>
  </r>
  <r>
    <x v="8"/>
    <x v="9"/>
    <x v="2"/>
    <x v="0"/>
    <x v="1"/>
    <x v="2"/>
    <x v="0"/>
    <x v="1"/>
    <n v="9"/>
    <n v="0"/>
    <n v="0"/>
  </r>
  <r>
    <x v="0"/>
    <x v="5"/>
    <x v="1"/>
    <x v="0"/>
    <x v="1"/>
    <x v="0"/>
    <x v="1"/>
    <x v="0"/>
    <n v="158"/>
    <n v="0"/>
    <n v="41.870000000000005"/>
  </r>
  <r>
    <x v="5"/>
    <x v="17"/>
    <x v="8"/>
    <x v="1"/>
    <x v="1"/>
    <x v="3"/>
    <x v="3"/>
    <x v="0"/>
    <n v="8"/>
    <n v="0"/>
    <n v="4.4000000000000004"/>
  </r>
  <r>
    <x v="5"/>
    <x v="3"/>
    <x v="2"/>
    <x v="0"/>
    <x v="1"/>
    <x v="2"/>
    <x v="2"/>
    <x v="1"/>
    <n v="4"/>
    <n v="0"/>
    <n v="0"/>
  </r>
  <r>
    <x v="2"/>
    <x v="0"/>
    <x v="0"/>
    <x v="0"/>
    <x v="1"/>
    <x v="2"/>
    <x v="3"/>
    <x v="0"/>
    <n v="76"/>
    <n v="0"/>
    <n v="20.900000000000002"/>
  </r>
  <r>
    <x v="11"/>
    <x v="12"/>
    <x v="1"/>
    <x v="1"/>
    <x v="1"/>
    <x v="1"/>
    <x v="2"/>
    <x v="0"/>
    <n v="10"/>
    <n v="2.0255000000000001"/>
    <n v="4.5"/>
  </r>
  <r>
    <x v="9"/>
    <x v="10"/>
    <x v="0"/>
    <x v="1"/>
    <x v="1"/>
    <x v="0"/>
    <x v="1"/>
    <x v="1"/>
    <n v="3"/>
    <n v="0"/>
    <n v="0"/>
  </r>
  <r>
    <x v="7"/>
    <x v="8"/>
    <x v="5"/>
    <x v="0"/>
    <x v="1"/>
    <x v="2"/>
    <x v="1"/>
    <x v="0"/>
    <n v="16"/>
    <n v="0"/>
    <n v="4.4000000000000004"/>
  </r>
  <r>
    <x v="10"/>
    <x v="6"/>
    <x v="4"/>
    <x v="0"/>
    <x v="1"/>
    <x v="1"/>
    <x v="2"/>
    <x v="0"/>
    <n v="3716"/>
    <n v="1054.1316000000002"/>
    <n v="1672.2"/>
  </r>
  <r>
    <x v="9"/>
    <x v="23"/>
    <x v="2"/>
    <x v="0"/>
    <x v="1"/>
    <x v="0"/>
    <x v="0"/>
    <x v="0"/>
    <n v="7"/>
    <n v="0"/>
    <n v="1.855"/>
  </r>
  <r>
    <x v="6"/>
    <x v="19"/>
    <x v="2"/>
    <x v="0"/>
    <x v="1"/>
    <x v="4"/>
    <x v="0"/>
    <x v="1"/>
    <n v="90"/>
    <n v="0"/>
    <n v="0"/>
  </r>
  <r>
    <x v="0"/>
    <x v="17"/>
    <x v="8"/>
    <x v="0"/>
    <x v="1"/>
    <x v="5"/>
    <x v="1"/>
    <x v="0"/>
    <n v="12"/>
    <n v="127.39500000000001"/>
    <n v="8.2800000000000011"/>
  </r>
  <r>
    <x v="6"/>
    <x v="0"/>
    <x v="0"/>
    <x v="0"/>
    <x v="1"/>
    <x v="2"/>
    <x v="0"/>
    <x v="0"/>
    <n v="33"/>
    <n v="0"/>
    <n v="9.0750000000000011"/>
  </r>
  <r>
    <x v="2"/>
    <x v="9"/>
    <x v="2"/>
    <x v="2"/>
    <x v="1"/>
    <x v="2"/>
    <x v="3"/>
    <x v="0"/>
    <n v="26"/>
    <n v="0"/>
    <n v="7.15"/>
  </r>
  <r>
    <x v="3"/>
    <x v="5"/>
    <x v="1"/>
    <x v="2"/>
    <x v="1"/>
    <x v="3"/>
    <x v="3"/>
    <x v="0"/>
    <n v="3"/>
    <n v="0"/>
    <n v="1.6500000000000001"/>
  </r>
  <r>
    <x v="10"/>
    <x v="17"/>
    <x v="8"/>
    <x v="2"/>
    <x v="1"/>
    <x v="2"/>
    <x v="0"/>
    <x v="0"/>
    <n v="58"/>
    <n v="0"/>
    <n v="15.950000000000001"/>
  </r>
  <r>
    <x v="3"/>
    <x v="11"/>
    <x v="2"/>
    <x v="1"/>
    <x v="1"/>
    <x v="2"/>
    <x v="0"/>
    <x v="1"/>
    <n v="1"/>
    <n v="0"/>
    <n v="0"/>
  </r>
  <r>
    <x v="10"/>
    <x v="23"/>
    <x v="2"/>
    <x v="0"/>
    <x v="1"/>
    <x v="0"/>
    <x v="0"/>
    <x v="0"/>
    <n v="7"/>
    <n v="0"/>
    <n v="1.925"/>
  </r>
  <r>
    <x v="3"/>
    <x v="17"/>
    <x v="8"/>
    <x v="0"/>
    <x v="1"/>
    <x v="1"/>
    <x v="2"/>
    <x v="0"/>
    <n v="2585"/>
    <n v="766.10760000000005"/>
    <n v="1163.25"/>
  </r>
  <r>
    <x v="2"/>
    <x v="10"/>
    <x v="0"/>
    <x v="1"/>
    <x v="1"/>
    <x v="3"/>
    <x v="2"/>
    <x v="0"/>
    <n v="64"/>
    <n v="0"/>
    <n v="35.200000000000003"/>
  </r>
  <r>
    <x v="2"/>
    <x v="1"/>
    <x v="1"/>
    <x v="0"/>
    <x v="1"/>
    <x v="0"/>
    <x v="0"/>
    <x v="1"/>
    <n v="14"/>
    <n v="0"/>
    <n v="0"/>
  </r>
  <r>
    <x v="11"/>
    <x v="16"/>
    <x v="7"/>
    <x v="2"/>
    <x v="1"/>
    <x v="2"/>
    <x v="2"/>
    <x v="1"/>
    <n v="1"/>
    <n v="0"/>
    <n v="0"/>
  </r>
  <r>
    <x v="0"/>
    <x v="15"/>
    <x v="2"/>
    <x v="2"/>
    <x v="1"/>
    <x v="3"/>
    <x v="3"/>
    <x v="0"/>
    <n v="4"/>
    <n v="0"/>
    <n v="2.2000000000000002"/>
  </r>
  <r>
    <x v="7"/>
    <x v="16"/>
    <x v="7"/>
    <x v="0"/>
    <x v="1"/>
    <x v="4"/>
    <x v="3"/>
    <x v="0"/>
    <n v="15"/>
    <n v="0"/>
    <n v="8.25"/>
  </r>
  <r>
    <x v="2"/>
    <x v="11"/>
    <x v="2"/>
    <x v="2"/>
    <x v="1"/>
    <x v="3"/>
    <x v="2"/>
    <x v="1"/>
    <n v="1"/>
    <n v="0"/>
    <n v="0"/>
  </r>
  <r>
    <x v="3"/>
    <x v="18"/>
    <x v="9"/>
    <x v="0"/>
    <x v="1"/>
    <x v="0"/>
    <x v="3"/>
    <x v="1"/>
    <n v="3"/>
    <n v="0"/>
    <n v="0"/>
  </r>
  <r>
    <x v="10"/>
    <x v="6"/>
    <x v="4"/>
    <x v="0"/>
    <x v="1"/>
    <x v="4"/>
    <x v="3"/>
    <x v="1"/>
    <n v="40"/>
    <n v="0"/>
    <n v="0"/>
  </r>
  <r>
    <x v="2"/>
    <x v="17"/>
    <x v="8"/>
    <x v="2"/>
    <x v="1"/>
    <x v="3"/>
    <x v="1"/>
    <x v="0"/>
    <n v="10"/>
    <n v="0"/>
    <n v="5.5"/>
  </r>
  <r>
    <x v="0"/>
    <x v="2"/>
    <x v="2"/>
    <x v="0"/>
    <x v="1"/>
    <x v="0"/>
    <x v="0"/>
    <x v="1"/>
    <n v="13"/>
    <n v="0"/>
    <n v="0"/>
  </r>
  <r>
    <x v="6"/>
    <x v="10"/>
    <x v="0"/>
    <x v="1"/>
    <x v="0"/>
    <x v="1"/>
    <x v="0"/>
    <x v="0"/>
    <n v="5"/>
    <n v="2.5028999999999999"/>
    <n v="2.25"/>
  </r>
  <r>
    <x v="0"/>
    <x v="17"/>
    <x v="8"/>
    <x v="1"/>
    <x v="1"/>
    <x v="2"/>
    <x v="3"/>
    <x v="1"/>
    <n v="1"/>
    <n v="0"/>
    <n v="0"/>
  </r>
  <r>
    <x v="1"/>
    <x v="11"/>
    <x v="2"/>
    <x v="0"/>
    <x v="1"/>
    <x v="3"/>
    <x v="2"/>
    <x v="0"/>
    <n v="2489"/>
    <n v="0"/>
    <n v="1368.95"/>
  </r>
  <r>
    <x v="2"/>
    <x v="16"/>
    <x v="7"/>
    <x v="2"/>
    <x v="1"/>
    <x v="1"/>
    <x v="0"/>
    <x v="0"/>
    <n v="4"/>
    <n v="1.1361000000000001"/>
    <n v="1.8"/>
  </r>
  <r>
    <x v="0"/>
    <x v="17"/>
    <x v="8"/>
    <x v="2"/>
    <x v="1"/>
    <x v="3"/>
    <x v="2"/>
    <x v="1"/>
    <n v="10"/>
    <n v="0"/>
    <n v="0"/>
  </r>
  <r>
    <x v="3"/>
    <x v="5"/>
    <x v="1"/>
    <x v="1"/>
    <x v="1"/>
    <x v="1"/>
    <x v="0"/>
    <x v="0"/>
    <n v="1"/>
    <n v="0.28390000000000004"/>
    <n v="0.45"/>
  </r>
  <r>
    <x v="4"/>
    <x v="4"/>
    <x v="3"/>
    <x v="2"/>
    <x v="0"/>
    <x v="2"/>
    <x v="3"/>
    <x v="1"/>
    <n v="2"/>
    <n v="0"/>
    <n v="0"/>
  </r>
  <r>
    <x v="6"/>
    <x v="9"/>
    <x v="2"/>
    <x v="0"/>
    <x v="1"/>
    <x v="1"/>
    <x v="2"/>
    <x v="0"/>
    <n v="955"/>
    <n v="281.33250000000004"/>
    <n v="429.75"/>
  </r>
  <r>
    <x v="8"/>
    <x v="19"/>
    <x v="2"/>
    <x v="2"/>
    <x v="1"/>
    <x v="2"/>
    <x v="0"/>
    <x v="0"/>
    <n v="43"/>
    <n v="0"/>
    <n v="11.825000000000001"/>
  </r>
  <r>
    <x v="9"/>
    <x v="0"/>
    <x v="0"/>
    <x v="0"/>
    <x v="0"/>
    <x v="2"/>
    <x v="2"/>
    <x v="0"/>
    <n v="1"/>
    <n v="0"/>
    <n v="0.26500000000000001"/>
  </r>
  <r>
    <x v="0"/>
    <x v="6"/>
    <x v="4"/>
    <x v="1"/>
    <x v="1"/>
    <x v="1"/>
    <x v="3"/>
    <x v="0"/>
    <n v="4"/>
    <n v="0.97160000000000002"/>
    <n v="1.8"/>
  </r>
  <r>
    <x v="8"/>
    <x v="10"/>
    <x v="0"/>
    <x v="0"/>
    <x v="1"/>
    <x v="1"/>
    <x v="3"/>
    <x v="0"/>
    <n v="1813"/>
    <n v="565.19839999999999"/>
    <n v="815.85"/>
  </r>
  <r>
    <x v="1"/>
    <x v="10"/>
    <x v="0"/>
    <x v="0"/>
    <x v="1"/>
    <x v="1"/>
    <x v="2"/>
    <x v="0"/>
    <n v="5790"/>
    <n v="1665.6351000000002"/>
    <n v="2605.5"/>
  </r>
  <r>
    <x v="11"/>
    <x v="17"/>
    <x v="8"/>
    <x v="0"/>
    <x v="1"/>
    <x v="3"/>
    <x v="1"/>
    <x v="1"/>
    <n v="8"/>
    <n v="0"/>
    <n v="0"/>
  </r>
  <r>
    <x v="9"/>
    <x v="21"/>
    <x v="0"/>
    <x v="0"/>
    <x v="1"/>
    <x v="0"/>
    <x v="1"/>
    <x v="0"/>
    <n v="5"/>
    <n v="0"/>
    <n v="1.325"/>
  </r>
  <r>
    <x v="7"/>
    <x v="0"/>
    <x v="0"/>
    <x v="0"/>
    <x v="0"/>
    <x v="0"/>
    <x v="3"/>
    <x v="0"/>
    <n v="1"/>
    <n v="0"/>
    <n v="0.27500000000000002"/>
  </r>
  <r>
    <x v="6"/>
    <x v="12"/>
    <x v="1"/>
    <x v="0"/>
    <x v="1"/>
    <x v="0"/>
    <x v="3"/>
    <x v="0"/>
    <n v="1891"/>
    <n v="0"/>
    <n v="520.02499999999998"/>
  </r>
  <r>
    <x v="8"/>
    <x v="24"/>
    <x v="2"/>
    <x v="0"/>
    <x v="1"/>
    <x v="2"/>
    <x v="1"/>
    <x v="0"/>
    <n v="1"/>
    <n v="0"/>
    <n v="0.27500000000000002"/>
  </r>
  <r>
    <x v="4"/>
    <x v="23"/>
    <x v="2"/>
    <x v="2"/>
    <x v="1"/>
    <x v="3"/>
    <x v="2"/>
    <x v="1"/>
    <n v="0"/>
    <n v="0"/>
    <n v="0"/>
  </r>
  <r>
    <x v="8"/>
    <x v="24"/>
    <x v="2"/>
    <x v="0"/>
    <x v="1"/>
    <x v="1"/>
    <x v="2"/>
    <x v="0"/>
    <n v="57"/>
    <n v="23.064900000000002"/>
    <n v="25.650000000000002"/>
  </r>
  <r>
    <x v="1"/>
    <x v="26"/>
    <x v="2"/>
    <x v="0"/>
    <x v="1"/>
    <x v="2"/>
    <x v="2"/>
    <x v="1"/>
    <n v="5"/>
    <n v="0"/>
    <n v="0"/>
  </r>
  <r>
    <x v="9"/>
    <x v="6"/>
    <x v="4"/>
    <x v="2"/>
    <x v="0"/>
    <x v="4"/>
    <x v="0"/>
    <x v="0"/>
    <n v="17"/>
    <n v="0"/>
    <n v="9.35"/>
  </r>
  <r>
    <x v="4"/>
    <x v="25"/>
    <x v="11"/>
    <x v="1"/>
    <x v="1"/>
    <x v="3"/>
    <x v="2"/>
    <x v="1"/>
    <n v="0"/>
    <n v="0"/>
    <n v="0"/>
  </r>
  <r>
    <x v="8"/>
    <x v="10"/>
    <x v="0"/>
    <x v="1"/>
    <x v="0"/>
    <x v="1"/>
    <x v="1"/>
    <x v="0"/>
    <n v="1"/>
    <n v="0.35120000000000001"/>
    <n v="0.45"/>
  </r>
  <r>
    <x v="3"/>
    <x v="11"/>
    <x v="2"/>
    <x v="1"/>
    <x v="1"/>
    <x v="5"/>
    <x v="2"/>
    <x v="1"/>
    <n v="6"/>
    <n v="70.205399999999997"/>
    <n v="0"/>
  </r>
  <r>
    <x v="1"/>
    <x v="15"/>
    <x v="2"/>
    <x v="2"/>
    <x v="1"/>
    <x v="4"/>
    <x v="2"/>
    <x v="0"/>
    <n v="1"/>
    <n v="0"/>
    <n v="0.55000000000000004"/>
  </r>
  <r>
    <x v="5"/>
    <x v="15"/>
    <x v="2"/>
    <x v="2"/>
    <x v="1"/>
    <x v="1"/>
    <x v="1"/>
    <x v="0"/>
    <n v="20"/>
    <n v="7.5819000000000001"/>
    <n v="9"/>
  </r>
  <r>
    <x v="4"/>
    <x v="10"/>
    <x v="0"/>
    <x v="0"/>
    <x v="0"/>
    <x v="0"/>
    <x v="0"/>
    <x v="1"/>
    <n v="24"/>
    <n v="0"/>
    <n v="0"/>
  </r>
  <r>
    <x v="4"/>
    <x v="13"/>
    <x v="0"/>
    <x v="2"/>
    <x v="1"/>
    <x v="4"/>
    <x v="0"/>
    <x v="0"/>
    <n v="2"/>
    <n v="0"/>
    <n v="1.1000000000000001"/>
  </r>
  <r>
    <x v="5"/>
    <x v="10"/>
    <x v="0"/>
    <x v="1"/>
    <x v="0"/>
    <x v="4"/>
    <x v="2"/>
    <x v="0"/>
    <n v="2"/>
    <n v="0"/>
    <n v="1.1000000000000001"/>
  </r>
  <r>
    <x v="2"/>
    <x v="4"/>
    <x v="3"/>
    <x v="0"/>
    <x v="0"/>
    <x v="2"/>
    <x v="1"/>
    <x v="0"/>
    <n v="4"/>
    <n v="0"/>
    <n v="1.1000000000000001"/>
  </r>
  <r>
    <x v="9"/>
    <x v="11"/>
    <x v="2"/>
    <x v="2"/>
    <x v="1"/>
    <x v="2"/>
    <x v="3"/>
    <x v="0"/>
    <n v="77"/>
    <n v="0"/>
    <n v="20.405000000000001"/>
  </r>
  <r>
    <x v="0"/>
    <x v="9"/>
    <x v="2"/>
    <x v="1"/>
    <x v="1"/>
    <x v="3"/>
    <x v="0"/>
    <x v="0"/>
    <n v="14"/>
    <n v="0"/>
    <n v="7.7"/>
  </r>
  <r>
    <x v="4"/>
    <x v="0"/>
    <x v="0"/>
    <x v="0"/>
    <x v="0"/>
    <x v="3"/>
    <x v="3"/>
    <x v="0"/>
    <n v="2"/>
    <n v="0"/>
    <n v="1.1000000000000001"/>
  </r>
  <r>
    <x v="6"/>
    <x v="2"/>
    <x v="2"/>
    <x v="2"/>
    <x v="1"/>
    <x v="3"/>
    <x v="2"/>
    <x v="0"/>
    <n v="10"/>
    <n v="0"/>
    <n v="5.5"/>
  </r>
  <r>
    <x v="7"/>
    <x v="11"/>
    <x v="2"/>
    <x v="0"/>
    <x v="1"/>
    <x v="0"/>
    <x v="0"/>
    <x v="0"/>
    <n v="6295"/>
    <n v="0"/>
    <n v="1731.125"/>
  </r>
  <r>
    <x v="4"/>
    <x v="2"/>
    <x v="2"/>
    <x v="2"/>
    <x v="1"/>
    <x v="2"/>
    <x v="1"/>
    <x v="0"/>
    <n v="1"/>
    <n v="0"/>
    <n v="0.26500000000000001"/>
  </r>
  <r>
    <x v="5"/>
    <x v="6"/>
    <x v="4"/>
    <x v="2"/>
    <x v="1"/>
    <x v="2"/>
    <x v="0"/>
    <x v="0"/>
    <n v="10"/>
    <n v="0"/>
    <n v="2.65"/>
  </r>
  <r>
    <x v="10"/>
    <x v="4"/>
    <x v="3"/>
    <x v="0"/>
    <x v="1"/>
    <x v="5"/>
    <x v="0"/>
    <x v="0"/>
    <n v="5"/>
    <n v="74.371099999999998"/>
    <n v="3.45"/>
  </r>
  <r>
    <x v="0"/>
    <x v="12"/>
    <x v="1"/>
    <x v="2"/>
    <x v="1"/>
    <x v="0"/>
    <x v="2"/>
    <x v="0"/>
    <n v="297"/>
    <n v="0"/>
    <n v="78.704999999999998"/>
  </r>
  <r>
    <x v="6"/>
    <x v="0"/>
    <x v="0"/>
    <x v="2"/>
    <x v="1"/>
    <x v="1"/>
    <x v="3"/>
    <x v="0"/>
    <n v="6"/>
    <n v="1.3891"/>
    <n v="2.7"/>
  </r>
  <r>
    <x v="9"/>
    <x v="6"/>
    <x v="4"/>
    <x v="0"/>
    <x v="0"/>
    <x v="4"/>
    <x v="0"/>
    <x v="1"/>
    <n v="31"/>
    <n v="0"/>
    <n v="0"/>
  </r>
  <r>
    <x v="8"/>
    <x v="19"/>
    <x v="2"/>
    <x v="0"/>
    <x v="1"/>
    <x v="4"/>
    <x v="2"/>
    <x v="0"/>
    <n v="91"/>
    <n v="0"/>
    <n v="50.050000000000004"/>
  </r>
  <r>
    <x v="11"/>
    <x v="5"/>
    <x v="1"/>
    <x v="0"/>
    <x v="1"/>
    <x v="2"/>
    <x v="2"/>
    <x v="1"/>
    <n v="3"/>
    <n v="0"/>
    <n v="0"/>
  </r>
  <r>
    <x v="3"/>
    <x v="11"/>
    <x v="2"/>
    <x v="1"/>
    <x v="1"/>
    <x v="2"/>
    <x v="3"/>
    <x v="0"/>
    <n v="35"/>
    <n v="0"/>
    <n v="9.625"/>
  </r>
  <r>
    <x v="4"/>
    <x v="4"/>
    <x v="3"/>
    <x v="0"/>
    <x v="1"/>
    <x v="0"/>
    <x v="3"/>
    <x v="0"/>
    <n v="13439"/>
    <n v="0"/>
    <n v="3561.335"/>
  </r>
  <r>
    <x v="11"/>
    <x v="11"/>
    <x v="2"/>
    <x v="0"/>
    <x v="1"/>
    <x v="1"/>
    <x v="0"/>
    <x v="0"/>
    <n v="2504"/>
    <n v="866.49990000000003"/>
    <n v="1126.8"/>
  </r>
  <r>
    <x v="10"/>
    <x v="4"/>
    <x v="3"/>
    <x v="1"/>
    <x v="1"/>
    <x v="4"/>
    <x v="2"/>
    <x v="1"/>
    <n v="30"/>
    <n v="0"/>
    <n v="0"/>
  </r>
  <r>
    <x v="10"/>
    <x v="17"/>
    <x v="8"/>
    <x v="2"/>
    <x v="1"/>
    <x v="0"/>
    <x v="3"/>
    <x v="1"/>
    <n v="19"/>
    <n v="0"/>
    <n v="0"/>
  </r>
  <r>
    <x v="3"/>
    <x v="8"/>
    <x v="5"/>
    <x v="2"/>
    <x v="1"/>
    <x v="3"/>
    <x v="3"/>
    <x v="0"/>
    <n v="2"/>
    <n v="0"/>
    <n v="1.1000000000000001"/>
  </r>
  <r>
    <x v="4"/>
    <x v="10"/>
    <x v="0"/>
    <x v="1"/>
    <x v="1"/>
    <x v="3"/>
    <x v="0"/>
    <x v="1"/>
    <n v="1"/>
    <n v="0"/>
    <n v="0"/>
  </r>
  <r>
    <x v="11"/>
    <x v="16"/>
    <x v="7"/>
    <x v="0"/>
    <x v="1"/>
    <x v="1"/>
    <x v="0"/>
    <x v="0"/>
    <n v="570"/>
    <n v="178.249"/>
    <n v="256.5"/>
  </r>
  <r>
    <x v="0"/>
    <x v="22"/>
    <x v="7"/>
    <x v="0"/>
    <x v="1"/>
    <x v="2"/>
    <x v="1"/>
    <x v="0"/>
    <n v="3"/>
    <n v="0"/>
    <n v="0.79500000000000004"/>
  </r>
  <r>
    <x v="7"/>
    <x v="4"/>
    <x v="3"/>
    <x v="0"/>
    <x v="1"/>
    <x v="3"/>
    <x v="1"/>
    <x v="1"/>
    <n v="2"/>
    <n v="0"/>
    <n v="0"/>
  </r>
  <r>
    <x v="6"/>
    <x v="17"/>
    <x v="8"/>
    <x v="0"/>
    <x v="1"/>
    <x v="2"/>
    <x v="0"/>
    <x v="0"/>
    <n v="395"/>
    <n v="0"/>
    <n v="108.625"/>
  </r>
  <r>
    <x v="5"/>
    <x v="8"/>
    <x v="5"/>
    <x v="2"/>
    <x v="1"/>
    <x v="2"/>
    <x v="3"/>
    <x v="0"/>
    <n v="9"/>
    <n v="0"/>
    <n v="2.3850000000000002"/>
  </r>
  <r>
    <x v="3"/>
    <x v="17"/>
    <x v="8"/>
    <x v="0"/>
    <x v="1"/>
    <x v="2"/>
    <x v="3"/>
    <x v="1"/>
    <n v="30"/>
    <n v="0"/>
    <n v="0"/>
  </r>
  <r>
    <x v="5"/>
    <x v="22"/>
    <x v="7"/>
    <x v="0"/>
    <x v="1"/>
    <x v="0"/>
    <x v="0"/>
    <x v="0"/>
    <n v="63"/>
    <n v="0"/>
    <n v="16.695"/>
  </r>
  <r>
    <x v="6"/>
    <x v="10"/>
    <x v="0"/>
    <x v="1"/>
    <x v="1"/>
    <x v="0"/>
    <x v="2"/>
    <x v="1"/>
    <n v="19"/>
    <n v="0"/>
    <n v="0"/>
  </r>
  <r>
    <x v="0"/>
    <x v="10"/>
    <x v="0"/>
    <x v="1"/>
    <x v="0"/>
    <x v="2"/>
    <x v="2"/>
    <x v="0"/>
    <n v="14"/>
    <n v="0"/>
    <n v="3.71"/>
  </r>
  <r>
    <x v="8"/>
    <x v="10"/>
    <x v="0"/>
    <x v="2"/>
    <x v="1"/>
    <x v="0"/>
    <x v="0"/>
    <x v="1"/>
    <n v="10"/>
    <n v="0"/>
    <n v="0"/>
  </r>
  <r>
    <x v="3"/>
    <x v="10"/>
    <x v="0"/>
    <x v="0"/>
    <x v="0"/>
    <x v="3"/>
    <x v="2"/>
    <x v="1"/>
    <n v="10"/>
    <n v="0"/>
    <n v="0"/>
  </r>
  <r>
    <x v="10"/>
    <x v="3"/>
    <x v="2"/>
    <x v="0"/>
    <x v="1"/>
    <x v="1"/>
    <x v="3"/>
    <x v="0"/>
    <n v="1"/>
    <n v="0.23390000000000002"/>
    <n v="0.45"/>
  </r>
  <r>
    <x v="7"/>
    <x v="5"/>
    <x v="1"/>
    <x v="2"/>
    <x v="1"/>
    <x v="2"/>
    <x v="2"/>
    <x v="0"/>
    <n v="8"/>
    <n v="0"/>
    <n v="2.2000000000000002"/>
  </r>
  <r>
    <x v="9"/>
    <x v="4"/>
    <x v="3"/>
    <x v="2"/>
    <x v="1"/>
    <x v="0"/>
    <x v="1"/>
    <x v="0"/>
    <n v="72"/>
    <n v="0"/>
    <n v="19.080000000000002"/>
  </r>
  <r>
    <x v="1"/>
    <x v="8"/>
    <x v="5"/>
    <x v="1"/>
    <x v="1"/>
    <x v="1"/>
    <x v="3"/>
    <x v="0"/>
    <n v="8"/>
    <n v="3.3080000000000003"/>
    <n v="3.6"/>
  </r>
  <r>
    <x v="2"/>
    <x v="17"/>
    <x v="8"/>
    <x v="1"/>
    <x v="1"/>
    <x v="1"/>
    <x v="0"/>
    <x v="0"/>
    <n v="14"/>
    <n v="6.5609999999999999"/>
    <n v="6.3000000000000007"/>
  </r>
  <r>
    <x v="5"/>
    <x v="14"/>
    <x v="6"/>
    <x v="0"/>
    <x v="1"/>
    <x v="3"/>
    <x v="2"/>
    <x v="1"/>
    <n v="0"/>
    <n v="0"/>
    <n v="0"/>
  </r>
  <r>
    <x v="10"/>
    <x v="15"/>
    <x v="2"/>
    <x v="2"/>
    <x v="1"/>
    <x v="2"/>
    <x v="0"/>
    <x v="0"/>
    <n v="13"/>
    <n v="0"/>
    <n v="3.5750000000000002"/>
  </r>
  <r>
    <x v="7"/>
    <x v="18"/>
    <x v="9"/>
    <x v="2"/>
    <x v="1"/>
    <x v="0"/>
    <x v="2"/>
    <x v="0"/>
    <n v="2"/>
    <n v="0"/>
    <n v="0.55000000000000004"/>
  </r>
  <r>
    <x v="1"/>
    <x v="2"/>
    <x v="2"/>
    <x v="0"/>
    <x v="1"/>
    <x v="3"/>
    <x v="3"/>
    <x v="0"/>
    <n v="51"/>
    <n v="0"/>
    <n v="28.05"/>
  </r>
  <r>
    <x v="9"/>
    <x v="4"/>
    <x v="3"/>
    <x v="2"/>
    <x v="0"/>
    <x v="2"/>
    <x v="2"/>
    <x v="0"/>
    <n v="8"/>
    <n v="0"/>
    <n v="2.12"/>
  </r>
  <r>
    <x v="0"/>
    <x v="22"/>
    <x v="7"/>
    <x v="2"/>
    <x v="1"/>
    <x v="3"/>
    <x v="2"/>
    <x v="1"/>
    <n v="0"/>
    <n v="0"/>
    <n v="0"/>
  </r>
  <r>
    <x v="3"/>
    <x v="6"/>
    <x v="4"/>
    <x v="2"/>
    <x v="1"/>
    <x v="1"/>
    <x v="0"/>
    <x v="0"/>
    <n v="75"/>
    <n v="26.3249"/>
    <n v="33.75"/>
  </r>
  <r>
    <x v="9"/>
    <x v="6"/>
    <x v="4"/>
    <x v="2"/>
    <x v="1"/>
    <x v="3"/>
    <x v="2"/>
    <x v="1"/>
    <n v="3"/>
    <n v="0"/>
    <n v="0"/>
  </r>
  <r>
    <x v="5"/>
    <x v="4"/>
    <x v="3"/>
    <x v="0"/>
    <x v="1"/>
    <x v="2"/>
    <x v="3"/>
    <x v="1"/>
    <n v="5"/>
    <n v="0"/>
    <n v="0"/>
  </r>
  <r>
    <x v="9"/>
    <x v="2"/>
    <x v="2"/>
    <x v="2"/>
    <x v="1"/>
    <x v="2"/>
    <x v="3"/>
    <x v="0"/>
    <n v="5"/>
    <n v="0"/>
    <n v="1.325"/>
  </r>
  <r>
    <x v="4"/>
    <x v="10"/>
    <x v="0"/>
    <x v="0"/>
    <x v="0"/>
    <x v="0"/>
    <x v="3"/>
    <x v="0"/>
    <n v="2449"/>
    <n v="0"/>
    <n v="648.98500000000001"/>
  </r>
  <r>
    <x v="7"/>
    <x v="4"/>
    <x v="3"/>
    <x v="2"/>
    <x v="1"/>
    <x v="0"/>
    <x v="0"/>
    <x v="0"/>
    <n v="141"/>
    <n v="0"/>
    <n v="38.774999999999999"/>
  </r>
  <r>
    <x v="0"/>
    <x v="11"/>
    <x v="2"/>
    <x v="0"/>
    <x v="1"/>
    <x v="2"/>
    <x v="1"/>
    <x v="0"/>
    <n v="169"/>
    <n v="0"/>
    <n v="44.785000000000004"/>
  </r>
  <r>
    <x v="4"/>
    <x v="21"/>
    <x v="0"/>
    <x v="0"/>
    <x v="1"/>
    <x v="3"/>
    <x v="3"/>
    <x v="0"/>
    <n v="3"/>
    <n v="0"/>
    <n v="1.6500000000000001"/>
  </r>
  <r>
    <x v="7"/>
    <x v="2"/>
    <x v="2"/>
    <x v="1"/>
    <x v="1"/>
    <x v="0"/>
    <x v="3"/>
    <x v="1"/>
    <n v="2"/>
    <n v="0"/>
    <n v="0"/>
  </r>
  <r>
    <x v="1"/>
    <x v="10"/>
    <x v="0"/>
    <x v="0"/>
    <x v="0"/>
    <x v="4"/>
    <x v="1"/>
    <x v="1"/>
    <n v="20"/>
    <n v="0"/>
    <n v="0"/>
  </r>
  <r>
    <x v="5"/>
    <x v="26"/>
    <x v="2"/>
    <x v="0"/>
    <x v="1"/>
    <x v="2"/>
    <x v="3"/>
    <x v="1"/>
    <n v="1"/>
    <n v="0"/>
    <n v="0"/>
  </r>
  <r>
    <x v="0"/>
    <x v="7"/>
    <x v="2"/>
    <x v="0"/>
    <x v="1"/>
    <x v="0"/>
    <x v="3"/>
    <x v="1"/>
    <n v="1"/>
    <n v="0"/>
    <n v="0"/>
  </r>
  <r>
    <x v="5"/>
    <x v="5"/>
    <x v="1"/>
    <x v="0"/>
    <x v="1"/>
    <x v="3"/>
    <x v="2"/>
    <x v="0"/>
    <n v="227"/>
    <n v="0"/>
    <n v="124.85000000000001"/>
  </r>
  <r>
    <x v="0"/>
    <x v="13"/>
    <x v="0"/>
    <x v="2"/>
    <x v="1"/>
    <x v="0"/>
    <x v="2"/>
    <x v="0"/>
    <n v="16"/>
    <n v="0"/>
    <n v="4.24"/>
  </r>
  <r>
    <x v="0"/>
    <x v="6"/>
    <x v="4"/>
    <x v="1"/>
    <x v="0"/>
    <x v="0"/>
    <x v="1"/>
    <x v="0"/>
    <n v="3"/>
    <n v="0"/>
    <n v="0.79500000000000004"/>
  </r>
  <r>
    <x v="7"/>
    <x v="21"/>
    <x v="0"/>
    <x v="0"/>
    <x v="0"/>
    <x v="2"/>
    <x v="2"/>
    <x v="0"/>
    <n v="2"/>
    <n v="0"/>
    <n v="0.55000000000000004"/>
  </r>
  <r>
    <x v="0"/>
    <x v="10"/>
    <x v="0"/>
    <x v="2"/>
    <x v="1"/>
    <x v="5"/>
    <x v="0"/>
    <x v="0"/>
    <n v="1"/>
    <n v="26.383400000000002"/>
    <n v="0.69000000000000006"/>
  </r>
  <r>
    <x v="5"/>
    <x v="6"/>
    <x v="4"/>
    <x v="0"/>
    <x v="0"/>
    <x v="2"/>
    <x v="2"/>
    <x v="1"/>
    <n v="18"/>
    <n v="0"/>
    <n v="0"/>
  </r>
  <r>
    <x v="2"/>
    <x v="4"/>
    <x v="3"/>
    <x v="0"/>
    <x v="1"/>
    <x v="4"/>
    <x v="1"/>
    <x v="0"/>
    <n v="80"/>
    <n v="0"/>
    <n v="44"/>
  </r>
  <r>
    <x v="1"/>
    <x v="6"/>
    <x v="4"/>
    <x v="2"/>
    <x v="1"/>
    <x v="0"/>
    <x v="3"/>
    <x v="0"/>
    <n v="274"/>
    <n v="0"/>
    <n v="75.09"/>
  </r>
  <r>
    <x v="1"/>
    <x v="10"/>
    <x v="0"/>
    <x v="0"/>
    <x v="0"/>
    <x v="1"/>
    <x v="0"/>
    <x v="0"/>
    <n v="486"/>
    <n v="137.4324"/>
    <n v="218.70000000000002"/>
  </r>
  <r>
    <x v="2"/>
    <x v="6"/>
    <x v="4"/>
    <x v="1"/>
    <x v="1"/>
    <x v="3"/>
    <x v="2"/>
    <x v="1"/>
    <n v="0"/>
    <n v="0"/>
    <n v="0"/>
  </r>
  <r>
    <x v="5"/>
    <x v="9"/>
    <x v="2"/>
    <x v="0"/>
    <x v="1"/>
    <x v="4"/>
    <x v="0"/>
    <x v="0"/>
    <n v="14"/>
    <n v="0"/>
    <n v="7.7"/>
  </r>
  <r>
    <x v="10"/>
    <x v="12"/>
    <x v="1"/>
    <x v="1"/>
    <x v="1"/>
    <x v="3"/>
    <x v="2"/>
    <x v="0"/>
    <n v="2"/>
    <n v="0"/>
    <n v="1.1000000000000001"/>
  </r>
  <r>
    <x v="11"/>
    <x v="4"/>
    <x v="3"/>
    <x v="0"/>
    <x v="1"/>
    <x v="3"/>
    <x v="3"/>
    <x v="1"/>
    <n v="9"/>
    <n v="0"/>
    <n v="0"/>
  </r>
  <r>
    <x v="6"/>
    <x v="15"/>
    <x v="2"/>
    <x v="0"/>
    <x v="1"/>
    <x v="2"/>
    <x v="0"/>
    <x v="1"/>
    <n v="1"/>
    <n v="0"/>
    <n v="0"/>
  </r>
  <r>
    <x v="7"/>
    <x v="19"/>
    <x v="2"/>
    <x v="0"/>
    <x v="1"/>
    <x v="5"/>
    <x v="2"/>
    <x v="0"/>
    <n v="1"/>
    <n v="21.483499999999999"/>
    <n v="0.69000000000000006"/>
  </r>
  <r>
    <x v="7"/>
    <x v="10"/>
    <x v="0"/>
    <x v="2"/>
    <x v="0"/>
    <x v="3"/>
    <x v="3"/>
    <x v="0"/>
    <n v="5"/>
    <n v="0"/>
    <n v="2.75"/>
  </r>
  <r>
    <x v="6"/>
    <x v="0"/>
    <x v="0"/>
    <x v="0"/>
    <x v="1"/>
    <x v="3"/>
    <x v="0"/>
    <x v="1"/>
    <n v="2"/>
    <n v="0"/>
    <n v="0"/>
  </r>
  <r>
    <x v="1"/>
    <x v="25"/>
    <x v="11"/>
    <x v="0"/>
    <x v="1"/>
    <x v="0"/>
    <x v="2"/>
    <x v="0"/>
    <n v="91"/>
    <n v="0"/>
    <n v="25.025000000000002"/>
  </r>
  <r>
    <x v="1"/>
    <x v="1"/>
    <x v="1"/>
    <x v="1"/>
    <x v="1"/>
    <x v="0"/>
    <x v="3"/>
    <x v="0"/>
    <n v="10"/>
    <n v="0"/>
    <n v="2.75"/>
  </r>
  <r>
    <x v="6"/>
    <x v="10"/>
    <x v="0"/>
    <x v="2"/>
    <x v="0"/>
    <x v="4"/>
    <x v="0"/>
    <x v="0"/>
    <n v="5"/>
    <n v="0"/>
    <n v="2.75"/>
  </r>
  <r>
    <x v="10"/>
    <x v="2"/>
    <x v="2"/>
    <x v="0"/>
    <x v="1"/>
    <x v="4"/>
    <x v="2"/>
    <x v="1"/>
    <n v="108"/>
    <n v="0"/>
    <n v="0"/>
  </r>
  <r>
    <x v="11"/>
    <x v="6"/>
    <x v="4"/>
    <x v="2"/>
    <x v="1"/>
    <x v="1"/>
    <x v="2"/>
    <x v="0"/>
    <n v="165"/>
    <n v="34.037500000000001"/>
    <n v="74.25"/>
  </r>
  <r>
    <x v="8"/>
    <x v="29"/>
    <x v="1"/>
    <x v="0"/>
    <x v="1"/>
    <x v="3"/>
    <x v="2"/>
    <x v="0"/>
    <n v="2"/>
    <n v="0"/>
    <n v="1.1000000000000001"/>
  </r>
  <r>
    <x v="7"/>
    <x v="10"/>
    <x v="0"/>
    <x v="1"/>
    <x v="0"/>
    <x v="1"/>
    <x v="3"/>
    <x v="0"/>
    <n v="25"/>
    <n v="8.557500000000001"/>
    <n v="11.25"/>
  </r>
  <r>
    <x v="3"/>
    <x v="12"/>
    <x v="1"/>
    <x v="2"/>
    <x v="1"/>
    <x v="0"/>
    <x v="2"/>
    <x v="1"/>
    <n v="2"/>
    <n v="0"/>
    <n v="0"/>
  </r>
  <r>
    <x v="2"/>
    <x v="2"/>
    <x v="2"/>
    <x v="2"/>
    <x v="1"/>
    <x v="3"/>
    <x v="0"/>
    <x v="0"/>
    <n v="3"/>
    <n v="0"/>
    <n v="1.6500000000000001"/>
  </r>
  <r>
    <x v="3"/>
    <x v="17"/>
    <x v="8"/>
    <x v="0"/>
    <x v="1"/>
    <x v="4"/>
    <x v="0"/>
    <x v="0"/>
    <n v="75"/>
    <n v="0"/>
    <n v="41.25"/>
  </r>
  <r>
    <x v="8"/>
    <x v="16"/>
    <x v="7"/>
    <x v="2"/>
    <x v="1"/>
    <x v="1"/>
    <x v="1"/>
    <x v="0"/>
    <n v="1"/>
    <n v="0.10020000000000001"/>
    <n v="0.45"/>
  </r>
  <r>
    <x v="9"/>
    <x v="10"/>
    <x v="0"/>
    <x v="0"/>
    <x v="0"/>
    <x v="2"/>
    <x v="2"/>
    <x v="1"/>
    <n v="31"/>
    <n v="0"/>
    <n v="0"/>
  </r>
  <r>
    <x v="1"/>
    <x v="0"/>
    <x v="0"/>
    <x v="2"/>
    <x v="1"/>
    <x v="3"/>
    <x v="2"/>
    <x v="0"/>
    <n v="7"/>
    <n v="0"/>
    <n v="3.85"/>
  </r>
  <r>
    <x v="0"/>
    <x v="25"/>
    <x v="11"/>
    <x v="0"/>
    <x v="1"/>
    <x v="2"/>
    <x v="0"/>
    <x v="0"/>
    <n v="10"/>
    <n v="0"/>
    <n v="2.65"/>
  </r>
  <r>
    <x v="0"/>
    <x v="19"/>
    <x v="2"/>
    <x v="1"/>
    <x v="1"/>
    <x v="4"/>
    <x v="3"/>
    <x v="0"/>
    <n v="1"/>
    <n v="0"/>
    <n v="0.55000000000000004"/>
  </r>
  <r>
    <x v="7"/>
    <x v="2"/>
    <x v="2"/>
    <x v="1"/>
    <x v="1"/>
    <x v="3"/>
    <x v="0"/>
    <x v="0"/>
    <n v="3"/>
    <n v="0"/>
    <n v="1.6500000000000001"/>
  </r>
  <r>
    <x v="11"/>
    <x v="6"/>
    <x v="4"/>
    <x v="2"/>
    <x v="0"/>
    <x v="0"/>
    <x v="1"/>
    <x v="0"/>
    <n v="11"/>
    <n v="0"/>
    <n v="3.0250000000000004"/>
  </r>
  <r>
    <x v="10"/>
    <x v="10"/>
    <x v="0"/>
    <x v="1"/>
    <x v="1"/>
    <x v="0"/>
    <x v="1"/>
    <x v="0"/>
    <n v="57"/>
    <n v="0"/>
    <n v="15.675000000000001"/>
  </r>
  <r>
    <x v="0"/>
    <x v="5"/>
    <x v="1"/>
    <x v="0"/>
    <x v="1"/>
    <x v="3"/>
    <x v="0"/>
    <x v="0"/>
    <n v="32"/>
    <n v="0"/>
    <n v="17.600000000000001"/>
  </r>
  <r>
    <x v="7"/>
    <x v="12"/>
    <x v="1"/>
    <x v="0"/>
    <x v="1"/>
    <x v="0"/>
    <x v="1"/>
    <x v="0"/>
    <n v="389"/>
    <n v="0"/>
    <n v="106.97500000000001"/>
  </r>
  <r>
    <x v="6"/>
    <x v="19"/>
    <x v="2"/>
    <x v="1"/>
    <x v="1"/>
    <x v="4"/>
    <x v="2"/>
    <x v="1"/>
    <n v="22"/>
    <n v="0"/>
    <n v="0"/>
  </r>
  <r>
    <x v="4"/>
    <x v="4"/>
    <x v="3"/>
    <x v="0"/>
    <x v="0"/>
    <x v="2"/>
    <x v="0"/>
    <x v="0"/>
    <n v="10"/>
    <n v="0"/>
    <n v="2.65"/>
  </r>
  <r>
    <x v="0"/>
    <x v="8"/>
    <x v="5"/>
    <x v="2"/>
    <x v="1"/>
    <x v="3"/>
    <x v="2"/>
    <x v="1"/>
    <n v="0"/>
    <n v="0"/>
    <n v="0"/>
  </r>
  <r>
    <x v="2"/>
    <x v="2"/>
    <x v="2"/>
    <x v="1"/>
    <x v="1"/>
    <x v="0"/>
    <x v="2"/>
    <x v="0"/>
    <n v="51"/>
    <n v="0"/>
    <n v="14.025"/>
  </r>
  <r>
    <x v="8"/>
    <x v="24"/>
    <x v="2"/>
    <x v="0"/>
    <x v="1"/>
    <x v="0"/>
    <x v="0"/>
    <x v="1"/>
    <n v="3"/>
    <n v="0"/>
    <n v="0"/>
  </r>
  <r>
    <x v="5"/>
    <x v="17"/>
    <x v="8"/>
    <x v="2"/>
    <x v="1"/>
    <x v="0"/>
    <x v="0"/>
    <x v="1"/>
    <n v="4"/>
    <n v="0"/>
    <n v="0"/>
  </r>
  <r>
    <x v="7"/>
    <x v="8"/>
    <x v="5"/>
    <x v="0"/>
    <x v="1"/>
    <x v="3"/>
    <x v="3"/>
    <x v="0"/>
    <n v="20"/>
    <n v="0"/>
    <n v="11"/>
  </r>
  <r>
    <x v="0"/>
    <x v="10"/>
    <x v="0"/>
    <x v="2"/>
    <x v="0"/>
    <x v="2"/>
    <x v="3"/>
    <x v="0"/>
    <n v="35"/>
    <n v="0"/>
    <n v="9.2750000000000004"/>
  </r>
  <r>
    <x v="6"/>
    <x v="12"/>
    <x v="1"/>
    <x v="2"/>
    <x v="1"/>
    <x v="1"/>
    <x v="0"/>
    <x v="0"/>
    <n v="11"/>
    <n v="4.1606000000000005"/>
    <n v="4.95"/>
  </r>
  <r>
    <x v="5"/>
    <x v="9"/>
    <x v="2"/>
    <x v="0"/>
    <x v="1"/>
    <x v="2"/>
    <x v="1"/>
    <x v="0"/>
    <n v="55"/>
    <n v="0"/>
    <n v="14.575000000000001"/>
  </r>
  <r>
    <x v="8"/>
    <x v="9"/>
    <x v="2"/>
    <x v="1"/>
    <x v="1"/>
    <x v="1"/>
    <x v="1"/>
    <x v="0"/>
    <n v="11"/>
    <n v="1.8912"/>
    <n v="4.95"/>
  </r>
  <r>
    <x v="7"/>
    <x v="10"/>
    <x v="0"/>
    <x v="1"/>
    <x v="1"/>
    <x v="0"/>
    <x v="3"/>
    <x v="1"/>
    <n v="23"/>
    <n v="0"/>
    <n v="0"/>
  </r>
  <r>
    <x v="3"/>
    <x v="4"/>
    <x v="3"/>
    <x v="2"/>
    <x v="1"/>
    <x v="2"/>
    <x v="0"/>
    <x v="0"/>
    <n v="31"/>
    <n v="0"/>
    <n v="8.5250000000000004"/>
  </r>
  <r>
    <x v="6"/>
    <x v="8"/>
    <x v="5"/>
    <x v="1"/>
    <x v="1"/>
    <x v="2"/>
    <x v="2"/>
    <x v="0"/>
    <n v="2"/>
    <n v="0"/>
    <n v="0.55000000000000004"/>
  </r>
  <r>
    <x v="8"/>
    <x v="4"/>
    <x v="3"/>
    <x v="1"/>
    <x v="1"/>
    <x v="1"/>
    <x v="2"/>
    <x v="0"/>
    <n v="5"/>
    <n v="0.78780000000000006"/>
    <n v="2.25"/>
  </r>
  <r>
    <x v="4"/>
    <x v="6"/>
    <x v="4"/>
    <x v="2"/>
    <x v="1"/>
    <x v="0"/>
    <x v="0"/>
    <x v="1"/>
    <n v="2"/>
    <n v="0"/>
    <n v="0"/>
  </r>
  <r>
    <x v="9"/>
    <x v="11"/>
    <x v="2"/>
    <x v="1"/>
    <x v="1"/>
    <x v="3"/>
    <x v="1"/>
    <x v="0"/>
    <n v="3"/>
    <n v="0"/>
    <n v="1.6500000000000001"/>
  </r>
  <r>
    <x v="3"/>
    <x v="19"/>
    <x v="2"/>
    <x v="1"/>
    <x v="1"/>
    <x v="3"/>
    <x v="1"/>
    <x v="0"/>
    <n v="1"/>
    <n v="0"/>
    <n v="0.55000000000000004"/>
  </r>
  <r>
    <x v="8"/>
    <x v="8"/>
    <x v="5"/>
    <x v="1"/>
    <x v="1"/>
    <x v="1"/>
    <x v="0"/>
    <x v="0"/>
    <n v="18"/>
    <n v="7.4312000000000005"/>
    <n v="8.1"/>
  </r>
  <r>
    <x v="1"/>
    <x v="9"/>
    <x v="2"/>
    <x v="1"/>
    <x v="1"/>
    <x v="0"/>
    <x v="0"/>
    <x v="1"/>
    <n v="1"/>
    <n v="0"/>
    <n v="0"/>
  </r>
  <r>
    <x v="6"/>
    <x v="0"/>
    <x v="0"/>
    <x v="0"/>
    <x v="1"/>
    <x v="3"/>
    <x v="3"/>
    <x v="0"/>
    <n v="30"/>
    <n v="0"/>
    <n v="16.5"/>
  </r>
  <r>
    <x v="2"/>
    <x v="11"/>
    <x v="2"/>
    <x v="0"/>
    <x v="1"/>
    <x v="2"/>
    <x v="0"/>
    <x v="0"/>
    <n v="671"/>
    <n v="0"/>
    <n v="184.52500000000001"/>
  </r>
  <r>
    <x v="10"/>
    <x v="16"/>
    <x v="7"/>
    <x v="0"/>
    <x v="1"/>
    <x v="4"/>
    <x v="3"/>
    <x v="1"/>
    <n v="1"/>
    <n v="0"/>
    <n v="0"/>
  </r>
  <r>
    <x v="1"/>
    <x v="6"/>
    <x v="4"/>
    <x v="2"/>
    <x v="1"/>
    <x v="3"/>
    <x v="0"/>
    <x v="1"/>
    <n v="1"/>
    <n v="0"/>
    <n v="0"/>
  </r>
  <r>
    <x v="6"/>
    <x v="21"/>
    <x v="0"/>
    <x v="0"/>
    <x v="0"/>
    <x v="0"/>
    <x v="1"/>
    <x v="0"/>
    <n v="1"/>
    <n v="0"/>
    <n v="0.27500000000000002"/>
  </r>
  <r>
    <x v="5"/>
    <x v="6"/>
    <x v="4"/>
    <x v="1"/>
    <x v="1"/>
    <x v="2"/>
    <x v="3"/>
    <x v="0"/>
    <n v="1"/>
    <n v="0"/>
    <n v="0.26500000000000001"/>
  </r>
  <r>
    <x v="11"/>
    <x v="10"/>
    <x v="0"/>
    <x v="1"/>
    <x v="1"/>
    <x v="1"/>
    <x v="0"/>
    <x v="0"/>
    <n v="53"/>
    <n v="18.313100000000002"/>
    <n v="23.85"/>
  </r>
  <r>
    <x v="1"/>
    <x v="6"/>
    <x v="4"/>
    <x v="0"/>
    <x v="0"/>
    <x v="1"/>
    <x v="0"/>
    <x v="0"/>
    <n v="362"/>
    <n v="109.41720000000001"/>
    <n v="162.9"/>
  </r>
  <r>
    <x v="3"/>
    <x v="13"/>
    <x v="0"/>
    <x v="0"/>
    <x v="1"/>
    <x v="2"/>
    <x v="2"/>
    <x v="1"/>
    <n v="3"/>
    <n v="0"/>
    <n v="0"/>
  </r>
  <r>
    <x v="7"/>
    <x v="29"/>
    <x v="1"/>
    <x v="2"/>
    <x v="1"/>
    <x v="2"/>
    <x v="2"/>
    <x v="0"/>
    <n v="1"/>
    <n v="0"/>
    <n v="0.27500000000000002"/>
  </r>
  <r>
    <x v="1"/>
    <x v="5"/>
    <x v="1"/>
    <x v="0"/>
    <x v="1"/>
    <x v="3"/>
    <x v="3"/>
    <x v="0"/>
    <n v="36"/>
    <n v="0"/>
    <n v="19.8"/>
  </r>
  <r>
    <x v="6"/>
    <x v="9"/>
    <x v="2"/>
    <x v="1"/>
    <x v="1"/>
    <x v="3"/>
    <x v="3"/>
    <x v="0"/>
    <n v="5"/>
    <n v="0"/>
    <n v="2.75"/>
  </r>
  <r>
    <x v="9"/>
    <x v="29"/>
    <x v="1"/>
    <x v="2"/>
    <x v="1"/>
    <x v="0"/>
    <x v="2"/>
    <x v="0"/>
    <n v="1"/>
    <n v="0"/>
    <n v="0.26500000000000001"/>
  </r>
  <r>
    <x v="8"/>
    <x v="6"/>
    <x v="4"/>
    <x v="0"/>
    <x v="0"/>
    <x v="4"/>
    <x v="2"/>
    <x v="1"/>
    <n v="1"/>
    <n v="0"/>
    <n v="0"/>
  </r>
  <r>
    <x v="11"/>
    <x v="9"/>
    <x v="2"/>
    <x v="2"/>
    <x v="1"/>
    <x v="0"/>
    <x v="3"/>
    <x v="0"/>
    <n v="135"/>
    <n v="0"/>
    <n v="37.125"/>
  </r>
  <r>
    <x v="7"/>
    <x v="2"/>
    <x v="2"/>
    <x v="0"/>
    <x v="1"/>
    <x v="4"/>
    <x v="3"/>
    <x v="1"/>
    <n v="48"/>
    <n v="0"/>
    <n v="0"/>
  </r>
  <r>
    <x v="5"/>
    <x v="5"/>
    <x v="1"/>
    <x v="1"/>
    <x v="1"/>
    <x v="3"/>
    <x v="2"/>
    <x v="0"/>
    <n v="2"/>
    <n v="0"/>
    <n v="1.1000000000000001"/>
  </r>
  <r>
    <x v="3"/>
    <x v="26"/>
    <x v="2"/>
    <x v="0"/>
    <x v="1"/>
    <x v="0"/>
    <x v="2"/>
    <x v="0"/>
    <n v="13"/>
    <n v="0"/>
    <n v="3.5750000000000002"/>
  </r>
  <r>
    <x v="11"/>
    <x v="16"/>
    <x v="7"/>
    <x v="0"/>
    <x v="1"/>
    <x v="0"/>
    <x v="2"/>
    <x v="0"/>
    <n v="6946"/>
    <n v="0"/>
    <n v="1910.15"/>
  </r>
  <r>
    <x v="8"/>
    <x v="15"/>
    <x v="2"/>
    <x v="1"/>
    <x v="1"/>
    <x v="0"/>
    <x v="3"/>
    <x v="0"/>
    <n v="33"/>
    <n v="0"/>
    <n v="9.0750000000000011"/>
  </r>
  <r>
    <x v="0"/>
    <x v="11"/>
    <x v="2"/>
    <x v="0"/>
    <x v="1"/>
    <x v="3"/>
    <x v="2"/>
    <x v="1"/>
    <n v="16"/>
    <n v="0"/>
    <n v="0"/>
  </r>
  <r>
    <x v="11"/>
    <x v="8"/>
    <x v="5"/>
    <x v="1"/>
    <x v="1"/>
    <x v="3"/>
    <x v="2"/>
    <x v="1"/>
    <n v="0"/>
    <n v="0"/>
    <n v="0"/>
  </r>
  <r>
    <x v="11"/>
    <x v="11"/>
    <x v="2"/>
    <x v="1"/>
    <x v="1"/>
    <x v="4"/>
    <x v="3"/>
    <x v="1"/>
    <n v="10"/>
    <n v="0"/>
    <n v="0"/>
  </r>
  <r>
    <x v="4"/>
    <x v="11"/>
    <x v="2"/>
    <x v="1"/>
    <x v="1"/>
    <x v="3"/>
    <x v="2"/>
    <x v="0"/>
    <n v="71"/>
    <n v="0"/>
    <n v="39.050000000000004"/>
  </r>
  <r>
    <x v="5"/>
    <x v="15"/>
    <x v="2"/>
    <x v="1"/>
    <x v="1"/>
    <x v="5"/>
    <x v="3"/>
    <x v="0"/>
    <n v="1"/>
    <n v="41.417999999999999"/>
    <n v="0.69000000000000006"/>
  </r>
  <r>
    <x v="5"/>
    <x v="16"/>
    <x v="7"/>
    <x v="0"/>
    <x v="1"/>
    <x v="0"/>
    <x v="0"/>
    <x v="0"/>
    <n v="964"/>
    <n v="0"/>
    <n v="255.46"/>
  </r>
  <r>
    <x v="4"/>
    <x v="10"/>
    <x v="0"/>
    <x v="1"/>
    <x v="1"/>
    <x v="1"/>
    <x v="1"/>
    <x v="0"/>
    <n v="59"/>
    <n v="34.146000000000001"/>
    <n v="26.55"/>
  </r>
  <r>
    <x v="10"/>
    <x v="6"/>
    <x v="4"/>
    <x v="0"/>
    <x v="1"/>
    <x v="3"/>
    <x v="2"/>
    <x v="0"/>
    <n v="1634"/>
    <n v="0"/>
    <n v="898.7"/>
  </r>
  <r>
    <x v="10"/>
    <x v="12"/>
    <x v="1"/>
    <x v="0"/>
    <x v="1"/>
    <x v="2"/>
    <x v="0"/>
    <x v="0"/>
    <n v="140"/>
    <n v="0"/>
    <n v="38.5"/>
  </r>
  <r>
    <x v="6"/>
    <x v="11"/>
    <x v="2"/>
    <x v="0"/>
    <x v="1"/>
    <x v="4"/>
    <x v="0"/>
    <x v="1"/>
    <n v="53"/>
    <n v="0"/>
    <n v="0"/>
  </r>
  <r>
    <x v="9"/>
    <x v="17"/>
    <x v="8"/>
    <x v="1"/>
    <x v="1"/>
    <x v="5"/>
    <x v="3"/>
    <x v="0"/>
    <n v="1"/>
    <n v="8.4848999999999997"/>
    <n v="0.69000000000000006"/>
  </r>
  <r>
    <x v="5"/>
    <x v="22"/>
    <x v="7"/>
    <x v="0"/>
    <x v="1"/>
    <x v="2"/>
    <x v="0"/>
    <x v="0"/>
    <n v="5"/>
    <n v="0"/>
    <n v="1.325"/>
  </r>
  <r>
    <x v="5"/>
    <x v="7"/>
    <x v="2"/>
    <x v="0"/>
    <x v="1"/>
    <x v="1"/>
    <x v="1"/>
    <x v="0"/>
    <n v="1"/>
    <n v="0.13370000000000001"/>
    <n v="0.45"/>
  </r>
  <r>
    <x v="1"/>
    <x v="21"/>
    <x v="0"/>
    <x v="0"/>
    <x v="0"/>
    <x v="3"/>
    <x v="2"/>
    <x v="1"/>
    <n v="0"/>
    <n v="0"/>
    <n v="0"/>
  </r>
  <r>
    <x v="3"/>
    <x v="16"/>
    <x v="7"/>
    <x v="1"/>
    <x v="1"/>
    <x v="0"/>
    <x v="1"/>
    <x v="0"/>
    <n v="4"/>
    <n v="0"/>
    <n v="1.1000000000000001"/>
  </r>
  <r>
    <x v="9"/>
    <x v="10"/>
    <x v="0"/>
    <x v="0"/>
    <x v="0"/>
    <x v="3"/>
    <x v="0"/>
    <x v="1"/>
    <n v="4"/>
    <n v="0"/>
    <n v="0"/>
  </r>
  <r>
    <x v="3"/>
    <x v="12"/>
    <x v="1"/>
    <x v="1"/>
    <x v="1"/>
    <x v="3"/>
    <x v="2"/>
    <x v="1"/>
    <n v="0"/>
    <n v="0"/>
    <n v="0"/>
  </r>
  <r>
    <x v="2"/>
    <x v="23"/>
    <x v="2"/>
    <x v="2"/>
    <x v="1"/>
    <x v="3"/>
    <x v="2"/>
    <x v="1"/>
    <n v="0"/>
    <n v="0"/>
    <n v="0"/>
  </r>
  <r>
    <x v="11"/>
    <x v="10"/>
    <x v="0"/>
    <x v="0"/>
    <x v="1"/>
    <x v="1"/>
    <x v="2"/>
    <x v="0"/>
    <n v="7050"/>
    <n v="2100.6797000000001"/>
    <n v="3172.5"/>
  </r>
  <r>
    <x v="0"/>
    <x v="12"/>
    <x v="1"/>
    <x v="1"/>
    <x v="1"/>
    <x v="0"/>
    <x v="2"/>
    <x v="0"/>
    <n v="75"/>
    <n v="0"/>
    <n v="19.875"/>
  </r>
  <r>
    <x v="9"/>
    <x v="17"/>
    <x v="8"/>
    <x v="2"/>
    <x v="1"/>
    <x v="4"/>
    <x v="0"/>
    <x v="0"/>
    <n v="5"/>
    <n v="0"/>
    <n v="2.75"/>
  </r>
  <r>
    <x v="0"/>
    <x v="4"/>
    <x v="3"/>
    <x v="0"/>
    <x v="1"/>
    <x v="4"/>
    <x v="2"/>
    <x v="1"/>
    <n v="153"/>
    <n v="0"/>
    <n v="0"/>
  </r>
  <r>
    <x v="0"/>
    <x v="10"/>
    <x v="0"/>
    <x v="2"/>
    <x v="0"/>
    <x v="3"/>
    <x v="1"/>
    <x v="1"/>
    <n v="1"/>
    <n v="0"/>
    <n v="0"/>
  </r>
  <r>
    <x v="6"/>
    <x v="15"/>
    <x v="2"/>
    <x v="0"/>
    <x v="1"/>
    <x v="4"/>
    <x v="0"/>
    <x v="0"/>
    <n v="2"/>
    <n v="0"/>
    <n v="1.1000000000000001"/>
  </r>
  <r>
    <x v="1"/>
    <x v="12"/>
    <x v="1"/>
    <x v="2"/>
    <x v="1"/>
    <x v="1"/>
    <x v="3"/>
    <x v="0"/>
    <n v="13"/>
    <n v="4.7444000000000006"/>
    <n v="5.8500000000000005"/>
  </r>
  <r>
    <x v="11"/>
    <x v="22"/>
    <x v="7"/>
    <x v="2"/>
    <x v="1"/>
    <x v="3"/>
    <x v="2"/>
    <x v="1"/>
    <n v="0"/>
    <n v="0"/>
    <n v="0"/>
  </r>
  <r>
    <x v="2"/>
    <x v="5"/>
    <x v="1"/>
    <x v="1"/>
    <x v="1"/>
    <x v="0"/>
    <x v="2"/>
    <x v="0"/>
    <n v="3"/>
    <n v="0"/>
    <n v="0.82500000000000007"/>
  </r>
  <r>
    <x v="2"/>
    <x v="11"/>
    <x v="2"/>
    <x v="1"/>
    <x v="1"/>
    <x v="2"/>
    <x v="3"/>
    <x v="1"/>
    <n v="4"/>
    <n v="0"/>
    <n v="0"/>
  </r>
  <r>
    <x v="1"/>
    <x v="10"/>
    <x v="0"/>
    <x v="0"/>
    <x v="1"/>
    <x v="0"/>
    <x v="2"/>
    <x v="0"/>
    <n v="43473"/>
    <n v="0"/>
    <n v="11955.075000000001"/>
  </r>
  <r>
    <x v="8"/>
    <x v="19"/>
    <x v="2"/>
    <x v="0"/>
    <x v="1"/>
    <x v="0"/>
    <x v="3"/>
    <x v="0"/>
    <n v="4068"/>
    <n v="0"/>
    <n v="1118.7"/>
  </r>
  <r>
    <x v="11"/>
    <x v="4"/>
    <x v="3"/>
    <x v="2"/>
    <x v="0"/>
    <x v="2"/>
    <x v="2"/>
    <x v="1"/>
    <n v="2"/>
    <n v="0"/>
    <n v="0"/>
  </r>
  <r>
    <x v="1"/>
    <x v="19"/>
    <x v="2"/>
    <x v="0"/>
    <x v="1"/>
    <x v="4"/>
    <x v="2"/>
    <x v="1"/>
    <n v="176"/>
    <n v="0"/>
    <n v="0"/>
  </r>
  <r>
    <x v="10"/>
    <x v="15"/>
    <x v="2"/>
    <x v="0"/>
    <x v="1"/>
    <x v="3"/>
    <x v="1"/>
    <x v="1"/>
    <n v="1"/>
    <n v="0"/>
    <n v="0"/>
  </r>
  <r>
    <x v="9"/>
    <x v="9"/>
    <x v="2"/>
    <x v="1"/>
    <x v="1"/>
    <x v="2"/>
    <x v="1"/>
    <x v="0"/>
    <n v="2"/>
    <n v="0"/>
    <n v="0.53"/>
  </r>
  <r>
    <x v="2"/>
    <x v="6"/>
    <x v="4"/>
    <x v="1"/>
    <x v="0"/>
    <x v="0"/>
    <x v="0"/>
    <x v="1"/>
    <n v="3"/>
    <n v="0"/>
    <n v="0"/>
  </r>
  <r>
    <x v="3"/>
    <x v="2"/>
    <x v="2"/>
    <x v="1"/>
    <x v="1"/>
    <x v="0"/>
    <x v="2"/>
    <x v="0"/>
    <n v="47"/>
    <n v="0"/>
    <n v="12.925000000000001"/>
  </r>
  <r>
    <x v="4"/>
    <x v="26"/>
    <x v="2"/>
    <x v="0"/>
    <x v="1"/>
    <x v="0"/>
    <x v="1"/>
    <x v="1"/>
    <n v="2"/>
    <n v="0"/>
    <n v="0"/>
  </r>
  <r>
    <x v="10"/>
    <x v="16"/>
    <x v="7"/>
    <x v="0"/>
    <x v="1"/>
    <x v="5"/>
    <x v="2"/>
    <x v="0"/>
    <n v="1"/>
    <n v="1.0682"/>
    <n v="0.69000000000000006"/>
  </r>
  <r>
    <x v="4"/>
    <x v="8"/>
    <x v="5"/>
    <x v="2"/>
    <x v="1"/>
    <x v="0"/>
    <x v="2"/>
    <x v="1"/>
    <n v="17"/>
    <n v="0"/>
    <n v="0"/>
  </r>
  <r>
    <x v="7"/>
    <x v="22"/>
    <x v="7"/>
    <x v="2"/>
    <x v="1"/>
    <x v="0"/>
    <x v="2"/>
    <x v="0"/>
    <n v="3"/>
    <n v="0"/>
    <n v="0.82500000000000007"/>
  </r>
  <r>
    <x v="7"/>
    <x v="17"/>
    <x v="8"/>
    <x v="0"/>
    <x v="1"/>
    <x v="3"/>
    <x v="2"/>
    <x v="0"/>
    <n v="1612"/>
    <n v="0"/>
    <n v="886.6"/>
  </r>
  <r>
    <x v="7"/>
    <x v="8"/>
    <x v="5"/>
    <x v="1"/>
    <x v="1"/>
    <x v="2"/>
    <x v="3"/>
    <x v="0"/>
    <n v="1"/>
    <n v="0"/>
    <n v="0.27500000000000002"/>
  </r>
  <r>
    <x v="10"/>
    <x v="0"/>
    <x v="0"/>
    <x v="0"/>
    <x v="1"/>
    <x v="4"/>
    <x v="3"/>
    <x v="0"/>
    <n v="7"/>
    <n v="0"/>
    <n v="3.85"/>
  </r>
  <r>
    <x v="2"/>
    <x v="10"/>
    <x v="0"/>
    <x v="2"/>
    <x v="1"/>
    <x v="3"/>
    <x v="1"/>
    <x v="0"/>
    <n v="10"/>
    <n v="0"/>
    <n v="5.5"/>
  </r>
  <r>
    <x v="8"/>
    <x v="14"/>
    <x v="6"/>
    <x v="0"/>
    <x v="1"/>
    <x v="0"/>
    <x v="3"/>
    <x v="0"/>
    <n v="5"/>
    <n v="0"/>
    <n v="1.375"/>
  </r>
  <r>
    <x v="6"/>
    <x v="15"/>
    <x v="2"/>
    <x v="0"/>
    <x v="1"/>
    <x v="0"/>
    <x v="2"/>
    <x v="1"/>
    <n v="105"/>
    <n v="0"/>
    <n v="0"/>
  </r>
  <r>
    <x v="5"/>
    <x v="4"/>
    <x v="3"/>
    <x v="1"/>
    <x v="1"/>
    <x v="3"/>
    <x v="2"/>
    <x v="0"/>
    <n v="5"/>
    <n v="0"/>
    <n v="2.75"/>
  </r>
  <r>
    <x v="1"/>
    <x v="26"/>
    <x v="2"/>
    <x v="1"/>
    <x v="1"/>
    <x v="3"/>
    <x v="2"/>
    <x v="1"/>
    <n v="0"/>
    <n v="0"/>
    <n v="0"/>
  </r>
  <r>
    <x v="10"/>
    <x v="13"/>
    <x v="0"/>
    <x v="0"/>
    <x v="1"/>
    <x v="2"/>
    <x v="1"/>
    <x v="0"/>
    <n v="7"/>
    <n v="0"/>
    <n v="1.925"/>
  </r>
  <r>
    <x v="3"/>
    <x v="10"/>
    <x v="0"/>
    <x v="0"/>
    <x v="0"/>
    <x v="4"/>
    <x v="2"/>
    <x v="0"/>
    <n v="105"/>
    <n v="0"/>
    <n v="57.75"/>
  </r>
  <r>
    <x v="2"/>
    <x v="15"/>
    <x v="2"/>
    <x v="2"/>
    <x v="1"/>
    <x v="2"/>
    <x v="3"/>
    <x v="0"/>
    <n v="12"/>
    <n v="0"/>
    <n v="3.3000000000000003"/>
  </r>
  <r>
    <x v="8"/>
    <x v="17"/>
    <x v="8"/>
    <x v="1"/>
    <x v="1"/>
    <x v="3"/>
    <x v="1"/>
    <x v="0"/>
    <n v="2"/>
    <n v="0"/>
    <n v="1.1000000000000001"/>
  </r>
  <r>
    <x v="4"/>
    <x v="6"/>
    <x v="4"/>
    <x v="0"/>
    <x v="1"/>
    <x v="3"/>
    <x v="0"/>
    <x v="0"/>
    <n v="202"/>
    <n v="0"/>
    <n v="111.10000000000001"/>
  </r>
  <r>
    <x v="6"/>
    <x v="22"/>
    <x v="7"/>
    <x v="0"/>
    <x v="1"/>
    <x v="1"/>
    <x v="0"/>
    <x v="0"/>
    <n v="6"/>
    <n v="1.2236"/>
    <n v="2.7"/>
  </r>
  <r>
    <x v="11"/>
    <x v="19"/>
    <x v="2"/>
    <x v="2"/>
    <x v="1"/>
    <x v="2"/>
    <x v="0"/>
    <x v="0"/>
    <n v="31"/>
    <n v="0"/>
    <n v="8.5250000000000004"/>
  </r>
  <r>
    <x v="9"/>
    <x v="12"/>
    <x v="1"/>
    <x v="0"/>
    <x v="1"/>
    <x v="2"/>
    <x v="0"/>
    <x v="0"/>
    <n v="104"/>
    <n v="0"/>
    <n v="27.560000000000002"/>
  </r>
  <r>
    <x v="3"/>
    <x v="9"/>
    <x v="2"/>
    <x v="1"/>
    <x v="1"/>
    <x v="3"/>
    <x v="1"/>
    <x v="0"/>
    <n v="12"/>
    <n v="0"/>
    <n v="6.6000000000000005"/>
  </r>
  <r>
    <x v="7"/>
    <x v="19"/>
    <x v="2"/>
    <x v="0"/>
    <x v="1"/>
    <x v="4"/>
    <x v="0"/>
    <x v="1"/>
    <n v="75"/>
    <n v="0"/>
    <n v="0"/>
  </r>
  <r>
    <x v="7"/>
    <x v="6"/>
    <x v="4"/>
    <x v="1"/>
    <x v="0"/>
    <x v="0"/>
    <x v="2"/>
    <x v="0"/>
    <n v="13"/>
    <n v="0"/>
    <n v="3.5750000000000002"/>
  </r>
  <r>
    <x v="9"/>
    <x v="12"/>
    <x v="1"/>
    <x v="0"/>
    <x v="1"/>
    <x v="3"/>
    <x v="3"/>
    <x v="1"/>
    <n v="1"/>
    <n v="0"/>
    <n v="0"/>
  </r>
  <r>
    <x v="9"/>
    <x v="0"/>
    <x v="0"/>
    <x v="1"/>
    <x v="0"/>
    <x v="3"/>
    <x v="2"/>
    <x v="1"/>
    <n v="0"/>
    <n v="0"/>
    <n v="0"/>
  </r>
  <r>
    <x v="4"/>
    <x v="10"/>
    <x v="0"/>
    <x v="1"/>
    <x v="0"/>
    <x v="1"/>
    <x v="3"/>
    <x v="0"/>
    <n v="12"/>
    <n v="2.2941000000000003"/>
    <n v="5.4"/>
  </r>
  <r>
    <x v="1"/>
    <x v="2"/>
    <x v="2"/>
    <x v="2"/>
    <x v="1"/>
    <x v="0"/>
    <x v="2"/>
    <x v="0"/>
    <n v="162"/>
    <n v="0"/>
    <n v="44.550000000000004"/>
  </r>
  <r>
    <x v="5"/>
    <x v="10"/>
    <x v="0"/>
    <x v="0"/>
    <x v="1"/>
    <x v="4"/>
    <x v="2"/>
    <x v="0"/>
    <n v="215"/>
    <n v="0"/>
    <n v="118.25"/>
  </r>
  <r>
    <x v="5"/>
    <x v="10"/>
    <x v="0"/>
    <x v="2"/>
    <x v="0"/>
    <x v="2"/>
    <x v="2"/>
    <x v="1"/>
    <n v="4"/>
    <n v="0"/>
    <n v="0"/>
  </r>
  <r>
    <x v="10"/>
    <x v="25"/>
    <x v="11"/>
    <x v="0"/>
    <x v="1"/>
    <x v="0"/>
    <x v="3"/>
    <x v="0"/>
    <n v="23"/>
    <n v="0"/>
    <n v="6.3250000000000002"/>
  </r>
  <r>
    <x v="7"/>
    <x v="6"/>
    <x v="4"/>
    <x v="0"/>
    <x v="1"/>
    <x v="2"/>
    <x v="0"/>
    <x v="0"/>
    <n v="456"/>
    <n v="0"/>
    <n v="125.4"/>
  </r>
  <r>
    <x v="8"/>
    <x v="15"/>
    <x v="2"/>
    <x v="0"/>
    <x v="1"/>
    <x v="3"/>
    <x v="2"/>
    <x v="1"/>
    <n v="3"/>
    <n v="0"/>
    <n v="0"/>
  </r>
  <r>
    <x v="1"/>
    <x v="1"/>
    <x v="1"/>
    <x v="0"/>
    <x v="1"/>
    <x v="4"/>
    <x v="2"/>
    <x v="1"/>
    <n v="7"/>
    <n v="0"/>
    <n v="0"/>
  </r>
  <r>
    <x v="1"/>
    <x v="2"/>
    <x v="2"/>
    <x v="2"/>
    <x v="1"/>
    <x v="3"/>
    <x v="3"/>
    <x v="0"/>
    <n v="2"/>
    <n v="0"/>
    <n v="1.1000000000000001"/>
  </r>
  <r>
    <x v="3"/>
    <x v="25"/>
    <x v="11"/>
    <x v="0"/>
    <x v="1"/>
    <x v="3"/>
    <x v="2"/>
    <x v="1"/>
    <n v="0"/>
    <n v="0"/>
    <n v="0"/>
  </r>
  <r>
    <x v="3"/>
    <x v="17"/>
    <x v="8"/>
    <x v="2"/>
    <x v="1"/>
    <x v="0"/>
    <x v="3"/>
    <x v="0"/>
    <n v="534"/>
    <n v="0"/>
    <n v="146.85"/>
  </r>
  <r>
    <x v="7"/>
    <x v="0"/>
    <x v="0"/>
    <x v="1"/>
    <x v="1"/>
    <x v="1"/>
    <x v="3"/>
    <x v="0"/>
    <n v="3"/>
    <n v="0.71970000000000001"/>
    <n v="1.35"/>
  </r>
  <r>
    <x v="0"/>
    <x v="0"/>
    <x v="0"/>
    <x v="0"/>
    <x v="1"/>
    <x v="4"/>
    <x v="2"/>
    <x v="0"/>
    <n v="7"/>
    <n v="0"/>
    <n v="3.85"/>
  </r>
  <r>
    <x v="3"/>
    <x v="19"/>
    <x v="2"/>
    <x v="1"/>
    <x v="1"/>
    <x v="4"/>
    <x v="3"/>
    <x v="1"/>
    <n v="8"/>
    <n v="0"/>
    <n v="0"/>
  </r>
  <r>
    <x v="5"/>
    <x v="4"/>
    <x v="3"/>
    <x v="2"/>
    <x v="1"/>
    <x v="3"/>
    <x v="1"/>
    <x v="1"/>
    <n v="1"/>
    <n v="0"/>
    <n v="0"/>
  </r>
  <r>
    <x v="11"/>
    <x v="15"/>
    <x v="2"/>
    <x v="0"/>
    <x v="1"/>
    <x v="0"/>
    <x v="2"/>
    <x v="0"/>
    <n v="4997"/>
    <n v="0"/>
    <n v="1374.175"/>
  </r>
  <r>
    <x v="10"/>
    <x v="16"/>
    <x v="7"/>
    <x v="0"/>
    <x v="1"/>
    <x v="2"/>
    <x v="2"/>
    <x v="1"/>
    <n v="7"/>
    <n v="0"/>
    <n v="0"/>
  </r>
  <r>
    <x v="3"/>
    <x v="0"/>
    <x v="0"/>
    <x v="0"/>
    <x v="1"/>
    <x v="1"/>
    <x v="0"/>
    <x v="0"/>
    <n v="149"/>
    <n v="39.282200000000003"/>
    <n v="67.05"/>
  </r>
  <r>
    <x v="4"/>
    <x v="0"/>
    <x v="0"/>
    <x v="1"/>
    <x v="1"/>
    <x v="0"/>
    <x v="3"/>
    <x v="0"/>
    <n v="2"/>
    <n v="0"/>
    <n v="0.53"/>
  </r>
  <r>
    <x v="3"/>
    <x v="16"/>
    <x v="7"/>
    <x v="0"/>
    <x v="1"/>
    <x v="0"/>
    <x v="3"/>
    <x v="1"/>
    <n v="9"/>
    <n v="0"/>
    <n v="0"/>
  </r>
  <r>
    <x v="6"/>
    <x v="2"/>
    <x v="2"/>
    <x v="2"/>
    <x v="1"/>
    <x v="2"/>
    <x v="1"/>
    <x v="0"/>
    <n v="1"/>
    <n v="0"/>
    <n v="0.27500000000000002"/>
  </r>
  <r>
    <x v="3"/>
    <x v="7"/>
    <x v="2"/>
    <x v="0"/>
    <x v="1"/>
    <x v="1"/>
    <x v="2"/>
    <x v="0"/>
    <n v="7"/>
    <n v="1.2705"/>
    <n v="3.1500000000000004"/>
  </r>
  <r>
    <x v="4"/>
    <x v="17"/>
    <x v="8"/>
    <x v="1"/>
    <x v="1"/>
    <x v="0"/>
    <x v="3"/>
    <x v="0"/>
    <n v="97"/>
    <n v="0"/>
    <n v="25.705000000000002"/>
  </r>
  <r>
    <x v="0"/>
    <x v="26"/>
    <x v="2"/>
    <x v="2"/>
    <x v="1"/>
    <x v="1"/>
    <x v="0"/>
    <x v="0"/>
    <n v="8"/>
    <n v="1.4237"/>
    <n v="3.6"/>
  </r>
  <r>
    <x v="11"/>
    <x v="12"/>
    <x v="1"/>
    <x v="0"/>
    <x v="1"/>
    <x v="3"/>
    <x v="3"/>
    <x v="0"/>
    <n v="80"/>
    <n v="0"/>
    <n v="44"/>
  </r>
  <r>
    <x v="4"/>
    <x v="10"/>
    <x v="0"/>
    <x v="0"/>
    <x v="1"/>
    <x v="4"/>
    <x v="0"/>
    <x v="1"/>
    <n v="169"/>
    <n v="0"/>
    <n v="0"/>
  </r>
  <r>
    <x v="8"/>
    <x v="11"/>
    <x v="2"/>
    <x v="0"/>
    <x v="1"/>
    <x v="5"/>
    <x v="1"/>
    <x v="1"/>
    <n v="3"/>
    <n v="17.4849"/>
    <n v="0"/>
  </r>
  <r>
    <x v="10"/>
    <x v="11"/>
    <x v="2"/>
    <x v="0"/>
    <x v="1"/>
    <x v="3"/>
    <x v="3"/>
    <x v="1"/>
    <n v="6"/>
    <n v="0"/>
    <n v="0"/>
  </r>
  <r>
    <x v="9"/>
    <x v="22"/>
    <x v="7"/>
    <x v="2"/>
    <x v="1"/>
    <x v="3"/>
    <x v="2"/>
    <x v="0"/>
    <n v="2"/>
    <n v="0"/>
    <n v="1.1000000000000001"/>
  </r>
  <r>
    <x v="2"/>
    <x v="6"/>
    <x v="4"/>
    <x v="0"/>
    <x v="1"/>
    <x v="0"/>
    <x v="1"/>
    <x v="0"/>
    <n v="1482"/>
    <n v="0"/>
    <n v="407.55"/>
  </r>
  <r>
    <x v="8"/>
    <x v="18"/>
    <x v="9"/>
    <x v="0"/>
    <x v="1"/>
    <x v="1"/>
    <x v="3"/>
    <x v="0"/>
    <n v="21"/>
    <n v="12.264100000000001"/>
    <n v="9.4500000000000011"/>
  </r>
  <r>
    <x v="0"/>
    <x v="11"/>
    <x v="2"/>
    <x v="1"/>
    <x v="1"/>
    <x v="0"/>
    <x v="0"/>
    <x v="1"/>
    <n v="11"/>
    <n v="0"/>
    <n v="0"/>
  </r>
  <r>
    <x v="4"/>
    <x v="19"/>
    <x v="2"/>
    <x v="0"/>
    <x v="1"/>
    <x v="4"/>
    <x v="1"/>
    <x v="0"/>
    <n v="7"/>
    <n v="0"/>
    <n v="3.85"/>
  </r>
  <r>
    <x v="0"/>
    <x v="13"/>
    <x v="0"/>
    <x v="0"/>
    <x v="1"/>
    <x v="2"/>
    <x v="0"/>
    <x v="0"/>
    <n v="38"/>
    <n v="0"/>
    <n v="10.07"/>
  </r>
  <r>
    <x v="6"/>
    <x v="10"/>
    <x v="0"/>
    <x v="0"/>
    <x v="1"/>
    <x v="0"/>
    <x v="0"/>
    <x v="1"/>
    <n v="197"/>
    <n v="0"/>
    <n v="0"/>
  </r>
  <r>
    <x v="7"/>
    <x v="19"/>
    <x v="2"/>
    <x v="0"/>
    <x v="1"/>
    <x v="4"/>
    <x v="3"/>
    <x v="0"/>
    <n v="27"/>
    <n v="0"/>
    <n v="14.850000000000001"/>
  </r>
  <r>
    <x v="3"/>
    <x v="23"/>
    <x v="2"/>
    <x v="2"/>
    <x v="1"/>
    <x v="2"/>
    <x v="2"/>
    <x v="0"/>
    <n v="1"/>
    <n v="0"/>
    <n v="0.27500000000000002"/>
  </r>
  <r>
    <x v="9"/>
    <x v="15"/>
    <x v="2"/>
    <x v="1"/>
    <x v="1"/>
    <x v="3"/>
    <x v="3"/>
    <x v="0"/>
    <n v="3"/>
    <n v="0"/>
    <n v="1.6500000000000001"/>
  </r>
  <r>
    <x v="4"/>
    <x v="17"/>
    <x v="8"/>
    <x v="2"/>
    <x v="1"/>
    <x v="4"/>
    <x v="0"/>
    <x v="1"/>
    <n v="14"/>
    <n v="0"/>
    <n v="0"/>
  </r>
  <r>
    <x v="4"/>
    <x v="12"/>
    <x v="1"/>
    <x v="0"/>
    <x v="1"/>
    <x v="4"/>
    <x v="3"/>
    <x v="0"/>
    <n v="18"/>
    <n v="0"/>
    <n v="9.9"/>
  </r>
  <r>
    <x v="7"/>
    <x v="16"/>
    <x v="7"/>
    <x v="2"/>
    <x v="1"/>
    <x v="2"/>
    <x v="0"/>
    <x v="0"/>
    <n v="5"/>
    <n v="0"/>
    <n v="1.375"/>
  </r>
  <r>
    <x v="1"/>
    <x v="1"/>
    <x v="1"/>
    <x v="2"/>
    <x v="1"/>
    <x v="2"/>
    <x v="2"/>
    <x v="0"/>
    <n v="29"/>
    <n v="0"/>
    <n v="7.9750000000000005"/>
  </r>
  <r>
    <x v="8"/>
    <x v="12"/>
    <x v="1"/>
    <x v="2"/>
    <x v="1"/>
    <x v="1"/>
    <x v="2"/>
    <x v="0"/>
    <n v="42"/>
    <n v="13.414100000000001"/>
    <n v="18.900000000000002"/>
  </r>
  <r>
    <x v="7"/>
    <x v="0"/>
    <x v="0"/>
    <x v="0"/>
    <x v="1"/>
    <x v="0"/>
    <x v="0"/>
    <x v="1"/>
    <n v="7"/>
    <n v="0"/>
    <n v="0"/>
  </r>
  <r>
    <x v="10"/>
    <x v="4"/>
    <x v="3"/>
    <x v="1"/>
    <x v="1"/>
    <x v="0"/>
    <x v="0"/>
    <x v="0"/>
    <n v="29"/>
    <n v="0"/>
    <n v="7.9750000000000005"/>
  </r>
  <r>
    <x v="11"/>
    <x v="8"/>
    <x v="5"/>
    <x v="0"/>
    <x v="1"/>
    <x v="4"/>
    <x v="2"/>
    <x v="1"/>
    <n v="37"/>
    <n v="0"/>
    <n v="0"/>
  </r>
  <r>
    <x v="9"/>
    <x v="6"/>
    <x v="4"/>
    <x v="0"/>
    <x v="1"/>
    <x v="1"/>
    <x v="3"/>
    <x v="0"/>
    <n v="1527"/>
    <n v="424.48840000000001"/>
    <n v="687.15"/>
  </r>
  <r>
    <x v="1"/>
    <x v="6"/>
    <x v="4"/>
    <x v="0"/>
    <x v="0"/>
    <x v="0"/>
    <x v="0"/>
    <x v="1"/>
    <n v="13"/>
    <n v="0"/>
    <n v="0"/>
  </r>
  <r>
    <x v="8"/>
    <x v="10"/>
    <x v="0"/>
    <x v="0"/>
    <x v="0"/>
    <x v="0"/>
    <x v="3"/>
    <x v="1"/>
    <n v="44"/>
    <n v="0"/>
    <n v="0"/>
  </r>
  <r>
    <x v="5"/>
    <x v="10"/>
    <x v="0"/>
    <x v="1"/>
    <x v="0"/>
    <x v="2"/>
    <x v="2"/>
    <x v="1"/>
    <n v="1"/>
    <n v="0"/>
    <n v="0"/>
  </r>
  <r>
    <x v="5"/>
    <x v="19"/>
    <x v="2"/>
    <x v="1"/>
    <x v="1"/>
    <x v="4"/>
    <x v="1"/>
    <x v="0"/>
    <n v="2"/>
    <n v="0"/>
    <n v="1.1000000000000001"/>
  </r>
  <r>
    <x v="6"/>
    <x v="11"/>
    <x v="2"/>
    <x v="0"/>
    <x v="1"/>
    <x v="1"/>
    <x v="1"/>
    <x v="0"/>
    <n v="860"/>
    <n v="261.78090000000003"/>
    <n v="387"/>
  </r>
  <r>
    <x v="10"/>
    <x v="4"/>
    <x v="3"/>
    <x v="0"/>
    <x v="1"/>
    <x v="3"/>
    <x v="0"/>
    <x v="1"/>
    <n v="13"/>
    <n v="0"/>
    <n v="0"/>
  </r>
  <r>
    <x v="1"/>
    <x v="10"/>
    <x v="0"/>
    <x v="0"/>
    <x v="1"/>
    <x v="2"/>
    <x v="0"/>
    <x v="1"/>
    <n v="30"/>
    <n v="0"/>
    <n v="0"/>
  </r>
  <r>
    <x v="5"/>
    <x v="13"/>
    <x v="0"/>
    <x v="0"/>
    <x v="1"/>
    <x v="2"/>
    <x v="3"/>
    <x v="1"/>
    <n v="2"/>
    <n v="0"/>
    <n v="0"/>
  </r>
  <r>
    <x v="9"/>
    <x v="11"/>
    <x v="2"/>
    <x v="1"/>
    <x v="1"/>
    <x v="2"/>
    <x v="1"/>
    <x v="0"/>
    <n v="12"/>
    <n v="0"/>
    <n v="3.18"/>
  </r>
  <r>
    <x v="10"/>
    <x v="1"/>
    <x v="1"/>
    <x v="0"/>
    <x v="1"/>
    <x v="2"/>
    <x v="3"/>
    <x v="0"/>
    <n v="129"/>
    <n v="0"/>
    <n v="35.475000000000001"/>
  </r>
  <r>
    <x v="9"/>
    <x v="4"/>
    <x v="3"/>
    <x v="2"/>
    <x v="1"/>
    <x v="2"/>
    <x v="0"/>
    <x v="1"/>
    <n v="3"/>
    <n v="0"/>
    <n v="0"/>
  </r>
  <r>
    <x v="8"/>
    <x v="10"/>
    <x v="0"/>
    <x v="0"/>
    <x v="0"/>
    <x v="3"/>
    <x v="2"/>
    <x v="0"/>
    <n v="660"/>
    <n v="0"/>
    <n v="363"/>
  </r>
  <r>
    <x v="4"/>
    <x v="4"/>
    <x v="3"/>
    <x v="0"/>
    <x v="1"/>
    <x v="3"/>
    <x v="1"/>
    <x v="1"/>
    <n v="4"/>
    <n v="0"/>
    <n v="0"/>
  </r>
  <r>
    <x v="7"/>
    <x v="19"/>
    <x v="2"/>
    <x v="0"/>
    <x v="1"/>
    <x v="1"/>
    <x v="1"/>
    <x v="0"/>
    <n v="904"/>
    <n v="307.3922"/>
    <n v="406.8"/>
  </r>
  <r>
    <x v="3"/>
    <x v="19"/>
    <x v="2"/>
    <x v="1"/>
    <x v="1"/>
    <x v="1"/>
    <x v="0"/>
    <x v="0"/>
    <n v="36"/>
    <n v="14.7613"/>
    <n v="16.2"/>
  </r>
  <r>
    <x v="4"/>
    <x v="4"/>
    <x v="3"/>
    <x v="2"/>
    <x v="0"/>
    <x v="0"/>
    <x v="1"/>
    <x v="0"/>
    <n v="4"/>
    <n v="0"/>
    <n v="1.06"/>
  </r>
  <r>
    <x v="7"/>
    <x v="10"/>
    <x v="0"/>
    <x v="1"/>
    <x v="1"/>
    <x v="3"/>
    <x v="2"/>
    <x v="0"/>
    <n v="68"/>
    <n v="0"/>
    <n v="37.4"/>
  </r>
  <r>
    <x v="1"/>
    <x v="9"/>
    <x v="2"/>
    <x v="1"/>
    <x v="1"/>
    <x v="3"/>
    <x v="3"/>
    <x v="0"/>
    <n v="2"/>
    <n v="0"/>
    <n v="1.1000000000000001"/>
  </r>
  <r>
    <x v="11"/>
    <x v="8"/>
    <x v="5"/>
    <x v="0"/>
    <x v="1"/>
    <x v="2"/>
    <x v="0"/>
    <x v="0"/>
    <n v="27"/>
    <n v="0"/>
    <n v="7.4250000000000007"/>
  </r>
  <r>
    <x v="8"/>
    <x v="17"/>
    <x v="8"/>
    <x v="0"/>
    <x v="1"/>
    <x v="2"/>
    <x v="3"/>
    <x v="0"/>
    <n v="449"/>
    <n v="0"/>
    <n v="123.47500000000001"/>
  </r>
  <r>
    <x v="1"/>
    <x v="15"/>
    <x v="2"/>
    <x v="1"/>
    <x v="1"/>
    <x v="0"/>
    <x v="0"/>
    <x v="0"/>
    <n v="22"/>
    <n v="0"/>
    <n v="6.0500000000000007"/>
  </r>
  <r>
    <x v="3"/>
    <x v="1"/>
    <x v="1"/>
    <x v="1"/>
    <x v="1"/>
    <x v="0"/>
    <x v="2"/>
    <x v="0"/>
    <n v="18"/>
    <n v="0"/>
    <n v="4.95"/>
  </r>
  <r>
    <x v="3"/>
    <x v="5"/>
    <x v="1"/>
    <x v="0"/>
    <x v="1"/>
    <x v="4"/>
    <x v="0"/>
    <x v="1"/>
    <n v="7"/>
    <n v="0"/>
    <n v="0"/>
  </r>
  <r>
    <x v="8"/>
    <x v="11"/>
    <x v="2"/>
    <x v="0"/>
    <x v="1"/>
    <x v="4"/>
    <x v="3"/>
    <x v="0"/>
    <n v="41"/>
    <n v="0"/>
    <n v="22.55"/>
  </r>
  <r>
    <x v="10"/>
    <x v="8"/>
    <x v="5"/>
    <x v="0"/>
    <x v="1"/>
    <x v="0"/>
    <x v="0"/>
    <x v="1"/>
    <n v="12"/>
    <n v="0"/>
    <n v="0"/>
  </r>
  <r>
    <x v="6"/>
    <x v="15"/>
    <x v="2"/>
    <x v="1"/>
    <x v="1"/>
    <x v="2"/>
    <x v="0"/>
    <x v="1"/>
    <n v="1"/>
    <n v="0"/>
    <n v="0"/>
  </r>
  <r>
    <x v="9"/>
    <x v="10"/>
    <x v="0"/>
    <x v="0"/>
    <x v="1"/>
    <x v="4"/>
    <x v="1"/>
    <x v="1"/>
    <n v="69"/>
    <n v="0"/>
    <n v="0"/>
  </r>
  <r>
    <x v="11"/>
    <x v="15"/>
    <x v="2"/>
    <x v="0"/>
    <x v="1"/>
    <x v="5"/>
    <x v="2"/>
    <x v="1"/>
    <n v="8"/>
    <n v="186.8408"/>
    <n v="0"/>
  </r>
  <r>
    <x v="1"/>
    <x v="15"/>
    <x v="2"/>
    <x v="0"/>
    <x v="1"/>
    <x v="2"/>
    <x v="1"/>
    <x v="1"/>
    <n v="4"/>
    <n v="0"/>
    <n v="0"/>
  </r>
  <r>
    <x v="9"/>
    <x v="8"/>
    <x v="5"/>
    <x v="0"/>
    <x v="1"/>
    <x v="0"/>
    <x v="1"/>
    <x v="1"/>
    <n v="1"/>
    <n v="0"/>
    <n v="0"/>
  </r>
  <r>
    <x v="2"/>
    <x v="13"/>
    <x v="0"/>
    <x v="0"/>
    <x v="1"/>
    <x v="0"/>
    <x v="1"/>
    <x v="0"/>
    <n v="39"/>
    <n v="0"/>
    <n v="10.725"/>
  </r>
  <r>
    <x v="0"/>
    <x v="4"/>
    <x v="3"/>
    <x v="1"/>
    <x v="1"/>
    <x v="4"/>
    <x v="0"/>
    <x v="1"/>
    <n v="1"/>
    <n v="0"/>
    <n v="0"/>
  </r>
  <r>
    <x v="9"/>
    <x v="11"/>
    <x v="2"/>
    <x v="0"/>
    <x v="1"/>
    <x v="3"/>
    <x v="1"/>
    <x v="0"/>
    <n v="92"/>
    <n v="0"/>
    <n v="50.6"/>
  </r>
  <r>
    <x v="0"/>
    <x v="11"/>
    <x v="2"/>
    <x v="1"/>
    <x v="1"/>
    <x v="1"/>
    <x v="0"/>
    <x v="0"/>
    <n v="134"/>
    <n v="46.353999999999999"/>
    <n v="60.300000000000004"/>
  </r>
  <r>
    <x v="6"/>
    <x v="12"/>
    <x v="1"/>
    <x v="2"/>
    <x v="1"/>
    <x v="2"/>
    <x v="0"/>
    <x v="0"/>
    <n v="18"/>
    <n v="0"/>
    <n v="4.95"/>
  </r>
  <r>
    <x v="5"/>
    <x v="17"/>
    <x v="8"/>
    <x v="1"/>
    <x v="1"/>
    <x v="0"/>
    <x v="3"/>
    <x v="1"/>
    <n v="3"/>
    <n v="0"/>
    <n v="0"/>
  </r>
  <r>
    <x v="5"/>
    <x v="19"/>
    <x v="2"/>
    <x v="2"/>
    <x v="1"/>
    <x v="2"/>
    <x v="0"/>
    <x v="1"/>
    <n v="13"/>
    <n v="0"/>
    <n v="0"/>
  </r>
  <r>
    <x v="2"/>
    <x v="16"/>
    <x v="7"/>
    <x v="1"/>
    <x v="1"/>
    <x v="3"/>
    <x v="3"/>
    <x v="0"/>
    <n v="2"/>
    <n v="0"/>
    <n v="1.1000000000000001"/>
  </r>
  <r>
    <x v="3"/>
    <x v="1"/>
    <x v="1"/>
    <x v="2"/>
    <x v="1"/>
    <x v="4"/>
    <x v="3"/>
    <x v="0"/>
    <n v="2"/>
    <n v="0"/>
    <n v="1.1000000000000001"/>
  </r>
  <r>
    <x v="0"/>
    <x v="26"/>
    <x v="2"/>
    <x v="0"/>
    <x v="1"/>
    <x v="3"/>
    <x v="2"/>
    <x v="1"/>
    <n v="0"/>
    <n v="0"/>
    <n v="0"/>
  </r>
  <r>
    <x v="8"/>
    <x v="11"/>
    <x v="2"/>
    <x v="2"/>
    <x v="1"/>
    <x v="0"/>
    <x v="0"/>
    <x v="1"/>
    <n v="8"/>
    <n v="0"/>
    <n v="0"/>
  </r>
  <r>
    <x v="4"/>
    <x v="19"/>
    <x v="2"/>
    <x v="2"/>
    <x v="1"/>
    <x v="1"/>
    <x v="3"/>
    <x v="0"/>
    <n v="51"/>
    <n v="12.5297"/>
    <n v="22.950000000000003"/>
  </r>
  <r>
    <x v="0"/>
    <x v="5"/>
    <x v="1"/>
    <x v="2"/>
    <x v="1"/>
    <x v="2"/>
    <x v="3"/>
    <x v="0"/>
    <n v="4"/>
    <n v="0"/>
    <n v="1.06"/>
  </r>
  <r>
    <x v="7"/>
    <x v="6"/>
    <x v="4"/>
    <x v="0"/>
    <x v="1"/>
    <x v="3"/>
    <x v="3"/>
    <x v="0"/>
    <n v="285"/>
    <n v="0"/>
    <n v="156.75"/>
  </r>
  <r>
    <x v="3"/>
    <x v="10"/>
    <x v="0"/>
    <x v="2"/>
    <x v="0"/>
    <x v="3"/>
    <x v="0"/>
    <x v="0"/>
    <n v="12"/>
    <n v="0"/>
    <n v="6.6000000000000005"/>
  </r>
  <r>
    <x v="10"/>
    <x v="6"/>
    <x v="4"/>
    <x v="0"/>
    <x v="1"/>
    <x v="2"/>
    <x v="2"/>
    <x v="1"/>
    <n v="24"/>
    <n v="0"/>
    <n v="0"/>
  </r>
  <r>
    <x v="0"/>
    <x v="0"/>
    <x v="0"/>
    <x v="0"/>
    <x v="1"/>
    <x v="0"/>
    <x v="3"/>
    <x v="1"/>
    <n v="15"/>
    <n v="0"/>
    <n v="0"/>
  </r>
  <r>
    <x v="10"/>
    <x v="15"/>
    <x v="2"/>
    <x v="0"/>
    <x v="1"/>
    <x v="2"/>
    <x v="3"/>
    <x v="0"/>
    <n v="134"/>
    <n v="0"/>
    <n v="36.85"/>
  </r>
  <r>
    <x v="10"/>
    <x v="0"/>
    <x v="0"/>
    <x v="1"/>
    <x v="1"/>
    <x v="1"/>
    <x v="2"/>
    <x v="0"/>
    <n v="1"/>
    <n v="0.23500000000000001"/>
    <n v="0.45"/>
  </r>
  <r>
    <x v="1"/>
    <x v="4"/>
    <x v="3"/>
    <x v="1"/>
    <x v="1"/>
    <x v="3"/>
    <x v="1"/>
    <x v="0"/>
    <n v="1"/>
    <n v="0"/>
    <n v="0.55000000000000004"/>
  </r>
  <r>
    <x v="1"/>
    <x v="10"/>
    <x v="0"/>
    <x v="2"/>
    <x v="1"/>
    <x v="0"/>
    <x v="1"/>
    <x v="0"/>
    <n v="185"/>
    <n v="0"/>
    <n v="50.695"/>
  </r>
  <r>
    <x v="0"/>
    <x v="11"/>
    <x v="2"/>
    <x v="1"/>
    <x v="1"/>
    <x v="0"/>
    <x v="3"/>
    <x v="0"/>
    <n v="198"/>
    <n v="0"/>
    <n v="52.470000000000006"/>
  </r>
  <r>
    <x v="1"/>
    <x v="9"/>
    <x v="2"/>
    <x v="2"/>
    <x v="1"/>
    <x v="4"/>
    <x v="1"/>
    <x v="0"/>
    <n v="2"/>
    <n v="0"/>
    <n v="1.1000000000000001"/>
  </r>
  <r>
    <x v="2"/>
    <x v="17"/>
    <x v="8"/>
    <x v="2"/>
    <x v="1"/>
    <x v="3"/>
    <x v="2"/>
    <x v="1"/>
    <n v="16"/>
    <n v="0"/>
    <n v="0"/>
  </r>
  <r>
    <x v="8"/>
    <x v="0"/>
    <x v="0"/>
    <x v="0"/>
    <x v="0"/>
    <x v="0"/>
    <x v="1"/>
    <x v="0"/>
    <n v="1"/>
    <n v="0"/>
    <n v="0.27500000000000002"/>
  </r>
  <r>
    <x v="0"/>
    <x v="2"/>
    <x v="2"/>
    <x v="0"/>
    <x v="1"/>
    <x v="4"/>
    <x v="2"/>
    <x v="1"/>
    <n v="94"/>
    <n v="0"/>
    <n v="0"/>
  </r>
  <r>
    <x v="6"/>
    <x v="21"/>
    <x v="0"/>
    <x v="0"/>
    <x v="1"/>
    <x v="3"/>
    <x v="0"/>
    <x v="0"/>
    <n v="2"/>
    <n v="0"/>
    <n v="1.1000000000000001"/>
  </r>
  <r>
    <x v="0"/>
    <x v="15"/>
    <x v="2"/>
    <x v="0"/>
    <x v="1"/>
    <x v="4"/>
    <x v="3"/>
    <x v="0"/>
    <n v="4"/>
    <n v="0"/>
    <n v="2.2000000000000002"/>
  </r>
  <r>
    <x v="9"/>
    <x v="10"/>
    <x v="0"/>
    <x v="1"/>
    <x v="1"/>
    <x v="3"/>
    <x v="1"/>
    <x v="0"/>
    <n v="9"/>
    <n v="0"/>
    <n v="4.95"/>
  </r>
  <r>
    <x v="2"/>
    <x v="5"/>
    <x v="1"/>
    <x v="0"/>
    <x v="1"/>
    <x v="3"/>
    <x v="1"/>
    <x v="0"/>
    <n v="5"/>
    <n v="0"/>
    <n v="2.75"/>
  </r>
  <r>
    <x v="10"/>
    <x v="10"/>
    <x v="0"/>
    <x v="0"/>
    <x v="1"/>
    <x v="2"/>
    <x v="3"/>
    <x v="0"/>
    <n v="1157"/>
    <n v="0"/>
    <n v="318.17500000000001"/>
  </r>
  <r>
    <x v="11"/>
    <x v="3"/>
    <x v="2"/>
    <x v="0"/>
    <x v="1"/>
    <x v="0"/>
    <x v="0"/>
    <x v="0"/>
    <n v="5"/>
    <n v="0"/>
    <n v="1.375"/>
  </r>
  <r>
    <x v="8"/>
    <x v="10"/>
    <x v="0"/>
    <x v="1"/>
    <x v="1"/>
    <x v="0"/>
    <x v="1"/>
    <x v="0"/>
    <n v="75"/>
    <n v="0"/>
    <n v="20.625"/>
  </r>
  <r>
    <x v="3"/>
    <x v="13"/>
    <x v="0"/>
    <x v="1"/>
    <x v="1"/>
    <x v="2"/>
    <x v="2"/>
    <x v="0"/>
    <n v="1"/>
    <n v="0"/>
    <n v="0.27500000000000002"/>
  </r>
  <r>
    <x v="4"/>
    <x v="16"/>
    <x v="7"/>
    <x v="1"/>
    <x v="1"/>
    <x v="4"/>
    <x v="2"/>
    <x v="0"/>
    <n v="6"/>
    <n v="0"/>
    <n v="3.3000000000000003"/>
  </r>
  <r>
    <x v="4"/>
    <x v="15"/>
    <x v="2"/>
    <x v="1"/>
    <x v="1"/>
    <x v="0"/>
    <x v="2"/>
    <x v="0"/>
    <n v="156"/>
    <n v="0"/>
    <n v="41.34"/>
  </r>
  <r>
    <x v="11"/>
    <x v="7"/>
    <x v="2"/>
    <x v="0"/>
    <x v="1"/>
    <x v="2"/>
    <x v="2"/>
    <x v="1"/>
    <n v="1"/>
    <n v="0"/>
    <n v="0"/>
  </r>
  <r>
    <x v="5"/>
    <x v="17"/>
    <x v="8"/>
    <x v="2"/>
    <x v="1"/>
    <x v="4"/>
    <x v="2"/>
    <x v="1"/>
    <n v="115"/>
    <n v="0"/>
    <n v="0"/>
  </r>
  <r>
    <x v="4"/>
    <x v="9"/>
    <x v="2"/>
    <x v="1"/>
    <x v="1"/>
    <x v="3"/>
    <x v="0"/>
    <x v="0"/>
    <n v="9"/>
    <n v="0"/>
    <n v="4.95"/>
  </r>
  <r>
    <x v="3"/>
    <x v="1"/>
    <x v="1"/>
    <x v="0"/>
    <x v="1"/>
    <x v="4"/>
    <x v="1"/>
    <x v="0"/>
    <n v="1"/>
    <n v="0"/>
    <n v="0.55000000000000004"/>
  </r>
  <r>
    <x v="0"/>
    <x v="23"/>
    <x v="2"/>
    <x v="2"/>
    <x v="1"/>
    <x v="0"/>
    <x v="3"/>
    <x v="0"/>
    <n v="3"/>
    <n v="0"/>
    <n v="0.79500000000000004"/>
  </r>
  <r>
    <x v="3"/>
    <x v="8"/>
    <x v="5"/>
    <x v="0"/>
    <x v="1"/>
    <x v="4"/>
    <x v="0"/>
    <x v="1"/>
    <n v="21"/>
    <n v="0"/>
    <n v="0"/>
  </r>
  <r>
    <x v="9"/>
    <x v="3"/>
    <x v="2"/>
    <x v="0"/>
    <x v="1"/>
    <x v="0"/>
    <x v="1"/>
    <x v="1"/>
    <n v="2"/>
    <n v="0"/>
    <n v="0"/>
  </r>
  <r>
    <x v="7"/>
    <x v="16"/>
    <x v="7"/>
    <x v="1"/>
    <x v="1"/>
    <x v="3"/>
    <x v="2"/>
    <x v="1"/>
    <n v="0"/>
    <n v="0"/>
    <n v="0"/>
  </r>
  <r>
    <x v="11"/>
    <x v="8"/>
    <x v="5"/>
    <x v="2"/>
    <x v="1"/>
    <x v="0"/>
    <x v="0"/>
    <x v="1"/>
    <n v="2"/>
    <n v="0"/>
    <n v="0"/>
  </r>
  <r>
    <x v="4"/>
    <x v="23"/>
    <x v="2"/>
    <x v="2"/>
    <x v="1"/>
    <x v="0"/>
    <x v="0"/>
    <x v="0"/>
    <n v="4"/>
    <n v="0"/>
    <n v="1.06"/>
  </r>
  <r>
    <x v="8"/>
    <x v="0"/>
    <x v="0"/>
    <x v="0"/>
    <x v="0"/>
    <x v="1"/>
    <x v="2"/>
    <x v="0"/>
    <n v="1"/>
    <n v="3.3700000000000001E-2"/>
    <n v="0.45"/>
  </r>
  <r>
    <x v="1"/>
    <x v="11"/>
    <x v="2"/>
    <x v="0"/>
    <x v="1"/>
    <x v="5"/>
    <x v="0"/>
    <x v="1"/>
    <n v="55"/>
    <n v="1255.1284000000001"/>
    <n v="0"/>
  </r>
  <r>
    <x v="11"/>
    <x v="19"/>
    <x v="2"/>
    <x v="1"/>
    <x v="1"/>
    <x v="5"/>
    <x v="2"/>
    <x v="0"/>
    <n v="3"/>
    <n v="51.218299999999999"/>
    <n v="2.0700000000000003"/>
  </r>
  <r>
    <x v="4"/>
    <x v="17"/>
    <x v="8"/>
    <x v="2"/>
    <x v="1"/>
    <x v="4"/>
    <x v="3"/>
    <x v="0"/>
    <n v="1"/>
    <n v="0"/>
    <n v="0.55000000000000004"/>
  </r>
  <r>
    <x v="10"/>
    <x v="5"/>
    <x v="1"/>
    <x v="0"/>
    <x v="1"/>
    <x v="2"/>
    <x v="0"/>
    <x v="0"/>
    <n v="87"/>
    <n v="0"/>
    <n v="23.925000000000001"/>
  </r>
  <r>
    <x v="9"/>
    <x v="4"/>
    <x v="3"/>
    <x v="2"/>
    <x v="1"/>
    <x v="3"/>
    <x v="0"/>
    <x v="0"/>
    <n v="10"/>
    <n v="0"/>
    <n v="5.5"/>
  </r>
  <r>
    <x v="2"/>
    <x v="12"/>
    <x v="1"/>
    <x v="2"/>
    <x v="1"/>
    <x v="1"/>
    <x v="1"/>
    <x v="0"/>
    <n v="6"/>
    <n v="1.8526"/>
    <n v="2.7"/>
  </r>
  <r>
    <x v="11"/>
    <x v="17"/>
    <x v="8"/>
    <x v="1"/>
    <x v="1"/>
    <x v="0"/>
    <x v="2"/>
    <x v="0"/>
    <n v="367"/>
    <n v="0"/>
    <n v="100.92500000000001"/>
  </r>
  <r>
    <x v="11"/>
    <x v="17"/>
    <x v="8"/>
    <x v="1"/>
    <x v="1"/>
    <x v="1"/>
    <x v="3"/>
    <x v="0"/>
    <n v="13"/>
    <n v="2.5607000000000002"/>
    <n v="5.8500000000000005"/>
  </r>
  <r>
    <x v="10"/>
    <x v="19"/>
    <x v="2"/>
    <x v="0"/>
    <x v="1"/>
    <x v="3"/>
    <x v="1"/>
    <x v="0"/>
    <n v="49"/>
    <n v="0"/>
    <n v="26.950000000000003"/>
  </r>
  <r>
    <x v="2"/>
    <x v="0"/>
    <x v="0"/>
    <x v="0"/>
    <x v="1"/>
    <x v="0"/>
    <x v="0"/>
    <x v="0"/>
    <n v="263"/>
    <n v="0"/>
    <n v="72.325000000000003"/>
  </r>
  <r>
    <x v="6"/>
    <x v="23"/>
    <x v="2"/>
    <x v="0"/>
    <x v="1"/>
    <x v="3"/>
    <x v="2"/>
    <x v="0"/>
    <n v="2"/>
    <n v="0"/>
    <n v="1.1000000000000001"/>
  </r>
  <r>
    <x v="1"/>
    <x v="4"/>
    <x v="3"/>
    <x v="0"/>
    <x v="0"/>
    <x v="0"/>
    <x v="2"/>
    <x v="0"/>
    <n v="753"/>
    <n v="0"/>
    <n v="207.07500000000002"/>
  </r>
  <r>
    <x v="10"/>
    <x v="6"/>
    <x v="4"/>
    <x v="0"/>
    <x v="0"/>
    <x v="2"/>
    <x v="0"/>
    <x v="0"/>
    <n v="58"/>
    <n v="0"/>
    <n v="15.950000000000001"/>
  </r>
  <r>
    <x v="4"/>
    <x v="10"/>
    <x v="0"/>
    <x v="0"/>
    <x v="1"/>
    <x v="1"/>
    <x v="0"/>
    <x v="0"/>
    <n v="2557"/>
    <n v="828.50040000000001"/>
    <n v="1150.6500000000001"/>
  </r>
  <r>
    <x v="9"/>
    <x v="11"/>
    <x v="2"/>
    <x v="0"/>
    <x v="1"/>
    <x v="4"/>
    <x v="0"/>
    <x v="0"/>
    <n v="117"/>
    <n v="0"/>
    <n v="64.350000000000009"/>
  </r>
  <r>
    <x v="1"/>
    <x v="1"/>
    <x v="1"/>
    <x v="1"/>
    <x v="1"/>
    <x v="1"/>
    <x v="2"/>
    <x v="0"/>
    <n v="1"/>
    <n v="0.1004"/>
    <n v="0.45"/>
  </r>
  <r>
    <x v="7"/>
    <x v="1"/>
    <x v="1"/>
    <x v="0"/>
    <x v="1"/>
    <x v="0"/>
    <x v="1"/>
    <x v="0"/>
    <n v="321"/>
    <n v="0"/>
    <n v="88.275000000000006"/>
  </r>
  <r>
    <x v="9"/>
    <x v="11"/>
    <x v="2"/>
    <x v="2"/>
    <x v="1"/>
    <x v="0"/>
    <x v="0"/>
    <x v="0"/>
    <n v="306"/>
    <n v="0"/>
    <n v="81.09"/>
  </r>
  <r>
    <x v="9"/>
    <x v="25"/>
    <x v="11"/>
    <x v="0"/>
    <x v="1"/>
    <x v="3"/>
    <x v="3"/>
    <x v="0"/>
    <n v="9"/>
    <n v="0"/>
    <n v="4.95"/>
  </r>
  <r>
    <x v="3"/>
    <x v="26"/>
    <x v="2"/>
    <x v="1"/>
    <x v="1"/>
    <x v="2"/>
    <x v="1"/>
    <x v="1"/>
    <n v="1"/>
    <n v="0"/>
    <n v="0"/>
  </r>
  <r>
    <x v="10"/>
    <x v="13"/>
    <x v="0"/>
    <x v="1"/>
    <x v="1"/>
    <x v="3"/>
    <x v="2"/>
    <x v="1"/>
    <n v="3"/>
    <n v="0"/>
    <n v="0"/>
  </r>
  <r>
    <x v="9"/>
    <x v="19"/>
    <x v="2"/>
    <x v="2"/>
    <x v="1"/>
    <x v="4"/>
    <x v="2"/>
    <x v="0"/>
    <n v="8"/>
    <n v="0"/>
    <n v="4.4000000000000004"/>
  </r>
  <r>
    <x v="3"/>
    <x v="10"/>
    <x v="0"/>
    <x v="2"/>
    <x v="0"/>
    <x v="4"/>
    <x v="0"/>
    <x v="1"/>
    <n v="18"/>
    <n v="0"/>
    <n v="0"/>
  </r>
  <r>
    <x v="6"/>
    <x v="15"/>
    <x v="2"/>
    <x v="0"/>
    <x v="1"/>
    <x v="1"/>
    <x v="1"/>
    <x v="0"/>
    <n v="112"/>
    <n v="26.402000000000001"/>
    <n v="50.400000000000006"/>
  </r>
  <r>
    <x v="1"/>
    <x v="21"/>
    <x v="0"/>
    <x v="0"/>
    <x v="1"/>
    <x v="2"/>
    <x v="1"/>
    <x v="0"/>
    <n v="4"/>
    <n v="0"/>
    <n v="1.07"/>
  </r>
  <r>
    <x v="9"/>
    <x v="15"/>
    <x v="2"/>
    <x v="1"/>
    <x v="1"/>
    <x v="5"/>
    <x v="0"/>
    <x v="0"/>
    <n v="3"/>
    <n v="60.052300000000002"/>
    <n v="2.0700000000000003"/>
  </r>
  <r>
    <x v="3"/>
    <x v="21"/>
    <x v="0"/>
    <x v="0"/>
    <x v="1"/>
    <x v="0"/>
    <x v="0"/>
    <x v="0"/>
    <n v="13"/>
    <n v="0"/>
    <n v="3.5750000000000002"/>
  </r>
  <r>
    <x v="0"/>
    <x v="17"/>
    <x v="8"/>
    <x v="0"/>
    <x v="1"/>
    <x v="5"/>
    <x v="2"/>
    <x v="1"/>
    <n v="10"/>
    <n v="233.55700000000002"/>
    <n v="0"/>
  </r>
  <r>
    <x v="3"/>
    <x v="16"/>
    <x v="7"/>
    <x v="0"/>
    <x v="1"/>
    <x v="3"/>
    <x v="1"/>
    <x v="0"/>
    <n v="12"/>
    <n v="0"/>
    <n v="6.6000000000000005"/>
  </r>
  <r>
    <x v="11"/>
    <x v="13"/>
    <x v="0"/>
    <x v="2"/>
    <x v="1"/>
    <x v="0"/>
    <x v="3"/>
    <x v="0"/>
    <n v="5"/>
    <n v="0"/>
    <n v="1.375"/>
  </r>
  <r>
    <x v="4"/>
    <x v="19"/>
    <x v="2"/>
    <x v="1"/>
    <x v="1"/>
    <x v="0"/>
    <x v="3"/>
    <x v="0"/>
    <n v="112"/>
    <n v="0"/>
    <n v="29.68"/>
  </r>
  <r>
    <x v="11"/>
    <x v="9"/>
    <x v="2"/>
    <x v="1"/>
    <x v="1"/>
    <x v="2"/>
    <x v="3"/>
    <x v="0"/>
    <n v="5"/>
    <n v="0"/>
    <n v="1.375"/>
  </r>
  <r>
    <x v="11"/>
    <x v="6"/>
    <x v="4"/>
    <x v="0"/>
    <x v="0"/>
    <x v="1"/>
    <x v="0"/>
    <x v="0"/>
    <n v="319"/>
    <n v="106.08420000000001"/>
    <n v="143.55000000000001"/>
  </r>
  <r>
    <x v="6"/>
    <x v="2"/>
    <x v="2"/>
    <x v="0"/>
    <x v="1"/>
    <x v="0"/>
    <x v="1"/>
    <x v="1"/>
    <n v="4"/>
    <n v="0"/>
    <n v="0"/>
  </r>
  <r>
    <x v="1"/>
    <x v="25"/>
    <x v="11"/>
    <x v="0"/>
    <x v="1"/>
    <x v="2"/>
    <x v="3"/>
    <x v="0"/>
    <n v="6"/>
    <n v="0"/>
    <n v="1.6300000000000001"/>
  </r>
  <r>
    <x v="9"/>
    <x v="26"/>
    <x v="2"/>
    <x v="0"/>
    <x v="1"/>
    <x v="2"/>
    <x v="0"/>
    <x v="0"/>
    <n v="2"/>
    <n v="0"/>
    <n v="0.53"/>
  </r>
  <r>
    <x v="10"/>
    <x v="4"/>
    <x v="3"/>
    <x v="0"/>
    <x v="1"/>
    <x v="0"/>
    <x v="3"/>
    <x v="0"/>
    <n v="14104"/>
    <n v="0"/>
    <n v="3878.6000000000004"/>
  </r>
  <r>
    <x v="9"/>
    <x v="11"/>
    <x v="2"/>
    <x v="0"/>
    <x v="1"/>
    <x v="0"/>
    <x v="2"/>
    <x v="0"/>
    <n v="27339"/>
    <n v="0"/>
    <n v="7244.835"/>
  </r>
  <r>
    <x v="3"/>
    <x v="4"/>
    <x v="3"/>
    <x v="0"/>
    <x v="0"/>
    <x v="0"/>
    <x v="0"/>
    <x v="1"/>
    <n v="1"/>
    <n v="0"/>
    <n v="0"/>
  </r>
  <r>
    <x v="4"/>
    <x v="17"/>
    <x v="8"/>
    <x v="0"/>
    <x v="1"/>
    <x v="3"/>
    <x v="2"/>
    <x v="0"/>
    <n v="1552"/>
    <n v="0"/>
    <n v="853.6"/>
  </r>
  <r>
    <x v="11"/>
    <x v="0"/>
    <x v="0"/>
    <x v="0"/>
    <x v="1"/>
    <x v="4"/>
    <x v="3"/>
    <x v="0"/>
    <n v="5"/>
    <n v="0"/>
    <n v="2.75"/>
  </r>
  <r>
    <x v="11"/>
    <x v="4"/>
    <x v="3"/>
    <x v="2"/>
    <x v="1"/>
    <x v="1"/>
    <x v="1"/>
    <x v="0"/>
    <n v="30"/>
    <n v="10.775500000000001"/>
    <n v="13.5"/>
  </r>
  <r>
    <x v="2"/>
    <x v="0"/>
    <x v="0"/>
    <x v="2"/>
    <x v="1"/>
    <x v="2"/>
    <x v="0"/>
    <x v="0"/>
    <n v="1"/>
    <n v="0"/>
    <n v="0.27500000000000002"/>
  </r>
  <r>
    <x v="2"/>
    <x v="19"/>
    <x v="2"/>
    <x v="1"/>
    <x v="1"/>
    <x v="2"/>
    <x v="2"/>
    <x v="0"/>
    <n v="64"/>
    <n v="0"/>
    <n v="17.600000000000001"/>
  </r>
  <r>
    <x v="11"/>
    <x v="17"/>
    <x v="8"/>
    <x v="0"/>
    <x v="1"/>
    <x v="5"/>
    <x v="0"/>
    <x v="1"/>
    <n v="7"/>
    <n v="72.759"/>
    <n v="0"/>
  </r>
  <r>
    <x v="11"/>
    <x v="21"/>
    <x v="0"/>
    <x v="0"/>
    <x v="1"/>
    <x v="3"/>
    <x v="1"/>
    <x v="0"/>
    <n v="1"/>
    <n v="0"/>
    <n v="0.55000000000000004"/>
  </r>
  <r>
    <x v="9"/>
    <x v="15"/>
    <x v="2"/>
    <x v="0"/>
    <x v="1"/>
    <x v="3"/>
    <x v="0"/>
    <x v="1"/>
    <n v="2"/>
    <n v="0"/>
    <n v="0"/>
  </r>
  <r>
    <x v="9"/>
    <x v="2"/>
    <x v="2"/>
    <x v="2"/>
    <x v="1"/>
    <x v="1"/>
    <x v="0"/>
    <x v="0"/>
    <n v="25"/>
    <n v="8.4847999999999999"/>
    <n v="11.25"/>
  </r>
  <r>
    <x v="9"/>
    <x v="5"/>
    <x v="1"/>
    <x v="1"/>
    <x v="1"/>
    <x v="2"/>
    <x v="2"/>
    <x v="0"/>
    <n v="3"/>
    <n v="0"/>
    <n v="0.79500000000000004"/>
  </r>
  <r>
    <x v="10"/>
    <x v="4"/>
    <x v="3"/>
    <x v="0"/>
    <x v="0"/>
    <x v="2"/>
    <x v="1"/>
    <x v="1"/>
    <n v="8"/>
    <n v="0"/>
    <n v="0"/>
  </r>
  <r>
    <x v="0"/>
    <x v="9"/>
    <x v="2"/>
    <x v="1"/>
    <x v="1"/>
    <x v="1"/>
    <x v="0"/>
    <x v="0"/>
    <n v="14"/>
    <n v="4.5322000000000005"/>
    <n v="6.3000000000000007"/>
  </r>
  <r>
    <x v="6"/>
    <x v="23"/>
    <x v="2"/>
    <x v="0"/>
    <x v="1"/>
    <x v="0"/>
    <x v="0"/>
    <x v="0"/>
    <n v="7"/>
    <n v="0"/>
    <n v="1.925"/>
  </r>
  <r>
    <x v="6"/>
    <x v="16"/>
    <x v="7"/>
    <x v="0"/>
    <x v="1"/>
    <x v="0"/>
    <x v="0"/>
    <x v="1"/>
    <n v="5"/>
    <n v="0"/>
    <n v="0"/>
  </r>
  <r>
    <x v="8"/>
    <x v="19"/>
    <x v="2"/>
    <x v="2"/>
    <x v="1"/>
    <x v="3"/>
    <x v="3"/>
    <x v="0"/>
    <n v="8"/>
    <n v="0"/>
    <n v="4.4000000000000004"/>
  </r>
  <r>
    <x v="6"/>
    <x v="20"/>
    <x v="10"/>
    <x v="0"/>
    <x v="1"/>
    <x v="3"/>
    <x v="2"/>
    <x v="1"/>
    <n v="0"/>
    <n v="0"/>
    <n v="0"/>
  </r>
  <r>
    <x v="5"/>
    <x v="9"/>
    <x v="2"/>
    <x v="0"/>
    <x v="1"/>
    <x v="0"/>
    <x v="0"/>
    <x v="1"/>
    <n v="16"/>
    <n v="0"/>
    <n v="0"/>
  </r>
  <r>
    <x v="7"/>
    <x v="10"/>
    <x v="0"/>
    <x v="1"/>
    <x v="0"/>
    <x v="2"/>
    <x v="2"/>
    <x v="0"/>
    <n v="11"/>
    <n v="0"/>
    <n v="3.0250000000000004"/>
  </r>
  <r>
    <x v="11"/>
    <x v="21"/>
    <x v="0"/>
    <x v="0"/>
    <x v="0"/>
    <x v="2"/>
    <x v="2"/>
    <x v="0"/>
    <n v="2"/>
    <n v="0"/>
    <n v="0.55000000000000004"/>
  </r>
  <r>
    <x v="4"/>
    <x v="17"/>
    <x v="8"/>
    <x v="1"/>
    <x v="1"/>
    <x v="4"/>
    <x v="3"/>
    <x v="1"/>
    <n v="22"/>
    <n v="0"/>
    <n v="0"/>
  </r>
  <r>
    <x v="11"/>
    <x v="11"/>
    <x v="2"/>
    <x v="1"/>
    <x v="1"/>
    <x v="3"/>
    <x v="1"/>
    <x v="0"/>
    <n v="5"/>
    <n v="0"/>
    <n v="2.75"/>
  </r>
  <r>
    <x v="7"/>
    <x v="5"/>
    <x v="1"/>
    <x v="0"/>
    <x v="1"/>
    <x v="3"/>
    <x v="2"/>
    <x v="1"/>
    <n v="1"/>
    <n v="0"/>
    <n v="0"/>
  </r>
  <r>
    <x v="4"/>
    <x v="16"/>
    <x v="7"/>
    <x v="0"/>
    <x v="1"/>
    <x v="4"/>
    <x v="2"/>
    <x v="1"/>
    <n v="22"/>
    <n v="0"/>
    <n v="0"/>
  </r>
  <r>
    <x v="0"/>
    <x v="8"/>
    <x v="5"/>
    <x v="2"/>
    <x v="1"/>
    <x v="4"/>
    <x v="3"/>
    <x v="0"/>
    <n v="4"/>
    <n v="0"/>
    <n v="2.2000000000000002"/>
  </r>
  <r>
    <x v="11"/>
    <x v="15"/>
    <x v="2"/>
    <x v="1"/>
    <x v="1"/>
    <x v="0"/>
    <x v="3"/>
    <x v="0"/>
    <n v="25"/>
    <n v="0"/>
    <n v="6.875"/>
  </r>
  <r>
    <x v="4"/>
    <x v="0"/>
    <x v="0"/>
    <x v="0"/>
    <x v="1"/>
    <x v="3"/>
    <x v="1"/>
    <x v="0"/>
    <n v="2"/>
    <n v="0"/>
    <n v="1.1000000000000001"/>
  </r>
  <r>
    <x v="11"/>
    <x v="2"/>
    <x v="2"/>
    <x v="2"/>
    <x v="1"/>
    <x v="3"/>
    <x v="3"/>
    <x v="0"/>
    <n v="2"/>
    <n v="0"/>
    <n v="1.1000000000000001"/>
  </r>
  <r>
    <x v="4"/>
    <x v="4"/>
    <x v="3"/>
    <x v="0"/>
    <x v="0"/>
    <x v="0"/>
    <x v="2"/>
    <x v="0"/>
    <n v="905"/>
    <n v="0"/>
    <n v="239.82500000000002"/>
  </r>
  <r>
    <x v="4"/>
    <x v="5"/>
    <x v="1"/>
    <x v="0"/>
    <x v="1"/>
    <x v="4"/>
    <x v="2"/>
    <x v="1"/>
    <n v="23"/>
    <n v="0"/>
    <n v="0"/>
  </r>
  <r>
    <x v="1"/>
    <x v="18"/>
    <x v="9"/>
    <x v="0"/>
    <x v="0"/>
    <x v="0"/>
    <x v="0"/>
    <x v="0"/>
    <n v="1"/>
    <n v="0"/>
    <n v="0.27500000000000002"/>
  </r>
  <r>
    <x v="1"/>
    <x v="19"/>
    <x v="2"/>
    <x v="1"/>
    <x v="1"/>
    <x v="5"/>
    <x v="0"/>
    <x v="1"/>
    <n v="1"/>
    <n v="55.867900000000006"/>
    <n v="0"/>
  </r>
  <r>
    <x v="4"/>
    <x v="4"/>
    <x v="3"/>
    <x v="0"/>
    <x v="1"/>
    <x v="1"/>
    <x v="0"/>
    <x v="0"/>
    <n v="3989"/>
    <n v="1591.0423000000001"/>
    <n v="1795.0500000000002"/>
  </r>
  <r>
    <x v="1"/>
    <x v="1"/>
    <x v="1"/>
    <x v="2"/>
    <x v="1"/>
    <x v="0"/>
    <x v="3"/>
    <x v="0"/>
    <n v="48"/>
    <n v="0"/>
    <n v="13.16"/>
  </r>
  <r>
    <x v="2"/>
    <x v="4"/>
    <x v="3"/>
    <x v="0"/>
    <x v="1"/>
    <x v="4"/>
    <x v="2"/>
    <x v="1"/>
    <n v="132"/>
    <n v="0"/>
    <n v="0"/>
  </r>
  <r>
    <x v="10"/>
    <x v="12"/>
    <x v="1"/>
    <x v="0"/>
    <x v="1"/>
    <x v="4"/>
    <x v="2"/>
    <x v="0"/>
    <n v="63"/>
    <n v="0"/>
    <n v="34.65"/>
  </r>
  <r>
    <x v="4"/>
    <x v="26"/>
    <x v="2"/>
    <x v="0"/>
    <x v="1"/>
    <x v="3"/>
    <x v="2"/>
    <x v="1"/>
    <n v="0"/>
    <n v="0"/>
    <n v="0"/>
  </r>
  <r>
    <x v="4"/>
    <x v="10"/>
    <x v="0"/>
    <x v="0"/>
    <x v="1"/>
    <x v="0"/>
    <x v="1"/>
    <x v="0"/>
    <n v="2473"/>
    <n v="0"/>
    <n v="655.34500000000003"/>
  </r>
  <r>
    <x v="8"/>
    <x v="10"/>
    <x v="0"/>
    <x v="0"/>
    <x v="1"/>
    <x v="0"/>
    <x v="3"/>
    <x v="1"/>
    <n v="238"/>
    <n v="0"/>
    <n v="0"/>
  </r>
  <r>
    <x v="7"/>
    <x v="11"/>
    <x v="2"/>
    <x v="0"/>
    <x v="1"/>
    <x v="4"/>
    <x v="2"/>
    <x v="1"/>
    <n v="126"/>
    <n v="0"/>
    <n v="0"/>
  </r>
  <r>
    <x v="3"/>
    <x v="6"/>
    <x v="4"/>
    <x v="2"/>
    <x v="0"/>
    <x v="0"/>
    <x v="1"/>
    <x v="0"/>
    <n v="10"/>
    <n v="0"/>
    <n v="2.75"/>
  </r>
  <r>
    <x v="11"/>
    <x v="8"/>
    <x v="5"/>
    <x v="0"/>
    <x v="1"/>
    <x v="0"/>
    <x v="0"/>
    <x v="0"/>
    <n v="301"/>
    <n v="0"/>
    <n v="82.775000000000006"/>
  </r>
  <r>
    <x v="9"/>
    <x v="1"/>
    <x v="1"/>
    <x v="1"/>
    <x v="1"/>
    <x v="0"/>
    <x v="2"/>
    <x v="0"/>
    <n v="30"/>
    <n v="0"/>
    <n v="7.95"/>
  </r>
  <r>
    <x v="10"/>
    <x v="16"/>
    <x v="7"/>
    <x v="1"/>
    <x v="1"/>
    <x v="0"/>
    <x v="0"/>
    <x v="0"/>
    <n v="11"/>
    <n v="0"/>
    <n v="3.0250000000000004"/>
  </r>
  <r>
    <x v="9"/>
    <x v="30"/>
    <x v="1"/>
    <x v="0"/>
    <x v="1"/>
    <x v="0"/>
    <x v="2"/>
    <x v="0"/>
    <n v="1"/>
    <n v="0"/>
    <n v="0.26500000000000001"/>
  </r>
  <r>
    <x v="10"/>
    <x v="5"/>
    <x v="1"/>
    <x v="0"/>
    <x v="1"/>
    <x v="4"/>
    <x v="0"/>
    <x v="0"/>
    <n v="1"/>
    <n v="0"/>
    <n v="0.55000000000000004"/>
  </r>
  <r>
    <x v="0"/>
    <x v="11"/>
    <x v="2"/>
    <x v="0"/>
    <x v="1"/>
    <x v="2"/>
    <x v="2"/>
    <x v="1"/>
    <n v="102"/>
    <n v="0"/>
    <n v="0"/>
  </r>
  <r>
    <x v="5"/>
    <x v="6"/>
    <x v="4"/>
    <x v="2"/>
    <x v="0"/>
    <x v="0"/>
    <x v="2"/>
    <x v="0"/>
    <n v="201"/>
    <n v="0"/>
    <n v="53.265000000000001"/>
  </r>
  <r>
    <x v="9"/>
    <x v="15"/>
    <x v="2"/>
    <x v="0"/>
    <x v="1"/>
    <x v="3"/>
    <x v="3"/>
    <x v="0"/>
    <n v="115"/>
    <n v="0"/>
    <n v="63.25"/>
  </r>
  <r>
    <x v="7"/>
    <x v="15"/>
    <x v="2"/>
    <x v="2"/>
    <x v="1"/>
    <x v="1"/>
    <x v="3"/>
    <x v="0"/>
    <n v="16"/>
    <n v="3.3151000000000002"/>
    <n v="7.2"/>
  </r>
  <r>
    <x v="3"/>
    <x v="6"/>
    <x v="4"/>
    <x v="0"/>
    <x v="0"/>
    <x v="0"/>
    <x v="3"/>
    <x v="1"/>
    <n v="22"/>
    <n v="0"/>
    <n v="0"/>
  </r>
  <r>
    <x v="3"/>
    <x v="4"/>
    <x v="3"/>
    <x v="2"/>
    <x v="1"/>
    <x v="0"/>
    <x v="0"/>
    <x v="1"/>
    <n v="2"/>
    <n v="0"/>
    <n v="0"/>
  </r>
  <r>
    <x v="7"/>
    <x v="11"/>
    <x v="2"/>
    <x v="0"/>
    <x v="1"/>
    <x v="5"/>
    <x v="1"/>
    <x v="0"/>
    <n v="8"/>
    <n v="153.02119999999999"/>
    <n v="5.5200000000000005"/>
  </r>
  <r>
    <x v="7"/>
    <x v="17"/>
    <x v="8"/>
    <x v="0"/>
    <x v="1"/>
    <x v="0"/>
    <x v="0"/>
    <x v="1"/>
    <n v="110"/>
    <n v="0"/>
    <n v="0"/>
  </r>
  <r>
    <x v="1"/>
    <x v="6"/>
    <x v="4"/>
    <x v="0"/>
    <x v="0"/>
    <x v="2"/>
    <x v="0"/>
    <x v="0"/>
    <n v="72"/>
    <n v="0"/>
    <n v="19.8"/>
  </r>
  <r>
    <x v="0"/>
    <x v="10"/>
    <x v="0"/>
    <x v="1"/>
    <x v="1"/>
    <x v="3"/>
    <x v="2"/>
    <x v="1"/>
    <n v="11"/>
    <n v="0"/>
    <n v="0"/>
  </r>
  <r>
    <x v="5"/>
    <x v="9"/>
    <x v="2"/>
    <x v="0"/>
    <x v="1"/>
    <x v="0"/>
    <x v="3"/>
    <x v="0"/>
    <n v="2798"/>
    <n v="0"/>
    <n v="741.47"/>
  </r>
  <r>
    <x v="11"/>
    <x v="3"/>
    <x v="2"/>
    <x v="0"/>
    <x v="1"/>
    <x v="1"/>
    <x v="1"/>
    <x v="0"/>
    <n v="2"/>
    <n v="0.88450000000000006"/>
    <n v="0.9"/>
  </r>
  <r>
    <x v="11"/>
    <x v="12"/>
    <x v="1"/>
    <x v="1"/>
    <x v="1"/>
    <x v="4"/>
    <x v="1"/>
    <x v="1"/>
    <n v="8"/>
    <n v="0"/>
    <n v="0"/>
  </r>
  <r>
    <x v="9"/>
    <x v="1"/>
    <x v="1"/>
    <x v="0"/>
    <x v="1"/>
    <x v="4"/>
    <x v="1"/>
    <x v="1"/>
    <n v="19"/>
    <n v="0"/>
    <n v="0"/>
  </r>
  <r>
    <x v="7"/>
    <x v="26"/>
    <x v="2"/>
    <x v="0"/>
    <x v="1"/>
    <x v="0"/>
    <x v="2"/>
    <x v="0"/>
    <n v="10"/>
    <n v="0"/>
    <n v="2.75"/>
  </r>
  <r>
    <x v="3"/>
    <x v="16"/>
    <x v="7"/>
    <x v="0"/>
    <x v="1"/>
    <x v="2"/>
    <x v="1"/>
    <x v="1"/>
    <n v="1"/>
    <n v="0"/>
    <n v="0"/>
  </r>
  <r>
    <x v="3"/>
    <x v="6"/>
    <x v="4"/>
    <x v="2"/>
    <x v="0"/>
    <x v="2"/>
    <x v="1"/>
    <x v="0"/>
    <n v="1"/>
    <n v="0"/>
    <n v="0.27500000000000002"/>
  </r>
  <r>
    <x v="5"/>
    <x v="7"/>
    <x v="2"/>
    <x v="0"/>
    <x v="1"/>
    <x v="0"/>
    <x v="3"/>
    <x v="0"/>
    <n v="13"/>
    <n v="0"/>
    <n v="3.4450000000000003"/>
  </r>
  <r>
    <x v="4"/>
    <x v="11"/>
    <x v="2"/>
    <x v="2"/>
    <x v="1"/>
    <x v="0"/>
    <x v="0"/>
    <x v="0"/>
    <n v="300"/>
    <n v="0"/>
    <n v="79.5"/>
  </r>
  <r>
    <x v="2"/>
    <x v="5"/>
    <x v="1"/>
    <x v="0"/>
    <x v="1"/>
    <x v="2"/>
    <x v="1"/>
    <x v="0"/>
    <n v="22"/>
    <n v="0"/>
    <n v="6.0500000000000007"/>
  </r>
  <r>
    <x v="6"/>
    <x v="2"/>
    <x v="2"/>
    <x v="2"/>
    <x v="1"/>
    <x v="1"/>
    <x v="2"/>
    <x v="0"/>
    <n v="12"/>
    <n v="2.9134000000000002"/>
    <n v="5.4"/>
  </r>
  <r>
    <x v="0"/>
    <x v="10"/>
    <x v="0"/>
    <x v="0"/>
    <x v="0"/>
    <x v="3"/>
    <x v="1"/>
    <x v="1"/>
    <n v="2"/>
    <n v="0"/>
    <n v="0"/>
  </r>
  <r>
    <x v="6"/>
    <x v="17"/>
    <x v="8"/>
    <x v="1"/>
    <x v="1"/>
    <x v="2"/>
    <x v="2"/>
    <x v="0"/>
    <n v="48"/>
    <n v="0"/>
    <n v="13.200000000000001"/>
  </r>
  <r>
    <x v="1"/>
    <x v="11"/>
    <x v="2"/>
    <x v="0"/>
    <x v="1"/>
    <x v="2"/>
    <x v="0"/>
    <x v="1"/>
    <n v="102"/>
    <n v="0"/>
    <n v="0"/>
  </r>
  <r>
    <x v="10"/>
    <x v="19"/>
    <x v="2"/>
    <x v="2"/>
    <x v="1"/>
    <x v="2"/>
    <x v="0"/>
    <x v="1"/>
    <n v="10"/>
    <n v="0"/>
    <n v="0"/>
  </r>
  <r>
    <x v="2"/>
    <x v="10"/>
    <x v="0"/>
    <x v="2"/>
    <x v="1"/>
    <x v="2"/>
    <x v="0"/>
    <x v="0"/>
    <n v="77"/>
    <n v="0"/>
    <n v="21.175000000000001"/>
  </r>
  <r>
    <x v="1"/>
    <x v="17"/>
    <x v="8"/>
    <x v="0"/>
    <x v="1"/>
    <x v="5"/>
    <x v="2"/>
    <x v="0"/>
    <n v="5"/>
    <n v="37.702800000000003"/>
    <n v="3.45"/>
  </r>
  <r>
    <x v="3"/>
    <x v="4"/>
    <x v="3"/>
    <x v="0"/>
    <x v="0"/>
    <x v="1"/>
    <x v="3"/>
    <x v="0"/>
    <n v="29"/>
    <n v="9.3063000000000002"/>
    <n v="13.05"/>
  </r>
  <r>
    <x v="11"/>
    <x v="19"/>
    <x v="2"/>
    <x v="0"/>
    <x v="1"/>
    <x v="2"/>
    <x v="2"/>
    <x v="0"/>
    <n v="1413"/>
    <n v="0"/>
    <n v="388.57500000000005"/>
  </r>
  <r>
    <x v="7"/>
    <x v="17"/>
    <x v="8"/>
    <x v="1"/>
    <x v="1"/>
    <x v="2"/>
    <x v="3"/>
    <x v="0"/>
    <n v="29"/>
    <n v="0"/>
    <n v="7.9750000000000005"/>
  </r>
  <r>
    <x v="2"/>
    <x v="9"/>
    <x v="2"/>
    <x v="0"/>
    <x v="1"/>
    <x v="1"/>
    <x v="2"/>
    <x v="0"/>
    <n v="1020"/>
    <n v="284.8383"/>
    <n v="459"/>
  </r>
  <r>
    <x v="2"/>
    <x v="13"/>
    <x v="0"/>
    <x v="0"/>
    <x v="1"/>
    <x v="1"/>
    <x v="0"/>
    <x v="0"/>
    <n v="49"/>
    <n v="46.078200000000002"/>
    <n v="22.05"/>
  </r>
  <r>
    <x v="8"/>
    <x v="17"/>
    <x v="8"/>
    <x v="2"/>
    <x v="1"/>
    <x v="2"/>
    <x v="3"/>
    <x v="0"/>
    <n v="56"/>
    <n v="0"/>
    <n v="15.4"/>
  </r>
  <r>
    <x v="11"/>
    <x v="15"/>
    <x v="2"/>
    <x v="0"/>
    <x v="1"/>
    <x v="4"/>
    <x v="3"/>
    <x v="0"/>
    <n v="11"/>
    <n v="0"/>
    <n v="6.0500000000000007"/>
  </r>
  <r>
    <x v="3"/>
    <x v="1"/>
    <x v="1"/>
    <x v="2"/>
    <x v="1"/>
    <x v="3"/>
    <x v="2"/>
    <x v="1"/>
    <n v="2"/>
    <n v="0"/>
    <n v="0"/>
  </r>
  <r>
    <x v="1"/>
    <x v="9"/>
    <x v="2"/>
    <x v="0"/>
    <x v="1"/>
    <x v="2"/>
    <x v="0"/>
    <x v="0"/>
    <n v="185"/>
    <n v="0"/>
    <n v="50.875"/>
  </r>
  <r>
    <x v="11"/>
    <x v="10"/>
    <x v="0"/>
    <x v="0"/>
    <x v="0"/>
    <x v="3"/>
    <x v="0"/>
    <x v="1"/>
    <n v="3"/>
    <n v="0"/>
    <n v="0"/>
  </r>
  <r>
    <x v="6"/>
    <x v="10"/>
    <x v="0"/>
    <x v="0"/>
    <x v="1"/>
    <x v="1"/>
    <x v="2"/>
    <x v="0"/>
    <n v="5307"/>
    <n v="1602.154"/>
    <n v="2388.15"/>
  </r>
  <r>
    <x v="3"/>
    <x v="19"/>
    <x v="2"/>
    <x v="0"/>
    <x v="1"/>
    <x v="4"/>
    <x v="1"/>
    <x v="0"/>
    <n v="5"/>
    <n v="0"/>
    <n v="2.75"/>
  </r>
  <r>
    <x v="6"/>
    <x v="17"/>
    <x v="8"/>
    <x v="2"/>
    <x v="1"/>
    <x v="3"/>
    <x v="1"/>
    <x v="0"/>
    <n v="12"/>
    <n v="0"/>
    <n v="6.6000000000000005"/>
  </r>
  <r>
    <x v="6"/>
    <x v="1"/>
    <x v="1"/>
    <x v="2"/>
    <x v="1"/>
    <x v="2"/>
    <x v="0"/>
    <x v="0"/>
    <n v="3"/>
    <n v="0"/>
    <n v="0.82500000000000007"/>
  </r>
  <r>
    <x v="11"/>
    <x v="19"/>
    <x v="2"/>
    <x v="2"/>
    <x v="1"/>
    <x v="0"/>
    <x v="1"/>
    <x v="0"/>
    <n v="43"/>
    <n v="0"/>
    <n v="11.825000000000001"/>
  </r>
  <r>
    <x v="6"/>
    <x v="19"/>
    <x v="2"/>
    <x v="1"/>
    <x v="1"/>
    <x v="3"/>
    <x v="0"/>
    <x v="0"/>
    <n v="8"/>
    <n v="0"/>
    <n v="4.4000000000000004"/>
  </r>
  <r>
    <x v="4"/>
    <x v="10"/>
    <x v="0"/>
    <x v="0"/>
    <x v="1"/>
    <x v="5"/>
    <x v="1"/>
    <x v="0"/>
    <n v="1"/>
    <n v="5.3847000000000005"/>
    <n v="0.69000000000000006"/>
  </r>
  <r>
    <x v="1"/>
    <x v="15"/>
    <x v="2"/>
    <x v="0"/>
    <x v="1"/>
    <x v="1"/>
    <x v="0"/>
    <x v="0"/>
    <n v="323"/>
    <n v="93.975099999999998"/>
    <n v="145.35"/>
  </r>
  <r>
    <x v="8"/>
    <x v="6"/>
    <x v="4"/>
    <x v="2"/>
    <x v="1"/>
    <x v="4"/>
    <x v="2"/>
    <x v="1"/>
    <n v="1"/>
    <n v="0"/>
    <n v="0"/>
  </r>
  <r>
    <x v="5"/>
    <x v="6"/>
    <x v="4"/>
    <x v="2"/>
    <x v="0"/>
    <x v="1"/>
    <x v="3"/>
    <x v="0"/>
    <n v="30"/>
    <n v="9.6196999999999999"/>
    <n v="13.5"/>
  </r>
  <r>
    <x v="9"/>
    <x v="4"/>
    <x v="3"/>
    <x v="2"/>
    <x v="1"/>
    <x v="0"/>
    <x v="2"/>
    <x v="1"/>
    <n v="13"/>
    <n v="0"/>
    <n v="0"/>
  </r>
  <r>
    <x v="1"/>
    <x v="2"/>
    <x v="2"/>
    <x v="0"/>
    <x v="1"/>
    <x v="4"/>
    <x v="0"/>
    <x v="1"/>
    <n v="115"/>
    <n v="0"/>
    <n v="0"/>
  </r>
  <r>
    <x v="2"/>
    <x v="11"/>
    <x v="2"/>
    <x v="2"/>
    <x v="1"/>
    <x v="4"/>
    <x v="2"/>
    <x v="0"/>
    <n v="25"/>
    <n v="0"/>
    <n v="13.75"/>
  </r>
  <r>
    <x v="1"/>
    <x v="23"/>
    <x v="2"/>
    <x v="0"/>
    <x v="1"/>
    <x v="3"/>
    <x v="1"/>
    <x v="0"/>
    <n v="1"/>
    <n v="0"/>
    <n v="0.55000000000000004"/>
  </r>
  <r>
    <x v="0"/>
    <x v="25"/>
    <x v="11"/>
    <x v="0"/>
    <x v="1"/>
    <x v="1"/>
    <x v="2"/>
    <x v="0"/>
    <n v="107"/>
    <n v="57.334600000000002"/>
    <n v="48.150000000000006"/>
  </r>
  <r>
    <x v="6"/>
    <x v="15"/>
    <x v="2"/>
    <x v="2"/>
    <x v="1"/>
    <x v="0"/>
    <x v="0"/>
    <x v="0"/>
    <n v="117"/>
    <n v="0"/>
    <n v="32.175000000000004"/>
  </r>
  <r>
    <x v="7"/>
    <x v="17"/>
    <x v="8"/>
    <x v="0"/>
    <x v="1"/>
    <x v="0"/>
    <x v="3"/>
    <x v="0"/>
    <n v="5686"/>
    <n v="0"/>
    <n v="1563.65"/>
  </r>
  <r>
    <x v="9"/>
    <x v="17"/>
    <x v="8"/>
    <x v="0"/>
    <x v="1"/>
    <x v="2"/>
    <x v="0"/>
    <x v="1"/>
    <n v="26"/>
    <n v="0"/>
    <n v="0"/>
  </r>
  <r>
    <x v="10"/>
    <x v="21"/>
    <x v="0"/>
    <x v="0"/>
    <x v="0"/>
    <x v="0"/>
    <x v="3"/>
    <x v="0"/>
    <n v="2"/>
    <n v="0"/>
    <n v="0.55000000000000004"/>
  </r>
  <r>
    <x v="0"/>
    <x v="15"/>
    <x v="2"/>
    <x v="1"/>
    <x v="1"/>
    <x v="3"/>
    <x v="3"/>
    <x v="1"/>
    <n v="1"/>
    <n v="0"/>
    <n v="0"/>
  </r>
  <r>
    <x v="3"/>
    <x v="13"/>
    <x v="0"/>
    <x v="0"/>
    <x v="1"/>
    <x v="0"/>
    <x v="3"/>
    <x v="0"/>
    <n v="91"/>
    <n v="0"/>
    <n v="25.025000000000002"/>
  </r>
  <r>
    <x v="7"/>
    <x v="24"/>
    <x v="2"/>
    <x v="2"/>
    <x v="1"/>
    <x v="0"/>
    <x v="2"/>
    <x v="1"/>
    <n v="22"/>
    <n v="0"/>
    <n v="0"/>
  </r>
  <r>
    <x v="6"/>
    <x v="8"/>
    <x v="5"/>
    <x v="0"/>
    <x v="1"/>
    <x v="0"/>
    <x v="1"/>
    <x v="0"/>
    <n v="160"/>
    <n v="0"/>
    <n v="44"/>
  </r>
  <r>
    <x v="3"/>
    <x v="1"/>
    <x v="1"/>
    <x v="0"/>
    <x v="1"/>
    <x v="2"/>
    <x v="2"/>
    <x v="1"/>
    <n v="13"/>
    <n v="0"/>
    <n v="0"/>
  </r>
  <r>
    <x v="5"/>
    <x v="15"/>
    <x v="2"/>
    <x v="2"/>
    <x v="1"/>
    <x v="3"/>
    <x v="0"/>
    <x v="0"/>
    <n v="5"/>
    <n v="0"/>
    <n v="2.75"/>
  </r>
  <r>
    <x v="2"/>
    <x v="24"/>
    <x v="2"/>
    <x v="2"/>
    <x v="1"/>
    <x v="2"/>
    <x v="3"/>
    <x v="0"/>
    <n v="1"/>
    <n v="0"/>
    <n v="0.27500000000000002"/>
  </r>
  <r>
    <x v="10"/>
    <x v="19"/>
    <x v="2"/>
    <x v="2"/>
    <x v="1"/>
    <x v="2"/>
    <x v="3"/>
    <x v="0"/>
    <n v="17"/>
    <n v="0"/>
    <n v="4.6749999999999998"/>
  </r>
  <r>
    <x v="7"/>
    <x v="11"/>
    <x v="2"/>
    <x v="0"/>
    <x v="1"/>
    <x v="2"/>
    <x v="1"/>
    <x v="0"/>
    <n v="287"/>
    <n v="0"/>
    <n v="78.924999999999997"/>
  </r>
  <r>
    <x v="5"/>
    <x v="4"/>
    <x v="3"/>
    <x v="0"/>
    <x v="0"/>
    <x v="2"/>
    <x v="1"/>
    <x v="0"/>
    <n v="1"/>
    <n v="0"/>
    <n v="0.26500000000000001"/>
  </r>
  <r>
    <x v="9"/>
    <x v="17"/>
    <x v="8"/>
    <x v="0"/>
    <x v="1"/>
    <x v="2"/>
    <x v="3"/>
    <x v="0"/>
    <n v="561"/>
    <n v="0"/>
    <n v="148.66500000000002"/>
  </r>
  <r>
    <x v="4"/>
    <x v="6"/>
    <x v="4"/>
    <x v="2"/>
    <x v="0"/>
    <x v="1"/>
    <x v="1"/>
    <x v="0"/>
    <n v="4"/>
    <n v="0.67"/>
    <n v="1.8"/>
  </r>
  <r>
    <x v="4"/>
    <x v="1"/>
    <x v="1"/>
    <x v="1"/>
    <x v="1"/>
    <x v="3"/>
    <x v="1"/>
    <x v="0"/>
    <n v="1"/>
    <n v="0"/>
    <n v="0.55000000000000004"/>
  </r>
  <r>
    <x v="10"/>
    <x v="16"/>
    <x v="7"/>
    <x v="0"/>
    <x v="1"/>
    <x v="3"/>
    <x v="3"/>
    <x v="0"/>
    <n v="67"/>
    <n v="0"/>
    <n v="36.85"/>
  </r>
  <r>
    <x v="7"/>
    <x v="10"/>
    <x v="0"/>
    <x v="1"/>
    <x v="0"/>
    <x v="0"/>
    <x v="3"/>
    <x v="1"/>
    <n v="1"/>
    <n v="0"/>
    <n v="0"/>
  </r>
  <r>
    <x v="7"/>
    <x v="9"/>
    <x v="2"/>
    <x v="1"/>
    <x v="1"/>
    <x v="0"/>
    <x v="1"/>
    <x v="1"/>
    <n v="1"/>
    <n v="0"/>
    <n v="0"/>
  </r>
  <r>
    <x v="9"/>
    <x v="13"/>
    <x v="0"/>
    <x v="0"/>
    <x v="1"/>
    <x v="4"/>
    <x v="2"/>
    <x v="0"/>
    <n v="4"/>
    <n v="0"/>
    <n v="2.2000000000000002"/>
  </r>
  <r>
    <x v="10"/>
    <x v="0"/>
    <x v="0"/>
    <x v="2"/>
    <x v="1"/>
    <x v="0"/>
    <x v="0"/>
    <x v="0"/>
    <n v="9"/>
    <n v="0"/>
    <n v="2.4750000000000001"/>
  </r>
  <r>
    <x v="0"/>
    <x v="15"/>
    <x v="2"/>
    <x v="2"/>
    <x v="1"/>
    <x v="0"/>
    <x v="0"/>
    <x v="0"/>
    <n v="76"/>
    <n v="0"/>
    <n v="20.14"/>
  </r>
  <r>
    <x v="7"/>
    <x v="15"/>
    <x v="2"/>
    <x v="0"/>
    <x v="1"/>
    <x v="3"/>
    <x v="0"/>
    <x v="1"/>
    <n v="2"/>
    <n v="0"/>
    <n v="0"/>
  </r>
  <r>
    <x v="1"/>
    <x v="6"/>
    <x v="4"/>
    <x v="0"/>
    <x v="1"/>
    <x v="0"/>
    <x v="1"/>
    <x v="1"/>
    <n v="35"/>
    <n v="0"/>
    <n v="0"/>
  </r>
  <r>
    <x v="2"/>
    <x v="16"/>
    <x v="7"/>
    <x v="0"/>
    <x v="1"/>
    <x v="2"/>
    <x v="2"/>
    <x v="0"/>
    <n v="427"/>
    <n v="0"/>
    <n v="117.42500000000001"/>
  </r>
  <r>
    <x v="5"/>
    <x v="23"/>
    <x v="2"/>
    <x v="1"/>
    <x v="1"/>
    <x v="0"/>
    <x v="2"/>
    <x v="0"/>
    <n v="2"/>
    <n v="0"/>
    <n v="0.53"/>
  </r>
  <r>
    <x v="10"/>
    <x v="8"/>
    <x v="5"/>
    <x v="1"/>
    <x v="1"/>
    <x v="2"/>
    <x v="2"/>
    <x v="0"/>
    <n v="5"/>
    <n v="0"/>
    <n v="1.375"/>
  </r>
  <r>
    <x v="4"/>
    <x v="1"/>
    <x v="1"/>
    <x v="2"/>
    <x v="1"/>
    <x v="1"/>
    <x v="1"/>
    <x v="0"/>
    <n v="4"/>
    <n v="0.8367"/>
    <n v="1.8"/>
  </r>
  <r>
    <x v="3"/>
    <x v="19"/>
    <x v="2"/>
    <x v="1"/>
    <x v="1"/>
    <x v="3"/>
    <x v="2"/>
    <x v="1"/>
    <n v="1"/>
    <n v="0"/>
    <n v="0"/>
  </r>
  <r>
    <x v="5"/>
    <x v="19"/>
    <x v="2"/>
    <x v="1"/>
    <x v="1"/>
    <x v="0"/>
    <x v="3"/>
    <x v="1"/>
    <n v="1"/>
    <n v="0"/>
    <n v="0"/>
  </r>
  <r>
    <x v="3"/>
    <x v="11"/>
    <x v="2"/>
    <x v="0"/>
    <x v="1"/>
    <x v="0"/>
    <x v="1"/>
    <x v="0"/>
    <n v="1890"/>
    <n v="0"/>
    <n v="519.75"/>
  </r>
  <r>
    <x v="5"/>
    <x v="16"/>
    <x v="7"/>
    <x v="1"/>
    <x v="1"/>
    <x v="2"/>
    <x v="3"/>
    <x v="0"/>
    <n v="3"/>
    <n v="0"/>
    <n v="0.79500000000000004"/>
  </r>
  <r>
    <x v="8"/>
    <x v="8"/>
    <x v="5"/>
    <x v="0"/>
    <x v="1"/>
    <x v="4"/>
    <x v="0"/>
    <x v="0"/>
    <n v="13"/>
    <n v="0"/>
    <n v="7.15"/>
  </r>
  <r>
    <x v="10"/>
    <x v="21"/>
    <x v="0"/>
    <x v="0"/>
    <x v="0"/>
    <x v="3"/>
    <x v="2"/>
    <x v="1"/>
    <n v="0"/>
    <n v="0"/>
    <n v="0"/>
  </r>
  <r>
    <x v="9"/>
    <x v="19"/>
    <x v="2"/>
    <x v="0"/>
    <x v="1"/>
    <x v="1"/>
    <x v="3"/>
    <x v="0"/>
    <n v="919"/>
    <n v="251.20510000000002"/>
    <n v="413.55"/>
  </r>
  <r>
    <x v="11"/>
    <x v="10"/>
    <x v="0"/>
    <x v="2"/>
    <x v="0"/>
    <x v="1"/>
    <x v="1"/>
    <x v="0"/>
    <n v="28"/>
    <n v="6.8680000000000003"/>
    <n v="12.600000000000001"/>
  </r>
  <r>
    <x v="10"/>
    <x v="6"/>
    <x v="4"/>
    <x v="0"/>
    <x v="0"/>
    <x v="1"/>
    <x v="3"/>
    <x v="0"/>
    <n v="164"/>
    <n v="58.955400000000004"/>
    <n v="73.8"/>
  </r>
  <r>
    <x v="2"/>
    <x v="10"/>
    <x v="0"/>
    <x v="1"/>
    <x v="1"/>
    <x v="5"/>
    <x v="0"/>
    <x v="0"/>
    <n v="4"/>
    <n v="35.070799999999998"/>
    <n v="2.7600000000000002"/>
  </r>
  <r>
    <x v="5"/>
    <x v="2"/>
    <x v="2"/>
    <x v="0"/>
    <x v="1"/>
    <x v="0"/>
    <x v="2"/>
    <x v="0"/>
    <n v="2334"/>
    <n v="0"/>
    <n v="618.51"/>
  </r>
  <r>
    <x v="10"/>
    <x v="26"/>
    <x v="2"/>
    <x v="0"/>
    <x v="1"/>
    <x v="3"/>
    <x v="2"/>
    <x v="0"/>
    <n v="1"/>
    <n v="0"/>
    <n v="0.55000000000000004"/>
  </r>
  <r>
    <x v="6"/>
    <x v="1"/>
    <x v="1"/>
    <x v="1"/>
    <x v="1"/>
    <x v="2"/>
    <x v="0"/>
    <x v="0"/>
    <n v="3"/>
    <n v="0"/>
    <n v="0.82500000000000007"/>
  </r>
  <r>
    <x v="0"/>
    <x v="11"/>
    <x v="2"/>
    <x v="0"/>
    <x v="1"/>
    <x v="4"/>
    <x v="2"/>
    <x v="1"/>
    <n v="141"/>
    <n v="0"/>
    <n v="0"/>
  </r>
  <r>
    <x v="0"/>
    <x v="4"/>
    <x v="3"/>
    <x v="2"/>
    <x v="1"/>
    <x v="3"/>
    <x v="3"/>
    <x v="1"/>
    <n v="1"/>
    <n v="0"/>
    <n v="0"/>
  </r>
  <r>
    <x v="8"/>
    <x v="16"/>
    <x v="7"/>
    <x v="0"/>
    <x v="1"/>
    <x v="4"/>
    <x v="3"/>
    <x v="0"/>
    <n v="15"/>
    <n v="0"/>
    <n v="8.25"/>
  </r>
  <r>
    <x v="8"/>
    <x v="0"/>
    <x v="0"/>
    <x v="1"/>
    <x v="1"/>
    <x v="2"/>
    <x v="0"/>
    <x v="0"/>
    <n v="1"/>
    <n v="0"/>
    <n v="0.27500000000000002"/>
  </r>
  <r>
    <x v="10"/>
    <x v="11"/>
    <x v="2"/>
    <x v="0"/>
    <x v="1"/>
    <x v="5"/>
    <x v="0"/>
    <x v="0"/>
    <n v="6"/>
    <n v="96.923299999999998"/>
    <n v="4.1400000000000006"/>
  </r>
  <r>
    <x v="11"/>
    <x v="19"/>
    <x v="2"/>
    <x v="2"/>
    <x v="1"/>
    <x v="1"/>
    <x v="0"/>
    <x v="0"/>
    <n v="27"/>
    <n v="5.3562000000000003"/>
    <n v="12.15"/>
  </r>
  <r>
    <x v="8"/>
    <x v="18"/>
    <x v="9"/>
    <x v="1"/>
    <x v="1"/>
    <x v="3"/>
    <x v="2"/>
    <x v="1"/>
    <n v="0"/>
    <n v="0"/>
    <n v="0"/>
  </r>
  <r>
    <x v="6"/>
    <x v="11"/>
    <x v="2"/>
    <x v="0"/>
    <x v="1"/>
    <x v="5"/>
    <x v="0"/>
    <x v="0"/>
    <n v="19"/>
    <n v="121.66730000000001"/>
    <n v="13.110000000000001"/>
  </r>
  <r>
    <x v="0"/>
    <x v="0"/>
    <x v="0"/>
    <x v="0"/>
    <x v="0"/>
    <x v="1"/>
    <x v="2"/>
    <x v="0"/>
    <n v="1"/>
    <n v="0.1013"/>
    <n v="0.45"/>
  </r>
  <r>
    <x v="7"/>
    <x v="6"/>
    <x v="4"/>
    <x v="1"/>
    <x v="1"/>
    <x v="2"/>
    <x v="1"/>
    <x v="0"/>
    <n v="3"/>
    <n v="0"/>
    <n v="0.82500000000000007"/>
  </r>
  <r>
    <x v="10"/>
    <x v="11"/>
    <x v="2"/>
    <x v="0"/>
    <x v="1"/>
    <x v="2"/>
    <x v="3"/>
    <x v="0"/>
    <n v="758"/>
    <n v="0"/>
    <n v="208.45000000000002"/>
  </r>
  <r>
    <x v="0"/>
    <x v="10"/>
    <x v="0"/>
    <x v="2"/>
    <x v="1"/>
    <x v="2"/>
    <x v="0"/>
    <x v="1"/>
    <n v="2"/>
    <n v="0"/>
    <n v="0"/>
  </r>
  <r>
    <x v="7"/>
    <x v="9"/>
    <x v="2"/>
    <x v="2"/>
    <x v="1"/>
    <x v="1"/>
    <x v="1"/>
    <x v="0"/>
    <n v="42"/>
    <n v="24.7468"/>
    <n v="18.900000000000002"/>
  </r>
  <r>
    <x v="0"/>
    <x v="0"/>
    <x v="0"/>
    <x v="2"/>
    <x v="1"/>
    <x v="3"/>
    <x v="3"/>
    <x v="0"/>
    <n v="4"/>
    <n v="0"/>
    <n v="2.2000000000000002"/>
  </r>
  <r>
    <x v="11"/>
    <x v="19"/>
    <x v="2"/>
    <x v="1"/>
    <x v="1"/>
    <x v="0"/>
    <x v="2"/>
    <x v="0"/>
    <n v="390"/>
    <n v="0"/>
    <n v="107.25"/>
  </r>
  <r>
    <x v="3"/>
    <x v="9"/>
    <x v="2"/>
    <x v="0"/>
    <x v="1"/>
    <x v="2"/>
    <x v="0"/>
    <x v="1"/>
    <n v="4"/>
    <n v="0"/>
    <n v="0"/>
  </r>
  <r>
    <x v="2"/>
    <x v="17"/>
    <x v="8"/>
    <x v="1"/>
    <x v="1"/>
    <x v="0"/>
    <x v="1"/>
    <x v="0"/>
    <n v="32"/>
    <n v="0"/>
    <n v="8.8000000000000007"/>
  </r>
  <r>
    <x v="6"/>
    <x v="4"/>
    <x v="3"/>
    <x v="0"/>
    <x v="1"/>
    <x v="4"/>
    <x v="1"/>
    <x v="0"/>
    <n v="81"/>
    <n v="0"/>
    <n v="44.550000000000004"/>
  </r>
  <r>
    <x v="4"/>
    <x v="1"/>
    <x v="1"/>
    <x v="1"/>
    <x v="1"/>
    <x v="0"/>
    <x v="2"/>
    <x v="0"/>
    <n v="16"/>
    <n v="0"/>
    <n v="4.24"/>
  </r>
  <r>
    <x v="2"/>
    <x v="7"/>
    <x v="2"/>
    <x v="0"/>
    <x v="1"/>
    <x v="1"/>
    <x v="3"/>
    <x v="0"/>
    <n v="2"/>
    <n v="0.18410000000000001"/>
    <n v="0.9"/>
  </r>
  <r>
    <x v="10"/>
    <x v="9"/>
    <x v="2"/>
    <x v="0"/>
    <x v="1"/>
    <x v="4"/>
    <x v="3"/>
    <x v="1"/>
    <n v="25"/>
    <n v="0"/>
    <n v="0"/>
  </r>
  <r>
    <x v="7"/>
    <x v="4"/>
    <x v="3"/>
    <x v="0"/>
    <x v="1"/>
    <x v="1"/>
    <x v="3"/>
    <x v="0"/>
    <n v="9293"/>
    <n v="3269.3240000000001"/>
    <n v="4181.8500000000004"/>
  </r>
  <r>
    <x v="10"/>
    <x v="8"/>
    <x v="5"/>
    <x v="2"/>
    <x v="1"/>
    <x v="1"/>
    <x v="1"/>
    <x v="0"/>
    <n v="5"/>
    <n v="0.93680000000000008"/>
    <n v="2.25"/>
  </r>
  <r>
    <x v="4"/>
    <x v="16"/>
    <x v="7"/>
    <x v="2"/>
    <x v="1"/>
    <x v="2"/>
    <x v="0"/>
    <x v="0"/>
    <n v="3"/>
    <n v="0"/>
    <n v="0.79500000000000004"/>
  </r>
  <r>
    <x v="4"/>
    <x v="11"/>
    <x v="2"/>
    <x v="1"/>
    <x v="1"/>
    <x v="0"/>
    <x v="1"/>
    <x v="0"/>
    <n v="40"/>
    <n v="0"/>
    <n v="10.6"/>
  </r>
  <r>
    <x v="4"/>
    <x v="29"/>
    <x v="1"/>
    <x v="0"/>
    <x v="1"/>
    <x v="1"/>
    <x v="2"/>
    <x v="0"/>
    <n v="1"/>
    <n v="8.3799999999999999E-2"/>
    <n v="0.45"/>
  </r>
  <r>
    <x v="4"/>
    <x v="15"/>
    <x v="2"/>
    <x v="0"/>
    <x v="1"/>
    <x v="2"/>
    <x v="2"/>
    <x v="1"/>
    <n v="11"/>
    <n v="0"/>
    <n v="0"/>
  </r>
  <r>
    <x v="8"/>
    <x v="19"/>
    <x v="2"/>
    <x v="1"/>
    <x v="1"/>
    <x v="4"/>
    <x v="0"/>
    <x v="0"/>
    <n v="11"/>
    <n v="0"/>
    <n v="6.0500000000000007"/>
  </r>
  <r>
    <x v="0"/>
    <x v="4"/>
    <x v="3"/>
    <x v="2"/>
    <x v="1"/>
    <x v="4"/>
    <x v="2"/>
    <x v="0"/>
    <n v="5"/>
    <n v="0"/>
    <n v="2.75"/>
  </r>
  <r>
    <x v="4"/>
    <x v="17"/>
    <x v="8"/>
    <x v="2"/>
    <x v="1"/>
    <x v="1"/>
    <x v="2"/>
    <x v="0"/>
    <n v="302"/>
    <n v="65.705700000000007"/>
    <n v="135.9"/>
  </r>
  <r>
    <x v="4"/>
    <x v="9"/>
    <x v="2"/>
    <x v="1"/>
    <x v="1"/>
    <x v="1"/>
    <x v="0"/>
    <x v="0"/>
    <n v="12"/>
    <n v="8.9263000000000012"/>
    <n v="5.4"/>
  </r>
  <r>
    <x v="5"/>
    <x v="11"/>
    <x v="2"/>
    <x v="0"/>
    <x v="1"/>
    <x v="0"/>
    <x v="1"/>
    <x v="0"/>
    <n v="1613"/>
    <n v="0"/>
    <n v="427.44499999999999"/>
  </r>
  <r>
    <x v="1"/>
    <x v="8"/>
    <x v="5"/>
    <x v="0"/>
    <x v="1"/>
    <x v="4"/>
    <x v="1"/>
    <x v="1"/>
    <n v="2"/>
    <n v="0"/>
    <n v="0"/>
  </r>
  <r>
    <x v="9"/>
    <x v="16"/>
    <x v="7"/>
    <x v="0"/>
    <x v="1"/>
    <x v="1"/>
    <x v="2"/>
    <x v="0"/>
    <n v="1010"/>
    <n v="311.03720000000004"/>
    <n v="454.5"/>
  </r>
  <r>
    <x v="11"/>
    <x v="19"/>
    <x v="2"/>
    <x v="0"/>
    <x v="1"/>
    <x v="0"/>
    <x v="1"/>
    <x v="1"/>
    <n v="22"/>
    <n v="0"/>
    <n v="0"/>
  </r>
  <r>
    <x v="4"/>
    <x v="16"/>
    <x v="7"/>
    <x v="2"/>
    <x v="1"/>
    <x v="0"/>
    <x v="1"/>
    <x v="0"/>
    <n v="7"/>
    <n v="0"/>
    <n v="1.855"/>
  </r>
  <r>
    <x v="9"/>
    <x v="4"/>
    <x v="3"/>
    <x v="0"/>
    <x v="0"/>
    <x v="3"/>
    <x v="0"/>
    <x v="0"/>
    <n v="8"/>
    <n v="0"/>
    <n v="4.4000000000000004"/>
  </r>
  <r>
    <x v="4"/>
    <x v="9"/>
    <x v="2"/>
    <x v="2"/>
    <x v="1"/>
    <x v="0"/>
    <x v="3"/>
    <x v="1"/>
    <n v="4"/>
    <n v="0"/>
    <n v="0"/>
  </r>
  <r>
    <x v="3"/>
    <x v="6"/>
    <x v="4"/>
    <x v="0"/>
    <x v="0"/>
    <x v="4"/>
    <x v="1"/>
    <x v="0"/>
    <n v="6"/>
    <n v="0"/>
    <n v="3.3000000000000003"/>
  </r>
  <r>
    <x v="9"/>
    <x v="7"/>
    <x v="2"/>
    <x v="1"/>
    <x v="1"/>
    <x v="0"/>
    <x v="2"/>
    <x v="1"/>
    <n v="2"/>
    <n v="0"/>
    <n v="0"/>
  </r>
  <r>
    <x v="2"/>
    <x v="10"/>
    <x v="0"/>
    <x v="2"/>
    <x v="1"/>
    <x v="3"/>
    <x v="2"/>
    <x v="1"/>
    <n v="1"/>
    <n v="0"/>
    <n v="0"/>
  </r>
  <r>
    <x v="4"/>
    <x v="3"/>
    <x v="2"/>
    <x v="0"/>
    <x v="1"/>
    <x v="1"/>
    <x v="0"/>
    <x v="0"/>
    <n v="4"/>
    <n v="1.1865000000000001"/>
    <n v="1.8"/>
  </r>
  <r>
    <x v="2"/>
    <x v="6"/>
    <x v="4"/>
    <x v="0"/>
    <x v="1"/>
    <x v="3"/>
    <x v="0"/>
    <x v="1"/>
    <n v="7"/>
    <n v="0"/>
    <n v="0"/>
  </r>
  <r>
    <x v="4"/>
    <x v="10"/>
    <x v="0"/>
    <x v="0"/>
    <x v="1"/>
    <x v="3"/>
    <x v="1"/>
    <x v="0"/>
    <n v="199"/>
    <n v="0"/>
    <n v="109.45"/>
  </r>
  <r>
    <x v="10"/>
    <x v="29"/>
    <x v="1"/>
    <x v="0"/>
    <x v="1"/>
    <x v="0"/>
    <x v="3"/>
    <x v="0"/>
    <n v="5"/>
    <n v="0"/>
    <n v="1.375"/>
  </r>
  <r>
    <x v="5"/>
    <x v="9"/>
    <x v="2"/>
    <x v="0"/>
    <x v="1"/>
    <x v="2"/>
    <x v="2"/>
    <x v="1"/>
    <n v="42"/>
    <n v="0"/>
    <n v="0"/>
  </r>
  <r>
    <x v="7"/>
    <x v="1"/>
    <x v="1"/>
    <x v="0"/>
    <x v="1"/>
    <x v="3"/>
    <x v="2"/>
    <x v="0"/>
    <n v="449"/>
    <n v="0"/>
    <n v="246.95000000000002"/>
  </r>
  <r>
    <x v="0"/>
    <x v="19"/>
    <x v="2"/>
    <x v="2"/>
    <x v="1"/>
    <x v="0"/>
    <x v="2"/>
    <x v="0"/>
    <n v="816"/>
    <n v="0"/>
    <n v="216.24"/>
  </r>
  <r>
    <x v="10"/>
    <x v="13"/>
    <x v="0"/>
    <x v="2"/>
    <x v="1"/>
    <x v="0"/>
    <x v="0"/>
    <x v="0"/>
    <n v="1"/>
    <n v="0"/>
    <n v="0.27500000000000002"/>
  </r>
  <r>
    <x v="8"/>
    <x v="17"/>
    <x v="8"/>
    <x v="0"/>
    <x v="1"/>
    <x v="0"/>
    <x v="2"/>
    <x v="0"/>
    <n v="19891"/>
    <n v="0"/>
    <n v="5470.0250000000005"/>
  </r>
  <r>
    <x v="2"/>
    <x v="11"/>
    <x v="2"/>
    <x v="0"/>
    <x v="1"/>
    <x v="0"/>
    <x v="0"/>
    <x v="0"/>
    <n v="5799"/>
    <n v="0"/>
    <n v="1594.7250000000001"/>
  </r>
  <r>
    <x v="1"/>
    <x v="10"/>
    <x v="0"/>
    <x v="1"/>
    <x v="0"/>
    <x v="3"/>
    <x v="0"/>
    <x v="0"/>
    <n v="5"/>
    <n v="0"/>
    <n v="2.75"/>
  </r>
  <r>
    <x v="5"/>
    <x v="17"/>
    <x v="8"/>
    <x v="0"/>
    <x v="1"/>
    <x v="5"/>
    <x v="0"/>
    <x v="0"/>
    <n v="30"/>
    <n v="170.8202"/>
    <n v="20.7"/>
  </r>
  <r>
    <x v="10"/>
    <x v="9"/>
    <x v="2"/>
    <x v="0"/>
    <x v="1"/>
    <x v="0"/>
    <x v="1"/>
    <x v="0"/>
    <n v="663"/>
    <n v="0"/>
    <n v="182.32500000000002"/>
  </r>
  <r>
    <x v="10"/>
    <x v="13"/>
    <x v="0"/>
    <x v="0"/>
    <x v="1"/>
    <x v="2"/>
    <x v="2"/>
    <x v="1"/>
    <n v="1"/>
    <n v="0"/>
    <n v="0"/>
  </r>
  <r>
    <x v="0"/>
    <x v="22"/>
    <x v="7"/>
    <x v="0"/>
    <x v="1"/>
    <x v="1"/>
    <x v="2"/>
    <x v="0"/>
    <n v="23"/>
    <n v="3.7039"/>
    <n v="10.35"/>
  </r>
  <r>
    <x v="6"/>
    <x v="9"/>
    <x v="2"/>
    <x v="0"/>
    <x v="1"/>
    <x v="4"/>
    <x v="3"/>
    <x v="1"/>
    <n v="30"/>
    <n v="0"/>
    <n v="0"/>
  </r>
  <r>
    <x v="2"/>
    <x v="12"/>
    <x v="1"/>
    <x v="1"/>
    <x v="1"/>
    <x v="3"/>
    <x v="0"/>
    <x v="0"/>
    <n v="1"/>
    <n v="0"/>
    <n v="0.55000000000000004"/>
  </r>
  <r>
    <x v="5"/>
    <x v="15"/>
    <x v="2"/>
    <x v="2"/>
    <x v="1"/>
    <x v="4"/>
    <x v="2"/>
    <x v="0"/>
    <n v="5"/>
    <n v="0"/>
    <n v="2.75"/>
  </r>
  <r>
    <x v="5"/>
    <x v="5"/>
    <x v="1"/>
    <x v="0"/>
    <x v="1"/>
    <x v="4"/>
    <x v="1"/>
    <x v="0"/>
    <n v="1"/>
    <n v="0"/>
    <n v="0.55000000000000004"/>
  </r>
  <r>
    <x v="9"/>
    <x v="17"/>
    <x v="8"/>
    <x v="1"/>
    <x v="1"/>
    <x v="2"/>
    <x v="0"/>
    <x v="0"/>
    <n v="10"/>
    <n v="0"/>
    <n v="2.65"/>
  </r>
  <r>
    <x v="7"/>
    <x v="10"/>
    <x v="0"/>
    <x v="0"/>
    <x v="0"/>
    <x v="4"/>
    <x v="3"/>
    <x v="1"/>
    <n v="12"/>
    <n v="0"/>
    <n v="0"/>
  </r>
  <r>
    <x v="5"/>
    <x v="10"/>
    <x v="0"/>
    <x v="2"/>
    <x v="0"/>
    <x v="3"/>
    <x v="2"/>
    <x v="0"/>
    <n v="62"/>
    <n v="0"/>
    <n v="34.1"/>
  </r>
  <r>
    <x v="6"/>
    <x v="5"/>
    <x v="1"/>
    <x v="1"/>
    <x v="1"/>
    <x v="3"/>
    <x v="2"/>
    <x v="0"/>
    <n v="1"/>
    <n v="0"/>
    <n v="0.55000000000000004"/>
  </r>
  <r>
    <x v="8"/>
    <x v="8"/>
    <x v="5"/>
    <x v="0"/>
    <x v="1"/>
    <x v="2"/>
    <x v="1"/>
    <x v="1"/>
    <n v="1"/>
    <n v="0"/>
    <n v="0"/>
  </r>
  <r>
    <x v="8"/>
    <x v="19"/>
    <x v="2"/>
    <x v="0"/>
    <x v="1"/>
    <x v="3"/>
    <x v="0"/>
    <x v="0"/>
    <n v="176"/>
    <n v="0"/>
    <n v="96.800000000000011"/>
  </r>
  <r>
    <x v="3"/>
    <x v="0"/>
    <x v="0"/>
    <x v="0"/>
    <x v="1"/>
    <x v="3"/>
    <x v="3"/>
    <x v="0"/>
    <n v="20"/>
    <n v="0"/>
    <n v="11"/>
  </r>
  <r>
    <x v="8"/>
    <x v="10"/>
    <x v="0"/>
    <x v="0"/>
    <x v="0"/>
    <x v="2"/>
    <x v="2"/>
    <x v="1"/>
    <n v="37"/>
    <n v="0"/>
    <n v="0"/>
  </r>
  <r>
    <x v="5"/>
    <x v="27"/>
    <x v="12"/>
    <x v="0"/>
    <x v="1"/>
    <x v="1"/>
    <x v="2"/>
    <x v="0"/>
    <n v="1"/>
    <n v="0.1173"/>
    <n v="0.45"/>
  </r>
  <r>
    <x v="0"/>
    <x v="10"/>
    <x v="0"/>
    <x v="2"/>
    <x v="0"/>
    <x v="0"/>
    <x v="0"/>
    <x v="0"/>
    <n v="147"/>
    <n v="0"/>
    <n v="38.955000000000005"/>
  </r>
  <r>
    <x v="2"/>
    <x v="21"/>
    <x v="0"/>
    <x v="0"/>
    <x v="1"/>
    <x v="4"/>
    <x v="2"/>
    <x v="0"/>
    <n v="1"/>
    <n v="0"/>
    <n v="0.55000000000000004"/>
  </r>
  <r>
    <x v="6"/>
    <x v="4"/>
    <x v="3"/>
    <x v="0"/>
    <x v="0"/>
    <x v="3"/>
    <x v="2"/>
    <x v="0"/>
    <n v="58"/>
    <n v="0"/>
    <n v="31.900000000000002"/>
  </r>
  <r>
    <x v="1"/>
    <x v="22"/>
    <x v="7"/>
    <x v="0"/>
    <x v="1"/>
    <x v="3"/>
    <x v="2"/>
    <x v="0"/>
    <n v="17"/>
    <n v="0"/>
    <n v="9.35"/>
  </r>
  <r>
    <x v="8"/>
    <x v="22"/>
    <x v="7"/>
    <x v="2"/>
    <x v="1"/>
    <x v="0"/>
    <x v="1"/>
    <x v="0"/>
    <n v="1"/>
    <n v="0"/>
    <n v="0.27500000000000002"/>
  </r>
  <r>
    <x v="4"/>
    <x v="3"/>
    <x v="2"/>
    <x v="0"/>
    <x v="1"/>
    <x v="0"/>
    <x v="1"/>
    <x v="1"/>
    <n v="2"/>
    <n v="0"/>
    <n v="0"/>
  </r>
  <r>
    <x v="1"/>
    <x v="16"/>
    <x v="7"/>
    <x v="0"/>
    <x v="1"/>
    <x v="4"/>
    <x v="3"/>
    <x v="1"/>
    <n v="1"/>
    <n v="0"/>
    <n v="0"/>
  </r>
  <r>
    <x v="6"/>
    <x v="17"/>
    <x v="8"/>
    <x v="1"/>
    <x v="1"/>
    <x v="3"/>
    <x v="3"/>
    <x v="0"/>
    <n v="5"/>
    <n v="0"/>
    <n v="2.75"/>
  </r>
  <r>
    <x v="7"/>
    <x v="15"/>
    <x v="2"/>
    <x v="0"/>
    <x v="1"/>
    <x v="2"/>
    <x v="0"/>
    <x v="0"/>
    <n v="110"/>
    <n v="0"/>
    <n v="30.25"/>
  </r>
  <r>
    <x v="10"/>
    <x v="5"/>
    <x v="1"/>
    <x v="0"/>
    <x v="1"/>
    <x v="3"/>
    <x v="1"/>
    <x v="0"/>
    <n v="8"/>
    <n v="0"/>
    <n v="4.4000000000000004"/>
  </r>
  <r>
    <x v="0"/>
    <x v="10"/>
    <x v="0"/>
    <x v="0"/>
    <x v="0"/>
    <x v="1"/>
    <x v="2"/>
    <x v="0"/>
    <n v="970"/>
    <n v="279.45740000000001"/>
    <n v="436.5"/>
  </r>
  <r>
    <x v="2"/>
    <x v="2"/>
    <x v="2"/>
    <x v="0"/>
    <x v="1"/>
    <x v="4"/>
    <x v="2"/>
    <x v="1"/>
    <n v="103"/>
    <n v="0"/>
    <n v="0"/>
  </r>
  <r>
    <x v="5"/>
    <x v="11"/>
    <x v="2"/>
    <x v="0"/>
    <x v="1"/>
    <x v="2"/>
    <x v="0"/>
    <x v="0"/>
    <n v="565"/>
    <n v="0"/>
    <n v="149.72499999999999"/>
  </r>
  <r>
    <x v="1"/>
    <x v="0"/>
    <x v="0"/>
    <x v="0"/>
    <x v="1"/>
    <x v="1"/>
    <x v="1"/>
    <x v="0"/>
    <n v="47"/>
    <n v="9.7708000000000013"/>
    <n v="21.150000000000002"/>
  </r>
  <r>
    <x v="2"/>
    <x v="6"/>
    <x v="4"/>
    <x v="0"/>
    <x v="1"/>
    <x v="1"/>
    <x v="3"/>
    <x v="0"/>
    <n v="1382"/>
    <n v="413.06130000000002"/>
    <n v="621.9"/>
  </r>
  <r>
    <x v="11"/>
    <x v="9"/>
    <x v="2"/>
    <x v="1"/>
    <x v="1"/>
    <x v="4"/>
    <x v="0"/>
    <x v="0"/>
    <n v="3"/>
    <n v="0"/>
    <n v="1.6500000000000001"/>
  </r>
  <r>
    <x v="6"/>
    <x v="6"/>
    <x v="4"/>
    <x v="0"/>
    <x v="0"/>
    <x v="1"/>
    <x v="0"/>
    <x v="0"/>
    <n v="247"/>
    <n v="75.902100000000004"/>
    <n v="111.15"/>
  </r>
  <r>
    <x v="4"/>
    <x v="19"/>
    <x v="2"/>
    <x v="0"/>
    <x v="1"/>
    <x v="4"/>
    <x v="2"/>
    <x v="1"/>
    <n v="173"/>
    <n v="0"/>
    <n v="0"/>
  </r>
  <r>
    <x v="0"/>
    <x v="28"/>
    <x v="13"/>
    <x v="0"/>
    <x v="1"/>
    <x v="3"/>
    <x v="2"/>
    <x v="1"/>
    <n v="1"/>
    <n v="0"/>
    <n v="0"/>
  </r>
  <r>
    <x v="8"/>
    <x v="14"/>
    <x v="6"/>
    <x v="2"/>
    <x v="1"/>
    <x v="1"/>
    <x v="0"/>
    <x v="0"/>
    <n v="1"/>
    <n v="0.25120000000000003"/>
    <n v="0.45"/>
  </r>
  <r>
    <x v="2"/>
    <x v="0"/>
    <x v="0"/>
    <x v="0"/>
    <x v="1"/>
    <x v="4"/>
    <x v="2"/>
    <x v="0"/>
    <n v="14"/>
    <n v="0"/>
    <n v="7.7"/>
  </r>
  <r>
    <x v="2"/>
    <x v="6"/>
    <x v="4"/>
    <x v="2"/>
    <x v="0"/>
    <x v="3"/>
    <x v="3"/>
    <x v="0"/>
    <n v="2"/>
    <n v="0"/>
    <n v="1.1000000000000001"/>
  </r>
  <r>
    <x v="6"/>
    <x v="12"/>
    <x v="1"/>
    <x v="0"/>
    <x v="1"/>
    <x v="2"/>
    <x v="0"/>
    <x v="0"/>
    <n v="137"/>
    <n v="0"/>
    <n v="37.675000000000004"/>
  </r>
  <r>
    <x v="10"/>
    <x v="19"/>
    <x v="2"/>
    <x v="0"/>
    <x v="1"/>
    <x v="0"/>
    <x v="2"/>
    <x v="0"/>
    <n v="15133"/>
    <n v="0"/>
    <n v="4161.5749999999998"/>
  </r>
  <r>
    <x v="2"/>
    <x v="12"/>
    <x v="1"/>
    <x v="0"/>
    <x v="1"/>
    <x v="0"/>
    <x v="0"/>
    <x v="0"/>
    <n v="1205"/>
    <n v="0"/>
    <n v="331.375"/>
  </r>
  <r>
    <x v="0"/>
    <x v="15"/>
    <x v="2"/>
    <x v="1"/>
    <x v="1"/>
    <x v="0"/>
    <x v="3"/>
    <x v="0"/>
    <n v="55"/>
    <n v="0"/>
    <n v="14.575000000000001"/>
  </r>
  <r>
    <x v="3"/>
    <x v="6"/>
    <x v="4"/>
    <x v="1"/>
    <x v="1"/>
    <x v="0"/>
    <x v="3"/>
    <x v="0"/>
    <n v="27"/>
    <n v="0"/>
    <n v="7.4250000000000007"/>
  </r>
  <r>
    <x v="6"/>
    <x v="4"/>
    <x v="3"/>
    <x v="2"/>
    <x v="1"/>
    <x v="3"/>
    <x v="2"/>
    <x v="1"/>
    <n v="2"/>
    <n v="0"/>
    <n v="0"/>
  </r>
  <r>
    <x v="9"/>
    <x v="17"/>
    <x v="8"/>
    <x v="0"/>
    <x v="1"/>
    <x v="0"/>
    <x v="0"/>
    <x v="0"/>
    <n v="3769"/>
    <n v="0"/>
    <n v="998.78500000000008"/>
  </r>
  <r>
    <x v="3"/>
    <x v="3"/>
    <x v="2"/>
    <x v="0"/>
    <x v="1"/>
    <x v="0"/>
    <x v="2"/>
    <x v="0"/>
    <n v="7"/>
    <n v="0"/>
    <n v="1.925"/>
  </r>
  <r>
    <x v="2"/>
    <x v="15"/>
    <x v="2"/>
    <x v="0"/>
    <x v="1"/>
    <x v="5"/>
    <x v="1"/>
    <x v="1"/>
    <n v="2"/>
    <n v="76.384799999999998"/>
    <n v="0"/>
  </r>
  <r>
    <x v="4"/>
    <x v="0"/>
    <x v="0"/>
    <x v="1"/>
    <x v="1"/>
    <x v="4"/>
    <x v="2"/>
    <x v="0"/>
    <n v="2"/>
    <n v="0"/>
    <n v="1.1000000000000001"/>
  </r>
  <r>
    <x v="5"/>
    <x v="17"/>
    <x v="8"/>
    <x v="0"/>
    <x v="1"/>
    <x v="4"/>
    <x v="0"/>
    <x v="0"/>
    <n v="106"/>
    <n v="0"/>
    <n v="58.300000000000004"/>
  </r>
  <r>
    <x v="8"/>
    <x v="4"/>
    <x v="3"/>
    <x v="0"/>
    <x v="0"/>
    <x v="2"/>
    <x v="2"/>
    <x v="0"/>
    <n v="87"/>
    <n v="0"/>
    <n v="23.925000000000001"/>
  </r>
  <r>
    <x v="6"/>
    <x v="16"/>
    <x v="7"/>
    <x v="2"/>
    <x v="1"/>
    <x v="0"/>
    <x v="2"/>
    <x v="0"/>
    <n v="169"/>
    <n v="0"/>
    <n v="46.475000000000001"/>
  </r>
  <r>
    <x v="11"/>
    <x v="1"/>
    <x v="1"/>
    <x v="2"/>
    <x v="1"/>
    <x v="3"/>
    <x v="2"/>
    <x v="1"/>
    <n v="4"/>
    <n v="0"/>
    <n v="0"/>
  </r>
  <r>
    <x v="5"/>
    <x v="16"/>
    <x v="7"/>
    <x v="2"/>
    <x v="1"/>
    <x v="3"/>
    <x v="0"/>
    <x v="0"/>
    <n v="3"/>
    <n v="0"/>
    <n v="1.6500000000000001"/>
  </r>
  <r>
    <x v="0"/>
    <x v="14"/>
    <x v="6"/>
    <x v="2"/>
    <x v="1"/>
    <x v="1"/>
    <x v="3"/>
    <x v="0"/>
    <n v="2"/>
    <n v="0.3347"/>
    <n v="0.9"/>
  </r>
  <r>
    <x v="8"/>
    <x v="17"/>
    <x v="8"/>
    <x v="1"/>
    <x v="1"/>
    <x v="3"/>
    <x v="2"/>
    <x v="1"/>
    <n v="1"/>
    <n v="0"/>
    <n v="0"/>
  </r>
  <r>
    <x v="4"/>
    <x v="5"/>
    <x v="1"/>
    <x v="0"/>
    <x v="1"/>
    <x v="1"/>
    <x v="0"/>
    <x v="0"/>
    <n v="95"/>
    <n v="23.0639"/>
    <n v="42.75"/>
  </r>
  <r>
    <x v="11"/>
    <x v="13"/>
    <x v="0"/>
    <x v="0"/>
    <x v="1"/>
    <x v="5"/>
    <x v="2"/>
    <x v="0"/>
    <n v="3"/>
    <n v="12.5852"/>
    <n v="2.0700000000000003"/>
  </r>
  <r>
    <x v="3"/>
    <x v="15"/>
    <x v="2"/>
    <x v="2"/>
    <x v="1"/>
    <x v="1"/>
    <x v="2"/>
    <x v="0"/>
    <n v="34"/>
    <n v="8.4589999999999996"/>
    <n v="15.3"/>
  </r>
  <r>
    <x v="0"/>
    <x v="2"/>
    <x v="2"/>
    <x v="0"/>
    <x v="1"/>
    <x v="2"/>
    <x v="0"/>
    <x v="0"/>
    <n v="52"/>
    <n v="0"/>
    <n v="13.780000000000001"/>
  </r>
  <r>
    <x v="10"/>
    <x v="12"/>
    <x v="1"/>
    <x v="1"/>
    <x v="1"/>
    <x v="2"/>
    <x v="2"/>
    <x v="0"/>
    <n v="14"/>
    <n v="0"/>
    <n v="3.85"/>
  </r>
  <r>
    <x v="11"/>
    <x v="13"/>
    <x v="0"/>
    <x v="1"/>
    <x v="1"/>
    <x v="3"/>
    <x v="3"/>
    <x v="1"/>
    <n v="1"/>
    <n v="0"/>
    <n v="0"/>
  </r>
  <r>
    <x v="7"/>
    <x v="0"/>
    <x v="0"/>
    <x v="1"/>
    <x v="1"/>
    <x v="0"/>
    <x v="0"/>
    <x v="0"/>
    <n v="3"/>
    <n v="0"/>
    <n v="0.82500000000000007"/>
  </r>
  <r>
    <x v="9"/>
    <x v="8"/>
    <x v="5"/>
    <x v="0"/>
    <x v="1"/>
    <x v="4"/>
    <x v="3"/>
    <x v="1"/>
    <n v="15"/>
    <n v="0"/>
    <n v="0"/>
  </r>
  <r>
    <x v="5"/>
    <x v="9"/>
    <x v="2"/>
    <x v="1"/>
    <x v="1"/>
    <x v="4"/>
    <x v="2"/>
    <x v="0"/>
    <n v="11"/>
    <n v="0"/>
    <n v="6.0500000000000007"/>
  </r>
  <r>
    <x v="9"/>
    <x v="4"/>
    <x v="3"/>
    <x v="0"/>
    <x v="1"/>
    <x v="3"/>
    <x v="1"/>
    <x v="0"/>
    <n v="158"/>
    <n v="0"/>
    <n v="86.9"/>
  </r>
  <r>
    <x v="7"/>
    <x v="4"/>
    <x v="3"/>
    <x v="2"/>
    <x v="1"/>
    <x v="2"/>
    <x v="3"/>
    <x v="0"/>
    <n v="24"/>
    <n v="0"/>
    <n v="6.6000000000000005"/>
  </r>
  <r>
    <x v="11"/>
    <x v="6"/>
    <x v="4"/>
    <x v="2"/>
    <x v="1"/>
    <x v="0"/>
    <x v="1"/>
    <x v="0"/>
    <n v="36"/>
    <n v="0"/>
    <n v="9.9"/>
  </r>
  <r>
    <x v="9"/>
    <x v="17"/>
    <x v="8"/>
    <x v="0"/>
    <x v="1"/>
    <x v="4"/>
    <x v="1"/>
    <x v="0"/>
    <n v="13"/>
    <n v="0"/>
    <n v="7.15"/>
  </r>
  <r>
    <x v="3"/>
    <x v="6"/>
    <x v="4"/>
    <x v="0"/>
    <x v="0"/>
    <x v="2"/>
    <x v="3"/>
    <x v="1"/>
    <n v="3"/>
    <n v="0"/>
    <n v="0"/>
  </r>
  <r>
    <x v="4"/>
    <x v="11"/>
    <x v="2"/>
    <x v="2"/>
    <x v="1"/>
    <x v="3"/>
    <x v="2"/>
    <x v="0"/>
    <n v="158"/>
    <n v="0"/>
    <n v="86.9"/>
  </r>
  <r>
    <x v="8"/>
    <x v="15"/>
    <x v="2"/>
    <x v="0"/>
    <x v="1"/>
    <x v="1"/>
    <x v="0"/>
    <x v="0"/>
    <n v="299"/>
    <n v="94.684200000000004"/>
    <n v="134.55000000000001"/>
  </r>
  <r>
    <x v="10"/>
    <x v="6"/>
    <x v="4"/>
    <x v="2"/>
    <x v="0"/>
    <x v="2"/>
    <x v="0"/>
    <x v="0"/>
    <n v="9"/>
    <n v="0"/>
    <n v="2.4750000000000001"/>
  </r>
  <r>
    <x v="10"/>
    <x v="6"/>
    <x v="4"/>
    <x v="0"/>
    <x v="1"/>
    <x v="1"/>
    <x v="3"/>
    <x v="0"/>
    <n v="1239"/>
    <n v="400.85410000000002"/>
    <n v="557.55000000000007"/>
  </r>
  <r>
    <x v="4"/>
    <x v="10"/>
    <x v="0"/>
    <x v="1"/>
    <x v="1"/>
    <x v="5"/>
    <x v="2"/>
    <x v="0"/>
    <n v="2"/>
    <n v="53.452500000000001"/>
    <n v="1.3800000000000001"/>
  </r>
  <r>
    <x v="6"/>
    <x v="20"/>
    <x v="10"/>
    <x v="0"/>
    <x v="1"/>
    <x v="0"/>
    <x v="2"/>
    <x v="0"/>
    <n v="6"/>
    <n v="0"/>
    <n v="1.6500000000000001"/>
  </r>
  <r>
    <x v="1"/>
    <x v="21"/>
    <x v="0"/>
    <x v="0"/>
    <x v="1"/>
    <x v="1"/>
    <x v="2"/>
    <x v="0"/>
    <n v="2"/>
    <n v="0.31870000000000004"/>
    <n v="0.9"/>
  </r>
  <r>
    <x v="1"/>
    <x v="10"/>
    <x v="0"/>
    <x v="0"/>
    <x v="1"/>
    <x v="1"/>
    <x v="3"/>
    <x v="0"/>
    <n v="2723"/>
    <n v="839.84040000000005"/>
    <n v="1225.3500000000001"/>
  </r>
  <r>
    <x v="8"/>
    <x v="1"/>
    <x v="1"/>
    <x v="1"/>
    <x v="1"/>
    <x v="2"/>
    <x v="3"/>
    <x v="0"/>
    <n v="1"/>
    <n v="0"/>
    <n v="0.27500000000000002"/>
  </r>
  <r>
    <x v="4"/>
    <x v="6"/>
    <x v="4"/>
    <x v="1"/>
    <x v="0"/>
    <x v="3"/>
    <x v="1"/>
    <x v="0"/>
    <n v="1"/>
    <n v="0"/>
    <n v="0.55000000000000004"/>
  </r>
  <r>
    <x v="2"/>
    <x v="6"/>
    <x v="4"/>
    <x v="0"/>
    <x v="1"/>
    <x v="0"/>
    <x v="2"/>
    <x v="1"/>
    <n v="227"/>
    <n v="0"/>
    <n v="0"/>
  </r>
  <r>
    <x v="2"/>
    <x v="8"/>
    <x v="5"/>
    <x v="1"/>
    <x v="1"/>
    <x v="5"/>
    <x v="0"/>
    <x v="0"/>
    <n v="1"/>
    <n v="12.068100000000001"/>
    <n v="0.69000000000000006"/>
  </r>
  <r>
    <x v="0"/>
    <x v="2"/>
    <x v="2"/>
    <x v="0"/>
    <x v="1"/>
    <x v="3"/>
    <x v="0"/>
    <x v="0"/>
    <n v="25"/>
    <n v="0"/>
    <n v="13.75"/>
  </r>
  <r>
    <x v="10"/>
    <x v="13"/>
    <x v="0"/>
    <x v="0"/>
    <x v="1"/>
    <x v="1"/>
    <x v="2"/>
    <x v="0"/>
    <n v="30"/>
    <n v="9.3082000000000011"/>
    <n v="13.5"/>
  </r>
  <r>
    <x v="9"/>
    <x v="10"/>
    <x v="0"/>
    <x v="0"/>
    <x v="0"/>
    <x v="0"/>
    <x v="2"/>
    <x v="1"/>
    <n v="196"/>
    <n v="0"/>
    <n v="0"/>
  </r>
  <r>
    <x v="7"/>
    <x v="13"/>
    <x v="0"/>
    <x v="0"/>
    <x v="1"/>
    <x v="3"/>
    <x v="2"/>
    <x v="1"/>
    <n v="0"/>
    <n v="0"/>
    <n v="0"/>
  </r>
  <r>
    <x v="10"/>
    <x v="10"/>
    <x v="0"/>
    <x v="1"/>
    <x v="1"/>
    <x v="3"/>
    <x v="0"/>
    <x v="0"/>
    <n v="16"/>
    <n v="0"/>
    <n v="8.8000000000000007"/>
  </r>
  <r>
    <x v="4"/>
    <x v="25"/>
    <x v="11"/>
    <x v="0"/>
    <x v="1"/>
    <x v="0"/>
    <x v="2"/>
    <x v="0"/>
    <n v="130"/>
    <n v="0"/>
    <n v="34.450000000000003"/>
  </r>
  <r>
    <x v="10"/>
    <x v="2"/>
    <x v="2"/>
    <x v="0"/>
    <x v="1"/>
    <x v="2"/>
    <x v="0"/>
    <x v="1"/>
    <n v="22"/>
    <n v="0"/>
    <n v="0"/>
  </r>
  <r>
    <x v="8"/>
    <x v="10"/>
    <x v="0"/>
    <x v="0"/>
    <x v="0"/>
    <x v="4"/>
    <x v="0"/>
    <x v="1"/>
    <n v="48"/>
    <n v="0"/>
    <n v="0"/>
  </r>
  <r>
    <x v="5"/>
    <x v="4"/>
    <x v="3"/>
    <x v="2"/>
    <x v="0"/>
    <x v="2"/>
    <x v="2"/>
    <x v="0"/>
    <n v="4"/>
    <n v="0"/>
    <n v="1.06"/>
  </r>
  <r>
    <x v="9"/>
    <x v="4"/>
    <x v="3"/>
    <x v="2"/>
    <x v="0"/>
    <x v="2"/>
    <x v="0"/>
    <x v="1"/>
    <n v="1"/>
    <n v="0"/>
    <n v="0"/>
  </r>
  <r>
    <x v="6"/>
    <x v="18"/>
    <x v="9"/>
    <x v="2"/>
    <x v="1"/>
    <x v="3"/>
    <x v="2"/>
    <x v="1"/>
    <n v="0"/>
    <n v="0"/>
    <n v="0"/>
  </r>
  <r>
    <x v="5"/>
    <x v="5"/>
    <x v="1"/>
    <x v="0"/>
    <x v="1"/>
    <x v="0"/>
    <x v="2"/>
    <x v="0"/>
    <n v="2331"/>
    <n v="0"/>
    <n v="617.71500000000003"/>
  </r>
  <r>
    <x v="2"/>
    <x v="10"/>
    <x v="0"/>
    <x v="1"/>
    <x v="1"/>
    <x v="3"/>
    <x v="3"/>
    <x v="0"/>
    <n v="18"/>
    <n v="0"/>
    <n v="9.9"/>
  </r>
  <r>
    <x v="7"/>
    <x v="17"/>
    <x v="8"/>
    <x v="2"/>
    <x v="1"/>
    <x v="3"/>
    <x v="1"/>
    <x v="0"/>
    <n v="5"/>
    <n v="0"/>
    <n v="2.75"/>
  </r>
  <r>
    <x v="6"/>
    <x v="9"/>
    <x v="2"/>
    <x v="0"/>
    <x v="1"/>
    <x v="1"/>
    <x v="3"/>
    <x v="0"/>
    <n v="406"/>
    <n v="115.7222"/>
    <n v="182.70000000000002"/>
  </r>
  <r>
    <x v="9"/>
    <x v="15"/>
    <x v="2"/>
    <x v="2"/>
    <x v="1"/>
    <x v="1"/>
    <x v="0"/>
    <x v="0"/>
    <n v="38"/>
    <n v="9.8049999999999997"/>
    <n v="17.100000000000001"/>
  </r>
  <r>
    <x v="9"/>
    <x v="16"/>
    <x v="7"/>
    <x v="2"/>
    <x v="1"/>
    <x v="3"/>
    <x v="1"/>
    <x v="0"/>
    <n v="2"/>
    <n v="0"/>
    <n v="1.1000000000000001"/>
  </r>
  <r>
    <x v="9"/>
    <x v="6"/>
    <x v="4"/>
    <x v="1"/>
    <x v="0"/>
    <x v="0"/>
    <x v="1"/>
    <x v="0"/>
    <n v="1"/>
    <n v="0"/>
    <n v="0.26500000000000001"/>
  </r>
  <r>
    <x v="1"/>
    <x v="10"/>
    <x v="0"/>
    <x v="2"/>
    <x v="0"/>
    <x v="4"/>
    <x v="1"/>
    <x v="0"/>
    <n v="1"/>
    <n v="0"/>
    <n v="0.55000000000000004"/>
  </r>
  <r>
    <x v="9"/>
    <x v="10"/>
    <x v="0"/>
    <x v="1"/>
    <x v="1"/>
    <x v="3"/>
    <x v="2"/>
    <x v="1"/>
    <n v="7"/>
    <n v="0"/>
    <n v="0"/>
  </r>
  <r>
    <x v="5"/>
    <x v="0"/>
    <x v="0"/>
    <x v="2"/>
    <x v="0"/>
    <x v="0"/>
    <x v="0"/>
    <x v="0"/>
    <n v="1"/>
    <n v="0"/>
    <n v="0.26500000000000001"/>
  </r>
  <r>
    <x v="8"/>
    <x v="10"/>
    <x v="0"/>
    <x v="1"/>
    <x v="1"/>
    <x v="0"/>
    <x v="2"/>
    <x v="1"/>
    <n v="46"/>
    <n v="0"/>
    <n v="0"/>
  </r>
  <r>
    <x v="8"/>
    <x v="19"/>
    <x v="2"/>
    <x v="0"/>
    <x v="1"/>
    <x v="4"/>
    <x v="0"/>
    <x v="1"/>
    <n v="96"/>
    <n v="0"/>
    <n v="0"/>
  </r>
  <r>
    <x v="9"/>
    <x v="6"/>
    <x v="4"/>
    <x v="2"/>
    <x v="0"/>
    <x v="2"/>
    <x v="1"/>
    <x v="0"/>
    <n v="1"/>
    <n v="0"/>
    <n v="0.26500000000000001"/>
  </r>
  <r>
    <x v="1"/>
    <x v="11"/>
    <x v="2"/>
    <x v="0"/>
    <x v="1"/>
    <x v="3"/>
    <x v="0"/>
    <x v="1"/>
    <n v="2"/>
    <n v="0"/>
    <n v="0"/>
  </r>
  <r>
    <x v="6"/>
    <x v="11"/>
    <x v="2"/>
    <x v="0"/>
    <x v="1"/>
    <x v="0"/>
    <x v="0"/>
    <x v="0"/>
    <n v="6399"/>
    <n v="0"/>
    <n v="1759.7250000000001"/>
  </r>
  <r>
    <x v="3"/>
    <x v="17"/>
    <x v="8"/>
    <x v="0"/>
    <x v="1"/>
    <x v="1"/>
    <x v="3"/>
    <x v="0"/>
    <n v="825"/>
    <n v="246.8194"/>
    <n v="371.25"/>
  </r>
  <r>
    <x v="11"/>
    <x v="9"/>
    <x v="2"/>
    <x v="2"/>
    <x v="1"/>
    <x v="3"/>
    <x v="1"/>
    <x v="1"/>
    <n v="2"/>
    <n v="0"/>
    <n v="0"/>
  </r>
  <r>
    <x v="10"/>
    <x v="29"/>
    <x v="1"/>
    <x v="0"/>
    <x v="1"/>
    <x v="3"/>
    <x v="2"/>
    <x v="1"/>
    <n v="0"/>
    <n v="0"/>
    <n v="0"/>
  </r>
  <r>
    <x v="10"/>
    <x v="6"/>
    <x v="4"/>
    <x v="0"/>
    <x v="1"/>
    <x v="0"/>
    <x v="2"/>
    <x v="0"/>
    <n v="23276"/>
    <n v="0"/>
    <n v="6400.9000000000005"/>
  </r>
  <r>
    <x v="11"/>
    <x v="4"/>
    <x v="3"/>
    <x v="0"/>
    <x v="1"/>
    <x v="2"/>
    <x v="2"/>
    <x v="0"/>
    <n v="4182"/>
    <n v="0"/>
    <n v="1150.05"/>
  </r>
  <r>
    <x v="6"/>
    <x v="2"/>
    <x v="2"/>
    <x v="2"/>
    <x v="1"/>
    <x v="3"/>
    <x v="3"/>
    <x v="0"/>
    <n v="2"/>
    <n v="0"/>
    <n v="1.1000000000000001"/>
  </r>
  <r>
    <x v="3"/>
    <x v="1"/>
    <x v="1"/>
    <x v="0"/>
    <x v="1"/>
    <x v="0"/>
    <x v="1"/>
    <x v="1"/>
    <n v="4"/>
    <n v="0"/>
    <n v="0"/>
  </r>
  <r>
    <x v="2"/>
    <x v="15"/>
    <x v="2"/>
    <x v="1"/>
    <x v="1"/>
    <x v="1"/>
    <x v="3"/>
    <x v="0"/>
    <n v="12"/>
    <n v="2.1266000000000003"/>
    <n v="5.4"/>
  </r>
  <r>
    <x v="9"/>
    <x v="9"/>
    <x v="2"/>
    <x v="0"/>
    <x v="1"/>
    <x v="4"/>
    <x v="1"/>
    <x v="1"/>
    <n v="1"/>
    <n v="0"/>
    <n v="0"/>
  </r>
  <r>
    <x v="0"/>
    <x v="17"/>
    <x v="8"/>
    <x v="2"/>
    <x v="1"/>
    <x v="3"/>
    <x v="3"/>
    <x v="1"/>
    <n v="2"/>
    <n v="0"/>
    <n v="0"/>
  </r>
  <r>
    <x v="0"/>
    <x v="7"/>
    <x v="2"/>
    <x v="2"/>
    <x v="1"/>
    <x v="2"/>
    <x v="2"/>
    <x v="1"/>
    <n v="1"/>
    <n v="0"/>
    <n v="0"/>
  </r>
  <r>
    <x v="1"/>
    <x v="12"/>
    <x v="1"/>
    <x v="0"/>
    <x v="1"/>
    <x v="4"/>
    <x v="3"/>
    <x v="0"/>
    <n v="27"/>
    <n v="0"/>
    <n v="14.850000000000001"/>
  </r>
  <r>
    <x v="2"/>
    <x v="0"/>
    <x v="0"/>
    <x v="1"/>
    <x v="1"/>
    <x v="0"/>
    <x v="2"/>
    <x v="0"/>
    <n v="9"/>
    <n v="0"/>
    <n v="2.4750000000000001"/>
  </r>
  <r>
    <x v="7"/>
    <x v="19"/>
    <x v="2"/>
    <x v="0"/>
    <x v="1"/>
    <x v="2"/>
    <x v="1"/>
    <x v="0"/>
    <n v="58"/>
    <n v="0"/>
    <n v="15.950000000000001"/>
  </r>
  <r>
    <x v="1"/>
    <x v="4"/>
    <x v="3"/>
    <x v="1"/>
    <x v="1"/>
    <x v="3"/>
    <x v="2"/>
    <x v="1"/>
    <n v="0"/>
    <n v="0"/>
    <n v="0"/>
  </r>
  <r>
    <x v="11"/>
    <x v="4"/>
    <x v="3"/>
    <x v="0"/>
    <x v="1"/>
    <x v="1"/>
    <x v="1"/>
    <x v="0"/>
    <n v="1532"/>
    <n v="494.3716"/>
    <n v="689.4"/>
  </r>
  <r>
    <x v="6"/>
    <x v="8"/>
    <x v="5"/>
    <x v="0"/>
    <x v="1"/>
    <x v="4"/>
    <x v="1"/>
    <x v="0"/>
    <n v="3"/>
    <n v="0"/>
    <n v="1.6500000000000001"/>
  </r>
  <r>
    <x v="2"/>
    <x v="5"/>
    <x v="1"/>
    <x v="0"/>
    <x v="1"/>
    <x v="0"/>
    <x v="2"/>
    <x v="1"/>
    <n v="23"/>
    <n v="0"/>
    <n v="0"/>
  </r>
  <r>
    <x v="4"/>
    <x v="9"/>
    <x v="2"/>
    <x v="0"/>
    <x v="1"/>
    <x v="4"/>
    <x v="2"/>
    <x v="1"/>
    <n v="75"/>
    <n v="0"/>
    <n v="0"/>
  </r>
  <r>
    <x v="7"/>
    <x v="21"/>
    <x v="0"/>
    <x v="0"/>
    <x v="0"/>
    <x v="2"/>
    <x v="3"/>
    <x v="0"/>
    <n v="1"/>
    <n v="0"/>
    <n v="0.27500000000000002"/>
  </r>
  <r>
    <x v="5"/>
    <x v="4"/>
    <x v="3"/>
    <x v="0"/>
    <x v="0"/>
    <x v="4"/>
    <x v="2"/>
    <x v="0"/>
    <n v="1"/>
    <n v="0"/>
    <n v="0.55000000000000004"/>
  </r>
  <r>
    <x v="6"/>
    <x v="9"/>
    <x v="2"/>
    <x v="0"/>
    <x v="1"/>
    <x v="5"/>
    <x v="0"/>
    <x v="0"/>
    <n v="1"/>
    <n v="66.367500000000007"/>
    <n v="0.69000000000000006"/>
  </r>
  <r>
    <x v="2"/>
    <x v="5"/>
    <x v="1"/>
    <x v="0"/>
    <x v="1"/>
    <x v="4"/>
    <x v="1"/>
    <x v="0"/>
    <n v="1"/>
    <n v="0"/>
    <n v="0.55000000000000004"/>
  </r>
  <r>
    <x v="7"/>
    <x v="4"/>
    <x v="3"/>
    <x v="0"/>
    <x v="1"/>
    <x v="4"/>
    <x v="1"/>
    <x v="0"/>
    <n v="64"/>
    <n v="0"/>
    <n v="35.200000000000003"/>
  </r>
  <r>
    <x v="7"/>
    <x v="19"/>
    <x v="2"/>
    <x v="0"/>
    <x v="1"/>
    <x v="5"/>
    <x v="3"/>
    <x v="0"/>
    <n v="1"/>
    <n v="1.2834000000000001"/>
    <n v="0.69000000000000006"/>
  </r>
  <r>
    <x v="11"/>
    <x v="10"/>
    <x v="0"/>
    <x v="2"/>
    <x v="0"/>
    <x v="3"/>
    <x v="2"/>
    <x v="1"/>
    <n v="1"/>
    <n v="0"/>
    <n v="0"/>
  </r>
  <r>
    <x v="3"/>
    <x v="26"/>
    <x v="2"/>
    <x v="0"/>
    <x v="1"/>
    <x v="0"/>
    <x v="0"/>
    <x v="1"/>
    <n v="9"/>
    <n v="0"/>
    <n v="0"/>
  </r>
  <r>
    <x v="0"/>
    <x v="6"/>
    <x v="4"/>
    <x v="0"/>
    <x v="0"/>
    <x v="1"/>
    <x v="3"/>
    <x v="0"/>
    <n v="258"/>
    <n v="74.561400000000006"/>
    <n v="116.10000000000001"/>
  </r>
  <r>
    <x v="0"/>
    <x v="20"/>
    <x v="10"/>
    <x v="0"/>
    <x v="1"/>
    <x v="3"/>
    <x v="2"/>
    <x v="0"/>
    <n v="2"/>
    <n v="0"/>
    <n v="1.1000000000000001"/>
  </r>
  <r>
    <x v="5"/>
    <x v="10"/>
    <x v="0"/>
    <x v="0"/>
    <x v="0"/>
    <x v="4"/>
    <x v="1"/>
    <x v="0"/>
    <n v="12"/>
    <n v="0"/>
    <n v="6.6000000000000005"/>
  </r>
  <r>
    <x v="1"/>
    <x v="10"/>
    <x v="0"/>
    <x v="2"/>
    <x v="1"/>
    <x v="0"/>
    <x v="2"/>
    <x v="1"/>
    <n v="53"/>
    <n v="0"/>
    <n v="0"/>
  </r>
  <r>
    <x v="11"/>
    <x v="21"/>
    <x v="0"/>
    <x v="0"/>
    <x v="1"/>
    <x v="1"/>
    <x v="2"/>
    <x v="0"/>
    <n v="4"/>
    <n v="1.3871"/>
    <n v="1.8"/>
  </r>
  <r>
    <x v="4"/>
    <x v="6"/>
    <x v="4"/>
    <x v="0"/>
    <x v="1"/>
    <x v="4"/>
    <x v="1"/>
    <x v="0"/>
    <n v="13"/>
    <n v="0"/>
    <n v="7.15"/>
  </r>
  <r>
    <x v="8"/>
    <x v="15"/>
    <x v="2"/>
    <x v="2"/>
    <x v="1"/>
    <x v="2"/>
    <x v="2"/>
    <x v="0"/>
    <n v="70"/>
    <n v="0"/>
    <n v="19.25"/>
  </r>
  <r>
    <x v="2"/>
    <x v="22"/>
    <x v="7"/>
    <x v="2"/>
    <x v="1"/>
    <x v="1"/>
    <x v="2"/>
    <x v="0"/>
    <n v="1"/>
    <n v="0.251"/>
    <n v="0.45"/>
  </r>
  <r>
    <x v="4"/>
    <x v="11"/>
    <x v="2"/>
    <x v="1"/>
    <x v="1"/>
    <x v="3"/>
    <x v="0"/>
    <x v="1"/>
    <n v="2"/>
    <n v="0"/>
    <n v="0"/>
  </r>
  <r>
    <x v="2"/>
    <x v="11"/>
    <x v="2"/>
    <x v="1"/>
    <x v="1"/>
    <x v="0"/>
    <x v="0"/>
    <x v="0"/>
    <n v="146"/>
    <n v="0"/>
    <n v="40.15"/>
  </r>
  <r>
    <x v="9"/>
    <x v="17"/>
    <x v="8"/>
    <x v="0"/>
    <x v="1"/>
    <x v="5"/>
    <x v="1"/>
    <x v="1"/>
    <n v="9"/>
    <n v="90.506200000000007"/>
    <n v="0"/>
  </r>
  <r>
    <x v="10"/>
    <x v="5"/>
    <x v="1"/>
    <x v="1"/>
    <x v="1"/>
    <x v="0"/>
    <x v="0"/>
    <x v="0"/>
    <n v="4"/>
    <n v="0"/>
    <n v="1.1000000000000001"/>
  </r>
  <r>
    <x v="8"/>
    <x v="13"/>
    <x v="0"/>
    <x v="2"/>
    <x v="1"/>
    <x v="4"/>
    <x v="0"/>
    <x v="0"/>
    <n v="2"/>
    <n v="0"/>
    <n v="1.1000000000000001"/>
  </r>
  <r>
    <x v="4"/>
    <x v="1"/>
    <x v="1"/>
    <x v="0"/>
    <x v="1"/>
    <x v="1"/>
    <x v="3"/>
    <x v="0"/>
    <n v="228"/>
    <n v="60.401600000000002"/>
    <n v="102.60000000000001"/>
  </r>
  <r>
    <x v="3"/>
    <x v="4"/>
    <x v="3"/>
    <x v="0"/>
    <x v="1"/>
    <x v="1"/>
    <x v="2"/>
    <x v="0"/>
    <n v="8937"/>
    <n v="2427.7018000000003"/>
    <n v="4021.65"/>
  </r>
  <r>
    <x v="1"/>
    <x v="6"/>
    <x v="4"/>
    <x v="0"/>
    <x v="1"/>
    <x v="2"/>
    <x v="1"/>
    <x v="0"/>
    <n v="184"/>
    <n v="0"/>
    <n v="50.330000000000005"/>
  </r>
  <r>
    <x v="0"/>
    <x v="12"/>
    <x v="1"/>
    <x v="2"/>
    <x v="1"/>
    <x v="4"/>
    <x v="3"/>
    <x v="0"/>
    <n v="1"/>
    <n v="0"/>
    <n v="0.55000000000000004"/>
  </r>
  <r>
    <x v="1"/>
    <x v="0"/>
    <x v="0"/>
    <x v="1"/>
    <x v="0"/>
    <x v="1"/>
    <x v="2"/>
    <x v="0"/>
    <n v="1"/>
    <n v="0.43440000000000001"/>
    <n v="0.45"/>
  </r>
  <r>
    <x v="1"/>
    <x v="25"/>
    <x v="11"/>
    <x v="0"/>
    <x v="1"/>
    <x v="0"/>
    <x v="3"/>
    <x v="0"/>
    <n v="33"/>
    <n v="0"/>
    <n v="9.0650000000000013"/>
  </r>
  <r>
    <x v="6"/>
    <x v="5"/>
    <x v="1"/>
    <x v="0"/>
    <x v="1"/>
    <x v="1"/>
    <x v="1"/>
    <x v="0"/>
    <n v="53"/>
    <n v="18.623900000000003"/>
    <n v="23.85"/>
  </r>
  <r>
    <x v="2"/>
    <x v="6"/>
    <x v="4"/>
    <x v="2"/>
    <x v="1"/>
    <x v="0"/>
    <x v="1"/>
    <x v="0"/>
    <n v="51"/>
    <n v="0"/>
    <n v="14.025"/>
  </r>
  <r>
    <x v="5"/>
    <x v="6"/>
    <x v="4"/>
    <x v="1"/>
    <x v="1"/>
    <x v="1"/>
    <x v="2"/>
    <x v="0"/>
    <n v="11"/>
    <n v="2.2755000000000001"/>
    <n v="4.95"/>
  </r>
  <r>
    <x v="2"/>
    <x v="9"/>
    <x v="2"/>
    <x v="0"/>
    <x v="1"/>
    <x v="4"/>
    <x v="3"/>
    <x v="0"/>
    <n v="7"/>
    <n v="0"/>
    <n v="3.85"/>
  </r>
  <r>
    <x v="9"/>
    <x v="21"/>
    <x v="0"/>
    <x v="0"/>
    <x v="0"/>
    <x v="0"/>
    <x v="2"/>
    <x v="0"/>
    <n v="9"/>
    <n v="0"/>
    <n v="2.3850000000000002"/>
  </r>
  <r>
    <x v="5"/>
    <x v="10"/>
    <x v="0"/>
    <x v="1"/>
    <x v="1"/>
    <x v="1"/>
    <x v="2"/>
    <x v="0"/>
    <n v="235"/>
    <n v="72.707700000000003"/>
    <n v="105.75"/>
  </r>
  <r>
    <x v="2"/>
    <x v="19"/>
    <x v="2"/>
    <x v="1"/>
    <x v="1"/>
    <x v="0"/>
    <x v="1"/>
    <x v="0"/>
    <n v="29"/>
    <n v="0"/>
    <n v="7.9750000000000005"/>
  </r>
  <r>
    <x v="6"/>
    <x v="27"/>
    <x v="12"/>
    <x v="0"/>
    <x v="1"/>
    <x v="0"/>
    <x v="1"/>
    <x v="0"/>
    <n v="1"/>
    <n v="0"/>
    <n v="0.27500000000000002"/>
  </r>
  <r>
    <x v="5"/>
    <x v="6"/>
    <x v="4"/>
    <x v="0"/>
    <x v="0"/>
    <x v="2"/>
    <x v="3"/>
    <x v="1"/>
    <n v="4"/>
    <n v="0"/>
    <n v="0"/>
  </r>
  <r>
    <x v="9"/>
    <x v="17"/>
    <x v="8"/>
    <x v="2"/>
    <x v="1"/>
    <x v="3"/>
    <x v="2"/>
    <x v="1"/>
    <n v="8"/>
    <n v="0"/>
    <n v="0"/>
  </r>
  <r>
    <x v="8"/>
    <x v="19"/>
    <x v="2"/>
    <x v="1"/>
    <x v="1"/>
    <x v="1"/>
    <x v="0"/>
    <x v="0"/>
    <n v="31"/>
    <n v="12.077"/>
    <n v="13.950000000000001"/>
  </r>
  <r>
    <x v="10"/>
    <x v="17"/>
    <x v="8"/>
    <x v="2"/>
    <x v="1"/>
    <x v="4"/>
    <x v="0"/>
    <x v="0"/>
    <n v="6"/>
    <n v="0"/>
    <n v="3.3000000000000003"/>
  </r>
  <r>
    <x v="9"/>
    <x v="0"/>
    <x v="0"/>
    <x v="0"/>
    <x v="1"/>
    <x v="1"/>
    <x v="3"/>
    <x v="0"/>
    <n v="81"/>
    <n v="17.548300000000001"/>
    <n v="36.450000000000003"/>
  </r>
  <r>
    <x v="1"/>
    <x v="15"/>
    <x v="2"/>
    <x v="2"/>
    <x v="1"/>
    <x v="4"/>
    <x v="3"/>
    <x v="0"/>
    <n v="2"/>
    <n v="0"/>
    <n v="1.1000000000000001"/>
  </r>
  <r>
    <x v="4"/>
    <x v="0"/>
    <x v="0"/>
    <x v="0"/>
    <x v="0"/>
    <x v="1"/>
    <x v="3"/>
    <x v="0"/>
    <n v="4"/>
    <n v="0.15180000000000002"/>
    <n v="1.8"/>
  </r>
  <r>
    <x v="0"/>
    <x v="8"/>
    <x v="5"/>
    <x v="2"/>
    <x v="1"/>
    <x v="2"/>
    <x v="0"/>
    <x v="0"/>
    <n v="5"/>
    <n v="0"/>
    <n v="1.325"/>
  </r>
  <r>
    <x v="11"/>
    <x v="18"/>
    <x v="9"/>
    <x v="2"/>
    <x v="0"/>
    <x v="3"/>
    <x v="2"/>
    <x v="1"/>
    <n v="0"/>
    <n v="0"/>
    <n v="0"/>
  </r>
  <r>
    <x v="7"/>
    <x v="10"/>
    <x v="0"/>
    <x v="1"/>
    <x v="0"/>
    <x v="4"/>
    <x v="3"/>
    <x v="0"/>
    <n v="1"/>
    <n v="0"/>
    <n v="0.55000000000000004"/>
  </r>
  <r>
    <x v="8"/>
    <x v="13"/>
    <x v="0"/>
    <x v="0"/>
    <x v="1"/>
    <x v="2"/>
    <x v="1"/>
    <x v="0"/>
    <n v="3"/>
    <n v="0"/>
    <n v="0.82500000000000007"/>
  </r>
  <r>
    <x v="7"/>
    <x v="10"/>
    <x v="0"/>
    <x v="0"/>
    <x v="0"/>
    <x v="1"/>
    <x v="0"/>
    <x v="0"/>
    <n v="354"/>
    <n v="115.0317"/>
    <n v="159.30000000000001"/>
  </r>
  <r>
    <x v="3"/>
    <x v="17"/>
    <x v="8"/>
    <x v="0"/>
    <x v="1"/>
    <x v="5"/>
    <x v="1"/>
    <x v="0"/>
    <n v="7"/>
    <n v="62.523800000000001"/>
    <n v="4.83"/>
  </r>
  <r>
    <x v="8"/>
    <x v="29"/>
    <x v="1"/>
    <x v="0"/>
    <x v="1"/>
    <x v="3"/>
    <x v="3"/>
    <x v="0"/>
    <n v="1"/>
    <n v="0"/>
    <n v="0.55000000000000004"/>
  </r>
  <r>
    <x v="11"/>
    <x v="22"/>
    <x v="7"/>
    <x v="2"/>
    <x v="1"/>
    <x v="2"/>
    <x v="3"/>
    <x v="0"/>
    <n v="1"/>
    <n v="0"/>
    <n v="0.27500000000000002"/>
  </r>
  <r>
    <x v="9"/>
    <x v="10"/>
    <x v="0"/>
    <x v="2"/>
    <x v="0"/>
    <x v="2"/>
    <x v="3"/>
    <x v="0"/>
    <n v="25"/>
    <n v="0"/>
    <n v="6.625"/>
  </r>
  <r>
    <x v="10"/>
    <x v="17"/>
    <x v="8"/>
    <x v="2"/>
    <x v="1"/>
    <x v="3"/>
    <x v="1"/>
    <x v="1"/>
    <n v="4"/>
    <n v="0"/>
    <n v="0"/>
  </r>
  <r>
    <x v="11"/>
    <x v="12"/>
    <x v="1"/>
    <x v="0"/>
    <x v="1"/>
    <x v="1"/>
    <x v="1"/>
    <x v="0"/>
    <n v="140"/>
    <n v="37.842300000000002"/>
    <n v="63"/>
  </r>
  <r>
    <x v="5"/>
    <x v="8"/>
    <x v="5"/>
    <x v="0"/>
    <x v="1"/>
    <x v="3"/>
    <x v="0"/>
    <x v="0"/>
    <n v="25"/>
    <n v="0"/>
    <n v="13.75"/>
  </r>
  <r>
    <x v="1"/>
    <x v="22"/>
    <x v="7"/>
    <x v="2"/>
    <x v="1"/>
    <x v="0"/>
    <x v="3"/>
    <x v="0"/>
    <n v="1"/>
    <n v="0"/>
    <n v="0.27500000000000002"/>
  </r>
  <r>
    <x v="5"/>
    <x v="15"/>
    <x v="2"/>
    <x v="2"/>
    <x v="1"/>
    <x v="2"/>
    <x v="1"/>
    <x v="0"/>
    <n v="5"/>
    <n v="0"/>
    <n v="1.325"/>
  </r>
  <r>
    <x v="10"/>
    <x v="8"/>
    <x v="5"/>
    <x v="0"/>
    <x v="1"/>
    <x v="4"/>
    <x v="1"/>
    <x v="0"/>
    <n v="3"/>
    <n v="0"/>
    <n v="1.6500000000000001"/>
  </r>
  <r>
    <x v="0"/>
    <x v="13"/>
    <x v="0"/>
    <x v="2"/>
    <x v="1"/>
    <x v="0"/>
    <x v="3"/>
    <x v="0"/>
    <n v="3"/>
    <n v="0"/>
    <n v="0.79500000000000004"/>
  </r>
  <r>
    <x v="10"/>
    <x v="4"/>
    <x v="3"/>
    <x v="1"/>
    <x v="1"/>
    <x v="4"/>
    <x v="3"/>
    <x v="1"/>
    <n v="7"/>
    <n v="0"/>
    <n v="0"/>
  </r>
  <r>
    <x v="1"/>
    <x v="4"/>
    <x v="3"/>
    <x v="1"/>
    <x v="1"/>
    <x v="1"/>
    <x v="2"/>
    <x v="0"/>
    <n v="5"/>
    <n v="0.68869999999999998"/>
    <n v="2.25"/>
  </r>
  <r>
    <x v="5"/>
    <x v="17"/>
    <x v="8"/>
    <x v="2"/>
    <x v="1"/>
    <x v="2"/>
    <x v="3"/>
    <x v="1"/>
    <n v="2"/>
    <n v="0"/>
    <n v="0"/>
  </r>
  <r>
    <x v="4"/>
    <x v="16"/>
    <x v="7"/>
    <x v="2"/>
    <x v="1"/>
    <x v="1"/>
    <x v="2"/>
    <x v="0"/>
    <n v="15"/>
    <n v="3.2466000000000004"/>
    <n v="6.75"/>
  </r>
  <r>
    <x v="2"/>
    <x v="1"/>
    <x v="1"/>
    <x v="2"/>
    <x v="1"/>
    <x v="4"/>
    <x v="3"/>
    <x v="0"/>
    <n v="2"/>
    <n v="0"/>
    <n v="1.1000000000000001"/>
  </r>
  <r>
    <x v="9"/>
    <x v="18"/>
    <x v="9"/>
    <x v="0"/>
    <x v="1"/>
    <x v="3"/>
    <x v="2"/>
    <x v="1"/>
    <n v="0"/>
    <n v="0"/>
    <n v="0"/>
  </r>
  <r>
    <x v="10"/>
    <x v="6"/>
    <x v="4"/>
    <x v="2"/>
    <x v="0"/>
    <x v="3"/>
    <x v="2"/>
    <x v="0"/>
    <n v="9"/>
    <n v="0"/>
    <n v="4.95"/>
  </r>
  <r>
    <x v="2"/>
    <x v="8"/>
    <x v="5"/>
    <x v="2"/>
    <x v="1"/>
    <x v="1"/>
    <x v="2"/>
    <x v="0"/>
    <n v="13"/>
    <n v="1.9756"/>
    <n v="5.8500000000000005"/>
  </r>
  <r>
    <x v="3"/>
    <x v="10"/>
    <x v="0"/>
    <x v="0"/>
    <x v="0"/>
    <x v="3"/>
    <x v="3"/>
    <x v="1"/>
    <n v="4"/>
    <n v="0"/>
    <n v="0"/>
  </r>
  <r>
    <x v="9"/>
    <x v="26"/>
    <x v="2"/>
    <x v="0"/>
    <x v="1"/>
    <x v="3"/>
    <x v="1"/>
    <x v="0"/>
    <n v="1"/>
    <n v="0"/>
    <n v="0.55000000000000004"/>
  </r>
  <r>
    <x v="7"/>
    <x v="19"/>
    <x v="2"/>
    <x v="2"/>
    <x v="1"/>
    <x v="2"/>
    <x v="1"/>
    <x v="1"/>
    <n v="3"/>
    <n v="0"/>
    <n v="0"/>
  </r>
  <r>
    <x v="3"/>
    <x v="16"/>
    <x v="7"/>
    <x v="0"/>
    <x v="1"/>
    <x v="3"/>
    <x v="2"/>
    <x v="1"/>
    <n v="1"/>
    <n v="0"/>
    <n v="0"/>
  </r>
  <r>
    <x v="4"/>
    <x v="21"/>
    <x v="0"/>
    <x v="0"/>
    <x v="1"/>
    <x v="1"/>
    <x v="3"/>
    <x v="0"/>
    <n v="3"/>
    <n v="0.46870000000000001"/>
    <n v="1.35"/>
  </r>
  <r>
    <x v="8"/>
    <x v="11"/>
    <x v="2"/>
    <x v="1"/>
    <x v="1"/>
    <x v="3"/>
    <x v="1"/>
    <x v="0"/>
    <n v="3"/>
    <n v="0"/>
    <n v="1.6500000000000001"/>
  </r>
  <r>
    <x v="2"/>
    <x v="13"/>
    <x v="0"/>
    <x v="1"/>
    <x v="1"/>
    <x v="3"/>
    <x v="0"/>
    <x v="1"/>
    <n v="1"/>
    <n v="0"/>
    <n v="0"/>
  </r>
  <r>
    <x v="9"/>
    <x v="8"/>
    <x v="5"/>
    <x v="1"/>
    <x v="1"/>
    <x v="0"/>
    <x v="2"/>
    <x v="0"/>
    <n v="78"/>
    <n v="0"/>
    <n v="20.67"/>
  </r>
  <r>
    <x v="2"/>
    <x v="6"/>
    <x v="4"/>
    <x v="2"/>
    <x v="0"/>
    <x v="2"/>
    <x v="3"/>
    <x v="0"/>
    <n v="1"/>
    <n v="0"/>
    <n v="0.27500000000000002"/>
  </r>
  <r>
    <x v="8"/>
    <x v="16"/>
    <x v="7"/>
    <x v="0"/>
    <x v="1"/>
    <x v="2"/>
    <x v="1"/>
    <x v="0"/>
    <n v="15"/>
    <n v="0"/>
    <n v="4.125"/>
  </r>
  <r>
    <x v="6"/>
    <x v="10"/>
    <x v="0"/>
    <x v="1"/>
    <x v="1"/>
    <x v="1"/>
    <x v="3"/>
    <x v="0"/>
    <n v="52"/>
    <n v="15.760900000000001"/>
    <n v="23.400000000000002"/>
  </r>
  <r>
    <x v="11"/>
    <x v="16"/>
    <x v="7"/>
    <x v="0"/>
    <x v="1"/>
    <x v="0"/>
    <x v="3"/>
    <x v="0"/>
    <n v="1859"/>
    <n v="0"/>
    <n v="511.22500000000002"/>
  </r>
  <r>
    <x v="6"/>
    <x v="19"/>
    <x v="2"/>
    <x v="1"/>
    <x v="1"/>
    <x v="4"/>
    <x v="3"/>
    <x v="1"/>
    <n v="10"/>
    <n v="0"/>
    <n v="0"/>
  </r>
  <r>
    <x v="4"/>
    <x v="10"/>
    <x v="0"/>
    <x v="2"/>
    <x v="0"/>
    <x v="4"/>
    <x v="2"/>
    <x v="0"/>
    <n v="2"/>
    <n v="0"/>
    <n v="1.1000000000000001"/>
  </r>
  <r>
    <x v="10"/>
    <x v="6"/>
    <x v="4"/>
    <x v="0"/>
    <x v="1"/>
    <x v="3"/>
    <x v="0"/>
    <x v="1"/>
    <n v="9"/>
    <n v="0"/>
    <n v="0"/>
  </r>
  <r>
    <x v="9"/>
    <x v="5"/>
    <x v="1"/>
    <x v="0"/>
    <x v="1"/>
    <x v="2"/>
    <x v="1"/>
    <x v="0"/>
    <n v="21"/>
    <n v="0"/>
    <n v="5.5650000000000004"/>
  </r>
  <r>
    <x v="2"/>
    <x v="2"/>
    <x v="2"/>
    <x v="1"/>
    <x v="1"/>
    <x v="0"/>
    <x v="3"/>
    <x v="0"/>
    <n v="25"/>
    <n v="0"/>
    <n v="6.875"/>
  </r>
  <r>
    <x v="4"/>
    <x v="11"/>
    <x v="2"/>
    <x v="1"/>
    <x v="1"/>
    <x v="3"/>
    <x v="3"/>
    <x v="0"/>
    <n v="9"/>
    <n v="0"/>
    <n v="4.95"/>
  </r>
  <r>
    <x v="7"/>
    <x v="10"/>
    <x v="0"/>
    <x v="2"/>
    <x v="0"/>
    <x v="1"/>
    <x v="3"/>
    <x v="0"/>
    <n v="63"/>
    <n v="34.081200000000003"/>
    <n v="28.35"/>
  </r>
  <r>
    <x v="6"/>
    <x v="1"/>
    <x v="1"/>
    <x v="1"/>
    <x v="1"/>
    <x v="1"/>
    <x v="0"/>
    <x v="0"/>
    <n v="4"/>
    <n v="0.76980000000000004"/>
    <n v="1.8"/>
  </r>
  <r>
    <x v="7"/>
    <x v="11"/>
    <x v="2"/>
    <x v="0"/>
    <x v="1"/>
    <x v="5"/>
    <x v="2"/>
    <x v="1"/>
    <n v="37"/>
    <n v="911.16570000000002"/>
    <n v="0"/>
  </r>
  <r>
    <x v="6"/>
    <x v="3"/>
    <x v="2"/>
    <x v="0"/>
    <x v="1"/>
    <x v="3"/>
    <x v="2"/>
    <x v="1"/>
    <n v="0"/>
    <n v="0"/>
    <n v="0"/>
  </r>
  <r>
    <x v="1"/>
    <x v="18"/>
    <x v="9"/>
    <x v="2"/>
    <x v="1"/>
    <x v="3"/>
    <x v="2"/>
    <x v="1"/>
    <n v="0"/>
    <n v="0"/>
    <n v="0"/>
  </r>
  <r>
    <x v="4"/>
    <x v="10"/>
    <x v="0"/>
    <x v="0"/>
    <x v="1"/>
    <x v="0"/>
    <x v="2"/>
    <x v="1"/>
    <n v="920"/>
    <n v="0"/>
    <n v="0"/>
  </r>
  <r>
    <x v="8"/>
    <x v="4"/>
    <x v="3"/>
    <x v="1"/>
    <x v="1"/>
    <x v="1"/>
    <x v="3"/>
    <x v="0"/>
    <n v="1"/>
    <n v="0.1502"/>
    <n v="0.45"/>
  </r>
  <r>
    <x v="5"/>
    <x v="10"/>
    <x v="0"/>
    <x v="0"/>
    <x v="1"/>
    <x v="5"/>
    <x v="1"/>
    <x v="0"/>
    <n v="1"/>
    <n v="0.50090000000000001"/>
    <n v="0.69000000000000006"/>
  </r>
  <r>
    <x v="8"/>
    <x v="11"/>
    <x v="2"/>
    <x v="1"/>
    <x v="1"/>
    <x v="4"/>
    <x v="0"/>
    <x v="0"/>
    <n v="5"/>
    <n v="0"/>
    <n v="2.75"/>
  </r>
  <r>
    <x v="6"/>
    <x v="8"/>
    <x v="5"/>
    <x v="2"/>
    <x v="1"/>
    <x v="3"/>
    <x v="2"/>
    <x v="1"/>
    <n v="0"/>
    <n v="0"/>
    <n v="0"/>
  </r>
  <r>
    <x v="10"/>
    <x v="8"/>
    <x v="5"/>
    <x v="2"/>
    <x v="1"/>
    <x v="3"/>
    <x v="2"/>
    <x v="1"/>
    <n v="0"/>
    <n v="0"/>
    <n v="0"/>
  </r>
  <r>
    <x v="4"/>
    <x v="6"/>
    <x v="4"/>
    <x v="0"/>
    <x v="0"/>
    <x v="3"/>
    <x v="0"/>
    <x v="1"/>
    <n v="3"/>
    <n v="0"/>
    <n v="0"/>
  </r>
  <r>
    <x v="10"/>
    <x v="19"/>
    <x v="2"/>
    <x v="2"/>
    <x v="1"/>
    <x v="1"/>
    <x v="2"/>
    <x v="0"/>
    <n v="83"/>
    <n v="18.338699999999999"/>
    <n v="37.35"/>
  </r>
  <r>
    <x v="3"/>
    <x v="8"/>
    <x v="5"/>
    <x v="1"/>
    <x v="1"/>
    <x v="4"/>
    <x v="0"/>
    <x v="0"/>
    <n v="1"/>
    <n v="0"/>
    <n v="0.55000000000000004"/>
  </r>
  <r>
    <x v="11"/>
    <x v="9"/>
    <x v="2"/>
    <x v="2"/>
    <x v="1"/>
    <x v="1"/>
    <x v="2"/>
    <x v="0"/>
    <n v="65"/>
    <n v="31.839500000000001"/>
    <n v="29.25"/>
  </r>
  <r>
    <x v="9"/>
    <x v="17"/>
    <x v="8"/>
    <x v="1"/>
    <x v="1"/>
    <x v="0"/>
    <x v="0"/>
    <x v="0"/>
    <n v="75"/>
    <n v="0"/>
    <n v="19.875"/>
  </r>
  <r>
    <x v="7"/>
    <x v="17"/>
    <x v="8"/>
    <x v="0"/>
    <x v="1"/>
    <x v="3"/>
    <x v="3"/>
    <x v="0"/>
    <n v="285"/>
    <n v="0"/>
    <n v="156.75"/>
  </r>
  <r>
    <x v="9"/>
    <x v="14"/>
    <x v="6"/>
    <x v="0"/>
    <x v="1"/>
    <x v="3"/>
    <x v="3"/>
    <x v="0"/>
    <n v="1"/>
    <n v="0"/>
    <n v="0.55000000000000004"/>
  </r>
  <r>
    <x v="5"/>
    <x v="4"/>
    <x v="3"/>
    <x v="2"/>
    <x v="0"/>
    <x v="3"/>
    <x v="0"/>
    <x v="0"/>
    <n v="1"/>
    <n v="0"/>
    <n v="0.55000000000000004"/>
  </r>
  <r>
    <x v="1"/>
    <x v="19"/>
    <x v="2"/>
    <x v="0"/>
    <x v="1"/>
    <x v="3"/>
    <x v="1"/>
    <x v="1"/>
    <n v="8"/>
    <n v="0"/>
    <n v="0"/>
  </r>
  <r>
    <x v="7"/>
    <x v="15"/>
    <x v="2"/>
    <x v="2"/>
    <x v="1"/>
    <x v="0"/>
    <x v="2"/>
    <x v="0"/>
    <n v="375"/>
    <n v="0"/>
    <n v="103.125"/>
  </r>
  <r>
    <x v="2"/>
    <x v="24"/>
    <x v="2"/>
    <x v="2"/>
    <x v="1"/>
    <x v="0"/>
    <x v="3"/>
    <x v="1"/>
    <n v="10"/>
    <n v="0"/>
    <n v="0"/>
  </r>
  <r>
    <x v="6"/>
    <x v="13"/>
    <x v="0"/>
    <x v="2"/>
    <x v="1"/>
    <x v="2"/>
    <x v="1"/>
    <x v="0"/>
    <n v="1"/>
    <n v="0"/>
    <n v="0.27500000000000002"/>
  </r>
  <r>
    <x v="11"/>
    <x v="7"/>
    <x v="2"/>
    <x v="0"/>
    <x v="1"/>
    <x v="3"/>
    <x v="2"/>
    <x v="0"/>
    <n v="2"/>
    <n v="0"/>
    <n v="1.1000000000000001"/>
  </r>
  <r>
    <x v="10"/>
    <x v="2"/>
    <x v="2"/>
    <x v="0"/>
    <x v="1"/>
    <x v="4"/>
    <x v="3"/>
    <x v="1"/>
    <n v="49"/>
    <n v="0"/>
    <n v="0"/>
  </r>
  <r>
    <x v="3"/>
    <x v="2"/>
    <x v="2"/>
    <x v="1"/>
    <x v="1"/>
    <x v="2"/>
    <x v="2"/>
    <x v="0"/>
    <n v="16"/>
    <n v="0"/>
    <n v="4.4000000000000004"/>
  </r>
  <r>
    <x v="9"/>
    <x v="4"/>
    <x v="3"/>
    <x v="1"/>
    <x v="1"/>
    <x v="4"/>
    <x v="0"/>
    <x v="1"/>
    <n v="3"/>
    <n v="0"/>
    <n v="0"/>
  </r>
  <r>
    <x v="7"/>
    <x v="6"/>
    <x v="4"/>
    <x v="0"/>
    <x v="0"/>
    <x v="4"/>
    <x v="0"/>
    <x v="0"/>
    <n v="23"/>
    <n v="0"/>
    <n v="12.65"/>
  </r>
  <r>
    <x v="4"/>
    <x v="25"/>
    <x v="11"/>
    <x v="0"/>
    <x v="1"/>
    <x v="1"/>
    <x v="2"/>
    <x v="0"/>
    <n v="8"/>
    <n v="1.3881000000000001"/>
    <n v="3.6"/>
  </r>
  <r>
    <x v="3"/>
    <x v="26"/>
    <x v="2"/>
    <x v="0"/>
    <x v="1"/>
    <x v="0"/>
    <x v="3"/>
    <x v="0"/>
    <n v="7"/>
    <n v="0"/>
    <n v="1.925"/>
  </r>
  <r>
    <x v="1"/>
    <x v="25"/>
    <x v="11"/>
    <x v="0"/>
    <x v="1"/>
    <x v="3"/>
    <x v="2"/>
    <x v="1"/>
    <n v="1"/>
    <n v="0"/>
    <n v="0"/>
  </r>
  <r>
    <x v="5"/>
    <x v="10"/>
    <x v="0"/>
    <x v="0"/>
    <x v="1"/>
    <x v="4"/>
    <x v="0"/>
    <x v="1"/>
    <n v="235"/>
    <n v="0"/>
    <n v="0"/>
  </r>
  <r>
    <x v="7"/>
    <x v="6"/>
    <x v="4"/>
    <x v="0"/>
    <x v="1"/>
    <x v="5"/>
    <x v="2"/>
    <x v="0"/>
    <n v="2"/>
    <n v="2.6684000000000001"/>
    <n v="1.3800000000000001"/>
  </r>
  <r>
    <x v="1"/>
    <x v="10"/>
    <x v="0"/>
    <x v="0"/>
    <x v="1"/>
    <x v="0"/>
    <x v="0"/>
    <x v="1"/>
    <n v="155"/>
    <n v="0"/>
    <n v="0"/>
  </r>
  <r>
    <x v="2"/>
    <x v="15"/>
    <x v="2"/>
    <x v="0"/>
    <x v="1"/>
    <x v="4"/>
    <x v="1"/>
    <x v="0"/>
    <n v="6"/>
    <n v="0"/>
    <n v="3.3000000000000003"/>
  </r>
  <r>
    <x v="11"/>
    <x v="15"/>
    <x v="2"/>
    <x v="1"/>
    <x v="1"/>
    <x v="3"/>
    <x v="2"/>
    <x v="0"/>
    <n v="11"/>
    <n v="0"/>
    <n v="6.0500000000000007"/>
  </r>
  <r>
    <x v="3"/>
    <x v="6"/>
    <x v="4"/>
    <x v="0"/>
    <x v="1"/>
    <x v="2"/>
    <x v="1"/>
    <x v="1"/>
    <n v="3"/>
    <n v="0"/>
    <n v="0"/>
  </r>
  <r>
    <x v="0"/>
    <x v="6"/>
    <x v="4"/>
    <x v="0"/>
    <x v="0"/>
    <x v="4"/>
    <x v="2"/>
    <x v="0"/>
    <n v="31"/>
    <n v="0"/>
    <n v="17.05"/>
  </r>
  <r>
    <x v="10"/>
    <x v="15"/>
    <x v="2"/>
    <x v="1"/>
    <x v="1"/>
    <x v="1"/>
    <x v="3"/>
    <x v="0"/>
    <n v="6"/>
    <n v="3.0039000000000002"/>
    <n v="2.7"/>
  </r>
  <r>
    <x v="3"/>
    <x v="7"/>
    <x v="2"/>
    <x v="1"/>
    <x v="1"/>
    <x v="3"/>
    <x v="2"/>
    <x v="1"/>
    <n v="0"/>
    <n v="0"/>
    <n v="0"/>
  </r>
  <r>
    <x v="8"/>
    <x v="2"/>
    <x v="2"/>
    <x v="0"/>
    <x v="1"/>
    <x v="2"/>
    <x v="2"/>
    <x v="0"/>
    <n v="221"/>
    <n v="0"/>
    <n v="60.775000000000006"/>
  </r>
  <r>
    <x v="9"/>
    <x v="4"/>
    <x v="3"/>
    <x v="0"/>
    <x v="1"/>
    <x v="4"/>
    <x v="2"/>
    <x v="1"/>
    <n v="149"/>
    <n v="0"/>
    <n v="0"/>
  </r>
  <r>
    <x v="10"/>
    <x v="17"/>
    <x v="8"/>
    <x v="0"/>
    <x v="1"/>
    <x v="1"/>
    <x v="1"/>
    <x v="0"/>
    <n v="430"/>
    <n v="129.39170000000001"/>
    <n v="193.5"/>
  </r>
  <r>
    <x v="7"/>
    <x v="12"/>
    <x v="1"/>
    <x v="1"/>
    <x v="1"/>
    <x v="0"/>
    <x v="2"/>
    <x v="0"/>
    <n v="68"/>
    <n v="0"/>
    <n v="18.7"/>
  </r>
  <r>
    <x v="0"/>
    <x v="11"/>
    <x v="2"/>
    <x v="2"/>
    <x v="1"/>
    <x v="3"/>
    <x v="3"/>
    <x v="1"/>
    <n v="1"/>
    <n v="0"/>
    <n v="0"/>
  </r>
  <r>
    <x v="10"/>
    <x v="0"/>
    <x v="0"/>
    <x v="1"/>
    <x v="1"/>
    <x v="3"/>
    <x v="2"/>
    <x v="0"/>
    <n v="4"/>
    <n v="0"/>
    <n v="2.2000000000000002"/>
  </r>
  <r>
    <x v="11"/>
    <x v="9"/>
    <x v="2"/>
    <x v="0"/>
    <x v="1"/>
    <x v="1"/>
    <x v="2"/>
    <x v="0"/>
    <n v="1232"/>
    <n v="355.55160000000001"/>
    <n v="554.4"/>
  </r>
  <r>
    <x v="10"/>
    <x v="19"/>
    <x v="2"/>
    <x v="2"/>
    <x v="1"/>
    <x v="0"/>
    <x v="1"/>
    <x v="1"/>
    <n v="2"/>
    <n v="0"/>
    <n v="0"/>
  </r>
  <r>
    <x v="8"/>
    <x v="5"/>
    <x v="1"/>
    <x v="2"/>
    <x v="1"/>
    <x v="0"/>
    <x v="1"/>
    <x v="0"/>
    <n v="4"/>
    <n v="0"/>
    <n v="1.1000000000000001"/>
  </r>
  <r>
    <x v="4"/>
    <x v="0"/>
    <x v="0"/>
    <x v="0"/>
    <x v="1"/>
    <x v="3"/>
    <x v="2"/>
    <x v="1"/>
    <n v="1"/>
    <n v="0"/>
    <n v="0"/>
  </r>
  <r>
    <x v="3"/>
    <x v="10"/>
    <x v="0"/>
    <x v="0"/>
    <x v="0"/>
    <x v="4"/>
    <x v="0"/>
    <x v="1"/>
    <n v="51"/>
    <n v="0"/>
    <n v="0"/>
  </r>
  <r>
    <x v="4"/>
    <x v="22"/>
    <x v="7"/>
    <x v="0"/>
    <x v="1"/>
    <x v="2"/>
    <x v="1"/>
    <x v="0"/>
    <n v="2"/>
    <n v="0"/>
    <n v="0.53"/>
  </r>
  <r>
    <x v="1"/>
    <x v="5"/>
    <x v="1"/>
    <x v="0"/>
    <x v="1"/>
    <x v="1"/>
    <x v="1"/>
    <x v="0"/>
    <n v="65"/>
    <n v="25.148700000000002"/>
    <n v="29.25"/>
  </r>
  <r>
    <x v="9"/>
    <x v="17"/>
    <x v="8"/>
    <x v="2"/>
    <x v="1"/>
    <x v="0"/>
    <x v="3"/>
    <x v="1"/>
    <n v="11"/>
    <n v="0"/>
    <n v="0"/>
  </r>
  <r>
    <x v="5"/>
    <x v="6"/>
    <x v="4"/>
    <x v="2"/>
    <x v="1"/>
    <x v="0"/>
    <x v="2"/>
    <x v="0"/>
    <n v="721"/>
    <n v="0"/>
    <n v="191.065"/>
  </r>
  <r>
    <x v="4"/>
    <x v="5"/>
    <x v="1"/>
    <x v="1"/>
    <x v="1"/>
    <x v="0"/>
    <x v="1"/>
    <x v="0"/>
    <n v="1"/>
    <n v="0"/>
    <n v="0.26500000000000001"/>
  </r>
  <r>
    <x v="3"/>
    <x v="19"/>
    <x v="2"/>
    <x v="0"/>
    <x v="1"/>
    <x v="4"/>
    <x v="2"/>
    <x v="1"/>
    <n v="195"/>
    <n v="0"/>
    <n v="0"/>
  </r>
  <r>
    <x v="1"/>
    <x v="26"/>
    <x v="2"/>
    <x v="0"/>
    <x v="1"/>
    <x v="1"/>
    <x v="0"/>
    <x v="0"/>
    <n v="2"/>
    <n v="1.0352000000000001"/>
    <n v="0.9"/>
  </r>
  <r>
    <x v="0"/>
    <x v="6"/>
    <x v="4"/>
    <x v="0"/>
    <x v="0"/>
    <x v="3"/>
    <x v="3"/>
    <x v="0"/>
    <n v="59"/>
    <n v="0"/>
    <n v="32.450000000000003"/>
  </r>
  <r>
    <x v="11"/>
    <x v="6"/>
    <x v="4"/>
    <x v="1"/>
    <x v="1"/>
    <x v="2"/>
    <x v="0"/>
    <x v="0"/>
    <n v="2"/>
    <n v="0"/>
    <n v="0.55000000000000004"/>
  </r>
  <r>
    <x v="11"/>
    <x v="10"/>
    <x v="0"/>
    <x v="2"/>
    <x v="1"/>
    <x v="4"/>
    <x v="3"/>
    <x v="0"/>
    <n v="31"/>
    <n v="0"/>
    <n v="17.05"/>
  </r>
  <r>
    <x v="6"/>
    <x v="26"/>
    <x v="2"/>
    <x v="0"/>
    <x v="1"/>
    <x v="1"/>
    <x v="3"/>
    <x v="0"/>
    <n v="1"/>
    <n v="0.48470000000000002"/>
    <n v="0.45"/>
  </r>
  <r>
    <x v="4"/>
    <x v="4"/>
    <x v="3"/>
    <x v="2"/>
    <x v="0"/>
    <x v="1"/>
    <x v="3"/>
    <x v="0"/>
    <n v="2"/>
    <n v="0.55190000000000006"/>
    <n v="0.9"/>
  </r>
  <r>
    <x v="5"/>
    <x v="10"/>
    <x v="0"/>
    <x v="0"/>
    <x v="1"/>
    <x v="4"/>
    <x v="3"/>
    <x v="0"/>
    <n v="69"/>
    <n v="0"/>
    <n v="37.950000000000003"/>
  </r>
  <r>
    <x v="11"/>
    <x v="4"/>
    <x v="3"/>
    <x v="2"/>
    <x v="0"/>
    <x v="2"/>
    <x v="3"/>
    <x v="1"/>
    <n v="3"/>
    <n v="0"/>
    <n v="0"/>
  </r>
  <r>
    <x v="10"/>
    <x v="6"/>
    <x v="4"/>
    <x v="2"/>
    <x v="0"/>
    <x v="0"/>
    <x v="0"/>
    <x v="0"/>
    <n v="38"/>
    <n v="0"/>
    <n v="10.450000000000001"/>
  </r>
  <r>
    <x v="8"/>
    <x v="9"/>
    <x v="2"/>
    <x v="1"/>
    <x v="1"/>
    <x v="2"/>
    <x v="2"/>
    <x v="0"/>
    <n v="35"/>
    <n v="0"/>
    <n v="9.625"/>
  </r>
  <r>
    <x v="0"/>
    <x v="26"/>
    <x v="2"/>
    <x v="2"/>
    <x v="1"/>
    <x v="3"/>
    <x v="2"/>
    <x v="1"/>
    <n v="0"/>
    <n v="0"/>
    <n v="0"/>
  </r>
  <r>
    <x v="6"/>
    <x v="29"/>
    <x v="1"/>
    <x v="0"/>
    <x v="1"/>
    <x v="0"/>
    <x v="0"/>
    <x v="0"/>
    <n v="3"/>
    <n v="0"/>
    <n v="0.82500000000000007"/>
  </r>
  <r>
    <x v="8"/>
    <x v="4"/>
    <x v="3"/>
    <x v="2"/>
    <x v="1"/>
    <x v="0"/>
    <x v="3"/>
    <x v="1"/>
    <n v="5"/>
    <n v="0"/>
    <n v="0"/>
  </r>
  <r>
    <x v="9"/>
    <x v="0"/>
    <x v="0"/>
    <x v="0"/>
    <x v="1"/>
    <x v="3"/>
    <x v="2"/>
    <x v="0"/>
    <n v="183"/>
    <n v="0"/>
    <n v="100.65"/>
  </r>
  <r>
    <x v="6"/>
    <x v="8"/>
    <x v="5"/>
    <x v="0"/>
    <x v="1"/>
    <x v="0"/>
    <x v="2"/>
    <x v="1"/>
    <n v="45"/>
    <n v="0"/>
    <n v="0"/>
  </r>
  <r>
    <x v="9"/>
    <x v="6"/>
    <x v="4"/>
    <x v="0"/>
    <x v="0"/>
    <x v="3"/>
    <x v="2"/>
    <x v="1"/>
    <n v="14"/>
    <n v="0"/>
    <n v="0"/>
  </r>
  <r>
    <x v="2"/>
    <x v="24"/>
    <x v="2"/>
    <x v="0"/>
    <x v="1"/>
    <x v="0"/>
    <x v="0"/>
    <x v="0"/>
    <n v="1"/>
    <n v="0"/>
    <n v="0.27500000000000002"/>
  </r>
  <r>
    <x v="9"/>
    <x v="21"/>
    <x v="0"/>
    <x v="0"/>
    <x v="0"/>
    <x v="3"/>
    <x v="2"/>
    <x v="1"/>
    <n v="0"/>
    <n v="0"/>
    <n v="0"/>
  </r>
  <r>
    <x v="9"/>
    <x v="4"/>
    <x v="3"/>
    <x v="2"/>
    <x v="1"/>
    <x v="4"/>
    <x v="1"/>
    <x v="0"/>
    <n v="1"/>
    <n v="0"/>
    <n v="0.55000000000000004"/>
  </r>
  <r>
    <x v="4"/>
    <x v="8"/>
    <x v="5"/>
    <x v="2"/>
    <x v="1"/>
    <x v="0"/>
    <x v="3"/>
    <x v="1"/>
    <n v="3"/>
    <n v="0"/>
    <n v="0"/>
  </r>
  <r>
    <x v="5"/>
    <x v="5"/>
    <x v="1"/>
    <x v="2"/>
    <x v="1"/>
    <x v="1"/>
    <x v="2"/>
    <x v="0"/>
    <n v="15"/>
    <n v="9.3460000000000001"/>
    <n v="6.75"/>
  </r>
  <r>
    <x v="6"/>
    <x v="17"/>
    <x v="8"/>
    <x v="2"/>
    <x v="1"/>
    <x v="3"/>
    <x v="2"/>
    <x v="1"/>
    <n v="11"/>
    <n v="0"/>
    <n v="0"/>
  </r>
  <r>
    <x v="8"/>
    <x v="11"/>
    <x v="2"/>
    <x v="1"/>
    <x v="1"/>
    <x v="2"/>
    <x v="1"/>
    <x v="0"/>
    <n v="12"/>
    <n v="0"/>
    <n v="3.3000000000000003"/>
  </r>
  <r>
    <x v="10"/>
    <x v="11"/>
    <x v="2"/>
    <x v="0"/>
    <x v="1"/>
    <x v="4"/>
    <x v="3"/>
    <x v="1"/>
    <n v="34"/>
    <n v="0"/>
    <n v="0"/>
  </r>
  <r>
    <x v="2"/>
    <x v="5"/>
    <x v="1"/>
    <x v="0"/>
    <x v="1"/>
    <x v="2"/>
    <x v="2"/>
    <x v="1"/>
    <n v="3"/>
    <n v="0"/>
    <n v="0"/>
  </r>
  <r>
    <x v="2"/>
    <x v="10"/>
    <x v="0"/>
    <x v="2"/>
    <x v="0"/>
    <x v="0"/>
    <x v="0"/>
    <x v="0"/>
    <n v="100"/>
    <n v="0"/>
    <n v="27.5"/>
  </r>
  <r>
    <x v="8"/>
    <x v="0"/>
    <x v="0"/>
    <x v="0"/>
    <x v="1"/>
    <x v="0"/>
    <x v="2"/>
    <x v="1"/>
    <n v="24"/>
    <n v="0"/>
    <n v="0"/>
  </r>
  <r>
    <x v="7"/>
    <x v="23"/>
    <x v="2"/>
    <x v="0"/>
    <x v="1"/>
    <x v="0"/>
    <x v="1"/>
    <x v="0"/>
    <n v="3"/>
    <n v="0"/>
    <n v="0.82500000000000007"/>
  </r>
  <r>
    <x v="10"/>
    <x v="19"/>
    <x v="2"/>
    <x v="2"/>
    <x v="1"/>
    <x v="4"/>
    <x v="2"/>
    <x v="0"/>
    <n v="13"/>
    <n v="0"/>
    <n v="7.15"/>
  </r>
  <r>
    <x v="8"/>
    <x v="10"/>
    <x v="0"/>
    <x v="1"/>
    <x v="0"/>
    <x v="3"/>
    <x v="0"/>
    <x v="0"/>
    <n v="1"/>
    <n v="0"/>
    <n v="0.55000000000000004"/>
  </r>
  <r>
    <x v="1"/>
    <x v="15"/>
    <x v="2"/>
    <x v="1"/>
    <x v="1"/>
    <x v="1"/>
    <x v="0"/>
    <x v="0"/>
    <n v="5"/>
    <n v="2.7726000000000002"/>
    <n v="2.25"/>
  </r>
  <r>
    <x v="2"/>
    <x v="2"/>
    <x v="2"/>
    <x v="0"/>
    <x v="1"/>
    <x v="0"/>
    <x v="1"/>
    <x v="1"/>
    <n v="3"/>
    <n v="0"/>
    <n v="0"/>
  </r>
  <r>
    <x v="4"/>
    <x v="10"/>
    <x v="0"/>
    <x v="0"/>
    <x v="1"/>
    <x v="5"/>
    <x v="2"/>
    <x v="1"/>
    <n v="10"/>
    <n v="316.17310000000003"/>
    <n v="0"/>
  </r>
  <r>
    <x v="2"/>
    <x v="2"/>
    <x v="2"/>
    <x v="0"/>
    <x v="1"/>
    <x v="1"/>
    <x v="0"/>
    <x v="0"/>
    <n v="156"/>
    <n v="51.9816"/>
    <n v="70.2"/>
  </r>
  <r>
    <x v="3"/>
    <x v="0"/>
    <x v="0"/>
    <x v="2"/>
    <x v="1"/>
    <x v="0"/>
    <x v="1"/>
    <x v="0"/>
    <n v="3"/>
    <n v="0"/>
    <n v="0.82500000000000007"/>
  </r>
  <r>
    <x v="5"/>
    <x v="1"/>
    <x v="1"/>
    <x v="0"/>
    <x v="1"/>
    <x v="3"/>
    <x v="0"/>
    <x v="0"/>
    <n v="75"/>
    <n v="0"/>
    <n v="41.25"/>
  </r>
  <r>
    <x v="1"/>
    <x v="1"/>
    <x v="1"/>
    <x v="2"/>
    <x v="1"/>
    <x v="2"/>
    <x v="3"/>
    <x v="0"/>
    <n v="17"/>
    <n v="0"/>
    <n v="4.665"/>
  </r>
  <r>
    <x v="9"/>
    <x v="12"/>
    <x v="1"/>
    <x v="1"/>
    <x v="1"/>
    <x v="2"/>
    <x v="2"/>
    <x v="0"/>
    <n v="14"/>
    <n v="0"/>
    <n v="3.71"/>
  </r>
  <r>
    <x v="10"/>
    <x v="4"/>
    <x v="3"/>
    <x v="0"/>
    <x v="1"/>
    <x v="4"/>
    <x v="1"/>
    <x v="1"/>
    <n v="35"/>
    <n v="0"/>
    <n v="0"/>
  </r>
  <r>
    <x v="4"/>
    <x v="1"/>
    <x v="1"/>
    <x v="1"/>
    <x v="1"/>
    <x v="3"/>
    <x v="2"/>
    <x v="1"/>
    <n v="0"/>
    <n v="0"/>
    <n v="0"/>
  </r>
  <r>
    <x v="11"/>
    <x v="15"/>
    <x v="2"/>
    <x v="0"/>
    <x v="1"/>
    <x v="0"/>
    <x v="0"/>
    <x v="1"/>
    <n v="19"/>
    <n v="0"/>
    <n v="0"/>
  </r>
  <r>
    <x v="10"/>
    <x v="6"/>
    <x v="4"/>
    <x v="0"/>
    <x v="1"/>
    <x v="3"/>
    <x v="3"/>
    <x v="0"/>
    <n v="230"/>
    <n v="0"/>
    <n v="126.5"/>
  </r>
  <r>
    <x v="4"/>
    <x v="8"/>
    <x v="5"/>
    <x v="0"/>
    <x v="1"/>
    <x v="3"/>
    <x v="2"/>
    <x v="1"/>
    <n v="5"/>
    <n v="0"/>
    <n v="0"/>
  </r>
  <r>
    <x v="11"/>
    <x v="19"/>
    <x v="2"/>
    <x v="2"/>
    <x v="1"/>
    <x v="0"/>
    <x v="2"/>
    <x v="1"/>
    <n v="23"/>
    <n v="0"/>
    <n v="0"/>
  </r>
  <r>
    <x v="11"/>
    <x v="17"/>
    <x v="8"/>
    <x v="1"/>
    <x v="1"/>
    <x v="5"/>
    <x v="0"/>
    <x v="0"/>
    <n v="6"/>
    <n v="52.005900000000004"/>
    <n v="4.1400000000000006"/>
  </r>
  <r>
    <x v="7"/>
    <x v="29"/>
    <x v="1"/>
    <x v="0"/>
    <x v="1"/>
    <x v="3"/>
    <x v="2"/>
    <x v="1"/>
    <n v="0"/>
    <n v="0"/>
    <n v="0"/>
  </r>
  <r>
    <x v="3"/>
    <x v="12"/>
    <x v="1"/>
    <x v="1"/>
    <x v="1"/>
    <x v="0"/>
    <x v="1"/>
    <x v="0"/>
    <n v="2"/>
    <n v="0"/>
    <n v="0.55000000000000004"/>
  </r>
  <r>
    <x v="3"/>
    <x v="11"/>
    <x v="2"/>
    <x v="0"/>
    <x v="1"/>
    <x v="0"/>
    <x v="2"/>
    <x v="1"/>
    <n v="487"/>
    <n v="0"/>
    <n v="0"/>
  </r>
  <r>
    <x v="8"/>
    <x v="10"/>
    <x v="0"/>
    <x v="0"/>
    <x v="0"/>
    <x v="3"/>
    <x v="3"/>
    <x v="0"/>
    <n v="93"/>
    <n v="0"/>
    <n v="51.150000000000006"/>
  </r>
  <r>
    <x v="3"/>
    <x v="8"/>
    <x v="5"/>
    <x v="1"/>
    <x v="1"/>
    <x v="0"/>
    <x v="1"/>
    <x v="0"/>
    <n v="7"/>
    <n v="0"/>
    <n v="1.925"/>
  </r>
  <r>
    <x v="9"/>
    <x v="10"/>
    <x v="0"/>
    <x v="2"/>
    <x v="0"/>
    <x v="3"/>
    <x v="3"/>
    <x v="0"/>
    <n v="17"/>
    <n v="0"/>
    <n v="9.35"/>
  </r>
  <r>
    <x v="4"/>
    <x v="22"/>
    <x v="7"/>
    <x v="0"/>
    <x v="1"/>
    <x v="3"/>
    <x v="2"/>
    <x v="1"/>
    <n v="0"/>
    <n v="0"/>
    <n v="0"/>
  </r>
  <r>
    <x v="10"/>
    <x v="26"/>
    <x v="2"/>
    <x v="0"/>
    <x v="1"/>
    <x v="5"/>
    <x v="3"/>
    <x v="0"/>
    <n v="1"/>
    <n v="0.21820000000000001"/>
    <n v="0.69000000000000006"/>
  </r>
  <r>
    <x v="11"/>
    <x v="6"/>
    <x v="4"/>
    <x v="0"/>
    <x v="1"/>
    <x v="4"/>
    <x v="1"/>
    <x v="1"/>
    <n v="14"/>
    <n v="0"/>
    <n v="0"/>
  </r>
  <r>
    <x v="11"/>
    <x v="8"/>
    <x v="5"/>
    <x v="0"/>
    <x v="1"/>
    <x v="4"/>
    <x v="3"/>
    <x v="1"/>
    <n v="13"/>
    <n v="0"/>
    <n v="0"/>
  </r>
  <r>
    <x v="8"/>
    <x v="12"/>
    <x v="1"/>
    <x v="0"/>
    <x v="1"/>
    <x v="2"/>
    <x v="2"/>
    <x v="1"/>
    <n v="10"/>
    <n v="0"/>
    <n v="0"/>
  </r>
  <r>
    <x v="4"/>
    <x v="16"/>
    <x v="7"/>
    <x v="1"/>
    <x v="1"/>
    <x v="3"/>
    <x v="3"/>
    <x v="0"/>
    <n v="1"/>
    <n v="0"/>
    <n v="0.55000000000000004"/>
  </r>
  <r>
    <x v="9"/>
    <x v="10"/>
    <x v="0"/>
    <x v="2"/>
    <x v="1"/>
    <x v="0"/>
    <x v="2"/>
    <x v="0"/>
    <n v="2931"/>
    <n v="0"/>
    <n v="776.71500000000003"/>
  </r>
  <r>
    <x v="1"/>
    <x v="11"/>
    <x v="2"/>
    <x v="1"/>
    <x v="1"/>
    <x v="0"/>
    <x v="1"/>
    <x v="1"/>
    <n v="5"/>
    <n v="0"/>
    <n v="0"/>
  </r>
  <r>
    <x v="7"/>
    <x v="2"/>
    <x v="2"/>
    <x v="0"/>
    <x v="1"/>
    <x v="5"/>
    <x v="2"/>
    <x v="0"/>
    <n v="1"/>
    <n v="0.33380000000000004"/>
    <n v="0.69000000000000006"/>
  </r>
  <r>
    <x v="1"/>
    <x v="9"/>
    <x v="2"/>
    <x v="0"/>
    <x v="1"/>
    <x v="4"/>
    <x v="2"/>
    <x v="0"/>
    <n v="43"/>
    <n v="0"/>
    <n v="23.650000000000002"/>
  </r>
  <r>
    <x v="11"/>
    <x v="15"/>
    <x v="2"/>
    <x v="0"/>
    <x v="1"/>
    <x v="0"/>
    <x v="3"/>
    <x v="0"/>
    <n v="1304"/>
    <n v="0"/>
    <n v="358.6"/>
  </r>
  <r>
    <x v="7"/>
    <x v="2"/>
    <x v="2"/>
    <x v="0"/>
    <x v="1"/>
    <x v="3"/>
    <x v="0"/>
    <x v="0"/>
    <n v="22"/>
    <n v="0"/>
    <n v="12.100000000000001"/>
  </r>
  <r>
    <x v="0"/>
    <x v="6"/>
    <x v="4"/>
    <x v="0"/>
    <x v="1"/>
    <x v="5"/>
    <x v="2"/>
    <x v="0"/>
    <n v="2"/>
    <n v="13.069500000000001"/>
    <n v="1.3800000000000001"/>
  </r>
  <r>
    <x v="7"/>
    <x v="1"/>
    <x v="1"/>
    <x v="2"/>
    <x v="1"/>
    <x v="2"/>
    <x v="1"/>
    <x v="0"/>
    <n v="3"/>
    <n v="0"/>
    <n v="0.82500000000000007"/>
  </r>
  <r>
    <x v="4"/>
    <x v="4"/>
    <x v="3"/>
    <x v="2"/>
    <x v="0"/>
    <x v="3"/>
    <x v="2"/>
    <x v="1"/>
    <n v="0"/>
    <n v="0"/>
    <n v="0"/>
  </r>
  <r>
    <x v="1"/>
    <x v="16"/>
    <x v="7"/>
    <x v="0"/>
    <x v="1"/>
    <x v="3"/>
    <x v="3"/>
    <x v="1"/>
    <n v="1"/>
    <n v="0"/>
    <n v="0"/>
  </r>
  <r>
    <x v="6"/>
    <x v="2"/>
    <x v="2"/>
    <x v="0"/>
    <x v="1"/>
    <x v="4"/>
    <x v="0"/>
    <x v="1"/>
    <n v="88"/>
    <n v="0"/>
    <n v="0"/>
  </r>
  <r>
    <x v="2"/>
    <x v="12"/>
    <x v="1"/>
    <x v="0"/>
    <x v="1"/>
    <x v="3"/>
    <x v="0"/>
    <x v="0"/>
    <n v="82"/>
    <n v="0"/>
    <n v="45.1"/>
  </r>
  <r>
    <x v="10"/>
    <x v="22"/>
    <x v="7"/>
    <x v="0"/>
    <x v="1"/>
    <x v="1"/>
    <x v="3"/>
    <x v="0"/>
    <n v="15"/>
    <n v="5.2149999999999999"/>
    <n v="6.75"/>
  </r>
  <r>
    <x v="0"/>
    <x v="3"/>
    <x v="2"/>
    <x v="0"/>
    <x v="1"/>
    <x v="1"/>
    <x v="2"/>
    <x v="0"/>
    <n v="13"/>
    <n v="3.8278000000000003"/>
    <n v="5.8500000000000005"/>
  </r>
  <r>
    <x v="2"/>
    <x v="4"/>
    <x v="3"/>
    <x v="0"/>
    <x v="1"/>
    <x v="5"/>
    <x v="3"/>
    <x v="0"/>
    <n v="5"/>
    <n v="9.3059000000000012"/>
    <n v="3.45"/>
  </r>
  <r>
    <x v="4"/>
    <x v="16"/>
    <x v="7"/>
    <x v="2"/>
    <x v="1"/>
    <x v="0"/>
    <x v="2"/>
    <x v="1"/>
    <n v="1"/>
    <n v="0"/>
    <n v="0"/>
  </r>
  <r>
    <x v="1"/>
    <x v="17"/>
    <x v="8"/>
    <x v="2"/>
    <x v="1"/>
    <x v="0"/>
    <x v="1"/>
    <x v="0"/>
    <n v="153"/>
    <n v="0"/>
    <n v="42.005000000000003"/>
  </r>
  <r>
    <x v="3"/>
    <x v="26"/>
    <x v="2"/>
    <x v="1"/>
    <x v="1"/>
    <x v="3"/>
    <x v="2"/>
    <x v="1"/>
    <n v="0"/>
    <n v="0"/>
    <n v="0"/>
  </r>
  <r>
    <x v="10"/>
    <x v="4"/>
    <x v="3"/>
    <x v="0"/>
    <x v="0"/>
    <x v="0"/>
    <x v="3"/>
    <x v="0"/>
    <n v="228"/>
    <n v="0"/>
    <n v="62.7"/>
  </r>
  <r>
    <x v="4"/>
    <x v="10"/>
    <x v="0"/>
    <x v="2"/>
    <x v="1"/>
    <x v="0"/>
    <x v="0"/>
    <x v="1"/>
    <n v="16"/>
    <n v="0"/>
    <n v="0"/>
  </r>
  <r>
    <x v="2"/>
    <x v="8"/>
    <x v="5"/>
    <x v="2"/>
    <x v="1"/>
    <x v="3"/>
    <x v="2"/>
    <x v="0"/>
    <n v="6"/>
    <n v="0"/>
    <n v="3.3000000000000003"/>
  </r>
  <r>
    <x v="0"/>
    <x v="18"/>
    <x v="9"/>
    <x v="0"/>
    <x v="1"/>
    <x v="1"/>
    <x v="2"/>
    <x v="0"/>
    <n v="7"/>
    <n v="1.3864000000000001"/>
    <n v="3.1500000000000004"/>
  </r>
  <r>
    <x v="4"/>
    <x v="11"/>
    <x v="2"/>
    <x v="1"/>
    <x v="1"/>
    <x v="0"/>
    <x v="2"/>
    <x v="1"/>
    <n v="57"/>
    <n v="0"/>
    <n v="0"/>
  </r>
  <r>
    <x v="10"/>
    <x v="22"/>
    <x v="7"/>
    <x v="0"/>
    <x v="1"/>
    <x v="3"/>
    <x v="0"/>
    <x v="0"/>
    <n v="6"/>
    <n v="0"/>
    <n v="3.3000000000000003"/>
  </r>
  <r>
    <x v="6"/>
    <x v="11"/>
    <x v="2"/>
    <x v="0"/>
    <x v="1"/>
    <x v="2"/>
    <x v="3"/>
    <x v="1"/>
    <n v="49"/>
    <n v="0"/>
    <n v="0"/>
  </r>
  <r>
    <x v="1"/>
    <x v="2"/>
    <x v="2"/>
    <x v="0"/>
    <x v="1"/>
    <x v="0"/>
    <x v="2"/>
    <x v="0"/>
    <n v="2020"/>
    <n v="0"/>
    <n v="555.5"/>
  </r>
  <r>
    <x v="7"/>
    <x v="18"/>
    <x v="9"/>
    <x v="0"/>
    <x v="1"/>
    <x v="0"/>
    <x v="1"/>
    <x v="0"/>
    <n v="6"/>
    <n v="0"/>
    <n v="1.6500000000000001"/>
  </r>
  <r>
    <x v="1"/>
    <x v="19"/>
    <x v="2"/>
    <x v="1"/>
    <x v="1"/>
    <x v="4"/>
    <x v="2"/>
    <x v="1"/>
    <n v="21"/>
    <n v="0"/>
    <n v="0"/>
  </r>
  <r>
    <x v="11"/>
    <x v="6"/>
    <x v="4"/>
    <x v="1"/>
    <x v="0"/>
    <x v="0"/>
    <x v="3"/>
    <x v="0"/>
    <n v="9"/>
    <n v="0"/>
    <n v="2.4750000000000001"/>
  </r>
  <r>
    <x v="0"/>
    <x v="17"/>
    <x v="8"/>
    <x v="1"/>
    <x v="1"/>
    <x v="3"/>
    <x v="2"/>
    <x v="0"/>
    <n v="35"/>
    <n v="0"/>
    <n v="19.25"/>
  </r>
  <r>
    <x v="5"/>
    <x v="19"/>
    <x v="2"/>
    <x v="0"/>
    <x v="1"/>
    <x v="4"/>
    <x v="1"/>
    <x v="0"/>
    <n v="6"/>
    <n v="0"/>
    <n v="3.3000000000000003"/>
  </r>
  <r>
    <x v="6"/>
    <x v="3"/>
    <x v="2"/>
    <x v="1"/>
    <x v="1"/>
    <x v="1"/>
    <x v="2"/>
    <x v="0"/>
    <n v="3"/>
    <n v="0.57020000000000004"/>
    <n v="1.35"/>
  </r>
  <r>
    <x v="10"/>
    <x v="1"/>
    <x v="1"/>
    <x v="0"/>
    <x v="1"/>
    <x v="4"/>
    <x v="2"/>
    <x v="0"/>
    <n v="12"/>
    <n v="0"/>
    <n v="6.6000000000000005"/>
  </r>
  <r>
    <x v="7"/>
    <x v="4"/>
    <x v="3"/>
    <x v="0"/>
    <x v="1"/>
    <x v="2"/>
    <x v="1"/>
    <x v="0"/>
    <n v="241"/>
    <n v="0"/>
    <n v="66.275000000000006"/>
  </r>
  <r>
    <x v="8"/>
    <x v="11"/>
    <x v="2"/>
    <x v="0"/>
    <x v="1"/>
    <x v="0"/>
    <x v="3"/>
    <x v="1"/>
    <n v="146"/>
    <n v="0"/>
    <n v="0"/>
  </r>
  <r>
    <x v="6"/>
    <x v="13"/>
    <x v="0"/>
    <x v="0"/>
    <x v="1"/>
    <x v="1"/>
    <x v="0"/>
    <x v="0"/>
    <n v="29"/>
    <n v="16.044"/>
    <n v="13.05"/>
  </r>
  <r>
    <x v="10"/>
    <x v="0"/>
    <x v="0"/>
    <x v="1"/>
    <x v="1"/>
    <x v="0"/>
    <x v="0"/>
    <x v="0"/>
    <n v="1"/>
    <n v="0"/>
    <n v="0.27500000000000002"/>
  </r>
  <r>
    <x v="11"/>
    <x v="17"/>
    <x v="8"/>
    <x v="1"/>
    <x v="1"/>
    <x v="0"/>
    <x v="0"/>
    <x v="1"/>
    <n v="2"/>
    <n v="0"/>
    <n v="0"/>
  </r>
  <r>
    <x v="9"/>
    <x v="16"/>
    <x v="7"/>
    <x v="0"/>
    <x v="1"/>
    <x v="3"/>
    <x v="0"/>
    <x v="0"/>
    <n v="44"/>
    <n v="0"/>
    <n v="24.200000000000003"/>
  </r>
  <r>
    <x v="11"/>
    <x v="0"/>
    <x v="0"/>
    <x v="0"/>
    <x v="1"/>
    <x v="1"/>
    <x v="1"/>
    <x v="0"/>
    <n v="52"/>
    <n v="10.690800000000001"/>
    <n v="23.400000000000002"/>
  </r>
  <r>
    <x v="10"/>
    <x v="4"/>
    <x v="3"/>
    <x v="2"/>
    <x v="0"/>
    <x v="2"/>
    <x v="1"/>
    <x v="1"/>
    <n v="1"/>
    <n v="0"/>
    <n v="0"/>
  </r>
  <r>
    <x v="3"/>
    <x v="11"/>
    <x v="2"/>
    <x v="1"/>
    <x v="1"/>
    <x v="4"/>
    <x v="0"/>
    <x v="0"/>
    <n v="2"/>
    <n v="0"/>
    <n v="1.1000000000000001"/>
  </r>
  <r>
    <x v="8"/>
    <x v="6"/>
    <x v="4"/>
    <x v="0"/>
    <x v="0"/>
    <x v="0"/>
    <x v="0"/>
    <x v="0"/>
    <n v="816"/>
    <n v="0"/>
    <n v="224.4"/>
  </r>
  <r>
    <x v="0"/>
    <x v="25"/>
    <x v="11"/>
    <x v="0"/>
    <x v="1"/>
    <x v="3"/>
    <x v="3"/>
    <x v="0"/>
    <n v="2"/>
    <n v="0"/>
    <n v="1.1000000000000001"/>
  </r>
  <r>
    <x v="7"/>
    <x v="6"/>
    <x v="4"/>
    <x v="2"/>
    <x v="0"/>
    <x v="2"/>
    <x v="2"/>
    <x v="0"/>
    <n v="15"/>
    <n v="0"/>
    <n v="4.125"/>
  </r>
  <r>
    <x v="2"/>
    <x v="17"/>
    <x v="8"/>
    <x v="1"/>
    <x v="1"/>
    <x v="0"/>
    <x v="2"/>
    <x v="1"/>
    <n v="9"/>
    <n v="0"/>
    <n v="0"/>
  </r>
  <r>
    <x v="0"/>
    <x v="15"/>
    <x v="2"/>
    <x v="2"/>
    <x v="1"/>
    <x v="1"/>
    <x v="1"/>
    <x v="0"/>
    <n v="8"/>
    <n v="1.8736000000000002"/>
    <n v="3.6"/>
  </r>
  <r>
    <x v="10"/>
    <x v="9"/>
    <x v="2"/>
    <x v="0"/>
    <x v="1"/>
    <x v="0"/>
    <x v="2"/>
    <x v="1"/>
    <n v="248"/>
    <n v="0"/>
    <n v="0"/>
  </r>
  <r>
    <x v="5"/>
    <x v="6"/>
    <x v="4"/>
    <x v="1"/>
    <x v="0"/>
    <x v="1"/>
    <x v="2"/>
    <x v="0"/>
    <n v="1"/>
    <n v="0.1343"/>
    <n v="0.45"/>
  </r>
  <r>
    <x v="8"/>
    <x v="2"/>
    <x v="2"/>
    <x v="2"/>
    <x v="1"/>
    <x v="1"/>
    <x v="2"/>
    <x v="0"/>
    <n v="25"/>
    <n v="9.8903999999999996"/>
    <n v="11.25"/>
  </r>
  <r>
    <x v="8"/>
    <x v="0"/>
    <x v="0"/>
    <x v="2"/>
    <x v="1"/>
    <x v="0"/>
    <x v="2"/>
    <x v="0"/>
    <n v="57"/>
    <n v="0"/>
    <n v="15.675000000000001"/>
  </r>
  <r>
    <x v="6"/>
    <x v="10"/>
    <x v="0"/>
    <x v="1"/>
    <x v="0"/>
    <x v="0"/>
    <x v="2"/>
    <x v="1"/>
    <n v="1"/>
    <n v="0"/>
    <n v="0"/>
  </r>
  <r>
    <x v="3"/>
    <x v="8"/>
    <x v="5"/>
    <x v="0"/>
    <x v="1"/>
    <x v="3"/>
    <x v="2"/>
    <x v="0"/>
    <n v="145"/>
    <n v="0"/>
    <n v="79.75"/>
  </r>
  <r>
    <x v="8"/>
    <x v="4"/>
    <x v="3"/>
    <x v="1"/>
    <x v="1"/>
    <x v="4"/>
    <x v="2"/>
    <x v="1"/>
    <n v="43"/>
    <n v="0"/>
    <n v="0"/>
  </r>
  <r>
    <x v="6"/>
    <x v="11"/>
    <x v="2"/>
    <x v="0"/>
    <x v="1"/>
    <x v="3"/>
    <x v="1"/>
    <x v="1"/>
    <n v="3"/>
    <n v="0"/>
    <n v="0"/>
  </r>
  <r>
    <x v="5"/>
    <x v="5"/>
    <x v="1"/>
    <x v="0"/>
    <x v="1"/>
    <x v="4"/>
    <x v="2"/>
    <x v="1"/>
    <n v="29"/>
    <n v="0"/>
    <n v="0"/>
  </r>
  <r>
    <x v="0"/>
    <x v="1"/>
    <x v="1"/>
    <x v="0"/>
    <x v="1"/>
    <x v="0"/>
    <x v="2"/>
    <x v="0"/>
    <n v="6165"/>
    <n v="0"/>
    <n v="1633.7250000000001"/>
  </r>
  <r>
    <x v="5"/>
    <x v="19"/>
    <x v="2"/>
    <x v="0"/>
    <x v="1"/>
    <x v="2"/>
    <x v="0"/>
    <x v="0"/>
    <n v="268"/>
    <n v="0"/>
    <n v="71.02000000000001"/>
  </r>
  <r>
    <x v="8"/>
    <x v="5"/>
    <x v="1"/>
    <x v="0"/>
    <x v="1"/>
    <x v="0"/>
    <x v="0"/>
    <x v="0"/>
    <n v="465"/>
    <n v="0"/>
    <n v="127.875"/>
  </r>
  <r>
    <x v="6"/>
    <x v="0"/>
    <x v="0"/>
    <x v="0"/>
    <x v="1"/>
    <x v="0"/>
    <x v="2"/>
    <x v="0"/>
    <n v="1856"/>
    <n v="0"/>
    <n v="510.40000000000003"/>
  </r>
  <r>
    <x v="11"/>
    <x v="17"/>
    <x v="8"/>
    <x v="1"/>
    <x v="1"/>
    <x v="3"/>
    <x v="0"/>
    <x v="0"/>
    <n v="11"/>
    <n v="0"/>
    <n v="6.0500000000000007"/>
  </r>
  <r>
    <x v="5"/>
    <x v="0"/>
    <x v="0"/>
    <x v="0"/>
    <x v="1"/>
    <x v="0"/>
    <x v="3"/>
    <x v="0"/>
    <n v="533"/>
    <n v="0"/>
    <n v="141.245"/>
  </r>
  <r>
    <x v="2"/>
    <x v="18"/>
    <x v="9"/>
    <x v="0"/>
    <x v="1"/>
    <x v="2"/>
    <x v="0"/>
    <x v="0"/>
    <n v="3"/>
    <n v="0"/>
    <n v="0.82500000000000007"/>
  </r>
  <r>
    <x v="3"/>
    <x v="19"/>
    <x v="2"/>
    <x v="2"/>
    <x v="1"/>
    <x v="0"/>
    <x v="1"/>
    <x v="0"/>
    <n v="60"/>
    <n v="0"/>
    <n v="16.5"/>
  </r>
  <r>
    <x v="2"/>
    <x v="0"/>
    <x v="0"/>
    <x v="2"/>
    <x v="1"/>
    <x v="3"/>
    <x v="3"/>
    <x v="0"/>
    <n v="1"/>
    <n v="0"/>
    <n v="0.55000000000000004"/>
  </r>
  <r>
    <x v="10"/>
    <x v="5"/>
    <x v="1"/>
    <x v="0"/>
    <x v="1"/>
    <x v="3"/>
    <x v="2"/>
    <x v="1"/>
    <n v="3"/>
    <n v="0"/>
    <n v="0"/>
  </r>
  <r>
    <x v="2"/>
    <x v="6"/>
    <x v="4"/>
    <x v="0"/>
    <x v="0"/>
    <x v="1"/>
    <x v="3"/>
    <x v="0"/>
    <n v="174"/>
    <n v="45.688600000000001"/>
    <n v="78.3"/>
  </r>
  <r>
    <x v="3"/>
    <x v="8"/>
    <x v="5"/>
    <x v="1"/>
    <x v="1"/>
    <x v="1"/>
    <x v="3"/>
    <x v="0"/>
    <n v="6"/>
    <n v="3.1888000000000001"/>
    <n v="2.7"/>
  </r>
  <r>
    <x v="5"/>
    <x v="29"/>
    <x v="1"/>
    <x v="0"/>
    <x v="1"/>
    <x v="2"/>
    <x v="3"/>
    <x v="0"/>
    <n v="1"/>
    <n v="0"/>
    <n v="0.26500000000000001"/>
  </r>
  <r>
    <x v="5"/>
    <x v="11"/>
    <x v="2"/>
    <x v="1"/>
    <x v="1"/>
    <x v="0"/>
    <x v="3"/>
    <x v="0"/>
    <n v="192"/>
    <n v="0"/>
    <n v="50.88"/>
  </r>
  <r>
    <x v="4"/>
    <x v="4"/>
    <x v="3"/>
    <x v="2"/>
    <x v="1"/>
    <x v="2"/>
    <x v="3"/>
    <x v="0"/>
    <n v="29"/>
    <n v="0"/>
    <n v="7.6850000000000005"/>
  </r>
  <r>
    <x v="10"/>
    <x v="17"/>
    <x v="8"/>
    <x v="1"/>
    <x v="1"/>
    <x v="2"/>
    <x v="2"/>
    <x v="0"/>
    <n v="41"/>
    <n v="0"/>
    <n v="11.275"/>
  </r>
  <r>
    <x v="10"/>
    <x v="19"/>
    <x v="2"/>
    <x v="1"/>
    <x v="1"/>
    <x v="1"/>
    <x v="2"/>
    <x v="0"/>
    <n v="72"/>
    <n v="24.707600000000003"/>
    <n v="32.4"/>
  </r>
  <r>
    <x v="5"/>
    <x v="8"/>
    <x v="5"/>
    <x v="0"/>
    <x v="1"/>
    <x v="5"/>
    <x v="1"/>
    <x v="0"/>
    <n v="1"/>
    <n v="6.6168000000000005"/>
    <n v="0.69000000000000006"/>
  </r>
  <r>
    <x v="3"/>
    <x v="4"/>
    <x v="3"/>
    <x v="2"/>
    <x v="0"/>
    <x v="3"/>
    <x v="2"/>
    <x v="0"/>
    <n v="3"/>
    <n v="0"/>
    <n v="1.6500000000000001"/>
  </r>
  <r>
    <x v="6"/>
    <x v="13"/>
    <x v="0"/>
    <x v="0"/>
    <x v="1"/>
    <x v="2"/>
    <x v="2"/>
    <x v="1"/>
    <n v="1"/>
    <n v="0"/>
    <n v="0"/>
  </r>
  <r>
    <x v="0"/>
    <x v="9"/>
    <x v="2"/>
    <x v="0"/>
    <x v="1"/>
    <x v="4"/>
    <x v="0"/>
    <x v="0"/>
    <n v="5"/>
    <n v="0"/>
    <n v="2.75"/>
  </r>
  <r>
    <x v="9"/>
    <x v="15"/>
    <x v="2"/>
    <x v="0"/>
    <x v="1"/>
    <x v="1"/>
    <x v="2"/>
    <x v="0"/>
    <n v="804"/>
    <n v="212.12740000000002"/>
    <n v="361.8"/>
  </r>
  <r>
    <x v="0"/>
    <x v="18"/>
    <x v="9"/>
    <x v="0"/>
    <x v="1"/>
    <x v="0"/>
    <x v="3"/>
    <x v="0"/>
    <n v="26"/>
    <n v="0"/>
    <n v="6.8900000000000006"/>
  </r>
  <r>
    <x v="9"/>
    <x v="16"/>
    <x v="7"/>
    <x v="0"/>
    <x v="1"/>
    <x v="2"/>
    <x v="1"/>
    <x v="0"/>
    <n v="15"/>
    <n v="0"/>
    <n v="3.9750000000000001"/>
  </r>
  <r>
    <x v="3"/>
    <x v="10"/>
    <x v="0"/>
    <x v="0"/>
    <x v="1"/>
    <x v="0"/>
    <x v="3"/>
    <x v="1"/>
    <n v="257"/>
    <n v="0"/>
    <n v="0"/>
  </r>
  <r>
    <x v="11"/>
    <x v="10"/>
    <x v="0"/>
    <x v="0"/>
    <x v="1"/>
    <x v="3"/>
    <x v="3"/>
    <x v="0"/>
    <n v="712"/>
    <n v="0"/>
    <n v="391.6"/>
  </r>
  <r>
    <x v="11"/>
    <x v="24"/>
    <x v="2"/>
    <x v="0"/>
    <x v="1"/>
    <x v="1"/>
    <x v="0"/>
    <x v="0"/>
    <n v="46"/>
    <n v="19.4846"/>
    <n v="20.7"/>
  </r>
  <r>
    <x v="9"/>
    <x v="11"/>
    <x v="2"/>
    <x v="2"/>
    <x v="1"/>
    <x v="4"/>
    <x v="0"/>
    <x v="0"/>
    <n v="7"/>
    <n v="0"/>
    <n v="3.85"/>
  </r>
  <r>
    <x v="1"/>
    <x v="4"/>
    <x v="3"/>
    <x v="0"/>
    <x v="0"/>
    <x v="1"/>
    <x v="1"/>
    <x v="0"/>
    <n v="35"/>
    <n v="14.763500000000001"/>
    <n v="15.75"/>
  </r>
  <r>
    <x v="9"/>
    <x v="12"/>
    <x v="1"/>
    <x v="0"/>
    <x v="1"/>
    <x v="4"/>
    <x v="0"/>
    <x v="0"/>
    <n v="78"/>
    <n v="0"/>
    <n v="42.9"/>
  </r>
  <r>
    <x v="11"/>
    <x v="6"/>
    <x v="4"/>
    <x v="0"/>
    <x v="1"/>
    <x v="0"/>
    <x v="0"/>
    <x v="0"/>
    <n v="4294"/>
    <n v="0"/>
    <n v="1180.8500000000001"/>
  </r>
  <r>
    <x v="2"/>
    <x v="22"/>
    <x v="7"/>
    <x v="0"/>
    <x v="1"/>
    <x v="0"/>
    <x v="2"/>
    <x v="0"/>
    <n v="217"/>
    <n v="0"/>
    <n v="59.675000000000004"/>
  </r>
  <r>
    <x v="7"/>
    <x v="8"/>
    <x v="5"/>
    <x v="1"/>
    <x v="1"/>
    <x v="0"/>
    <x v="2"/>
    <x v="0"/>
    <n v="58"/>
    <n v="0"/>
    <n v="15.950000000000001"/>
  </r>
  <r>
    <x v="9"/>
    <x v="10"/>
    <x v="0"/>
    <x v="2"/>
    <x v="0"/>
    <x v="4"/>
    <x v="2"/>
    <x v="1"/>
    <n v="40"/>
    <n v="0"/>
    <n v="0"/>
  </r>
  <r>
    <x v="0"/>
    <x v="17"/>
    <x v="8"/>
    <x v="1"/>
    <x v="1"/>
    <x v="4"/>
    <x v="1"/>
    <x v="0"/>
    <n v="2"/>
    <n v="0"/>
    <n v="1.1000000000000001"/>
  </r>
  <r>
    <x v="0"/>
    <x v="4"/>
    <x v="3"/>
    <x v="2"/>
    <x v="1"/>
    <x v="2"/>
    <x v="1"/>
    <x v="1"/>
    <n v="1"/>
    <n v="0"/>
    <n v="0"/>
  </r>
  <r>
    <x v="7"/>
    <x v="1"/>
    <x v="1"/>
    <x v="1"/>
    <x v="1"/>
    <x v="0"/>
    <x v="0"/>
    <x v="0"/>
    <n v="11"/>
    <n v="0"/>
    <n v="3.0250000000000004"/>
  </r>
  <r>
    <x v="0"/>
    <x v="8"/>
    <x v="5"/>
    <x v="0"/>
    <x v="1"/>
    <x v="0"/>
    <x v="2"/>
    <x v="0"/>
    <n v="1738"/>
    <n v="0"/>
    <n v="460.57000000000005"/>
  </r>
  <r>
    <x v="0"/>
    <x v="5"/>
    <x v="1"/>
    <x v="2"/>
    <x v="1"/>
    <x v="1"/>
    <x v="0"/>
    <x v="0"/>
    <n v="31"/>
    <n v="6.8583000000000007"/>
    <n v="13.950000000000001"/>
  </r>
  <r>
    <x v="2"/>
    <x v="10"/>
    <x v="0"/>
    <x v="0"/>
    <x v="0"/>
    <x v="4"/>
    <x v="1"/>
    <x v="0"/>
    <n v="3"/>
    <n v="0"/>
    <n v="1.6500000000000001"/>
  </r>
  <r>
    <x v="9"/>
    <x v="11"/>
    <x v="2"/>
    <x v="2"/>
    <x v="1"/>
    <x v="5"/>
    <x v="0"/>
    <x v="0"/>
    <n v="1"/>
    <n v="40.550600000000003"/>
    <n v="0.69000000000000006"/>
  </r>
  <r>
    <x v="5"/>
    <x v="8"/>
    <x v="5"/>
    <x v="2"/>
    <x v="1"/>
    <x v="3"/>
    <x v="0"/>
    <x v="0"/>
    <n v="4"/>
    <n v="0"/>
    <n v="2.2000000000000002"/>
  </r>
  <r>
    <x v="10"/>
    <x v="10"/>
    <x v="0"/>
    <x v="0"/>
    <x v="0"/>
    <x v="2"/>
    <x v="1"/>
    <x v="0"/>
    <n v="66"/>
    <n v="0"/>
    <n v="18.150000000000002"/>
  </r>
  <r>
    <x v="11"/>
    <x v="0"/>
    <x v="0"/>
    <x v="0"/>
    <x v="1"/>
    <x v="2"/>
    <x v="0"/>
    <x v="0"/>
    <n v="35"/>
    <n v="0"/>
    <n v="9.625"/>
  </r>
  <r>
    <x v="2"/>
    <x v="11"/>
    <x v="2"/>
    <x v="1"/>
    <x v="1"/>
    <x v="1"/>
    <x v="1"/>
    <x v="0"/>
    <n v="14"/>
    <n v="2.2282999999999999"/>
    <n v="6.3000000000000007"/>
  </r>
  <r>
    <x v="8"/>
    <x v="12"/>
    <x v="1"/>
    <x v="0"/>
    <x v="1"/>
    <x v="0"/>
    <x v="2"/>
    <x v="0"/>
    <n v="5883"/>
    <n v="0"/>
    <n v="1617.825"/>
  </r>
  <r>
    <x v="2"/>
    <x v="8"/>
    <x v="5"/>
    <x v="2"/>
    <x v="1"/>
    <x v="2"/>
    <x v="2"/>
    <x v="0"/>
    <n v="29"/>
    <n v="0"/>
    <n v="7.9750000000000005"/>
  </r>
  <r>
    <x v="2"/>
    <x v="16"/>
    <x v="7"/>
    <x v="2"/>
    <x v="1"/>
    <x v="2"/>
    <x v="1"/>
    <x v="0"/>
    <n v="1"/>
    <n v="0"/>
    <n v="0.27500000000000002"/>
  </r>
  <r>
    <x v="8"/>
    <x v="6"/>
    <x v="4"/>
    <x v="0"/>
    <x v="1"/>
    <x v="2"/>
    <x v="0"/>
    <x v="0"/>
    <n v="572"/>
    <n v="0"/>
    <n v="157.30000000000001"/>
  </r>
  <r>
    <x v="0"/>
    <x v="19"/>
    <x v="2"/>
    <x v="2"/>
    <x v="1"/>
    <x v="2"/>
    <x v="1"/>
    <x v="0"/>
    <n v="20"/>
    <n v="0"/>
    <n v="5.3"/>
  </r>
  <r>
    <x v="3"/>
    <x v="15"/>
    <x v="2"/>
    <x v="0"/>
    <x v="1"/>
    <x v="2"/>
    <x v="2"/>
    <x v="0"/>
    <n v="584"/>
    <n v="0"/>
    <n v="160.6"/>
  </r>
  <r>
    <x v="4"/>
    <x v="1"/>
    <x v="1"/>
    <x v="1"/>
    <x v="1"/>
    <x v="2"/>
    <x v="2"/>
    <x v="0"/>
    <n v="10"/>
    <n v="0"/>
    <n v="2.65"/>
  </r>
  <r>
    <x v="4"/>
    <x v="9"/>
    <x v="2"/>
    <x v="0"/>
    <x v="1"/>
    <x v="2"/>
    <x v="0"/>
    <x v="1"/>
    <n v="6"/>
    <n v="0"/>
    <n v="0"/>
  </r>
  <r>
    <x v="2"/>
    <x v="11"/>
    <x v="2"/>
    <x v="0"/>
    <x v="1"/>
    <x v="1"/>
    <x v="2"/>
    <x v="0"/>
    <n v="4229"/>
    <n v="1266.0885000000001"/>
    <n v="1903.0500000000002"/>
  </r>
  <r>
    <x v="11"/>
    <x v="11"/>
    <x v="2"/>
    <x v="1"/>
    <x v="1"/>
    <x v="2"/>
    <x v="2"/>
    <x v="0"/>
    <n v="140"/>
    <n v="0"/>
    <n v="38.5"/>
  </r>
  <r>
    <x v="11"/>
    <x v="18"/>
    <x v="9"/>
    <x v="0"/>
    <x v="1"/>
    <x v="3"/>
    <x v="2"/>
    <x v="1"/>
    <n v="0"/>
    <n v="0"/>
    <n v="0"/>
  </r>
  <r>
    <x v="4"/>
    <x v="4"/>
    <x v="3"/>
    <x v="0"/>
    <x v="0"/>
    <x v="0"/>
    <x v="0"/>
    <x v="1"/>
    <n v="1"/>
    <n v="0"/>
    <n v="0"/>
  </r>
  <r>
    <x v="1"/>
    <x v="4"/>
    <x v="3"/>
    <x v="0"/>
    <x v="0"/>
    <x v="0"/>
    <x v="3"/>
    <x v="0"/>
    <n v="309"/>
    <n v="0"/>
    <n v="84.674999999999997"/>
  </r>
  <r>
    <x v="7"/>
    <x v="9"/>
    <x v="2"/>
    <x v="2"/>
    <x v="1"/>
    <x v="2"/>
    <x v="1"/>
    <x v="0"/>
    <n v="6"/>
    <n v="0"/>
    <n v="1.6500000000000001"/>
  </r>
  <r>
    <x v="0"/>
    <x v="2"/>
    <x v="2"/>
    <x v="0"/>
    <x v="1"/>
    <x v="4"/>
    <x v="3"/>
    <x v="1"/>
    <n v="32"/>
    <n v="0"/>
    <n v="0"/>
  </r>
  <r>
    <x v="9"/>
    <x v="7"/>
    <x v="2"/>
    <x v="0"/>
    <x v="1"/>
    <x v="1"/>
    <x v="2"/>
    <x v="0"/>
    <n v="13"/>
    <n v="1.6094000000000002"/>
    <n v="5.8500000000000005"/>
  </r>
  <r>
    <x v="9"/>
    <x v="8"/>
    <x v="5"/>
    <x v="0"/>
    <x v="1"/>
    <x v="2"/>
    <x v="3"/>
    <x v="0"/>
    <n v="29"/>
    <n v="0"/>
    <n v="7.6850000000000005"/>
  </r>
  <r>
    <x v="10"/>
    <x v="4"/>
    <x v="3"/>
    <x v="2"/>
    <x v="0"/>
    <x v="0"/>
    <x v="3"/>
    <x v="1"/>
    <n v="2"/>
    <n v="0"/>
    <n v="0"/>
  </r>
  <r>
    <x v="8"/>
    <x v="10"/>
    <x v="0"/>
    <x v="2"/>
    <x v="0"/>
    <x v="0"/>
    <x v="2"/>
    <x v="1"/>
    <n v="6"/>
    <n v="0"/>
    <n v="0"/>
  </r>
  <r>
    <x v="6"/>
    <x v="12"/>
    <x v="1"/>
    <x v="1"/>
    <x v="1"/>
    <x v="2"/>
    <x v="2"/>
    <x v="0"/>
    <n v="7"/>
    <n v="0"/>
    <n v="1.925"/>
  </r>
  <r>
    <x v="11"/>
    <x v="1"/>
    <x v="1"/>
    <x v="2"/>
    <x v="1"/>
    <x v="0"/>
    <x v="1"/>
    <x v="0"/>
    <n v="7"/>
    <n v="0"/>
    <n v="1.925"/>
  </r>
  <r>
    <x v="3"/>
    <x v="9"/>
    <x v="2"/>
    <x v="2"/>
    <x v="1"/>
    <x v="4"/>
    <x v="0"/>
    <x v="0"/>
    <n v="1"/>
    <n v="0"/>
    <n v="0.55000000000000004"/>
  </r>
  <r>
    <x v="6"/>
    <x v="17"/>
    <x v="8"/>
    <x v="1"/>
    <x v="1"/>
    <x v="2"/>
    <x v="0"/>
    <x v="1"/>
    <n v="1"/>
    <n v="0"/>
    <n v="0"/>
  </r>
  <r>
    <x v="7"/>
    <x v="19"/>
    <x v="2"/>
    <x v="2"/>
    <x v="1"/>
    <x v="0"/>
    <x v="2"/>
    <x v="0"/>
    <n v="768"/>
    <n v="0"/>
    <n v="211.20000000000002"/>
  </r>
  <r>
    <x v="11"/>
    <x v="29"/>
    <x v="1"/>
    <x v="0"/>
    <x v="1"/>
    <x v="3"/>
    <x v="0"/>
    <x v="0"/>
    <n v="1"/>
    <n v="0"/>
    <n v="0.55000000000000004"/>
  </r>
  <r>
    <x v="3"/>
    <x v="17"/>
    <x v="8"/>
    <x v="0"/>
    <x v="1"/>
    <x v="3"/>
    <x v="0"/>
    <x v="0"/>
    <n v="272"/>
    <n v="0"/>
    <n v="149.6"/>
  </r>
  <r>
    <x v="9"/>
    <x v="6"/>
    <x v="4"/>
    <x v="2"/>
    <x v="0"/>
    <x v="2"/>
    <x v="2"/>
    <x v="1"/>
    <n v="1"/>
    <n v="0"/>
    <n v="0"/>
  </r>
  <r>
    <x v="5"/>
    <x v="11"/>
    <x v="2"/>
    <x v="0"/>
    <x v="1"/>
    <x v="4"/>
    <x v="2"/>
    <x v="0"/>
    <n v="180"/>
    <n v="0"/>
    <n v="99"/>
  </r>
  <r>
    <x v="11"/>
    <x v="8"/>
    <x v="5"/>
    <x v="1"/>
    <x v="1"/>
    <x v="0"/>
    <x v="2"/>
    <x v="0"/>
    <n v="45"/>
    <n v="0"/>
    <n v="12.375"/>
  </r>
  <r>
    <x v="9"/>
    <x v="15"/>
    <x v="2"/>
    <x v="1"/>
    <x v="1"/>
    <x v="2"/>
    <x v="2"/>
    <x v="0"/>
    <n v="28"/>
    <n v="0"/>
    <n v="7.42"/>
  </r>
  <r>
    <x v="4"/>
    <x v="17"/>
    <x v="8"/>
    <x v="0"/>
    <x v="1"/>
    <x v="3"/>
    <x v="3"/>
    <x v="0"/>
    <n v="247"/>
    <n v="0"/>
    <n v="135.85"/>
  </r>
  <r>
    <x v="1"/>
    <x v="1"/>
    <x v="1"/>
    <x v="0"/>
    <x v="1"/>
    <x v="2"/>
    <x v="3"/>
    <x v="0"/>
    <n v="159"/>
    <n v="0"/>
    <n v="43.575000000000003"/>
  </r>
  <r>
    <x v="4"/>
    <x v="2"/>
    <x v="2"/>
    <x v="0"/>
    <x v="1"/>
    <x v="0"/>
    <x v="3"/>
    <x v="0"/>
    <n v="626"/>
    <n v="0"/>
    <n v="165.89000000000001"/>
  </r>
  <r>
    <x v="4"/>
    <x v="2"/>
    <x v="2"/>
    <x v="0"/>
    <x v="1"/>
    <x v="4"/>
    <x v="3"/>
    <x v="1"/>
    <n v="40"/>
    <n v="0"/>
    <n v="0"/>
  </r>
  <r>
    <x v="1"/>
    <x v="17"/>
    <x v="8"/>
    <x v="0"/>
    <x v="1"/>
    <x v="5"/>
    <x v="0"/>
    <x v="1"/>
    <n v="7"/>
    <n v="89.056400000000011"/>
    <n v="0"/>
  </r>
  <r>
    <x v="0"/>
    <x v="17"/>
    <x v="8"/>
    <x v="0"/>
    <x v="1"/>
    <x v="2"/>
    <x v="3"/>
    <x v="1"/>
    <n v="38"/>
    <n v="0"/>
    <n v="0"/>
  </r>
  <r>
    <x v="11"/>
    <x v="1"/>
    <x v="1"/>
    <x v="2"/>
    <x v="1"/>
    <x v="1"/>
    <x v="3"/>
    <x v="0"/>
    <n v="4"/>
    <n v="3.5027000000000004"/>
    <n v="1.8"/>
  </r>
  <r>
    <x v="7"/>
    <x v="12"/>
    <x v="1"/>
    <x v="2"/>
    <x v="1"/>
    <x v="0"/>
    <x v="2"/>
    <x v="0"/>
    <n v="259"/>
    <n v="0"/>
    <n v="71.225000000000009"/>
  </r>
  <r>
    <x v="10"/>
    <x v="10"/>
    <x v="0"/>
    <x v="2"/>
    <x v="1"/>
    <x v="3"/>
    <x v="1"/>
    <x v="0"/>
    <n v="8"/>
    <n v="0"/>
    <n v="4.4000000000000004"/>
  </r>
  <r>
    <x v="11"/>
    <x v="2"/>
    <x v="2"/>
    <x v="1"/>
    <x v="1"/>
    <x v="2"/>
    <x v="0"/>
    <x v="0"/>
    <n v="1"/>
    <n v="0"/>
    <n v="0.27500000000000002"/>
  </r>
  <r>
    <x v="5"/>
    <x v="6"/>
    <x v="4"/>
    <x v="2"/>
    <x v="1"/>
    <x v="1"/>
    <x v="2"/>
    <x v="0"/>
    <n v="175"/>
    <n v="44.756"/>
    <n v="78.75"/>
  </r>
  <r>
    <x v="4"/>
    <x v="6"/>
    <x v="4"/>
    <x v="1"/>
    <x v="0"/>
    <x v="3"/>
    <x v="2"/>
    <x v="1"/>
    <n v="0"/>
    <n v="0"/>
    <n v="0"/>
  </r>
  <r>
    <x v="11"/>
    <x v="17"/>
    <x v="8"/>
    <x v="1"/>
    <x v="1"/>
    <x v="4"/>
    <x v="2"/>
    <x v="0"/>
    <n v="4"/>
    <n v="0"/>
    <n v="2.2000000000000002"/>
  </r>
  <r>
    <x v="9"/>
    <x v="4"/>
    <x v="3"/>
    <x v="0"/>
    <x v="1"/>
    <x v="3"/>
    <x v="2"/>
    <x v="1"/>
    <n v="126"/>
    <n v="0"/>
    <n v="0"/>
  </r>
  <r>
    <x v="2"/>
    <x v="17"/>
    <x v="8"/>
    <x v="1"/>
    <x v="1"/>
    <x v="2"/>
    <x v="3"/>
    <x v="0"/>
    <n v="13"/>
    <n v="0"/>
    <n v="3.5750000000000002"/>
  </r>
  <r>
    <x v="8"/>
    <x v="4"/>
    <x v="3"/>
    <x v="2"/>
    <x v="1"/>
    <x v="1"/>
    <x v="1"/>
    <x v="0"/>
    <n v="25"/>
    <n v="8.5894000000000013"/>
    <n v="11.25"/>
  </r>
  <r>
    <x v="3"/>
    <x v="2"/>
    <x v="2"/>
    <x v="2"/>
    <x v="1"/>
    <x v="2"/>
    <x v="0"/>
    <x v="0"/>
    <n v="5"/>
    <n v="0"/>
    <n v="1.375"/>
  </r>
  <r>
    <x v="7"/>
    <x v="26"/>
    <x v="2"/>
    <x v="0"/>
    <x v="1"/>
    <x v="0"/>
    <x v="0"/>
    <x v="1"/>
    <n v="1"/>
    <n v="0"/>
    <n v="0"/>
  </r>
  <r>
    <x v="3"/>
    <x v="15"/>
    <x v="2"/>
    <x v="0"/>
    <x v="1"/>
    <x v="5"/>
    <x v="1"/>
    <x v="1"/>
    <n v="4"/>
    <n v="101.78800000000001"/>
    <n v="0"/>
  </r>
  <r>
    <x v="10"/>
    <x v="5"/>
    <x v="1"/>
    <x v="1"/>
    <x v="1"/>
    <x v="3"/>
    <x v="0"/>
    <x v="0"/>
    <n v="1"/>
    <n v="0"/>
    <n v="0.55000000000000004"/>
  </r>
  <r>
    <x v="2"/>
    <x v="15"/>
    <x v="2"/>
    <x v="1"/>
    <x v="1"/>
    <x v="0"/>
    <x v="3"/>
    <x v="1"/>
    <n v="3"/>
    <n v="0"/>
    <n v="0"/>
  </r>
  <r>
    <x v="3"/>
    <x v="11"/>
    <x v="2"/>
    <x v="2"/>
    <x v="1"/>
    <x v="0"/>
    <x v="3"/>
    <x v="1"/>
    <n v="15"/>
    <n v="0"/>
    <n v="0"/>
  </r>
  <r>
    <x v="3"/>
    <x v="9"/>
    <x v="2"/>
    <x v="0"/>
    <x v="1"/>
    <x v="3"/>
    <x v="3"/>
    <x v="1"/>
    <n v="2"/>
    <n v="0"/>
    <n v="0"/>
  </r>
  <r>
    <x v="6"/>
    <x v="23"/>
    <x v="2"/>
    <x v="0"/>
    <x v="1"/>
    <x v="2"/>
    <x v="0"/>
    <x v="0"/>
    <n v="2"/>
    <n v="0"/>
    <n v="0.55000000000000004"/>
  </r>
  <r>
    <x v="6"/>
    <x v="17"/>
    <x v="8"/>
    <x v="1"/>
    <x v="1"/>
    <x v="2"/>
    <x v="3"/>
    <x v="0"/>
    <n v="10"/>
    <n v="0"/>
    <n v="2.75"/>
  </r>
  <r>
    <x v="2"/>
    <x v="19"/>
    <x v="2"/>
    <x v="1"/>
    <x v="1"/>
    <x v="2"/>
    <x v="3"/>
    <x v="0"/>
    <n v="27"/>
    <n v="0"/>
    <n v="7.4250000000000007"/>
  </r>
  <r>
    <x v="11"/>
    <x v="1"/>
    <x v="1"/>
    <x v="0"/>
    <x v="1"/>
    <x v="2"/>
    <x v="2"/>
    <x v="0"/>
    <n v="540"/>
    <n v="0"/>
    <n v="148.5"/>
  </r>
  <r>
    <x v="4"/>
    <x v="5"/>
    <x v="1"/>
    <x v="0"/>
    <x v="1"/>
    <x v="4"/>
    <x v="3"/>
    <x v="1"/>
    <n v="1"/>
    <n v="0"/>
    <n v="0"/>
  </r>
  <r>
    <x v="4"/>
    <x v="12"/>
    <x v="1"/>
    <x v="1"/>
    <x v="1"/>
    <x v="0"/>
    <x v="2"/>
    <x v="0"/>
    <n v="47"/>
    <n v="0"/>
    <n v="12.455"/>
  </r>
  <r>
    <x v="3"/>
    <x v="10"/>
    <x v="0"/>
    <x v="0"/>
    <x v="1"/>
    <x v="2"/>
    <x v="2"/>
    <x v="0"/>
    <n v="5126"/>
    <n v="0"/>
    <n v="1409.65"/>
  </r>
  <r>
    <x v="0"/>
    <x v="5"/>
    <x v="1"/>
    <x v="0"/>
    <x v="1"/>
    <x v="2"/>
    <x v="2"/>
    <x v="0"/>
    <n v="318"/>
    <n v="0"/>
    <n v="84.27000000000001"/>
  </r>
  <r>
    <x v="7"/>
    <x v="17"/>
    <x v="8"/>
    <x v="2"/>
    <x v="1"/>
    <x v="3"/>
    <x v="2"/>
    <x v="1"/>
    <n v="13"/>
    <n v="0"/>
    <n v="0"/>
  </r>
  <r>
    <x v="11"/>
    <x v="6"/>
    <x v="4"/>
    <x v="2"/>
    <x v="1"/>
    <x v="0"/>
    <x v="2"/>
    <x v="1"/>
    <n v="19"/>
    <n v="0"/>
    <n v="0"/>
  </r>
  <r>
    <x v="7"/>
    <x v="19"/>
    <x v="2"/>
    <x v="1"/>
    <x v="1"/>
    <x v="1"/>
    <x v="3"/>
    <x v="0"/>
    <n v="34"/>
    <n v="15.874700000000001"/>
    <n v="15.3"/>
  </r>
  <r>
    <x v="11"/>
    <x v="19"/>
    <x v="2"/>
    <x v="1"/>
    <x v="1"/>
    <x v="2"/>
    <x v="3"/>
    <x v="0"/>
    <n v="18"/>
    <n v="0"/>
    <n v="4.95"/>
  </r>
  <r>
    <x v="5"/>
    <x v="12"/>
    <x v="1"/>
    <x v="1"/>
    <x v="1"/>
    <x v="2"/>
    <x v="2"/>
    <x v="0"/>
    <n v="12"/>
    <n v="0"/>
    <n v="3.18"/>
  </r>
  <r>
    <x v="9"/>
    <x v="19"/>
    <x v="2"/>
    <x v="1"/>
    <x v="1"/>
    <x v="0"/>
    <x v="0"/>
    <x v="0"/>
    <n v="92"/>
    <n v="0"/>
    <n v="24.380000000000003"/>
  </r>
  <r>
    <x v="2"/>
    <x v="1"/>
    <x v="1"/>
    <x v="2"/>
    <x v="1"/>
    <x v="0"/>
    <x v="1"/>
    <x v="0"/>
    <n v="6"/>
    <n v="0"/>
    <n v="1.6500000000000001"/>
  </r>
  <r>
    <x v="7"/>
    <x v="16"/>
    <x v="7"/>
    <x v="0"/>
    <x v="1"/>
    <x v="0"/>
    <x v="2"/>
    <x v="1"/>
    <n v="32"/>
    <n v="0"/>
    <n v="0"/>
  </r>
  <r>
    <x v="3"/>
    <x v="22"/>
    <x v="7"/>
    <x v="0"/>
    <x v="1"/>
    <x v="0"/>
    <x v="2"/>
    <x v="0"/>
    <n v="321"/>
    <n v="0"/>
    <n v="88.275000000000006"/>
  </r>
  <r>
    <x v="8"/>
    <x v="9"/>
    <x v="2"/>
    <x v="2"/>
    <x v="1"/>
    <x v="2"/>
    <x v="2"/>
    <x v="0"/>
    <n v="87"/>
    <n v="0"/>
    <n v="23.925000000000001"/>
  </r>
  <r>
    <x v="5"/>
    <x v="15"/>
    <x v="2"/>
    <x v="0"/>
    <x v="1"/>
    <x v="3"/>
    <x v="0"/>
    <x v="0"/>
    <n v="68"/>
    <n v="0"/>
    <n v="37.4"/>
  </r>
  <r>
    <x v="9"/>
    <x v="9"/>
    <x v="2"/>
    <x v="0"/>
    <x v="1"/>
    <x v="3"/>
    <x v="1"/>
    <x v="1"/>
    <n v="1"/>
    <n v="0"/>
    <n v="0"/>
  </r>
  <r>
    <x v="4"/>
    <x v="16"/>
    <x v="7"/>
    <x v="0"/>
    <x v="1"/>
    <x v="4"/>
    <x v="3"/>
    <x v="1"/>
    <n v="2"/>
    <n v="0"/>
    <n v="0"/>
  </r>
  <r>
    <x v="11"/>
    <x v="11"/>
    <x v="2"/>
    <x v="1"/>
    <x v="1"/>
    <x v="0"/>
    <x v="0"/>
    <x v="1"/>
    <n v="7"/>
    <n v="0"/>
    <n v="0"/>
  </r>
  <r>
    <x v="7"/>
    <x v="12"/>
    <x v="1"/>
    <x v="0"/>
    <x v="1"/>
    <x v="2"/>
    <x v="1"/>
    <x v="0"/>
    <n v="25"/>
    <n v="0"/>
    <n v="6.875"/>
  </r>
  <r>
    <x v="9"/>
    <x v="23"/>
    <x v="2"/>
    <x v="2"/>
    <x v="1"/>
    <x v="2"/>
    <x v="0"/>
    <x v="0"/>
    <n v="6"/>
    <n v="0"/>
    <n v="1.59"/>
  </r>
  <r>
    <x v="7"/>
    <x v="10"/>
    <x v="0"/>
    <x v="0"/>
    <x v="1"/>
    <x v="4"/>
    <x v="1"/>
    <x v="0"/>
    <n v="33"/>
    <n v="0"/>
    <n v="18.150000000000002"/>
  </r>
  <r>
    <x v="1"/>
    <x v="1"/>
    <x v="1"/>
    <x v="1"/>
    <x v="1"/>
    <x v="2"/>
    <x v="0"/>
    <x v="0"/>
    <n v="2"/>
    <n v="0"/>
    <n v="0.55000000000000004"/>
  </r>
  <r>
    <x v="0"/>
    <x v="10"/>
    <x v="0"/>
    <x v="1"/>
    <x v="1"/>
    <x v="3"/>
    <x v="3"/>
    <x v="1"/>
    <n v="1"/>
    <n v="0"/>
    <n v="0"/>
  </r>
  <r>
    <x v="9"/>
    <x v="10"/>
    <x v="0"/>
    <x v="1"/>
    <x v="1"/>
    <x v="1"/>
    <x v="3"/>
    <x v="0"/>
    <n v="110"/>
    <n v="33.219900000000003"/>
    <n v="49.5"/>
  </r>
  <r>
    <x v="3"/>
    <x v="26"/>
    <x v="2"/>
    <x v="0"/>
    <x v="1"/>
    <x v="1"/>
    <x v="0"/>
    <x v="0"/>
    <n v="1"/>
    <n v="3.0004"/>
    <n v="0.45"/>
  </r>
  <r>
    <x v="9"/>
    <x v="6"/>
    <x v="4"/>
    <x v="2"/>
    <x v="1"/>
    <x v="0"/>
    <x v="1"/>
    <x v="1"/>
    <n v="2"/>
    <n v="0"/>
    <n v="0"/>
  </r>
  <r>
    <x v="5"/>
    <x v="10"/>
    <x v="0"/>
    <x v="1"/>
    <x v="1"/>
    <x v="2"/>
    <x v="2"/>
    <x v="0"/>
    <n v="123"/>
    <n v="0"/>
    <n v="32.594999999999999"/>
  </r>
  <r>
    <x v="3"/>
    <x v="8"/>
    <x v="5"/>
    <x v="0"/>
    <x v="1"/>
    <x v="1"/>
    <x v="1"/>
    <x v="0"/>
    <n v="51"/>
    <n v="15.307300000000001"/>
    <n v="22.950000000000003"/>
  </r>
  <r>
    <x v="7"/>
    <x v="11"/>
    <x v="2"/>
    <x v="0"/>
    <x v="1"/>
    <x v="4"/>
    <x v="3"/>
    <x v="1"/>
    <n v="52"/>
    <n v="0"/>
    <n v="0"/>
  </r>
  <r>
    <x v="11"/>
    <x v="9"/>
    <x v="2"/>
    <x v="0"/>
    <x v="1"/>
    <x v="0"/>
    <x v="2"/>
    <x v="0"/>
    <n v="10894"/>
    <n v="0"/>
    <n v="2995.8500000000004"/>
  </r>
  <r>
    <x v="1"/>
    <x v="10"/>
    <x v="0"/>
    <x v="2"/>
    <x v="0"/>
    <x v="4"/>
    <x v="2"/>
    <x v="1"/>
    <n v="43"/>
    <n v="0"/>
    <n v="0"/>
  </r>
  <r>
    <x v="9"/>
    <x v="11"/>
    <x v="2"/>
    <x v="0"/>
    <x v="1"/>
    <x v="0"/>
    <x v="3"/>
    <x v="0"/>
    <n v="8355"/>
    <n v="0"/>
    <n v="2214.0750000000003"/>
  </r>
  <r>
    <x v="4"/>
    <x v="9"/>
    <x v="2"/>
    <x v="2"/>
    <x v="1"/>
    <x v="3"/>
    <x v="3"/>
    <x v="1"/>
    <n v="1"/>
    <n v="0"/>
    <n v="0"/>
  </r>
  <r>
    <x v="3"/>
    <x v="2"/>
    <x v="2"/>
    <x v="2"/>
    <x v="1"/>
    <x v="0"/>
    <x v="3"/>
    <x v="1"/>
    <n v="1"/>
    <n v="0"/>
    <n v="0"/>
  </r>
  <r>
    <x v="0"/>
    <x v="17"/>
    <x v="8"/>
    <x v="0"/>
    <x v="1"/>
    <x v="3"/>
    <x v="1"/>
    <x v="1"/>
    <n v="8"/>
    <n v="0"/>
    <n v="0"/>
  </r>
  <r>
    <x v="5"/>
    <x v="10"/>
    <x v="0"/>
    <x v="0"/>
    <x v="0"/>
    <x v="4"/>
    <x v="2"/>
    <x v="1"/>
    <n v="7"/>
    <n v="0"/>
    <n v="0"/>
  </r>
  <r>
    <x v="7"/>
    <x v="13"/>
    <x v="0"/>
    <x v="2"/>
    <x v="1"/>
    <x v="0"/>
    <x v="2"/>
    <x v="0"/>
    <n v="13"/>
    <n v="0"/>
    <n v="3.5750000000000002"/>
  </r>
  <r>
    <x v="7"/>
    <x v="19"/>
    <x v="2"/>
    <x v="0"/>
    <x v="1"/>
    <x v="2"/>
    <x v="2"/>
    <x v="1"/>
    <n v="72"/>
    <n v="0"/>
    <n v="0"/>
  </r>
  <r>
    <x v="4"/>
    <x v="6"/>
    <x v="4"/>
    <x v="0"/>
    <x v="1"/>
    <x v="4"/>
    <x v="2"/>
    <x v="1"/>
    <n v="98"/>
    <n v="0"/>
    <n v="0"/>
  </r>
  <r>
    <x v="2"/>
    <x v="4"/>
    <x v="3"/>
    <x v="0"/>
    <x v="1"/>
    <x v="3"/>
    <x v="2"/>
    <x v="0"/>
    <n v="3940"/>
    <n v="0"/>
    <n v="2167"/>
  </r>
  <r>
    <x v="1"/>
    <x v="11"/>
    <x v="2"/>
    <x v="2"/>
    <x v="1"/>
    <x v="3"/>
    <x v="1"/>
    <x v="0"/>
    <n v="6"/>
    <n v="0"/>
    <n v="3.3000000000000003"/>
  </r>
  <r>
    <x v="5"/>
    <x v="10"/>
    <x v="0"/>
    <x v="0"/>
    <x v="1"/>
    <x v="2"/>
    <x v="2"/>
    <x v="0"/>
    <n v="4903"/>
    <n v="0"/>
    <n v="1299.2950000000001"/>
  </r>
  <r>
    <x v="11"/>
    <x v="19"/>
    <x v="2"/>
    <x v="0"/>
    <x v="1"/>
    <x v="2"/>
    <x v="3"/>
    <x v="0"/>
    <n v="330"/>
    <n v="0"/>
    <n v="90.75"/>
  </r>
  <r>
    <x v="3"/>
    <x v="18"/>
    <x v="9"/>
    <x v="0"/>
    <x v="1"/>
    <x v="0"/>
    <x v="0"/>
    <x v="0"/>
    <n v="18"/>
    <n v="0"/>
    <n v="4.95"/>
  </r>
  <r>
    <x v="7"/>
    <x v="22"/>
    <x v="7"/>
    <x v="0"/>
    <x v="1"/>
    <x v="1"/>
    <x v="3"/>
    <x v="0"/>
    <n v="53"/>
    <n v="17.4451"/>
    <n v="23.85"/>
  </r>
  <r>
    <x v="2"/>
    <x v="9"/>
    <x v="2"/>
    <x v="0"/>
    <x v="1"/>
    <x v="1"/>
    <x v="3"/>
    <x v="0"/>
    <n v="388"/>
    <n v="117.12010000000001"/>
    <n v="174.6"/>
  </r>
  <r>
    <x v="11"/>
    <x v="10"/>
    <x v="0"/>
    <x v="0"/>
    <x v="0"/>
    <x v="2"/>
    <x v="3"/>
    <x v="0"/>
    <n v="194"/>
    <n v="0"/>
    <n v="53.35"/>
  </r>
  <r>
    <x v="11"/>
    <x v="4"/>
    <x v="3"/>
    <x v="2"/>
    <x v="0"/>
    <x v="0"/>
    <x v="3"/>
    <x v="0"/>
    <n v="9"/>
    <n v="0"/>
    <n v="2.4750000000000001"/>
  </r>
  <r>
    <x v="1"/>
    <x v="6"/>
    <x v="4"/>
    <x v="0"/>
    <x v="1"/>
    <x v="2"/>
    <x v="2"/>
    <x v="1"/>
    <n v="26"/>
    <n v="0"/>
    <n v="0"/>
  </r>
  <r>
    <x v="5"/>
    <x v="21"/>
    <x v="0"/>
    <x v="0"/>
    <x v="1"/>
    <x v="0"/>
    <x v="1"/>
    <x v="0"/>
    <n v="5"/>
    <n v="0"/>
    <n v="1.325"/>
  </r>
  <r>
    <x v="6"/>
    <x v="16"/>
    <x v="7"/>
    <x v="2"/>
    <x v="1"/>
    <x v="2"/>
    <x v="3"/>
    <x v="0"/>
    <n v="6"/>
    <n v="0"/>
    <n v="1.6500000000000001"/>
  </r>
  <r>
    <x v="2"/>
    <x v="6"/>
    <x v="4"/>
    <x v="2"/>
    <x v="1"/>
    <x v="3"/>
    <x v="1"/>
    <x v="0"/>
    <n v="1"/>
    <n v="0"/>
    <n v="0.55000000000000004"/>
  </r>
  <r>
    <x v="2"/>
    <x v="13"/>
    <x v="0"/>
    <x v="0"/>
    <x v="1"/>
    <x v="2"/>
    <x v="1"/>
    <x v="0"/>
    <n v="6"/>
    <n v="0"/>
    <n v="1.6500000000000001"/>
  </r>
  <r>
    <x v="6"/>
    <x v="17"/>
    <x v="8"/>
    <x v="1"/>
    <x v="1"/>
    <x v="0"/>
    <x v="1"/>
    <x v="1"/>
    <n v="1"/>
    <n v="0"/>
    <n v="0"/>
  </r>
  <r>
    <x v="5"/>
    <x v="11"/>
    <x v="2"/>
    <x v="2"/>
    <x v="1"/>
    <x v="1"/>
    <x v="1"/>
    <x v="0"/>
    <n v="95"/>
    <n v="35.978100000000005"/>
    <n v="42.75"/>
  </r>
  <r>
    <x v="4"/>
    <x v="10"/>
    <x v="0"/>
    <x v="0"/>
    <x v="0"/>
    <x v="1"/>
    <x v="3"/>
    <x v="0"/>
    <n v="289"/>
    <n v="89.566100000000006"/>
    <n v="130.05000000000001"/>
  </r>
  <r>
    <x v="6"/>
    <x v="13"/>
    <x v="0"/>
    <x v="0"/>
    <x v="1"/>
    <x v="0"/>
    <x v="2"/>
    <x v="0"/>
    <n v="332"/>
    <n v="0"/>
    <n v="91.300000000000011"/>
  </r>
  <r>
    <x v="7"/>
    <x v="13"/>
    <x v="0"/>
    <x v="0"/>
    <x v="1"/>
    <x v="1"/>
    <x v="0"/>
    <x v="0"/>
    <n v="44"/>
    <n v="37.418300000000002"/>
    <n v="19.8"/>
  </r>
  <r>
    <x v="6"/>
    <x v="18"/>
    <x v="9"/>
    <x v="0"/>
    <x v="0"/>
    <x v="0"/>
    <x v="2"/>
    <x v="0"/>
    <n v="1"/>
    <n v="0"/>
    <n v="0.27500000000000002"/>
  </r>
  <r>
    <x v="7"/>
    <x v="4"/>
    <x v="3"/>
    <x v="0"/>
    <x v="1"/>
    <x v="4"/>
    <x v="2"/>
    <x v="1"/>
    <n v="118"/>
    <n v="0"/>
    <n v="0"/>
  </r>
  <r>
    <x v="2"/>
    <x v="7"/>
    <x v="2"/>
    <x v="0"/>
    <x v="1"/>
    <x v="2"/>
    <x v="1"/>
    <x v="0"/>
    <n v="6"/>
    <n v="0"/>
    <n v="1.6500000000000001"/>
  </r>
  <r>
    <x v="2"/>
    <x v="10"/>
    <x v="0"/>
    <x v="1"/>
    <x v="0"/>
    <x v="1"/>
    <x v="1"/>
    <x v="0"/>
    <n v="4"/>
    <n v="1.1696"/>
    <n v="1.8"/>
  </r>
  <r>
    <x v="10"/>
    <x v="12"/>
    <x v="1"/>
    <x v="0"/>
    <x v="1"/>
    <x v="4"/>
    <x v="3"/>
    <x v="0"/>
    <n v="22"/>
    <n v="0"/>
    <n v="12.100000000000001"/>
  </r>
  <r>
    <x v="1"/>
    <x v="13"/>
    <x v="0"/>
    <x v="0"/>
    <x v="1"/>
    <x v="1"/>
    <x v="2"/>
    <x v="0"/>
    <n v="24"/>
    <n v="7.3725000000000005"/>
    <n v="10.8"/>
  </r>
  <r>
    <x v="4"/>
    <x v="4"/>
    <x v="3"/>
    <x v="0"/>
    <x v="1"/>
    <x v="2"/>
    <x v="2"/>
    <x v="0"/>
    <n v="3895"/>
    <n v="0"/>
    <n v="1032.175"/>
  </r>
  <r>
    <x v="0"/>
    <x v="1"/>
    <x v="1"/>
    <x v="2"/>
    <x v="1"/>
    <x v="3"/>
    <x v="2"/>
    <x v="0"/>
    <n v="17"/>
    <n v="0"/>
    <n v="9.35"/>
  </r>
  <r>
    <x v="4"/>
    <x v="6"/>
    <x v="4"/>
    <x v="2"/>
    <x v="1"/>
    <x v="2"/>
    <x v="2"/>
    <x v="0"/>
    <n v="90"/>
    <n v="0"/>
    <n v="23.85"/>
  </r>
  <r>
    <x v="0"/>
    <x v="17"/>
    <x v="8"/>
    <x v="1"/>
    <x v="1"/>
    <x v="2"/>
    <x v="0"/>
    <x v="0"/>
    <n v="8"/>
    <n v="0"/>
    <n v="2.12"/>
  </r>
  <r>
    <x v="9"/>
    <x v="26"/>
    <x v="2"/>
    <x v="0"/>
    <x v="1"/>
    <x v="3"/>
    <x v="2"/>
    <x v="1"/>
    <n v="0"/>
    <n v="0"/>
    <n v="0"/>
  </r>
  <r>
    <x v="8"/>
    <x v="2"/>
    <x v="2"/>
    <x v="1"/>
    <x v="1"/>
    <x v="1"/>
    <x v="1"/>
    <x v="0"/>
    <n v="2"/>
    <n v="0.38500000000000001"/>
    <n v="0.9"/>
  </r>
  <r>
    <x v="10"/>
    <x v="6"/>
    <x v="4"/>
    <x v="0"/>
    <x v="1"/>
    <x v="4"/>
    <x v="0"/>
    <x v="0"/>
    <n v="95"/>
    <n v="0"/>
    <n v="52.25"/>
  </r>
  <r>
    <x v="9"/>
    <x v="1"/>
    <x v="1"/>
    <x v="1"/>
    <x v="1"/>
    <x v="0"/>
    <x v="3"/>
    <x v="0"/>
    <n v="8"/>
    <n v="0"/>
    <n v="2.12"/>
  </r>
  <r>
    <x v="3"/>
    <x v="6"/>
    <x v="4"/>
    <x v="1"/>
    <x v="1"/>
    <x v="1"/>
    <x v="2"/>
    <x v="0"/>
    <n v="19"/>
    <n v="6.2000999999999999"/>
    <n v="8.5500000000000007"/>
  </r>
  <r>
    <x v="10"/>
    <x v="17"/>
    <x v="8"/>
    <x v="1"/>
    <x v="1"/>
    <x v="0"/>
    <x v="1"/>
    <x v="0"/>
    <n v="24"/>
    <n v="0"/>
    <n v="6.6000000000000005"/>
  </r>
  <r>
    <x v="7"/>
    <x v="10"/>
    <x v="0"/>
    <x v="0"/>
    <x v="0"/>
    <x v="0"/>
    <x v="2"/>
    <x v="0"/>
    <n v="9152"/>
    <n v="0"/>
    <n v="2516.8000000000002"/>
  </r>
  <r>
    <x v="3"/>
    <x v="17"/>
    <x v="8"/>
    <x v="0"/>
    <x v="1"/>
    <x v="2"/>
    <x v="0"/>
    <x v="0"/>
    <n v="512"/>
    <n v="0"/>
    <n v="140.80000000000001"/>
  </r>
  <r>
    <x v="11"/>
    <x v="18"/>
    <x v="9"/>
    <x v="0"/>
    <x v="1"/>
    <x v="0"/>
    <x v="2"/>
    <x v="0"/>
    <n v="181"/>
    <n v="0"/>
    <n v="49.775000000000006"/>
  </r>
  <r>
    <x v="11"/>
    <x v="10"/>
    <x v="0"/>
    <x v="1"/>
    <x v="0"/>
    <x v="1"/>
    <x v="3"/>
    <x v="0"/>
    <n v="9"/>
    <n v="1.4061000000000001"/>
    <n v="4.05"/>
  </r>
  <r>
    <x v="1"/>
    <x v="5"/>
    <x v="1"/>
    <x v="0"/>
    <x v="1"/>
    <x v="2"/>
    <x v="0"/>
    <x v="0"/>
    <n v="82"/>
    <n v="0"/>
    <n v="22.55"/>
  </r>
  <r>
    <x v="3"/>
    <x v="6"/>
    <x v="4"/>
    <x v="1"/>
    <x v="0"/>
    <x v="3"/>
    <x v="3"/>
    <x v="0"/>
    <n v="2"/>
    <n v="0"/>
    <n v="1.1000000000000001"/>
  </r>
  <r>
    <x v="5"/>
    <x v="8"/>
    <x v="5"/>
    <x v="1"/>
    <x v="1"/>
    <x v="0"/>
    <x v="3"/>
    <x v="0"/>
    <n v="17"/>
    <n v="0"/>
    <n v="4.5049999999999999"/>
  </r>
  <r>
    <x v="3"/>
    <x v="0"/>
    <x v="0"/>
    <x v="2"/>
    <x v="1"/>
    <x v="3"/>
    <x v="2"/>
    <x v="0"/>
    <n v="8"/>
    <n v="0"/>
    <n v="4.4000000000000004"/>
  </r>
  <r>
    <x v="7"/>
    <x v="11"/>
    <x v="2"/>
    <x v="2"/>
    <x v="1"/>
    <x v="0"/>
    <x v="3"/>
    <x v="0"/>
    <n v="722"/>
    <n v="0"/>
    <n v="198.55"/>
  </r>
  <r>
    <x v="10"/>
    <x v="1"/>
    <x v="1"/>
    <x v="0"/>
    <x v="1"/>
    <x v="3"/>
    <x v="2"/>
    <x v="0"/>
    <n v="444"/>
    <n v="0"/>
    <n v="244.20000000000002"/>
  </r>
  <r>
    <x v="7"/>
    <x v="24"/>
    <x v="2"/>
    <x v="2"/>
    <x v="1"/>
    <x v="0"/>
    <x v="3"/>
    <x v="1"/>
    <n v="5"/>
    <n v="0"/>
    <n v="0"/>
  </r>
  <r>
    <x v="8"/>
    <x v="19"/>
    <x v="2"/>
    <x v="2"/>
    <x v="1"/>
    <x v="1"/>
    <x v="0"/>
    <x v="0"/>
    <n v="12"/>
    <n v="2.0918000000000001"/>
    <n v="5.4"/>
  </r>
  <r>
    <x v="7"/>
    <x v="7"/>
    <x v="2"/>
    <x v="0"/>
    <x v="1"/>
    <x v="0"/>
    <x v="1"/>
    <x v="0"/>
    <n v="1"/>
    <n v="0"/>
    <n v="0.27500000000000002"/>
  </r>
  <r>
    <x v="1"/>
    <x v="10"/>
    <x v="0"/>
    <x v="2"/>
    <x v="0"/>
    <x v="0"/>
    <x v="0"/>
    <x v="1"/>
    <n v="1"/>
    <n v="0"/>
    <n v="0"/>
  </r>
  <r>
    <x v="9"/>
    <x v="12"/>
    <x v="1"/>
    <x v="2"/>
    <x v="1"/>
    <x v="4"/>
    <x v="2"/>
    <x v="0"/>
    <n v="1"/>
    <n v="0"/>
    <n v="0.55000000000000004"/>
  </r>
  <r>
    <x v="3"/>
    <x v="4"/>
    <x v="3"/>
    <x v="0"/>
    <x v="0"/>
    <x v="4"/>
    <x v="1"/>
    <x v="0"/>
    <n v="6"/>
    <n v="0"/>
    <n v="3.3000000000000003"/>
  </r>
  <r>
    <x v="8"/>
    <x v="1"/>
    <x v="1"/>
    <x v="0"/>
    <x v="1"/>
    <x v="1"/>
    <x v="2"/>
    <x v="0"/>
    <n v="675"/>
    <n v="179.97740000000002"/>
    <n v="303.75"/>
  </r>
  <r>
    <x v="10"/>
    <x v="10"/>
    <x v="0"/>
    <x v="0"/>
    <x v="0"/>
    <x v="4"/>
    <x v="1"/>
    <x v="0"/>
    <n v="10"/>
    <n v="0"/>
    <n v="5.5"/>
  </r>
  <r>
    <x v="3"/>
    <x v="19"/>
    <x v="2"/>
    <x v="0"/>
    <x v="1"/>
    <x v="0"/>
    <x v="1"/>
    <x v="0"/>
    <n v="1073"/>
    <n v="0"/>
    <n v="295.07499999999999"/>
  </r>
  <r>
    <x v="10"/>
    <x v="2"/>
    <x v="2"/>
    <x v="0"/>
    <x v="1"/>
    <x v="1"/>
    <x v="0"/>
    <x v="0"/>
    <n v="111"/>
    <n v="44.383099999999999"/>
    <n v="49.95"/>
  </r>
  <r>
    <x v="11"/>
    <x v="18"/>
    <x v="9"/>
    <x v="1"/>
    <x v="1"/>
    <x v="3"/>
    <x v="2"/>
    <x v="1"/>
    <n v="0"/>
    <n v="0"/>
    <n v="0"/>
  </r>
  <r>
    <x v="4"/>
    <x v="11"/>
    <x v="2"/>
    <x v="0"/>
    <x v="1"/>
    <x v="0"/>
    <x v="1"/>
    <x v="0"/>
    <n v="1452"/>
    <n v="0"/>
    <n v="384.78000000000003"/>
  </r>
  <r>
    <x v="9"/>
    <x v="4"/>
    <x v="3"/>
    <x v="2"/>
    <x v="1"/>
    <x v="3"/>
    <x v="3"/>
    <x v="1"/>
    <n v="1"/>
    <n v="0"/>
    <n v="0"/>
  </r>
  <r>
    <x v="6"/>
    <x v="6"/>
    <x v="4"/>
    <x v="0"/>
    <x v="0"/>
    <x v="4"/>
    <x v="1"/>
    <x v="0"/>
    <n v="5"/>
    <n v="0"/>
    <n v="2.75"/>
  </r>
  <r>
    <x v="3"/>
    <x v="1"/>
    <x v="1"/>
    <x v="0"/>
    <x v="1"/>
    <x v="2"/>
    <x v="3"/>
    <x v="1"/>
    <n v="2"/>
    <n v="0"/>
    <n v="0"/>
  </r>
  <r>
    <x v="5"/>
    <x v="2"/>
    <x v="2"/>
    <x v="0"/>
    <x v="1"/>
    <x v="0"/>
    <x v="0"/>
    <x v="1"/>
    <n v="13"/>
    <n v="0"/>
    <n v="0"/>
  </r>
  <r>
    <x v="6"/>
    <x v="4"/>
    <x v="3"/>
    <x v="0"/>
    <x v="1"/>
    <x v="3"/>
    <x v="1"/>
    <x v="0"/>
    <n v="159"/>
    <n v="0"/>
    <n v="87.45"/>
  </r>
  <r>
    <x v="6"/>
    <x v="21"/>
    <x v="0"/>
    <x v="0"/>
    <x v="1"/>
    <x v="4"/>
    <x v="3"/>
    <x v="0"/>
    <n v="1"/>
    <n v="0"/>
    <n v="0.55000000000000004"/>
  </r>
  <r>
    <x v="9"/>
    <x v="15"/>
    <x v="2"/>
    <x v="1"/>
    <x v="1"/>
    <x v="0"/>
    <x v="1"/>
    <x v="0"/>
    <n v="14"/>
    <n v="0"/>
    <n v="3.71"/>
  </r>
  <r>
    <x v="10"/>
    <x v="12"/>
    <x v="1"/>
    <x v="2"/>
    <x v="1"/>
    <x v="2"/>
    <x v="0"/>
    <x v="0"/>
    <n v="10"/>
    <n v="0"/>
    <n v="2.75"/>
  </r>
  <r>
    <x v="5"/>
    <x v="10"/>
    <x v="0"/>
    <x v="2"/>
    <x v="0"/>
    <x v="3"/>
    <x v="0"/>
    <x v="1"/>
    <n v="2"/>
    <n v="0"/>
    <n v="0"/>
  </r>
  <r>
    <x v="0"/>
    <x v="7"/>
    <x v="2"/>
    <x v="0"/>
    <x v="1"/>
    <x v="0"/>
    <x v="0"/>
    <x v="0"/>
    <n v="16"/>
    <n v="0"/>
    <n v="4.24"/>
  </r>
  <r>
    <x v="9"/>
    <x v="25"/>
    <x v="11"/>
    <x v="0"/>
    <x v="1"/>
    <x v="0"/>
    <x v="1"/>
    <x v="0"/>
    <n v="15"/>
    <n v="0"/>
    <n v="3.9750000000000001"/>
  </r>
  <r>
    <x v="3"/>
    <x v="10"/>
    <x v="0"/>
    <x v="2"/>
    <x v="0"/>
    <x v="3"/>
    <x v="3"/>
    <x v="1"/>
    <n v="1"/>
    <n v="0"/>
    <n v="0"/>
  </r>
  <r>
    <x v="10"/>
    <x v="19"/>
    <x v="2"/>
    <x v="2"/>
    <x v="1"/>
    <x v="3"/>
    <x v="0"/>
    <x v="0"/>
    <n v="6"/>
    <n v="0"/>
    <n v="3.3000000000000003"/>
  </r>
  <r>
    <x v="2"/>
    <x v="5"/>
    <x v="1"/>
    <x v="2"/>
    <x v="1"/>
    <x v="1"/>
    <x v="1"/>
    <x v="0"/>
    <n v="1"/>
    <n v="0.23370000000000002"/>
    <n v="0.45"/>
  </r>
  <r>
    <x v="8"/>
    <x v="17"/>
    <x v="8"/>
    <x v="2"/>
    <x v="1"/>
    <x v="3"/>
    <x v="1"/>
    <x v="0"/>
    <n v="9"/>
    <n v="0"/>
    <n v="4.95"/>
  </r>
  <r>
    <x v="4"/>
    <x v="12"/>
    <x v="1"/>
    <x v="2"/>
    <x v="1"/>
    <x v="2"/>
    <x v="3"/>
    <x v="0"/>
    <n v="3"/>
    <n v="0"/>
    <n v="0.79500000000000004"/>
  </r>
  <r>
    <x v="0"/>
    <x v="12"/>
    <x v="1"/>
    <x v="2"/>
    <x v="1"/>
    <x v="3"/>
    <x v="2"/>
    <x v="0"/>
    <n v="14"/>
    <n v="0"/>
    <n v="7.7"/>
  </r>
  <r>
    <x v="4"/>
    <x v="15"/>
    <x v="2"/>
    <x v="0"/>
    <x v="1"/>
    <x v="2"/>
    <x v="3"/>
    <x v="1"/>
    <n v="3"/>
    <n v="0"/>
    <n v="0"/>
  </r>
  <r>
    <x v="3"/>
    <x v="1"/>
    <x v="1"/>
    <x v="0"/>
    <x v="1"/>
    <x v="1"/>
    <x v="2"/>
    <x v="0"/>
    <n v="718"/>
    <n v="189.90090000000001"/>
    <n v="323.10000000000002"/>
  </r>
  <r>
    <x v="6"/>
    <x v="9"/>
    <x v="2"/>
    <x v="1"/>
    <x v="1"/>
    <x v="0"/>
    <x v="1"/>
    <x v="0"/>
    <n v="21"/>
    <n v="0"/>
    <n v="5.7750000000000004"/>
  </r>
  <r>
    <x v="3"/>
    <x v="8"/>
    <x v="5"/>
    <x v="0"/>
    <x v="1"/>
    <x v="2"/>
    <x v="1"/>
    <x v="1"/>
    <n v="2"/>
    <n v="0"/>
    <n v="0"/>
  </r>
  <r>
    <x v="8"/>
    <x v="11"/>
    <x v="2"/>
    <x v="1"/>
    <x v="1"/>
    <x v="3"/>
    <x v="2"/>
    <x v="1"/>
    <n v="2"/>
    <n v="0"/>
    <n v="0"/>
  </r>
  <r>
    <x v="5"/>
    <x v="6"/>
    <x v="4"/>
    <x v="0"/>
    <x v="1"/>
    <x v="0"/>
    <x v="0"/>
    <x v="1"/>
    <n v="57"/>
    <n v="0"/>
    <n v="0"/>
  </r>
  <r>
    <x v="7"/>
    <x v="6"/>
    <x v="4"/>
    <x v="2"/>
    <x v="0"/>
    <x v="3"/>
    <x v="3"/>
    <x v="0"/>
    <n v="1"/>
    <n v="0"/>
    <n v="0.55000000000000004"/>
  </r>
  <r>
    <x v="3"/>
    <x v="15"/>
    <x v="2"/>
    <x v="2"/>
    <x v="1"/>
    <x v="3"/>
    <x v="1"/>
    <x v="0"/>
    <n v="2"/>
    <n v="0"/>
    <n v="1.1000000000000001"/>
  </r>
  <r>
    <x v="5"/>
    <x v="4"/>
    <x v="3"/>
    <x v="0"/>
    <x v="0"/>
    <x v="1"/>
    <x v="0"/>
    <x v="0"/>
    <n v="89"/>
    <n v="29.845000000000002"/>
    <n v="40.050000000000004"/>
  </r>
  <r>
    <x v="3"/>
    <x v="2"/>
    <x v="2"/>
    <x v="1"/>
    <x v="1"/>
    <x v="1"/>
    <x v="0"/>
    <x v="0"/>
    <n v="9"/>
    <n v="2.3085"/>
    <n v="4.05"/>
  </r>
  <r>
    <x v="7"/>
    <x v="2"/>
    <x v="2"/>
    <x v="1"/>
    <x v="1"/>
    <x v="0"/>
    <x v="0"/>
    <x v="0"/>
    <n v="7"/>
    <n v="0"/>
    <n v="1.925"/>
  </r>
  <r>
    <x v="4"/>
    <x v="2"/>
    <x v="2"/>
    <x v="1"/>
    <x v="1"/>
    <x v="1"/>
    <x v="3"/>
    <x v="0"/>
    <n v="5"/>
    <n v="0.88780000000000003"/>
    <n v="2.25"/>
  </r>
  <r>
    <x v="5"/>
    <x v="6"/>
    <x v="4"/>
    <x v="0"/>
    <x v="1"/>
    <x v="4"/>
    <x v="1"/>
    <x v="0"/>
    <n v="14"/>
    <n v="0"/>
    <n v="7.7"/>
  </r>
  <r>
    <x v="6"/>
    <x v="8"/>
    <x v="5"/>
    <x v="0"/>
    <x v="1"/>
    <x v="3"/>
    <x v="0"/>
    <x v="0"/>
    <n v="16"/>
    <n v="0"/>
    <n v="8.8000000000000007"/>
  </r>
  <r>
    <x v="0"/>
    <x v="17"/>
    <x v="8"/>
    <x v="2"/>
    <x v="1"/>
    <x v="1"/>
    <x v="1"/>
    <x v="0"/>
    <n v="67"/>
    <n v="15.867100000000001"/>
    <n v="30.150000000000002"/>
  </r>
  <r>
    <x v="9"/>
    <x v="6"/>
    <x v="4"/>
    <x v="2"/>
    <x v="1"/>
    <x v="4"/>
    <x v="0"/>
    <x v="1"/>
    <n v="10"/>
    <n v="0"/>
    <n v="0"/>
  </r>
  <r>
    <x v="2"/>
    <x v="15"/>
    <x v="2"/>
    <x v="0"/>
    <x v="1"/>
    <x v="2"/>
    <x v="1"/>
    <x v="0"/>
    <n v="36"/>
    <n v="0"/>
    <n v="9.9"/>
  </r>
  <r>
    <x v="10"/>
    <x v="4"/>
    <x v="3"/>
    <x v="2"/>
    <x v="1"/>
    <x v="0"/>
    <x v="1"/>
    <x v="0"/>
    <n v="44"/>
    <n v="0"/>
    <n v="12.100000000000001"/>
  </r>
  <r>
    <x v="4"/>
    <x v="15"/>
    <x v="2"/>
    <x v="1"/>
    <x v="1"/>
    <x v="1"/>
    <x v="2"/>
    <x v="0"/>
    <n v="34"/>
    <n v="8.549100000000001"/>
    <n v="15.3"/>
  </r>
  <r>
    <x v="6"/>
    <x v="4"/>
    <x v="3"/>
    <x v="0"/>
    <x v="0"/>
    <x v="4"/>
    <x v="2"/>
    <x v="0"/>
    <n v="1"/>
    <n v="0"/>
    <n v="0.55000000000000004"/>
  </r>
  <r>
    <x v="3"/>
    <x v="2"/>
    <x v="2"/>
    <x v="0"/>
    <x v="1"/>
    <x v="3"/>
    <x v="2"/>
    <x v="0"/>
    <n v="233"/>
    <n v="0"/>
    <n v="128.15"/>
  </r>
  <r>
    <x v="0"/>
    <x v="0"/>
    <x v="0"/>
    <x v="0"/>
    <x v="0"/>
    <x v="1"/>
    <x v="3"/>
    <x v="0"/>
    <n v="2"/>
    <n v="0.38480000000000003"/>
    <n v="0.9"/>
  </r>
  <r>
    <x v="3"/>
    <x v="3"/>
    <x v="2"/>
    <x v="0"/>
    <x v="1"/>
    <x v="0"/>
    <x v="0"/>
    <x v="1"/>
    <n v="7"/>
    <n v="0"/>
    <n v="0"/>
  </r>
  <r>
    <x v="0"/>
    <x v="12"/>
    <x v="1"/>
    <x v="2"/>
    <x v="1"/>
    <x v="1"/>
    <x v="0"/>
    <x v="0"/>
    <n v="10"/>
    <n v="2.5573000000000001"/>
    <n v="4.5"/>
  </r>
  <r>
    <x v="2"/>
    <x v="1"/>
    <x v="1"/>
    <x v="1"/>
    <x v="1"/>
    <x v="1"/>
    <x v="0"/>
    <x v="0"/>
    <n v="3"/>
    <n v="0.4037"/>
    <n v="1.35"/>
  </r>
  <r>
    <x v="4"/>
    <x v="1"/>
    <x v="1"/>
    <x v="1"/>
    <x v="1"/>
    <x v="0"/>
    <x v="3"/>
    <x v="0"/>
    <n v="12"/>
    <n v="0"/>
    <n v="3.18"/>
  </r>
  <r>
    <x v="11"/>
    <x v="4"/>
    <x v="3"/>
    <x v="0"/>
    <x v="1"/>
    <x v="3"/>
    <x v="0"/>
    <x v="0"/>
    <n v="376"/>
    <n v="0"/>
    <n v="206.8"/>
  </r>
  <r>
    <x v="0"/>
    <x v="26"/>
    <x v="2"/>
    <x v="0"/>
    <x v="1"/>
    <x v="0"/>
    <x v="2"/>
    <x v="1"/>
    <n v="76"/>
    <n v="0"/>
    <n v="0"/>
  </r>
  <r>
    <x v="5"/>
    <x v="4"/>
    <x v="3"/>
    <x v="0"/>
    <x v="1"/>
    <x v="2"/>
    <x v="0"/>
    <x v="0"/>
    <n v="819"/>
    <n v="0"/>
    <n v="217.035"/>
  </r>
  <r>
    <x v="5"/>
    <x v="1"/>
    <x v="1"/>
    <x v="2"/>
    <x v="1"/>
    <x v="0"/>
    <x v="2"/>
    <x v="0"/>
    <n v="162"/>
    <n v="0"/>
    <n v="42.93"/>
  </r>
  <r>
    <x v="3"/>
    <x v="10"/>
    <x v="0"/>
    <x v="2"/>
    <x v="0"/>
    <x v="1"/>
    <x v="1"/>
    <x v="0"/>
    <n v="24"/>
    <n v="7.6077000000000004"/>
    <n v="10.8"/>
  </r>
  <r>
    <x v="11"/>
    <x v="4"/>
    <x v="3"/>
    <x v="0"/>
    <x v="1"/>
    <x v="0"/>
    <x v="2"/>
    <x v="0"/>
    <n v="53311"/>
    <n v="0"/>
    <n v="14660.525000000001"/>
  </r>
  <r>
    <x v="7"/>
    <x v="2"/>
    <x v="2"/>
    <x v="1"/>
    <x v="1"/>
    <x v="2"/>
    <x v="3"/>
    <x v="1"/>
    <n v="1"/>
    <n v="0"/>
    <n v="0"/>
  </r>
  <r>
    <x v="0"/>
    <x v="22"/>
    <x v="7"/>
    <x v="0"/>
    <x v="1"/>
    <x v="1"/>
    <x v="3"/>
    <x v="0"/>
    <n v="8"/>
    <n v="1.9237000000000002"/>
    <n v="3.6"/>
  </r>
  <r>
    <x v="9"/>
    <x v="6"/>
    <x v="4"/>
    <x v="0"/>
    <x v="1"/>
    <x v="3"/>
    <x v="1"/>
    <x v="0"/>
    <n v="85"/>
    <n v="0"/>
    <n v="46.75"/>
  </r>
  <r>
    <x v="8"/>
    <x v="4"/>
    <x v="3"/>
    <x v="0"/>
    <x v="1"/>
    <x v="4"/>
    <x v="1"/>
    <x v="0"/>
    <n v="76"/>
    <n v="0"/>
    <n v="41.800000000000004"/>
  </r>
  <r>
    <x v="0"/>
    <x v="4"/>
    <x v="3"/>
    <x v="2"/>
    <x v="1"/>
    <x v="4"/>
    <x v="3"/>
    <x v="0"/>
    <n v="1"/>
    <n v="0"/>
    <n v="0.55000000000000004"/>
  </r>
  <r>
    <x v="10"/>
    <x v="17"/>
    <x v="8"/>
    <x v="2"/>
    <x v="1"/>
    <x v="0"/>
    <x v="0"/>
    <x v="0"/>
    <n v="465"/>
    <n v="0"/>
    <n v="127.875"/>
  </r>
  <r>
    <x v="6"/>
    <x v="4"/>
    <x v="3"/>
    <x v="1"/>
    <x v="1"/>
    <x v="1"/>
    <x v="2"/>
    <x v="0"/>
    <n v="3"/>
    <n v="0.38650000000000001"/>
    <n v="1.35"/>
  </r>
  <r>
    <x v="0"/>
    <x v="4"/>
    <x v="3"/>
    <x v="0"/>
    <x v="1"/>
    <x v="3"/>
    <x v="3"/>
    <x v="1"/>
    <n v="34"/>
    <n v="0"/>
    <n v="0"/>
  </r>
  <r>
    <x v="8"/>
    <x v="0"/>
    <x v="0"/>
    <x v="2"/>
    <x v="0"/>
    <x v="0"/>
    <x v="2"/>
    <x v="0"/>
    <n v="2"/>
    <n v="0"/>
    <n v="0.55000000000000004"/>
  </r>
  <r>
    <x v="9"/>
    <x v="3"/>
    <x v="2"/>
    <x v="0"/>
    <x v="1"/>
    <x v="1"/>
    <x v="2"/>
    <x v="0"/>
    <n v="6"/>
    <n v="2.2370000000000001"/>
    <n v="2.7"/>
  </r>
  <r>
    <x v="10"/>
    <x v="8"/>
    <x v="5"/>
    <x v="1"/>
    <x v="1"/>
    <x v="2"/>
    <x v="3"/>
    <x v="0"/>
    <n v="1"/>
    <n v="0"/>
    <n v="0.27500000000000002"/>
  </r>
  <r>
    <x v="11"/>
    <x v="10"/>
    <x v="0"/>
    <x v="0"/>
    <x v="1"/>
    <x v="0"/>
    <x v="1"/>
    <x v="0"/>
    <n v="2327"/>
    <n v="0"/>
    <n v="639.92500000000007"/>
  </r>
  <r>
    <x v="8"/>
    <x v="11"/>
    <x v="2"/>
    <x v="1"/>
    <x v="1"/>
    <x v="2"/>
    <x v="2"/>
    <x v="1"/>
    <n v="27"/>
    <n v="0"/>
    <n v="0"/>
  </r>
  <r>
    <x v="8"/>
    <x v="15"/>
    <x v="2"/>
    <x v="2"/>
    <x v="1"/>
    <x v="0"/>
    <x v="1"/>
    <x v="0"/>
    <n v="23"/>
    <n v="0"/>
    <n v="6.3250000000000002"/>
  </r>
  <r>
    <x v="8"/>
    <x v="19"/>
    <x v="2"/>
    <x v="0"/>
    <x v="1"/>
    <x v="1"/>
    <x v="3"/>
    <x v="0"/>
    <n v="565"/>
    <n v="168.96790000000001"/>
    <n v="254.25"/>
  </r>
  <r>
    <x v="0"/>
    <x v="25"/>
    <x v="11"/>
    <x v="2"/>
    <x v="1"/>
    <x v="1"/>
    <x v="0"/>
    <x v="0"/>
    <n v="1"/>
    <n v="0.1515"/>
    <n v="0.45"/>
  </r>
  <r>
    <x v="8"/>
    <x v="8"/>
    <x v="5"/>
    <x v="0"/>
    <x v="1"/>
    <x v="1"/>
    <x v="2"/>
    <x v="0"/>
    <n v="181"/>
    <n v="57.242600000000003"/>
    <n v="81.45"/>
  </r>
  <r>
    <x v="10"/>
    <x v="16"/>
    <x v="7"/>
    <x v="0"/>
    <x v="1"/>
    <x v="4"/>
    <x v="0"/>
    <x v="0"/>
    <n v="4"/>
    <n v="0"/>
    <n v="2.2000000000000002"/>
  </r>
  <r>
    <x v="10"/>
    <x v="10"/>
    <x v="0"/>
    <x v="2"/>
    <x v="1"/>
    <x v="2"/>
    <x v="3"/>
    <x v="0"/>
    <n v="105"/>
    <n v="0"/>
    <n v="28.875"/>
  </r>
  <r>
    <x v="2"/>
    <x v="10"/>
    <x v="0"/>
    <x v="0"/>
    <x v="1"/>
    <x v="5"/>
    <x v="0"/>
    <x v="0"/>
    <n v="4"/>
    <n v="98.270600000000002"/>
    <n v="2.7600000000000002"/>
  </r>
  <r>
    <x v="0"/>
    <x v="10"/>
    <x v="0"/>
    <x v="1"/>
    <x v="0"/>
    <x v="3"/>
    <x v="2"/>
    <x v="0"/>
    <n v="27"/>
    <n v="0"/>
    <n v="14.850000000000001"/>
  </r>
  <r>
    <x v="3"/>
    <x v="1"/>
    <x v="1"/>
    <x v="1"/>
    <x v="1"/>
    <x v="2"/>
    <x v="3"/>
    <x v="0"/>
    <n v="1"/>
    <n v="0"/>
    <n v="0.27500000000000002"/>
  </r>
  <r>
    <x v="4"/>
    <x v="23"/>
    <x v="2"/>
    <x v="0"/>
    <x v="1"/>
    <x v="3"/>
    <x v="2"/>
    <x v="1"/>
    <n v="0"/>
    <n v="0"/>
    <n v="0"/>
  </r>
  <r>
    <x v="1"/>
    <x v="12"/>
    <x v="1"/>
    <x v="0"/>
    <x v="1"/>
    <x v="0"/>
    <x v="3"/>
    <x v="1"/>
    <n v="9"/>
    <n v="0"/>
    <n v="0"/>
  </r>
  <r>
    <x v="2"/>
    <x v="12"/>
    <x v="1"/>
    <x v="0"/>
    <x v="1"/>
    <x v="1"/>
    <x v="1"/>
    <x v="0"/>
    <n v="124"/>
    <n v="39.027900000000002"/>
    <n v="55.800000000000004"/>
  </r>
  <r>
    <x v="2"/>
    <x v="11"/>
    <x v="2"/>
    <x v="2"/>
    <x v="1"/>
    <x v="2"/>
    <x v="2"/>
    <x v="0"/>
    <n v="292"/>
    <n v="0"/>
    <n v="80.3"/>
  </r>
  <r>
    <x v="8"/>
    <x v="17"/>
    <x v="8"/>
    <x v="0"/>
    <x v="1"/>
    <x v="0"/>
    <x v="3"/>
    <x v="0"/>
    <n v="5200"/>
    <n v="0"/>
    <n v="1430"/>
  </r>
  <r>
    <x v="10"/>
    <x v="18"/>
    <x v="9"/>
    <x v="0"/>
    <x v="1"/>
    <x v="2"/>
    <x v="1"/>
    <x v="0"/>
    <n v="2"/>
    <n v="0"/>
    <n v="0.55000000000000004"/>
  </r>
  <r>
    <x v="11"/>
    <x v="18"/>
    <x v="9"/>
    <x v="1"/>
    <x v="1"/>
    <x v="0"/>
    <x v="2"/>
    <x v="0"/>
    <n v="8"/>
    <n v="0"/>
    <n v="2.2000000000000002"/>
  </r>
  <r>
    <x v="1"/>
    <x v="1"/>
    <x v="1"/>
    <x v="2"/>
    <x v="1"/>
    <x v="1"/>
    <x v="2"/>
    <x v="0"/>
    <n v="23"/>
    <n v="11.221400000000001"/>
    <n v="10.35"/>
  </r>
  <r>
    <x v="0"/>
    <x v="6"/>
    <x v="4"/>
    <x v="0"/>
    <x v="0"/>
    <x v="0"/>
    <x v="1"/>
    <x v="0"/>
    <n v="290"/>
    <n v="0"/>
    <n v="76.850000000000009"/>
  </r>
  <r>
    <x v="2"/>
    <x v="18"/>
    <x v="9"/>
    <x v="2"/>
    <x v="1"/>
    <x v="1"/>
    <x v="0"/>
    <x v="0"/>
    <n v="8"/>
    <n v="1.4073"/>
    <n v="3.6"/>
  </r>
  <r>
    <x v="6"/>
    <x v="6"/>
    <x v="4"/>
    <x v="0"/>
    <x v="1"/>
    <x v="3"/>
    <x v="1"/>
    <x v="1"/>
    <n v="5"/>
    <n v="0"/>
    <n v="0"/>
  </r>
  <r>
    <x v="0"/>
    <x v="27"/>
    <x v="12"/>
    <x v="0"/>
    <x v="1"/>
    <x v="0"/>
    <x v="2"/>
    <x v="0"/>
    <n v="46"/>
    <n v="0"/>
    <n v="12.190000000000001"/>
  </r>
  <r>
    <x v="9"/>
    <x v="16"/>
    <x v="7"/>
    <x v="0"/>
    <x v="1"/>
    <x v="1"/>
    <x v="3"/>
    <x v="0"/>
    <n v="354"/>
    <n v="103.98230000000001"/>
    <n v="159.30000000000001"/>
  </r>
  <r>
    <x v="10"/>
    <x v="19"/>
    <x v="2"/>
    <x v="0"/>
    <x v="1"/>
    <x v="0"/>
    <x v="0"/>
    <x v="1"/>
    <n v="75"/>
    <n v="0"/>
    <n v="0"/>
  </r>
  <r>
    <x v="4"/>
    <x v="17"/>
    <x v="8"/>
    <x v="2"/>
    <x v="1"/>
    <x v="1"/>
    <x v="3"/>
    <x v="0"/>
    <n v="100"/>
    <n v="27.4343"/>
    <n v="45"/>
  </r>
  <r>
    <x v="9"/>
    <x v="0"/>
    <x v="0"/>
    <x v="0"/>
    <x v="1"/>
    <x v="4"/>
    <x v="2"/>
    <x v="0"/>
    <n v="11"/>
    <n v="0"/>
    <n v="6.0500000000000007"/>
  </r>
  <r>
    <x v="11"/>
    <x v="11"/>
    <x v="2"/>
    <x v="1"/>
    <x v="1"/>
    <x v="4"/>
    <x v="0"/>
    <x v="0"/>
    <n v="1"/>
    <n v="0"/>
    <n v="0.55000000000000004"/>
  </r>
  <r>
    <x v="6"/>
    <x v="6"/>
    <x v="4"/>
    <x v="2"/>
    <x v="0"/>
    <x v="2"/>
    <x v="2"/>
    <x v="0"/>
    <n v="8"/>
    <n v="0"/>
    <n v="2.2000000000000002"/>
  </r>
  <r>
    <x v="0"/>
    <x v="6"/>
    <x v="4"/>
    <x v="1"/>
    <x v="1"/>
    <x v="0"/>
    <x v="1"/>
    <x v="0"/>
    <n v="3"/>
    <n v="0"/>
    <n v="0.79500000000000004"/>
  </r>
  <r>
    <x v="10"/>
    <x v="19"/>
    <x v="2"/>
    <x v="2"/>
    <x v="1"/>
    <x v="5"/>
    <x v="2"/>
    <x v="0"/>
    <n v="1"/>
    <n v="6.9508000000000001"/>
    <n v="0.69000000000000006"/>
  </r>
  <r>
    <x v="10"/>
    <x v="12"/>
    <x v="1"/>
    <x v="0"/>
    <x v="1"/>
    <x v="0"/>
    <x v="2"/>
    <x v="0"/>
    <n v="5401"/>
    <n v="0"/>
    <n v="1485.2750000000001"/>
  </r>
  <r>
    <x v="11"/>
    <x v="10"/>
    <x v="0"/>
    <x v="2"/>
    <x v="1"/>
    <x v="3"/>
    <x v="0"/>
    <x v="0"/>
    <n v="30"/>
    <n v="0"/>
    <n v="16.5"/>
  </r>
  <r>
    <x v="1"/>
    <x v="17"/>
    <x v="8"/>
    <x v="2"/>
    <x v="1"/>
    <x v="3"/>
    <x v="1"/>
    <x v="1"/>
    <n v="1"/>
    <n v="0"/>
    <n v="0"/>
  </r>
  <r>
    <x v="4"/>
    <x v="8"/>
    <x v="5"/>
    <x v="2"/>
    <x v="1"/>
    <x v="3"/>
    <x v="1"/>
    <x v="0"/>
    <n v="2"/>
    <n v="0"/>
    <n v="1.1000000000000001"/>
  </r>
  <r>
    <x v="5"/>
    <x v="5"/>
    <x v="1"/>
    <x v="0"/>
    <x v="1"/>
    <x v="0"/>
    <x v="0"/>
    <x v="1"/>
    <n v="2"/>
    <n v="0"/>
    <n v="0"/>
  </r>
  <r>
    <x v="7"/>
    <x v="2"/>
    <x v="2"/>
    <x v="0"/>
    <x v="1"/>
    <x v="4"/>
    <x v="0"/>
    <x v="0"/>
    <n v="10"/>
    <n v="0"/>
    <n v="5.5"/>
  </r>
  <r>
    <x v="9"/>
    <x v="16"/>
    <x v="7"/>
    <x v="0"/>
    <x v="1"/>
    <x v="0"/>
    <x v="2"/>
    <x v="0"/>
    <n v="6035"/>
    <n v="0"/>
    <n v="1599.2750000000001"/>
  </r>
  <r>
    <x v="0"/>
    <x v="19"/>
    <x v="2"/>
    <x v="2"/>
    <x v="1"/>
    <x v="0"/>
    <x v="3"/>
    <x v="0"/>
    <n v="324"/>
    <n v="0"/>
    <n v="85.86"/>
  </r>
  <r>
    <x v="0"/>
    <x v="13"/>
    <x v="0"/>
    <x v="2"/>
    <x v="1"/>
    <x v="3"/>
    <x v="2"/>
    <x v="1"/>
    <n v="0"/>
    <n v="0"/>
    <n v="0"/>
  </r>
  <r>
    <x v="4"/>
    <x v="11"/>
    <x v="2"/>
    <x v="2"/>
    <x v="1"/>
    <x v="3"/>
    <x v="0"/>
    <x v="1"/>
    <n v="1"/>
    <n v="0"/>
    <n v="0"/>
  </r>
  <r>
    <x v="3"/>
    <x v="25"/>
    <x v="11"/>
    <x v="0"/>
    <x v="1"/>
    <x v="2"/>
    <x v="2"/>
    <x v="0"/>
    <n v="6"/>
    <n v="0"/>
    <n v="1.6500000000000001"/>
  </r>
  <r>
    <x v="6"/>
    <x v="5"/>
    <x v="1"/>
    <x v="0"/>
    <x v="1"/>
    <x v="2"/>
    <x v="1"/>
    <x v="0"/>
    <n v="30"/>
    <n v="0"/>
    <n v="8.25"/>
  </r>
  <r>
    <x v="6"/>
    <x v="8"/>
    <x v="5"/>
    <x v="2"/>
    <x v="1"/>
    <x v="2"/>
    <x v="0"/>
    <x v="0"/>
    <n v="5"/>
    <n v="0"/>
    <n v="1.375"/>
  </r>
  <r>
    <x v="2"/>
    <x v="0"/>
    <x v="0"/>
    <x v="0"/>
    <x v="0"/>
    <x v="3"/>
    <x v="2"/>
    <x v="0"/>
    <n v="1"/>
    <n v="0"/>
    <n v="0.55000000000000004"/>
  </r>
  <r>
    <x v="3"/>
    <x v="15"/>
    <x v="2"/>
    <x v="2"/>
    <x v="1"/>
    <x v="2"/>
    <x v="0"/>
    <x v="0"/>
    <n v="11"/>
    <n v="0"/>
    <n v="3.0250000000000004"/>
  </r>
  <r>
    <x v="9"/>
    <x v="15"/>
    <x v="2"/>
    <x v="2"/>
    <x v="1"/>
    <x v="0"/>
    <x v="1"/>
    <x v="0"/>
    <n v="24"/>
    <n v="0"/>
    <n v="6.36"/>
  </r>
  <r>
    <x v="0"/>
    <x v="19"/>
    <x v="2"/>
    <x v="1"/>
    <x v="1"/>
    <x v="1"/>
    <x v="2"/>
    <x v="0"/>
    <n v="56"/>
    <n v="18.2681"/>
    <n v="25.200000000000003"/>
  </r>
  <r>
    <x v="3"/>
    <x v="3"/>
    <x v="2"/>
    <x v="0"/>
    <x v="1"/>
    <x v="0"/>
    <x v="3"/>
    <x v="0"/>
    <n v="1"/>
    <n v="0"/>
    <n v="0.27500000000000002"/>
  </r>
  <r>
    <x v="5"/>
    <x v="11"/>
    <x v="2"/>
    <x v="1"/>
    <x v="1"/>
    <x v="4"/>
    <x v="2"/>
    <x v="0"/>
    <n v="7"/>
    <n v="0"/>
    <n v="3.85"/>
  </r>
  <r>
    <x v="1"/>
    <x v="9"/>
    <x v="2"/>
    <x v="2"/>
    <x v="1"/>
    <x v="3"/>
    <x v="3"/>
    <x v="0"/>
    <n v="4"/>
    <n v="0"/>
    <n v="2.2000000000000002"/>
  </r>
  <r>
    <x v="3"/>
    <x v="5"/>
    <x v="1"/>
    <x v="0"/>
    <x v="1"/>
    <x v="2"/>
    <x v="0"/>
    <x v="1"/>
    <n v="1"/>
    <n v="0"/>
    <n v="0"/>
  </r>
  <r>
    <x v="0"/>
    <x v="18"/>
    <x v="9"/>
    <x v="1"/>
    <x v="1"/>
    <x v="0"/>
    <x v="2"/>
    <x v="0"/>
    <n v="6"/>
    <n v="0"/>
    <n v="1.59"/>
  </r>
  <r>
    <x v="5"/>
    <x v="11"/>
    <x v="2"/>
    <x v="1"/>
    <x v="1"/>
    <x v="1"/>
    <x v="0"/>
    <x v="0"/>
    <n v="64"/>
    <n v="16.572600000000001"/>
    <n v="28.8"/>
  </r>
  <r>
    <x v="0"/>
    <x v="11"/>
    <x v="2"/>
    <x v="1"/>
    <x v="1"/>
    <x v="2"/>
    <x v="3"/>
    <x v="0"/>
    <n v="50"/>
    <n v="0"/>
    <n v="13.25"/>
  </r>
  <r>
    <x v="1"/>
    <x v="22"/>
    <x v="7"/>
    <x v="0"/>
    <x v="1"/>
    <x v="3"/>
    <x v="3"/>
    <x v="0"/>
    <n v="6"/>
    <n v="0"/>
    <n v="3.3000000000000003"/>
  </r>
  <r>
    <x v="10"/>
    <x v="12"/>
    <x v="1"/>
    <x v="1"/>
    <x v="1"/>
    <x v="2"/>
    <x v="3"/>
    <x v="0"/>
    <n v="1"/>
    <n v="0"/>
    <n v="0.27500000000000002"/>
  </r>
  <r>
    <x v="7"/>
    <x v="10"/>
    <x v="0"/>
    <x v="1"/>
    <x v="1"/>
    <x v="0"/>
    <x v="0"/>
    <x v="0"/>
    <n v="114"/>
    <n v="0"/>
    <n v="31.35"/>
  </r>
  <r>
    <x v="5"/>
    <x v="4"/>
    <x v="3"/>
    <x v="2"/>
    <x v="1"/>
    <x v="2"/>
    <x v="1"/>
    <x v="0"/>
    <n v="12"/>
    <n v="0"/>
    <n v="3.18"/>
  </r>
  <r>
    <x v="10"/>
    <x v="17"/>
    <x v="8"/>
    <x v="0"/>
    <x v="1"/>
    <x v="5"/>
    <x v="1"/>
    <x v="1"/>
    <n v="2"/>
    <n v="27.884600000000002"/>
    <n v="0"/>
  </r>
  <r>
    <x v="6"/>
    <x v="16"/>
    <x v="7"/>
    <x v="2"/>
    <x v="1"/>
    <x v="0"/>
    <x v="3"/>
    <x v="0"/>
    <n v="58"/>
    <n v="0"/>
    <n v="15.950000000000001"/>
  </r>
  <r>
    <x v="3"/>
    <x v="16"/>
    <x v="7"/>
    <x v="0"/>
    <x v="1"/>
    <x v="4"/>
    <x v="3"/>
    <x v="1"/>
    <n v="1"/>
    <n v="0"/>
    <n v="0"/>
  </r>
  <r>
    <x v="4"/>
    <x v="6"/>
    <x v="4"/>
    <x v="0"/>
    <x v="0"/>
    <x v="2"/>
    <x v="3"/>
    <x v="1"/>
    <n v="3"/>
    <n v="0"/>
    <n v="0"/>
  </r>
  <r>
    <x v="3"/>
    <x v="11"/>
    <x v="2"/>
    <x v="1"/>
    <x v="1"/>
    <x v="0"/>
    <x v="3"/>
    <x v="1"/>
    <n v="25"/>
    <n v="0"/>
    <n v="0"/>
  </r>
  <r>
    <x v="2"/>
    <x v="11"/>
    <x v="2"/>
    <x v="1"/>
    <x v="1"/>
    <x v="2"/>
    <x v="0"/>
    <x v="0"/>
    <n v="35"/>
    <n v="0"/>
    <n v="9.625"/>
  </r>
  <r>
    <x v="8"/>
    <x v="17"/>
    <x v="8"/>
    <x v="0"/>
    <x v="1"/>
    <x v="3"/>
    <x v="3"/>
    <x v="1"/>
    <n v="14"/>
    <n v="0"/>
    <n v="0"/>
  </r>
  <r>
    <x v="6"/>
    <x v="2"/>
    <x v="2"/>
    <x v="1"/>
    <x v="1"/>
    <x v="2"/>
    <x v="2"/>
    <x v="0"/>
    <n v="4"/>
    <n v="0"/>
    <n v="1.1000000000000001"/>
  </r>
  <r>
    <x v="7"/>
    <x v="5"/>
    <x v="1"/>
    <x v="0"/>
    <x v="1"/>
    <x v="4"/>
    <x v="1"/>
    <x v="0"/>
    <n v="1"/>
    <n v="0"/>
    <n v="0.55000000000000004"/>
  </r>
  <r>
    <x v="11"/>
    <x v="11"/>
    <x v="2"/>
    <x v="2"/>
    <x v="1"/>
    <x v="4"/>
    <x v="0"/>
    <x v="0"/>
    <n v="38"/>
    <n v="0"/>
    <n v="20.900000000000002"/>
  </r>
  <r>
    <x v="2"/>
    <x v="2"/>
    <x v="2"/>
    <x v="0"/>
    <x v="1"/>
    <x v="4"/>
    <x v="3"/>
    <x v="1"/>
    <n v="43"/>
    <n v="0"/>
    <n v="0"/>
  </r>
  <r>
    <x v="0"/>
    <x v="18"/>
    <x v="9"/>
    <x v="2"/>
    <x v="1"/>
    <x v="0"/>
    <x v="2"/>
    <x v="0"/>
    <n v="8"/>
    <n v="0"/>
    <n v="2.12"/>
  </r>
  <r>
    <x v="5"/>
    <x v="9"/>
    <x v="2"/>
    <x v="2"/>
    <x v="1"/>
    <x v="4"/>
    <x v="2"/>
    <x v="0"/>
    <n v="6"/>
    <n v="0"/>
    <n v="3.3000000000000003"/>
  </r>
  <r>
    <x v="11"/>
    <x v="21"/>
    <x v="0"/>
    <x v="0"/>
    <x v="0"/>
    <x v="0"/>
    <x v="2"/>
    <x v="0"/>
    <n v="5"/>
    <n v="0"/>
    <n v="1.375"/>
  </r>
  <r>
    <x v="5"/>
    <x v="0"/>
    <x v="0"/>
    <x v="2"/>
    <x v="1"/>
    <x v="1"/>
    <x v="1"/>
    <x v="0"/>
    <n v="9"/>
    <n v="1.9212"/>
    <n v="4.05"/>
  </r>
  <r>
    <x v="6"/>
    <x v="20"/>
    <x v="10"/>
    <x v="0"/>
    <x v="1"/>
    <x v="0"/>
    <x v="3"/>
    <x v="0"/>
    <n v="2"/>
    <n v="0"/>
    <n v="0.55000000000000004"/>
  </r>
  <r>
    <x v="11"/>
    <x v="12"/>
    <x v="1"/>
    <x v="2"/>
    <x v="1"/>
    <x v="2"/>
    <x v="3"/>
    <x v="0"/>
    <n v="1"/>
    <n v="0"/>
    <n v="0.27500000000000002"/>
  </r>
  <r>
    <x v="3"/>
    <x v="4"/>
    <x v="3"/>
    <x v="2"/>
    <x v="1"/>
    <x v="4"/>
    <x v="2"/>
    <x v="0"/>
    <n v="3"/>
    <n v="0"/>
    <n v="1.6500000000000001"/>
  </r>
  <r>
    <x v="5"/>
    <x v="20"/>
    <x v="10"/>
    <x v="0"/>
    <x v="1"/>
    <x v="3"/>
    <x v="2"/>
    <x v="1"/>
    <n v="0"/>
    <n v="0"/>
    <n v="0"/>
  </r>
  <r>
    <x v="8"/>
    <x v="9"/>
    <x v="2"/>
    <x v="2"/>
    <x v="1"/>
    <x v="0"/>
    <x v="2"/>
    <x v="0"/>
    <n v="553"/>
    <n v="0"/>
    <n v="152.07500000000002"/>
  </r>
  <r>
    <x v="9"/>
    <x v="17"/>
    <x v="8"/>
    <x v="1"/>
    <x v="1"/>
    <x v="3"/>
    <x v="1"/>
    <x v="0"/>
    <n v="5"/>
    <n v="0"/>
    <n v="2.75"/>
  </r>
  <r>
    <x v="8"/>
    <x v="10"/>
    <x v="0"/>
    <x v="0"/>
    <x v="0"/>
    <x v="2"/>
    <x v="3"/>
    <x v="1"/>
    <n v="4"/>
    <n v="0"/>
    <n v="0"/>
  </r>
  <r>
    <x v="11"/>
    <x v="18"/>
    <x v="9"/>
    <x v="0"/>
    <x v="1"/>
    <x v="1"/>
    <x v="1"/>
    <x v="0"/>
    <n v="31"/>
    <n v="24.961600000000001"/>
    <n v="13.950000000000001"/>
  </r>
  <r>
    <x v="8"/>
    <x v="16"/>
    <x v="7"/>
    <x v="0"/>
    <x v="1"/>
    <x v="1"/>
    <x v="2"/>
    <x v="0"/>
    <n v="1212"/>
    <n v="391.43040000000002"/>
    <n v="545.4"/>
  </r>
  <r>
    <x v="8"/>
    <x v="15"/>
    <x v="2"/>
    <x v="0"/>
    <x v="1"/>
    <x v="0"/>
    <x v="0"/>
    <x v="1"/>
    <n v="29"/>
    <n v="0"/>
    <n v="0"/>
  </r>
  <r>
    <x v="4"/>
    <x v="11"/>
    <x v="2"/>
    <x v="0"/>
    <x v="1"/>
    <x v="3"/>
    <x v="2"/>
    <x v="1"/>
    <n v="25"/>
    <n v="0"/>
    <n v="0"/>
  </r>
  <r>
    <x v="9"/>
    <x v="5"/>
    <x v="1"/>
    <x v="2"/>
    <x v="1"/>
    <x v="0"/>
    <x v="2"/>
    <x v="0"/>
    <n v="66"/>
    <n v="0"/>
    <n v="17.490000000000002"/>
  </r>
  <r>
    <x v="6"/>
    <x v="19"/>
    <x v="2"/>
    <x v="0"/>
    <x v="1"/>
    <x v="5"/>
    <x v="2"/>
    <x v="0"/>
    <n v="2"/>
    <n v="11.2013"/>
    <n v="1.3800000000000001"/>
  </r>
  <r>
    <x v="7"/>
    <x v="4"/>
    <x v="3"/>
    <x v="0"/>
    <x v="0"/>
    <x v="2"/>
    <x v="3"/>
    <x v="0"/>
    <n v="14"/>
    <n v="0"/>
    <n v="3.85"/>
  </r>
  <r>
    <x v="10"/>
    <x v="19"/>
    <x v="2"/>
    <x v="1"/>
    <x v="1"/>
    <x v="0"/>
    <x v="1"/>
    <x v="0"/>
    <n v="34"/>
    <n v="0"/>
    <n v="9.35"/>
  </r>
  <r>
    <x v="1"/>
    <x v="10"/>
    <x v="0"/>
    <x v="1"/>
    <x v="1"/>
    <x v="3"/>
    <x v="1"/>
    <x v="1"/>
    <n v="1"/>
    <n v="0"/>
    <n v="0"/>
  </r>
  <r>
    <x v="3"/>
    <x v="19"/>
    <x v="2"/>
    <x v="2"/>
    <x v="1"/>
    <x v="0"/>
    <x v="2"/>
    <x v="1"/>
    <n v="31"/>
    <n v="0"/>
    <n v="0"/>
  </r>
  <r>
    <x v="7"/>
    <x v="5"/>
    <x v="1"/>
    <x v="2"/>
    <x v="1"/>
    <x v="3"/>
    <x v="2"/>
    <x v="1"/>
    <n v="0"/>
    <n v="0"/>
    <n v="0"/>
  </r>
  <r>
    <x v="3"/>
    <x v="19"/>
    <x v="2"/>
    <x v="1"/>
    <x v="1"/>
    <x v="4"/>
    <x v="0"/>
    <x v="0"/>
    <n v="18"/>
    <n v="0"/>
    <n v="9.9"/>
  </r>
  <r>
    <x v="7"/>
    <x v="4"/>
    <x v="3"/>
    <x v="0"/>
    <x v="0"/>
    <x v="3"/>
    <x v="3"/>
    <x v="1"/>
    <n v="1"/>
    <n v="0"/>
    <n v="0"/>
  </r>
  <r>
    <x v="7"/>
    <x v="0"/>
    <x v="0"/>
    <x v="2"/>
    <x v="1"/>
    <x v="3"/>
    <x v="2"/>
    <x v="0"/>
    <n v="8"/>
    <n v="0"/>
    <n v="4.4000000000000004"/>
  </r>
  <r>
    <x v="8"/>
    <x v="5"/>
    <x v="1"/>
    <x v="2"/>
    <x v="1"/>
    <x v="1"/>
    <x v="0"/>
    <x v="0"/>
    <n v="3"/>
    <n v="0.46929999999999999"/>
    <n v="1.35"/>
  </r>
  <r>
    <x v="11"/>
    <x v="2"/>
    <x v="2"/>
    <x v="1"/>
    <x v="1"/>
    <x v="0"/>
    <x v="1"/>
    <x v="0"/>
    <n v="6"/>
    <n v="0"/>
    <n v="1.6500000000000001"/>
  </r>
  <r>
    <x v="0"/>
    <x v="10"/>
    <x v="0"/>
    <x v="1"/>
    <x v="0"/>
    <x v="1"/>
    <x v="3"/>
    <x v="0"/>
    <n v="2"/>
    <n v="0.31909999999999999"/>
    <n v="0.9"/>
  </r>
  <r>
    <x v="5"/>
    <x v="6"/>
    <x v="4"/>
    <x v="2"/>
    <x v="1"/>
    <x v="3"/>
    <x v="2"/>
    <x v="1"/>
    <n v="1"/>
    <n v="0"/>
    <n v="0"/>
  </r>
  <r>
    <x v="4"/>
    <x v="12"/>
    <x v="1"/>
    <x v="1"/>
    <x v="1"/>
    <x v="3"/>
    <x v="2"/>
    <x v="0"/>
    <n v="3"/>
    <n v="0"/>
    <n v="1.6500000000000001"/>
  </r>
  <r>
    <x v="10"/>
    <x v="1"/>
    <x v="1"/>
    <x v="2"/>
    <x v="1"/>
    <x v="3"/>
    <x v="3"/>
    <x v="0"/>
    <n v="3"/>
    <n v="0"/>
    <n v="1.6500000000000001"/>
  </r>
  <r>
    <x v="10"/>
    <x v="6"/>
    <x v="4"/>
    <x v="0"/>
    <x v="1"/>
    <x v="0"/>
    <x v="0"/>
    <x v="1"/>
    <n v="50"/>
    <n v="0"/>
    <n v="0"/>
  </r>
  <r>
    <x v="3"/>
    <x v="4"/>
    <x v="3"/>
    <x v="0"/>
    <x v="1"/>
    <x v="0"/>
    <x v="3"/>
    <x v="1"/>
    <n v="122"/>
    <n v="0"/>
    <n v="0"/>
  </r>
  <r>
    <x v="1"/>
    <x v="17"/>
    <x v="8"/>
    <x v="2"/>
    <x v="1"/>
    <x v="0"/>
    <x v="2"/>
    <x v="1"/>
    <n v="65"/>
    <n v="0"/>
    <n v="0"/>
  </r>
  <r>
    <x v="2"/>
    <x v="17"/>
    <x v="8"/>
    <x v="2"/>
    <x v="1"/>
    <x v="2"/>
    <x v="2"/>
    <x v="0"/>
    <n v="263"/>
    <n v="0"/>
    <n v="72.325000000000003"/>
  </r>
  <r>
    <x v="0"/>
    <x v="2"/>
    <x v="2"/>
    <x v="1"/>
    <x v="1"/>
    <x v="2"/>
    <x v="0"/>
    <x v="0"/>
    <n v="2"/>
    <n v="0"/>
    <n v="0.53"/>
  </r>
  <r>
    <x v="4"/>
    <x v="15"/>
    <x v="2"/>
    <x v="1"/>
    <x v="1"/>
    <x v="2"/>
    <x v="2"/>
    <x v="0"/>
    <n v="28"/>
    <n v="0"/>
    <n v="7.42"/>
  </r>
  <r>
    <x v="1"/>
    <x v="4"/>
    <x v="3"/>
    <x v="0"/>
    <x v="1"/>
    <x v="4"/>
    <x v="1"/>
    <x v="1"/>
    <n v="59"/>
    <n v="0"/>
    <n v="0"/>
  </r>
  <r>
    <x v="4"/>
    <x v="2"/>
    <x v="2"/>
    <x v="0"/>
    <x v="1"/>
    <x v="2"/>
    <x v="2"/>
    <x v="0"/>
    <n v="196"/>
    <n v="0"/>
    <n v="51.940000000000005"/>
  </r>
  <r>
    <x v="5"/>
    <x v="26"/>
    <x v="2"/>
    <x v="0"/>
    <x v="1"/>
    <x v="3"/>
    <x v="2"/>
    <x v="1"/>
    <n v="0"/>
    <n v="0"/>
    <n v="0"/>
  </r>
  <r>
    <x v="6"/>
    <x v="5"/>
    <x v="1"/>
    <x v="1"/>
    <x v="1"/>
    <x v="0"/>
    <x v="2"/>
    <x v="0"/>
    <n v="11"/>
    <n v="0"/>
    <n v="3.0250000000000004"/>
  </r>
  <r>
    <x v="9"/>
    <x v="0"/>
    <x v="0"/>
    <x v="0"/>
    <x v="1"/>
    <x v="0"/>
    <x v="0"/>
    <x v="1"/>
    <n v="8"/>
    <n v="0"/>
    <n v="0"/>
  </r>
  <r>
    <x v="9"/>
    <x v="12"/>
    <x v="1"/>
    <x v="0"/>
    <x v="1"/>
    <x v="3"/>
    <x v="0"/>
    <x v="0"/>
    <n v="65"/>
    <n v="0"/>
    <n v="35.75"/>
  </r>
  <r>
    <x v="5"/>
    <x v="19"/>
    <x v="2"/>
    <x v="0"/>
    <x v="1"/>
    <x v="4"/>
    <x v="2"/>
    <x v="1"/>
    <n v="197"/>
    <n v="0"/>
    <n v="0"/>
  </r>
  <r>
    <x v="3"/>
    <x v="4"/>
    <x v="3"/>
    <x v="2"/>
    <x v="1"/>
    <x v="1"/>
    <x v="0"/>
    <x v="0"/>
    <n v="49"/>
    <n v="13.059800000000001"/>
    <n v="22.05"/>
  </r>
  <r>
    <x v="5"/>
    <x v="2"/>
    <x v="2"/>
    <x v="0"/>
    <x v="1"/>
    <x v="2"/>
    <x v="1"/>
    <x v="0"/>
    <n v="13"/>
    <n v="0"/>
    <n v="3.4450000000000003"/>
  </r>
  <r>
    <x v="4"/>
    <x v="19"/>
    <x v="2"/>
    <x v="1"/>
    <x v="1"/>
    <x v="3"/>
    <x v="1"/>
    <x v="0"/>
    <n v="2"/>
    <n v="0"/>
    <n v="1.1000000000000001"/>
  </r>
  <r>
    <x v="11"/>
    <x v="18"/>
    <x v="9"/>
    <x v="0"/>
    <x v="1"/>
    <x v="2"/>
    <x v="3"/>
    <x v="0"/>
    <n v="1"/>
    <n v="0"/>
    <n v="0.27500000000000002"/>
  </r>
  <r>
    <x v="10"/>
    <x v="6"/>
    <x v="4"/>
    <x v="0"/>
    <x v="1"/>
    <x v="0"/>
    <x v="3"/>
    <x v="0"/>
    <n v="6342"/>
    <n v="0"/>
    <n v="1744.0500000000002"/>
  </r>
  <r>
    <x v="4"/>
    <x v="19"/>
    <x v="2"/>
    <x v="2"/>
    <x v="1"/>
    <x v="0"/>
    <x v="3"/>
    <x v="1"/>
    <n v="6"/>
    <n v="0"/>
    <n v="0"/>
  </r>
  <r>
    <x v="11"/>
    <x v="4"/>
    <x v="3"/>
    <x v="0"/>
    <x v="1"/>
    <x v="2"/>
    <x v="0"/>
    <x v="1"/>
    <n v="6"/>
    <n v="0"/>
    <n v="0"/>
  </r>
  <r>
    <x v="7"/>
    <x v="6"/>
    <x v="4"/>
    <x v="0"/>
    <x v="1"/>
    <x v="1"/>
    <x v="3"/>
    <x v="0"/>
    <n v="3320"/>
    <n v="1115.3219000000001"/>
    <n v="1494"/>
  </r>
  <r>
    <x v="6"/>
    <x v="29"/>
    <x v="1"/>
    <x v="2"/>
    <x v="1"/>
    <x v="0"/>
    <x v="1"/>
    <x v="0"/>
    <n v="1"/>
    <n v="0"/>
    <n v="0.27500000000000002"/>
  </r>
  <r>
    <x v="7"/>
    <x v="4"/>
    <x v="3"/>
    <x v="0"/>
    <x v="1"/>
    <x v="2"/>
    <x v="2"/>
    <x v="1"/>
    <n v="62"/>
    <n v="0"/>
    <n v="0"/>
  </r>
  <r>
    <x v="2"/>
    <x v="12"/>
    <x v="1"/>
    <x v="2"/>
    <x v="1"/>
    <x v="2"/>
    <x v="1"/>
    <x v="0"/>
    <n v="2"/>
    <n v="0"/>
    <n v="0.55000000000000004"/>
  </r>
  <r>
    <x v="9"/>
    <x v="10"/>
    <x v="0"/>
    <x v="0"/>
    <x v="0"/>
    <x v="0"/>
    <x v="3"/>
    <x v="1"/>
    <n v="63"/>
    <n v="0"/>
    <n v="0"/>
  </r>
  <r>
    <x v="3"/>
    <x v="16"/>
    <x v="7"/>
    <x v="0"/>
    <x v="1"/>
    <x v="0"/>
    <x v="0"/>
    <x v="0"/>
    <n v="1276"/>
    <n v="0"/>
    <n v="350.90000000000003"/>
  </r>
  <r>
    <x v="6"/>
    <x v="10"/>
    <x v="0"/>
    <x v="2"/>
    <x v="1"/>
    <x v="4"/>
    <x v="0"/>
    <x v="0"/>
    <n v="20"/>
    <n v="0"/>
    <n v="11"/>
  </r>
  <r>
    <x v="5"/>
    <x v="5"/>
    <x v="1"/>
    <x v="0"/>
    <x v="1"/>
    <x v="1"/>
    <x v="0"/>
    <x v="0"/>
    <n v="117"/>
    <n v="28.746400000000001"/>
    <n v="52.650000000000006"/>
  </r>
  <r>
    <x v="7"/>
    <x v="11"/>
    <x v="2"/>
    <x v="1"/>
    <x v="1"/>
    <x v="3"/>
    <x v="2"/>
    <x v="0"/>
    <n v="95"/>
    <n v="0"/>
    <n v="52.25"/>
  </r>
  <r>
    <x v="11"/>
    <x v="14"/>
    <x v="6"/>
    <x v="0"/>
    <x v="1"/>
    <x v="3"/>
    <x v="2"/>
    <x v="0"/>
    <n v="4"/>
    <n v="0"/>
    <n v="2.2000000000000002"/>
  </r>
  <r>
    <x v="6"/>
    <x v="10"/>
    <x v="0"/>
    <x v="2"/>
    <x v="1"/>
    <x v="3"/>
    <x v="1"/>
    <x v="0"/>
    <n v="7"/>
    <n v="0"/>
    <n v="3.85"/>
  </r>
  <r>
    <x v="0"/>
    <x v="2"/>
    <x v="2"/>
    <x v="0"/>
    <x v="1"/>
    <x v="0"/>
    <x v="2"/>
    <x v="0"/>
    <n v="2659"/>
    <n v="0"/>
    <n v="704.63499999999999"/>
  </r>
  <r>
    <x v="7"/>
    <x v="11"/>
    <x v="2"/>
    <x v="2"/>
    <x v="1"/>
    <x v="2"/>
    <x v="2"/>
    <x v="1"/>
    <n v="10"/>
    <n v="0"/>
    <n v="0"/>
  </r>
  <r>
    <x v="5"/>
    <x v="6"/>
    <x v="4"/>
    <x v="1"/>
    <x v="1"/>
    <x v="1"/>
    <x v="3"/>
    <x v="0"/>
    <n v="16"/>
    <n v="6.2450999999999999"/>
    <n v="7.2"/>
  </r>
  <r>
    <x v="1"/>
    <x v="23"/>
    <x v="2"/>
    <x v="2"/>
    <x v="1"/>
    <x v="0"/>
    <x v="1"/>
    <x v="0"/>
    <n v="2"/>
    <n v="0"/>
    <n v="0.55000000000000004"/>
  </r>
  <r>
    <x v="3"/>
    <x v="0"/>
    <x v="0"/>
    <x v="0"/>
    <x v="1"/>
    <x v="2"/>
    <x v="0"/>
    <x v="1"/>
    <n v="2"/>
    <n v="0"/>
    <n v="0"/>
  </r>
  <r>
    <x v="8"/>
    <x v="21"/>
    <x v="0"/>
    <x v="0"/>
    <x v="0"/>
    <x v="2"/>
    <x v="2"/>
    <x v="0"/>
    <n v="2"/>
    <n v="0"/>
    <n v="0.55000000000000004"/>
  </r>
  <r>
    <x v="2"/>
    <x v="19"/>
    <x v="2"/>
    <x v="0"/>
    <x v="1"/>
    <x v="0"/>
    <x v="1"/>
    <x v="1"/>
    <n v="23"/>
    <n v="0"/>
    <n v="0"/>
  </r>
  <r>
    <x v="6"/>
    <x v="4"/>
    <x v="3"/>
    <x v="2"/>
    <x v="0"/>
    <x v="0"/>
    <x v="0"/>
    <x v="1"/>
    <n v="5"/>
    <n v="0"/>
    <n v="0"/>
  </r>
  <r>
    <x v="9"/>
    <x v="11"/>
    <x v="2"/>
    <x v="1"/>
    <x v="1"/>
    <x v="1"/>
    <x v="0"/>
    <x v="0"/>
    <n v="52"/>
    <n v="14.8071"/>
    <n v="23.400000000000002"/>
  </r>
  <r>
    <x v="11"/>
    <x v="4"/>
    <x v="3"/>
    <x v="0"/>
    <x v="1"/>
    <x v="2"/>
    <x v="3"/>
    <x v="0"/>
    <n v="1066"/>
    <n v="0"/>
    <n v="293.15000000000003"/>
  </r>
  <r>
    <x v="8"/>
    <x v="6"/>
    <x v="4"/>
    <x v="2"/>
    <x v="0"/>
    <x v="1"/>
    <x v="3"/>
    <x v="0"/>
    <n v="24"/>
    <n v="5.1683000000000003"/>
    <n v="10.8"/>
  </r>
  <r>
    <x v="9"/>
    <x v="20"/>
    <x v="10"/>
    <x v="0"/>
    <x v="1"/>
    <x v="1"/>
    <x v="1"/>
    <x v="0"/>
    <n v="1"/>
    <n v="0.1004"/>
    <n v="0.45"/>
  </r>
  <r>
    <x v="10"/>
    <x v="29"/>
    <x v="1"/>
    <x v="0"/>
    <x v="1"/>
    <x v="1"/>
    <x v="2"/>
    <x v="0"/>
    <n v="3"/>
    <n v="0.70290000000000008"/>
    <n v="1.35"/>
  </r>
  <r>
    <x v="7"/>
    <x v="0"/>
    <x v="0"/>
    <x v="2"/>
    <x v="0"/>
    <x v="3"/>
    <x v="2"/>
    <x v="1"/>
    <n v="0"/>
    <n v="0"/>
    <n v="0"/>
  </r>
  <r>
    <x v="0"/>
    <x v="22"/>
    <x v="7"/>
    <x v="0"/>
    <x v="1"/>
    <x v="3"/>
    <x v="2"/>
    <x v="0"/>
    <n v="31"/>
    <n v="0"/>
    <n v="17.05"/>
  </r>
  <r>
    <x v="10"/>
    <x v="10"/>
    <x v="0"/>
    <x v="2"/>
    <x v="1"/>
    <x v="3"/>
    <x v="2"/>
    <x v="1"/>
    <n v="5"/>
    <n v="0"/>
    <n v="0"/>
  </r>
  <r>
    <x v="9"/>
    <x v="6"/>
    <x v="4"/>
    <x v="0"/>
    <x v="0"/>
    <x v="4"/>
    <x v="2"/>
    <x v="0"/>
    <n v="25"/>
    <n v="0"/>
    <n v="13.75"/>
  </r>
  <r>
    <x v="9"/>
    <x v="27"/>
    <x v="12"/>
    <x v="0"/>
    <x v="1"/>
    <x v="3"/>
    <x v="0"/>
    <x v="0"/>
    <n v="1"/>
    <n v="0"/>
    <n v="0.55000000000000004"/>
  </r>
  <r>
    <x v="1"/>
    <x v="19"/>
    <x v="2"/>
    <x v="1"/>
    <x v="1"/>
    <x v="1"/>
    <x v="0"/>
    <x v="0"/>
    <n v="46"/>
    <n v="26.152200000000001"/>
    <n v="20.7"/>
  </r>
  <r>
    <x v="11"/>
    <x v="6"/>
    <x v="4"/>
    <x v="2"/>
    <x v="1"/>
    <x v="4"/>
    <x v="0"/>
    <x v="1"/>
    <n v="9"/>
    <n v="0"/>
    <n v="0"/>
  </r>
  <r>
    <x v="10"/>
    <x v="11"/>
    <x v="2"/>
    <x v="0"/>
    <x v="1"/>
    <x v="3"/>
    <x v="0"/>
    <x v="0"/>
    <n v="419"/>
    <n v="0"/>
    <n v="230.45000000000002"/>
  </r>
  <r>
    <x v="8"/>
    <x v="21"/>
    <x v="0"/>
    <x v="0"/>
    <x v="1"/>
    <x v="0"/>
    <x v="1"/>
    <x v="0"/>
    <n v="2"/>
    <n v="0"/>
    <n v="0.55000000000000004"/>
  </r>
  <r>
    <x v="8"/>
    <x v="15"/>
    <x v="2"/>
    <x v="2"/>
    <x v="1"/>
    <x v="2"/>
    <x v="3"/>
    <x v="0"/>
    <n v="6"/>
    <n v="0"/>
    <n v="1.6500000000000001"/>
  </r>
  <r>
    <x v="9"/>
    <x v="15"/>
    <x v="2"/>
    <x v="1"/>
    <x v="1"/>
    <x v="1"/>
    <x v="1"/>
    <x v="0"/>
    <n v="20"/>
    <n v="6.899"/>
    <n v="9"/>
  </r>
  <r>
    <x v="2"/>
    <x v="19"/>
    <x v="2"/>
    <x v="0"/>
    <x v="1"/>
    <x v="1"/>
    <x v="1"/>
    <x v="0"/>
    <n v="383"/>
    <n v="105.72290000000001"/>
    <n v="172.35"/>
  </r>
  <r>
    <x v="0"/>
    <x v="16"/>
    <x v="7"/>
    <x v="2"/>
    <x v="1"/>
    <x v="1"/>
    <x v="1"/>
    <x v="0"/>
    <n v="3"/>
    <n v="0.68540000000000001"/>
    <n v="1.35"/>
  </r>
  <r>
    <x v="3"/>
    <x v="21"/>
    <x v="0"/>
    <x v="0"/>
    <x v="0"/>
    <x v="0"/>
    <x v="0"/>
    <x v="0"/>
    <n v="1"/>
    <n v="0"/>
    <n v="0.27500000000000002"/>
  </r>
  <r>
    <x v="1"/>
    <x v="15"/>
    <x v="2"/>
    <x v="2"/>
    <x v="1"/>
    <x v="0"/>
    <x v="3"/>
    <x v="0"/>
    <n v="155"/>
    <n v="0"/>
    <n v="42.435000000000002"/>
  </r>
  <r>
    <x v="5"/>
    <x v="19"/>
    <x v="2"/>
    <x v="0"/>
    <x v="1"/>
    <x v="1"/>
    <x v="2"/>
    <x v="0"/>
    <n v="2333"/>
    <n v="607.91629999999998"/>
    <n v="1049.8500000000001"/>
  </r>
  <r>
    <x v="5"/>
    <x v="13"/>
    <x v="0"/>
    <x v="0"/>
    <x v="1"/>
    <x v="2"/>
    <x v="0"/>
    <x v="0"/>
    <n v="14"/>
    <n v="0"/>
    <n v="3.71"/>
  </r>
  <r>
    <x v="4"/>
    <x v="10"/>
    <x v="0"/>
    <x v="1"/>
    <x v="1"/>
    <x v="3"/>
    <x v="2"/>
    <x v="0"/>
    <n v="87"/>
    <n v="0"/>
    <n v="47.85"/>
  </r>
  <r>
    <x v="8"/>
    <x v="9"/>
    <x v="2"/>
    <x v="0"/>
    <x v="1"/>
    <x v="4"/>
    <x v="1"/>
    <x v="1"/>
    <n v="2"/>
    <n v="0"/>
    <n v="0"/>
  </r>
  <r>
    <x v="8"/>
    <x v="8"/>
    <x v="5"/>
    <x v="1"/>
    <x v="1"/>
    <x v="2"/>
    <x v="3"/>
    <x v="0"/>
    <n v="6"/>
    <n v="0"/>
    <n v="1.6500000000000001"/>
  </r>
  <r>
    <x v="6"/>
    <x v="6"/>
    <x v="4"/>
    <x v="2"/>
    <x v="0"/>
    <x v="1"/>
    <x v="1"/>
    <x v="0"/>
    <n v="9"/>
    <n v="1.9226000000000001"/>
    <n v="4.05"/>
  </r>
  <r>
    <x v="9"/>
    <x v="21"/>
    <x v="0"/>
    <x v="0"/>
    <x v="1"/>
    <x v="2"/>
    <x v="1"/>
    <x v="0"/>
    <n v="2"/>
    <n v="0"/>
    <n v="0.53"/>
  </r>
  <r>
    <x v="1"/>
    <x v="0"/>
    <x v="0"/>
    <x v="0"/>
    <x v="1"/>
    <x v="2"/>
    <x v="1"/>
    <x v="0"/>
    <n v="20"/>
    <n v="0"/>
    <n v="5.49"/>
  </r>
  <r>
    <x v="8"/>
    <x v="25"/>
    <x v="11"/>
    <x v="0"/>
    <x v="1"/>
    <x v="3"/>
    <x v="0"/>
    <x v="0"/>
    <n v="1"/>
    <n v="0"/>
    <n v="0.55000000000000004"/>
  </r>
  <r>
    <x v="6"/>
    <x v="4"/>
    <x v="3"/>
    <x v="2"/>
    <x v="1"/>
    <x v="1"/>
    <x v="0"/>
    <x v="0"/>
    <n v="57"/>
    <n v="19.260200000000001"/>
    <n v="25.650000000000002"/>
  </r>
  <r>
    <x v="6"/>
    <x v="10"/>
    <x v="0"/>
    <x v="2"/>
    <x v="0"/>
    <x v="3"/>
    <x v="1"/>
    <x v="0"/>
    <n v="5"/>
    <n v="0"/>
    <n v="2.75"/>
  </r>
  <r>
    <x v="8"/>
    <x v="4"/>
    <x v="3"/>
    <x v="2"/>
    <x v="1"/>
    <x v="2"/>
    <x v="2"/>
    <x v="0"/>
    <n v="94"/>
    <n v="0"/>
    <n v="25.85"/>
  </r>
  <r>
    <x v="4"/>
    <x v="10"/>
    <x v="0"/>
    <x v="1"/>
    <x v="1"/>
    <x v="2"/>
    <x v="1"/>
    <x v="0"/>
    <n v="4"/>
    <n v="0"/>
    <n v="1.06"/>
  </r>
  <r>
    <x v="1"/>
    <x v="10"/>
    <x v="0"/>
    <x v="1"/>
    <x v="1"/>
    <x v="0"/>
    <x v="1"/>
    <x v="0"/>
    <n v="61"/>
    <n v="0"/>
    <n v="16.755000000000003"/>
  </r>
  <r>
    <x v="4"/>
    <x v="10"/>
    <x v="0"/>
    <x v="1"/>
    <x v="0"/>
    <x v="2"/>
    <x v="1"/>
    <x v="0"/>
    <n v="4"/>
    <n v="0"/>
    <n v="1.06"/>
  </r>
  <r>
    <x v="11"/>
    <x v="21"/>
    <x v="0"/>
    <x v="0"/>
    <x v="1"/>
    <x v="1"/>
    <x v="3"/>
    <x v="0"/>
    <n v="2"/>
    <n v="0.51850000000000007"/>
    <n v="0.9"/>
  </r>
  <r>
    <x v="4"/>
    <x v="10"/>
    <x v="0"/>
    <x v="1"/>
    <x v="1"/>
    <x v="4"/>
    <x v="2"/>
    <x v="0"/>
    <n v="5"/>
    <n v="0"/>
    <n v="2.75"/>
  </r>
  <r>
    <x v="1"/>
    <x v="0"/>
    <x v="0"/>
    <x v="2"/>
    <x v="1"/>
    <x v="1"/>
    <x v="3"/>
    <x v="0"/>
    <n v="9"/>
    <n v="4.6057000000000006"/>
    <n v="4.05"/>
  </r>
  <r>
    <x v="11"/>
    <x v="1"/>
    <x v="1"/>
    <x v="0"/>
    <x v="1"/>
    <x v="1"/>
    <x v="0"/>
    <x v="0"/>
    <n v="246"/>
    <n v="78.415000000000006"/>
    <n v="110.7"/>
  </r>
  <r>
    <x v="11"/>
    <x v="4"/>
    <x v="3"/>
    <x v="2"/>
    <x v="1"/>
    <x v="3"/>
    <x v="0"/>
    <x v="0"/>
    <n v="6"/>
    <n v="0"/>
    <n v="3.3000000000000003"/>
  </r>
  <r>
    <x v="4"/>
    <x v="9"/>
    <x v="2"/>
    <x v="1"/>
    <x v="1"/>
    <x v="0"/>
    <x v="1"/>
    <x v="1"/>
    <n v="1"/>
    <n v="0"/>
    <n v="0"/>
  </r>
  <r>
    <x v="2"/>
    <x v="23"/>
    <x v="2"/>
    <x v="0"/>
    <x v="1"/>
    <x v="2"/>
    <x v="0"/>
    <x v="0"/>
    <n v="1"/>
    <n v="0"/>
    <n v="0.27500000000000002"/>
  </r>
  <r>
    <x v="4"/>
    <x v="2"/>
    <x v="2"/>
    <x v="0"/>
    <x v="1"/>
    <x v="1"/>
    <x v="3"/>
    <x v="0"/>
    <n v="94"/>
    <n v="28.726000000000003"/>
    <n v="42.300000000000004"/>
  </r>
  <r>
    <x v="7"/>
    <x v="15"/>
    <x v="2"/>
    <x v="0"/>
    <x v="1"/>
    <x v="4"/>
    <x v="2"/>
    <x v="0"/>
    <n v="37"/>
    <n v="0"/>
    <n v="20.350000000000001"/>
  </r>
  <r>
    <x v="0"/>
    <x v="25"/>
    <x v="11"/>
    <x v="0"/>
    <x v="1"/>
    <x v="0"/>
    <x v="2"/>
    <x v="1"/>
    <n v="2"/>
    <n v="0"/>
    <n v="0"/>
  </r>
  <r>
    <x v="4"/>
    <x v="16"/>
    <x v="7"/>
    <x v="2"/>
    <x v="1"/>
    <x v="1"/>
    <x v="3"/>
    <x v="0"/>
    <n v="9"/>
    <n v="6.9250000000000007"/>
    <n v="4.05"/>
  </r>
  <r>
    <x v="5"/>
    <x v="4"/>
    <x v="3"/>
    <x v="0"/>
    <x v="0"/>
    <x v="4"/>
    <x v="3"/>
    <x v="0"/>
    <n v="1"/>
    <n v="0"/>
    <n v="0.55000000000000004"/>
  </r>
  <r>
    <x v="6"/>
    <x v="13"/>
    <x v="0"/>
    <x v="0"/>
    <x v="1"/>
    <x v="3"/>
    <x v="3"/>
    <x v="0"/>
    <n v="7"/>
    <n v="0"/>
    <n v="3.85"/>
  </r>
  <r>
    <x v="2"/>
    <x v="5"/>
    <x v="1"/>
    <x v="0"/>
    <x v="1"/>
    <x v="0"/>
    <x v="3"/>
    <x v="1"/>
    <n v="12"/>
    <n v="0"/>
    <n v="0"/>
  </r>
  <r>
    <x v="8"/>
    <x v="10"/>
    <x v="0"/>
    <x v="0"/>
    <x v="0"/>
    <x v="0"/>
    <x v="0"/>
    <x v="0"/>
    <n v="2145"/>
    <n v="0"/>
    <n v="589.875"/>
  </r>
  <r>
    <x v="11"/>
    <x v="30"/>
    <x v="1"/>
    <x v="0"/>
    <x v="1"/>
    <x v="3"/>
    <x v="2"/>
    <x v="1"/>
    <n v="0"/>
    <n v="0"/>
    <n v="0"/>
  </r>
  <r>
    <x v="8"/>
    <x v="15"/>
    <x v="2"/>
    <x v="2"/>
    <x v="1"/>
    <x v="1"/>
    <x v="0"/>
    <x v="0"/>
    <n v="4"/>
    <n v="0.86860000000000004"/>
    <n v="1.8"/>
  </r>
  <r>
    <x v="2"/>
    <x v="8"/>
    <x v="5"/>
    <x v="0"/>
    <x v="1"/>
    <x v="3"/>
    <x v="2"/>
    <x v="0"/>
    <n v="100"/>
    <n v="0"/>
    <n v="55"/>
  </r>
  <r>
    <x v="0"/>
    <x v="19"/>
    <x v="2"/>
    <x v="2"/>
    <x v="1"/>
    <x v="2"/>
    <x v="2"/>
    <x v="1"/>
    <n v="31"/>
    <n v="0"/>
    <n v="0"/>
  </r>
  <r>
    <x v="1"/>
    <x v="19"/>
    <x v="2"/>
    <x v="0"/>
    <x v="1"/>
    <x v="0"/>
    <x v="2"/>
    <x v="0"/>
    <n v="13354"/>
    <n v="0"/>
    <n v="3672.3500000000004"/>
  </r>
  <r>
    <x v="2"/>
    <x v="15"/>
    <x v="2"/>
    <x v="0"/>
    <x v="1"/>
    <x v="0"/>
    <x v="1"/>
    <x v="1"/>
    <n v="15"/>
    <n v="0"/>
    <n v="0"/>
  </r>
  <r>
    <x v="9"/>
    <x v="10"/>
    <x v="0"/>
    <x v="0"/>
    <x v="0"/>
    <x v="4"/>
    <x v="3"/>
    <x v="1"/>
    <n v="11"/>
    <n v="0"/>
    <n v="0"/>
  </r>
  <r>
    <x v="8"/>
    <x v="10"/>
    <x v="0"/>
    <x v="1"/>
    <x v="1"/>
    <x v="4"/>
    <x v="2"/>
    <x v="0"/>
    <n v="3"/>
    <n v="0"/>
    <n v="1.6500000000000001"/>
  </r>
  <r>
    <x v="0"/>
    <x v="12"/>
    <x v="1"/>
    <x v="0"/>
    <x v="1"/>
    <x v="0"/>
    <x v="3"/>
    <x v="0"/>
    <n v="2057"/>
    <n v="0"/>
    <n v="545.10500000000002"/>
  </r>
  <r>
    <x v="1"/>
    <x v="0"/>
    <x v="0"/>
    <x v="0"/>
    <x v="0"/>
    <x v="0"/>
    <x v="2"/>
    <x v="0"/>
    <n v="16"/>
    <n v="0"/>
    <n v="4.4000000000000004"/>
  </r>
  <r>
    <x v="4"/>
    <x v="6"/>
    <x v="4"/>
    <x v="2"/>
    <x v="1"/>
    <x v="3"/>
    <x v="3"/>
    <x v="1"/>
    <n v="1"/>
    <n v="0"/>
    <n v="0"/>
  </r>
  <r>
    <x v="3"/>
    <x v="0"/>
    <x v="0"/>
    <x v="1"/>
    <x v="1"/>
    <x v="3"/>
    <x v="1"/>
    <x v="0"/>
    <n v="1"/>
    <n v="0"/>
    <n v="0.55000000000000004"/>
  </r>
  <r>
    <x v="0"/>
    <x v="4"/>
    <x v="3"/>
    <x v="2"/>
    <x v="0"/>
    <x v="2"/>
    <x v="3"/>
    <x v="1"/>
    <n v="3"/>
    <n v="0"/>
    <n v="0"/>
  </r>
  <r>
    <x v="7"/>
    <x v="3"/>
    <x v="2"/>
    <x v="0"/>
    <x v="1"/>
    <x v="1"/>
    <x v="0"/>
    <x v="0"/>
    <n v="3"/>
    <n v="1.0011000000000001"/>
    <n v="1.35"/>
  </r>
  <r>
    <x v="9"/>
    <x v="17"/>
    <x v="8"/>
    <x v="2"/>
    <x v="1"/>
    <x v="3"/>
    <x v="3"/>
    <x v="1"/>
    <n v="1"/>
    <n v="0"/>
    <n v="0"/>
  </r>
  <r>
    <x v="5"/>
    <x v="16"/>
    <x v="7"/>
    <x v="1"/>
    <x v="1"/>
    <x v="1"/>
    <x v="2"/>
    <x v="0"/>
    <n v="31"/>
    <n v="6.0253000000000005"/>
    <n v="13.950000000000001"/>
  </r>
  <r>
    <x v="1"/>
    <x v="9"/>
    <x v="2"/>
    <x v="2"/>
    <x v="1"/>
    <x v="0"/>
    <x v="2"/>
    <x v="0"/>
    <n v="470"/>
    <n v="0"/>
    <n v="129.25"/>
  </r>
  <r>
    <x v="11"/>
    <x v="17"/>
    <x v="8"/>
    <x v="2"/>
    <x v="1"/>
    <x v="1"/>
    <x v="0"/>
    <x v="0"/>
    <n v="145"/>
    <n v="39.822600000000001"/>
    <n v="65.25"/>
  </r>
  <r>
    <x v="0"/>
    <x v="6"/>
    <x v="4"/>
    <x v="0"/>
    <x v="0"/>
    <x v="4"/>
    <x v="0"/>
    <x v="1"/>
    <n v="22"/>
    <n v="0"/>
    <n v="0"/>
  </r>
  <r>
    <x v="6"/>
    <x v="13"/>
    <x v="0"/>
    <x v="1"/>
    <x v="1"/>
    <x v="0"/>
    <x v="1"/>
    <x v="0"/>
    <n v="1"/>
    <n v="0"/>
    <n v="0.27500000000000002"/>
  </r>
  <r>
    <x v="10"/>
    <x v="6"/>
    <x v="4"/>
    <x v="2"/>
    <x v="0"/>
    <x v="3"/>
    <x v="3"/>
    <x v="0"/>
    <n v="2"/>
    <n v="0"/>
    <n v="1.1000000000000001"/>
  </r>
  <r>
    <x v="7"/>
    <x v="8"/>
    <x v="5"/>
    <x v="1"/>
    <x v="1"/>
    <x v="3"/>
    <x v="3"/>
    <x v="0"/>
    <n v="2"/>
    <n v="0"/>
    <n v="1.1000000000000001"/>
  </r>
  <r>
    <x v="9"/>
    <x v="4"/>
    <x v="3"/>
    <x v="0"/>
    <x v="1"/>
    <x v="5"/>
    <x v="0"/>
    <x v="0"/>
    <n v="14"/>
    <n v="151.31480000000002"/>
    <n v="9.66"/>
  </r>
  <r>
    <x v="6"/>
    <x v="11"/>
    <x v="2"/>
    <x v="2"/>
    <x v="1"/>
    <x v="2"/>
    <x v="1"/>
    <x v="0"/>
    <n v="33"/>
    <n v="0"/>
    <n v="9.0750000000000011"/>
  </r>
  <r>
    <x v="3"/>
    <x v="14"/>
    <x v="6"/>
    <x v="0"/>
    <x v="1"/>
    <x v="3"/>
    <x v="0"/>
    <x v="0"/>
    <n v="1"/>
    <n v="0"/>
    <n v="0.55000000000000004"/>
  </r>
  <r>
    <x v="6"/>
    <x v="15"/>
    <x v="2"/>
    <x v="1"/>
    <x v="1"/>
    <x v="5"/>
    <x v="2"/>
    <x v="0"/>
    <n v="1"/>
    <n v="9.3010999999999999"/>
    <n v="0.69000000000000006"/>
  </r>
  <r>
    <x v="1"/>
    <x v="2"/>
    <x v="2"/>
    <x v="1"/>
    <x v="1"/>
    <x v="0"/>
    <x v="0"/>
    <x v="0"/>
    <n v="9"/>
    <n v="0"/>
    <n v="2.4750000000000001"/>
  </r>
  <r>
    <x v="9"/>
    <x v="21"/>
    <x v="0"/>
    <x v="0"/>
    <x v="0"/>
    <x v="0"/>
    <x v="3"/>
    <x v="0"/>
    <n v="3"/>
    <n v="0"/>
    <n v="0.79500000000000004"/>
  </r>
  <r>
    <x v="5"/>
    <x v="17"/>
    <x v="8"/>
    <x v="1"/>
    <x v="1"/>
    <x v="0"/>
    <x v="0"/>
    <x v="0"/>
    <n v="87"/>
    <n v="0"/>
    <n v="23.055"/>
  </r>
  <r>
    <x v="8"/>
    <x v="27"/>
    <x v="12"/>
    <x v="0"/>
    <x v="1"/>
    <x v="1"/>
    <x v="0"/>
    <x v="0"/>
    <n v="5"/>
    <n v="2.7204000000000002"/>
    <n v="2.25"/>
  </r>
  <r>
    <x v="5"/>
    <x v="9"/>
    <x v="2"/>
    <x v="1"/>
    <x v="1"/>
    <x v="0"/>
    <x v="2"/>
    <x v="0"/>
    <n v="190"/>
    <n v="0"/>
    <n v="50.35"/>
  </r>
  <r>
    <x v="0"/>
    <x v="0"/>
    <x v="0"/>
    <x v="0"/>
    <x v="1"/>
    <x v="0"/>
    <x v="0"/>
    <x v="0"/>
    <n v="320"/>
    <n v="0"/>
    <n v="84.8"/>
  </r>
  <r>
    <x v="5"/>
    <x v="19"/>
    <x v="2"/>
    <x v="2"/>
    <x v="1"/>
    <x v="1"/>
    <x v="2"/>
    <x v="0"/>
    <n v="111"/>
    <n v="26.637600000000003"/>
    <n v="49.95"/>
  </r>
  <r>
    <x v="0"/>
    <x v="8"/>
    <x v="5"/>
    <x v="0"/>
    <x v="1"/>
    <x v="1"/>
    <x v="0"/>
    <x v="0"/>
    <n v="223"/>
    <n v="74.131799999999998"/>
    <n v="100.35000000000001"/>
  </r>
  <r>
    <x v="3"/>
    <x v="11"/>
    <x v="2"/>
    <x v="0"/>
    <x v="1"/>
    <x v="4"/>
    <x v="1"/>
    <x v="0"/>
    <n v="37"/>
    <n v="0"/>
    <n v="20.350000000000001"/>
  </r>
  <r>
    <x v="6"/>
    <x v="16"/>
    <x v="7"/>
    <x v="0"/>
    <x v="1"/>
    <x v="3"/>
    <x v="0"/>
    <x v="0"/>
    <n v="58"/>
    <n v="0"/>
    <n v="31.900000000000002"/>
  </r>
  <r>
    <x v="3"/>
    <x v="8"/>
    <x v="5"/>
    <x v="2"/>
    <x v="1"/>
    <x v="2"/>
    <x v="0"/>
    <x v="0"/>
    <n v="4"/>
    <n v="0"/>
    <n v="1.1000000000000001"/>
  </r>
  <r>
    <x v="6"/>
    <x v="4"/>
    <x v="3"/>
    <x v="0"/>
    <x v="1"/>
    <x v="0"/>
    <x v="0"/>
    <x v="1"/>
    <n v="77"/>
    <n v="0"/>
    <n v="0"/>
  </r>
  <r>
    <x v="8"/>
    <x v="10"/>
    <x v="0"/>
    <x v="2"/>
    <x v="1"/>
    <x v="0"/>
    <x v="2"/>
    <x v="0"/>
    <n v="2867"/>
    <n v="0"/>
    <n v="788.42500000000007"/>
  </r>
  <r>
    <x v="10"/>
    <x v="9"/>
    <x v="2"/>
    <x v="2"/>
    <x v="1"/>
    <x v="0"/>
    <x v="1"/>
    <x v="0"/>
    <n v="40"/>
    <n v="0"/>
    <n v="11"/>
  </r>
  <r>
    <x v="10"/>
    <x v="8"/>
    <x v="5"/>
    <x v="0"/>
    <x v="1"/>
    <x v="5"/>
    <x v="1"/>
    <x v="0"/>
    <n v="3"/>
    <n v="14.185500000000001"/>
    <n v="2.0700000000000003"/>
  </r>
  <r>
    <x v="0"/>
    <x v="6"/>
    <x v="4"/>
    <x v="0"/>
    <x v="1"/>
    <x v="4"/>
    <x v="1"/>
    <x v="0"/>
    <n v="28"/>
    <n v="0"/>
    <n v="15.4"/>
  </r>
  <r>
    <x v="4"/>
    <x v="25"/>
    <x v="11"/>
    <x v="0"/>
    <x v="1"/>
    <x v="1"/>
    <x v="3"/>
    <x v="0"/>
    <n v="3"/>
    <n v="1.3849"/>
    <n v="1.35"/>
  </r>
  <r>
    <x v="7"/>
    <x v="12"/>
    <x v="1"/>
    <x v="0"/>
    <x v="1"/>
    <x v="2"/>
    <x v="2"/>
    <x v="1"/>
    <n v="6"/>
    <n v="0"/>
    <n v="0"/>
  </r>
  <r>
    <x v="0"/>
    <x v="4"/>
    <x v="3"/>
    <x v="2"/>
    <x v="0"/>
    <x v="0"/>
    <x v="0"/>
    <x v="0"/>
    <n v="9"/>
    <n v="0"/>
    <n v="2.3850000000000002"/>
  </r>
  <r>
    <x v="8"/>
    <x v="24"/>
    <x v="2"/>
    <x v="0"/>
    <x v="1"/>
    <x v="0"/>
    <x v="2"/>
    <x v="0"/>
    <n v="20"/>
    <n v="0"/>
    <n v="5.5"/>
  </r>
  <r>
    <x v="11"/>
    <x v="12"/>
    <x v="1"/>
    <x v="0"/>
    <x v="1"/>
    <x v="0"/>
    <x v="2"/>
    <x v="0"/>
    <n v="6646"/>
    <n v="0"/>
    <n v="1827.65"/>
  </r>
  <r>
    <x v="9"/>
    <x v="0"/>
    <x v="0"/>
    <x v="2"/>
    <x v="1"/>
    <x v="0"/>
    <x v="0"/>
    <x v="0"/>
    <n v="9"/>
    <n v="0"/>
    <n v="2.3850000000000002"/>
  </r>
  <r>
    <x v="7"/>
    <x v="10"/>
    <x v="0"/>
    <x v="0"/>
    <x v="1"/>
    <x v="4"/>
    <x v="2"/>
    <x v="1"/>
    <n v="226"/>
    <n v="0"/>
    <n v="0"/>
  </r>
  <r>
    <x v="3"/>
    <x v="10"/>
    <x v="0"/>
    <x v="1"/>
    <x v="0"/>
    <x v="3"/>
    <x v="1"/>
    <x v="0"/>
    <n v="1"/>
    <n v="0"/>
    <n v="0.55000000000000004"/>
  </r>
  <r>
    <x v="2"/>
    <x v="6"/>
    <x v="4"/>
    <x v="2"/>
    <x v="1"/>
    <x v="3"/>
    <x v="2"/>
    <x v="1"/>
    <n v="2"/>
    <n v="0"/>
    <n v="0"/>
  </r>
  <r>
    <x v="1"/>
    <x v="11"/>
    <x v="2"/>
    <x v="0"/>
    <x v="1"/>
    <x v="0"/>
    <x v="2"/>
    <x v="1"/>
    <n v="425"/>
    <n v="0"/>
    <n v="0"/>
  </r>
  <r>
    <x v="10"/>
    <x v="5"/>
    <x v="1"/>
    <x v="0"/>
    <x v="1"/>
    <x v="0"/>
    <x v="3"/>
    <x v="0"/>
    <n v="602"/>
    <n v="0"/>
    <n v="165.55"/>
  </r>
  <r>
    <x v="2"/>
    <x v="19"/>
    <x v="2"/>
    <x v="1"/>
    <x v="1"/>
    <x v="1"/>
    <x v="2"/>
    <x v="0"/>
    <n v="41"/>
    <n v="14.315800000000001"/>
    <n v="18.45"/>
  </r>
  <r>
    <x v="8"/>
    <x v="2"/>
    <x v="2"/>
    <x v="0"/>
    <x v="1"/>
    <x v="2"/>
    <x v="3"/>
    <x v="0"/>
    <n v="65"/>
    <n v="0"/>
    <n v="17.875"/>
  </r>
  <r>
    <x v="9"/>
    <x v="4"/>
    <x v="3"/>
    <x v="0"/>
    <x v="1"/>
    <x v="4"/>
    <x v="3"/>
    <x v="1"/>
    <n v="46"/>
    <n v="0"/>
    <n v="0"/>
  </r>
  <r>
    <x v="10"/>
    <x v="10"/>
    <x v="0"/>
    <x v="0"/>
    <x v="1"/>
    <x v="5"/>
    <x v="2"/>
    <x v="0"/>
    <n v="8"/>
    <n v="32.271799999999999"/>
    <n v="5.5200000000000005"/>
  </r>
  <r>
    <x v="11"/>
    <x v="9"/>
    <x v="2"/>
    <x v="2"/>
    <x v="1"/>
    <x v="2"/>
    <x v="0"/>
    <x v="0"/>
    <n v="7"/>
    <n v="0"/>
    <n v="1.925"/>
  </r>
  <r>
    <x v="4"/>
    <x v="17"/>
    <x v="8"/>
    <x v="1"/>
    <x v="1"/>
    <x v="4"/>
    <x v="0"/>
    <x v="0"/>
    <n v="9"/>
    <n v="0"/>
    <n v="4.95"/>
  </r>
  <r>
    <x v="7"/>
    <x v="17"/>
    <x v="8"/>
    <x v="2"/>
    <x v="1"/>
    <x v="1"/>
    <x v="1"/>
    <x v="0"/>
    <n v="178"/>
    <n v="56.704700000000003"/>
    <n v="80.100000000000009"/>
  </r>
  <r>
    <x v="4"/>
    <x v="10"/>
    <x v="0"/>
    <x v="0"/>
    <x v="0"/>
    <x v="2"/>
    <x v="2"/>
    <x v="1"/>
    <n v="27"/>
    <n v="0"/>
    <n v="0"/>
  </r>
  <r>
    <x v="0"/>
    <x v="27"/>
    <x v="12"/>
    <x v="0"/>
    <x v="1"/>
    <x v="3"/>
    <x v="2"/>
    <x v="1"/>
    <n v="0"/>
    <n v="0"/>
    <n v="0"/>
  </r>
  <r>
    <x v="11"/>
    <x v="24"/>
    <x v="2"/>
    <x v="0"/>
    <x v="1"/>
    <x v="0"/>
    <x v="3"/>
    <x v="1"/>
    <n v="1"/>
    <n v="0"/>
    <n v="0"/>
  </r>
  <r>
    <x v="7"/>
    <x v="9"/>
    <x v="2"/>
    <x v="0"/>
    <x v="1"/>
    <x v="0"/>
    <x v="1"/>
    <x v="1"/>
    <n v="6"/>
    <n v="0"/>
    <n v="0"/>
  </r>
  <r>
    <x v="10"/>
    <x v="12"/>
    <x v="1"/>
    <x v="0"/>
    <x v="1"/>
    <x v="3"/>
    <x v="0"/>
    <x v="0"/>
    <n v="84"/>
    <n v="0"/>
    <n v="46.2"/>
  </r>
  <r>
    <x v="10"/>
    <x v="16"/>
    <x v="7"/>
    <x v="2"/>
    <x v="1"/>
    <x v="2"/>
    <x v="2"/>
    <x v="0"/>
    <n v="13"/>
    <n v="0"/>
    <n v="3.5750000000000002"/>
  </r>
  <r>
    <x v="5"/>
    <x v="11"/>
    <x v="2"/>
    <x v="0"/>
    <x v="1"/>
    <x v="3"/>
    <x v="1"/>
    <x v="0"/>
    <n v="96"/>
    <n v="0"/>
    <n v="52.800000000000004"/>
  </r>
  <r>
    <x v="2"/>
    <x v="4"/>
    <x v="3"/>
    <x v="2"/>
    <x v="0"/>
    <x v="3"/>
    <x v="2"/>
    <x v="0"/>
    <n v="5"/>
    <n v="0"/>
    <n v="2.75"/>
  </r>
  <r>
    <x v="5"/>
    <x v="17"/>
    <x v="8"/>
    <x v="2"/>
    <x v="1"/>
    <x v="0"/>
    <x v="2"/>
    <x v="0"/>
    <n v="2211"/>
    <n v="0"/>
    <n v="585.91500000000008"/>
  </r>
  <r>
    <x v="6"/>
    <x v="6"/>
    <x v="4"/>
    <x v="2"/>
    <x v="1"/>
    <x v="2"/>
    <x v="0"/>
    <x v="0"/>
    <n v="20"/>
    <n v="0"/>
    <n v="5.5"/>
  </r>
  <r>
    <x v="7"/>
    <x v="6"/>
    <x v="4"/>
    <x v="0"/>
    <x v="1"/>
    <x v="5"/>
    <x v="3"/>
    <x v="0"/>
    <n v="1"/>
    <n v="0.4677"/>
    <n v="0.69000000000000006"/>
  </r>
  <r>
    <x v="11"/>
    <x v="5"/>
    <x v="1"/>
    <x v="2"/>
    <x v="1"/>
    <x v="0"/>
    <x v="0"/>
    <x v="0"/>
    <n v="6"/>
    <n v="0"/>
    <n v="1.6500000000000001"/>
  </r>
  <r>
    <x v="7"/>
    <x v="12"/>
    <x v="1"/>
    <x v="0"/>
    <x v="1"/>
    <x v="3"/>
    <x v="1"/>
    <x v="0"/>
    <n v="16"/>
    <n v="0"/>
    <n v="8.8000000000000007"/>
  </r>
  <r>
    <x v="8"/>
    <x v="12"/>
    <x v="1"/>
    <x v="0"/>
    <x v="1"/>
    <x v="4"/>
    <x v="1"/>
    <x v="0"/>
    <n v="9"/>
    <n v="0"/>
    <n v="4.95"/>
  </r>
  <r>
    <x v="2"/>
    <x v="10"/>
    <x v="0"/>
    <x v="1"/>
    <x v="1"/>
    <x v="0"/>
    <x v="3"/>
    <x v="1"/>
    <n v="14"/>
    <n v="0"/>
    <n v="0"/>
  </r>
  <r>
    <x v="11"/>
    <x v="21"/>
    <x v="0"/>
    <x v="0"/>
    <x v="1"/>
    <x v="2"/>
    <x v="3"/>
    <x v="0"/>
    <n v="2"/>
    <n v="0"/>
    <n v="0.55000000000000004"/>
  </r>
  <r>
    <x v="10"/>
    <x v="17"/>
    <x v="8"/>
    <x v="1"/>
    <x v="1"/>
    <x v="0"/>
    <x v="2"/>
    <x v="1"/>
    <n v="12"/>
    <n v="0"/>
    <n v="0"/>
  </r>
  <r>
    <x v="5"/>
    <x v="10"/>
    <x v="0"/>
    <x v="0"/>
    <x v="0"/>
    <x v="1"/>
    <x v="2"/>
    <x v="0"/>
    <n v="1076"/>
    <n v="296.4024"/>
    <n v="484.20000000000005"/>
  </r>
  <r>
    <x v="6"/>
    <x v="9"/>
    <x v="2"/>
    <x v="2"/>
    <x v="1"/>
    <x v="0"/>
    <x v="1"/>
    <x v="0"/>
    <n v="39"/>
    <n v="0"/>
    <n v="10.725"/>
  </r>
  <r>
    <x v="2"/>
    <x v="11"/>
    <x v="2"/>
    <x v="1"/>
    <x v="1"/>
    <x v="4"/>
    <x v="2"/>
    <x v="0"/>
    <n v="41"/>
    <n v="0"/>
    <n v="22.55"/>
  </r>
  <r>
    <x v="7"/>
    <x v="4"/>
    <x v="3"/>
    <x v="1"/>
    <x v="1"/>
    <x v="3"/>
    <x v="2"/>
    <x v="0"/>
    <n v="6"/>
    <n v="0"/>
    <n v="3.3000000000000003"/>
  </r>
  <r>
    <x v="7"/>
    <x v="8"/>
    <x v="5"/>
    <x v="2"/>
    <x v="1"/>
    <x v="0"/>
    <x v="1"/>
    <x v="0"/>
    <n v="10"/>
    <n v="0"/>
    <n v="2.75"/>
  </r>
  <r>
    <x v="8"/>
    <x v="1"/>
    <x v="1"/>
    <x v="0"/>
    <x v="1"/>
    <x v="4"/>
    <x v="3"/>
    <x v="0"/>
    <n v="7"/>
    <n v="0"/>
    <n v="3.85"/>
  </r>
  <r>
    <x v="8"/>
    <x v="10"/>
    <x v="0"/>
    <x v="0"/>
    <x v="1"/>
    <x v="0"/>
    <x v="0"/>
    <x v="0"/>
    <n v="10271"/>
    <n v="0"/>
    <n v="2824.5250000000001"/>
  </r>
  <r>
    <x v="0"/>
    <x v="15"/>
    <x v="2"/>
    <x v="1"/>
    <x v="1"/>
    <x v="1"/>
    <x v="3"/>
    <x v="0"/>
    <n v="17"/>
    <n v="6.3124000000000002"/>
    <n v="7.65"/>
  </r>
  <r>
    <x v="1"/>
    <x v="9"/>
    <x v="2"/>
    <x v="0"/>
    <x v="1"/>
    <x v="4"/>
    <x v="0"/>
    <x v="1"/>
    <n v="6"/>
    <n v="0"/>
    <n v="0"/>
  </r>
  <r>
    <x v="2"/>
    <x v="19"/>
    <x v="2"/>
    <x v="0"/>
    <x v="1"/>
    <x v="4"/>
    <x v="3"/>
    <x v="0"/>
    <n v="31"/>
    <n v="0"/>
    <n v="17.05"/>
  </r>
  <r>
    <x v="11"/>
    <x v="12"/>
    <x v="1"/>
    <x v="0"/>
    <x v="1"/>
    <x v="2"/>
    <x v="1"/>
    <x v="0"/>
    <n v="34"/>
    <n v="0"/>
    <n v="9.35"/>
  </r>
  <r>
    <x v="1"/>
    <x v="9"/>
    <x v="2"/>
    <x v="1"/>
    <x v="1"/>
    <x v="0"/>
    <x v="2"/>
    <x v="0"/>
    <n v="205"/>
    <n v="0"/>
    <n v="56.375"/>
  </r>
  <r>
    <x v="10"/>
    <x v="10"/>
    <x v="0"/>
    <x v="2"/>
    <x v="1"/>
    <x v="1"/>
    <x v="3"/>
    <x v="0"/>
    <n v="152"/>
    <n v="48.399000000000001"/>
    <n v="68.400000000000006"/>
  </r>
  <r>
    <x v="9"/>
    <x v="6"/>
    <x v="4"/>
    <x v="1"/>
    <x v="1"/>
    <x v="2"/>
    <x v="3"/>
    <x v="0"/>
    <n v="4"/>
    <n v="0"/>
    <n v="1.06"/>
  </r>
  <r>
    <x v="3"/>
    <x v="11"/>
    <x v="2"/>
    <x v="2"/>
    <x v="1"/>
    <x v="4"/>
    <x v="3"/>
    <x v="0"/>
    <n v="1"/>
    <n v="0"/>
    <n v="0.55000000000000004"/>
  </r>
  <r>
    <x v="4"/>
    <x v="6"/>
    <x v="4"/>
    <x v="0"/>
    <x v="1"/>
    <x v="2"/>
    <x v="1"/>
    <x v="0"/>
    <n v="129"/>
    <n v="0"/>
    <n v="34.185000000000002"/>
  </r>
  <r>
    <x v="4"/>
    <x v="8"/>
    <x v="5"/>
    <x v="0"/>
    <x v="1"/>
    <x v="3"/>
    <x v="3"/>
    <x v="1"/>
    <n v="2"/>
    <n v="0"/>
    <n v="0"/>
  </r>
  <r>
    <x v="2"/>
    <x v="15"/>
    <x v="2"/>
    <x v="1"/>
    <x v="1"/>
    <x v="3"/>
    <x v="2"/>
    <x v="1"/>
    <n v="0"/>
    <n v="0"/>
    <n v="0"/>
  </r>
  <r>
    <x v="2"/>
    <x v="7"/>
    <x v="2"/>
    <x v="0"/>
    <x v="1"/>
    <x v="2"/>
    <x v="2"/>
    <x v="1"/>
    <n v="3"/>
    <n v="0"/>
    <n v="0"/>
  </r>
  <r>
    <x v="1"/>
    <x v="1"/>
    <x v="1"/>
    <x v="2"/>
    <x v="1"/>
    <x v="4"/>
    <x v="2"/>
    <x v="0"/>
    <n v="13"/>
    <n v="0"/>
    <n v="7.15"/>
  </r>
  <r>
    <x v="0"/>
    <x v="6"/>
    <x v="4"/>
    <x v="0"/>
    <x v="1"/>
    <x v="1"/>
    <x v="3"/>
    <x v="0"/>
    <n v="1677"/>
    <n v="495.8064"/>
    <n v="754.65000000000009"/>
  </r>
  <r>
    <x v="7"/>
    <x v="10"/>
    <x v="0"/>
    <x v="2"/>
    <x v="1"/>
    <x v="2"/>
    <x v="2"/>
    <x v="1"/>
    <n v="6"/>
    <n v="0"/>
    <n v="0"/>
  </r>
  <r>
    <x v="9"/>
    <x v="10"/>
    <x v="0"/>
    <x v="2"/>
    <x v="1"/>
    <x v="0"/>
    <x v="0"/>
    <x v="1"/>
    <n v="2"/>
    <n v="0"/>
    <n v="0"/>
  </r>
  <r>
    <x v="9"/>
    <x v="6"/>
    <x v="4"/>
    <x v="2"/>
    <x v="0"/>
    <x v="3"/>
    <x v="0"/>
    <x v="0"/>
    <n v="2"/>
    <n v="0"/>
    <n v="1.1000000000000001"/>
  </r>
  <r>
    <x v="8"/>
    <x v="8"/>
    <x v="5"/>
    <x v="2"/>
    <x v="1"/>
    <x v="0"/>
    <x v="2"/>
    <x v="0"/>
    <n v="151"/>
    <n v="0"/>
    <n v="41.524999999999999"/>
  </r>
  <r>
    <x v="8"/>
    <x v="0"/>
    <x v="0"/>
    <x v="0"/>
    <x v="1"/>
    <x v="0"/>
    <x v="3"/>
    <x v="1"/>
    <n v="8"/>
    <n v="0"/>
    <n v="0"/>
  </r>
  <r>
    <x v="11"/>
    <x v="10"/>
    <x v="0"/>
    <x v="1"/>
    <x v="0"/>
    <x v="3"/>
    <x v="0"/>
    <x v="0"/>
    <n v="6"/>
    <n v="0"/>
    <n v="3.3000000000000003"/>
  </r>
  <r>
    <x v="9"/>
    <x v="10"/>
    <x v="0"/>
    <x v="2"/>
    <x v="0"/>
    <x v="5"/>
    <x v="1"/>
    <x v="0"/>
    <n v="1"/>
    <n v="57.6676"/>
    <n v="0.69000000000000006"/>
  </r>
  <r>
    <x v="8"/>
    <x v="17"/>
    <x v="8"/>
    <x v="2"/>
    <x v="1"/>
    <x v="3"/>
    <x v="2"/>
    <x v="1"/>
    <n v="11"/>
    <n v="0"/>
    <n v="0"/>
  </r>
  <r>
    <x v="4"/>
    <x v="11"/>
    <x v="2"/>
    <x v="0"/>
    <x v="1"/>
    <x v="0"/>
    <x v="2"/>
    <x v="1"/>
    <n v="336"/>
    <n v="0"/>
    <n v="0"/>
  </r>
  <r>
    <x v="5"/>
    <x v="10"/>
    <x v="0"/>
    <x v="0"/>
    <x v="0"/>
    <x v="0"/>
    <x v="1"/>
    <x v="1"/>
    <n v="6"/>
    <n v="0"/>
    <n v="0"/>
  </r>
  <r>
    <x v="0"/>
    <x v="8"/>
    <x v="5"/>
    <x v="1"/>
    <x v="1"/>
    <x v="2"/>
    <x v="0"/>
    <x v="0"/>
    <n v="1"/>
    <n v="0"/>
    <n v="0.26500000000000001"/>
  </r>
  <r>
    <x v="10"/>
    <x v="19"/>
    <x v="2"/>
    <x v="2"/>
    <x v="1"/>
    <x v="4"/>
    <x v="3"/>
    <x v="0"/>
    <n v="3"/>
    <n v="0"/>
    <n v="1.6500000000000001"/>
  </r>
  <r>
    <x v="6"/>
    <x v="2"/>
    <x v="2"/>
    <x v="0"/>
    <x v="1"/>
    <x v="1"/>
    <x v="1"/>
    <x v="0"/>
    <n v="57"/>
    <n v="19.1493"/>
    <n v="25.650000000000002"/>
  </r>
  <r>
    <x v="3"/>
    <x v="11"/>
    <x v="2"/>
    <x v="2"/>
    <x v="1"/>
    <x v="1"/>
    <x v="1"/>
    <x v="0"/>
    <n v="34"/>
    <n v="11.2933"/>
    <n v="15.3"/>
  </r>
  <r>
    <x v="6"/>
    <x v="16"/>
    <x v="7"/>
    <x v="1"/>
    <x v="1"/>
    <x v="3"/>
    <x v="2"/>
    <x v="1"/>
    <n v="0"/>
    <n v="0"/>
    <n v="0"/>
  </r>
  <r>
    <x v="3"/>
    <x v="18"/>
    <x v="9"/>
    <x v="0"/>
    <x v="1"/>
    <x v="1"/>
    <x v="0"/>
    <x v="0"/>
    <n v="7"/>
    <n v="1.6074000000000002"/>
    <n v="3.1500000000000004"/>
  </r>
  <r>
    <x v="10"/>
    <x v="1"/>
    <x v="1"/>
    <x v="0"/>
    <x v="1"/>
    <x v="4"/>
    <x v="0"/>
    <x v="1"/>
    <n v="48"/>
    <n v="0"/>
    <n v="0"/>
  </r>
  <r>
    <x v="4"/>
    <x v="26"/>
    <x v="2"/>
    <x v="2"/>
    <x v="1"/>
    <x v="0"/>
    <x v="2"/>
    <x v="1"/>
    <n v="1"/>
    <n v="0"/>
    <n v="0"/>
  </r>
  <r>
    <x v="3"/>
    <x v="8"/>
    <x v="5"/>
    <x v="0"/>
    <x v="1"/>
    <x v="3"/>
    <x v="0"/>
    <x v="1"/>
    <n v="2"/>
    <n v="0"/>
    <n v="0"/>
  </r>
  <r>
    <x v="2"/>
    <x v="6"/>
    <x v="4"/>
    <x v="0"/>
    <x v="0"/>
    <x v="3"/>
    <x v="2"/>
    <x v="0"/>
    <n v="229"/>
    <n v="0"/>
    <n v="125.95"/>
  </r>
  <r>
    <x v="5"/>
    <x v="17"/>
    <x v="8"/>
    <x v="0"/>
    <x v="1"/>
    <x v="3"/>
    <x v="0"/>
    <x v="1"/>
    <n v="31"/>
    <n v="0"/>
    <n v="0"/>
  </r>
  <r>
    <x v="6"/>
    <x v="11"/>
    <x v="2"/>
    <x v="0"/>
    <x v="1"/>
    <x v="4"/>
    <x v="2"/>
    <x v="0"/>
    <n v="153"/>
    <n v="0"/>
    <n v="84.15"/>
  </r>
  <r>
    <x v="5"/>
    <x v="6"/>
    <x v="4"/>
    <x v="1"/>
    <x v="1"/>
    <x v="3"/>
    <x v="3"/>
    <x v="0"/>
    <n v="4"/>
    <n v="0"/>
    <n v="2.2000000000000002"/>
  </r>
  <r>
    <x v="5"/>
    <x v="6"/>
    <x v="4"/>
    <x v="2"/>
    <x v="1"/>
    <x v="4"/>
    <x v="1"/>
    <x v="0"/>
    <n v="5"/>
    <n v="0"/>
    <n v="2.75"/>
  </r>
  <r>
    <x v="5"/>
    <x v="8"/>
    <x v="5"/>
    <x v="0"/>
    <x v="1"/>
    <x v="4"/>
    <x v="2"/>
    <x v="1"/>
    <n v="38"/>
    <n v="0"/>
    <n v="0"/>
  </r>
  <r>
    <x v="5"/>
    <x v="11"/>
    <x v="2"/>
    <x v="2"/>
    <x v="1"/>
    <x v="0"/>
    <x v="2"/>
    <x v="1"/>
    <n v="18"/>
    <n v="0"/>
    <n v="0"/>
  </r>
  <r>
    <x v="11"/>
    <x v="0"/>
    <x v="0"/>
    <x v="2"/>
    <x v="1"/>
    <x v="1"/>
    <x v="2"/>
    <x v="0"/>
    <n v="3"/>
    <n v="1.1869000000000001"/>
    <n v="1.35"/>
  </r>
  <r>
    <x v="3"/>
    <x v="5"/>
    <x v="1"/>
    <x v="0"/>
    <x v="1"/>
    <x v="1"/>
    <x v="1"/>
    <x v="0"/>
    <n v="43"/>
    <n v="12.117900000000001"/>
    <n v="19.350000000000001"/>
  </r>
  <r>
    <x v="9"/>
    <x v="11"/>
    <x v="2"/>
    <x v="0"/>
    <x v="1"/>
    <x v="5"/>
    <x v="1"/>
    <x v="1"/>
    <n v="26"/>
    <n v="838.67259999999999"/>
    <n v="0"/>
  </r>
  <r>
    <x v="4"/>
    <x v="13"/>
    <x v="0"/>
    <x v="1"/>
    <x v="1"/>
    <x v="3"/>
    <x v="2"/>
    <x v="1"/>
    <n v="0"/>
    <n v="0"/>
    <n v="0"/>
  </r>
  <r>
    <x v="4"/>
    <x v="13"/>
    <x v="0"/>
    <x v="0"/>
    <x v="1"/>
    <x v="0"/>
    <x v="0"/>
    <x v="1"/>
    <n v="3"/>
    <n v="0"/>
    <n v="0"/>
  </r>
  <r>
    <x v="5"/>
    <x v="16"/>
    <x v="7"/>
    <x v="1"/>
    <x v="1"/>
    <x v="4"/>
    <x v="3"/>
    <x v="0"/>
    <n v="1"/>
    <n v="0"/>
    <n v="0.55000000000000004"/>
  </r>
  <r>
    <x v="9"/>
    <x v="17"/>
    <x v="8"/>
    <x v="1"/>
    <x v="1"/>
    <x v="4"/>
    <x v="1"/>
    <x v="0"/>
    <n v="12"/>
    <n v="0"/>
    <n v="6.6000000000000005"/>
  </r>
  <r>
    <x v="9"/>
    <x v="0"/>
    <x v="0"/>
    <x v="0"/>
    <x v="1"/>
    <x v="3"/>
    <x v="3"/>
    <x v="0"/>
    <n v="33"/>
    <n v="0"/>
    <n v="18.150000000000002"/>
  </r>
  <r>
    <x v="0"/>
    <x v="10"/>
    <x v="0"/>
    <x v="2"/>
    <x v="0"/>
    <x v="1"/>
    <x v="3"/>
    <x v="0"/>
    <n v="40"/>
    <n v="9.1817000000000011"/>
    <n v="18"/>
  </r>
  <r>
    <x v="9"/>
    <x v="10"/>
    <x v="0"/>
    <x v="2"/>
    <x v="1"/>
    <x v="0"/>
    <x v="3"/>
    <x v="0"/>
    <n v="864"/>
    <n v="0"/>
    <n v="228.96"/>
  </r>
  <r>
    <x v="0"/>
    <x v="1"/>
    <x v="1"/>
    <x v="1"/>
    <x v="1"/>
    <x v="3"/>
    <x v="2"/>
    <x v="0"/>
    <n v="3"/>
    <n v="0"/>
    <n v="1.6500000000000001"/>
  </r>
  <r>
    <x v="3"/>
    <x v="6"/>
    <x v="4"/>
    <x v="0"/>
    <x v="0"/>
    <x v="0"/>
    <x v="0"/>
    <x v="0"/>
    <n v="862"/>
    <n v="0"/>
    <n v="237.05"/>
  </r>
  <r>
    <x v="11"/>
    <x v="19"/>
    <x v="2"/>
    <x v="1"/>
    <x v="1"/>
    <x v="1"/>
    <x v="0"/>
    <x v="0"/>
    <n v="30"/>
    <n v="14.354800000000001"/>
    <n v="13.5"/>
  </r>
  <r>
    <x v="6"/>
    <x v="9"/>
    <x v="2"/>
    <x v="1"/>
    <x v="1"/>
    <x v="0"/>
    <x v="2"/>
    <x v="1"/>
    <n v="4"/>
    <n v="0"/>
    <n v="0"/>
  </r>
  <r>
    <x v="11"/>
    <x v="5"/>
    <x v="1"/>
    <x v="0"/>
    <x v="1"/>
    <x v="1"/>
    <x v="2"/>
    <x v="0"/>
    <n v="236"/>
    <n v="71.152900000000002"/>
    <n v="106.2"/>
  </r>
  <r>
    <x v="0"/>
    <x v="14"/>
    <x v="6"/>
    <x v="2"/>
    <x v="1"/>
    <x v="0"/>
    <x v="0"/>
    <x v="0"/>
    <n v="1"/>
    <n v="0"/>
    <n v="0.26500000000000001"/>
  </r>
  <r>
    <x v="5"/>
    <x v="10"/>
    <x v="0"/>
    <x v="1"/>
    <x v="0"/>
    <x v="3"/>
    <x v="2"/>
    <x v="0"/>
    <n v="18"/>
    <n v="0"/>
    <n v="9.9"/>
  </r>
  <r>
    <x v="2"/>
    <x v="22"/>
    <x v="7"/>
    <x v="0"/>
    <x v="1"/>
    <x v="3"/>
    <x v="2"/>
    <x v="0"/>
    <n v="21"/>
    <n v="0"/>
    <n v="11.55"/>
  </r>
  <r>
    <x v="1"/>
    <x v="20"/>
    <x v="10"/>
    <x v="0"/>
    <x v="1"/>
    <x v="1"/>
    <x v="0"/>
    <x v="0"/>
    <n v="1"/>
    <n v="0.21830000000000002"/>
    <n v="0.45"/>
  </r>
  <r>
    <x v="11"/>
    <x v="9"/>
    <x v="2"/>
    <x v="0"/>
    <x v="1"/>
    <x v="1"/>
    <x v="3"/>
    <x v="0"/>
    <n v="407"/>
    <n v="111.5635"/>
    <n v="183.15"/>
  </r>
  <r>
    <x v="7"/>
    <x v="12"/>
    <x v="1"/>
    <x v="1"/>
    <x v="1"/>
    <x v="0"/>
    <x v="3"/>
    <x v="0"/>
    <n v="14"/>
    <n v="0"/>
    <n v="3.85"/>
  </r>
  <r>
    <x v="10"/>
    <x v="10"/>
    <x v="0"/>
    <x v="0"/>
    <x v="0"/>
    <x v="4"/>
    <x v="2"/>
    <x v="1"/>
    <n v="1"/>
    <n v="0"/>
    <n v="0"/>
  </r>
  <r>
    <x v="7"/>
    <x v="10"/>
    <x v="0"/>
    <x v="1"/>
    <x v="0"/>
    <x v="0"/>
    <x v="0"/>
    <x v="0"/>
    <n v="28"/>
    <n v="0"/>
    <n v="7.7"/>
  </r>
  <r>
    <x v="2"/>
    <x v="9"/>
    <x v="2"/>
    <x v="2"/>
    <x v="1"/>
    <x v="4"/>
    <x v="2"/>
    <x v="0"/>
    <n v="1"/>
    <n v="0"/>
    <n v="0.55000000000000004"/>
  </r>
  <r>
    <x v="8"/>
    <x v="12"/>
    <x v="1"/>
    <x v="0"/>
    <x v="1"/>
    <x v="2"/>
    <x v="3"/>
    <x v="1"/>
    <n v="1"/>
    <n v="0"/>
    <n v="0"/>
  </r>
  <r>
    <x v="8"/>
    <x v="15"/>
    <x v="2"/>
    <x v="2"/>
    <x v="1"/>
    <x v="0"/>
    <x v="2"/>
    <x v="1"/>
    <n v="2"/>
    <n v="0"/>
    <n v="0"/>
  </r>
  <r>
    <x v="10"/>
    <x v="4"/>
    <x v="3"/>
    <x v="2"/>
    <x v="1"/>
    <x v="0"/>
    <x v="2"/>
    <x v="1"/>
    <n v="12"/>
    <n v="0"/>
    <n v="0"/>
  </r>
  <r>
    <x v="0"/>
    <x v="1"/>
    <x v="1"/>
    <x v="0"/>
    <x v="1"/>
    <x v="2"/>
    <x v="3"/>
    <x v="1"/>
    <n v="10"/>
    <n v="0"/>
    <n v="0"/>
  </r>
  <r>
    <x v="7"/>
    <x v="9"/>
    <x v="2"/>
    <x v="1"/>
    <x v="1"/>
    <x v="4"/>
    <x v="2"/>
    <x v="0"/>
    <n v="8"/>
    <n v="0"/>
    <n v="4.4000000000000004"/>
  </r>
  <r>
    <x v="7"/>
    <x v="9"/>
    <x v="2"/>
    <x v="0"/>
    <x v="1"/>
    <x v="4"/>
    <x v="1"/>
    <x v="0"/>
    <n v="1"/>
    <n v="0"/>
    <n v="0.55000000000000004"/>
  </r>
  <r>
    <x v="5"/>
    <x v="29"/>
    <x v="1"/>
    <x v="0"/>
    <x v="1"/>
    <x v="3"/>
    <x v="2"/>
    <x v="0"/>
    <n v="1"/>
    <n v="0"/>
    <n v="0.55000000000000004"/>
  </r>
  <r>
    <x v="0"/>
    <x v="17"/>
    <x v="8"/>
    <x v="1"/>
    <x v="1"/>
    <x v="3"/>
    <x v="0"/>
    <x v="1"/>
    <n v="1"/>
    <n v="0"/>
    <n v="0"/>
  </r>
  <r>
    <x v="1"/>
    <x v="2"/>
    <x v="2"/>
    <x v="0"/>
    <x v="1"/>
    <x v="0"/>
    <x v="0"/>
    <x v="1"/>
    <n v="5"/>
    <n v="0"/>
    <n v="0"/>
  </r>
  <r>
    <x v="6"/>
    <x v="4"/>
    <x v="3"/>
    <x v="0"/>
    <x v="1"/>
    <x v="3"/>
    <x v="2"/>
    <x v="1"/>
    <n v="87"/>
    <n v="0"/>
    <n v="0"/>
  </r>
  <r>
    <x v="5"/>
    <x v="6"/>
    <x v="4"/>
    <x v="2"/>
    <x v="1"/>
    <x v="0"/>
    <x v="3"/>
    <x v="0"/>
    <n v="198"/>
    <n v="0"/>
    <n v="52.470000000000006"/>
  </r>
  <r>
    <x v="9"/>
    <x v="10"/>
    <x v="0"/>
    <x v="2"/>
    <x v="1"/>
    <x v="3"/>
    <x v="2"/>
    <x v="0"/>
    <n v="287"/>
    <n v="0"/>
    <n v="157.85"/>
  </r>
  <r>
    <x v="9"/>
    <x v="6"/>
    <x v="4"/>
    <x v="0"/>
    <x v="0"/>
    <x v="3"/>
    <x v="3"/>
    <x v="1"/>
    <n v="2"/>
    <n v="0"/>
    <n v="0"/>
  </r>
  <r>
    <x v="6"/>
    <x v="9"/>
    <x v="2"/>
    <x v="0"/>
    <x v="1"/>
    <x v="5"/>
    <x v="3"/>
    <x v="1"/>
    <n v="2"/>
    <n v="21.700700000000001"/>
    <n v="0"/>
  </r>
  <r>
    <x v="1"/>
    <x v="9"/>
    <x v="2"/>
    <x v="1"/>
    <x v="1"/>
    <x v="1"/>
    <x v="2"/>
    <x v="0"/>
    <n v="19"/>
    <n v="5.7598000000000003"/>
    <n v="8.5500000000000007"/>
  </r>
  <r>
    <x v="9"/>
    <x v="4"/>
    <x v="3"/>
    <x v="1"/>
    <x v="1"/>
    <x v="2"/>
    <x v="2"/>
    <x v="0"/>
    <n v="13"/>
    <n v="0"/>
    <n v="3.4450000000000003"/>
  </r>
  <r>
    <x v="0"/>
    <x v="3"/>
    <x v="2"/>
    <x v="0"/>
    <x v="1"/>
    <x v="1"/>
    <x v="3"/>
    <x v="0"/>
    <n v="6"/>
    <n v="2.0045000000000002"/>
    <n v="2.7"/>
  </r>
  <r>
    <x v="11"/>
    <x v="10"/>
    <x v="0"/>
    <x v="2"/>
    <x v="0"/>
    <x v="4"/>
    <x v="1"/>
    <x v="0"/>
    <n v="1"/>
    <n v="0"/>
    <n v="0.55000000000000004"/>
  </r>
  <r>
    <x v="6"/>
    <x v="0"/>
    <x v="0"/>
    <x v="0"/>
    <x v="1"/>
    <x v="0"/>
    <x v="0"/>
    <x v="1"/>
    <n v="4"/>
    <n v="0"/>
    <n v="0"/>
  </r>
  <r>
    <x v="4"/>
    <x v="10"/>
    <x v="0"/>
    <x v="0"/>
    <x v="1"/>
    <x v="4"/>
    <x v="2"/>
    <x v="0"/>
    <n v="222"/>
    <n v="0"/>
    <n v="122.10000000000001"/>
  </r>
  <r>
    <x v="7"/>
    <x v="15"/>
    <x v="2"/>
    <x v="1"/>
    <x v="1"/>
    <x v="0"/>
    <x v="1"/>
    <x v="1"/>
    <n v="5"/>
    <n v="0"/>
    <n v="0"/>
  </r>
  <r>
    <x v="4"/>
    <x v="19"/>
    <x v="2"/>
    <x v="0"/>
    <x v="1"/>
    <x v="2"/>
    <x v="3"/>
    <x v="0"/>
    <n v="350"/>
    <n v="0"/>
    <n v="92.75"/>
  </r>
  <r>
    <x v="1"/>
    <x v="17"/>
    <x v="8"/>
    <x v="2"/>
    <x v="1"/>
    <x v="2"/>
    <x v="2"/>
    <x v="1"/>
    <n v="10"/>
    <n v="0"/>
    <n v="0"/>
  </r>
  <r>
    <x v="2"/>
    <x v="8"/>
    <x v="5"/>
    <x v="2"/>
    <x v="1"/>
    <x v="4"/>
    <x v="3"/>
    <x v="0"/>
    <n v="7"/>
    <n v="0"/>
    <n v="3.85"/>
  </r>
  <r>
    <x v="4"/>
    <x v="9"/>
    <x v="2"/>
    <x v="1"/>
    <x v="1"/>
    <x v="4"/>
    <x v="1"/>
    <x v="0"/>
    <n v="3"/>
    <n v="0"/>
    <n v="1.6500000000000001"/>
  </r>
  <r>
    <x v="6"/>
    <x v="17"/>
    <x v="8"/>
    <x v="2"/>
    <x v="1"/>
    <x v="0"/>
    <x v="0"/>
    <x v="1"/>
    <n v="6"/>
    <n v="0"/>
    <n v="0"/>
  </r>
  <r>
    <x v="9"/>
    <x v="13"/>
    <x v="0"/>
    <x v="0"/>
    <x v="1"/>
    <x v="5"/>
    <x v="0"/>
    <x v="0"/>
    <n v="3"/>
    <n v="27.219200000000001"/>
    <n v="2.0700000000000003"/>
  </r>
  <r>
    <x v="0"/>
    <x v="10"/>
    <x v="0"/>
    <x v="0"/>
    <x v="1"/>
    <x v="3"/>
    <x v="3"/>
    <x v="1"/>
    <n v="8"/>
    <n v="0"/>
    <n v="0"/>
  </r>
  <r>
    <x v="5"/>
    <x v="6"/>
    <x v="4"/>
    <x v="2"/>
    <x v="0"/>
    <x v="2"/>
    <x v="1"/>
    <x v="0"/>
    <n v="2"/>
    <n v="0"/>
    <n v="0.53"/>
  </r>
  <r>
    <x v="6"/>
    <x v="4"/>
    <x v="3"/>
    <x v="1"/>
    <x v="1"/>
    <x v="0"/>
    <x v="2"/>
    <x v="0"/>
    <n v="83"/>
    <n v="0"/>
    <n v="22.825000000000003"/>
  </r>
  <r>
    <x v="1"/>
    <x v="19"/>
    <x v="2"/>
    <x v="1"/>
    <x v="1"/>
    <x v="4"/>
    <x v="3"/>
    <x v="1"/>
    <n v="11"/>
    <n v="0"/>
    <n v="0"/>
  </r>
  <r>
    <x v="9"/>
    <x v="6"/>
    <x v="4"/>
    <x v="0"/>
    <x v="1"/>
    <x v="3"/>
    <x v="2"/>
    <x v="1"/>
    <n v="55"/>
    <n v="0"/>
    <n v="0"/>
  </r>
  <r>
    <x v="8"/>
    <x v="4"/>
    <x v="3"/>
    <x v="0"/>
    <x v="1"/>
    <x v="4"/>
    <x v="2"/>
    <x v="1"/>
    <n v="187"/>
    <n v="0"/>
    <n v="0"/>
  </r>
  <r>
    <x v="2"/>
    <x v="19"/>
    <x v="2"/>
    <x v="2"/>
    <x v="1"/>
    <x v="4"/>
    <x v="0"/>
    <x v="0"/>
    <n v="1"/>
    <n v="0"/>
    <n v="0.55000000000000004"/>
  </r>
  <r>
    <x v="0"/>
    <x v="19"/>
    <x v="2"/>
    <x v="0"/>
    <x v="1"/>
    <x v="0"/>
    <x v="1"/>
    <x v="0"/>
    <n v="1050"/>
    <n v="0"/>
    <n v="278.25"/>
  </r>
  <r>
    <x v="2"/>
    <x v="4"/>
    <x v="3"/>
    <x v="0"/>
    <x v="0"/>
    <x v="4"/>
    <x v="1"/>
    <x v="0"/>
    <n v="4"/>
    <n v="0"/>
    <n v="2.2000000000000002"/>
  </r>
  <r>
    <x v="7"/>
    <x v="0"/>
    <x v="0"/>
    <x v="0"/>
    <x v="1"/>
    <x v="4"/>
    <x v="2"/>
    <x v="0"/>
    <n v="11"/>
    <n v="0"/>
    <n v="6.0500000000000007"/>
  </r>
  <r>
    <x v="3"/>
    <x v="5"/>
    <x v="1"/>
    <x v="0"/>
    <x v="1"/>
    <x v="4"/>
    <x v="2"/>
    <x v="0"/>
    <n v="6"/>
    <n v="0"/>
    <n v="3.3000000000000003"/>
  </r>
  <r>
    <x v="2"/>
    <x v="9"/>
    <x v="2"/>
    <x v="1"/>
    <x v="1"/>
    <x v="2"/>
    <x v="3"/>
    <x v="0"/>
    <n v="10"/>
    <n v="0"/>
    <n v="2.75"/>
  </r>
  <r>
    <x v="10"/>
    <x v="15"/>
    <x v="2"/>
    <x v="2"/>
    <x v="1"/>
    <x v="1"/>
    <x v="1"/>
    <x v="0"/>
    <n v="3"/>
    <n v="0.56890000000000007"/>
    <n v="1.35"/>
  </r>
  <r>
    <x v="8"/>
    <x v="12"/>
    <x v="1"/>
    <x v="0"/>
    <x v="1"/>
    <x v="0"/>
    <x v="0"/>
    <x v="1"/>
    <n v="6"/>
    <n v="0"/>
    <n v="0"/>
  </r>
  <r>
    <x v="5"/>
    <x v="0"/>
    <x v="0"/>
    <x v="0"/>
    <x v="1"/>
    <x v="2"/>
    <x v="2"/>
    <x v="1"/>
    <n v="2"/>
    <n v="0"/>
    <n v="0"/>
  </r>
  <r>
    <x v="1"/>
    <x v="8"/>
    <x v="5"/>
    <x v="2"/>
    <x v="1"/>
    <x v="2"/>
    <x v="1"/>
    <x v="0"/>
    <n v="2"/>
    <n v="0"/>
    <n v="0.55000000000000004"/>
  </r>
  <r>
    <x v="3"/>
    <x v="9"/>
    <x v="2"/>
    <x v="0"/>
    <x v="1"/>
    <x v="5"/>
    <x v="1"/>
    <x v="1"/>
    <n v="1"/>
    <n v="3.7509000000000001"/>
    <n v="0"/>
  </r>
  <r>
    <x v="0"/>
    <x v="6"/>
    <x v="4"/>
    <x v="0"/>
    <x v="0"/>
    <x v="0"/>
    <x v="2"/>
    <x v="1"/>
    <n v="72"/>
    <n v="0"/>
    <n v="0"/>
  </r>
  <r>
    <x v="0"/>
    <x v="19"/>
    <x v="2"/>
    <x v="0"/>
    <x v="1"/>
    <x v="1"/>
    <x v="3"/>
    <x v="0"/>
    <n v="965"/>
    <n v="260.59719999999999"/>
    <n v="434.25"/>
  </r>
  <r>
    <x v="8"/>
    <x v="4"/>
    <x v="3"/>
    <x v="1"/>
    <x v="1"/>
    <x v="4"/>
    <x v="3"/>
    <x v="1"/>
    <n v="8"/>
    <n v="0"/>
    <n v="0"/>
  </r>
  <r>
    <x v="6"/>
    <x v="10"/>
    <x v="0"/>
    <x v="2"/>
    <x v="1"/>
    <x v="2"/>
    <x v="0"/>
    <x v="0"/>
    <n v="80"/>
    <n v="0"/>
    <n v="22"/>
  </r>
  <r>
    <x v="3"/>
    <x v="6"/>
    <x v="4"/>
    <x v="0"/>
    <x v="0"/>
    <x v="3"/>
    <x v="3"/>
    <x v="0"/>
    <n v="28"/>
    <n v="0"/>
    <n v="15.4"/>
  </r>
  <r>
    <x v="8"/>
    <x v="6"/>
    <x v="4"/>
    <x v="2"/>
    <x v="0"/>
    <x v="3"/>
    <x v="2"/>
    <x v="0"/>
    <n v="9"/>
    <n v="0"/>
    <n v="4.95"/>
  </r>
  <r>
    <x v="8"/>
    <x v="13"/>
    <x v="0"/>
    <x v="0"/>
    <x v="1"/>
    <x v="1"/>
    <x v="0"/>
    <x v="0"/>
    <n v="56"/>
    <n v="39.478000000000002"/>
    <n v="25.200000000000003"/>
  </r>
  <r>
    <x v="7"/>
    <x v="6"/>
    <x v="4"/>
    <x v="2"/>
    <x v="1"/>
    <x v="3"/>
    <x v="1"/>
    <x v="0"/>
    <n v="2"/>
    <n v="0"/>
    <n v="1.1000000000000001"/>
  </r>
  <r>
    <x v="0"/>
    <x v="4"/>
    <x v="3"/>
    <x v="2"/>
    <x v="1"/>
    <x v="3"/>
    <x v="0"/>
    <x v="0"/>
    <n v="10"/>
    <n v="0"/>
    <n v="5.5"/>
  </r>
  <r>
    <x v="9"/>
    <x v="3"/>
    <x v="2"/>
    <x v="2"/>
    <x v="1"/>
    <x v="3"/>
    <x v="2"/>
    <x v="1"/>
    <n v="0"/>
    <n v="0"/>
    <n v="0"/>
  </r>
  <r>
    <x v="8"/>
    <x v="0"/>
    <x v="0"/>
    <x v="2"/>
    <x v="1"/>
    <x v="0"/>
    <x v="3"/>
    <x v="0"/>
    <n v="15"/>
    <n v="0"/>
    <n v="4.125"/>
  </r>
  <r>
    <x v="0"/>
    <x v="15"/>
    <x v="2"/>
    <x v="1"/>
    <x v="1"/>
    <x v="3"/>
    <x v="0"/>
    <x v="0"/>
    <n v="2"/>
    <n v="0"/>
    <n v="1.1000000000000001"/>
  </r>
  <r>
    <x v="0"/>
    <x v="17"/>
    <x v="8"/>
    <x v="1"/>
    <x v="1"/>
    <x v="0"/>
    <x v="3"/>
    <x v="0"/>
    <n v="117"/>
    <n v="0"/>
    <n v="31.005000000000003"/>
  </r>
  <r>
    <x v="11"/>
    <x v="4"/>
    <x v="3"/>
    <x v="0"/>
    <x v="0"/>
    <x v="0"/>
    <x v="1"/>
    <x v="0"/>
    <n v="38"/>
    <n v="0"/>
    <n v="10.450000000000001"/>
  </r>
  <r>
    <x v="2"/>
    <x v="2"/>
    <x v="2"/>
    <x v="1"/>
    <x v="1"/>
    <x v="1"/>
    <x v="0"/>
    <x v="0"/>
    <n v="15"/>
    <n v="3.3115000000000001"/>
    <n v="6.75"/>
  </r>
  <r>
    <x v="9"/>
    <x v="23"/>
    <x v="2"/>
    <x v="2"/>
    <x v="1"/>
    <x v="0"/>
    <x v="0"/>
    <x v="0"/>
    <n v="1"/>
    <n v="0"/>
    <n v="0.26500000000000001"/>
  </r>
  <r>
    <x v="10"/>
    <x v="6"/>
    <x v="4"/>
    <x v="1"/>
    <x v="0"/>
    <x v="3"/>
    <x v="2"/>
    <x v="0"/>
    <n v="1"/>
    <n v="0"/>
    <n v="0.55000000000000004"/>
  </r>
  <r>
    <x v="10"/>
    <x v="4"/>
    <x v="3"/>
    <x v="0"/>
    <x v="1"/>
    <x v="3"/>
    <x v="2"/>
    <x v="0"/>
    <n v="3933"/>
    <n v="0"/>
    <n v="2163.15"/>
  </r>
  <r>
    <x v="0"/>
    <x v="1"/>
    <x v="1"/>
    <x v="0"/>
    <x v="1"/>
    <x v="0"/>
    <x v="0"/>
    <x v="1"/>
    <n v="16"/>
    <n v="0"/>
    <n v="0"/>
  </r>
  <r>
    <x v="9"/>
    <x v="0"/>
    <x v="0"/>
    <x v="2"/>
    <x v="1"/>
    <x v="3"/>
    <x v="3"/>
    <x v="0"/>
    <n v="2"/>
    <n v="0"/>
    <n v="1.1000000000000001"/>
  </r>
  <r>
    <x v="0"/>
    <x v="11"/>
    <x v="2"/>
    <x v="2"/>
    <x v="1"/>
    <x v="4"/>
    <x v="2"/>
    <x v="1"/>
    <n v="9"/>
    <n v="0"/>
    <n v="0"/>
  </r>
  <r>
    <x v="3"/>
    <x v="15"/>
    <x v="2"/>
    <x v="0"/>
    <x v="1"/>
    <x v="3"/>
    <x v="3"/>
    <x v="0"/>
    <n v="84"/>
    <n v="0"/>
    <n v="46.2"/>
  </r>
  <r>
    <x v="7"/>
    <x v="12"/>
    <x v="1"/>
    <x v="1"/>
    <x v="1"/>
    <x v="3"/>
    <x v="0"/>
    <x v="0"/>
    <n v="2"/>
    <n v="0"/>
    <n v="1.1000000000000001"/>
  </r>
  <r>
    <x v="0"/>
    <x v="8"/>
    <x v="5"/>
    <x v="0"/>
    <x v="1"/>
    <x v="0"/>
    <x v="0"/>
    <x v="1"/>
    <n v="10"/>
    <n v="0"/>
    <n v="0"/>
  </r>
  <r>
    <x v="10"/>
    <x v="8"/>
    <x v="5"/>
    <x v="0"/>
    <x v="1"/>
    <x v="0"/>
    <x v="2"/>
    <x v="0"/>
    <n v="1760"/>
    <n v="0"/>
    <n v="484"/>
  </r>
  <r>
    <x v="6"/>
    <x v="15"/>
    <x v="2"/>
    <x v="2"/>
    <x v="1"/>
    <x v="1"/>
    <x v="1"/>
    <x v="0"/>
    <n v="4"/>
    <n v="1.1534"/>
    <n v="1.8"/>
  </r>
  <r>
    <x v="7"/>
    <x v="8"/>
    <x v="5"/>
    <x v="0"/>
    <x v="1"/>
    <x v="1"/>
    <x v="2"/>
    <x v="0"/>
    <n v="207"/>
    <n v="51.170300000000005"/>
    <n v="93.15"/>
  </r>
  <r>
    <x v="8"/>
    <x v="19"/>
    <x v="2"/>
    <x v="0"/>
    <x v="1"/>
    <x v="5"/>
    <x v="1"/>
    <x v="0"/>
    <n v="3"/>
    <n v="32.419200000000004"/>
    <n v="2.0700000000000003"/>
  </r>
  <r>
    <x v="6"/>
    <x v="19"/>
    <x v="2"/>
    <x v="0"/>
    <x v="1"/>
    <x v="2"/>
    <x v="1"/>
    <x v="1"/>
    <n v="9"/>
    <n v="0"/>
    <n v="0"/>
  </r>
  <r>
    <x v="2"/>
    <x v="8"/>
    <x v="5"/>
    <x v="2"/>
    <x v="1"/>
    <x v="3"/>
    <x v="3"/>
    <x v="0"/>
    <n v="3"/>
    <n v="0"/>
    <n v="1.6500000000000001"/>
  </r>
  <r>
    <x v="3"/>
    <x v="8"/>
    <x v="5"/>
    <x v="1"/>
    <x v="1"/>
    <x v="3"/>
    <x v="0"/>
    <x v="0"/>
    <n v="4"/>
    <n v="0"/>
    <n v="2.2000000000000002"/>
  </r>
  <r>
    <x v="10"/>
    <x v="2"/>
    <x v="2"/>
    <x v="0"/>
    <x v="1"/>
    <x v="3"/>
    <x v="3"/>
    <x v="0"/>
    <n v="23"/>
    <n v="0"/>
    <n v="12.65"/>
  </r>
  <r>
    <x v="7"/>
    <x v="1"/>
    <x v="1"/>
    <x v="0"/>
    <x v="1"/>
    <x v="2"/>
    <x v="1"/>
    <x v="0"/>
    <n v="25"/>
    <n v="0"/>
    <n v="6.875"/>
  </r>
  <r>
    <x v="4"/>
    <x v="9"/>
    <x v="2"/>
    <x v="0"/>
    <x v="1"/>
    <x v="1"/>
    <x v="0"/>
    <x v="0"/>
    <n v="420"/>
    <n v="159.37280000000001"/>
    <n v="189"/>
  </r>
  <r>
    <x v="11"/>
    <x v="16"/>
    <x v="7"/>
    <x v="2"/>
    <x v="1"/>
    <x v="1"/>
    <x v="0"/>
    <x v="0"/>
    <n v="6"/>
    <n v="0.98660000000000003"/>
    <n v="2.7"/>
  </r>
  <r>
    <x v="7"/>
    <x v="2"/>
    <x v="2"/>
    <x v="2"/>
    <x v="1"/>
    <x v="0"/>
    <x v="2"/>
    <x v="0"/>
    <n v="215"/>
    <n v="0"/>
    <n v="59.125"/>
  </r>
  <r>
    <x v="11"/>
    <x v="1"/>
    <x v="1"/>
    <x v="1"/>
    <x v="1"/>
    <x v="1"/>
    <x v="0"/>
    <x v="0"/>
    <n v="10"/>
    <n v="1.5410000000000001"/>
    <n v="4.5"/>
  </r>
  <r>
    <x v="5"/>
    <x v="1"/>
    <x v="1"/>
    <x v="0"/>
    <x v="1"/>
    <x v="4"/>
    <x v="1"/>
    <x v="1"/>
    <n v="12"/>
    <n v="0"/>
    <n v="0"/>
  </r>
  <r>
    <x v="2"/>
    <x v="0"/>
    <x v="0"/>
    <x v="2"/>
    <x v="1"/>
    <x v="1"/>
    <x v="0"/>
    <x v="0"/>
    <n v="48"/>
    <n v="10.487500000000001"/>
    <n v="21.6"/>
  </r>
  <r>
    <x v="7"/>
    <x v="6"/>
    <x v="4"/>
    <x v="0"/>
    <x v="1"/>
    <x v="0"/>
    <x v="1"/>
    <x v="1"/>
    <n v="19"/>
    <n v="0"/>
    <n v="0"/>
  </r>
  <r>
    <x v="11"/>
    <x v="17"/>
    <x v="8"/>
    <x v="0"/>
    <x v="1"/>
    <x v="0"/>
    <x v="1"/>
    <x v="1"/>
    <n v="19"/>
    <n v="0"/>
    <n v="0"/>
  </r>
  <r>
    <x v="8"/>
    <x v="11"/>
    <x v="2"/>
    <x v="2"/>
    <x v="1"/>
    <x v="0"/>
    <x v="2"/>
    <x v="0"/>
    <n v="2151"/>
    <n v="0"/>
    <n v="591.52499999999998"/>
  </r>
  <r>
    <x v="1"/>
    <x v="19"/>
    <x v="2"/>
    <x v="2"/>
    <x v="1"/>
    <x v="3"/>
    <x v="0"/>
    <x v="0"/>
    <n v="6"/>
    <n v="0"/>
    <n v="3.3000000000000003"/>
  </r>
  <r>
    <x v="7"/>
    <x v="19"/>
    <x v="2"/>
    <x v="2"/>
    <x v="1"/>
    <x v="0"/>
    <x v="0"/>
    <x v="1"/>
    <n v="7"/>
    <n v="0"/>
    <n v="0"/>
  </r>
  <r>
    <x v="5"/>
    <x v="6"/>
    <x v="4"/>
    <x v="0"/>
    <x v="1"/>
    <x v="2"/>
    <x v="1"/>
    <x v="1"/>
    <n v="3"/>
    <n v="0"/>
    <n v="0"/>
  </r>
  <r>
    <x v="2"/>
    <x v="17"/>
    <x v="8"/>
    <x v="2"/>
    <x v="1"/>
    <x v="4"/>
    <x v="3"/>
    <x v="0"/>
    <n v="3"/>
    <n v="0"/>
    <n v="1.6500000000000001"/>
  </r>
  <r>
    <x v="11"/>
    <x v="17"/>
    <x v="8"/>
    <x v="1"/>
    <x v="1"/>
    <x v="4"/>
    <x v="0"/>
    <x v="1"/>
    <n v="26"/>
    <n v="0"/>
    <n v="0"/>
  </r>
  <r>
    <x v="0"/>
    <x v="10"/>
    <x v="0"/>
    <x v="2"/>
    <x v="1"/>
    <x v="0"/>
    <x v="1"/>
    <x v="1"/>
    <n v="4"/>
    <n v="0"/>
    <n v="0"/>
  </r>
  <r>
    <x v="9"/>
    <x v="19"/>
    <x v="2"/>
    <x v="2"/>
    <x v="1"/>
    <x v="0"/>
    <x v="1"/>
    <x v="1"/>
    <n v="4"/>
    <n v="0"/>
    <n v="0"/>
  </r>
  <r>
    <x v="8"/>
    <x v="15"/>
    <x v="2"/>
    <x v="1"/>
    <x v="1"/>
    <x v="3"/>
    <x v="1"/>
    <x v="0"/>
    <n v="1"/>
    <n v="0"/>
    <n v="0.55000000000000004"/>
  </r>
  <r>
    <x v="8"/>
    <x v="6"/>
    <x v="4"/>
    <x v="0"/>
    <x v="0"/>
    <x v="3"/>
    <x v="0"/>
    <x v="0"/>
    <n v="36"/>
    <n v="0"/>
    <n v="19.8"/>
  </r>
  <r>
    <x v="8"/>
    <x v="10"/>
    <x v="0"/>
    <x v="2"/>
    <x v="1"/>
    <x v="4"/>
    <x v="0"/>
    <x v="0"/>
    <n v="27"/>
    <n v="0"/>
    <n v="14.850000000000001"/>
  </r>
  <r>
    <x v="2"/>
    <x v="16"/>
    <x v="7"/>
    <x v="0"/>
    <x v="1"/>
    <x v="0"/>
    <x v="3"/>
    <x v="0"/>
    <n v="1902"/>
    <n v="0"/>
    <n v="523.05000000000007"/>
  </r>
  <r>
    <x v="3"/>
    <x v="8"/>
    <x v="5"/>
    <x v="0"/>
    <x v="1"/>
    <x v="4"/>
    <x v="2"/>
    <x v="0"/>
    <n v="12"/>
    <n v="0"/>
    <n v="6.6000000000000005"/>
  </r>
  <r>
    <x v="1"/>
    <x v="29"/>
    <x v="1"/>
    <x v="0"/>
    <x v="1"/>
    <x v="0"/>
    <x v="3"/>
    <x v="0"/>
    <n v="7"/>
    <n v="0"/>
    <n v="1.925"/>
  </r>
  <r>
    <x v="0"/>
    <x v="2"/>
    <x v="2"/>
    <x v="2"/>
    <x v="1"/>
    <x v="2"/>
    <x v="1"/>
    <x v="0"/>
    <n v="2"/>
    <n v="0"/>
    <n v="0.53"/>
  </r>
  <r>
    <x v="10"/>
    <x v="9"/>
    <x v="2"/>
    <x v="0"/>
    <x v="1"/>
    <x v="4"/>
    <x v="0"/>
    <x v="0"/>
    <n v="13"/>
    <n v="0"/>
    <n v="7.15"/>
  </r>
  <r>
    <x v="10"/>
    <x v="19"/>
    <x v="2"/>
    <x v="1"/>
    <x v="1"/>
    <x v="1"/>
    <x v="3"/>
    <x v="0"/>
    <n v="35"/>
    <n v="11.5281"/>
    <n v="15.75"/>
  </r>
  <r>
    <x v="6"/>
    <x v="9"/>
    <x v="2"/>
    <x v="0"/>
    <x v="1"/>
    <x v="4"/>
    <x v="0"/>
    <x v="0"/>
    <n v="25"/>
    <n v="0"/>
    <n v="13.75"/>
  </r>
  <r>
    <x v="6"/>
    <x v="0"/>
    <x v="0"/>
    <x v="0"/>
    <x v="1"/>
    <x v="0"/>
    <x v="3"/>
    <x v="0"/>
    <n v="605"/>
    <n v="0"/>
    <n v="166.375"/>
  </r>
  <r>
    <x v="9"/>
    <x v="4"/>
    <x v="3"/>
    <x v="0"/>
    <x v="0"/>
    <x v="1"/>
    <x v="2"/>
    <x v="0"/>
    <n v="129"/>
    <n v="42.384700000000002"/>
    <n v="58.050000000000004"/>
  </r>
  <r>
    <x v="8"/>
    <x v="25"/>
    <x v="11"/>
    <x v="0"/>
    <x v="1"/>
    <x v="2"/>
    <x v="0"/>
    <x v="0"/>
    <n v="1"/>
    <n v="0"/>
    <n v="0.27500000000000002"/>
  </r>
  <r>
    <x v="6"/>
    <x v="13"/>
    <x v="0"/>
    <x v="0"/>
    <x v="1"/>
    <x v="2"/>
    <x v="3"/>
    <x v="1"/>
    <n v="2"/>
    <n v="0"/>
    <n v="0"/>
  </r>
  <r>
    <x v="2"/>
    <x v="11"/>
    <x v="2"/>
    <x v="0"/>
    <x v="1"/>
    <x v="3"/>
    <x v="1"/>
    <x v="0"/>
    <n v="119"/>
    <n v="0"/>
    <n v="65.45"/>
  </r>
  <r>
    <x v="7"/>
    <x v="9"/>
    <x v="2"/>
    <x v="2"/>
    <x v="1"/>
    <x v="0"/>
    <x v="2"/>
    <x v="1"/>
    <n v="11"/>
    <n v="0"/>
    <n v="0"/>
  </r>
  <r>
    <x v="11"/>
    <x v="7"/>
    <x v="2"/>
    <x v="0"/>
    <x v="1"/>
    <x v="0"/>
    <x v="0"/>
    <x v="0"/>
    <n v="5"/>
    <n v="0"/>
    <n v="1.375"/>
  </r>
  <r>
    <x v="0"/>
    <x v="18"/>
    <x v="9"/>
    <x v="0"/>
    <x v="1"/>
    <x v="1"/>
    <x v="3"/>
    <x v="0"/>
    <n v="1"/>
    <n v="0.26690000000000003"/>
    <n v="0.45"/>
  </r>
  <r>
    <x v="5"/>
    <x v="19"/>
    <x v="2"/>
    <x v="1"/>
    <x v="1"/>
    <x v="0"/>
    <x v="0"/>
    <x v="0"/>
    <n v="72"/>
    <n v="0"/>
    <n v="19.080000000000002"/>
  </r>
  <r>
    <x v="0"/>
    <x v="11"/>
    <x v="2"/>
    <x v="0"/>
    <x v="1"/>
    <x v="0"/>
    <x v="3"/>
    <x v="0"/>
    <n v="8859"/>
    <n v="0"/>
    <n v="2347.6350000000002"/>
  </r>
  <r>
    <x v="5"/>
    <x v="19"/>
    <x v="2"/>
    <x v="0"/>
    <x v="1"/>
    <x v="3"/>
    <x v="3"/>
    <x v="0"/>
    <n v="182"/>
    <n v="0"/>
    <n v="100.10000000000001"/>
  </r>
  <r>
    <x v="0"/>
    <x v="5"/>
    <x v="1"/>
    <x v="0"/>
    <x v="1"/>
    <x v="2"/>
    <x v="0"/>
    <x v="1"/>
    <n v="1"/>
    <n v="0"/>
    <n v="0"/>
  </r>
  <r>
    <x v="2"/>
    <x v="22"/>
    <x v="7"/>
    <x v="0"/>
    <x v="1"/>
    <x v="0"/>
    <x v="3"/>
    <x v="0"/>
    <n v="68"/>
    <n v="0"/>
    <n v="18.7"/>
  </r>
  <r>
    <x v="3"/>
    <x v="2"/>
    <x v="2"/>
    <x v="0"/>
    <x v="1"/>
    <x v="2"/>
    <x v="1"/>
    <x v="0"/>
    <n v="16"/>
    <n v="0"/>
    <n v="4.4000000000000004"/>
  </r>
  <r>
    <x v="5"/>
    <x v="6"/>
    <x v="4"/>
    <x v="2"/>
    <x v="1"/>
    <x v="1"/>
    <x v="3"/>
    <x v="0"/>
    <n v="111"/>
    <n v="30.391400000000001"/>
    <n v="49.95"/>
  </r>
  <r>
    <x v="1"/>
    <x v="2"/>
    <x v="2"/>
    <x v="0"/>
    <x v="1"/>
    <x v="2"/>
    <x v="2"/>
    <x v="0"/>
    <n v="192"/>
    <n v="0"/>
    <n v="52.800000000000004"/>
  </r>
  <r>
    <x v="0"/>
    <x v="16"/>
    <x v="7"/>
    <x v="0"/>
    <x v="1"/>
    <x v="1"/>
    <x v="2"/>
    <x v="0"/>
    <n v="1012"/>
    <n v="268.12560000000002"/>
    <n v="455.40000000000003"/>
  </r>
  <r>
    <x v="2"/>
    <x v="17"/>
    <x v="8"/>
    <x v="2"/>
    <x v="1"/>
    <x v="0"/>
    <x v="3"/>
    <x v="0"/>
    <n v="566"/>
    <n v="0"/>
    <n v="155.65"/>
  </r>
  <r>
    <x v="6"/>
    <x v="12"/>
    <x v="1"/>
    <x v="1"/>
    <x v="1"/>
    <x v="2"/>
    <x v="3"/>
    <x v="0"/>
    <n v="1"/>
    <n v="0"/>
    <n v="0.27500000000000002"/>
  </r>
  <r>
    <x v="0"/>
    <x v="3"/>
    <x v="2"/>
    <x v="0"/>
    <x v="1"/>
    <x v="0"/>
    <x v="2"/>
    <x v="1"/>
    <n v="62"/>
    <n v="0"/>
    <n v="0"/>
  </r>
  <r>
    <x v="11"/>
    <x v="9"/>
    <x v="2"/>
    <x v="0"/>
    <x v="1"/>
    <x v="0"/>
    <x v="0"/>
    <x v="1"/>
    <n v="38"/>
    <n v="0"/>
    <n v="0"/>
  </r>
  <r>
    <x v="6"/>
    <x v="15"/>
    <x v="2"/>
    <x v="1"/>
    <x v="1"/>
    <x v="2"/>
    <x v="2"/>
    <x v="0"/>
    <n v="15"/>
    <n v="0"/>
    <n v="4.125"/>
  </r>
  <r>
    <x v="2"/>
    <x v="4"/>
    <x v="3"/>
    <x v="0"/>
    <x v="1"/>
    <x v="1"/>
    <x v="3"/>
    <x v="0"/>
    <n v="3232"/>
    <n v="974.85310000000004"/>
    <n v="1454.4"/>
  </r>
  <r>
    <x v="2"/>
    <x v="10"/>
    <x v="0"/>
    <x v="0"/>
    <x v="0"/>
    <x v="3"/>
    <x v="2"/>
    <x v="1"/>
    <n v="9"/>
    <n v="0"/>
    <n v="0"/>
  </r>
  <r>
    <x v="9"/>
    <x v="15"/>
    <x v="2"/>
    <x v="0"/>
    <x v="1"/>
    <x v="1"/>
    <x v="3"/>
    <x v="0"/>
    <n v="326"/>
    <n v="93.224000000000004"/>
    <n v="146.70000000000002"/>
  </r>
  <r>
    <x v="9"/>
    <x v="25"/>
    <x v="11"/>
    <x v="0"/>
    <x v="1"/>
    <x v="2"/>
    <x v="0"/>
    <x v="0"/>
    <n v="4"/>
    <n v="0"/>
    <n v="1.06"/>
  </r>
  <r>
    <x v="2"/>
    <x v="4"/>
    <x v="3"/>
    <x v="0"/>
    <x v="1"/>
    <x v="3"/>
    <x v="0"/>
    <x v="1"/>
    <n v="13"/>
    <n v="0"/>
    <n v="0"/>
  </r>
  <r>
    <x v="9"/>
    <x v="7"/>
    <x v="2"/>
    <x v="0"/>
    <x v="1"/>
    <x v="3"/>
    <x v="2"/>
    <x v="1"/>
    <n v="0"/>
    <n v="0"/>
    <n v="0"/>
  </r>
  <r>
    <x v="10"/>
    <x v="11"/>
    <x v="2"/>
    <x v="1"/>
    <x v="1"/>
    <x v="4"/>
    <x v="2"/>
    <x v="0"/>
    <n v="4"/>
    <n v="0"/>
    <n v="2.2000000000000002"/>
  </r>
  <r>
    <x v="7"/>
    <x v="12"/>
    <x v="1"/>
    <x v="1"/>
    <x v="1"/>
    <x v="1"/>
    <x v="2"/>
    <x v="0"/>
    <n v="33"/>
    <n v="4.7458999999999998"/>
    <n v="14.850000000000001"/>
  </r>
  <r>
    <x v="11"/>
    <x v="1"/>
    <x v="1"/>
    <x v="0"/>
    <x v="1"/>
    <x v="2"/>
    <x v="0"/>
    <x v="1"/>
    <n v="1"/>
    <n v="0"/>
    <n v="0"/>
  </r>
  <r>
    <x v="11"/>
    <x v="19"/>
    <x v="2"/>
    <x v="0"/>
    <x v="1"/>
    <x v="3"/>
    <x v="2"/>
    <x v="0"/>
    <n v="1264"/>
    <n v="0"/>
    <n v="695.2"/>
  </r>
  <r>
    <x v="6"/>
    <x v="25"/>
    <x v="11"/>
    <x v="0"/>
    <x v="1"/>
    <x v="1"/>
    <x v="3"/>
    <x v="0"/>
    <n v="2"/>
    <n v="0.46880000000000005"/>
    <n v="0.9"/>
  </r>
  <r>
    <x v="5"/>
    <x v="4"/>
    <x v="3"/>
    <x v="2"/>
    <x v="1"/>
    <x v="2"/>
    <x v="2"/>
    <x v="1"/>
    <n v="7"/>
    <n v="0"/>
    <n v="0"/>
  </r>
  <r>
    <x v="8"/>
    <x v="10"/>
    <x v="0"/>
    <x v="2"/>
    <x v="0"/>
    <x v="0"/>
    <x v="3"/>
    <x v="1"/>
    <n v="4"/>
    <n v="0"/>
    <n v="0"/>
  </r>
  <r>
    <x v="5"/>
    <x v="19"/>
    <x v="2"/>
    <x v="2"/>
    <x v="1"/>
    <x v="2"/>
    <x v="2"/>
    <x v="0"/>
    <n v="127"/>
    <n v="0"/>
    <n v="33.655000000000001"/>
  </r>
  <r>
    <x v="4"/>
    <x v="12"/>
    <x v="1"/>
    <x v="0"/>
    <x v="1"/>
    <x v="3"/>
    <x v="1"/>
    <x v="0"/>
    <n v="20"/>
    <n v="0"/>
    <n v="11"/>
  </r>
  <r>
    <x v="0"/>
    <x v="10"/>
    <x v="0"/>
    <x v="0"/>
    <x v="1"/>
    <x v="4"/>
    <x v="1"/>
    <x v="1"/>
    <n v="78"/>
    <n v="0"/>
    <n v="0"/>
  </r>
  <r>
    <x v="1"/>
    <x v="21"/>
    <x v="0"/>
    <x v="0"/>
    <x v="1"/>
    <x v="3"/>
    <x v="0"/>
    <x v="0"/>
    <n v="1"/>
    <n v="0"/>
    <n v="0.55000000000000004"/>
  </r>
  <r>
    <x v="8"/>
    <x v="1"/>
    <x v="1"/>
    <x v="2"/>
    <x v="1"/>
    <x v="4"/>
    <x v="2"/>
    <x v="0"/>
    <n v="6"/>
    <n v="0"/>
    <n v="3.3000000000000003"/>
  </r>
  <r>
    <x v="1"/>
    <x v="1"/>
    <x v="1"/>
    <x v="2"/>
    <x v="1"/>
    <x v="3"/>
    <x v="0"/>
    <x v="0"/>
    <n v="4"/>
    <n v="0"/>
    <n v="2.2000000000000002"/>
  </r>
  <r>
    <x v="4"/>
    <x v="10"/>
    <x v="0"/>
    <x v="0"/>
    <x v="1"/>
    <x v="2"/>
    <x v="2"/>
    <x v="0"/>
    <n v="4512"/>
    <n v="0"/>
    <n v="1195.68"/>
  </r>
  <r>
    <x v="11"/>
    <x v="9"/>
    <x v="2"/>
    <x v="1"/>
    <x v="1"/>
    <x v="1"/>
    <x v="2"/>
    <x v="0"/>
    <n v="19"/>
    <n v="3.7320000000000002"/>
    <n v="8.5500000000000007"/>
  </r>
  <r>
    <x v="10"/>
    <x v="0"/>
    <x v="0"/>
    <x v="0"/>
    <x v="1"/>
    <x v="0"/>
    <x v="0"/>
    <x v="1"/>
    <n v="3"/>
    <n v="0"/>
    <n v="0"/>
  </r>
  <r>
    <x v="1"/>
    <x v="16"/>
    <x v="7"/>
    <x v="0"/>
    <x v="1"/>
    <x v="4"/>
    <x v="0"/>
    <x v="0"/>
    <n v="8"/>
    <n v="0"/>
    <n v="4.4000000000000004"/>
  </r>
  <r>
    <x v="8"/>
    <x v="11"/>
    <x v="2"/>
    <x v="2"/>
    <x v="1"/>
    <x v="1"/>
    <x v="2"/>
    <x v="0"/>
    <n v="258"/>
    <n v="78.512200000000007"/>
    <n v="116.10000000000001"/>
  </r>
  <r>
    <x v="1"/>
    <x v="17"/>
    <x v="8"/>
    <x v="1"/>
    <x v="1"/>
    <x v="0"/>
    <x v="1"/>
    <x v="1"/>
    <n v="1"/>
    <n v="0"/>
    <n v="0"/>
  </r>
  <r>
    <x v="9"/>
    <x v="19"/>
    <x v="2"/>
    <x v="0"/>
    <x v="1"/>
    <x v="0"/>
    <x v="1"/>
    <x v="1"/>
    <n v="23"/>
    <n v="0"/>
    <n v="0"/>
  </r>
  <r>
    <x v="10"/>
    <x v="8"/>
    <x v="5"/>
    <x v="2"/>
    <x v="1"/>
    <x v="0"/>
    <x v="1"/>
    <x v="0"/>
    <n v="14"/>
    <n v="0"/>
    <n v="3.85"/>
  </r>
  <r>
    <x v="4"/>
    <x v="19"/>
    <x v="2"/>
    <x v="1"/>
    <x v="1"/>
    <x v="4"/>
    <x v="1"/>
    <x v="0"/>
    <n v="2"/>
    <n v="0"/>
    <n v="1.1000000000000001"/>
  </r>
  <r>
    <x v="7"/>
    <x v="12"/>
    <x v="1"/>
    <x v="2"/>
    <x v="1"/>
    <x v="0"/>
    <x v="3"/>
    <x v="0"/>
    <n v="71"/>
    <n v="0"/>
    <n v="19.525000000000002"/>
  </r>
  <r>
    <x v="11"/>
    <x v="5"/>
    <x v="1"/>
    <x v="2"/>
    <x v="1"/>
    <x v="2"/>
    <x v="0"/>
    <x v="0"/>
    <n v="1"/>
    <n v="0"/>
    <n v="0.27500000000000002"/>
  </r>
  <r>
    <x v="3"/>
    <x v="15"/>
    <x v="2"/>
    <x v="0"/>
    <x v="1"/>
    <x v="2"/>
    <x v="3"/>
    <x v="0"/>
    <n v="118"/>
    <n v="0"/>
    <n v="32.450000000000003"/>
  </r>
  <r>
    <x v="7"/>
    <x v="16"/>
    <x v="7"/>
    <x v="2"/>
    <x v="1"/>
    <x v="1"/>
    <x v="1"/>
    <x v="0"/>
    <n v="13"/>
    <n v="9.3117000000000001"/>
    <n v="5.8500000000000005"/>
  </r>
  <r>
    <x v="8"/>
    <x v="20"/>
    <x v="10"/>
    <x v="0"/>
    <x v="1"/>
    <x v="0"/>
    <x v="1"/>
    <x v="0"/>
    <n v="1"/>
    <n v="0"/>
    <n v="0.27500000000000002"/>
  </r>
  <r>
    <x v="4"/>
    <x v="4"/>
    <x v="3"/>
    <x v="2"/>
    <x v="1"/>
    <x v="1"/>
    <x v="2"/>
    <x v="0"/>
    <n v="167"/>
    <n v="42.378800000000005"/>
    <n v="75.150000000000006"/>
  </r>
  <r>
    <x v="6"/>
    <x v="5"/>
    <x v="1"/>
    <x v="0"/>
    <x v="1"/>
    <x v="2"/>
    <x v="2"/>
    <x v="1"/>
    <n v="6"/>
    <n v="0"/>
    <n v="0"/>
  </r>
  <r>
    <x v="1"/>
    <x v="0"/>
    <x v="0"/>
    <x v="1"/>
    <x v="1"/>
    <x v="3"/>
    <x v="2"/>
    <x v="0"/>
    <n v="2"/>
    <n v="0"/>
    <n v="1.1000000000000001"/>
  </r>
  <r>
    <x v="7"/>
    <x v="10"/>
    <x v="0"/>
    <x v="0"/>
    <x v="0"/>
    <x v="4"/>
    <x v="0"/>
    <x v="0"/>
    <n v="45"/>
    <n v="0"/>
    <n v="24.75"/>
  </r>
  <r>
    <x v="5"/>
    <x v="17"/>
    <x v="8"/>
    <x v="2"/>
    <x v="1"/>
    <x v="5"/>
    <x v="2"/>
    <x v="0"/>
    <n v="1"/>
    <n v="5.4668000000000001"/>
    <n v="0.69000000000000006"/>
  </r>
  <r>
    <x v="8"/>
    <x v="3"/>
    <x v="2"/>
    <x v="0"/>
    <x v="1"/>
    <x v="3"/>
    <x v="2"/>
    <x v="1"/>
    <n v="0"/>
    <n v="0"/>
    <n v="0"/>
  </r>
  <r>
    <x v="3"/>
    <x v="17"/>
    <x v="8"/>
    <x v="1"/>
    <x v="1"/>
    <x v="3"/>
    <x v="2"/>
    <x v="0"/>
    <n v="42"/>
    <n v="0"/>
    <n v="23.1"/>
  </r>
  <r>
    <x v="4"/>
    <x v="9"/>
    <x v="2"/>
    <x v="2"/>
    <x v="1"/>
    <x v="0"/>
    <x v="0"/>
    <x v="0"/>
    <n v="75"/>
    <n v="0"/>
    <n v="19.875"/>
  </r>
  <r>
    <x v="1"/>
    <x v="9"/>
    <x v="2"/>
    <x v="0"/>
    <x v="1"/>
    <x v="0"/>
    <x v="1"/>
    <x v="0"/>
    <n v="739"/>
    <n v="0"/>
    <n v="202.655"/>
  </r>
  <r>
    <x v="6"/>
    <x v="0"/>
    <x v="0"/>
    <x v="2"/>
    <x v="0"/>
    <x v="0"/>
    <x v="2"/>
    <x v="0"/>
    <n v="3"/>
    <n v="0"/>
    <n v="0.82500000000000007"/>
  </r>
  <r>
    <x v="4"/>
    <x v="10"/>
    <x v="0"/>
    <x v="2"/>
    <x v="0"/>
    <x v="1"/>
    <x v="3"/>
    <x v="0"/>
    <n v="42"/>
    <n v="14.4185"/>
    <n v="18.900000000000002"/>
  </r>
  <r>
    <x v="9"/>
    <x v="19"/>
    <x v="2"/>
    <x v="0"/>
    <x v="1"/>
    <x v="3"/>
    <x v="1"/>
    <x v="1"/>
    <n v="3"/>
    <n v="0"/>
    <n v="0"/>
  </r>
  <r>
    <x v="1"/>
    <x v="12"/>
    <x v="1"/>
    <x v="0"/>
    <x v="1"/>
    <x v="5"/>
    <x v="2"/>
    <x v="0"/>
    <n v="1"/>
    <n v="0.63340000000000007"/>
    <n v="0.69000000000000006"/>
  </r>
  <r>
    <x v="8"/>
    <x v="24"/>
    <x v="2"/>
    <x v="2"/>
    <x v="1"/>
    <x v="0"/>
    <x v="1"/>
    <x v="1"/>
    <n v="1"/>
    <n v="0"/>
    <n v="0"/>
  </r>
  <r>
    <x v="9"/>
    <x v="11"/>
    <x v="2"/>
    <x v="2"/>
    <x v="1"/>
    <x v="1"/>
    <x v="3"/>
    <x v="0"/>
    <n v="70"/>
    <n v="21.892700000000001"/>
    <n v="31.5"/>
  </r>
  <r>
    <x v="0"/>
    <x v="4"/>
    <x v="3"/>
    <x v="0"/>
    <x v="1"/>
    <x v="0"/>
    <x v="3"/>
    <x v="1"/>
    <n v="204"/>
    <n v="0"/>
    <n v="0"/>
  </r>
  <r>
    <x v="4"/>
    <x v="17"/>
    <x v="8"/>
    <x v="2"/>
    <x v="1"/>
    <x v="3"/>
    <x v="1"/>
    <x v="1"/>
    <n v="3"/>
    <n v="0"/>
    <n v="0"/>
  </r>
  <r>
    <x v="3"/>
    <x v="15"/>
    <x v="2"/>
    <x v="1"/>
    <x v="1"/>
    <x v="2"/>
    <x v="1"/>
    <x v="0"/>
    <n v="1"/>
    <n v="0"/>
    <n v="0.27500000000000002"/>
  </r>
  <r>
    <x v="7"/>
    <x v="5"/>
    <x v="1"/>
    <x v="0"/>
    <x v="1"/>
    <x v="0"/>
    <x v="1"/>
    <x v="1"/>
    <n v="3"/>
    <n v="0"/>
    <n v="0"/>
  </r>
  <r>
    <x v="7"/>
    <x v="17"/>
    <x v="8"/>
    <x v="2"/>
    <x v="1"/>
    <x v="4"/>
    <x v="2"/>
    <x v="1"/>
    <n v="45"/>
    <n v="0"/>
    <n v="0"/>
  </r>
  <r>
    <x v="5"/>
    <x v="10"/>
    <x v="0"/>
    <x v="1"/>
    <x v="1"/>
    <x v="3"/>
    <x v="2"/>
    <x v="0"/>
    <n v="85"/>
    <n v="0"/>
    <n v="46.75"/>
  </r>
  <r>
    <x v="3"/>
    <x v="10"/>
    <x v="0"/>
    <x v="0"/>
    <x v="1"/>
    <x v="2"/>
    <x v="0"/>
    <x v="1"/>
    <n v="33"/>
    <n v="0"/>
    <n v="0"/>
  </r>
  <r>
    <x v="2"/>
    <x v="21"/>
    <x v="0"/>
    <x v="0"/>
    <x v="0"/>
    <x v="2"/>
    <x v="2"/>
    <x v="0"/>
    <n v="2"/>
    <n v="0"/>
    <n v="0.55000000000000004"/>
  </r>
  <r>
    <x v="2"/>
    <x v="8"/>
    <x v="5"/>
    <x v="2"/>
    <x v="1"/>
    <x v="2"/>
    <x v="3"/>
    <x v="0"/>
    <n v="11"/>
    <n v="0"/>
    <n v="3.0250000000000004"/>
  </r>
  <r>
    <x v="6"/>
    <x v="16"/>
    <x v="7"/>
    <x v="1"/>
    <x v="1"/>
    <x v="2"/>
    <x v="1"/>
    <x v="0"/>
    <n v="1"/>
    <n v="0"/>
    <n v="0.27500000000000002"/>
  </r>
  <r>
    <x v="6"/>
    <x v="6"/>
    <x v="4"/>
    <x v="0"/>
    <x v="0"/>
    <x v="0"/>
    <x v="3"/>
    <x v="0"/>
    <n v="1274"/>
    <n v="0"/>
    <n v="350.35"/>
  </r>
  <r>
    <x v="11"/>
    <x v="11"/>
    <x v="2"/>
    <x v="1"/>
    <x v="1"/>
    <x v="2"/>
    <x v="3"/>
    <x v="0"/>
    <n v="31"/>
    <n v="0"/>
    <n v="8.5250000000000004"/>
  </r>
  <r>
    <x v="5"/>
    <x v="10"/>
    <x v="0"/>
    <x v="0"/>
    <x v="0"/>
    <x v="3"/>
    <x v="0"/>
    <x v="1"/>
    <n v="2"/>
    <n v="0"/>
    <n v="0"/>
  </r>
  <r>
    <x v="5"/>
    <x v="17"/>
    <x v="8"/>
    <x v="0"/>
    <x v="1"/>
    <x v="2"/>
    <x v="2"/>
    <x v="1"/>
    <n v="91"/>
    <n v="0"/>
    <n v="0"/>
  </r>
  <r>
    <x v="2"/>
    <x v="10"/>
    <x v="0"/>
    <x v="2"/>
    <x v="0"/>
    <x v="4"/>
    <x v="2"/>
    <x v="0"/>
    <n v="6"/>
    <n v="0"/>
    <n v="3.3000000000000003"/>
  </r>
  <r>
    <x v="8"/>
    <x v="10"/>
    <x v="0"/>
    <x v="0"/>
    <x v="1"/>
    <x v="3"/>
    <x v="2"/>
    <x v="0"/>
    <n v="4571"/>
    <n v="0"/>
    <n v="2514.0500000000002"/>
  </r>
  <r>
    <x v="6"/>
    <x v="17"/>
    <x v="8"/>
    <x v="1"/>
    <x v="1"/>
    <x v="4"/>
    <x v="1"/>
    <x v="1"/>
    <n v="7"/>
    <n v="0"/>
    <n v="0"/>
  </r>
  <r>
    <x v="10"/>
    <x v="19"/>
    <x v="2"/>
    <x v="1"/>
    <x v="1"/>
    <x v="0"/>
    <x v="2"/>
    <x v="1"/>
    <n v="2"/>
    <n v="0"/>
    <n v="0"/>
  </r>
  <r>
    <x v="5"/>
    <x v="11"/>
    <x v="2"/>
    <x v="0"/>
    <x v="1"/>
    <x v="4"/>
    <x v="3"/>
    <x v="0"/>
    <n v="35"/>
    <n v="0"/>
    <n v="19.25"/>
  </r>
  <r>
    <x v="5"/>
    <x v="10"/>
    <x v="0"/>
    <x v="0"/>
    <x v="1"/>
    <x v="2"/>
    <x v="0"/>
    <x v="1"/>
    <n v="36"/>
    <n v="0"/>
    <n v="0"/>
  </r>
  <r>
    <x v="8"/>
    <x v="4"/>
    <x v="3"/>
    <x v="0"/>
    <x v="0"/>
    <x v="3"/>
    <x v="0"/>
    <x v="1"/>
    <n v="1"/>
    <n v="0"/>
    <n v="0"/>
  </r>
  <r>
    <x v="4"/>
    <x v="12"/>
    <x v="1"/>
    <x v="1"/>
    <x v="1"/>
    <x v="0"/>
    <x v="3"/>
    <x v="0"/>
    <n v="22"/>
    <n v="0"/>
    <n v="5.83"/>
  </r>
  <r>
    <x v="3"/>
    <x v="10"/>
    <x v="0"/>
    <x v="0"/>
    <x v="1"/>
    <x v="2"/>
    <x v="3"/>
    <x v="0"/>
    <n v="1201"/>
    <n v="0"/>
    <n v="330.27500000000003"/>
  </r>
  <r>
    <x v="0"/>
    <x v="10"/>
    <x v="0"/>
    <x v="1"/>
    <x v="0"/>
    <x v="0"/>
    <x v="0"/>
    <x v="0"/>
    <n v="18"/>
    <n v="0"/>
    <n v="4.7700000000000005"/>
  </r>
  <r>
    <x v="7"/>
    <x v="4"/>
    <x v="3"/>
    <x v="0"/>
    <x v="1"/>
    <x v="0"/>
    <x v="1"/>
    <x v="0"/>
    <n v="2759"/>
    <n v="0"/>
    <n v="758.72500000000002"/>
  </r>
  <r>
    <x v="2"/>
    <x v="19"/>
    <x v="2"/>
    <x v="0"/>
    <x v="1"/>
    <x v="3"/>
    <x v="1"/>
    <x v="0"/>
    <n v="52"/>
    <n v="0"/>
    <n v="28.6"/>
  </r>
  <r>
    <x v="1"/>
    <x v="17"/>
    <x v="8"/>
    <x v="0"/>
    <x v="1"/>
    <x v="2"/>
    <x v="3"/>
    <x v="0"/>
    <n v="553"/>
    <n v="0"/>
    <n v="151.57500000000002"/>
  </r>
  <r>
    <x v="2"/>
    <x v="11"/>
    <x v="2"/>
    <x v="0"/>
    <x v="1"/>
    <x v="1"/>
    <x v="3"/>
    <x v="0"/>
    <n v="1604"/>
    <n v="493.34180000000003"/>
    <n v="721.80000000000007"/>
  </r>
  <r>
    <x v="11"/>
    <x v="2"/>
    <x v="2"/>
    <x v="1"/>
    <x v="1"/>
    <x v="0"/>
    <x v="2"/>
    <x v="1"/>
    <n v="8"/>
    <n v="0"/>
    <n v="0"/>
  </r>
  <r>
    <x v="7"/>
    <x v="16"/>
    <x v="7"/>
    <x v="0"/>
    <x v="1"/>
    <x v="3"/>
    <x v="2"/>
    <x v="0"/>
    <n v="614"/>
    <n v="0"/>
    <n v="337.7"/>
  </r>
  <r>
    <x v="11"/>
    <x v="17"/>
    <x v="8"/>
    <x v="1"/>
    <x v="1"/>
    <x v="4"/>
    <x v="3"/>
    <x v="0"/>
    <n v="3"/>
    <n v="0"/>
    <n v="1.6500000000000001"/>
  </r>
  <r>
    <x v="9"/>
    <x v="5"/>
    <x v="1"/>
    <x v="0"/>
    <x v="1"/>
    <x v="4"/>
    <x v="2"/>
    <x v="1"/>
    <n v="24"/>
    <n v="0"/>
    <n v="0"/>
  </r>
  <r>
    <x v="11"/>
    <x v="8"/>
    <x v="5"/>
    <x v="1"/>
    <x v="1"/>
    <x v="0"/>
    <x v="3"/>
    <x v="0"/>
    <n v="23"/>
    <n v="0"/>
    <n v="6.3250000000000002"/>
  </r>
  <r>
    <x v="9"/>
    <x v="15"/>
    <x v="2"/>
    <x v="1"/>
    <x v="1"/>
    <x v="2"/>
    <x v="3"/>
    <x v="0"/>
    <n v="8"/>
    <n v="0"/>
    <n v="2.12"/>
  </r>
  <r>
    <x v="4"/>
    <x v="11"/>
    <x v="2"/>
    <x v="1"/>
    <x v="1"/>
    <x v="2"/>
    <x v="1"/>
    <x v="0"/>
    <n v="3"/>
    <n v="0"/>
    <n v="0.79500000000000004"/>
  </r>
  <r>
    <x v="4"/>
    <x v="8"/>
    <x v="5"/>
    <x v="2"/>
    <x v="1"/>
    <x v="1"/>
    <x v="1"/>
    <x v="0"/>
    <n v="6"/>
    <n v="1.1391"/>
    <n v="2.7"/>
  </r>
  <r>
    <x v="8"/>
    <x v="6"/>
    <x v="4"/>
    <x v="0"/>
    <x v="1"/>
    <x v="0"/>
    <x v="3"/>
    <x v="1"/>
    <n v="75"/>
    <n v="0"/>
    <n v="0"/>
  </r>
  <r>
    <x v="7"/>
    <x v="15"/>
    <x v="2"/>
    <x v="2"/>
    <x v="1"/>
    <x v="3"/>
    <x v="3"/>
    <x v="0"/>
    <n v="3"/>
    <n v="0"/>
    <n v="1.6500000000000001"/>
  </r>
  <r>
    <x v="3"/>
    <x v="0"/>
    <x v="0"/>
    <x v="1"/>
    <x v="1"/>
    <x v="3"/>
    <x v="2"/>
    <x v="1"/>
    <n v="0"/>
    <n v="0"/>
    <n v="0"/>
  </r>
  <r>
    <x v="1"/>
    <x v="0"/>
    <x v="0"/>
    <x v="0"/>
    <x v="1"/>
    <x v="2"/>
    <x v="2"/>
    <x v="1"/>
    <n v="1"/>
    <n v="0"/>
    <n v="0"/>
  </r>
  <r>
    <x v="1"/>
    <x v="6"/>
    <x v="4"/>
    <x v="0"/>
    <x v="1"/>
    <x v="4"/>
    <x v="2"/>
    <x v="0"/>
    <n v="175"/>
    <n v="0"/>
    <n v="96.25"/>
  </r>
  <r>
    <x v="7"/>
    <x v="10"/>
    <x v="0"/>
    <x v="1"/>
    <x v="1"/>
    <x v="4"/>
    <x v="2"/>
    <x v="0"/>
    <n v="10"/>
    <n v="0"/>
    <n v="5.5"/>
  </r>
  <r>
    <x v="0"/>
    <x v="19"/>
    <x v="2"/>
    <x v="1"/>
    <x v="1"/>
    <x v="0"/>
    <x v="3"/>
    <x v="0"/>
    <n v="116"/>
    <n v="0"/>
    <n v="30.740000000000002"/>
  </r>
  <r>
    <x v="3"/>
    <x v="4"/>
    <x v="3"/>
    <x v="1"/>
    <x v="1"/>
    <x v="4"/>
    <x v="2"/>
    <x v="1"/>
    <n v="15"/>
    <n v="0"/>
    <n v="0"/>
  </r>
  <r>
    <x v="7"/>
    <x v="13"/>
    <x v="0"/>
    <x v="2"/>
    <x v="1"/>
    <x v="0"/>
    <x v="3"/>
    <x v="0"/>
    <n v="4"/>
    <n v="0"/>
    <n v="1.1000000000000001"/>
  </r>
  <r>
    <x v="10"/>
    <x v="12"/>
    <x v="1"/>
    <x v="1"/>
    <x v="1"/>
    <x v="4"/>
    <x v="0"/>
    <x v="1"/>
    <n v="22"/>
    <n v="0"/>
    <n v="0"/>
  </r>
  <r>
    <x v="8"/>
    <x v="3"/>
    <x v="2"/>
    <x v="1"/>
    <x v="1"/>
    <x v="0"/>
    <x v="2"/>
    <x v="1"/>
    <n v="5"/>
    <n v="0"/>
    <n v="0"/>
  </r>
  <r>
    <x v="1"/>
    <x v="8"/>
    <x v="5"/>
    <x v="1"/>
    <x v="1"/>
    <x v="2"/>
    <x v="2"/>
    <x v="0"/>
    <n v="4"/>
    <n v="0"/>
    <n v="1.1000000000000001"/>
  </r>
  <r>
    <x v="9"/>
    <x v="8"/>
    <x v="5"/>
    <x v="0"/>
    <x v="1"/>
    <x v="4"/>
    <x v="0"/>
    <x v="0"/>
    <n v="8"/>
    <n v="0"/>
    <n v="4.4000000000000004"/>
  </r>
  <r>
    <x v="10"/>
    <x v="9"/>
    <x v="2"/>
    <x v="2"/>
    <x v="1"/>
    <x v="4"/>
    <x v="2"/>
    <x v="0"/>
    <n v="2"/>
    <n v="0"/>
    <n v="1.1000000000000001"/>
  </r>
  <r>
    <x v="11"/>
    <x v="13"/>
    <x v="0"/>
    <x v="1"/>
    <x v="1"/>
    <x v="3"/>
    <x v="0"/>
    <x v="0"/>
    <n v="1"/>
    <n v="0"/>
    <n v="0.55000000000000004"/>
  </r>
  <r>
    <x v="6"/>
    <x v="12"/>
    <x v="1"/>
    <x v="0"/>
    <x v="1"/>
    <x v="1"/>
    <x v="1"/>
    <x v="0"/>
    <n v="128"/>
    <n v="39.415900000000001"/>
    <n v="57.6"/>
  </r>
  <r>
    <x v="5"/>
    <x v="2"/>
    <x v="2"/>
    <x v="0"/>
    <x v="1"/>
    <x v="2"/>
    <x v="2"/>
    <x v="1"/>
    <n v="36"/>
    <n v="0"/>
    <n v="0"/>
  </r>
  <r>
    <x v="11"/>
    <x v="10"/>
    <x v="0"/>
    <x v="1"/>
    <x v="0"/>
    <x v="0"/>
    <x v="0"/>
    <x v="0"/>
    <n v="17"/>
    <n v="0"/>
    <n v="4.6749999999999998"/>
  </r>
  <r>
    <x v="11"/>
    <x v="4"/>
    <x v="3"/>
    <x v="1"/>
    <x v="1"/>
    <x v="2"/>
    <x v="0"/>
    <x v="0"/>
    <n v="1"/>
    <n v="0"/>
    <n v="0.27500000000000002"/>
  </r>
  <r>
    <x v="7"/>
    <x v="21"/>
    <x v="0"/>
    <x v="0"/>
    <x v="1"/>
    <x v="1"/>
    <x v="2"/>
    <x v="0"/>
    <n v="2"/>
    <n v="0.98470000000000002"/>
    <n v="0.9"/>
  </r>
  <r>
    <x v="10"/>
    <x v="6"/>
    <x v="4"/>
    <x v="1"/>
    <x v="0"/>
    <x v="2"/>
    <x v="2"/>
    <x v="0"/>
    <n v="2"/>
    <n v="0"/>
    <n v="0.55000000000000004"/>
  </r>
  <r>
    <x v="11"/>
    <x v="17"/>
    <x v="8"/>
    <x v="0"/>
    <x v="1"/>
    <x v="5"/>
    <x v="2"/>
    <x v="0"/>
    <n v="12"/>
    <n v="57.826100000000004"/>
    <n v="8.2800000000000011"/>
  </r>
  <r>
    <x v="1"/>
    <x v="17"/>
    <x v="8"/>
    <x v="0"/>
    <x v="1"/>
    <x v="1"/>
    <x v="3"/>
    <x v="0"/>
    <n v="1015"/>
    <n v="287.726"/>
    <n v="456.75"/>
  </r>
  <r>
    <x v="6"/>
    <x v="9"/>
    <x v="2"/>
    <x v="0"/>
    <x v="1"/>
    <x v="0"/>
    <x v="1"/>
    <x v="1"/>
    <n v="14"/>
    <n v="0"/>
    <n v="0"/>
  </r>
  <r>
    <x v="4"/>
    <x v="11"/>
    <x v="2"/>
    <x v="1"/>
    <x v="1"/>
    <x v="5"/>
    <x v="3"/>
    <x v="1"/>
    <n v="1"/>
    <n v="37.950700000000005"/>
    <n v="0"/>
  </r>
  <r>
    <x v="11"/>
    <x v="19"/>
    <x v="2"/>
    <x v="1"/>
    <x v="1"/>
    <x v="3"/>
    <x v="3"/>
    <x v="0"/>
    <n v="3"/>
    <n v="0"/>
    <n v="1.6500000000000001"/>
  </r>
  <r>
    <x v="10"/>
    <x v="14"/>
    <x v="6"/>
    <x v="0"/>
    <x v="1"/>
    <x v="0"/>
    <x v="0"/>
    <x v="0"/>
    <n v="1"/>
    <n v="0"/>
    <n v="0.27500000000000002"/>
  </r>
  <r>
    <x v="3"/>
    <x v="6"/>
    <x v="4"/>
    <x v="1"/>
    <x v="1"/>
    <x v="1"/>
    <x v="3"/>
    <x v="0"/>
    <n v="16"/>
    <n v="3.9954000000000001"/>
    <n v="7.2"/>
  </r>
  <r>
    <x v="11"/>
    <x v="17"/>
    <x v="8"/>
    <x v="0"/>
    <x v="1"/>
    <x v="4"/>
    <x v="1"/>
    <x v="0"/>
    <n v="17"/>
    <n v="0"/>
    <n v="9.35"/>
  </r>
  <r>
    <x v="2"/>
    <x v="1"/>
    <x v="1"/>
    <x v="2"/>
    <x v="1"/>
    <x v="1"/>
    <x v="0"/>
    <x v="0"/>
    <n v="3"/>
    <n v="0.87050000000000005"/>
    <n v="1.35"/>
  </r>
  <r>
    <x v="7"/>
    <x v="10"/>
    <x v="0"/>
    <x v="0"/>
    <x v="0"/>
    <x v="0"/>
    <x v="0"/>
    <x v="1"/>
    <n v="42"/>
    <n v="0"/>
    <n v="0"/>
  </r>
  <r>
    <x v="3"/>
    <x v="4"/>
    <x v="3"/>
    <x v="2"/>
    <x v="1"/>
    <x v="0"/>
    <x v="2"/>
    <x v="0"/>
    <n v="795"/>
    <n v="0"/>
    <n v="218.625"/>
  </r>
  <r>
    <x v="11"/>
    <x v="18"/>
    <x v="9"/>
    <x v="0"/>
    <x v="1"/>
    <x v="0"/>
    <x v="3"/>
    <x v="0"/>
    <n v="59"/>
    <n v="0"/>
    <n v="16.225000000000001"/>
  </r>
  <r>
    <x v="11"/>
    <x v="5"/>
    <x v="1"/>
    <x v="0"/>
    <x v="1"/>
    <x v="4"/>
    <x v="2"/>
    <x v="0"/>
    <n v="2"/>
    <n v="0"/>
    <n v="1.1000000000000001"/>
  </r>
  <r>
    <x v="7"/>
    <x v="2"/>
    <x v="2"/>
    <x v="0"/>
    <x v="1"/>
    <x v="2"/>
    <x v="3"/>
    <x v="0"/>
    <n v="42"/>
    <n v="0"/>
    <n v="11.55"/>
  </r>
  <r>
    <x v="7"/>
    <x v="4"/>
    <x v="3"/>
    <x v="1"/>
    <x v="1"/>
    <x v="0"/>
    <x v="3"/>
    <x v="0"/>
    <n v="34"/>
    <n v="0"/>
    <n v="9.35"/>
  </r>
  <r>
    <x v="10"/>
    <x v="9"/>
    <x v="2"/>
    <x v="2"/>
    <x v="1"/>
    <x v="0"/>
    <x v="2"/>
    <x v="1"/>
    <n v="13"/>
    <n v="0"/>
    <n v="0"/>
  </r>
  <r>
    <x v="1"/>
    <x v="6"/>
    <x v="4"/>
    <x v="2"/>
    <x v="0"/>
    <x v="2"/>
    <x v="0"/>
    <x v="0"/>
    <n v="3"/>
    <n v="0"/>
    <n v="0.82500000000000007"/>
  </r>
  <r>
    <x v="8"/>
    <x v="3"/>
    <x v="2"/>
    <x v="0"/>
    <x v="1"/>
    <x v="0"/>
    <x v="3"/>
    <x v="0"/>
    <n v="5"/>
    <n v="0"/>
    <n v="1.375"/>
  </r>
  <r>
    <x v="5"/>
    <x v="16"/>
    <x v="7"/>
    <x v="0"/>
    <x v="1"/>
    <x v="4"/>
    <x v="3"/>
    <x v="1"/>
    <n v="4"/>
    <n v="0"/>
    <n v="0"/>
  </r>
  <r>
    <x v="11"/>
    <x v="16"/>
    <x v="7"/>
    <x v="2"/>
    <x v="1"/>
    <x v="2"/>
    <x v="0"/>
    <x v="0"/>
    <n v="7"/>
    <n v="0"/>
    <n v="1.925"/>
  </r>
  <r>
    <x v="1"/>
    <x v="8"/>
    <x v="5"/>
    <x v="2"/>
    <x v="1"/>
    <x v="4"/>
    <x v="0"/>
    <x v="0"/>
    <n v="1"/>
    <n v="0"/>
    <n v="0.55000000000000004"/>
  </r>
  <r>
    <x v="9"/>
    <x v="12"/>
    <x v="1"/>
    <x v="2"/>
    <x v="1"/>
    <x v="2"/>
    <x v="2"/>
    <x v="0"/>
    <n v="23"/>
    <n v="0"/>
    <n v="6.0950000000000006"/>
  </r>
  <r>
    <x v="0"/>
    <x v="9"/>
    <x v="2"/>
    <x v="0"/>
    <x v="1"/>
    <x v="2"/>
    <x v="2"/>
    <x v="0"/>
    <n v="902"/>
    <n v="0"/>
    <n v="239.03"/>
  </r>
  <r>
    <x v="3"/>
    <x v="13"/>
    <x v="0"/>
    <x v="0"/>
    <x v="1"/>
    <x v="1"/>
    <x v="2"/>
    <x v="0"/>
    <n v="24"/>
    <n v="8.1184000000000012"/>
    <n v="10.8"/>
  </r>
  <r>
    <x v="5"/>
    <x v="10"/>
    <x v="0"/>
    <x v="1"/>
    <x v="0"/>
    <x v="1"/>
    <x v="2"/>
    <x v="0"/>
    <n v="29"/>
    <n v="6.7910000000000004"/>
    <n v="13.05"/>
  </r>
  <r>
    <x v="11"/>
    <x v="15"/>
    <x v="2"/>
    <x v="0"/>
    <x v="1"/>
    <x v="1"/>
    <x v="3"/>
    <x v="0"/>
    <n v="201"/>
    <n v="50.581600000000002"/>
    <n v="90.45"/>
  </r>
  <r>
    <x v="5"/>
    <x v="6"/>
    <x v="4"/>
    <x v="1"/>
    <x v="1"/>
    <x v="0"/>
    <x v="3"/>
    <x v="0"/>
    <n v="20"/>
    <n v="0"/>
    <n v="5.3"/>
  </r>
  <r>
    <x v="6"/>
    <x v="13"/>
    <x v="0"/>
    <x v="0"/>
    <x v="1"/>
    <x v="0"/>
    <x v="0"/>
    <x v="1"/>
    <n v="2"/>
    <n v="0"/>
    <n v="0"/>
  </r>
  <r>
    <x v="0"/>
    <x v="17"/>
    <x v="8"/>
    <x v="0"/>
    <x v="1"/>
    <x v="1"/>
    <x v="2"/>
    <x v="0"/>
    <n v="2236"/>
    <n v="602.59990000000005"/>
    <n v="1006.2"/>
  </r>
  <r>
    <x v="1"/>
    <x v="7"/>
    <x v="2"/>
    <x v="2"/>
    <x v="1"/>
    <x v="0"/>
    <x v="3"/>
    <x v="0"/>
    <n v="2"/>
    <n v="0"/>
    <n v="0.55000000000000004"/>
  </r>
  <r>
    <x v="4"/>
    <x v="4"/>
    <x v="3"/>
    <x v="0"/>
    <x v="1"/>
    <x v="4"/>
    <x v="1"/>
    <x v="1"/>
    <n v="41"/>
    <n v="0"/>
    <n v="0"/>
  </r>
  <r>
    <x v="7"/>
    <x v="6"/>
    <x v="4"/>
    <x v="0"/>
    <x v="0"/>
    <x v="3"/>
    <x v="1"/>
    <x v="0"/>
    <n v="5"/>
    <n v="0"/>
    <n v="2.75"/>
  </r>
  <r>
    <x v="3"/>
    <x v="0"/>
    <x v="0"/>
    <x v="0"/>
    <x v="1"/>
    <x v="0"/>
    <x v="1"/>
    <x v="1"/>
    <n v="1"/>
    <n v="0"/>
    <n v="0"/>
  </r>
  <r>
    <x v="10"/>
    <x v="15"/>
    <x v="2"/>
    <x v="0"/>
    <x v="1"/>
    <x v="4"/>
    <x v="1"/>
    <x v="0"/>
    <n v="6"/>
    <n v="0"/>
    <n v="3.3000000000000003"/>
  </r>
  <r>
    <x v="3"/>
    <x v="15"/>
    <x v="2"/>
    <x v="1"/>
    <x v="1"/>
    <x v="5"/>
    <x v="0"/>
    <x v="0"/>
    <n v="3"/>
    <n v="5.3177000000000003"/>
    <n v="2.0700000000000003"/>
  </r>
  <r>
    <x v="7"/>
    <x v="25"/>
    <x v="11"/>
    <x v="0"/>
    <x v="1"/>
    <x v="1"/>
    <x v="1"/>
    <x v="0"/>
    <n v="4"/>
    <n v="1.07"/>
    <n v="1.8"/>
  </r>
  <r>
    <x v="2"/>
    <x v="1"/>
    <x v="1"/>
    <x v="0"/>
    <x v="1"/>
    <x v="4"/>
    <x v="1"/>
    <x v="1"/>
    <n v="10"/>
    <n v="0"/>
    <n v="0"/>
  </r>
  <r>
    <x v="8"/>
    <x v="6"/>
    <x v="4"/>
    <x v="0"/>
    <x v="0"/>
    <x v="0"/>
    <x v="3"/>
    <x v="1"/>
    <n v="16"/>
    <n v="0"/>
    <n v="0"/>
  </r>
  <r>
    <x v="11"/>
    <x v="2"/>
    <x v="2"/>
    <x v="1"/>
    <x v="1"/>
    <x v="1"/>
    <x v="2"/>
    <x v="0"/>
    <n v="12"/>
    <n v="2.2282999999999999"/>
    <n v="5.4"/>
  </r>
  <r>
    <x v="6"/>
    <x v="29"/>
    <x v="1"/>
    <x v="0"/>
    <x v="1"/>
    <x v="2"/>
    <x v="1"/>
    <x v="0"/>
    <n v="1"/>
    <n v="0"/>
    <n v="0.27500000000000002"/>
  </r>
  <r>
    <x v="11"/>
    <x v="8"/>
    <x v="5"/>
    <x v="0"/>
    <x v="1"/>
    <x v="3"/>
    <x v="1"/>
    <x v="0"/>
    <n v="4"/>
    <n v="0"/>
    <n v="2.2000000000000002"/>
  </r>
  <r>
    <x v="5"/>
    <x v="10"/>
    <x v="0"/>
    <x v="1"/>
    <x v="1"/>
    <x v="2"/>
    <x v="3"/>
    <x v="0"/>
    <n v="34"/>
    <n v="0"/>
    <n v="9.01"/>
  </r>
  <r>
    <x v="9"/>
    <x v="11"/>
    <x v="2"/>
    <x v="1"/>
    <x v="1"/>
    <x v="0"/>
    <x v="1"/>
    <x v="1"/>
    <n v="6"/>
    <n v="0"/>
    <n v="0"/>
  </r>
  <r>
    <x v="1"/>
    <x v="5"/>
    <x v="1"/>
    <x v="0"/>
    <x v="1"/>
    <x v="4"/>
    <x v="3"/>
    <x v="0"/>
    <n v="5"/>
    <n v="0"/>
    <n v="2.75"/>
  </r>
  <r>
    <x v="10"/>
    <x v="4"/>
    <x v="3"/>
    <x v="0"/>
    <x v="0"/>
    <x v="1"/>
    <x v="2"/>
    <x v="0"/>
    <n v="141"/>
    <n v="34.220199999999998"/>
    <n v="63.45"/>
  </r>
  <r>
    <x v="4"/>
    <x v="9"/>
    <x v="2"/>
    <x v="0"/>
    <x v="1"/>
    <x v="5"/>
    <x v="0"/>
    <x v="1"/>
    <n v="4"/>
    <n v="85.585099999999997"/>
    <n v="0"/>
  </r>
  <r>
    <x v="5"/>
    <x v="4"/>
    <x v="3"/>
    <x v="0"/>
    <x v="0"/>
    <x v="0"/>
    <x v="2"/>
    <x v="0"/>
    <n v="990"/>
    <n v="0"/>
    <n v="262.35000000000002"/>
  </r>
  <r>
    <x v="2"/>
    <x v="17"/>
    <x v="8"/>
    <x v="0"/>
    <x v="1"/>
    <x v="2"/>
    <x v="1"/>
    <x v="1"/>
    <n v="3"/>
    <n v="0"/>
    <n v="0"/>
  </r>
  <r>
    <x v="4"/>
    <x v="14"/>
    <x v="6"/>
    <x v="0"/>
    <x v="1"/>
    <x v="3"/>
    <x v="2"/>
    <x v="0"/>
    <n v="3"/>
    <n v="0"/>
    <n v="1.6500000000000001"/>
  </r>
  <r>
    <x v="1"/>
    <x v="2"/>
    <x v="2"/>
    <x v="0"/>
    <x v="1"/>
    <x v="1"/>
    <x v="1"/>
    <x v="0"/>
    <n v="42"/>
    <n v="19.148700000000002"/>
    <n v="18.900000000000002"/>
  </r>
  <r>
    <x v="5"/>
    <x v="11"/>
    <x v="2"/>
    <x v="0"/>
    <x v="1"/>
    <x v="3"/>
    <x v="2"/>
    <x v="1"/>
    <n v="39"/>
    <n v="0"/>
    <n v="0"/>
  </r>
  <r>
    <x v="10"/>
    <x v="17"/>
    <x v="8"/>
    <x v="1"/>
    <x v="1"/>
    <x v="3"/>
    <x v="1"/>
    <x v="0"/>
    <n v="6"/>
    <n v="0"/>
    <n v="3.3000000000000003"/>
  </r>
  <r>
    <x v="8"/>
    <x v="10"/>
    <x v="0"/>
    <x v="0"/>
    <x v="0"/>
    <x v="1"/>
    <x v="3"/>
    <x v="0"/>
    <n v="308"/>
    <n v="102.4552"/>
    <n v="138.6"/>
  </r>
  <r>
    <x v="0"/>
    <x v="17"/>
    <x v="8"/>
    <x v="2"/>
    <x v="1"/>
    <x v="3"/>
    <x v="0"/>
    <x v="0"/>
    <n v="41"/>
    <n v="0"/>
    <n v="22.55"/>
  </r>
  <r>
    <x v="5"/>
    <x v="6"/>
    <x v="4"/>
    <x v="0"/>
    <x v="0"/>
    <x v="2"/>
    <x v="0"/>
    <x v="0"/>
    <n v="68"/>
    <n v="0"/>
    <n v="18.02"/>
  </r>
  <r>
    <x v="1"/>
    <x v="4"/>
    <x v="3"/>
    <x v="0"/>
    <x v="1"/>
    <x v="1"/>
    <x v="2"/>
    <x v="0"/>
    <n v="8453"/>
    <n v="2272.2726000000002"/>
    <n v="3803.8500000000004"/>
  </r>
  <r>
    <x v="7"/>
    <x v="4"/>
    <x v="3"/>
    <x v="0"/>
    <x v="0"/>
    <x v="4"/>
    <x v="0"/>
    <x v="0"/>
    <n v="1"/>
    <n v="0"/>
    <n v="0.55000000000000004"/>
  </r>
  <r>
    <x v="0"/>
    <x v="6"/>
    <x v="4"/>
    <x v="0"/>
    <x v="1"/>
    <x v="4"/>
    <x v="2"/>
    <x v="1"/>
    <n v="96"/>
    <n v="0"/>
    <n v="0"/>
  </r>
  <r>
    <x v="5"/>
    <x v="17"/>
    <x v="8"/>
    <x v="2"/>
    <x v="1"/>
    <x v="2"/>
    <x v="0"/>
    <x v="0"/>
    <n v="44"/>
    <n v="0"/>
    <n v="11.66"/>
  </r>
  <r>
    <x v="7"/>
    <x v="10"/>
    <x v="0"/>
    <x v="2"/>
    <x v="1"/>
    <x v="3"/>
    <x v="3"/>
    <x v="1"/>
    <n v="2"/>
    <n v="0"/>
    <n v="0"/>
  </r>
  <r>
    <x v="0"/>
    <x v="10"/>
    <x v="0"/>
    <x v="0"/>
    <x v="0"/>
    <x v="4"/>
    <x v="1"/>
    <x v="0"/>
    <n v="12"/>
    <n v="0"/>
    <n v="6.6000000000000005"/>
  </r>
  <r>
    <x v="11"/>
    <x v="11"/>
    <x v="2"/>
    <x v="0"/>
    <x v="1"/>
    <x v="5"/>
    <x v="1"/>
    <x v="1"/>
    <n v="28"/>
    <n v="878.4742"/>
    <n v="0"/>
  </r>
  <r>
    <x v="1"/>
    <x v="13"/>
    <x v="0"/>
    <x v="0"/>
    <x v="1"/>
    <x v="2"/>
    <x v="0"/>
    <x v="0"/>
    <n v="16"/>
    <n v="0"/>
    <n v="4.4000000000000004"/>
  </r>
  <r>
    <x v="0"/>
    <x v="4"/>
    <x v="3"/>
    <x v="2"/>
    <x v="1"/>
    <x v="0"/>
    <x v="1"/>
    <x v="1"/>
    <n v="1"/>
    <n v="0"/>
    <n v="0"/>
  </r>
  <r>
    <x v="8"/>
    <x v="9"/>
    <x v="2"/>
    <x v="1"/>
    <x v="1"/>
    <x v="0"/>
    <x v="0"/>
    <x v="0"/>
    <n v="49"/>
    <n v="0"/>
    <n v="13.475000000000001"/>
  </r>
  <r>
    <x v="3"/>
    <x v="6"/>
    <x v="4"/>
    <x v="0"/>
    <x v="0"/>
    <x v="2"/>
    <x v="0"/>
    <x v="0"/>
    <n v="85"/>
    <n v="0"/>
    <n v="23.375"/>
  </r>
  <r>
    <x v="5"/>
    <x v="22"/>
    <x v="7"/>
    <x v="0"/>
    <x v="1"/>
    <x v="3"/>
    <x v="1"/>
    <x v="0"/>
    <n v="2"/>
    <n v="0"/>
    <n v="1.1000000000000001"/>
  </r>
  <r>
    <x v="0"/>
    <x v="4"/>
    <x v="3"/>
    <x v="1"/>
    <x v="1"/>
    <x v="0"/>
    <x v="1"/>
    <x v="0"/>
    <n v="4"/>
    <n v="0"/>
    <n v="1.06"/>
  </r>
  <r>
    <x v="11"/>
    <x v="19"/>
    <x v="2"/>
    <x v="1"/>
    <x v="1"/>
    <x v="4"/>
    <x v="1"/>
    <x v="1"/>
    <n v="1"/>
    <n v="0"/>
    <n v="0"/>
  </r>
  <r>
    <x v="6"/>
    <x v="22"/>
    <x v="7"/>
    <x v="0"/>
    <x v="1"/>
    <x v="3"/>
    <x v="2"/>
    <x v="1"/>
    <n v="0"/>
    <n v="0"/>
    <n v="0"/>
  </r>
  <r>
    <x v="3"/>
    <x v="11"/>
    <x v="2"/>
    <x v="0"/>
    <x v="1"/>
    <x v="4"/>
    <x v="2"/>
    <x v="1"/>
    <n v="185"/>
    <n v="0"/>
    <n v="0"/>
  </r>
  <r>
    <x v="6"/>
    <x v="13"/>
    <x v="0"/>
    <x v="1"/>
    <x v="1"/>
    <x v="3"/>
    <x v="3"/>
    <x v="1"/>
    <n v="1"/>
    <n v="0"/>
    <n v="0"/>
  </r>
  <r>
    <x v="1"/>
    <x v="9"/>
    <x v="2"/>
    <x v="2"/>
    <x v="1"/>
    <x v="1"/>
    <x v="1"/>
    <x v="0"/>
    <n v="14"/>
    <n v="3.2963"/>
    <n v="6.3000000000000007"/>
  </r>
  <r>
    <x v="6"/>
    <x v="4"/>
    <x v="3"/>
    <x v="0"/>
    <x v="1"/>
    <x v="5"/>
    <x v="1"/>
    <x v="0"/>
    <n v="2"/>
    <n v="37.867899999999999"/>
    <n v="1.3800000000000001"/>
  </r>
  <r>
    <x v="6"/>
    <x v="16"/>
    <x v="7"/>
    <x v="1"/>
    <x v="1"/>
    <x v="0"/>
    <x v="2"/>
    <x v="0"/>
    <n v="76"/>
    <n v="0"/>
    <n v="20.900000000000002"/>
  </r>
  <r>
    <x v="11"/>
    <x v="10"/>
    <x v="0"/>
    <x v="0"/>
    <x v="0"/>
    <x v="3"/>
    <x v="2"/>
    <x v="0"/>
    <n v="637"/>
    <n v="0"/>
    <n v="350.35"/>
  </r>
  <r>
    <x v="0"/>
    <x v="0"/>
    <x v="0"/>
    <x v="1"/>
    <x v="1"/>
    <x v="2"/>
    <x v="2"/>
    <x v="0"/>
    <n v="1"/>
    <n v="0"/>
    <n v="0.26500000000000001"/>
  </r>
  <r>
    <x v="0"/>
    <x v="6"/>
    <x v="4"/>
    <x v="0"/>
    <x v="1"/>
    <x v="0"/>
    <x v="1"/>
    <x v="0"/>
    <n v="1682"/>
    <n v="0"/>
    <n v="445.73"/>
  </r>
  <r>
    <x v="8"/>
    <x v="6"/>
    <x v="4"/>
    <x v="1"/>
    <x v="0"/>
    <x v="2"/>
    <x v="0"/>
    <x v="0"/>
    <n v="1"/>
    <n v="0"/>
    <n v="0.27500000000000002"/>
  </r>
  <r>
    <x v="10"/>
    <x v="12"/>
    <x v="1"/>
    <x v="2"/>
    <x v="1"/>
    <x v="1"/>
    <x v="2"/>
    <x v="0"/>
    <n v="33"/>
    <n v="7.9660000000000002"/>
    <n v="14.850000000000001"/>
  </r>
  <r>
    <x v="9"/>
    <x v="16"/>
    <x v="7"/>
    <x v="2"/>
    <x v="1"/>
    <x v="2"/>
    <x v="0"/>
    <x v="0"/>
    <n v="3"/>
    <n v="0"/>
    <n v="0.79500000000000004"/>
  </r>
  <r>
    <x v="11"/>
    <x v="10"/>
    <x v="0"/>
    <x v="1"/>
    <x v="0"/>
    <x v="2"/>
    <x v="0"/>
    <x v="0"/>
    <n v="7"/>
    <n v="0"/>
    <n v="1.925"/>
  </r>
  <r>
    <x v="2"/>
    <x v="4"/>
    <x v="3"/>
    <x v="2"/>
    <x v="1"/>
    <x v="0"/>
    <x v="0"/>
    <x v="1"/>
    <n v="5"/>
    <n v="0"/>
    <n v="0"/>
  </r>
  <r>
    <x v="1"/>
    <x v="3"/>
    <x v="2"/>
    <x v="0"/>
    <x v="1"/>
    <x v="1"/>
    <x v="1"/>
    <x v="0"/>
    <n v="16"/>
    <n v="3.7994000000000003"/>
    <n v="7.2"/>
  </r>
  <r>
    <x v="3"/>
    <x v="0"/>
    <x v="0"/>
    <x v="2"/>
    <x v="0"/>
    <x v="0"/>
    <x v="2"/>
    <x v="0"/>
    <n v="1"/>
    <n v="0"/>
    <n v="0.27500000000000002"/>
  </r>
  <r>
    <x v="3"/>
    <x v="10"/>
    <x v="0"/>
    <x v="0"/>
    <x v="0"/>
    <x v="3"/>
    <x v="0"/>
    <x v="0"/>
    <n v="97"/>
    <n v="0"/>
    <n v="53.35"/>
  </r>
  <r>
    <x v="2"/>
    <x v="16"/>
    <x v="7"/>
    <x v="0"/>
    <x v="1"/>
    <x v="3"/>
    <x v="3"/>
    <x v="0"/>
    <n v="92"/>
    <n v="0"/>
    <n v="50.6"/>
  </r>
  <r>
    <x v="8"/>
    <x v="19"/>
    <x v="2"/>
    <x v="1"/>
    <x v="1"/>
    <x v="2"/>
    <x v="2"/>
    <x v="0"/>
    <n v="101"/>
    <n v="0"/>
    <n v="27.775000000000002"/>
  </r>
  <r>
    <x v="1"/>
    <x v="6"/>
    <x v="4"/>
    <x v="1"/>
    <x v="1"/>
    <x v="1"/>
    <x v="1"/>
    <x v="0"/>
    <n v="7"/>
    <n v="1.855"/>
    <n v="3.1500000000000004"/>
  </r>
  <r>
    <x v="11"/>
    <x v="4"/>
    <x v="3"/>
    <x v="0"/>
    <x v="1"/>
    <x v="0"/>
    <x v="0"/>
    <x v="1"/>
    <n v="87"/>
    <n v="0"/>
    <n v="0"/>
  </r>
  <r>
    <x v="6"/>
    <x v="19"/>
    <x v="2"/>
    <x v="1"/>
    <x v="1"/>
    <x v="1"/>
    <x v="0"/>
    <x v="0"/>
    <n v="34"/>
    <n v="14.1456"/>
    <n v="15.3"/>
  </r>
  <r>
    <x v="4"/>
    <x v="4"/>
    <x v="3"/>
    <x v="0"/>
    <x v="1"/>
    <x v="2"/>
    <x v="3"/>
    <x v="0"/>
    <n v="1047"/>
    <n v="0"/>
    <n v="277.45500000000004"/>
  </r>
  <r>
    <x v="2"/>
    <x v="10"/>
    <x v="0"/>
    <x v="0"/>
    <x v="1"/>
    <x v="3"/>
    <x v="1"/>
    <x v="0"/>
    <n v="198"/>
    <n v="0"/>
    <n v="108.9"/>
  </r>
  <r>
    <x v="3"/>
    <x v="11"/>
    <x v="2"/>
    <x v="1"/>
    <x v="1"/>
    <x v="5"/>
    <x v="0"/>
    <x v="0"/>
    <n v="1"/>
    <n v="0.51680000000000004"/>
    <n v="0.69000000000000006"/>
  </r>
  <r>
    <x v="6"/>
    <x v="4"/>
    <x v="3"/>
    <x v="0"/>
    <x v="0"/>
    <x v="4"/>
    <x v="3"/>
    <x v="0"/>
    <n v="2"/>
    <n v="0"/>
    <n v="1.1000000000000001"/>
  </r>
  <r>
    <x v="11"/>
    <x v="14"/>
    <x v="6"/>
    <x v="0"/>
    <x v="1"/>
    <x v="0"/>
    <x v="2"/>
    <x v="0"/>
    <n v="6"/>
    <n v="0"/>
    <n v="1.6500000000000001"/>
  </r>
  <r>
    <x v="8"/>
    <x v="0"/>
    <x v="0"/>
    <x v="0"/>
    <x v="0"/>
    <x v="3"/>
    <x v="2"/>
    <x v="1"/>
    <n v="0"/>
    <n v="0"/>
    <n v="0"/>
  </r>
  <r>
    <x v="10"/>
    <x v="11"/>
    <x v="2"/>
    <x v="2"/>
    <x v="1"/>
    <x v="2"/>
    <x v="2"/>
    <x v="0"/>
    <n v="305"/>
    <n v="0"/>
    <n v="83.875"/>
  </r>
  <r>
    <x v="0"/>
    <x v="9"/>
    <x v="2"/>
    <x v="1"/>
    <x v="1"/>
    <x v="2"/>
    <x v="2"/>
    <x v="1"/>
    <n v="1"/>
    <n v="0"/>
    <n v="0"/>
  </r>
  <r>
    <x v="8"/>
    <x v="16"/>
    <x v="7"/>
    <x v="0"/>
    <x v="1"/>
    <x v="0"/>
    <x v="2"/>
    <x v="1"/>
    <n v="49"/>
    <n v="0"/>
    <n v="0"/>
  </r>
  <r>
    <x v="11"/>
    <x v="12"/>
    <x v="1"/>
    <x v="0"/>
    <x v="1"/>
    <x v="2"/>
    <x v="2"/>
    <x v="1"/>
    <n v="3"/>
    <n v="0"/>
    <n v="0"/>
  </r>
  <r>
    <x v="1"/>
    <x v="19"/>
    <x v="2"/>
    <x v="2"/>
    <x v="1"/>
    <x v="1"/>
    <x v="3"/>
    <x v="0"/>
    <n v="56"/>
    <n v="10.2453"/>
    <n v="25.200000000000003"/>
  </r>
  <r>
    <x v="10"/>
    <x v="5"/>
    <x v="1"/>
    <x v="0"/>
    <x v="1"/>
    <x v="5"/>
    <x v="2"/>
    <x v="0"/>
    <n v="1"/>
    <n v="1.4841"/>
    <n v="0.69000000000000006"/>
  </r>
  <r>
    <x v="8"/>
    <x v="2"/>
    <x v="2"/>
    <x v="0"/>
    <x v="1"/>
    <x v="4"/>
    <x v="3"/>
    <x v="0"/>
    <n v="4"/>
    <n v="0"/>
    <n v="2.2000000000000002"/>
  </r>
  <r>
    <x v="0"/>
    <x v="5"/>
    <x v="1"/>
    <x v="2"/>
    <x v="1"/>
    <x v="0"/>
    <x v="2"/>
    <x v="0"/>
    <n v="87"/>
    <n v="0"/>
    <n v="23.055"/>
  </r>
  <r>
    <x v="8"/>
    <x v="10"/>
    <x v="0"/>
    <x v="2"/>
    <x v="1"/>
    <x v="3"/>
    <x v="1"/>
    <x v="0"/>
    <n v="8"/>
    <n v="0"/>
    <n v="4.4000000000000004"/>
  </r>
  <r>
    <x v="6"/>
    <x v="10"/>
    <x v="0"/>
    <x v="0"/>
    <x v="0"/>
    <x v="4"/>
    <x v="1"/>
    <x v="1"/>
    <n v="21"/>
    <n v="0"/>
    <n v="0"/>
  </r>
  <r>
    <x v="2"/>
    <x v="24"/>
    <x v="2"/>
    <x v="2"/>
    <x v="1"/>
    <x v="0"/>
    <x v="0"/>
    <x v="0"/>
    <n v="3"/>
    <n v="0"/>
    <n v="0.82500000000000007"/>
  </r>
  <r>
    <x v="3"/>
    <x v="12"/>
    <x v="1"/>
    <x v="0"/>
    <x v="1"/>
    <x v="0"/>
    <x v="1"/>
    <x v="0"/>
    <n v="375"/>
    <n v="0"/>
    <n v="103.125"/>
  </r>
  <r>
    <x v="9"/>
    <x v="9"/>
    <x v="2"/>
    <x v="0"/>
    <x v="1"/>
    <x v="2"/>
    <x v="2"/>
    <x v="1"/>
    <n v="31"/>
    <n v="0"/>
    <n v="0"/>
  </r>
  <r>
    <x v="1"/>
    <x v="26"/>
    <x v="2"/>
    <x v="0"/>
    <x v="1"/>
    <x v="0"/>
    <x v="1"/>
    <x v="1"/>
    <n v="3"/>
    <n v="0"/>
    <n v="0"/>
  </r>
  <r>
    <x v="2"/>
    <x v="10"/>
    <x v="0"/>
    <x v="1"/>
    <x v="1"/>
    <x v="4"/>
    <x v="2"/>
    <x v="0"/>
    <n v="8"/>
    <n v="0"/>
    <n v="4.4000000000000004"/>
  </r>
  <r>
    <x v="3"/>
    <x v="0"/>
    <x v="0"/>
    <x v="1"/>
    <x v="1"/>
    <x v="0"/>
    <x v="2"/>
    <x v="0"/>
    <n v="6"/>
    <n v="0"/>
    <n v="1.6500000000000001"/>
  </r>
  <r>
    <x v="10"/>
    <x v="3"/>
    <x v="2"/>
    <x v="1"/>
    <x v="1"/>
    <x v="1"/>
    <x v="3"/>
    <x v="0"/>
    <n v="2"/>
    <n v="0.41839999999999999"/>
    <n v="0.9"/>
  </r>
  <r>
    <x v="6"/>
    <x v="11"/>
    <x v="2"/>
    <x v="2"/>
    <x v="1"/>
    <x v="2"/>
    <x v="2"/>
    <x v="1"/>
    <n v="7"/>
    <n v="0"/>
    <n v="0"/>
  </r>
  <r>
    <x v="0"/>
    <x v="5"/>
    <x v="1"/>
    <x v="0"/>
    <x v="1"/>
    <x v="4"/>
    <x v="3"/>
    <x v="1"/>
    <n v="1"/>
    <n v="0"/>
    <n v="0"/>
  </r>
  <r>
    <x v="11"/>
    <x v="22"/>
    <x v="7"/>
    <x v="0"/>
    <x v="1"/>
    <x v="2"/>
    <x v="0"/>
    <x v="0"/>
    <n v="1"/>
    <n v="0"/>
    <n v="0.27500000000000002"/>
  </r>
  <r>
    <x v="8"/>
    <x v="12"/>
    <x v="1"/>
    <x v="0"/>
    <x v="1"/>
    <x v="4"/>
    <x v="2"/>
    <x v="1"/>
    <n v="49"/>
    <n v="0"/>
    <n v="0"/>
  </r>
  <r>
    <x v="5"/>
    <x v="25"/>
    <x v="11"/>
    <x v="0"/>
    <x v="1"/>
    <x v="3"/>
    <x v="1"/>
    <x v="0"/>
    <n v="1"/>
    <n v="0"/>
    <n v="0.55000000000000004"/>
  </r>
  <r>
    <x v="6"/>
    <x v="4"/>
    <x v="3"/>
    <x v="0"/>
    <x v="1"/>
    <x v="2"/>
    <x v="1"/>
    <x v="1"/>
    <n v="4"/>
    <n v="0"/>
    <n v="0"/>
  </r>
  <r>
    <x v="10"/>
    <x v="12"/>
    <x v="1"/>
    <x v="0"/>
    <x v="1"/>
    <x v="0"/>
    <x v="0"/>
    <x v="1"/>
    <n v="9"/>
    <n v="0"/>
    <n v="0"/>
  </r>
  <r>
    <x v="3"/>
    <x v="29"/>
    <x v="1"/>
    <x v="0"/>
    <x v="1"/>
    <x v="0"/>
    <x v="2"/>
    <x v="0"/>
    <n v="8"/>
    <n v="0"/>
    <n v="2.2000000000000002"/>
  </r>
  <r>
    <x v="2"/>
    <x v="8"/>
    <x v="5"/>
    <x v="0"/>
    <x v="1"/>
    <x v="4"/>
    <x v="0"/>
    <x v="1"/>
    <n v="29"/>
    <n v="0"/>
    <n v="0"/>
  </r>
  <r>
    <x v="9"/>
    <x v="16"/>
    <x v="7"/>
    <x v="0"/>
    <x v="1"/>
    <x v="0"/>
    <x v="0"/>
    <x v="1"/>
    <n v="3"/>
    <n v="0"/>
    <n v="0"/>
  </r>
  <r>
    <x v="1"/>
    <x v="6"/>
    <x v="4"/>
    <x v="2"/>
    <x v="1"/>
    <x v="2"/>
    <x v="3"/>
    <x v="0"/>
    <n v="23"/>
    <n v="0"/>
    <n v="6.3050000000000006"/>
  </r>
  <r>
    <x v="5"/>
    <x v="1"/>
    <x v="1"/>
    <x v="2"/>
    <x v="1"/>
    <x v="0"/>
    <x v="3"/>
    <x v="0"/>
    <n v="43"/>
    <n v="0"/>
    <n v="11.395000000000001"/>
  </r>
  <r>
    <x v="6"/>
    <x v="10"/>
    <x v="0"/>
    <x v="0"/>
    <x v="1"/>
    <x v="5"/>
    <x v="1"/>
    <x v="1"/>
    <n v="4"/>
    <n v="201.57220000000001"/>
    <n v="0"/>
  </r>
  <r>
    <x v="1"/>
    <x v="13"/>
    <x v="0"/>
    <x v="0"/>
    <x v="1"/>
    <x v="3"/>
    <x v="3"/>
    <x v="0"/>
    <n v="6"/>
    <n v="0"/>
    <n v="3.3000000000000003"/>
  </r>
  <r>
    <x v="1"/>
    <x v="29"/>
    <x v="1"/>
    <x v="2"/>
    <x v="1"/>
    <x v="0"/>
    <x v="3"/>
    <x v="0"/>
    <n v="1"/>
    <n v="0"/>
    <n v="0.27500000000000002"/>
  </r>
  <r>
    <x v="10"/>
    <x v="2"/>
    <x v="2"/>
    <x v="0"/>
    <x v="1"/>
    <x v="4"/>
    <x v="0"/>
    <x v="0"/>
    <n v="5"/>
    <n v="0"/>
    <n v="2.75"/>
  </r>
  <r>
    <x v="3"/>
    <x v="22"/>
    <x v="7"/>
    <x v="0"/>
    <x v="1"/>
    <x v="1"/>
    <x v="2"/>
    <x v="0"/>
    <n v="47"/>
    <n v="7.9974000000000007"/>
    <n v="21.150000000000002"/>
  </r>
  <r>
    <x v="3"/>
    <x v="10"/>
    <x v="0"/>
    <x v="2"/>
    <x v="1"/>
    <x v="4"/>
    <x v="2"/>
    <x v="0"/>
    <n v="103"/>
    <n v="0"/>
    <n v="56.650000000000006"/>
  </r>
  <r>
    <x v="7"/>
    <x v="12"/>
    <x v="1"/>
    <x v="0"/>
    <x v="1"/>
    <x v="3"/>
    <x v="2"/>
    <x v="1"/>
    <n v="7"/>
    <n v="0"/>
    <n v="0"/>
  </r>
  <r>
    <x v="8"/>
    <x v="6"/>
    <x v="4"/>
    <x v="2"/>
    <x v="1"/>
    <x v="2"/>
    <x v="1"/>
    <x v="0"/>
    <n v="5"/>
    <n v="0"/>
    <n v="1.375"/>
  </r>
  <r>
    <x v="10"/>
    <x v="27"/>
    <x v="12"/>
    <x v="0"/>
    <x v="1"/>
    <x v="0"/>
    <x v="2"/>
    <x v="0"/>
    <n v="7"/>
    <n v="0"/>
    <n v="1.925"/>
  </r>
  <r>
    <x v="8"/>
    <x v="14"/>
    <x v="6"/>
    <x v="2"/>
    <x v="1"/>
    <x v="0"/>
    <x v="2"/>
    <x v="0"/>
    <n v="5"/>
    <n v="0"/>
    <n v="1.375"/>
  </r>
  <r>
    <x v="4"/>
    <x v="1"/>
    <x v="1"/>
    <x v="0"/>
    <x v="1"/>
    <x v="2"/>
    <x v="3"/>
    <x v="0"/>
    <n v="112"/>
    <n v="0"/>
    <n v="29.68"/>
  </r>
  <r>
    <x v="2"/>
    <x v="4"/>
    <x v="3"/>
    <x v="2"/>
    <x v="1"/>
    <x v="3"/>
    <x v="0"/>
    <x v="0"/>
    <n v="6"/>
    <n v="0"/>
    <n v="3.3000000000000003"/>
  </r>
  <r>
    <x v="5"/>
    <x v="8"/>
    <x v="5"/>
    <x v="1"/>
    <x v="1"/>
    <x v="3"/>
    <x v="2"/>
    <x v="0"/>
    <n v="14"/>
    <n v="0"/>
    <n v="7.7"/>
  </r>
  <r>
    <x v="0"/>
    <x v="10"/>
    <x v="0"/>
    <x v="2"/>
    <x v="0"/>
    <x v="4"/>
    <x v="1"/>
    <x v="1"/>
    <n v="9"/>
    <n v="0"/>
    <n v="0"/>
  </r>
  <r>
    <x v="5"/>
    <x v="6"/>
    <x v="4"/>
    <x v="2"/>
    <x v="1"/>
    <x v="4"/>
    <x v="2"/>
    <x v="1"/>
    <n v="1"/>
    <n v="0"/>
    <n v="0"/>
  </r>
  <r>
    <x v="0"/>
    <x v="9"/>
    <x v="2"/>
    <x v="0"/>
    <x v="1"/>
    <x v="0"/>
    <x v="1"/>
    <x v="0"/>
    <n v="658"/>
    <n v="0"/>
    <n v="174.37"/>
  </r>
  <r>
    <x v="2"/>
    <x v="1"/>
    <x v="1"/>
    <x v="0"/>
    <x v="1"/>
    <x v="2"/>
    <x v="2"/>
    <x v="0"/>
    <n v="554"/>
    <n v="0"/>
    <n v="152.35"/>
  </r>
  <r>
    <x v="0"/>
    <x v="27"/>
    <x v="12"/>
    <x v="0"/>
    <x v="1"/>
    <x v="1"/>
    <x v="3"/>
    <x v="0"/>
    <n v="14"/>
    <n v="3.0609999999999999"/>
    <n v="6.3000000000000007"/>
  </r>
  <r>
    <x v="8"/>
    <x v="21"/>
    <x v="0"/>
    <x v="0"/>
    <x v="1"/>
    <x v="1"/>
    <x v="3"/>
    <x v="0"/>
    <n v="2"/>
    <n v="0.2185"/>
    <n v="0.9"/>
  </r>
  <r>
    <x v="11"/>
    <x v="11"/>
    <x v="2"/>
    <x v="1"/>
    <x v="1"/>
    <x v="5"/>
    <x v="1"/>
    <x v="1"/>
    <n v="1"/>
    <n v="0.70040000000000002"/>
    <n v="0"/>
  </r>
  <r>
    <x v="1"/>
    <x v="0"/>
    <x v="0"/>
    <x v="2"/>
    <x v="1"/>
    <x v="2"/>
    <x v="0"/>
    <x v="0"/>
    <n v="1"/>
    <n v="0"/>
    <n v="0.27500000000000002"/>
  </r>
  <r>
    <x v="6"/>
    <x v="6"/>
    <x v="4"/>
    <x v="2"/>
    <x v="0"/>
    <x v="2"/>
    <x v="3"/>
    <x v="0"/>
    <n v="4"/>
    <n v="0"/>
    <n v="1.1000000000000001"/>
  </r>
  <r>
    <x v="1"/>
    <x v="10"/>
    <x v="0"/>
    <x v="2"/>
    <x v="0"/>
    <x v="3"/>
    <x v="2"/>
    <x v="1"/>
    <n v="2"/>
    <n v="0"/>
    <n v="0"/>
  </r>
  <r>
    <x v="6"/>
    <x v="19"/>
    <x v="2"/>
    <x v="1"/>
    <x v="1"/>
    <x v="4"/>
    <x v="0"/>
    <x v="0"/>
    <n v="20"/>
    <n v="0"/>
    <n v="11"/>
  </r>
  <r>
    <x v="3"/>
    <x v="4"/>
    <x v="3"/>
    <x v="1"/>
    <x v="0"/>
    <x v="3"/>
    <x v="1"/>
    <x v="0"/>
    <n v="1"/>
    <n v="0"/>
    <n v="0.55000000000000004"/>
  </r>
  <r>
    <x v="4"/>
    <x v="6"/>
    <x v="4"/>
    <x v="0"/>
    <x v="1"/>
    <x v="2"/>
    <x v="2"/>
    <x v="1"/>
    <n v="22"/>
    <n v="0"/>
    <n v="0"/>
  </r>
  <r>
    <x v="4"/>
    <x v="9"/>
    <x v="2"/>
    <x v="2"/>
    <x v="1"/>
    <x v="2"/>
    <x v="2"/>
    <x v="0"/>
    <n v="58"/>
    <n v="0"/>
    <n v="15.370000000000001"/>
  </r>
  <r>
    <x v="5"/>
    <x v="9"/>
    <x v="2"/>
    <x v="2"/>
    <x v="1"/>
    <x v="3"/>
    <x v="1"/>
    <x v="1"/>
    <n v="1"/>
    <n v="0"/>
    <n v="0"/>
  </r>
  <r>
    <x v="8"/>
    <x v="9"/>
    <x v="2"/>
    <x v="2"/>
    <x v="1"/>
    <x v="0"/>
    <x v="3"/>
    <x v="0"/>
    <n v="139"/>
    <n v="0"/>
    <n v="38.225000000000001"/>
  </r>
  <r>
    <x v="0"/>
    <x v="12"/>
    <x v="1"/>
    <x v="1"/>
    <x v="1"/>
    <x v="1"/>
    <x v="1"/>
    <x v="0"/>
    <n v="1"/>
    <n v="8.3400000000000002E-2"/>
    <n v="0.45"/>
  </r>
  <r>
    <x v="0"/>
    <x v="26"/>
    <x v="2"/>
    <x v="0"/>
    <x v="1"/>
    <x v="0"/>
    <x v="3"/>
    <x v="1"/>
    <n v="25"/>
    <n v="0"/>
    <n v="0"/>
  </r>
  <r>
    <x v="7"/>
    <x v="8"/>
    <x v="5"/>
    <x v="2"/>
    <x v="1"/>
    <x v="0"/>
    <x v="2"/>
    <x v="1"/>
    <n v="9"/>
    <n v="0"/>
    <n v="0"/>
  </r>
  <r>
    <x v="2"/>
    <x v="11"/>
    <x v="2"/>
    <x v="2"/>
    <x v="1"/>
    <x v="2"/>
    <x v="0"/>
    <x v="1"/>
    <n v="3"/>
    <n v="0"/>
    <n v="0"/>
  </r>
  <r>
    <x v="2"/>
    <x v="11"/>
    <x v="2"/>
    <x v="0"/>
    <x v="1"/>
    <x v="4"/>
    <x v="1"/>
    <x v="0"/>
    <n v="27"/>
    <n v="0"/>
    <n v="14.850000000000001"/>
  </r>
  <r>
    <x v="0"/>
    <x v="19"/>
    <x v="2"/>
    <x v="1"/>
    <x v="1"/>
    <x v="1"/>
    <x v="3"/>
    <x v="0"/>
    <n v="33"/>
    <n v="8.3426000000000009"/>
    <n v="14.850000000000001"/>
  </r>
  <r>
    <x v="11"/>
    <x v="5"/>
    <x v="1"/>
    <x v="2"/>
    <x v="1"/>
    <x v="1"/>
    <x v="2"/>
    <x v="0"/>
    <n v="12"/>
    <n v="1.6460000000000001"/>
    <n v="5.4"/>
  </r>
  <r>
    <x v="8"/>
    <x v="17"/>
    <x v="8"/>
    <x v="1"/>
    <x v="1"/>
    <x v="5"/>
    <x v="2"/>
    <x v="0"/>
    <n v="1"/>
    <n v="20.367800000000003"/>
    <n v="0.69000000000000006"/>
  </r>
  <r>
    <x v="8"/>
    <x v="22"/>
    <x v="7"/>
    <x v="0"/>
    <x v="1"/>
    <x v="4"/>
    <x v="3"/>
    <x v="1"/>
    <n v="1"/>
    <n v="0"/>
    <n v="0"/>
  </r>
  <r>
    <x v="4"/>
    <x v="19"/>
    <x v="2"/>
    <x v="1"/>
    <x v="1"/>
    <x v="1"/>
    <x v="3"/>
    <x v="0"/>
    <n v="18"/>
    <n v="5.2158000000000007"/>
    <n v="8.1"/>
  </r>
  <r>
    <x v="5"/>
    <x v="19"/>
    <x v="2"/>
    <x v="0"/>
    <x v="1"/>
    <x v="0"/>
    <x v="1"/>
    <x v="0"/>
    <n v="801"/>
    <n v="0"/>
    <n v="212.26500000000001"/>
  </r>
  <r>
    <x v="6"/>
    <x v="4"/>
    <x v="3"/>
    <x v="0"/>
    <x v="0"/>
    <x v="2"/>
    <x v="1"/>
    <x v="0"/>
    <n v="2"/>
    <n v="0"/>
    <n v="0.55000000000000004"/>
  </r>
  <r>
    <x v="3"/>
    <x v="25"/>
    <x v="11"/>
    <x v="0"/>
    <x v="1"/>
    <x v="2"/>
    <x v="3"/>
    <x v="0"/>
    <n v="3"/>
    <n v="0"/>
    <n v="0.82500000000000007"/>
  </r>
  <r>
    <x v="4"/>
    <x v="5"/>
    <x v="1"/>
    <x v="0"/>
    <x v="1"/>
    <x v="2"/>
    <x v="0"/>
    <x v="0"/>
    <n v="85"/>
    <n v="0"/>
    <n v="22.525000000000002"/>
  </r>
  <r>
    <x v="4"/>
    <x v="8"/>
    <x v="5"/>
    <x v="2"/>
    <x v="1"/>
    <x v="0"/>
    <x v="0"/>
    <x v="0"/>
    <n v="21"/>
    <n v="0"/>
    <n v="5.5650000000000004"/>
  </r>
  <r>
    <x v="6"/>
    <x v="8"/>
    <x v="5"/>
    <x v="0"/>
    <x v="1"/>
    <x v="1"/>
    <x v="1"/>
    <x v="0"/>
    <n v="66"/>
    <n v="14.5082"/>
    <n v="29.700000000000003"/>
  </r>
  <r>
    <x v="1"/>
    <x v="19"/>
    <x v="2"/>
    <x v="1"/>
    <x v="1"/>
    <x v="0"/>
    <x v="1"/>
    <x v="1"/>
    <n v="2"/>
    <n v="0"/>
    <n v="0"/>
  </r>
  <r>
    <x v="6"/>
    <x v="12"/>
    <x v="1"/>
    <x v="0"/>
    <x v="1"/>
    <x v="3"/>
    <x v="2"/>
    <x v="0"/>
    <n v="451"/>
    <n v="0"/>
    <n v="248.05"/>
  </r>
  <r>
    <x v="2"/>
    <x v="4"/>
    <x v="3"/>
    <x v="0"/>
    <x v="0"/>
    <x v="3"/>
    <x v="0"/>
    <x v="0"/>
    <n v="4"/>
    <n v="0"/>
    <n v="2.2000000000000002"/>
  </r>
  <r>
    <x v="10"/>
    <x v="9"/>
    <x v="2"/>
    <x v="1"/>
    <x v="1"/>
    <x v="4"/>
    <x v="3"/>
    <x v="0"/>
    <n v="1"/>
    <n v="0"/>
    <n v="0.55000000000000004"/>
  </r>
  <r>
    <x v="7"/>
    <x v="9"/>
    <x v="2"/>
    <x v="0"/>
    <x v="1"/>
    <x v="4"/>
    <x v="2"/>
    <x v="1"/>
    <n v="61"/>
    <n v="0"/>
    <n v="0"/>
  </r>
  <r>
    <x v="7"/>
    <x v="6"/>
    <x v="4"/>
    <x v="1"/>
    <x v="1"/>
    <x v="1"/>
    <x v="0"/>
    <x v="0"/>
    <n v="1"/>
    <n v="0.26680000000000004"/>
    <n v="0.45"/>
  </r>
  <r>
    <x v="3"/>
    <x v="13"/>
    <x v="0"/>
    <x v="1"/>
    <x v="1"/>
    <x v="0"/>
    <x v="3"/>
    <x v="0"/>
    <n v="1"/>
    <n v="0"/>
    <n v="0.27500000000000002"/>
  </r>
  <r>
    <x v="0"/>
    <x v="4"/>
    <x v="3"/>
    <x v="0"/>
    <x v="0"/>
    <x v="4"/>
    <x v="0"/>
    <x v="0"/>
    <n v="1"/>
    <n v="0"/>
    <n v="0.55000000000000004"/>
  </r>
  <r>
    <x v="4"/>
    <x v="15"/>
    <x v="2"/>
    <x v="0"/>
    <x v="1"/>
    <x v="4"/>
    <x v="2"/>
    <x v="0"/>
    <n v="13"/>
    <n v="0"/>
    <n v="7.15"/>
  </r>
  <r>
    <x v="10"/>
    <x v="5"/>
    <x v="1"/>
    <x v="2"/>
    <x v="1"/>
    <x v="0"/>
    <x v="1"/>
    <x v="0"/>
    <n v="7"/>
    <n v="0"/>
    <n v="1.925"/>
  </r>
  <r>
    <x v="3"/>
    <x v="29"/>
    <x v="1"/>
    <x v="0"/>
    <x v="1"/>
    <x v="3"/>
    <x v="1"/>
    <x v="0"/>
    <n v="1"/>
    <n v="0"/>
    <n v="0.55000000000000004"/>
  </r>
  <r>
    <x v="1"/>
    <x v="0"/>
    <x v="0"/>
    <x v="0"/>
    <x v="1"/>
    <x v="0"/>
    <x v="1"/>
    <x v="0"/>
    <n v="117"/>
    <n v="0"/>
    <n v="32.105000000000004"/>
  </r>
  <r>
    <x v="11"/>
    <x v="4"/>
    <x v="3"/>
    <x v="2"/>
    <x v="1"/>
    <x v="0"/>
    <x v="3"/>
    <x v="0"/>
    <n v="248"/>
    <n v="0"/>
    <n v="68.2"/>
  </r>
  <r>
    <x v="3"/>
    <x v="12"/>
    <x v="1"/>
    <x v="2"/>
    <x v="1"/>
    <x v="1"/>
    <x v="0"/>
    <x v="0"/>
    <n v="11"/>
    <n v="3.5087000000000002"/>
    <n v="4.95"/>
  </r>
  <r>
    <x v="4"/>
    <x v="16"/>
    <x v="7"/>
    <x v="0"/>
    <x v="1"/>
    <x v="3"/>
    <x v="2"/>
    <x v="0"/>
    <n v="446"/>
    <n v="0"/>
    <n v="245.3"/>
  </r>
  <r>
    <x v="1"/>
    <x v="2"/>
    <x v="2"/>
    <x v="2"/>
    <x v="1"/>
    <x v="1"/>
    <x v="1"/>
    <x v="0"/>
    <n v="8"/>
    <n v="1.7051000000000001"/>
    <n v="3.6"/>
  </r>
  <r>
    <x v="6"/>
    <x v="2"/>
    <x v="2"/>
    <x v="1"/>
    <x v="1"/>
    <x v="2"/>
    <x v="3"/>
    <x v="0"/>
    <n v="18"/>
    <n v="0"/>
    <n v="4.95"/>
  </r>
  <r>
    <x v="8"/>
    <x v="16"/>
    <x v="7"/>
    <x v="1"/>
    <x v="1"/>
    <x v="0"/>
    <x v="2"/>
    <x v="1"/>
    <n v="1"/>
    <n v="0"/>
    <n v="0"/>
  </r>
  <r>
    <x v="3"/>
    <x v="13"/>
    <x v="0"/>
    <x v="2"/>
    <x v="1"/>
    <x v="0"/>
    <x v="0"/>
    <x v="0"/>
    <n v="4"/>
    <n v="0"/>
    <n v="1.1000000000000001"/>
  </r>
  <r>
    <x v="7"/>
    <x v="12"/>
    <x v="1"/>
    <x v="0"/>
    <x v="1"/>
    <x v="1"/>
    <x v="1"/>
    <x v="0"/>
    <n v="532"/>
    <n v="200.1574"/>
    <n v="239.4"/>
  </r>
  <r>
    <x v="3"/>
    <x v="17"/>
    <x v="8"/>
    <x v="2"/>
    <x v="1"/>
    <x v="3"/>
    <x v="1"/>
    <x v="1"/>
    <n v="2"/>
    <n v="0"/>
    <n v="0"/>
  </r>
  <r>
    <x v="0"/>
    <x v="18"/>
    <x v="9"/>
    <x v="1"/>
    <x v="1"/>
    <x v="0"/>
    <x v="3"/>
    <x v="0"/>
    <n v="2"/>
    <n v="0"/>
    <n v="0.53"/>
  </r>
  <r>
    <x v="1"/>
    <x v="26"/>
    <x v="2"/>
    <x v="1"/>
    <x v="1"/>
    <x v="3"/>
    <x v="0"/>
    <x v="0"/>
    <n v="1"/>
    <n v="0"/>
    <n v="0.55000000000000004"/>
  </r>
  <r>
    <x v="10"/>
    <x v="11"/>
    <x v="2"/>
    <x v="0"/>
    <x v="1"/>
    <x v="4"/>
    <x v="0"/>
    <x v="0"/>
    <n v="118"/>
    <n v="0"/>
    <n v="64.900000000000006"/>
  </r>
  <r>
    <x v="8"/>
    <x v="5"/>
    <x v="1"/>
    <x v="2"/>
    <x v="1"/>
    <x v="2"/>
    <x v="2"/>
    <x v="0"/>
    <n v="3"/>
    <n v="0"/>
    <n v="0.82500000000000007"/>
  </r>
  <r>
    <x v="6"/>
    <x v="6"/>
    <x v="4"/>
    <x v="2"/>
    <x v="1"/>
    <x v="4"/>
    <x v="1"/>
    <x v="0"/>
    <n v="2"/>
    <n v="0"/>
    <n v="1.1000000000000001"/>
  </r>
  <r>
    <x v="10"/>
    <x v="9"/>
    <x v="2"/>
    <x v="1"/>
    <x v="1"/>
    <x v="0"/>
    <x v="1"/>
    <x v="0"/>
    <n v="22"/>
    <n v="0"/>
    <n v="6.0500000000000007"/>
  </r>
  <r>
    <x v="0"/>
    <x v="19"/>
    <x v="2"/>
    <x v="0"/>
    <x v="1"/>
    <x v="0"/>
    <x v="2"/>
    <x v="1"/>
    <n v="387"/>
    <n v="0"/>
    <n v="0"/>
  </r>
  <r>
    <x v="9"/>
    <x v="2"/>
    <x v="2"/>
    <x v="0"/>
    <x v="1"/>
    <x v="1"/>
    <x v="2"/>
    <x v="0"/>
    <n v="261"/>
    <n v="68.412999999999997"/>
    <n v="117.45"/>
  </r>
  <r>
    <x v="0"/>
    <x v="6"/>
    <x v="4"/>
    <x v="2"/>
    <x v="0"/>
    <x v="2"/>
    <x v="0"/>
    <x v="0"/>
    <n v="4"/>
    <n v="0"/>
    <n v="1.06"/>
  </r>
  <r>
    <x v="11"/>
    <x v="4"/>
    <x v="3"/>
    <x v="0"/>
    <x v="0"/>
    <x v="0"/>
    <x v="2"/>
    <x v="1"/>
    <n v="41"/>
    <n v="0"/>
    <n v="0"/>
  </r>
  <r>
    <x v="1"/>
    <x v="6"/>
    <x v="4"/>
    <x v="0"/>
    <x v="0"/>
    <x v="4"/>
    <x v="1"/>
    <x v="0"/>
    <n v="1"/>
    <n v="0"/>
    <n v="0.55000000000000004"/>
  </r>
  <r>
    <x v="0"/>
    <x v="10"/>
    <x v="0"/>
    <x v="1"/>
    <x v="1"/>
    <x v="1"/>
    <x v="0"/>
    <x v="0"/>
    <n v="172"/>
    <n v="86.060500000000005"/>
    <n v="77.400000000000006"/>
  </r>
  <r>
    <x v="5"/>
    <x v="3"/>
    <x v="2"/>
    <x v="1"/>
    <x v="1"/>
    <x v="0"/>
    <x v="2"/>
    <x v="1"/>
    <n v="4"/>
    <n v="0"/>
    <n v="0"/>
  </r>
  <r>
    <x v="7"/>
    <x v="1"/>
    <x v="1"/>
    <x v="0"/>
    <x v="1"/>
    <x v="2"/>
    <x v="2"/>
    <x v="1"/>
    <n v="13"/>
    <n v="0"/>
    <n v="0"/>
  </r>
  <r>
    <x v="3"/>
    <x v="4"/>
    <x v="3"/>
    <x v="2"/>
    <x v="1"/>
    <x v="4"/>
    <x v="3"/>
    <x v="0"/>
    <n v="1"/>
    <n v="0"/>
    <n v="0.55000000000000004"/>
  </r>
  <r>
    <x v="9"/>
    <x v="17"/>
    <x v="8"/>
    <x v="1"/>
    <x v="1"/>
    <x v="4"/>
    <x v="2"/>
    <x v="1"/>
    <n v="55"/>
    <n v="0"/>
    <n v="0"/>
  </r>
  <r>
    <x v="0"/>
    <x v="10"/>
    <x v="0"/>
    <x v="0"/>
    <x v="1"/>
    <x v="2"/>
    <x v="1"/>
    <x v="1"/>
    <n v="10"/>
    <n v="0"/>
    <n v="0"/>
  </r>
  <r>
    <x v="4"/>
    <x v="15"/>
    <x v="2"/>
    <x v="0"/>
    <x v="1"/>
    <x v="3"/>
    <x v="1"/>
    <x v="1"/>
    <n v="2"/>
    <n v="0"/>
    <n v="0"/>
  </r>
  <r>
    <x v="6"/>
    <x v="1"/>
    <x v="1"/>
    <x v="2"/>
    <x v="1"/>
    <x v="3"/>
    <x v="1"/>
    <x v="0"/>
    <n v="1"/>
    <n v="0"/>
    <n v="0.55000000000000004"/>
  </r>
  <r>
    <x v="3"/>
    <x v="15"/>
    <x v="2"/>
    <x v="1"/>
    <x v="1"/>
    <x v="3"/>
    <x v="2"/>
    <x v="1"/>
    <n v="0"/>
    <n v="0"/>
    <n v="0"/>
  </r>
  <r>
    <x v="7"/>
    <x v="12"/>
    <x v="1"/>
    <x v="2"/>
    <x v="1"/>
    <x v="3"/>
    <x v="2"/>
    <x v="1"/>
    <n v="0"/>
    <n v="0"/>
    <n v="0"/>
  </r>
  <r>
    <x v="11"/>
    <x v="4"/>
    <x v="3"/>
    <x v="2"/>
    <x v="0"/>
    <x v="2"/>
    <x v="0"/>
    <x v="0"/>
    <n v="4"/>
    <n v="0"/>
    <n v="1.1000000000000001"/>
  </r>
  <r>
    <x v="3"/>
    <x v="10"/>
    <x v="0"/>
    <x v="2"/>
    <x v="1"/>
    <x v="1"/>
    <x v="1"/>
    <x v="0"/>
    <n v="80"/>
    <n v="24.915400000000002"/>
    <n v="36"/>
  </r>
  <r>
    <x v="11"/>
    <x v="2"/>
    <x v="2"/>
    <x v="0"/>
    <x v="1"/>
    <x v="4"/>
    <x v="2"/>
    <x v="0"/>
    <n v="17"/>
    <n v="0"/>
    <n v="9.35"/>
  </r>
  <r>
    <x v="8"/>
    <x v="6"/>
    <x v="4"/>
    <x v="1"/>
    <x v="0"/>
    <x v="0"/>
    <x v="0"/>
    <x v="1"/>
    <n v="1"/>
    <n v="0"/>
    <n v="0"/>
  </r>
  <r>
    <x v="11"/>
    <x v="19"/>
    <x v="2"/>
    <x v="2"/>
    <x v="1"/>
    <x v="3"/>
    <x v="1"/>
    <x v="0"/>
    <n v="4"/>
    <n v="0"/>
    <n v="2.2000000000000002"/>
  </r>
  <r>
    <x v="7"/>
    <x v="16"/>
    <x v="7"/>
    <x v="1"/>
    <x v="1"/>
    <x v="0"/>
    <x v="3"/>
    <x v="0"/>
    <n v="35"/>
    <n v="0"/>
    <n v="9.625"/>
  </r>
  <r>
    <x v="4"/>
    <x v="2"/>
    <x v="2"/>
    <x v="0"/>
    <x v="1"/>
    <x v="2"/>
    <x v="0"/>
    <x v="1"/>
    <n v="13"/>
    <n v="0"/>
    <n v="0"/>
  </r>
  <r>
    <x v="8"/>
    <x v="25"/>
    <x v="11"/>
    <x v="0"/>
    <x v="1"/>
    <x v="0"/>
    <x v="0"/>
    <x v="0"/>
    <n v="13"/>
    <n v="0"/>
    <n v="3.5750000000000002"/>
  </r>
  <r>
    <x v="8"/>
    <x v="4"/>
    <x v="3"/>
    <x v="2"/>
    <x v="1"/>
    <x v="4"/>
    <x v="0"/>
    <x v="0"/>
    <n v="2"/>
    <n v="0"/>
    <n v="1.1000000000000001"/>
  </r>
  <r>
    <x v="0"/>
    <x v="0"/>
    <x v="0"/>
    <x v="1"/>
    <x v="1"/>
    <x v="4"/>
    <x v="3"/>
    <x v="1"/>
    <n v="5"/>
    <n v="0"/>
    <n v="0"/>
  </r>
  <r>
    <x v="3"/>
    <x v="4"/>
    <x v="3"/>
    <x v="2"/>
    <x v="0"/>
    <x v="0"/>
    <x v="1"/>
    <x v="0"/>
    <n v="9"/>
    <n v="0"/>
    <n v="2.4750000000000001"/>
  </r>
  <r>
    <x v="4"/>
    <x v="10"/>
    <x v="0"/>
    <x v="0"/>
    <x v="0"/>
    <x v="3"/>
    <x v="1"/>
    <x v="1"/>
    <n v="2"/>
    <n v="0"/>
    <n v="0"/>
  </r>
  <r>
    <x v="0"/>
    <x v="2"/>
    <x v="2"/>
    <x v="0"/>
    <x v="1"/>
    <x v="0"/>
    <x v="3"/>
    <x v="0"/>
    <n v="808"/>
    <n v="0"/>
    <n v="214.12"/>
  </r>
  <r>
    <x v="0"/>
    <x v="16"/>
    <x v="7"/>
    <x v="1"/>
    <x v="1"/>
    <x v="0"/>
    <x v="1"/>
    <x v="0"/>
    <n v="5"/>
    <n v="0"/>
    <n v="1.325"/>
  </r>
  <r>
    <x v="7"/>
    <x v="0"/>
    <x v="0"/>
    <x v="2"/>
    <x v="1"/>
    <x v="3"/>
    <x v="3"/>
    <x v="0"/>
    <n v="1"/>
    <n v="0"/>
    <n v="0.55000000000000004"/>
  </r>
  <r>
    <x v="8"/>
    <x v="4"/>
    <x v="3"/>
    <x v="2"/>
    <x v="1"/>
    <x v="2"/>
    <x v="0"/>
    <x v="1"/>
    <n v="3"/>
    <n v="0"/>
    <n v="0"/>
  </r>
  <r>
    <x v="9"/>
    <x v="6"/>
    <x v="4"/>
    <x v="0"/>
    <x v="1"/>
    <x v="4"/>
    <x v="1"/>
    <x v="0"/>
    <n v="13"/>
    <n v="0"/>
    <n v="7.15"/>
  </r>
  <r>
    <x v="0"/>
    <x v="11"/>
    <x v="2"/>
    <x v="2"/>
    <x v="1"/>
    <x v="3"/>
    <x v="0"/>
    <x v="0"/>
    <n v="21"/>
    <n v="0"/>
    <n v="11.55"/>
  </r>
  <r>
    <x v="8"/>
    <x v="12"/>
    <x v="1"/>
    <x v="1"/>
    <x v="1"/>
    <x v="3"/>
    <x v="2"/>
    <x v="0"/>
    <n v="5"/>
    <n v="0"/>
    <n v="2.75"/>
  </r>
  <r>
    <x v="4"/>
    <x v="8"/>
    <x v="5"/>
    <x v="1"/>
    <x v="1"/>
    <x v="0"/>
    <x v="2"/>
    <x v="0"/>
    <n v="48"/>
    <n v="0"/>
    <n v="12.72"/>
  </r>
  <r>
    <x v="4"/>
    <x v="11"/>
    <x v="2"/>
    <x v="0"/>
    <x v="1"/>
    <x v="3"/>
    <x v="3"/>
    <x v="1"/>
    <n v="7"/>
    <n v="0"/>
    <n v="0"/>
  </r>
  <r>
    <x v="0"/>
    <x v="8"/>
    <x v="5"/>
    <x v="0"/>
    <x v="1"/>
    <x v="4"/>
    <x v="1"/>
    <x v="0"/>
    <n v="3"/>
    <n v="0"/>
    <n v="1.6500000000000001"/>
  </r>
  <r>
    <x v="6"/>
    <x v="29"/>
    <x v="1"/>
    <x v="0"/>
    <x v="1"/>
    <x v="3"/>
    <x v="2"/>
    <x v="0"/>
    <n v="2"/>
    <n v="0"/>
    <n v="1.1000000000000001"/>
  </r>
  <r>
    <x v="7"/>
    <x v="17"/>
    <x v="8"/>
    <x v="2"/>
    <x v="1"/>
    <x v="0"/>
    <x v="1"/>
    <x v="1"/>
    <n v="7"/>
    <n v="0"/>
    <n v="0"/>
  </r>
  <r>
    <x v="2"/>
    <x v="11"/>
    <x v="2"/>
    <x v="0"/>
    <x v="1"/>
    <x v="3"/>
    <x v="2"/>
    <x v="1"/>
    <n v="45"/>
    <n v="0"/>
    <n v="0"/>
  </r>
  <r>
    <x v="8"/>
    <x v="9"/>
    <x v="2"/>
    <x v="0"/>
    <x v="1"/>
    <x v="2"/>
    <x v="3"/>
    <x v="0"/>
    <n v="161"/>
    <n v="0"/>
    <n v="44.274999999999999"/>
  </r>
  <r>
    <x v="5"/>
    <x v="0"/>
    <x v="0"/>
    <x v="0"/>
    <x v="0"/>
    <x v="0"/>
    <x v="2"/>
    <x v="0"/>
    <n v="19"/>
    <n v="0"/>
    <n v="5.0350000000000001"/>
  </r>
  <r>
    <x v="3"/>
    <x v="4"/>
    <x v="3"/>
    <x v="0"/>
    <x v="1"/>
    <x v="4"/>
    <x v="1"/>
    <x v="1"/>
    <n v="49"/>
    <n v="0"/>
    <n v="0"/>
  </r>
  <r>
    <x v="1"/>
    <x v="6"/>
    <x v="4"/>
    <x v="1"/>
    <x v="0"/>
    <x v="2"/>
    <x v="0"/>
    <x v="0"/>
    <n v="1"/>
    <n v="0"/>
    <n v="0.27500000000000002"/>
  </r>
  <r>
    <x v="7"/>
    <x v="8"/>
    <x v="5"/>
    <x v="0"/>
    <x v="1"/>
    <x v="5"/>
    <x v="0"/>
    <x v="0"/>
    <n v="2"/>
    <n v="22.484999999999999"/>
    <n v="1.3800000000000001"/>
  </r>
  <r>
    <x v="2"/>
    <x v="12"/>
    <x v="1"/>
    <x v="0"/>
    <x v="1"/>
    <x v="2"/>
    <x v="3"/>
    <x v="1"/>
    <n v="1"/>
    <n v="0"/>
    <n v="0"/>
  </r>
  <r>
    <x v="3"/>
    <x v="10"/>
    <x v="0"/>
    <x v="1"/>
    <x v="1"/>
    <x v="0"/>
    <x v="1"/>
    <x v="0"/>
    <n v="54"/>
    <n v="0"/>
    <n v="14.850000000000001"/>
  </r>
  <r>
    <x v="3"/>
    <x v="6"/>
    <x v="4"/>
    <x v="2"/>
    <x v="1"/>
    <x v="3"/>
    <x v="2"/>
    <x v="0"/>
    <n v="67"/>
    <n v="0"/>
    <n v="36.85"/>
  </r>
  <r>
    <x v="6"/>
    <x v="19"/>
    <x v="2"/>
    <x v="0"/>
    <x v="1"/>
    <x v="4"/>
    <x v="3"/>
    <x v="0"/>
    <n v="37"/>
    <n v="0"/>
    <n v="20.350000000000001"/>
  </r>
  <r>
    <x v="5"/>
    <x v="10"/>
    <x v="0"/>
    <x v="1"/>
    <x v="0"/>
    <x v="0"/>
    <x v="1"/>
    <x v="0"/>
    <n v="5"/>
    <n v="0"/>
    <n v="1.325"/>
  </r>
  <r>
    <x v="8"/>
    <x v="9"/>
    <x v="2"/>
    <x v="1"/>
    <x v="1"/>
    <x v="3"/>
    <x v="1"/>
    <x v="0"/>
    <n v="6"/>
    <n v="0"/>
    <n v="3.3000000000000003"/>
  </r>
  <r>
    <x v="5"/>
    <x v="1"/>
    <x v="1"/>
    <x v="0"/>
    <x v="1"/>
    <x v="2"/>
    <x v="3"/>
    <x v="1"/>
    <n v="3"/>
    <n v="0"/>
    <n v="0"/>
  </r>
  <r>
    <x v="9"/>
    <x v="29"/>
    <x v="1"/>
    <x v="0"/>
    <x v="1"/>
    <x v="0"/>
    <x v="2"/>
    <x v="0"/>
    <n v="7"/>
    <n v="0"/>
    <n v="1.855"/>
  </r>
  <r>
    <x v="1"/>
    <x v="7"/>
    <x v="2"/>
    <x v="0"/>
    <x v="1"/>
    <x v="0"/>
    <x v="1"/>
    <x v="0"/>
    <n v="11"/>
    <n v="0"/>
    <n v="3.0050000000000003"/>
  </r>
  <r>
    <x v="6"/>
    <x v="10"/>
    <x v="0"/>
    <x v="1"/>
    <x v="1"/>
    <x v="2"/>
    <x v="3"/>
    <x v="0"/>
    <n v="29"/>
    <n v="0"/>
    <n v="7.9750000000000005"/>
  </r>
  <r>
    <x v="6"/>
    <x v="15"/>
    <x v="2"/>
    <x v="2"/>
    <x v="1"/>
    <x v="4"/>
    <x v="2"/>
    <x v="0"/>
    <n v="1"/>
    <n v="0"/>
    <n v="0.55000000000000004"/>
  </r>
  <r>
    <x v="4"/>
    <x v="15"/>
    <x v="2"/>
    <x v="1"/>
    <x v="1"/>
    <x v="2"/>
    <x v="3"/>
    <x v="0"/>
    <n v="7"/>
    <n v="0"/>
    <n v="1.855"/>
  </r>
  <r>
    <x v="8"/>
    <x v="4"/>
    <x v="3"/>
    <x v="2"/>
    <x v="1"/>
    <x v="0"/>
    <x v="0"/>
    <x v="0"/>
    <n v="194"/>
    <n v="0"/>
    <n v="53.35"/>
  </r>
  <r>
    <x v="6"/>
    <x v="1"/>
    <x v="1"/>
    <x v="0"/>
    <x v="1"/>
    <x v="5"/>
    <x v="2"/>
    <x v="0"/>
    <n v="1"/>
    <n v="0.185"/>
    <n v="0.69000000000000006"/>
  </r>
  <r>
    <x v="4"/>
    <x v="17"/>
    <x v="8"/>
    <x v="0"/>
    <x v="1"/>
    <x v="5"/>
    <x v="1"/>
    <x v="0"/>
    <n v="5"/>
    <n v="80.238700000000009"/>
    <n v="3.45"/>
  </r>
  <r>
    <x v="9"/>
    <x v="18"/>
    <x v="9"/>
    <x v="0"/>
    <x v="1"/>
    <x v="1"/>
    <x v="2"/>
    <x v="0"/>
    <n v="32"/>
    <n v="21.0121"/>
    <n v="14.4"/>
  </r>
  <r>
    <x v="1"/>
    <x v="13"/>
    <x v="0"/>
    <x v="0"/>
    <x v="1"/>
    <x v="0"/>
    <x v="1"/>
    <x v="0"/>
    <n v="31"/>
    <n v="0"/>
    <n v="8.4850000000000012"/>
  </r>
  <r>
    <x v="1"/>
    <x v="9"/>
    <x v="2"/>
    <x v="0"/>
    <x v="1"/>
    <x v="1"/>
    <x v="0"/>
    <x v="0"/>
    <n v="418"/>
    <n v="144.75910000000002"/>
    <n v="188.10000000000002"/>
  </r>
  <r>
    <x v="1"/>
    <x v="19"/>
    <x v="2"/>
    <x v="0"/>
    <x v="1"/>
    <x v="0"/>
    <x v="0"/>
    <x v="1"/>
    <n v="85"/>
    <n v="0"/>
    <n v="0"/>
  </r>
  <r>
    <x v="4"/>
    <x v="5"/>
    <x v="1"/>
    <x v="0"/>
    <x v="1"/>
    <x v="0"/>
    <x v="1"/>
    <x v="1"/>
    <n v="2"/>
    <n v="0"/>
    <n v="0"/>
  </r>
  <r>
    <x v="10"/>
    <x v="2"/>
    <x v="2"/>
    <x v="0"/>
    <x v="1"/>
    <x v="2"/>
    <x v="2"/>
    <x v="0"/>
    <n v="238"/>
    <n v="0"/>
    <n v="65.45"/>
  </r>
  <r>
    <x v="9"/>
    <x v="1"/>
    <x v="1"/>
    <x v="0"/>
    <x v="1"/>
    <x v="0"/>
    <x v="1"/>
    <x v="0"/>
    <n v="380"/>
    <n v="0"/>
    <n v="100.7"/>
  </r>
  <r>
    <x v="9"/>
    <x v="17"/>
    <x v="8"/>
    <x v="2"/>
    <x v="1"/>
    <x v="0"/>
    <x v="0"/>
    <x v="0"/>
    <n v="368"/>
    <n v="0"/>
    <n v="97.52000000000001"/>
  </r>
  <r>
    <x v="8"/>
    <x v="10"/>
    <x v="0"/>
    <x v="0"/>
    <x v="0"/>
    <x v="4"/>
    <x v="2"/>
    <x v="0"/>
    <n v="118"/>
    <n v="0"/>
    <n v="64.900000000000006"/>
  </r>
  <r>
    <x v="6"/>
    <x v="6"/>
    <x v="4"/>
    <x v="1"/>
    <x v="1"/>
    <x v="1"/>
    <x v="2"/>
    <x v="0"/>
    <n v="22"/>
    <n v="7.9992000000000001"/>
    <n v="9.9"/>
  </r>
  <r>
    <x v="11"/>
    <x v="12"/>
    <x v="1"/>
    <x v="0"/>
    <x v="1"/>
    <x v="0"/>
    <x v="0"/>
    <x v="1"/>
    <n v="7"/>
    <n v="0"/>
    <n v="0"/>
  </r>
  <r>
    <x v="5"/>
    <x v="21"/>
    <x v="0"/>
    <x v="1"/>
    <x v="1"/>
    <x v="3"/>
    <x v="2"/>
    <x v="1"/>
    <n v="0"/>
    <n v="0"/>
    <n v="0"/>
  </r>
  <r>
    <x v="0"/>
    <x v="6"/>
    <x v="4"/>
    <x v="1"/>
    <x v="1"/>
    <x v="3"/>
    <x v="0"/>
    <x v="0"/>
    <n v="1"/>
    <n v="0"/>
    <n v="0.55000000000000004"/>
  </r>
  <r>
    <x v="0"/>
    <x v="5"/>
    <x v="1"/>
    <x v="1"/>
    <x v="1"/>
    <x v="0"/>
    <x v="0"/>
    <x v="0"/>
    <n v="1"/>
    <n v="0"/>
    <n v="0.26500000000000001"/>
  </r>
  <r>
    <x v="7"/>
    <x v="11"/>
    <x v="2"/>
    <x v="2"/>
    <x v="1"/>
    <x v="2"/>
    <x v="3"/>
    <x v="1"/>
    <n v="4"/>
    <n v="0"/>
    <n v="0"/>
  </r>
  <r>
    <x v="8"/>
    <x v="11"/>
    <x v="2"/>
    <x v="0"/>
    <x v="1"/>
    <x v="0"/>
    <x v="0"/>
    <x v="0"/>
    <n v="6801"/>
    <n v="0"/>
    <n v="1870.2750000000001"/>
  </r>
  <r>
    <x v="11"/>
    <x v="24"/>
    <x v="2"/>
    <x v="0"/>
    <x v="1"/>
    <x v="3"/>
    <x v="2"/>
    <x v="1"/>
    <n v="0"/>
    <n v="0"/>
    <n v="0"/>
  </r>
  <r>
    <x v="2"/>
    <x v="2"/>
    <x v="2"/>
    <x v="2"/>
    <x v="1"/>
    <x v="0"/>
    <x v="0"/>
    <x v="0"/>
    <n v="33"/>
    <n v="0"/>
    <n v="9.0750000000000011"/>
  </r>
  <r>
    <x v="1"/>
    <x v="5"/>
    <x v="1"/>
    <x v="2"/>
    <x v="1"/>
    <x v="0"/>
    <x v="1"/>
    <x v="0"/>
    <n v="9"/>
    <n v="0"/>
    <n v="2.4650000000000003"/>
  </r>
  <r>
    <x v="11"/>
    <x v="4"/>
    <x v="3"/>
    <x v="1"/>
    <x v="1"/>
    <x v="3"/>
    <x v="2"/>
    <x v="1"/>
    <n v="0"/>
    <n v="0"/>
    <n v="0"/>
  </r>
  <r>
    <x v="2"/>
    <x v="10"/>
    <x v="0"/>
    <x v="1"/>
    <x v="0"/>
    <x v="0"/>
    <x v="2"/>
    <x v="0"/>
    <n v="131"/>
    <n v="0"/>
    <n v="36.024999999999999"/>
  </r>
  <r>
    <x v="2"/>
    <x v="1"/>
    <x v="1"/>
    <x v="0"/>
    <x v="1"/>
    <x v="0"/>
    <x v="3"/>
    <x v="0"/>
    <n v="1764"/>
    <n v="0"/>
    <n v="485.1"/>
  </r>
  <r>
    <x v="4"/>
    <x v="10"/>
    <x v="0"/>
    <x v="1"/>
    <x v="1"/>
    <x v="4"/>
    <x v="3"/>
    <x v="0"/>
    <n v="1"/>
    <n v="0"/>
    <n v="0.55000000000000004"/>
  </r>
  <r>
    <x v="1"/>
    <x v="6"/>
    <x v="4"/>
    <x v="2"/>
    <x v="1"/>
    <x v="4"/>
    <x v="0"/>
    <x v="0"/>
    <n v="5"/>
    <n v="0"/>
    <n v="2.75"/>
  </r>
  <r>
    <x v="10"/>
    <x v="10"/>
    <x v="0"/>
    <x v="0"/>
    <x v="1"/>
    <x v="1"/>
    <x v="0"/>
    <x v="0"/>
    <n v="2805"/>
    <n v="950.19069999999999"/>
    <n v="1262.25"/>
  </r>
  <r>
    <x v="2"/>
    <x v="4"/>
    <x v="3"/>
    <x v="0"/>
    <x v="1"/>
    <x v="0"/>
    <x v="2"/>
    <x v="0"/>
    <n v="48904"/>
    <n v="0"/>
    <n v="13448.6"/>
  </r>
  <r>
    <x v="4"/>
    <x v="17"/>
    <x v="8"/>
    <x v="0"/>
    <x v="1"/>
    <x v="2"/>
    <x v="0"/>
    <x v="1"/>
    <n v="19"/>
    <n v="0"/>
    <n v="0"/>
  </r>
  <r>
    <x v="9"/>
    <x v="2"/>
    <x v="2"/>
    <x v="0"/>
    <x v="1"/>
    <x v="0"/>
    <x v="0"/>
    <x v="1"/>
    <n v="5"/>
    <n v="0"/>
    <n v="0"/>
  </r>
  <r>
    <x v="10"/>
    <x v="2"/>
    <x v="2"/>
    <x v="1"/>
    <x v="1"/>
    <x v="3"/>
    <x v="2"/>
    <x v="1"/>
    <n v="0"/>
    <n v="0"/>
    <n v="0"/>
  </r>
  <r>
    <x v="1"/>
    <x v="11"/>
    <x v="2"/>
    <x v="2"/>
    <x v="1"/>
    <x v="2"/>
    <x v="1"/>
    <x v="0"/>
    <n v="31"/>
    <n v="0"/>
    <n v="8.495000000000001"/>
  </r>
  <r>
    <x v="9"/>
    <x v="21"/>
    <x v="0"/>
    <x v="2"/>
    <x v="1"/>
    <x v="1"/>
    <x v="1"/>
    <x v="0"/>
    <n v="4"/>
    <n v="0.52050000000000007"/>
    <n v="1.8"/>
  </r>
  <r>
    <x v="7"/>
    <x v="0"/>
    <x v="0"/>
    <x v="2"/>
    <x v="1"/>
    <x v="2"/>
    <x v="2"/>
    <x v="0"/>
    <n v="12"/>
    <n v="0"/>
    <n v="3.3000000000000003"/>
  </r>
  <r>
    <x v="2"/>
    <x v="15"/>
    <x v="2"/>
    <x v="1"/>
    <x v="1"/>
    <x v="2"/>
    <x v="0"/>
    <x v="1"/>
    <n v="1"/>
    <n v="0"/>
    <n v="0"/>
  </r>
  <r>
    <x v="9"/>
    <x v="6"/>
    <x v="4"/>
    <x v="0"/>
    <x v="0"/>
    <x v="4"/>
    <x v="3"/>
    <x v="0"/>
    <n v="2"/>
    <n v="0"/>
    <n v="1.1000000000000001"/>
  </r>
  <r>
    <x v="1"/>
    <x v="9"/>
    <x v="2"/>
    <x v="2"/>
    <x v="1"/>
    <x v="0"/>
    <x v="0"/>
    <x v="1"/>
    <n v="3"/>
    <n v="0"/>
    <n v="0"/>
  </r>
  <r>
    <x v="3"/>
    <x v="2"/>
    <x v="2"/>
    <x v="0"/>
    <x v="1"/>
    <x v="2"/>
    <x v="2"/>
    <x v="1"/>
    <n v="34"/>
    <n v="0"/>
    <n v="0"/>
  </r>
  <r>
    <x v="9"/>
    <x v="3"/>
    <x v="2"/>
    <x v="1"/>
    <x v="1"/>
    <x v="0"/>
    <x v="3"/>
    <x v="1"/>
    <n v="1"/>
    <n v="0"/>
    <n v="0"/>
  </r>
  <r>
    <x v="6"/>
    <x v="9"/>
    <x v="2"/>
    <x v="2"/>
    <x v="1"/>
    <x v="1"/>
    <x v="2"/>
    <x v="0"/>
    <n v="53"/>
    <n v="18.755700000000001"/>
    <n v="23.85"/>
  </r>
  <r>
    <x v="6"/>
    <x v="11"/>
    <x v="2"/>
    <x v="0"/>
    <x v="1"/>
    <x v="2"/>
    <x v="0"/>
    <x v="0"/>
    <n v="674"/>
    <n v="0"/>
    <n v="185.35000000000002"/>
  </r>
  <r>
    <x v="3"/>
    <x v="19"/>
    <x v="2"/>
    <x v="1"/>
    <x v="1"/>
    <x v="5"/>
    <x v="2"/>
    <x v="0"/>
    <n v="33"/>
    <n v="726.72890000000007"/>
    <n v="22.77"/>
  </r>
  <r>
    <x v="2"/>
    <x v="17"/>
    <x v="8"/>
    <x v="2"/>
    <x v="1"/>
    <x v="5"/>
    <x v="1"/>
    <x v="0"/>
    <n v="3"/>
    <n v="8.2849000000000004"/>
    <n v="2.0700000000000003"/>
  </r>
  <r>
    <x v="4"/>
    <x v="12"/>
    <x v="1"/>
    <x v="0"/>
    <x v="1"/>
    <x v="3"/>
    <x v="2"/>
    <x v="1"/>
    <n v="2"/>
    <n v="0"/>
    <n v="0"/>
  </r>
  <r>
    <x v="7"/>
    <x v="26"/>
    <x v="2"/>
    <x v="0"/>
    <x v="1"/>
    <x v="2"/>
    <x v="2"/>
    <x v="1"/>
    <n v="4"/>
    <n v="0"/>
    <n v="0"/>
  </r>
  <r>
    <x v="11"/>
    <x v="8"/>
    <x v="5"/>
    <x v="0"/>
    <x v="1"/>
    <x v="4"/>
    <x v="0"/>
    <x v="0"/>
    <n v="15"/>
    <n v="0"/>
    <n v="8.25"/>
  </r>
  <r>
    <x v="4"/>
    <x v="1"/>
    <x v="1"/>
    <x v="0"/>
    <x v="1"/>
    <x v="3"/>
    <x v="3"/>
    <x v="1"/>
    <n v="2"/>
    <n v="0"/>
    <n v="0"/>
  </r>
  <r>
    <x v="3"/>
    <x v="10"/>
    <x v="0"/>
    <x v="0"/>
    <x v="1"/>
    <x v="0"/>
    <x v="0"/>
    <x v="0"/>
    <n v="10444"/>
    <n v="0"/>
    <n v="2872.1000000000004"/>
  </r>
  <r>
    <x v="2"/>
    <x v="6"/>
    <x v="4"/>
    <x v="2"/>
    <x v="0"/>
    <x v="0"/>
    <x v="2"/>
    <x v="0"/>
    <n v="170"/>
    <n v="0"/>
    <n v="46.75"/>
  </r>
  <r>
    <x v="3"/>
    <x v="3"/>
    <x v="2"/>
    <x v="1"/>
    <x v="1"/>
    <x v="1"/>
    <x v="3"/>
    <x v="0"/>
    <n v="1"/>
    <n v="0.25070000000000003"/>
    <n v="0.45"/>
  </r>
  <r>
    <x v="10"/>
    <x v="11"/>
    <x v="2"/>
    <x v="0"/>
    <x v="1"/>
    <x v="0"/>
    <x v="3"/>
    <x v="1"/>
    <n v="112"/>
    <n v="0"/>
    <n v="0"/>
  </r>
  <r>
    <x v="4"/>
    <x v="8"/>
    <x v="5"/>
    <x v="2"/>
    <x v="1"/>
    <x v="4"/>
    <x v="2"/>
    <x v="0"/>
    <n v="19"/>
    <n v="0"/>
    <n v="10.450000000000001"/>
  </r>
  <r>
    <x v="5"/>
    <x v="27"/>
    <x v="12"/>
    <x v="0"/>
    <x v="1"/>
    <x v="3"/>
    <x v="2"/>
    <x v="0"/>
    <n v="1"/>
    <n v="0"/>
    <n v="0.55000000000000004"/>
  </r>
  <r>
    <x v="2"/>
    <x v="0"/>
    <x v="0"/>
    <x v="0"/>
    <x v="1"/>
    <x v="3"/>
    <x v="2"/>
    <x v="0"/>
    <n v="170"/>
    <n v="0"/>
    <n v="93.5"/>
  </r>
  <r>
    <x v="1"/>
    <x v="16"/>
    <x v="7"/>
    <x v="0"/>
    <x v="1"/>
    <x v="3"/>
    <x v="0"/>
    <x v="0"/>
    <n v="63"/>
    <n v="0"/>
    <n v="34.65"/>
  </r>
  <r>
    <x v="8"/>
    <x v="9"/>
    <x v="2"/>
    <x v="0"/>
    <x v="1"/>
    <x v="3"/>
    <x v="1"/>
    <x v="0"/>
    <n v="23"/>
    <n v="0"/>
    <n v="12.65"/>
  </r>
  <r>
    <x v="6"/>
    <x v="15"/>
    <x v="2"/>
    <x v="0"/>
    <x v="1"/>
    <x v="2"/>
    <x v="3"/>
    <x v="0"/>
    <n v="136"/>
    <n v="0"/>
    <n v="37.4"/>
  </r>
  <r>
    <x v="7"/>
    <x v="6"/>
    <x v="4"/>
    <x v="2"/>
    <x v="1"/>
    <x v="0"/>
    <x v="1"/>
    <x v="0"/>
    <n v="43"/>
    <n v="0"/>
    <n v="11.825000000000001"/>
  </r>
  <r>
    <x v="7"/>
    <x v="22"/>
    <x v="7"/>
    <x v="0"/>
    <x v="1"/>
    <x v="0"/>
    <x v="0"/>
    <x v="0"/>
    <n v="43"/>
    <n v="0"/>
    <n v="11.825000000000001"/>
  </r>
  <r>
    <x v="6"/>
    <x v="10"/>
    <x v="0"/>
    <x v="1"/>
    <x v="0"/>
    <x v="2"/>
    <x v="1"/>
    <x v="0"/>
    <n v="3"/>
    <n v="0"/>
    <n v="0.82500000000000007"/>
  </r>
  <r>
    <x v="4"/>
    <x v="10"/>
    <x v="0"/>
    <x v="1"/>
    <x v="1"/>
    <x v="3"/>
    <x v="3"/>
    <x v="0"/>
    <n v="18"/>
    <n v="0"/>
    <n v="9.9"/>
  </r>
  <r>
    <x v="9"/>
    <x v="15"/>
    <x v="2"/>
    <x v="0"/>
    <x v="1"/>
    <x v="0"/>
    <x v="2"/>
    <x v="1"/>
    <n v="108"/>
    <n v="0"/>
    <n v="0"/>
  </r>
  <r>
    <x v="4"/>
    <x v="5"/>
    <x v="1"/>
    <x v="1"/>
    <x v="1"/>
    <x v="1"/>
    <x v="2"/>
    <x v="0"/>
    <n v="2"/>
    <n v="0.31759999999999999"/>
    <n v="0.9"/>
  </r>
  <r>
    <x v="5"/>
    <x v="26"/>
    <x v="2"/>
    <x v="2"/>
    <x v="1"/>
    <x v="3"/>
    <x v="2"/>
    <x v="1"/>
    <n v="0"/>
    <n v="0"/>
    <n v="0"/>
  </r>
  <r>
    <x v="0"/>
    <x v="22"/>
    <x v="7"/>
    <x v="0"/>
    <x v="1"/>
    <x v="3"/>
    <x v="3"/>
    <x v="0"/>
    <n v="4"/>
    <n v="0"/>
    <n v="2.2000000000000002"/>
  </r>
  <r>
    <x v="8"/>
    <x v="10"/>
    <x v="0"/>
    <x v="2"/>
    <x v="0"/>
    <x v="3"/>
    <x v="0"/>
    <x v="0"/>
    <n v="10"/>
    <n v="0"/>
    <n v="5.5"/>
  </r>
  <r>
    <x v="0"/>
    <x v="13"/>
    <x v="0"/>
    <x v="2"/>
    <x v="1"/>
    <x v="4"/>
    <x v="0"/>
    <x v="0"/>
    <n v="3"/>
    <n v="0"/>
    <n v="1.6500000000000001"/>
  </r>
  <r>
    <x v="8"/>
    <x v="10"/>
    <x v="0"/>
    <x v="2"/>
    <x v="1"/>
    <x v="0"/>
    <x v="3"/>
    <x v="0"/>
    <n v="713"/>
    <n v="0"/>
    <n v="196.07500000000002"/>
  </r>
  <r>
    <x v="10"/>
    <x v="10"/>
    <x v="0"/>
    <x v="0"/>
    <x v="1"/>
    <x v="5"/>
    <x v="0"/>
    <x v="1"/>
    <n v="40"/>
    <n v="1577.8004000000001"/>
    <n v="0"/>
  </r>
  <r>
    <x v="10"/>
    <x v="2"/>
    <x v="2"/>
    <x v="1"/>
    <x v="1"/>
    <x v="2"/>
    <x v="3"/>
    <x v="0"/>
    <n v="11"/>
    <n v="0"/>
    <n v="3.0250000000000004"/>
  </r>
  <r>
    <x v="11"/>
    <x v="17"/>
    <x v="8"/>
    <x v="0"/>
    <x v="1"/>
    <x v="1"/>
    <x v="0"/>
    <x v="0"/>
    <n v="995"/>
    <n v="300.99690000000004"/>
    <n v="447.75"/>
  </r>
  <r>
    <x v="2"/>
    <x v="6"/>
    <x v="4"/>
    <x v="0"/>
    <x v="0"/>
    <x v="3"/>
    <x v="0"/>
    <x v="1"/>
    <n v="4"/>
    <n v="0"/>
    <n v="0"/>
  </r>
  <r>
    <x v="10"/>
    <x v="15"/>
    <x v="2"/>
    <x v="0"/>
    <x v="1"/>
    <x v="5"/>
    <x v="2"/>
    <x v="0"/>
    <n v="2"/>
    <n v="32.701500000000003"/>
    <n v="1.3800000000000001"/>
  </r>
  <r>
    <x v="9"/>
    <x v="11"/>
    <x v="2"/>
    <x v="0"/>
    <x v="1"/>
    <x v="1"/>
    <x v="3"/>
    <x v="0"/>
    <n v="1448"/>
    <n v="433.27850000000001"/>
    <n v="651.6"/>
  </r>
  <r>
    <x v="1"/>
    <x v="10"/>
    <x v="0"/>
    <x v="2"/>
    <x v="0"/>
    <x v="2"/>
    <x v="0"/>
    <x v="0"/>
    <n v="25"/>
    <n v="0"/>
    <n v="6.875"/>
  </r>
  <r>
    <x v="8"/>
    <x v="12"/>
    <x v="1"/>
    <x v="1"/>
    <x v="1"/>
    <x v="2"/>
    <x v="0"/>
    <x v="0"/>
    <n v="2"/>
    <n v="0"/>
    <n v="0.55000000000000004"/>
  </r>
  <r>
    <x v="7"/>
    <x v="1"/>
    <x v="1"/>
    <x v="1"/>
    <x v="1"/>
    <x v="3"/>
    <x v="3"/>
    <x v="0"/>
    <n v="1"/>
    <n v="0"/>
    <n v="0.55000000000000004"/>
  </r>
  <r>
    <x v="10"/>
    <x v="4"/>
    <x v="3"/>
    <x v="2"/>
    <x v="1"/>
    <x v="3"/>
    <x v="2"/>
    <x v="0"/>
    <n v="71"/>
    <n v="0"/>
    <n v="39.050000000000004"/>
  </r>
  <r>
    <x v="3"/>
    <x v="9"/>
    <x v="2"/>
    <x v="2"/>
    <x v="1"/>
    <x v="3"/>
    <x v="1"/>
    <x v="0"/>
    <n v="6"/>
    <n v="0"/>
    <n v="3.3000000000000003"/>
  </r>
  <r>
    <x v="2"/>
    <x v="20"/>
    <x v="10"/>
    <x v="2"/>
    <x v="1"/>
    <x v="3"/>
    <x v="1"/>
    <x v="1"/>
    <n v="1"/>
    <n v="0"/>
    <n v="0"/>
  </r>
  <r>
    <x v="1"/>
    <x v="10"/>
    <x v="0"/>
    <x v="0"/>
    <x v="0"/>
    <x v="3"/>
    <x v="1"/>
    <x v="0"/>
    <n v="36"/>
    <n v="0"/>
    <n v="19.8"/>
  </r>
  <r>
    <x v="2"/>
    <x v="16"/>
    <x v="7"/>
    <x v="0"/>
    <x v="1"/>
    <x v="1"/>
    <x v="1"/>
    <x v="0"/>
    <n v="145"/>
    <n v="38.254000000000005"/>
    <n v="65.25"/>
  </r>
  <r>
    <x v="10"/>
    <x v="4"/>
    <x v="3"/>
    <x v="2"/>
    <x v="0"/>
    <x v="0"/>
    <x v="0"/>
    <x v="0"/>
    <n v="8"/>
    <n v="0"/>
    <n v="2.2000000000000002"/>
  </r>
  <r>
    <x v="5"/>
    <x v="4"/>
    <x v="3"/>
    <x v="0"/>
    <x v="1"/>
    <x v="0"/>
    <x v="3"/>
    <x v="1"/>
    <n v="137"/>
    <n v="0"/>
    <n v="0"/>
  </r>
  <r>
    <x v="1"/>
    <x v="11"/>
    <x v="2"/>
    <x v="0"/>
    <x v="1"/>
    <x v="0"/>
    <x v="3"/>
    <x v="1"/>
    <n v="153"/>
    <n v="0"/>
    <n v="0"/>
  </r>
  <r>
    <x v="9"/>
    <x v="4"/>
    <x v="3"/>
    <x v="2"/>
    <x v="0"/>
    <x v="0"/>
    <x v="1"/>
    <x v="0"/>
    <n v="2"/>
    <n v="0"/>
    <n v="0.53"/>
  </r>
  <r>
    <x v="1"/>
    <x v="4"/>
    <x v="3"/>
    <x v="2"/>
    <x v="0"/>
    <x v="0"/>
    <x v="3"/>
    <x v="1"/>
    <n v="1"/>
    <n v="0"/>
    <n v="0"/>
  </r>
  <r>
    <x v="1"/>
    <x v="6"/>
    <x v="4"/>
    <x v="2"/>
    <x v="1"/>
    <x v="3"/>
    <x v="3"/>
    <x v="0"/>
    <n v="15"/>
    <n v="0"/>
    <n v="8.25"/>
  </r>
  <r>
    <x v="8"/>
    <x v="8"/>
    <x v="5"/>
    <x v="2"/>
    <x v="1"/>
    <x v="0"/>
    <x v="0"/>
    <x v="1"/>
    <n v="10"/>
    <n v="0"/>
    <n v="0"/>
  </r>
  <r>
    <x v="10"/>
    <x v="19"/>
    <x v="2"/>
    <x v="0"/>
    <x v="1"/>
    <x v="2"/>
    <x v="1"/>
    <x v="0"/>
    <n v="99"/>
    <n v="0"/>
    <n v="27.225000000000001"/>
  </r>
  <r>
    <x v="1"/>
    <x v="0"/>
    <x v="0"/>
    <x v="0"/>
    <x v="0"/>
    <x v="0"/>
    <x v="3"/>
    <x v="0"/>
    <n v="7"/>
    <n v="0"/>
    <n v="1.915"/>
  </r>
  <r>
    <x v="4"/>
    <x v="11"/>
    <x v="2"/>
    <x v="1"/>
    <x v="1"/>
    <x v="2"/>
    <x v="2"/>
    <x v="1"/>
    <n v="4"/>
    <n v="0"/>
    <n v="0"/>
  </r>
  <r>
    <x v="7"/>
    <x v="16"/>
    <x v="7"/>
    <x v="1"/>
    <x v="1"/>
    <x v="3"/>
    <x v="0"/>
    <x v="0"/>
    <n v="1"/>
    <n v="0"/>
    <n v="0.55000000000000004"/>
  </r>
  <r>
    <x v="1"/>
    <x v="21"/>
    <x v="0"/>
    <x v="0"/>
    <x v="1"/>
    <x v="0"/>
    <x v="2"/>
    <x v="0"/>
    <n v="60"/>
    <n v="0"/>
    <n v="16.5"/>
  </r>
  <r>
    <x v="11"/>
    <x v="21"/>
    <x v="0"/>
    <x v="0"/>
    <x v="1"/>
    <x v="0"/>
    <x v="3"/>
    <x v="0"/>
    <n v="13"/>
    <n v="0"/>
    <n v="3.5750000000000002"/>
  </r>
  <r>
    <x v="8"/>
    <x v="16"/>
    <x v="7"/>
    <x v="2"/>
    <x v="1"/>
    <x v="4"/>
    <x v="2"/>
    <x v="0"/>
    <n v="1"/>
    <n v="0"/>
    <n v="0.55000000000000004"/>
  </r>
  <r>
    <x v="4"/>
    <x v="19"/>
    <x v="2"/>
    <x v="2"/>
    <x v="1"/>
    <x v="3"/>
    <x v="0"/>
    <x v="0"/>
    <n v="8"/>
    <n v="0"/>
    <n v="4.4000000000000004"/>
  </r>
  <r>
    <x v="4"/>
    <x v="6"/>
    <x v="4"/>
    <x v="2"/>
    <x v="1"/>
    <x v="0"/>
    <x v="3"/>
    <x v="0"/>
    <n v="215"/>
    <n v="0"/>
    <n v="56.975000000000001"/>
  </r>
  <r>
    <x v="10"/>
    <x v="10"/>
    <x v="0"/>
    <x v="0"/>
    <x v="1"/>
    <x v="5"/>
    <x v="3"/>
    <x v="0"/>
    <n v="1"/>
    <n v="1.4834000000000001"/>
    <n v="0.69000000000000006"/>
  </r>
  <r>
    <x v="5"/>
    <x v="10"/>
    <x v="0"/>
    <x v="2"/>
    <x v="1"/>
    <x v="2"/>
    <x v="1"/>
    <x v="1"/>
    <n v="1"/>
    <n v="0"/>
    <n v="0"/>
  </r>
  <r>
    <x v="4"/>
    <x v="1"/>
    <x v="1"/>
    <x v="2"/>
    <x v="1"/>
    <x v="2"/>
    <x v="2"/>
    <x v="0"/>
    <n v="16"/>
    <n v="0"/>
    <n v="4.24"/>
  </r>
  <r>
    <x v="2"/>
    <x v="7"/>
    <x v="2"/>
    <x v="0"/>
    <x v="1"/>
    <x v="0"/>
    <x v="3"/>
    <x v="0"/>
    <n v="9"/>
    <n v="0"/>
    <n v="2.4750000000000001"/>
  </r>
  <r>
    <x v="1"/>
    <x v="21"/>
    <x v="0"/>
    <x v="0"/>
    <x v="0"/>
    <x v="0"/>
    <x v="1"/>
    <x v="0"/>
    <n v="1"/>
    <n v="0"/>
    <n v="0.27500000000000002"/>
  </r>
  <r>
    <x v="8"/>
    <x v="24"/>
    <x v="2"/>
    <x v="0"/>
    <x v="1"/>
    <x v="0"/>
    <x v="3"/>
    <x v="0"/>
    <n v="3"/>
    <n v="0"/>
    <n v="0.82500000000000007"/>
  </r>
  <r>
    <x v="8"/>
    <x v="1"/>
    <x v="1"/>
    <x v="1"/>
    <x v="1"/>
    <x v="0"/>
    <x v="0"/>
    <x v="0"/>
    <n v="5"/>
    <n v="0"/>
    <n v="1.375"/>
  </r>
  <r>
    <x v="7"/>
    <x v="4"/>
    <x v="3"/>
    <x v="1"/>
    <x v="1"/>
    <x v="1"/>
    <x v="0"/>
    <x v="0"/>
    <n v="2"/>
    <n v="0.50270000000000004"/>
    <n v="0.9"/>
  </r>
  <r>
    <x v="3"/>
    <x v="3"/>
    <x v="2"/>
    <x v="0"/>
    <x v="1"/>
    <x v="1"/>
    <x v="1"/>
    <x v="0"/>
    <n v="5"/>
    <n v="1.4209000000000001"/>
    <n v="2.25"/>
  </r>
  <r>
    <x v="2"/>
    <x v="19"/>
    <x v="2"/>
    <x v="0"/>
    <x v="1"/>
    <x v="3"/>
    <x v="2"/>
    <x v="1"/>
    <n v="15"/>
    <n v="0"/>
    <n v="0"/>
  </r>
  <r>
    <x v="11"/>
    <x v="24"/>
    <x v="2"/>
    <x v="0"/>
    <x v="1"/>
    <x v="2"/>
    <x v="2"/>
    <x v="0"/>
    <n v="1"/>
    <n v="0"/>
    <n v="0.27500000000000002"/>
  </r>
  <r>
    <x v="3"/>
    <x v="20"/>
    <x v="10"/>
    <x v="0"/>
    <x v="1"/>
    <x v="0"/>
    <x v="2"/>
    <x v="0"/>
    <n v="1"/>
    <n v="0"/>
    <n v="0.27500000000000002"/>
  </r>
  <r>
    <x v="1"/>
    <x v="4"/>
    <x v="3"/>
    <x v="0"/>
    <x v="1"/>
    <x v="3"/>
    <x v="2"/>
    <x v="1"/>
    <n v="81"/>
    <n v="0"/>
    <n v="0"/>
  </r>
  <r>
    <x v="11"/>
    <x v="12"/>
    <x v="1"/>
    <x v="0"/>
    <x v="1"/>
    <x v="0"/>
    <x v="3"/>
    <x v="0"/>
    <n v="1876"/>
    <n v="0"/>
    <n v="515.9"/>
  </r>
  <r>
    <x v="9"/>
    <x v="10"/>
    <x v="0"/>
    <x v="2"/>
    <x v="1"/>
    <x v="3"/>
    <x v="0"/>
    <x v="1"/>
    <n v="3"/>
    <n v="0"/>
    <n v="0"/>
  </r>
  <r>
    <x v="4"/>
    <x v="6"/>
    <x v="4"/>
    <x v="0"/>
    <x v="0"/>
    <x v="3"/>
    <x v="2"/>
    <x v="0"/>
    <n v="251"/>
    <n v="0"/>
    <n v="138.05000000000001"/>
  </r>
  <r>
    <x v="7"/>
    <x v="11"/>
    <x v="2"/>
    <x v="0"/>
    <x v="1"/>
    <x v="3"/>
    <x v="1"/>
    <x v="0"/>
    <n v="122"/>
    <n v="0"/>
    <n v="67.100000000000009"/>
  </r>
  <r>
    <x v="6"/>
    <x v="10"/>
    <x v="0"/>
    <x v="2"/>
    <x v="1"/>
    <x v="0"/>
    <x v="1"/>
    <x v="1"/>
    <n v="4"/>
    <n v="0"/>
    <n v="0"/>
  </r>
  <r>
    <x v="11"/>
    <x v="5"/>
    <x v="1"/>
    <x v="2"/>
    <x v="1"/>
    <x v="3"/>
    <x v="3"/>
    <x v="0"/>
    <n v="1"/>
    <n v="0"/>
    <n v="0.55000000000000004"/>
  </r>
  <r>
    <x v="11"/>
    <x v="16"/>
    <x v="7"/>
    <x v="2"/>
    <x v="1"/>
    <x v="3"/>
    <x v="2"/>
    <x v="1"/>
    <n v="0"/>
    <n v="0"/>
    <n v="0"/>
  </r>
  <r>
    <x v="2"/>
    <x v="15"/>
    <x v="2"/>
    <x v="1"/>
    <x v="1"/>
    <x v="0"/>
    <x v="0"/>
    <x v="0"/>
    <n v="13"/>
    <n v="0"/>
    <n v="3.5750000000000002"/>
  </r>
  <r>
    <x v="7"/>
    <x v="11"/>
    <x v="2"/>
    <x v="0"/>
    <x v="1"/>
    <x v="4"/>
    <x v="0"/>
    <x v="0"/>
    <n v="81"/>
    <n v="0"/>
    <n v="44.550000000000004"/>
  </r>
  <r>
    <x v="8"/>
    <x v="16"/>
    <x v="7"/>
    <x v="0"/>
    <x v="1"/>
    <x v="3"/>
    <x v="2"/>
    <x v="1"/>
    <n v="1"/>
    <n v="0"/>
    <n v="0"/>
  </r>
  <r>
    <x v="0"/>
    <x v="2"/>
    <x v="2"/>
    <x v="0"/>
    <x v="1"/>
    <x v="4"/>
    <x v="0"/>
    <x v="0"/>
    <n v="5"/>
    <n v="0"/>
    <n v="2.75"/>
  </r>
  <r>
    <x v="0"/>
    <x v="10"/>
    <x v="0"/>
    <x v="0"/>
    <x v="1"/>
    <x v="0"/>
    <x v="2"/>
    <x v="1"/>
    <n v="1148"/>
    <n v="0"/>
    <n v="0"/>
  </r>
  <r>
    <x v="7"/>
    <x v="4"/>
    <x v="3"/>
    <x v="0"/>
    <x v="1"/>
    <x v="0"/>
    <x v="2"/>
    <x v="1"/>
    <n v="539"/>
    <n v="0"/>
    <n v="0"/>
  </r>
  <r>
    <x v="2"/>
    <x v="19"/>
    <x v="2"/>
    <x v="1"/>
    <x v="1"/>
    <x v="1"/>
    <x v="3"/>
    <x v="0"/>
    <n v="10"/>
    <n v="2.1574"/>
    <n v="4.5"/>
  </r>
  <r>
    <x v="4"/>
    <x v="29"/>
    <x v="1"/>
    <x v="0"/>
    <x v="1"/>
    <x v="0"/>
    <x v="2"/>
    <x v="0"/>
    <n v="4"/>
    <n v="0"/>
    <n v="1.06"/>
  </r>
  <r>
    <x v="9"/>
    <x v="1"/>
    <x v="1"/>
    <x v="2"/>
    <x v="1"/>
    <x v="1"/>
    <x v="0"/>
    <x v="0"/>
    <n v="4"/>
    <n v="1.8035000000000001"/>
    <n v="1.8"/>
  </r>
  <r>
    <x v="11"/>
    <x v="17"/>
    <x v="8"/>
    <x v="0"/>
    <x v="1"/>
    <x v="4"/>
    <x v="2"/>
    <x v="1"/>
    <n v="402"/>
    <n v="0"/>
    <n v="0"/>
  </r>
  <r>
    <x v="4"/>
    <x v="15"/>
    <x v="2"/>
    <x v="2"/>
    <x v="1"/>
    <x v="0"/>
    <x v="3"/>
    <x v="1"/>
    <n v="2"/>
    <n v="0"/>
    <n v="0"/>
  </r>
  <r>
    <x v="9"/>
    <x v="8"/>
    <x v="5"/>
    <x v="1"/>
    <x v="1"/>
    <x v="2"/>
    <x v="0"/>
    <x v="0"/>
    <n v="4"/>
    <n v="0"/>
    <n v="1.06"/>
  </r>
  <r>
    <x v="10"/>
    <x v="18"/>
    <x v="9"/>
    <x v="0"/>
    <x v="1"/>
    <x v="4"/>
    <x v="2"/>
    <x v="0"/>
    <n v="2"/>
    <n v="0"/>
    <n v="1.1000000000000001"/>
  </r>
  <r>
    <x v="0"/>
    <x v="19"/>
    <x v="2"/>
    <x v="2"/>
    <x v="1"/>
    <x v="3"/>
    <x v="1"/>
    <x v="0"/>
    <n v="5"/>
    <n v="0"/>
    <n v="2.75"/>
  </r>
  <r>
    <x v="7"/>
    <x v="8"/>
    <x v="5"/>
    <x v="0"/>
    <x v="1"/>
    <x v="0"/>
    <x v="1"/>
    <x v="0"/>
    <n v="100"/>
    <n v="0"/>
    <n v="27.5"/>
  </r>
  <r>
    <x v="0"/>
    <x v="4"/>
    <x v="3"/>
    <x v="1"/>
    <x v="1"/>
    <x v="2"/>
    <x v="2"/>
    <x v="0"/>
    <n v="7"/>
    <n v="0"/>
    <n v="1.855"/>
  </r>
  <r>
    <x v="1"/>
    <x v="9"/>
    <x v="2"/>
    <x v="1"/>
    <x v="1"/>
    <x v="0"/>
    <x v="3"/>
    <x v="0"/>
    <n v="84"/>
    <n v="0"/>
    <n v="23.01"/>
  </r>
  <r>
    <x v="6"/>
    <x v="10"/>
    <x v="0"/>
    <x v="2"/>
    <x v="0"/>
    <x v="0"/>
    <x v="1"/>
    <x v="0"/>
    <n v="45"/>
    <n v="0"/>
    <n v="12.375"/>
  </r>
  <r>
    <x v="6"/>
    <x v="19"/>
    <x v="2"/>
    <x v="0"/>
    <x v="1"/>
    <x v="0"/>
    <x v="1"/>
    <x v="1"/>
    <n v="22"/>
    <n v="0"/>
    <n v="0"/>
  </r>
  <r>
    <x v="3"/>
    <x v="11"/>
    <x v="2"/>
    <x v="2"/>
    <x v="1"/>
    <x v="0"/>
    <x v="0"/>
    <x v="0"/>
    <n v="399"/>
    <n v="0"/>
    <n v="109.72500000000001"/>
  </r>
  <r>
    <x v="7"/>
    <x v="5"/>
    <x v="1"/>
    <x v="0"/>
    <x v="1"/>
    <x v="3"/>
    <x v="0"/>
    <x v="0"/>
    <n v="14"/>
    <n v="0"/>
    <n v="7.7"/>
  </r>
  <r>
    <x v="4"/>
    <x v="9"/>
    <x v="2"/>
    <x v="0"/>
    <x v="1"/>
    <x v="3"/>
    <x v="3"/>
    <x v="0"/>
    <n v="121"/>
    <n v="0"/>
    <n v="66.55"/>
  </r>
  <r>
    <x v="9"/>
    <x v="4"/>
    <x v="3"/>
    <x v="2"/>
    <x v="1"/>
    <x v="1"/>
    <x v="2"/>
    <x v="0"/>
    <n v="180"/>
    <n v="44.0642"/>
    <n v="81"/>
  </r>
  <r>
    <x v="8"/>
    <x v="10"/>
    <x v="0"/>
    <x v="0"/>
    <x v="1"/>
    <x v="5"/>
    <x v="1"/>
    <x v="1"/>
    <n v="4"/>
    <n v="183.38580000000002"/>
    <n v="0"/>
  </r>
  <r>
    <x v="1"/>
    <x v="10"/>
    <x v="0"/>
    <x v="2"/>
    <x v="1"/>
    <x v="3"/>
    <x v="1"/>
    <x v="0"/>
    <n v="12"/>
    <n v="0"/>
    <n v="6.6000000000000005"/>
  </r>
  <r>
    <x v="1"/>
    <x v="17"/>
    <x v="8"/>
    <x v="2"/>
    <x v="1"/>
    <x v="1"/>
    <x v="2"/>
    <x v="0"/>
    <n v="281"/>
    <n v="76.45920000000001"/>
    <n v="126.45"/>
  </r>
  <r>
    <x v="2"/>
    <x v="11"/>
    <x v="2"/>
    <x v="1"/>
    <x v="1"/>
    <x v="4"/>
    <x v="0"/>
    <x v="1"/>
    <n v="4"/>
    <n v="0"/>
    <n v="0"/>
  </r>
  <r>
    <x v="10"/>
    <x v="18"/>
    <x v="9"/>
    <x v="2"/>
    <x v="1"/>
    <x v="0"/>
    <x v="0"/>
    <x v="0"/>
    <n v="3"/>
    <n v="0"/>
    <n v="0.82500000000000007"/>
  </r>
  <r>
    <x v="7"/>
    <x v="10"/>
    <x v="0"/>
    <x v="0"/>
    <x v="0"/>
    <x v="2"/>
    <x v="2"/>
    <x v="0"/>
    <n v="834"/>
    <n v="0"/>
    <n v="229.35000000000002"/>
  </r>
  <r>
    <x v="5"/>
    <x v="17"/>
    <x v="8"/>
    <x v="2"/>
    <x v="1"/>
    <x v="0"/>
    <x v="3"/>
    <x v="0"/>
    <n v="544"/>
    <n v="0"/>
    <n v="144.16"/>
  </r>
  <r>
    <x v="2"/>
    <x v="21"/>
    <x v="0"/>
    <x v="0"/>
    <x v="1"/>
    <x v="3"/>
    <x v="2"/>
    <x v="0"/>
    <n v="14"/>
    <n v="0"/>
    <n v="7.7"/>
  </r>
  <r>
    <x v="9"/>
    <x v="1"/>
    <x v="1"/>
    <x v="0"/>
    <x v="1"/>
    <x v="3"/>
    <x v="1"/>
    <x v="0"/>
    <n v="16"/>
    <n v="0"/>
    <n v="8.8000000000000007"/>
  </r>
  <r>
    <x v="0"/>
    <x v="0"/>
    <x v="0"/>
    <x v="1"/>
    <x v="1"/>
    <x v="3"/>
    <x v="2"/>
    <x v="1"/>
    <n v="0"/>
    <n v="0"/>
    <n v="0"/>
  </r>
  <r>
    <x v="4"/>
    <x v="9"/>
    <x v="2"/>
    <x v="2"/>
    <x v="1"/>
    <x v="3"/>
    <x v="0"/>
    <x v="0"/>
    <n v="11"/>
    <n v="0"/>
    <n v="6.0500000000000007"/>
  </r>
  <r>
    <x v="3"/>
    <x v="2"/>
    <x v="2"/>
    <x v="2"/>
    <x v="1"/>
    <x v="0"/>
    <x v="0"/>
    <x v="0"/>
    <n v="49"/>
    <n v="0"/>
    <n v="13.475000000000001"/>
  </r>
  <r>
    <x v="2"/>
    <x v="22"/>
    <x v="7"/>
    <x v="0"/>
    <x v="1"/>
    <x v="3"/>
    <x v="3"/>
    <x v="0"/>
    <n v="3"/>
    <n v="0"/>
    <n v="1.6500000000000001"/>
  </r>
  <r>
    <x v="4"/>
    <x v="2"/>
    <x v="2"/>
    <x v="0"/>
    <x v="1"/>
    <x v="4"/>
    <x v="0"/>
    <x v="0"/>
    <n v="39"/>
    <n v="0"/>
    <n v="21.45"/>
  </r>
  <r>
    <x v="0"/>
    <x v="17"/>
    <x v="8"/>
    <x v="0"/>
    <x v="1"/>
    <x v="2"/>
    <x v="0"/>
    <x v="0"/>
    <n v="724"/>
    <n v="0"/>
    <n v="191.86"/>
  </r>
  <r>
    <x v="4"/>
    <x v="5"/>
    <x v="1"/>
    <x v="0"/>
    <x v="1"/>
    <x v="4"/>
    <x v="0"/>
    <x v="0"/>
    <n v="7"/>
    <n v="0"/>
    <n v="3.85"/>
  </r>
  <r>
    <x v="5"/>
    <x v="11"/>
    <x v="2"/>
    <x v="2"/>
    <x v="1"/>
    <x v="0"/>
    <x v="3"/>
    <x v="1"/>
    <n v="6"/>
    <n v="0"/>
    <n v="0"/>
  </r>
  <r>
    <x v="6"/>
    <x v="15"/>
    <x v="2"/>
    <x v="1"/>
    <x v="1"/>
    <x v="0"/>
    <x v="2"/>
    <x v="0"/>
    <n v="129"/>
    <n v="0"/>
    <n v="35.475000000000001"/>
  </r>
  <r>
    <x v="0"/>
    <x v="3"/>
    <x v="2"/>
    <x v="1"/>
    <x v="1"/>
    <x v="1"/>
    <x v="3"/>
    <x v="0"/>
    <n v="4"/>
    <n v="0.88580000000000003"/>
    <n v="1.8"/>
  </r>
  <r>
    <x v="4"/>
    <x v="7"/>
    <x v="2"/>
    <x v="0"/>
    <x v="1"/>
    <x v="2"/>
    <x v="1"/>
    <x v="1"/>
    <n v="1"/>
    <n v="0"/>
    <n v="0"/>
  </r>
  <r>
    <x v="10"/>
    <x v="19"/>
    <x v="2"/>
    <x v="0"/>
    <x v="1"/>
    <x v="1"/>
    <x v="0"/>
    <x v="0"/>
    <n v="1224"/>
    <n v="378.06810000000002"/>
    <n v="550.80000000000007"/>
  </r>
  <r>
    <x v="2"/>
    <x v="15"/>
    <x v="2"/>
    <x v="2"/>
    <x v="1"/>
    <x v="1"/>
    <x v="2"/>
    <x v="0"/>
    <n v="18"/>
    <n v="3.7647000000000004"/>
    <n v="8.1"/>
  </r>
  <r>
    <x v="2"/>
    <x v="6"/>
    <x v="4"/>
    <x v="1"/>
    <x v="0"/>
    <x v="0"/>
    <x v="3"/>
    <x v="0"/>
    <n v="4"/>
    <n v="0"/>
    <n v="1.1000000000000001"/>
  </r>
  <r>
    <x v="4"/>
    <x v="10"/>
    <x v="0"/>
    <x v="0"/>
    <x v="0"/>
    <x v="2"/>
    <x v="3"/>
    <x v="1"/>
    <n v="2"/>
    <n v="0"/>
    <n v="0"/>
  </r>
  <r>
    <x v="0"/>
    <x v="12"/>
    <x v="1"/>
    <x v="0"/>
    <x v="1"/>
    <x v="2"/>
    <x v="1"/>
    <x v="1"/>
    <n v="3"/>
    <n v="0"/>
    <n v="0"/>
  </r>
  <r>
    <x v="11"/>
    <x v="6"/>
    <x v="4"/>
    <x v="2"/>
    <x v="1"/>
    <x v="3"/>
    <x v="2"/>
    <x v="0"/>
    <n v="55"/>
    <n v="0"/>
    <n v="30.25"/>
  </r>
  <r>
    <x v="11"/>
    <x v="22"/>
    <x v="7"/>
    <x v="0"/>
    <x v="1"/>
    <x v="0"/>
    <x v="1"/>
    <x v="0"/>
    <n v="8"/>
    <n v="0"/>
    <n v="2.2000000000000002"/>
  </r>
  <r>
    <x v="6"/>
    <x v="19"/>
    <x v="2"/>
    <x v="0"/>
    <x v="1"/>
    <x v="3"/>
    <x v="1"/>
    <x v="1"/>
    <n v="10"/>
    <n v="0"/>
    <n v="0"/>
  </r>
  <r>
    <x v="0"/>
    <x v="12"/>
    <x v="1"/>
    <x v="1"/>
    <x v="1"/>
    <x v="2"/>
    <x v="0"/>
    <x v="0"/>
    <n v="2"/>
    <n v="0"/>
    <n v="0.53"/>
  </r>
  <r>
    <x v="8"/>
    <x v="13"/>
    <x v="0"/>
    <x v="1"/>
    <x v="1"/>
    <x v="3"/>
    <x v="2"/>
    <x v="1"/>
    <n v="5"/>
    <n v="0"/>
    <n v="0"/>
  </r>
  <r>
    <x v="10"/>
    <x v="10"/>
    <x v="0"/>
    <x v="2"/>
    <x v="1"/>
    <x v="0"/>
    <x v="2"/>
    <x v="0"/>
    <n v="2744"/>
    <n v="0"/>
    <n v="754.6"/>
  </r>
  <r>
    <x v="10"/>
    <x v="10"/>
    <x v="0"/>
    <x v="1"/>
    <x v="0"/>
    <x v="3"/>
    <x v="2"/>
    <x v="0"/>
    <n v="21"/>
    <n v="0"/>
    <n v="11.55"/>
  </r>
  <r>
    <x v="10"/>
    <x v="17"/>
    <x v="8"/>
    <x v="1"/>
    <x v="1"/>
    <x v="3"/>
    <x v="2"/>
    <x v="1"/>
    <n v="0"/>
    <n v="0"/>
    <n v="0"/>
  </r>
  <r>
    <x v="8"/>
    <x v="6"/>
    <x v="4"/>
    <x v="0"/>
    <x v="1"/>
    <x v="1"/>
    <x v="1"/>
    <x v="0"/>
    <n v="590"/>
    <n v="219.27020000000002"/>
    <n v="265.5"/>
  </r>
  <r>
    <x v="9"/>
    <x v="10"/>
    <x v="0"/>
    <x v="0"/>
    <x v="0"/>
    <x v="3"/>
    <x v="3"/>
    <x v="0"/>
    <n v="146"/>
    <n v="0"/>
    <n v="80.3"/>
  </r>
  <r>
    <x v="6"/>
    <x v="1"/>
    <x v="1"/>
    <x v="0"/>
    <x v="1"/>
    <x v="3"/>
    <x v="1"/>
    <x v="1"/>
    <n v="1"/>
    <n v="0"/>
    <n v="0"/>
  </r>
  <r>
    <x v="6"/>
    <x v="9"/>
    <x v="2"/>
    <x v="1"/>
    <x v="1"/>
    <x v="2"/>
    <x v="2"/>
    <x v="0"/>
    <n v="37"/>
    <n v="0"/>
    <n v="10.175000000000001"/>
  </r>
  <r>
    <x v="4"/>
    <x v="6"/>
    <x v="4"/>
    <x v="0"/>
    <x v="0"/>
    <x v="0"/>
    <x v="2"/>
    <x v="1"/>
    <n v="40"/>
    <n v="0"/>
    <n v="0"/>
  </r>
  <r>
    <x v="2"/>
    <x v="9"/>
    <x v="2"/>
    <x v="0"/>
    <x v="1"/>
    <x v="0"/>
    <x v="2"/>
    <x v="0"/>
    <n v="9626"/>
    <n v="0"/>
    <n v="2647.15"/>
  </r>
  <r>
    <x v="6"/>
    <x v="11"/>
    <x v="2"/>
    <x v="0"/>
    <x v="1"/>
    <x v="4"/>
    <x v="3"/>
    <x v="0"/>
    <n v="39"/>
    <n v="0"/>
    <n v="21.45"/>
  </r>
  <r>
    <x v="5"/>
    <x v="8"/>
    <x v="5"/>
    <x v="0"/>
    <x v="1"/>
    <x v="4"/>
    <x v="3"/>
    <x v="1"/>
    <n v="7"/>
    <n v="0"/>
    <n v="0"/>
  </r>
  <r>
    <x v="7"/>
    <x v="10"/>
    <x v="0"/>
    <x v="2"/>
    <x v="1"/>
    <x v="2"/>
    <x v="3"/>
    <x v="1"/>
    <n v="2"/>
    <n v="0"/>
    <n v="0"/>
  </r>
  <r>
    <x v="3"/>
    <x v="9"/>
    <x v="2"/>
    <x v="0"/>
    <x v="1"/>
    <x v="3"/>
    <x v="0"/>
    <x v="0"/>
    <n v="133"/>
    <n v="0"/>
    <n v="73.150000000000006"/>
  </r>
  <r>
    <x v="0"/>
    <x v="12"/>
    <x v="1"/>
    <x v="2"/>
    <x v="1"/>
    <x v="2"/>
    <x v="0"/>
    <x v="0"/>
    <n v="8"/>
    <n v="0"/>
    <n v="2.12"/>
  </r>
  <r>
    <x v="0"/>
    <x v="6"/>
    <x v="4"/>
    <x v="0"/>
    <x v="1"/>
    <x v="0"/>
    <x v="2"/>
    <x v="1"/>
    <n v="255"/>
    <n v="0"/>
    <n v="0"/>
  </r>
  <r>
    <x v="2"/>
    <x v="8"/>
    <x v="5"/>
    <x v="1"/>
    <x v="1"/>
    <x v="1"/>
    <x v="2"/>
    <x v="0"/>
    <n v="37"/>
    <n v="12.0259"/>
    <n v="16.650000000000002"/>
  </r>
  <r>
    <x v="2"/>
    <x v="6"/>
    <x v="4"/>
    <x v="0"/>
    <x v="0"/>
    <x v="4"/>
    <x v="0"/>
    <x v="0"/>
    <n v="20"/>
    <n v="0"/>
    <n v="11"/>
  </r>
  <r>
    <x v="11"/>
    <x v="4"/>
    <x v="3"/>
    <x v="2"/>
    <x v="1"/>
    <x v="2"/>
    <x v="3"/>
    <x v="0"/>
    <n v="17"/>
    <n v="0"/>
    <n v="4.6749999999999998"/>
  </r>
  <r>
    <x v="0"/>
    <x v="10"/>
    <x v="0"/>
    <x v="0"/>
    <x v="0"/>
    <x v="4"/>
    <x v="2"/>
    <x v="1"/>
    <n v="7"/>
    <n v="0"/>
    <n v="0"/>
  </r>
  <r>
    <x v="6"/>
    <x v="15"/>
    <x v="2"/>
    <x v="1"/>
    <x v="1"/>
    <x v="4"/>
    <x v="2"/>
    <x v="0"/>
    <n v="15"/>
    <n v="0"/>
    <n v="8.25"/>
  </r>
  <r>
    <x v="0"/>
    <x v="10"/>
    <x v="0"/>
    <x v="1"/>
    <x v="1"/>
    <x v="3"/>
    <x v="0"/>
    <x v="0"/>
    <n v="11"/>
    <n v="0"/>
    <n v="6.0500000000000007"/>
  </r>
  <r>
    <x v="1"/>
    <x v="4"/>
    <x v="3"/>
    <x v="1"/>
    <x v="1"/>
    <x v="0"/>
    <x v="2"/>
    <x v="0"/>
    <n v="85"/>
    <n v="0"/>
    <n v="23.375"/>
  </r>
  <r>
    <x v="11"/>
    <x v="10"/>
    <x v="0"/>
    <x v="1"/>
    <x v="1"/>
    <x v="4"/>
    <x v="2"/>
    <x v="0"/>
    <n v="1"/>
    <n v="0"/>
    <n v="0.55000000000000004"/>
  </r>
  <r>
    <x v="4"/>
    <x v="11"/>
    <x v="2"/>
    <x v="0"/>
    <x v="1"/>
    <x v="5"/>
    <x v="3"/>
    <x v="1"/>
    <n v="9"/>
    <n v="248.00760000000002"/>
    <n v="0"/>
  </r>
  <r>
    <x v="1"/>
    <x v="16"/>
    <x v="7"/>
    <x v="0"/>
    <x v="1"/>
    <x v="2"/>
    <x v="1"/>
    <x v="0"/>
    <n v="31"/>
    <n v="0"/>
    <n v="8.4450000000000003"/>
  </r>
  <r>
    <x v="10"/>
    <x v="1"/>
    <x v="1"/>
    <x v="0"/>
    <x v="1"/>
    <x v="0"/>
    <x v="1"/>
    <x v="1"/>
    <n v="4"/>
    <n v="0"/>
    <n v="0"/>
  </r>
  <r>
    <x v="2"/>
    <x v="12"/>
    <x v="1"/>
    <x v="1"/>
    <x v="1"/>
    <x v="2"/>
    <x v="1"/>
    <x v="0"/>
    <n v="1"/>
    <n v="0"/>
    <n v="0.27500000000000002"/>
  </r>
  <r>
    <x v="10"/>
    <x v="6"/>
    <x v="4"/>
    <x v="1"/>
    <x v="1"/>
    <x v="1"/>
    <x v="1"/>
    <x v="0"/>
    <n v="7"/>
    <n v="1.7394000000000001"/>
    <n v="3.1500000000000004"/>
  </r>
  <r>
    <x v="9"/>
    <x v="8"/>
    <x v="5"/>
    <x v="1"/>
    <x v="1"/>
    <x v="3"/>
    <x v="3"/>
    <x v="0"/>
    <n v="4"/>
    <n v="0"/>
    <n v="2.2000000000000002"/>
  </r>
  <r>
    <x v="2"/>
    <x v="17"/>
    <x v="8"/>
    <x v="0"/>
    <x v="1"/>
    <x v="4"/>
    <x v="1"/>
    <x v="0"/>
    <n v="22"/>
    <n v="0"/>
    <n v="12.100000000000001"/>
  </r>
  <r>
    <x v="7"/>
    <x v="18"/>
    <x v="9"/>
    <x v="0"/>
    <x v="1"/>
    <x v="3"/>
    <x v="3"/>
    <x v="0"/>
    <n v="2"/>
    <n v="0"/>
    <n v="1.1000000000000001"/>
  </r>
  <r>
    <x v="1"/>
    <x v="0"/>
    <x v="0"/>
    <x v="2"/>
    <x v="1"/>
    <x v="0"/>
    <x v="3"/>
    <x v="0"/>
    <n v="15"/>
    <n v="0"/>
    <n v="4.1050000000000004"/>
  </r>
  <r>
    <x v="11"/>
    <x v="16"/>
    <x v="7"/>
    <x v="1"/>
    <x v="1"/>
    <x v="4"/>
    <x v="0"/>
    <x v="0"/>
    <n v="1"/>
    <n v="0"/>
    <n v="0.55000000000000004"/>
  </r>
  <r>
    <x v="0"/>
    <x v="11"/>
    <x v="2"/>
    <x v="2"/>
    <x v="1"/>
    <x v="4"/>
    <x v="3"/>
    <x v="1"/>
    <n v="4"/>
    <n v="0"/>
    <n v="0"/>
  </r>
  <r>
    <x v="1"/>
    <x v="12"/>
    <x v="1"/>
    <x v="1"/>
    <x v="1"/>
    <x v="4"/>
    <x v="1"/>
    <x v="1"/>
    <n v="9"/>
    <n v="0"/>
    <n v="0"/>
  </r>
  <r>
    <x v="7"/>
    <x v="0"/>
    <x v="0"/>
    <x v="0"/>
    <x v="1"/>
    <x v="0"/>
    <x v="3"/>
    <x v="0"/>
    <n v="565"/>
    <n v="0"/>
    <n v="155.375"/>
  </r>
  <r>
    <x v="4"/>
    <x v="19"/>
    <x v="2"/>
    <x v="0"/>
    <x v="1"/>
    <x v="0"/>
    <x v="2"/>
    <x v="0"/>
    <n v="14130"/>
    <n v="0"/>
    <n v="3744.4500000000003"/>
  </r>
  <r>
    <x v="0"/>
    <x v="8"/>
    <x v="5"/>
    <x v="0"/>
    <x v="1"/>
    <x v="3"/>
    <x v="3"/>
    <x v="0"/>
    <n v="24"/>
    <n v="0"/>
    <n v="13.200000000000001"/>
  </r>
  <r>
    <x v="0"/>
    <x v="21"/>
    <x v="0"/>
    <x v="0"/>
    <x v="1"/>
    <x v="3"/>
    <x v="0"/>
    <x v="0"/>
    <n v="4"/>
    <n v="0"/>
    <n v="2.2000000000000002"/>
  </r>
  <r>
    <x v="5"/>
    <x v="15"/>
    <x v="2"/>
    <x v="0"/>
    <x v="1"/>
    <x v="0"/>
    <x v="2"/>
    <x v="1"/>
    <n v="132"/>
    <n v="0"/>
    <n v="0"/>
  </r>
  <r>
    <x v="10"/>
    <x v="11"/>
    <x v="2"/>
    <x v="0"/>
    <x v="1"/>
    <x v="1"/>
    <x v="3"/>
    <x v="0"/>
    <n v="1394"/>
    <n v="430.52600000000001"/>
    <n v="627.30000000000007"/>
  </r>
  <r>
    <x v="3"/>
    <x v="25"/>
    <x v="11"/>
    <x v="0"/>
    <x v="1"/>
    <x v="0"/>
    <x v="2"/>
    <x v="0"/>
    <n v="69"/>
    <n v="0"/>
    <n v="18.975000000000001"/>
  </r>
  <r>
    <x v="11"/>
    <x v="5"/>
    <x v="1"/>
    <x v="0"/>
    <x v="1"/>
    <x v="1"/>
    <x v="3"/>
    <x v="0"/>
    <n v="90"/>
    <n v="37.127600000000001"/>
    <n v="40.5"/>
  </r>
  <r>
    <x v="4"/>
    <x v="16"/>
    <x v="7"/>
    <x v="0"/>
    <x v="1"/>
    <x v="4"/>
    <x v="0"/>
    <x v="0"/>
    <n v="11"/>
    <n v="0"/>
    <n v="6.0500000000000007"/>
  </r>
  <r>
    <x v="7"/>
    <x v="11"/>
    <x v="2"/>
    <x v="1"/>
    <x v="1"/>
    <x v="0"/>
    <x v="1"/>
    <x v="0"/>
    <n v="66"/>
    <n v="0"/>
    <n v="18.150000000000002"/>
  </r>
  <r>
    <x v="5"/>
    <x v="25"/>
    <x v="11"/>
    <x v="0"/>
    <x v="1"/>
    <x v="3"/>
    <x v="2"/>
    <x v="1"/>
    <n v="0"/>
    <n v="0"/>
    <n v="0"/>
  </r>
  <r>
    <x v="2"/>
    <x v="8"/>
    <x v="5"/>
    <x v="0"/>
    <x v="1"/>
    <x v="2"/>
    <x v="2"/>
    <x v="0"/>
    <n v="123"/>
    <n v="0"/>
    <n v="33.825000000000003"/>
  </r>
  <r>
    <x v="3"/>
    <x v="4"/>
    <x v="3"/>
    <x v="0"/>
    <x v="1"/>
    <x v="3"/>
    <x v="1"/>
    <x v="0"/>
    <n v="127"/>
    <n v="0"/>
    <n v="69.850000000000009"/>
  </r>
  <r>
    <x v="10"/>
    <x v="1"/>
    <x v="1"/>
    <x v="2"/>
    <x v="1"/>
    <x v="1"/>
    <x v="0"/>
    <x v="0"/>
    <n v="9"/>
    <n v="2.6583000000000001"/>
    <n v="4.05"/>
  </r>
  <r>
    <x v="6"/>
    <x v="7"/>
    <x v="2"/>
    <x v="0"/>
    <x v="1"/>
    <x v="2"/>
    <x v="1"/>
    <x v="0"/>
    <n v="2"/>
    <n v="0"/>
    <n v="0.55000000000000004"/>
  </r>
  <r>
    <x v="8"/>
    <x v="15"/>
    <x v="2"/>
    <x v="1"/>
    <x v="1"/>
    <x v="2"/>
    <x v="1"/>
    <x v="0"/>
    <n v="2"/>
    <n v="0"/>
    <n v="0.55000000000000004"/>
  </r>
  <r>
    <x v="8"/>
    <x v="10"/>
    <x v="0"/>
    <x v="2"/>
    <x v="1"/>
    <x v="2"/>
    <x v="1"/>
    <x v="0"/>
    <n v="19"/>
    <n v="0"/>
    <n v="5.2250000000000005"/>
  </r>
  <r>
    <x v="11"/>
    <x v="4"/>
    <x v="3"/>
    <x v="0"/>
    <x v="0"/>
    <x v="2"/>
    <x v="0"/>
    <x v="0"/>
    <n v="10"/>
    <n v="0"/>
    <n v="2.75"/>
  </r>
  <r>
    <x v="7"/>
    <x v="9"/>
    <x v="2"/>
    <x v="1"/>
    <x v="1"/>
    <x v="2"/>
    <x v="3"/>
    <x v="0"/>
    <n v="5"/>
    <n v="0"/>
    <n v="1.375"/>
  </r>
  <r>
    <x v="6"/>
    <x v="26"/>
    <x v="2"/>
    <x v="2"/>
    <x v="1"/>
    <x v="3"/>
    <x v="3"/>
    <x v="0"/>
    <n v="1"/>
    <n v="0"/>
    <n v="0.55000000000000004"/>
  </r>
  <r>
    <x v="3"/>
    <x v="1"/>
    <x v="1"/>
    <x v="2"/>
    <x v="1"/>
    <x v="3"/>
    <x v="0"/>
    <x v="0"/>
    <n v="4"/>
    <n v="0"/>
    <n v="2.2000000000000002"/>
  </r>
  <r>
    <x v="8"/>
    <x v="6"/>
    <x v="4"/>
    <x v="2"/>
    <x v="1"/>
    <x v="4"/>
    <x v="0"/>
    <x v="0"/>
    <n v="3"/>
    <n v="0"/>
    <n v="1.6500000000000001"/>
  </r>
  <r>
    <x v="2"/>
    <x v="10"/>
    <x v="0"/>
    <x v="0"/>
    <x v="1"/>
    <x v="3"/>
    <x v="2"/>
    <x v="1"/>
    <n v="36"/>
    <n v="0"/>
    <n v="0"/>
  </r>
  <r>
    <x v="5"/>
    <x v="18"/>
    <x v="9"/>
    <x v="0"/>
    <x v="1"/>
    <x v="3"/>
    <x v="2"/>
    <x v="1"/>
    <n v="0"/>
    <n v="0"/>
    <n v="0"/>
  </r>
  <r>
    <x v="0"/>
    <x v="15"/>
    <x v="2"/>
    <x v="2"/>
    <x v="1"/>
    <x v="2"/>
    <x v="1"/>
    <x v="0"/>
    <n v="5"/>
    <n v="0"/>
    <n v="1.325"/>
  </r>
  <r>
    <x v="2"/>
    <x v="11"/>
    <x v="2"/>
    <x v="0"/>
    <x v="1"/>
    <x v="4"/>
    <x v="2"/>
    <x v="1"/>
    <n v="120"/>
    <n v="0"/>
    <n v="0"/>
  </r>
  <r>
    <x v="3"/>
    <x v="1"/>
    <x v="1"/>
    <x v="0"/>
    <x v="1"/>
    <x v="2"/>
    <x v="0"/>
    <x v="0"/>
    <n v="146"/>
    <n v="0"/>
    <n v="40.15"/>
  </r>
  <r>
    <x v="2"/>
    <x v="26"/>
    <x v="2"/>
    <x v="2"/>
    <x v="1"/>
    <x v="0"/>
    <x v="2"/>
    <x v="1"/>
    <n v="2"/>
    <n v="0"/>
    <n v="0"/>
  </r>
  <r>
    <x v="6"/>
    <x v="10"/>
    <x v="0"/>
    <x v="0"/>
    <x v="1"/>
    <x v="0"/>
    <x v="3"/>
    <x v="0"/>
    <n v="16882"/>
    <n v="0"/>
    <n v="4642.55"/>
  </r>
  <r>
    <x v="9"/>
    <x v="2"/>
    <x v="2"/>
    <x v="0"/>
    <x v="1"/>
    <x v="3"/>
    <x v="1"/>
    <x v="0"/>
    <n v="6"/>
    <n v="0"/>
    <n v="3.3000000000000003"/>
  </r>
  <r>
    <x v="1"/>
    <x v="10"/>
    <x v="0"/>
    <x v="2"/>
    <x v="1"/>
    <x v="4"/>
    <x v="3"/>
    <x v="0"/>
    <n v="31"/>
    <n v="0"/>
    <n v="17.05"/>
  </r>
  <r>
    <x v="0"/>
    <x v="10"/>
    <x v="0"/>
    <x v="0"/>
    <x v="1"/>
    <x v="1"/>
    <x v="0"/>
    <x v="0"/>
    <n v="3184"/>
    <n v="962.97940000000006"/>
    <n v="1432.8000000000002"/>
  </r>
  <r>
    <x v="8"/>
    <x v="10"/>
    <x v="0"/>
    <x v="2"/>
    <x v="1"/>
    <x v="3"/>
    <x v="2"/>
    <x v="1"/>
    <n v="9"/>
    <n v="0"/>
    <n v="0"/>
  </r>
  <r>
    <x v="1"/>
    <x v="17"/>
    <x v="8"/>
    <x v="2"/>
    <x v="1"/>
    <x v="2"/>
    <x v="3"/>
    <x v="1"/>
    <n v="4"/>
    <n v="0"/>
    <n v="0"/>
  </r>
  <r>
    <x v="9"/>
    <x v="4"/>
    <x v="3"/>
    <x v="2"/>
    <x v="1"/>
    <x v="2"/>
    <x v="3"/>
    <x v="0"/>
    <n v="34"/>
    <n v="0"/>
    <n v="9.01"/>
  </r>
  <r>
    <x v="3"/>
    <x v="6"/>
    <x v="4"/>
    <x v="0"/>
    <x v="1"/>
    <x v="1"/>
    <x v="1"/>
    <x v="0"/>
    <n v="674"/>
    <n v="246.27270000000001"/>
    <n v="303.3"/>
  </r>
  <r>
    <x v="7"/>
    <x v="13"/>
    <x v="0"/>
    <x v="0"/>
    <x v="1"/>
    <x v="5"/>
    <x v="1"/>
    <x v="0"/>
    <n v="2"/>
    <n v="21.918600000000001"/>
    <n v="1.3800000000000001"/>
  </r>
  <r>
    <x v="1"/>
    <x v="2"/>
    <x v="2"/>
    <x v="0"/>
    <x v="1"/>
    <x v="2"/>
    <x v="0"/>
    <x v="1"/>
    <n v="21"/>
    <n v="0"/>
    <n v="0"/>
  </r>
  <r>
    <x v="10"/>
    <x v="16"/>
    <x v="7"/>
    <x v="1"/>
    <x v="1"/>
    <x v="2"/>
    <x v="1"/>
    <x v="0"/>
    <n v="1"/>
    <n v="0"/>
    <n v="0.27500000000000002"/>
  </r>
  <r>
    <x v="3"/>
    <x v="12"/>
    <x v="1"/>
    <x v="0"/>
    <x v="1"/>
    <x v="0"/>
    <x v="2"/>
    <x v="1"/>
    <n v="30"/>
    <n v="0"/>
    <n v="0"/>
  </r>
  <r>
    <x v="11"/>
    <x v="6"/>
    <x v="4"/>
    <x v="0"/>
    <x v="1"/>
    <x v="1"/>
    <x v="2"/>
    <x v="0"/>
    <n v="3759"/>
    <n v="1068.0720000000001"/>
    <n v="1691.5500000000002"/>
  </r>
  <r>
    <x v="2"/>
    <x v="16"/>
    <x v="7"/>
    <x v="2"/>
    <x v="1"/>
    <x v="3"/>
    <x v="1"/>
    <x v="0"/>
    <n v="1"/>
    <n v="0"/>
    <n v="0.55000000000000004"/>
  </r>
  <r>
    <x v="4"/>
    <x v="18"/>
    <x v="9"/>
    <x v="0"/>
    <x v="1"/>
    <x v="0"/>
    <x v="3"/>
    <x v="1"/>
    <n v="4"/>
    <n v="0"/>
    <n v="0"/>
  </r>
  <r>
    <x v="6"/>
    <x v="18"/>
    <x v="9"/>
    <x v="1"/>
    <x v="1"/>
    <x v="0"/>
    <x v="2"/>
    <x v="0"/>
    <n v="1"/>
    <n v="0"/>
    <n v="0.27500000000000002"/>
  </r>
  <r>
    <x v="2"/>
    <x v="4"/>
    <x v="3"/>
    <x v="2"/>
    <x v="0"/>
    <x v="0"/>
    <x v="3"/>
    <x v="0"/>
    <n v="16"/>
    <n v="0"/>
    <n v="4.4000000000000004"/>
  </r>
  <r>
    <x v="1"/>
    <x v="10"/>
    <x v="0"/>
    <x v="2"/>
    <x v="0"/>
    <x v="1"/>
    <x v="1"/>
    <x v="0"/>
    <n v="29"/>
    <n v="9.1044999999999998"/>
    <n v="13.05"/>
  </r>
  <r>
    <x v="3"/>
    <x v="10"/>
    <x v="0"/>
    <x v="1"/>
    <x v="0"/>
    <x v="2"/>
    <x v="3"/>
    <x v="0"/>
    <n v="6"/>
    <n v="0"/>
    <n v="1.6500000000000001"/>
  </r>
  <r>
    <x v="1"/>
    <x v="1"/>
    <x v="1"/>
    <x v="0"/>
    <x v="1"/>
    <x v="0"/>
    <x v="3"/>
    <x v="1"/>
    <n v="29"/>
    <n v="0"/>
    <n v="0"/>
  </r>
  <r>
    <x v="5"/>
    <x v="0"/>
    <x v="0"/>
    <x v="0"/>
    <x v="1"/>
    <x v="2"/>
    <x v="3"/>
    <x v="1"/>
    <n v="1"/>
    <n v="0"/>
    <n v="0"/>
  </r>
  <r>
    <x v="3"/>
    <x v="4"/>
    <x v="3"/>
    <x v="1"/>
    <x v="0"/>
    <x v="3"/>
    <x v="2"/>
    <x v="1"/>
    <n v="0"/>
    <n v="0"/>
    <n v="0"/>
  </r>
  <r>
    <x v="4"/>
    <x v="10"/>
    <x v="0"/>
    <x v="0"/>
    <x v="1"/>
    <x v="4"/>
    <x v="3"/>
    <x v="0"/>
    <n v="72"/>
    <n v="0"/>
    <n v="39.6"/>
  </r>
  <r>
    <x v="7"/>
    <x v="2"/>
    <x v="2"/>
    <x v="2"/>
    <x v="1"/>
    <x v="1"/>
    <x v="0"/>
    <x v="0"/>
    <n v="5"/>
    <n v="3.8723000000000001"/>
    <n v="2.25"/>
  </r>
  <r>
    <x v="5"/>
    <x v="10"/>
    <x v="0"/>
    <x v="2"/>
    <x v="0"/>
    <x v="4"/>
    <x v="1"/>
    <x v="1"/>
    <n v="8"/>
    <n v="0"/>
    <n v="0"/>
  </r>
  <r>
    <x v="0"/>
    <x v="9"/>
    <x v="2"/>
    <x v="0"/>
    <x v="1"/>
    <x v="0"/>
    <x v="2"/>
    <x v="1"/>
    <n v="195"/>
    <n v="0"/>
    <n v="0"/>
  </r>
  <r>
    <x v="5"/>
    <x v="2"/>
    <x v="2"/>
    <x v="0"/>
    <x v="1"/>
    <x v="3"/>
    <x v="3"/>
    <x v="0"/>
    <n v="33"/>
    <n v="0"/>
    <n v="18.150000000000002"/>
  </r>
  <r>
    <x v="11"/>
    <x v="4"/>
    <x v="3"/>
    <x v="0"/>
    <x v="0"/>
    <x v="1"/>
    <x v="0"/>
    <x v="0"/>
    <n v="70"/>
    <n v="26.325500000000002"/>
    <n v="31.5"/>
  </r>
  <r>
    <x v="9"/>
    <x v="9"/>
    <x v="2"/>
    <x v="1"/>
    <x v="1"/>
    <x v="3"/>
    <x v="2"/>
    <x v="0"/>
    <n v="16"/>
    <n v="0"/>
    <n v="8.8000000000000007"/>
  </r>
  <r>
    <x v="11"/>
    <x v="19"/>
    <x v="2"/>
    <x v="0"/>
    <x v="1"/>
    <x v="3"/>
    <x v="0"/>
    <x v="1"/>
    <n v="19"/>
    <n v="0"/>
    <n v="0"/>
  </r>
  <r>
    <x v="1"/>
    <x v="6"/>
    <x v="4"/>
    <x v="0"/>
    <x v="0"/>
    <x v="0"/>
    <x v="3"/>
    <x v="0"/>
    <n v="1288"/>
    <n v="0"/>
    <n v="353.03000000000003"/>
  </r>
  <r>
    <x v="0"/>
    <x v="11"/>
    <x v="2"/>
    <x v="0"/>
    <x v="1"/>
    <x v="4"/>
    <x v="0"/>
    <x v="0"/>
    <n v="84"/>
    <n v="0"/>
    <n v="46.2"/>
  </r>
  <r>
    <x v="8"/>
    <x v="6"/>
    <x v="4"/>
    <x v="2"/>
    <x v="0"/>
    <x v="3"/>
    <x v="3"/>
    <x v="0"/>
    <n v="3"/>
    <n v="0"/>
    <n v="1.6500000000000001"/>
  </r>
  <r>
    <x v="3"/>
    <x v="10"/>
    <x v="0"/>
    <x v="0"/>
    <x v="1"/>
    <x v="3"/>
    <x v="3"/>
    <x v="1"/>
    <n v="4"/>
    <n v="0"/>
    <n v="0"/>
  </r>
  <r>
    <x v="11"/>
    <x v="12"/>
    <x v="1"/>
    <x v="1"/>
    <x v="1"/>
    <x v="0"/>
    <x v="3"/>
    <x v="0"/>
    <n v="12"/>
    <n v="0"/>
    <n v="3.3000000000000003"/>
  </r>
  <r>
    <x v="9"/>
    <x v="6"/>
    <x v="4"/>
    <x v="1"/>
    <x v="1"/>
    <x v="4"/>
    <x v="2"/>
    <x v="0"/>
    <n v="1"/>
    <n v="0"/>
    <n v="0.55000000000000004"/>
  </r>
  <r>
    <x v="5"/>
    <x v="19"/>
    <x v="2"/>
    <x v="2"/>
    <x v="1"/>
    <x v="4"/>
    <x v="2"/>
    <x v="0"/>
    <n v="10"/>
    <n v="0"/>
    <n v="5.5"/>
  </r>
  <r>
    <x v="10"/>
    <x v="4"/>
    <x v="3"/>
    <x v="0"/>
    <x v="1"/>
    <x v="3"/>
    <x v="3"/>
    <x v="0"/>
    <n v="500"/>
    <n v="0"/>
    <n v="275"/>
  </r>
  <r>
    <x v="11"/>
    <x v="11"/>
    <x v="2"/>
    <x v="0"/>
    <x v="1"/>
    <x v="2"/>
    <x v="1"/>
    <x v="1"/>
    <n v="13"/>
    <n v="0"/>
    <n v="0"/>
  </r>
  <r>
    <x v="0"/>
    <x v="4"/>
    <x v="3"/>
    <x v="2"/>
    <x v="0"/>
    <x v="0"/>
    <x v="3"/>
    <x v="1"/>
    <n v="2"/>
    <n v="0"/>
    <n v="0"/>
  </r>
  <r>
    <x v="8"/>
    <x v="11"/>
    <x v="2"/>
    <x v="2"/>
    <x v="1"/>
    <x v="0"/>
    <x v="3"/>
    <x v="0"/>
    <n v="572"/>
    <n v="0"/>
    <n v="157.30000000000001"/>
  </r>
  <r>
    <x v="7"/>
    <x v="6"/>
    <x v="4"/>
    <x v="2"/>
    <x v="1"/>
    <x v="2"/>
    <x v="2"/>
    <x v="1"/>
    <n v="3"/>
    <n v="0"/>
    <n v="0"/>
  </r>
  <r>
    <x v="8"/>
    <x v="0"/>
    <x v="0"/>
    <x v="0"/>
    <x v="1"/>
    <x v="3"/>
    <x v="2"/>
    <x v="0"/>
    <n v="156"/>
    <n v="0"/>
    <n v="85.8"/>
  </r>
  <r>
    <x v="4"/>
    <x v="15"/>
    <x v="2"/>
    <x v="0"/>
    <x v="1"/>
    <x v="2"/>
    <x v="0"/>
    <x v="0"/>
    <n v="107"/>
    <n v="0"/>
    <n v="28.355"/>
  </r>
  <r>
    <x v="7"/>
    <x v="1"/>
    <x v="1"/>
    <x v="2"/>
    <x v="1"/>
    <x v="1"/>
    <x v="1"/>
    <x v="0"/>
    <n v="16"/>
    <n v="11.528400000000001"/>
    <n v="7.2"/>
  </r>
  <r>
    <x v="1"/>
    <x v="9"/>
    <x v="2"/>
    <x v="0"/>
    <x v="1"/>
    <x v="3"/>
    <x v="2"/>
    <x v="1"/>
    <n v="7"/>
    <n v="0"/>
    <n v="0"/>
  </r>
  <r>
    <x v="7"/>
    <x v="2"/>
    <x v="2"/>
    <x v="2"/>
    <x v="1"/>
    <x v="0"/>
    <x v="3"/>
    <x v="0"/>
    <n v="59"/>
    <n v="0"/>
    <n v="16.225000000000001"/>
  </r>
  <r>
    <x v="8"/>
    <x v="17"/>
    <x v="8"/>
    <x v="1"/>
    <x v="1"/>
    <x v="4"/>
    <x v="1"/>
    <x v="1"/>
    <n v="1"/>
    <n v="0"/>
    <n v="0"/>
  </r>
  <r>
    <x v="7"/>
    <x v="12"/>
    <x v="1"/>
    <x v="0"/>
    <x v="1"/>
    <x v="4"/>
    <x v="2"/>
    <x v="1"/>
    <n v="66"/>
    <n v="0"/>
    <n v="0"/>
  </r>
  <r>
    <x v="8"/>
    <x v="10"/>
    <x v="0"/>
    <x v="0"/>
    <x v="1"/>
    <x v="3"/>
    <x v="0"/>
    <x v="1"/>
    <n v="12"/>
    <n v="0"/>
    <n v="0"/>
  </r>
  <r>
    <x v="9"/>
    <x v="9"/>
    <x v="2"/>
    <x v="2"/>
    <x v="1"/>
    <x v="0"/>
    <x v="2"/>
    <x v="0"/>
    <n v="581"/>
    <n v="0"/>
    <n v="153.965"/>
  </r>
  <r>
    <x v="3"/>
    <x v="8"/>
    <x v="5"/>
    <x v="0"/>
    <x v="1"/>
    <x v="4"/>
    <x v="3"/>
    <x v="0"/>
    <n v="3"/>
    <n v="0"/>
    <n v="1.6500000000000001"/>
  </r>
  <r>
    <x v="6"/>
    <x v="19"/>
    <x v="2"/>
    <x v="0"/>
    <x v="1"/>
    <x v="1"/>
    <x v="3"/>
    <x v="0"/>
    <n v="783"/>
    <n v="216.9666"/>
    <n v="352.35"/>
  </r>
  <r>
    <x v="1"/>
    <x v="0"/>
    <x v="0"/>
    <x v="1"/>
    <x v="1"/>
    <x v="3"/>
    <x v="3"/>
    <x v="0"/>
    <n v="1"/>
    <n v="0"/>
    <n v="0.55000000000000004"/>
  </r>
  <r>
    <x v="1"/>
    <x v="10"/>
    <x v="0"/>
    <x v="0"/>
    <x v="1"/>
    <x v="2"/>
    <x v="3"/>
    <x v="0"/>
    <n v="1476"/>
    <n v="0"/>
    <n v="404.47"/>
  </r>
  <r>
    <x v="0"/>
    <x v="17"/>
    <x v="8"/>
    <x v="0"/>
    <x v="1"/>
    <x v="4"/>
    <x v="2"/>
    <x v="1"/>
    <n v="360"/>
    <n v="0"/>
    <n v="0"/>
  </r>
  <r>
    <x v="0"/>
    <x v="4"/>
    <x v="3"/>
    <x v="0"/>
    <x v="1"/>
    <x v="3"/>
    <x v="0"/>
    <x v="0"/>
    <n v="509"/>
    <n v="0"/>
    <n v="279.95"/>
  </r>
  <r>
    <x v="4"/>
    <x v="10"/>
    <x v="0"/>
    <x v="0"/>
    <x v="1"/>
    <x v="2"/>
    <x v="0"/>
    <x v="1"/>
    <n v="23"/>
    <n v="0"/>
    <n v="0"/>
  </r>
  <r>
    <x v="4"/>
    <x v="15"/>
    <x v="2"/>
    <x v="2"/>
    <x v="1"/>
    <x v="3"/>
    <x v="3"/>
    <x v="0"/>
    <n v="7"/>
    <n v="0"/>
    <n v="3.85"/>
  </r>
  <r>
    <x v="3"/>
    <x v="17"/>
    <x v="8"/>
    <x v="1"/>
    <x v="1"/>
    <x v="3"/>
    <x v="0"/>
    <x v="1"/>
    <n v="1"/>
    <n v="0"/>
    <n v="0"/>
  </r>
  <r>
    <x v="2"/>
    <x v="10"/>
    <x v="0"/>
    <x v="0"/>
    <x v="0"/>
    <x v="3"/>
    <x v="3"/>
    <x v="1"/>
    <n v="3"/>
    <n v="0"/>
    <n v="0"/>
  </r>
  <r>
    <x v="6"/>
    <x v="12"/>
    <x v="1"/>
    <x v="2"/>
    <x v="1"/>
    <x v="0"/>
    <x v="0"/>
    <x v="0"/>
    <n v="56"/>
    <n v="0"/>
    <n v="15.4"/>
  </r>
  <r>
    <x v="10"/>
    <x v="11"/>
    <x v="2"/>
    <x v="1"/>
    <x v="1"/>
    <x v="4"/>
    <x v="0"/>
    <x v="1"/>
    <n v="9"/>
    <n v="0"/>
    <n v="0"/>
  </r>
  <r>
    <x v="10"/>
    <x v="17"/>
    <x v="8"/>
    <x v="0"/>
    <x v="1"/>
    <x v="0"/>
    <x v="0"/>
    <x v="1"/>
    <n v="73"/>
    <n v="0"/>
    <n v="0"/>
  </r>
  <r>
    <x v="10"/>
    <x v="22"/>
    <x v="7"/>
    <x v="0"/>
    <x v="1"/>
    <x v="2"/>
    <x v="2"/>
    <x v="0"/>
    <n v="13"/>
    <n v="0"/>
    <n v="3.5750000000000002"/>
  </r>
  <r>
    <x v="6"/>
    <x v="2"/>
    <x v="2"/>
    <x v="0"/>
    <x v="1"/>
    <x v="4"/>
    <x v="2"/>
    <x v="0"/>
    <n v="13"/>
    <n v="0"/>
    <n v="7.15"/>
  </r>
  <r>
    <x v="0"/>
    <x v="4"/>
    <x v="3"/>
    <x v="2"/>
    <x v="0"/>
    <x v="3"/>
    <x v="3"/>
    <x v="0"/>
    <n v="1"/>
    <n v="0"/>
    <n v="0.55000000000000004"/>
  </r>
  <r>
    <x v="4"/>
    <x v="1"/>
    <x v="1"/>
    <x v="2"/>
    <x v="1"/>
    <x v="3"/>
    <x v="2"/>
    <x v="0"/>
    <n v="12"/>
    <n v="0"/>
    <n v="6.6000000000000005"/>
  </r>
  <r>
    <x v="3"/>
    <x v="17"/>
    <x v="8"/>
    <x v="1"/>
    <x v="1"/>
    <x v="1"/>
    <x v="1"/>
    <x v="0"/>
    <n v="10"/>
    <n v="3.6900000000000004"/>
    <n v="4.5"/>
  </r>
  <r>
    <x v="2"/>
    <x v="22"/>
    <x v="7"/>
    <x v="0"/>
    <x v="1"/>
    <x v="1"/>
    <x v="2"/>
    <x v="0"/>
    <n v="33"/>
    <n v="6.6284000000000001"/>
    <n v="14.850000000000001"/>
  </r>
  <r>
    <x v="7"/>
    <x v="8"/>
    <x v="5"/>
    <x v="0"/>
    <x v="1"/>
    <x v="2"/>
    <x v="2"/>
    <x v="1"/>
    <n v="7"/>
    <n v="0"/>
    <n v="0"/>
  </r>
  <r>
    <x v="4"/>
    <x v="11"/>
    <x v="2"/>
    <x v="0"/>
    <x v="1"/>
    <x v="2"/>
    <x v="0"/>
    <x v="1"/>
    <n v="104"/>
    <n v="0"/>
    <n v="0"/>
  </r>
  <r>
    <x v="2"/>
    <x v="0"/>
    <x v="0"/>
    <x v="2"/>
    <x v="1"/>
    <x v="0"/>
    <x v="1"/>
    <x v="0"/>
    <n v="8"/>
    <n v="0"/>
    <n v="2.2000000000000002"/>
  </r>
  <r>
    <x v="1"/>
    <x v="2"/>
    <x v="2"/>
    <x v="0"/>
    <x v="1"/>
    <x v="2"/>
    <x v="3"/>
    <x v="0"/>
    <n v="64"/>
    <n v="0"/>
    <n v="17.52"/>
  </r>
  <r>
    <x v="2"/>
    <x v="8"/>
    <x v="5"/>
    <x v="0"/>
    <x v="1"/>
    <x v="1"/>
    <x v="1"/>
    <x v="0"/>
    <n v="64"/>
    <n v="15.595600000000001"/>
    <n v="28.8"/>
  </r>
  <r>
    <x v="9"/>
    <x v="13"/>
    <x v="0"/>
    <x v="0"/>
    <x v="1"/>
    <x v="2"/>
    <x v="0"/>
    <x v="0"/>
    <n v="27"/>
    <n v="0"/>
    <n v="7.1550000000000002"/>
  </r>
  <r>
    <x v="0"/>
    <x v="5"/>
    <x v="1"/>
    <x v="0"/>
    <x v="1"/>
    <x v="0"/>
    <x v="2"/>
    <x v="1"/>
    <n v="39"/>
    <n v="0"/>
    <n v="0"/>
  </r>
  <r>
    <x v="5"/>
    <x v="4"/>
    <x v="3"/>
    <x v="2"/>
    <x v="1"/>
    <x v="0"/>
    <x v="0"/>
    <x v="1"/>
    <n v="1"/>
    <n v="0"/>
    <n v="0"/>
  </r>
  <r>
    <x v="6"/>
    <x v="15"/>
    <x v="2"/>
    <x v="1"/>
    <x v="1"/>
    <x v="2"/>
    <x v="3"/>
    <x v="0"/>
    <n v="9"/>
    <n v="0"/>
    <n v="2.4750000000000001"/>
  </r>
  <r>
    <x v="6"/>
    <x v="8"/>
    <x v="5"/>
    <x v="1"/>
    <x v="1"/>
    <x v="0"/>
    <x v="0"/>
    <x v="0"/>
    <n v="33"/>
    <n v="0"/>
    <n v="9.0750000000000011"/>
  </r>
  <r>
    <x v="11"/>
    <x v="12"/>
    <x v="1"/>
    <x v="2"/>
    <x v="1"/>
    <x v="0"/>
    <x v="3"/>
    <x v="0"/>
    <n v="78"/>
    <n v="0"/>
    <n v="21.45"/>
  </r>
  <r>
    <x v="3"/>
    <x v="14"/>
    <x v="6"/>
    <x v="0"/>
    <x v="1"/>
    <x v="1"/>
    <x v="3"/>
    <x v="0"/>
    <n v="1"/>
    <n v="0.2349"/>
    <n v="0.45"/>
  </r>
  <r>
    <x v="1"/>
    <x v="8"/>
    <x v="5"/>
    <x v="2"/>
    <x v="1"/>
    <x v="0"/>
    <x v="0"/>
    <x v="1"/>
    <n v="3"/>
    <n v="0"/>
    <n v="0"/>
  </r>
  <r>
    <x v="7"/>
    <x v="17"/>
    <x v="8"/>
    <x v="2"/>
    <x v="1"/>
    <x v="2"/>
    <x v="1"/>
    <x v="0"/>
    <n v="23"/>
    <n v="0"/>
    <n v="6.3250000000000002"/>
  </r>
  <r>
    <x v="10"/>
    <x v="19"/>
    <x v="2"/>
    <x v="0"/>
    <x v="1"/>
    <x v="4"/>
    <x v="3"/>
    <x v="1"/>
    <n v="73"/>
    <n v="0"/>
    <n v="0"/>
  </r>
  <r>
    <x v="5"/>
    <x v="10"/>
    <x v="0"/>
    <x v="1"/>
    <x v="1"/>
    <x v="3"/>
    <x v="0"/>
    <x v="1"/>
    <n v="3"/>
    <n v="0"/>
    <n v="0"/>
  </r>
  <r>
    <x v="1"/>
    <x v="16"/>
    <x v="7"/>
    <x v="2"/>
    <x v="1"/>
    <x v="1"/>
    <x v="2"/>
    <x v="0"/>
    <n v="13"/>
    <n v="3.4618000000000002"/>
    <n v="5.8500000000000005"/>
  </r>
  <r>
    <x v="10"/>
    <x v="8"/>
    <x v="5"/>
    <x v="0"/>
    <x v="1"/>
    <x v="0"/>
    <x v="3"/>
    <x v="0"/>
    <n v="476"/>
    <n v="0"/>
    <n v="130.9"/>
  </r>
  <r>
    <x v="7"/>
    <x v="9"/>
    <x v="2"/>
    <x v="2"/>
    <x v="1"/>
    <x v="0"/>
    <x v="3"/>
    <x v="1"/>
    <n v="2"/>
    <n v="0"/>
    <n v="0"/>
  </r>
  <r>
    <x v="6"/>
    <x v="6"/>
    <x v="4"/>
    <x v="2"/>
    <x v="0"/>
    <x v="0"/>
    <x v="0"/>
    <x v="0"/>
    <n v="41"/>
    <n v="0"/>
    <n v="11.275"/>
  </r>
  <r>
    <x v="10"/>
    <x v="8"/>
    <x v="5"/>
    <x v="1"/>
    <x v="1"/>
    <x v="3"/>
    <x v="2"/>
    <x v="0"/>
    <n v="3"/>
    <n v="0"/>
    <n v="1.6500000000000001"/>
  </r>
  <r>
    <x v="9"/>
    <x v="2"/>
    <x v="2"/>
    <x v="0"/>
    <x v="1"/>
    <x v="2"/>
    <x v="2"/>
    <x v="0"/>
    <n v="273"/>
    <n v="0"/>
    <n v="72.344999999999999"/>
  </r>
  <r>
    <x v="0"/>
    <x v="11"/>
    <x v="2"/>
    <x v="1"/>
    <x v="1"/>
    <x v="4"/>
    <x v="2"/>
    <x v="0"/>
    <n v="6"/>
    <n v="0"/>
    <n v="3.3000000000000003"/>
  </r>
  <r>
    <x v="0"/>
    <x v="16"/>
    <x v="7"/>
    <x v="2"/>
    <x v="1"/>
    <x v="3"/>
    <x v="2"/>
    <x v="1"/>
    <n v="0"/>
    <n v="0"/>
    <n v="0"/>
  </r>
  <r>
    <x v="5"/>
    <x v="19"/>
    <x v="2"/>
    <x v="0"/>
    <x v="1"/>
    <x v="0"/>
    <x v="2"/>
    <x v="1"/>
    <n v="389"/>
    <n v="0"/>
    <n v="0"/>
  </r>
  <r>
    <x v="11"/>
    <x v="8"/>
    <x v="5"/>
    <x v="2"/>
    <x v="1"/>
    <x v="1"/>
    <x v="0"/>
    <x v="0"/>
    <n v="1"/>
    <n v="0.1507"/>
    <n v="0.45"/>
  </r>
  <r>
    <x v="11"/>
    <x v="6"/>
    <x v="4"/>
    <x v="0"/>
    <x v="0"/>
    <x v="3"/>
    <x v="1"/>
    <x v="1"/>
    <n v="1"/>
    <n v="0"/>
    <n v="0"/>
  </r>
  <r>
    <x v="6"/>
    <x v="4"/>
    <x v="3"/>
    <x v="1"/>
    <x v="1"/>
    <x v="4"/>
    <x v="2"/>
    <x v="1"/>
    <n v="35"/>
    <n v="0"/>
    <n v="0"/>
  </r>
  <r>
    <x v="5"/>
    <x v="19"/>
    <x v="2"/>
    <x v="2"/>
    <x v="1"/>
    <x v="2"/>
    <x v="3"/>
    <x v="0"/>
    <n v="37"/>
    <n v="0"/>
    <n v="9.8049999999999997"/>
  </r>
  <r>
    <x v="0"/>
    <x v="16"/>
    <x v="7"/>
    <x v="0"/>
    <x v="1"/>
    <x v="1"/>
    <x v="3"/>
    <x v="0"/>
    <n v="321"/>
    <n v="95.905500000000004"/>
    <n v="144.45000000000002"/>
  </r>
  <r>
    <x v="11"/>
    <x v="8"/>
    <x v="5"/>
    <x v="2"/>
    <x v="1"/>
    <x v="0"/>
    <x v="3"/>
    <x v="0"/>
    <n v="40"/>
    <n v="0"/>
    <n v="11"/>
  </r>
  <r>
    <x v="11"/>
    <x v="11"/>
    <x v="2"/>
    <x v="1"/>
    <x v="1"/>
    <x v="1"/>
    <x v="2"/>
    <x v="0"/>
    <n v="208"/>
    <n v="42.470700000000001"/>
    <n v="93.600000000000009"/>
  </r>
  <r>
    <x v="11"/>
    <x v="6"/>
    <x v="4"/>
    <x v="1"/>
    <x v="1"/>
    <x v="0"/>
    <x v="2"/>
    <x v="0"/>
    <n v="96"/>
    <n v="0"/>
    <n v="26.400000000000002"/>
  </r>
  <r>
    <x v="2"/>
    <x v="21"/>
    <x v="0"/>
    <x v="0"/>
    <x v="1"/>
    <x v="0"/>
    <x v="2"/>
    <x v="0"/>
    <n v="62"/>
    <n v="0"/>
    <n v="17.05"/>
  </r>
  <r>
    <x v="10"/>
    <x v="4"/>
    <x v="3"/>
    <x v="0"/>
    <x v="1"/>
    <x v="2"/>
    <x v="1"/>
    <x v="0"/>
    <n v="289"/>
    <n v="0"/>
    <n v="79.475000000000009"/>
  </r>
  <r>
    <x v="10"/>
    <x v="13"/>
    <x v="0"/>
    <x v="0"/>
    <x v="1"/>
    <x v="4"/>
    <x v="0"/>
    <x v="0"/>
    <n v="1"/>
    <n v="0"/>
    <n v="0.55000000000000004"/>
  </r>
  <r>
    <x v="4"/>
    <x v="14"/>
    <x v="6"/>
    <x v="0"/>
    <x v="1"/>
    <x v="0"/>
    <x v="3"/>
    <x v="0"/>
    <n v="1"/>
    <n v="0"/>
    <n v="0.26500000000000001"/>
  </r>
  <r>
    <x v="4"/>
    <x v="10"/>
    <x v="0"/>
    <x v="2"/>
    <x v="1"/>
    <x v="0"/>
    <x v="2"/>
    <x v="0"/>
    <n v="2327"/>
    <n v="0"/>
    <n v="616.65499999999997"/>
  </r>
  <r>
    <x v="10"/>
    <x v="11"/>
    <x v="2"/>
    <x v="2"/>
    <x v="1"/>
    <x v="0"/>
    <x v="1"/>
    <x v="1"/>
    <n v="1"/>
    <n v="0"/>
    <n v="0"/>
  </r>
  <r>
    <x v="10"/>
    <x v="22"/>
    <x v="7"/>
    <x v="2"/>
    <x v="1"/>
    <x v="2"/>
    <x v="0"/>
    <x v="0"/>
    <n v="1"/>
    <n v="0"/>
    <n v="0.27500000000000002"/>
  </r>
  <r>
    <x v="3"/>
    <x v="19"/>
    <x v="2"/>
    <x v="2"/>
    <x v="1"/>
    <x v="3"/>
    <x v="0"/>
    <x v="0"/>
    <n v="8"/>
    <n v="0"/>
    <n v="4.4000000000000004"/>
  </r>
  <r>
    <x v="4"/>
    <x v="7"/>
    <x v="2"/>
    <x v="2"/>
    <x v="1"/>
    <x v="0"/>
    <x v="2"/>
    <x v="0"/>
    <n v="5"/>
    <n v="0"/>
    <n v="1.325"/>
  </r>
  <r>
    <x v="4"/>
    <x v="4"/>
    <x v="3"/>
    <x v="1"/>
    <x v="1"/>
    <x v="0"/>
    <x v="1"/>
    <x v="0"/>
    <n v="9"/>
    <n v="0"/>
    <n v="2.3850000000000002"/>
  </r>
  <r>
    <x v="1"/>
    <x v="10"/>
    <x v="0"/>
    <x v="1"/>
    <x v="1"/>
    <x v="4"/>
    <x v="3"/>
    <x v="0"/>
    <n v="1"/>
    <n v="0"/>
    <n v="0.55000000000000004"/>
  </r>
  <r>
    <x v="3"/>
    <x v="8"/>
    <x v="5"/>
    <x v="1"/>
    <x v="1"/>
    <x v="2"/>
    <x v="2"/>
    <x v="0"/>
    <n v="6"/>
    <n v="0"/>
    <n v="1.6500000000000001"/>
  </r>
  <r>
    <x v="7"/>
    <x v="17"/>
    <x v="8"/>
    <x v="2"/>
    <x v="1"/>
    <x v="4"/>
    <x v="3"/>
    <x v="1"/>
    <n v="1"/>
    <n v="0"/>
    <n v="0"/>
  </r>
  <r>
    <x v="3"/>
    <x v="10"/>
    <x v="0"/>
    <x v="2"/>
    <x v="1"/>
    <x v="0"/>
    <x v="1"/>
    <x v="1"/>
    <n v="1"/>
    <n v="0"/>
    <n v="0"/>
  </r>
  <r>
    <x v="10"/>
    <x v="11"/>
    <x v="2"/>
    <x v="1"/>
    <x v="1"/>
    <x v="4"/>
    <x v="3"/>
    <x v="0"/>
    <n v="1"/>
    <n v="0"/>
    <n v="0.55000000000000004"/>
  </r>
  <r>
    <x v="7"/>
    <x v="2"/>
    <x v="2"/>
    <x v="1"/>
    <x v="1"/>
    <x v="2"/>
    <x v="0"/>
    <x v="0"/>
    <n v="4"/>
    <n v="0"/>
    <n v="1.1000000000000001"/>
  </r>
  <r>
    <x v="3"/>
    <x v="4"/>
    <x v="3"/>
    <x v="2"/>
    <x v="0"/>
    <x v="0"/>
    <x v="2"/>
    <x v="1"/>
    <n v="6"/>
    <n v="0"/>
    <n v="0"/>
  </r>
  <r>
    <x v="0"/>
    <x v="3"/>
    <x v="2"/>
    <x v="0"/>
    <x v="1"/>
    <x v="0"/>
    <x v="3"/>
    <x v="1"/>
    <n v="17"/>
    <n v="0"/>
    <n v="0"/>
  </r>
  <r>
    <x v="4"/>
    <x v="5"/>
    <x v="1"/>
    <x v="0"/>
    <x v="1"/>
    <x v="3"/>
    <x v="2"/>
    <x v="0"/>
    <n v="170"/>
    <n v="0"/>
    <n v="93.5"/>
  </r>
  <r>
    <x v="2"/>
    <x v="10"/>
    <x v="0"/>
    <x v="2"/>
    <x v="0"/>
    <x v="4"/>
    <x v="0"/>
    <x v="1"/>
    <n v="12"/>
    <n v="0"/>
    <n v="0"/>
  </r>
  <r>
    <x v="7"/>
    <x v="1"/>
    <x v="1"/>
    <x v="0"/>
    <x v="1"/>
    <x v="4"/>
    <x v="1"/>
    <x v="1"/>
    <n v="16"/>
    <n v="0"/>
    <n v="0"/>
  </r>
  <r>
    <x v="1"/>
    <x v="11"/>
    <x v="2"/>
    <x v="0"/>
    <x v="1"/>
    <x v="5"/>
    <x v="3"/>
    <x v="0"/>
    <n v="1"/>
    <n v="2.2671000000000001"/>
    <n v="0.69000000000000006"/>
  </r>
  <r>
    <x v="1"/>
    <x v="10"/>
    <x v="0"/>
    <x v="2"/>
    <x v="1"/>
    <x v="2"/>
    <x v="3"/>
    <x v="0"/>
    <n v="91"/>
    <n v="0"/>
    <n v="24.915000000000003"/>
  </r>
  <r>
    <x v="2"/>
    <x v="2"/>
    <x v="2"/>
    <x v="0"/>
    <x v="1"/>
    <x v="4"/>
    <x v="0"/>
    <x v="0"/>
    <n v="23"/>
    <n v="0"/>
    <n v="12.65"/>
  </r>
  <r>
    <x v="2"/>
    <x v="8"/>
    <x v="5"/>
    <x v="0"/>
    <x v="1"/>
    <x v="0"/>
    <x v="3"/>
    <x v="1"/>
    <n v="6"/>
    <n v="0"/>
    <n v="0"/>
  </r>
  <r>
    <x v="9"/>
    <x v="5"/>
    <x v="1"/>
    <x v="0"/>
    <x v="1"/>
    <x v="4"/>
    <x v="3"/>
    <x v="1"/>
    <n v="1"/>
    <n v="0"/>
    <n v="0"/>
  </r>
  <r>
    <x v="11"/>
    <x v="19"/>
    <x v="2"/>
    <x v="0"/>
    <x v="1"/>
    <x v="5"/>
    <x v="0"/>
    <x v="0"/>
    <n v="6"/>
    <n v="69.17110000000001"/>
    <n v="4.1400000000000006"/>
  </r>
  <r>
    <x v="2"/>
    <x v="19"/>
    <x v="2"/>
    <x v="2"/>
    <x v="1"/>
    <x v="0"/>
    <x v="1"/>
    <x v="0"/>
    <n v="53"/>
    <n v="0"/>
    <n v="14.575000000000001"/>
  </r>
  <r>
    <x v="3"/>
    <x v="4"/>
    <x v="3"/>
    <x v="1"/>
    <x v="1"/>
    <x v="4"/>
    <x v="3"/>
    <x v="1"/>
    <n v="6"/>
    <n v="0"/>
    <n v="0"/>
  </r>
  <r>
    <x v="8"/>
    <x v="2"/>
    <x v="2"/>
    <x v="1"/>
    <x v="1"/>
    <x v="3"/>
    <x v="3"/>
    <x v="0"/>
    <n v="1"/>
    <n v="0"/>
    <n v="0.55000000000000004"/>
  </r>
  <r>
    <x v="0"/>
    <x v="9"/>
    <x v="2"/>
    <x v="0"/>
    <x v="1"/>
    <x v="2"/>
    <x v="0"/>
    <x v="1"/>
    <n v="2"/>
    <n v="0"/>
    <n v="0"/>
  </r>
  <r>
    <x v="1"/>
    <x v="13"/>
    <x v="0"/>
    <x v="0"/>
    <x v="1"/>
    <x v="0"/>
    <x v="2"/>
    <x v="1"/>
    <n v="27"/>
    <n v="0"/>
    <n v="0"/>
  </r>
  <r>
    <x v="8"/>
    <x v="9"/>
    <x v="2"/>
    <x v="1"/>
    <x v="1"/>
    <x v="3"/>
    <x v="2"/>
    <x v="1"/>
    <n v="2"/>
    <n v="0"/>
    <n v="0"/>
  </r>
  <r>
    <x v="9"/>
    <x v="4"/>
    <x v="3"/>
    <x v="0"/>
    <x v="1"/>
    <x v="0"/>
    <x v="2"/>
    <x v="0"/>
    <n v="55650"/>
    <n v="0"/>
    <n v="14747.25"/>
  </r>
  <r>
    <x v="1"/>
    <x v="0"/>
    <x v="0"/>
    <x v="0"/>
    <x v="1"/>
    <x v="4"/>
    <x v="2"/>
    <x v="0"/>
    <n v="9"/>
    <n v="0"/>
    <n v="4.95"/>
  </r>
  <r>
    <x v="9"/>
    <x v="3"/>
    <x v="2"/>
    <x v="1"/>
    <x v="1"/>
    <x v="1"/>
    <x v="2"/>
    <x v="0"/>
    <n v="1"/>
    <n v="0.15"/>
    <n v="0.45"/>
  </r>
  <r>
    <x v="1"/>
    <x v="6"/>
    <x v="4"/>
    <x v="0"/>
    <x v="1"/>
    <x v="4"/>
    <x v="0"/>
    <x v="1"/>
    <n v="101"/>
    <n v="0"/>
    <n v="0"/>
  </r>
  <r>
    <x v="9"/>
    <x v="19"/>
    <x v="2"/>
    <x v="2"/>
    <x v="1"/>
    <x v="2"/>
    <x v="1"/>
    <x v="1"/>
    <n v="9"/>
    <n v="0"/>
    <n v="0"/>
  </r>
  <r>
    <x v="0"/>
    <x v="8"/>
    <x v="5"/>
    <x v="0"/>
    <x v="1"/>
    <x v="4"/>
    <x v="2"/>
    <x v="1"/>
    <n v="36"/>
    <n v="0"/>
    <n v="0"/>
  </r>
  <r>
    <x v="11"/>
    <x v="9"/>
    <x v="2"/>
    <x v="1"/>
    <x v="1"/>
    <x v="1"/>
    <x v="3"/>
    <x v="0"/>
    <n v="13"/>
    <n v="3.4264000000000001"/>
    <n v="5.8500000000000005"/>
  </r>
  <r>
    <x v="1"/>
    <x v="12"/>
    <x v="1"/>
    <x v="0"/>
    <x v="1"/>
    <x v="0"/>
    <x v="0"/>
    <x v="0"/>
    <n v="1047"/>
    <n v="0"/>
    <n v="287.92500000000001"/>
  </r>
  <r>
    <x v="6"/>
    <x v="13"/>
    <x v="0"/>
    <x v="2"/>
    <x v="1"/>
    <x v="0"/>
    <x v="0"/>
    <x v="0"/>
    <n v="2"/>
    <n v="0"/>
    <n v="0.55000000000000004"/>
  </r>
  <r>
    <x v="6"/>
    <x v="24"/>
    <x v="2"/>
    <x v="0"/>
    <x v="1"/>
    <x v="1"/>
    <x v="3"/>
    <x v="0"/>
    <n v="4"/>
    <n v="3.6384000000000003"/>
    <n v="1.8"/>
  </r>
  <r>
    <x v="9"/>
    <x v="6"/>
    <x v="4"/>
    <x v="0"/>
    <x v="1"/>
    <x v="4"/>
    <x v="2"/>
    <x v="1"/>
    <n v="110"/>
    <n v="0"/>
    <n v="0"/>
  </r>
  <r>
    <x v="6"/>
    <x v="1"/>
    <x v="1"/>
    <x v="0"/>
    <x v="1"/>
    <x v="1"/>
    <x v="2"/>
    <x v="0"/>
    <n v="665"/>
    <n v="162.97130000000001"/>
    <n v="299.25"/>
  </r>
  <r>
    <x v="5"/>
    <x v="17"/>
    <x v="8"/>
    <x v="0"/>
    <x v="1"/>
    <x v="2"/>
    <x v="3"/>
    <x v="1"/>
    <n v="18"/>
    <n v="0"/>
    <n v="0"/>
  </r>
  <r>
    <x v="3"/>
    <x v="6"/>
    <x v="4"/>
    <x v="2"/>
    <x v="0"/>
    <x v="3"/>
    <x v="2"/>
    <x v="0"/>
    <n v="13"/>
    <n v="0"/>
    <n v="7.15"/>
  </r>
  <r>
    <x v="5"/>
    <x v="17"/>
    <x v="8"/>
    <x v="2"/>
    <x v="1"/>
    <x v="3"/>
    <x v="1"/>
    <x v="1"/>
    <n v="4"/>
    <n v="0"/>
    <n v="0"/>
  </r>
  <r>
    <x v="11"/>
    <x v="5"/>
    <x v="1"/>
    <x v="0"/>
    <x v="1"/>
    <x v="4"/>
    <x v="0"/>
    <x v="1"/>
    <n v="1"/>
    <n v="0"/>
    <n v="0"/>
  </r>
  <r>
    <x v="6"/>
    <x v="26"/>
    <x v="2"/>
    <x v="0"/>
    <x v="1"/>
    <x v="0"/>
    <x v="1"/>
    <x v="1"/>
    <n v="3"/>
    <n v="0"/>
    <n v="0"/>
  </r>
  <r>
    <x v="0"/>
    <x v="15"/>
    <x v="2"/>
    <x v="0"/>
    <x v="1"/>
    <x v="3"/>
    <x v="1"/>
    <x v="0"/>
    <n v="22"/>
    <n v="0"/>
    <n v="12.100000000000001"/>
  </r>
  <r>
    <x v="1"/>
    <x v="1"/>
    <x v="1"/>
    <x v="0"/>
    <x v="1"/>
    <x v="1"/>
    <x v="2"/>
    <x v="0"/>
    <n v="673"/>
    <n v="196.12780000000001"/>
    <n v="302.85000000000002"/>
  </r>
  <r>
    <x v="2"/>
    <x v="6"/>
    <x v="4"/>
    <x v="1"/>
    <x v="1"/>
    <x v="1"/>
    <x v="2"/>
    <x v="0"/>
    <n v="23"/>
    <n v="6.8346"/>
    <n v="10.35"/>
  </r>
  <r>
    <x v="6"/>
    <x v="4"/>
    <x v="3"/>
    <x v="2"/>
    <x v="1"/>
    <x v="3"/>
    <x v="0"/>
    <x v="0"/>
    <n v="5"/>
    <n v="0"/>
    <n v="2.75"/>
  </r>
  <r>
    <x v="11"/>
    <x v="10"/>
    <x v="0"/>
    <x v="0"/>
    <x v="1"/>
    <x v="4"/>
    <x v="3"/>
    <x v="1"/>
    <n v="72"/>
    <n v="0"/>
    <n v="0"/>
  </r>
  <r>
    <x v="0"/>
    <x v="6"/>
    <x v="4"/>
    <x v="1"/>
    <x v="0"/>
    <x v="0"/>
    <x v="2"/>
    <x v="1"/>
    <n v="2"/>
    <n v="0"/>
    <n v="0"/>
  </r>
  <r>
    <x v="8"/>
    <x v="10"/>
    <x v="0"/>
    <x v="0"/>
    <x v="0"/>
    <x v="2"/>
    <x v="0"/>
    <x v="0"/>
    <n v="297"/>
    <n v="0"/>
    <n v="81.674999999999997"/>
  </r>
  <r>
    <x v="0"/>
    <x v="15"/>
    <x v="2"/>
    <x v="0"/>
    <x v="1"/>
    <x v="5"/>
    <x v="2"/>
    <x v="0"/>
    <n v="9"/>
    <n v="124.54090000000001"/>
    <n v="6.21"/>
  </r>
  <r>
    <x v="1"/>
    <x v="16"/>
    <x v="7"/>
    <x v="1"/>
    <x v="1"/>
    <x v="0"/>
    <x v="2"/>
    <x v="0"/>
    <n v="80"/>
    <n v="0"/>
    <n v="22"/>
  </r>
  <r>
    <x v="3"/>
    <x v="10"/>
    <x v="0"/>
    <x v="2"/>
    <x v="0"/>
    <x v="4"/>
    <x v="3"/>
    <x v="0"/>
    <n v="1"/>
    <n v="0"/>
    <n v="0.55000000000000004"/>
  </r>
  <r>
    <x v="7"/>
    <x v="18"/>
    <x v="9"/>
    <x v="0"/>
    <x v="1"/>
    <x v="2"/>
    <x v="2"/>
    <x v="0"/>
    <n v="26"/>
    <n v="0"/>
    <n v="7.15"/>
  </r>
  <r>
    <x v="5"/>
    <x v="17"/>
    <x v="8"/>
    <x v="2"/>
    <x v="1"/>
    <x v="5"/>
    <x v="3"/>
    <x v="0"/>
    <n v="1"/>
    <n v="19.883800000000001"/>
    <n v="0.69000000000000006"/>
  </r>
  <r>
    <x v="1"/>
    <x v="22"/>
    <x v="7"/>
    <x v="0"/>
    <x v="1"/>
    <x v="0"/>
    <x v="0"/>
    <x v="0"/>
    <n v="54"/>
    <n v="0"/>
    <n v="14.850000000000001"/>
  </r>
  <r>
    <x v="10"/>
    <x v="10"/>
    <x v="0"/>
    <x v="0"/>
    <x v="1"/>
    <x v="0"/>
    <x v="1"/>
    <x v="1"/>
    <n v="63"/>
    <n v="0"/>
    <n v="0"/>
  </r>
  <r>
    <x v="7"/>
    <x v="15"/>
    <x v="2"/>
    <x v="0"/>
    <x v="1"/>
    <x v="5"/>
    <x v="1"/>
    <x v="0"/>
    <n v="1"/>
    <n v="11.9175"/>
    <n v="0.69000000000000006"/>
  </r>
  <r>
    <x v="1"/>
    <x v="16"/>
    <x v="7"/>
    <x v="1"/>
    <x v="1"/>
    <x v="1"/>
    <x v="1"/>
    <x v="0"/>
    <n v="2"/>
    <n v="0.55100000000000005"/>
    <n v="0.9"/>
  </r>
  <r>
    <x v="5"/>
    <x v="23"/>
    <x v="2"/>
    <x v="0"/>
    <x v="1"/>
    <x v="1"/>
    <x v="2"/>
    <x v="0"/>
    <n v="7"/>
    <n v="5.8402000000000003"/>
    <n v="3.1500000000000004"/>
  </r>
  <r>
    <x v="7"/>
    <x v="4"/>
    <x v="3"/>
    <x v="2"/>
    <x v="0"/>
    <x v="0"/>
    <x v="2"/>
    <x v="0"/>
    <n v="60"/>
    <n v="0"/>
    <n v="16.5"/>
  </r>
  <r>
    <x v="0"/>
    <x v="19"/>
    <x v="2"/>
    <x v="2"/>
    <x v="1"/>
    <x v="1"/>
    <x v="0"/>
    <x v="0"/>
    <n v="33"/>
    <n v="8.9763999999999999"/>
    <n v="14.850000000000001"/>
  </r>
  <r>
    <x v="6"/>
    <x v="10"/>
    <x v="0"/>
    <x v="2"/>
    <x v="1"/>
    <x v="2"/>
    <x v="3"/>
    <x v="1"/>
    <n v="1"/>
    <n v="0"/>
    <n v="0"/>
  </r>
  <r>
    <x v="11"/>
    <x v="17"/>
    <x v="8"/>
    <x v="0"/>
    <x v="1"/>
    <x v="5"/>
    <x v="3"/>
    <x v="0"/>
    <n v="3"/>
    <n v="39.818100000000001"/>
    <n v="2.0700000000000003"/>
  </r>
  <r>
    <x v="11"/>
    <x v="11"/>
    <x v="2"/>
    <x v="1"/>
    <x v="1"/>
    <x v="0"/>
    <x v="2"/>
    <x v="0"/>
    <n v="996"/>
    <n v="0"/>
    <n v="273.90000000000003"/>
  </r>
  <r>
    <x v="3"/>
    <x v="18"/>
    <x v="9"/>
    <x v="0"/>
    <x v="1"/>
    <x v="3"/>
    <x v="2"/>
    <x v="0"/>
    <n v="8"/>
    <n v="0"/>
    <n v="4.4000000000000004"/>
  </r>
  <r>
    <x v="11"/>
    <x v="11"/>
    <x v="2"/>
    <x v="2"/>
    <x v="1"/>
    <x v="0"/>
    <x v="1"/>
    <x v="0"/>
    <n v="109"/>
    <n v="0"/>
    <n v="29.975000000000001"/>
  </r>
  <r>
    <x v="3"/>
    <x v="4"/>
    <x v="3"/>
    <x v="0"/>
    <x v="1"/>
    <x v="0"/>
    <x v="0"/>
    <x v="0"/>
    <n v="10807"/>
    <n v="0"/>
    <n v="2971.9250000000002"/>
  </r>
  <r>
    <x v="1"/>
    <x v="11"/>
    <x v="2"/>
    <x v="2"/>
    <x v="1"/>
    <x v="2"/>
    <x v="2"/>
    <x v="1"/>
    <n v="17"/>
    <n v="0"/>
    <n v="0"/>
  </r>
  <r>
    <x v="1"/>
    <x v="12"/>
    <x v="1"/>
    <x v="0"/>
    <x v="1"/>
    <x v="3"/>
    <x v="2"/>
    <x v="0"/>
    <n v="393"/>
    <n v="0"/>
    <n v="216.15"/>
  </r>
  <r>
    <x v="1"/>
    <x v="10"/>
    <x v="0"/>
    <x v="0"/>
    <x v="0"/>
    <x v="0"/>
    <x v="3"/>
    <x v="1"/>
    <n v="63"/>
    <n v="0"/>
    <n v="0"/>
  </r>
  <r>
    <x v="8"/>
    <x v="17"/>
    <x v="8"/>
    <x v="0"/>
    <x v="1"/>
    <x v="3"/>
    <x v="0"/>
    <x v="0"/>
    <n v="218"/>
    <n v="0"/>
    <n v="119.9"/>
  </r>
  <r>
    <x v="4"/>
    <x v="6"/>
    <x v="4"/>
    <x v="0"/>
    <x v="0"/>
    <x v="2"/>
    <x v="0"/>
    <x v="0"/>
    <n v="46"/>
    <n v="0"/>
    <n v="12.190000000000001"/>
  </r>
  <r>
    <x v="3"/>
    <x v="4"/>
    <x v="3"/>
    <x v="0"/>
    <x v="0"/>
    <x v="0"/>
    <x v="3"/>
    <x v="0"/>
    <n v="238"/>
    <n v="0"/>
    <n v="65.45"/>
  </r>
  <r>
    <x v="5"/>
    <x v="4"/>
    <x v="3"/>
    <x v="0"/>
    <x v="0"/>
    <x v="0"/>
    <x v="0"/>
    <x v="1"/>
    <n v="2"/>
    <n v="0"/>
    <n v="0"/>
  </r>
  <r>
    <x v="1"/>
    <x v="15"/>
    <x v="2"/>
    <x v="0"/>
    <x v="1"/>
    <x v="5"/>
    <x v="1"/>
    <x v="0"/>
    <n v="1"/>
    <n v="12.117600000000001"/>
    <n v="0.69000000000000006"/>
  </r>
  <r>
    <x v="8"/>
    <x v="8"/>
    <x v="5"/>
    <x v="2"/>
    <x v="1"/>
    <x v="1"/>
    <x v="1"/>
    <x v="0"/>
    <n v="1"/>
    <n v="0.31740000000000002"/>
    <n v="0.45"/>
  </r>
  <r>
    <x v="3"/>
    <x v="16"/>
    <x v="7"/>
    <x v="0"/>
    <x v="1"/>
    <x v="4"/>
    <x v="0"/>
    <x v="0"/>
    <n v="17"/>
    <n v="0"/>
    <n v="9.35"/>
  </r>
  <r>
    <x v="0"/>
    <x v="19"/>
    <x v="2"/>
    <x v="1"/>
    <x v="1"/>
    <x v="3"/>
    <x v="3"/>
    <x v="1"/>
    <n v="1"/>
    <n v="0"/>
    <n v="0"/>
  </r>
  <r>
    <x v="5"/>
    <x v="0"/>
    <x v="0"/>
    <x v="0"/>
    <x v="0"/>
    <x v="1"/>
    <x v="1"/>
    <x v="0"/>
    <n v="1"/>
    <n v="0.10070000000000001"/>
    <n v="0.45"/>
  </r>
  <r>
    <x v="4"/>
    <x v="9"/>
    <x v="2"/>
    <x v="0"/>
    <x v="1"/>
    <x v="2"/>
    <x v="2"/>
    <x v="0"/>
    <n v="792"/>
    <n v="0"/>
    <n v="209.88000000000002"/>
  </r>
  <r>
    <x v="1"/>
    <x v="7"/>
    <x v="2"/>
    <x v="0"/>
    <x v="1"/>
    <x v="0"/>
    <x v="2"/>
    <x v="1"/>
    <n v="1"/>
    <n v="0"/>
    <n v="0"/>
  </r>
  <r>
    <x v="4"/>
    <x v="10"/>
    <x v="0"/>
    <x v="2"/>
    <x v="0"/>
    <x v="0"/>
    <x v="1"/>
    <x v="1"/>
    <n v="1"/>
    <n v="0"/>
    <n v="0"/>
  </r>
  <r>
    <x v="3"/>
    <x v="4"/>
    <x v="3"/>
    <x v="2"/>
    <x v="1"/>
    <x v="0"/>
    <x v="3"/>
    <x v="0"/>
    <n v="198"/>
    <n v="0"/>
    <n v="54.45"/>
  </r>
  <r>
    <x v="6"/>
    <x v="11"/>
    <x v="2"/>
    <x v="2"/>
    <x v="1"/>
    <x v="1"/>
    <x v="1"/>
    <x v="0"/>
    <n v="48"/>
    <n v="17.857600000000001"/>
    <n v="21.6"/>
  </r>
  <r>
    <x v="8"/>
    <x v="1"/>
    <x v="1"/>
    <x v="0"/>
    <x v="1"/>
    <x v="2"/>
    <x v="1"/>
    <x v="0"/>
    <n v="50"/>
    <n v="0"/>
    <n v="13.75"/>
  </r>
  <r>
    <x v="6"/>
    <x v="16"/>
    <x v="7"/>
    <x v="0"/>
    <x v="1"/>
    <x v="0"/>
    <x v="3"/>
    <x v="0"/>
    <n v="1995"/>
    <n v="0"/>
    <n v="548.625"/>
  </r>
  <r>
    <x v="4"/>
    <x v="0"/>
    <x v="0"/>
    <x v="0"/>
    <x v="0"/>
    <x v="0"/>
    <x v="1"/>
    <x v="0"/>
    <n v="1"/>
    <n v="0"/>
    <n v="0.26500000000000001"/>
  </r>
  <r>
    <x v="4"/>
    <x v="1"/>
    <x v="1"/>
    <x v="2"/>
    <x v="1"/>
    <x v="0"/>
    <x v="3"/>
    <x v="0"/>
    <n v="53"/>
    <n v="0"/>
    <n v="14.045"/>
  </r>
  <r>
    <x v="7"/>
    <x v="7"/>
    <x v="2"/>
    <x v="0"/>
    <x v="1"/>
    <x v="3"/>
    <x v="2"/>
    <x v="0"/>
    <n v="3"/>
    <n v="0"/>
    <n v="1.6500000000000001"/>
  </r>
  <r>
    <x v="6"/>
    <x v="16"/>
    <x v="7"/>
    <x v="0"/>
    <x v="1"/>
    <x v="1"/>
    <x v="2"/>
    <x v="0"/>
    <n v="1056"/>
    <n v="286.00850000000003"/>
    <n v="475.20000000000005"/>
  </r>
  <r>
    <x v="11"/>
    <x v="10"/>
    <x v="0"/>
    <x v="2"/>
    <x v="1"/>
    <x v="1"/>
    <x v="3"/>
    <x v="0"/>
    <n v="121"/>
    <n v="36.6496"/>
    <n v="54.45"/>
  </r>
  <r>
    <x v="2"/>
    <x v="19"/>
    <x v="2"/>
    <x v="2"/>
    <x v="1"/>
    <x v="2"/>
    <x v="3"/>
    <x v="1"/>
    <n v="3"/>
    <n v="0"/>
    <n v="0"/>
  </r>
  <r>
    <x v="0"/>
    <x v="1"/>
    <x v="1"/>
    <x v="1"/>
    <x v="1"/>
    <x v="2"/>
    <x v="2"/>
    <x v="0"/>
    <n v="4"/>
    <n v="0"/>
    <n v="1.06"/>
  </r>
  <r>
    <x v="11"/>
    <x v="9"/>
    <x v="2"/>
    <x v="1"/>
    <x v="1"/>
    <x v="3"/>
    <x v="1"/>
    <x v="0"/>
    <n v="5"/>
    <n v="0"/>
    <n v="2.75"/>
  </r>
  <r>
    <x v="6"/>
    <x v="8"/>
    <x v="5"/>
    <x v="0"/>
    <x v="1"/>
    <x v="2"/>
    <x v="1"/>
    <x v="0"/>
    <n v="11"/>
    <n v="0"/>
    <n v="3.0250000000000004"/>
  </r>
  <r>
    <x v="10"/>
    <x v="9"/>
    <x v="2"/>
    <x v="0"/>
    <x v="1"/>
    <x v="1"/>
    <x v="0"/>
    <x v="0"/>
    <n v="407"/>
    <n v="129.87180000000001"/>
    <n v="183.15"/>
  </r>
  <r>
    <x v="1"/>
    <x v="11"/>
    <x v="2"/>
    <x v="0"/>
    <x v="1"/>
    <x v="2"/>
    <x v="3"/>
    <x v="0"/>
    <n v="826"/>
    <n v="0"/>
    <n v="226.15"/>
  </r>
  <r>
    <x v="6"/>
    <x v="19"/>
    <x v="2"/>
    <x v="1"/>
    <x v="1"/>
    <x v="2"/>
    <x v="2"/>
    <x v="0"/>
    <n v="80"/>
    <n v="0"/>
    <n v="22"/>
  </r>
  <r>
    <x v="1"/>
    <x v="19"/>
    <x v="2"/>
    <x v="1"/>
    <x v="1"/>
    <x v="3"/>
    <x v="3"/>
    <x v="0"/>
    <n v="6"/>
    <n v="0"/>
    <n v="3.3000000000000003"/>
  </r>
  <r>
    <x v="6"/>
    <x v="10"/>
    <x v="0"/>
    <x v="1"/>
    <x v="1"/>
    <x v="3"/>
    <x v="1"/>
    <x v="0"/>
    <n v="8"/>
    <n v="0"/>
    <n v="4.4000000000000004"/>
  </r>
  <r>
    <x v="9"/>
    <x v="11"/>
    <x v="2"/>
    <x v="1"/>
    <x v="1"/>
    <x v="3"/>
    <x v="2"/>
    <x v="1"/>
    <n v="2"/>
    <n v="0"/>
    <n v="0"/>
  </r>
  <r>
    <x v="0"/>
    <x v="9"/>
    <x v="2"/>
    <x v="2"/>
    <x v="1"/>
    <x v="4"/>
    <x v="2"/>
    <x v="0"/>
    <n v="2"/>
    <n v="0"/>
    <n v="1.1000000000000001"/>
  </r>
  <r>
    <x v="8"/>
    <x v="11"/>
    <x v="2"/>
    <x v="0"/>
    <x v="1"/>
    <x v="2"/>
    <x v="1"/>
    <x v="0"/>
    <n v="192"/>
    <n v="0"/>
    <n v="52.800000000000004"/>
  </r>
  <r>
    <x v="11"/>
    <x v="10"/>
    <x v="0"/>
    <x v="0"/>
    <x v="0"/>
    <x v="4"/>
    <x v="2"/>
    <x v="0"/>
    <n v="76"/>
    <n v="0"/>
    <n v="41.800000000000004"/>
  </r>
  <r>
    <x v="6"/>
    <x v="11"/>
    <x v="2"/>
    <x v="1"/>
    <x v="1"/>
    <x v="4"/>
    <x v="2"/>
    <x v="1"/>
    <n v="29"/>
    <n v="0"/>
    <n v="0"/>
  </r>
  <r>
    <x v="8"/>
    <x v="12"/>
    <x v="1"/>
    <x v="0"/>
    <x v="1"/>
    <x v="1"/>
    <x v="1"/>
    <x v="0"/>
    <n v="141"/>
    <n v="42.6753"/>
    <n v="63.45"/>
  </r>
  <r>
    <x v="3"/>
    <x v="11"/>
    <x v="2"/>
    <x v="1"/>
    <x v="1"/>
    <x v="0"/>
    <x v="0"/>
    <x v="0"/>
    <n v="156"/>
    <n v="0"/>
    <n v="42.9"/>
  </r>
  <r>
    <x v="2"/>
    <x v="17"/>
    <x v="8"/>
    <x v="0"/>
    <x v="1"/>
    <x v="0"/>
    <x v="1"/>
    <x v="1"/>
    <n v="24"/>
    <n v="0"/>
    <n v="0"/>
  </r>
  <r>
    <x v="7"/>
    <x v="4"/>
    <x v="3"/>
    <x v="2"/>
    <x v="0"/>
    <x v="1"/>
    <x v="1"/>
    <x v="0"/>
    <n v="9"/>
    <n v="4.4077999999999999"/>
    <n v="4.05"/>
  </r>
  <r>
    <x v="3"/>
    <x v="8"/>
    <x v="5"/>
    <x v="0"/>
    <x v="1"/>
    <x v="5"/>
    <x v="2"/>
    <x v="0"/>
    <n v="1"/>
    <n v="12.3337"/>
    <n v="0.69000000000000006"/>
  </r>
  <r>
    <x v="9"/>
    <x v="12"/>
    <x v="1"/>
    <x v="2"/>
    <x v="1"/>
    <x v="2"/>
    <x v="3"/>
    <x v="0"/>
    <n v="4"/>
    <n v="0"/>
    <n v="1.06"/>
  </r>
  <r>
    <x v="7"/>
    <x v="14"/>
    <x v="6"/>
    <x v="0"/>
    <x v="1"/>
    <x v="0"/>
    <x v="2"/>
    <x v="0"/>
    <n v="17"/>
    <n v="0"/>
    <n v="4.6749999999999998"/>
  </r>
  <r>
    <x v="0"/>
    <x v="10"/>
    <x v="0"/>
    <x v="1"/>
    <x v="1"/>
    <x v="2"/>
    <x v="2"/>
    <x v="0"/>
    <n v="105"/>
    <n v="0"/>
    <n v="27.825000000000003"/>
  </r>
  <r>
    <x v="5"/>
    <x v="7"/>
    <x v="2"/>
    <x v="1"/>
    <x v="1"/>
    <x v="3"/>
    <x v="2"/>
    <x v="1"/>
    <n v="0"/>
    <n v="0"/>
    <n v="0"/>
  </r>
  <r>
    <x v="11"/>
    <x v="22"/>
    <x v="7"/>
    <x v="0"/>
    <x v="1"/>
    <x v="4"/>
    <x v="2"/>
    <x v="1"/>
    <n v="1"/>
    <n v="0"/>
    <n v="0"/>
  </r>
  <r>
    <x v="9"/>
    <x v="12"/>
    <x v="1"/>
    <x v="0"/>
    <x v="1"/>
    <x v="0"/>
    <x v="2"/>
    <x v="0"/>
    <n v="5336"/>
    <n v="0"/>
    <n v="1414.04"/>
  </r>
  <r>
    <x v="1"/>
    <x v="21"/>
    <x v="0"/>
    <x v="1"/>
    <x v="1"/>
    <x v="3"/>
    <x v="2"/>
    <x v="1"/>
    <n v="0"/>
    <n v="0"/>
    <n v="0"/>
  </r>
  <r>
    <x v="8"/>
    <x v="2"/>
    <x v="2"/>
    <x v="0"/>
    <x v="1"/>
    <x v="0"/>
    <x v="1"/>
    <x v="1"/>
    <n v="5"/>
    <n v="0"/>
    <n v="0"/>
  </r>
  <r>
    <x v="5"/>
    <x v="6"/>
    <x v="4"/>
    <x v="0"/>
    <x v="0"/>
    <x v="3"/>
    <x v="1"/>
    <x v="0"/>
    <n v="12"/>
    <n v="0"/>
    <n v="6.6000000000000005"/>
  </r>
  <r>
    <x v="7"/>
    <x v="21"/>
    <x v="0"/>
    <x v="0"/>
    <x v="1"/>
    <x v="2"/>
    <x v="2"/>
    <x v="0"/>
    <n v="10"/>
    <n v="0"/>
    <n v="2.75"/>
  </r>
  <r>
    <x v="11"/>
    <x v="10"/>
    <x v="0"/>
    <x v="0"/>
    <x v="0"/>
    <x v="3"/>
    <x v="3"/>
    <x v="0"/>
    <n v="104"/>
    <n v="0"/>
    <n v="57.2"/>
  </r>
  <r>
    <x v="7"/>
    <x v="12"/>
    <x v="1"/>
    <x v="0"/>
    <x v="1"/>
    <x v="0"/>
    <x v="2"/>
    <x v="1"/>
    <n v="47"/>
    <n v="0"/>
    <n v="0"/>
  </r>
  <r>
    <x v="9"/>
    <x v="9"/>
    <x v="2"/>
    <x v="2"/>
    <x v="1"/>
    <x v="2"/>
    <x v="2"/>
    <x v="0"/>
    <n v="85"/>
    <n v="0"/>
    <n v="22.525000000000002"/>
  </r>
  <r>
    <x v="2"/>
    <x v="1"/>
    <x v="1"/>
    <x v="0"/>
    <x v="1"/>
    <x v="2"/>
    <x v="0"/>
    <x v="1"/>
    <n v="2"/>
    <n v="0"/>
    <n v="0"/>
  </r>
  <r>
    <x v="5"/>
    <x v="11"/>
    <x v="2"/>
    <x v="2"/>
    <x v="1"/>
    <x v="4"/>
    <x v="0"/>
    <x v="0"/>
    <n v="16"/>
    <n v="0"/>
    <n v="8.8000000000000007"/>
  </r>
  <r>
    <x v="7"/>
    <x v="10"/>
    <x v="0"/>
    <x v="2"/>
    <x v="1"/>
    <x v="0"/>
    <x v="3"/>
    <x v="1"/>
    <n v="12"/>
    <n v="0"/>
    <n v="0"/>
  </r>
  <r>
    <x v="7"/>
    <x v="4"/>
    <x v="3"/>
    <x v="0"/>
    <x v="0"/>
    <x v="3"/>
    <x v="0"/>
    <x v="0"/>
    <n v="5"/>
    <n v="0"/>
    <n v="2.75"/>
  </r>
  <r>
    <x v="9"/>
    <x v="10"/>
    <x v="0"/>
    <x v="2"/>
    <x v="0"/>
    <x v="1"/>
    <x v="3"/>
    <x v="0"/>
    <n v="53"/>
    <n v="14.742000000000001"/>
    <n v="23.85"/>
  </r>
  <r>
    <x v="7"/>
    <x v="1"/>
    <x v="1"/>
    <x v="2"/>
    <x v="1"/>
    <x v="0"/>
    <x v="1"/>
    <x v="0"/>
    <n v="2"/>
    <n v="0"/>
    <n v="0.55000000000000004"/>
  </r>
  <r>
    <x v="3"/>
    <x v="17"/>
    <x v="8"/>
    <x v="1"/>
    <x v="1"/>
    <x v="2"/>
    <x v="2"/>
    <x v="0"/>
    <n v="58"/>
    <n v="0"/>
    <n v="15.950000000000001"/>
  </r>
  <r>
    <x v="6"/>
    <x v="11"/>
    <x v="2"/>
    <x v="1"/>
    <x v="1"/>
    <x v="5"/>
    <x v="3"/>
    <x v="0"/>
    <n v="3"/>
    <n v="154.46950000000001"/>
    <n v="2.0700000000000003"/>
  </r>
  <r>
    <x v="10"/>
    <x v="15"/>
    <x v="2"/>
    <x v="0"/>
    <x v="1"/>
    <x v="0"/>
    <x v="3"/>
    <x v="1"/>
    <n v="30"/>
    <n v="0"/>
    <n v="0"/>
  </r>
  <r>
    <x v="1"/>
    <x v="21"/>
    <x v="0"/>
    <x v="0"/>
    <x v="0"/>
    <x v="1"/>
    <x v="2"/>
    <x v="0"/>
    <n v="3"/>
    <n v="0.96879999999999999"/>
    <n v="1.35"/>
  </r>
  <r>
    <x v="9"/>
    <x v="10"/>
    <x v="0"/>
    <x v="0"/>
    <x v="0"/>
    <x v="0"/>
    <x v="0"/>
    <x v="0"/>
    <n v="1895"/>
    <n v="0"/>
    <n v="502.17500000000001"/>
  </r>
  <r>
    <x v="5"/>
    <x v="4"/>
    <x v="3"/>
    <x v="0"/>
    <x v="0"/>
    <x v="0"/>
    <x v="3"/>
    <x v="0"/>
    <n v="243"/>
    <n v="0"/>
    <n v="64.394999999999996"/>
  </r>
  <r>
    <x v="10"/>
    <x v="11"/>
    <x v="2"/>
    <x v="2"/>
    <x v="1"/>
    <x v="2"/>
    <x v="0"/>
    <x v="1"/>
    <n v="3"/>
    <n v="0"/>
    <n v="0"/>
  </r>
  <r>
    <x v="8"/>
    <x v="6"/>
    <x v="4"/>
    <x v="0"/>
    <x v="1"/>
    <x v="3"/>
    <x v="2"/>
    <x v="0"/>
    <n v="1713"/>
    <n v="0"/>
    <n v="942.15000000000009"/>
  </r>
  <r>
    <x v="3"/>
    <x v="9"/>
    <x v="2"/>
    <x v="2"/>
    <x v="1"/>
    <x v="3"/>
    <x v="2"/>
    <x v="1"/>
    <n v="25"/>
    <n v="0"/>
    <n v="0"/>
  </r>
  <r>
    <x v="10"/>
    <x v="10"/>
    <x v="0"/>
    <x v="1"/>
    <x v="1"/>
    <x v="0"/>
    <x v="2"/>
    <x v="1"/>
    <n v="24"/>
    <n v="0"/>
    <n v="0"/>
  </r>
  <r>
    <x v="6"/>
    <x v="4"/>
    <x v="3"/>
    <x v="0"/>
    <x v="0"/>
    <x v="1"/>
    <x v="1"/>
    <x v="0"/>
    <n v="41"/>
    <n v="11.734400000000001"/>
    <n v="18.45"/>
  </r>
  <r>
    <x v="8"/>
    <x v="17"/>
    <x v="8"/>
    <x v="1"/>
    <x v="1"/>
    <x v="2"/>
    <x v="3"/>
    <x v="0"/>
    <n v="9"/>
    <n v="0"/>
    <n v="2.4750000000000001"/>
  </r>
  <r>
    <x v="4"/>
    <x v="19"/>
    <x v="2"/>
    <x v="2"/>
    <x v="1"/>
    <x v="0"/>
    <x v="0"/>
    <x v="0"/>
    <n v="150"/>
    <n v="0"/>
    <n v="39.75"/>
  </r>
  <r>
    <x v="4"/>
    <x v="4"/>
    <x v="3"/>
    <x v="2"/>
    <x v="1"/>
    <x v="4"/>
    <x v="2"/>
    <x v="0"/>
    <n v="8"/>
    <n v="0"/>
    <n v="4.4000000000000004"/>
  </r>
  <r>
    <x v="1"/>
    <x v="13"/>
    <x v="0"/>
    <x v="1"/>
    <x v="1"/>
    <x v="3"/>
    <x v="2"/>
    <x v="0"/>
    <n v="1"/>
    <n v="0"/>
    <n v="0.55000000000000004"/>
  </r>
  <r>
    <x v="7"/>
    <x v="9"/>
    <x v="2"/>
    <x v="0"/>
    <x v="1"/>
    <x v="5"/>
    <x v="1"/>
    <x v="0"/>
    <n v="1"/>
    <n v="51.750600000000006"/>
    <n v="0.69000000000000006"/>
  </r>
  <r>
    <x v="3"/>
    <x v="9"/>
    <x v="2"/>
    <x v="1"/>
    <x v="1"/>
    <x v="1"/>
    <x v="2"/>
    <x v="0"/>
    <n v="24"/>
    <n v="10.684800000000001"/>
    <n v="10.8"/>
  </r>
  <r>
    <x v="7"/>
    <x v="13"/>
    <x v="0"/>
    <x v="0"/>
    <x v="1"/>
    <x v="3"/>
    <x v="0"/>
    <x v="0"/>
    <n v="5"/>
    <n v="0"/>
    <n v="2.75"/>
  </r>
  <r>
    <x v="8"/>
    <x v="4"/>
    <x v="3"/>
    <x v="1"/>
    <x v="0"/>
    <x v="3"/>
    <x v="2"/>
    <x v="0"/>
    <n v="2"/>
    <n v="0"/>
    <n v="1.1000000000000001"/>
  </r>
  <r>
    <x v="6"/>
    <x v="27"/>
    <x v="12"/>
    <x v="0"/>
    <x v="1"/>
    <x v="3"/>
    <x v="2"/>
    <x v="0"/>
    <n v="1"/>
    <n v="0"/>
    <n v="0.55000000000000004"/>
  </r>
  <r>
    <x v="11"/>
    <x v="10"/>
    <x v="0"/>
    <x v="0"/>
    <x v="1"/>
    <x v="5"/>
    <x v="1"/>
    <x v="0"/>
    <n v="3"/>
    <n v="54.352900000000005"/>
    <n v="2.0700000000000003"/>
  </r>
  <r>
    <x v="10"/>
    <x v="11"/>
    <x v="2"/>
    <x v="2"/>
    <x v="1"/>
    <x v="2"/>
    <x v="3"/>
    <x v="0"/>
    <n v="67"/>
    <n v="0"/>
    <n v="18.425000000000001"/>
  </r>
  <r>
    <x v="4"/>
    <x v="15"/>
    <x v="2"/>
    <x v="2"/>
    <x v="1"/>
    <x v="4"/>
    <x v="0"/>
    <x v="0"/>
    <n v="4"/>
    <n v="0"/>
    <n v="2.2000000000000002"/>
  </r>
  <r>
    <x v="1"/>
    <x v="20"/>
    <x v="10"/>
    <x v="2"/>
    <x v="1"/>
    <x v="3"/>
    <x v="2"/>
    <x v="1"/>
    <n v="0"/>
    <n v="0"/>
    <n v="0"/>
  </r>
  <r>
    <x v="10"/>
    <x v="4"/>
    <x v="3"/>
    <x v="2"/>
    <x v="1"/>
    <x v="2"/>
    <x v="3"/>
    <x v="1"/>
    <n v="1"/>
    <n v="0"/>
    <n v="0"/>
  </r>
  <r>
    <x v="1"/>
    <x v="5"/>
    <x v="1"/>
    <x v="1"/>
    <x v="1"/>
    <x v="1"/>
    <x v="2"/>
    <x v="0"/>
    <n v="1"/>
    <n v="0.1348"/>
    <n v="0.45"/>
  </r>
  <r>
    <x v="2"/>
    <x v="10"/>
    <x v="0"/>
    <x v="0"/>
    <x v="1"/>
    <x v="4"/>
    <x v="1"/>
    <x v="0"/>
    <n v="39"/>
    <n v="0"/>
    <n v="21.45"/>
  </r>
  <r>
    <x v="7"/>
    <x v="6"/>
    <x v="4"/>
    <x v="2"/>
    <x v="1"/>
    <x v="0"/>
    <x v="2"/>
    <x v="1"/>
    <n v="16"/>
    <n v="0"/>
    <n v="0"/>
  </r>
  <r>
    <x v="1"/>
    <x v="2"/>
    <x v="2"/>
    <x v="0"/>
    <x v="1"/>
    <x v="4"/>
    <x v="3"/>
    <x v="0"/>
    <n v="4"/>
    <n v="0"/>
    <n v="2.2000000000000002"/>
  </r>
  <r>
    <x v="2"/>
    <x v="10"/>
    <x v="0"/>
    <x v="0"/>
    <x v="1"/>
    <x v="1"/>
    <x v="0"/>
    <x v="0"/>
    <n v="2649"/>
    <n v="894.0517000000001"/>
    <n v="1192.05"/>
  </r>
  <r>
    <x v="7"/>
    <x v="10"/>
    <x v="0"/>
    <x v="1"/>
    <x v="0"/>
    <x v="3"/>
    <x v="2"/>
    <x v="0"/>
    <n v="14"/>
    <n v="0"/>
    <n v="7.7"/>
  </r>
  <r>
    <x v="9"/>
    <x v="17"/>
    <x v="8"/>
    <x v="2"/>
    <x v="1"/>
    <x v="3"/>
    <x v="0"/>
    <x v="0"/>
    <n v="21"/>
    <n v="0"/>
    <n v="11.55"/>
  </r>
  <r>
    <x v="5"/>
    <x v="6"/>
    <x v="4"/>
    <x v="0"/>
    <x v="1"/>
    <x v="0"/>
    <x v="2"/>
    <x v="0"/>
    <n v="23582"/>
    <n v="0"/>
    <n v="6249.2300000000005"/>
  </r>
  <r>
    <x v="11"/>
    <x v="1"/>
    <x v="1"/>
    <x v="0"/>
    <x v="1"/>
    <x v="4"/>
    <x v="1"/>
    <x v="0"/>
    <n v="5"/>
    <n v="0"/>
    <n v="2.75"/>
  </r>
  <r>
    <x v="0"/>
    <x v="29"/>
    <x v="1"/>
    <x v="1"/>
    <x v="1"/>
    <x v="3"/>
    <x v="2"/>
    <x v="1"/>
    <n v="0"/>
    <n v="0"/>
    <n v="0"/>
  </r>
  <r>
    <x v="0"/>
    <x v="4"/>
    <x v="3"/>
    <x v="2"/>
    <x v="0"/>
    <x v="2"/>
    <x v="0"/>
    <x v="0"/>
    <n v="1"/>
    <n v="0"/>
    <n v="0.26500000000000001"/>
  </r>
  <r>
    <x v="1"/>
    <x v="10"/>
    <x v="0"/>
    <x v="2"/>
    <x v="0"/>
    <x v="0"/>
    <x v="2"/>
    <x v="0"/>
    <n v="468"/>
    <n v="0"/>
    <n v="128.70000000000002"/>
  </r>
  <r>
    <x v="5"/>
    <x v="12"/>
    <x v="1"/>
    <x v="2"/>
    <x v="1"/>
    <x v="2"/>
    <x v="0"/>
    <x v="0"/>
    <n v="10"/>
    <n v="0"/>
    <n v="2.65"/>
  </r>
  <r>
    <x v="4"/>
    <x v="0"/>
    <x v="0"/>
    <x v="1"/>
    <x v="1"/>
    <x v="3"/>
    <x v="2"/>
    <x v="0"/>
    <n v="2"/>
    <n v="0"/>
    <n v="1.1000000000000001"/>
  </r>
  <r>
    <x v="7"/>
    <x v="19"/>
    <x v="2"/>
    <x v="1"/>
    <x v="1"/>
    <x v="2"/>
    <x v="3"/>
    <x v="0"/>
    <n v="12"/>
    <n v="0"/>
    <n v="3.3000000000000003"/>
  </r>
  <r>
    <x v="8"/>
    <x v="9"/>
    <x v="2"/>
    <x v="0"/>
    <x v="1"/>
    <x v="3"/>
    <x v="2"/>
    <x v="1"/>
    <n v="9"/>
    <n v="0"/>
    <n v="0"/>
  </r>
  <r>
    <x v="10"/>
    <x v="25"/>
    <x v="11"/>
    <x v="0"/>
    <x v="1"/>
    <x v="3"/>
    <x v="0"/>
    <x v="0"/>
    <n v="1"/>
    <n v="0"/>
    <n v="0.55000000000000004"/>
  </r>
  <r>
    <x v="1"/>
    <x v="17"/>
    <x v="8"/>
    <x v="1"/>
    <x v="1"/>
    <x v="4"/>
    <x v="1"/>
    <x v="1"/>
    <n v="3"/>
    <n v="0"/>
    <n v="0"/>
  </r>
  <r>
    <x v="3"/>
    <x v="5"/>
    <x v="1"/>
    <x v="1"/>
    <x v="1"/>
    <x v="0"/>
    <x v="1"/>
    <x v="0"/>
    <n v="1"/>
    <n v="0"/>
    <n v="0.27500000000000002"/>
  </r>
  <r>
    <x v="3"/>
    <x v="14"/>
    <x v="6"/>
    <x v="2"/>
    <x v="1"/>
    <x v="0"/>
    <x v="2"/>
    <x v="0"/>
    <n v="2"/>
    <n v="0"/>
    <n v="0.55000000000000004"/>
  </r>
  <r>
    <x v="9"/>
    <x v="9"/>
    <x v="2"/>
    <x v="1"/>
    <x v="1"/>
    <x v="2"/>
    <x v="2"/>
    <x v="1"/>
    <n v="3"/>
    <n v="0"/>
    <n v="0"/>
  </r>
  <r>
    <x v="1"/>
    <x v="17"/>
    <x v="8"/>
    <x v="0"/>
    <x v="1"/>
    <x v="0"/>
    <x v="2"/>
    <x v="0"/>
    <n v="17024"/>
    <n v="0"/>
    <n v="4681.6000000000004"/>
  </r>
  <r>
    <x v="7"/>
    <x v="15"/>
    <x v="2"/>
    <x v="1"/>
    <x v="1"/>
    <x v="1"/>
    <x v="1"/>
    <x v="0"/>
    <n v="7"/>
    <n v="2.3912"/>
    <n v="3.1500000000000004"/>
  </r>
  <r>
    <x v="5"/>
    <x v="4"/>
    <x v="3"/>
    <x v="0"/>
    <x v="1"/>
    <x v="4"/>
    <x v="1"/>
    <x v="1"/>
    <n v="45"/>
    <n v="0"/>
    <n v="0"/>
  </r>
  <r>
    <x v="7"/>
    <x v="15"/>
    <x v="2"/>
    <x v="0"/>
    <x v="1"/>
    <x v="3"/>
    <x v="3"/>
    <x v="0"/>
    <n v="72"/>
    <n v="0"/>
    <n v="39.6"/>
  </r>
  <r>
    <x v="3"/>
    <x v="9"/>
    <x v="2"/>
    <x v="1"/>
    <x v="1"/>
    <x v="3"/>
    <x v="2"/>
    <x v="1"/>
    <n v="0"/>
    <n v="0"/>
    <n v="0"/>
  </r>
  <r>
    <x v="9"/>
    <x v="4"/>
    <x v="3"/>
    <x v="2"/>
    <x v="0"/>
    <x v="0"/>
    <x v="2"/>
    <x v="1"/>
    <n v="7"/>
    <n v="0"/>
    <n v="0"/>
  </r>
  <r>
    <x v="8"/>
    <x v="0"/>
    <x v="0"/>
    <x v="0"/>
    <x v="1"/>
    <x v="1"/>
    <x v="2"/>
    <x v="0"/>
    <n v="230"/>
    <n v="61.136200000000002"/>
    <n v="103.5"/>
  </r>
  <r>
    <x v="2"/>
    <x v="6"/>
    <x v="4"/>
    <x v="0"/>
    <x v="1"/>
    <x v="3"/>
    <x v="3"/>
    <x v="0"/>
    <n v="258"/>
    <n v="0"/>
    <n v="141.9"/>
  </r>
  <r>
    <x v="3"/>
    <x v="10"/>
    <x v="0"/>
    <x v="1"/>
    <x v="0"/>
    <x v="4"/>
    <x v="2"/>
    <x v="0"/>
    <n v="2"/>
    <n v="0"/>
    <n v="1.1000000000000001"/>
  </r>
  <r>
    <x v="7"/>
    <x v="16"/>
    <x v="7"/>
    <x v="0"/>
    <x v="1"/>
    <x v="2"/>
    <x v="0"/>
    <x v="0"/>
    <n v="60"/>
    <n v="0"/>
    <n v="16.5"/>
  </r>
  <r>
    <x v="3"/>
    <x v="10"/>
    <x v="0"/>
    <x v="2"/>
    <x v="1"/>
    <x v="4"/>
    <x v="3"/>
    <x v="0"/>
    <n v="19"/>
    <n v="0"/>
    <n v="10.450000000000001"/>
  </r>
  <r>
    <x v="8"/>
    <x v="16"/>
    <x v="7"/>
    <x v="0"/>
    <x v="1"/>
    <x v="0"/>
    <x v="3"/>
    <x v="1"/>
    <n v="2"/>
    <n v="0"/>
    <n v="0"/>
  </r>
  <r>
    <x v="0"/>
    <x v="9"/>
    <x v="2"/>
    <x v="1"/>
    <x v="1"/>
    <x v="2"/>
    <x v="3"/>
    <x v="1"/>
    <n v="2"/>
    <n v="0"/>
    <n v="0"/>
  </r>
  <r>
    <x v="8"/>
    <x v="10"/>
    <x v="0"/>
    <x v="1"/>
    <x v="0"/>
    <x v="0"/>
    <x v="3"/>
    <x v="0"/>
    <n v="32"/>
    <n v="0"/>
    <n v="8.8000000000000007"/>
  </r>
  <r>
    <x v="7"/>
    <x v="8"/>
    <x v="5"/>
    <x v="0"/>
    <x v="1"/>
    <x v="0"/>
    <x v="2"/>
    <x v="1"/>
    <n v="42"/>
    <n v="0"/>
    <n v="0"/>
  </r>
  <r>
    <x v="10"/>
    <x v="16"/>
    <x v="7"/>
    <x v="0"/>
    <x v="1"/>
    <x v="0"/>
    <x v="1"/>
    <x v="0"/>
    <n v="397"/>
    <n v="0"/>
    <n v="109.17500000000001"/>
  </r>
  <r>
    <x v="5"/>
    <x v="2"/>
    <x v="2"/>
    <x v="1"/>
    <x v="1"/>
    <x v="1"/>
    <x v="1"/>
    <x v="0"/>
    <n v="13"/>
    <n v="3.1092"/>
    <n v="5.8500000000000005"/>
  </r>
  <r>
    <x v="8"/>
    <x v="23"/>
    <x v="2"/>
    <x v="0"/>
    <x v="1"/>
    <x v="0"/>
    <x v="0"/>
    <x v="0"/>
    <n v="11"/>
    <n v="0"/>
    <n v="3.0250000000000004"/>
  </r>
  <r>
    <x v="1"/>
    <x v="6"/>
    <x v="4"/>
    <x v="2"/>
    <x v="0"/>
    <x v="1"/>
    <x v="2"/>
    <x v="0"/>
    <n v="56"/>
    <n v="9.7459000000000007"/>
    <n v="25.200000000000003"/>
  </r>
  <r>
    <x v="10"/>
    <x v="19"/>
    <x v="2"/>
    <x v="0"/>
    <x v="1"/>
    <x v="2"/>
    <x v="2"/>
    <x v="1"/>
    <n v="69"/>
    <n v="0"/>
    <n v="0"/>
  </r>
  <r>
    <x v="2"/>
    <x v="5"/>
    <x v="1"/>
    <x v="0"/>
    <x v="1"/>
    <x v="0"/>
    <x v="0"/>
    <x v="0"/>
    <n v="334"/>
    <n v="0"/>
    <n v="91.850000000000009"/>
  </r>
  <r>
    <x v="10"/>
    <x v="12"/>
    <x v="1"/>
    <x v="2"/>
    <x v="1"/>
    <x v="0"/>
    <x v="0"/>
    <x v="0"/>
    <n v="55"/>
    <n v="0"/>
    <n v="15.125"/>
  </r>
  <r>
    <x v="8"/>
    <x v="15"/>
    <x v="2"/>
    <x v="0"/>
    <x v="1"/>
    <x v="2"/>
    <x v="1"/>
    <x v="0"/>
    <n v="37"/>
    <n v="0"/>
    <n v="10.175000000000001"/>
  </r>
  <r>
    <x v="8"/>
    <x v="15"/>
    <x v="2"/>
    <x v="2"/>
    <x v="1"/>
    <x v="3"/>
    <x v="2"/>
    <x v="1"/>
    <n v="0"/>
    <n v="0"/>
    <n v="0"/>
  </r>
  <r>
    <x v="8"/>
    <x v="19"/>
    <x v="2"/>
    <x v="1"/>
    <x v="1"/>
    <x v="3"/>
    <x v="2"/>
    <x v="0"/>
    <n v="37"/>
    <n v="0"/>
    <n v="20.350000000000001"/>
  </r>
  <r>
    <x v="7"/>
    <x v="10"/>
    <x v="0"/>
    <x v="0"/>
    <x v="1"/>
    <x v="3"/>
    <x v="1"/>
    <x v="1"/>
    <n v="2"/>
    <n v="0"/>
    <n v="0"/>
  </r>
  <r>
    <x v="5"/>
    <x v="12"/>
    <x v="1"/>
    <x v="2"/>
    <x v="1"/>
    <x v="3"/>
    <x v="2"/>
    <x v="0"/>
    <n v="17"/>
    <n v="0"/>
    <n v="9.35"/>
  </r>
  <r>
    <x v="9"/>
    <x v="18"/>
    <x v="9"/>
    <x v="0"/>
    <x v="1"/>
    <x v="3"/>
    <x v="0"/>
    <x v="0"/>
    <n v="1"/>
    <n v="0"/>
    <n v="0.55000000000000004"/>
  </r>
  <r>
    <x v="6"/>
    <x v="10"/>
    <x v="0"/>
    <x v="2"/>
    <x v="0"/>
    <x v="0"/>
    <x v="2"/>
    <x v="1"/>
    <n v="7"/>
    <n v="0"/>
    <n v="0"/>
  </r>
  <r>
    <x v="3"/>
    <x v="11"/>
    <x v="2"/>
    <x v="0"/>
    <x v="1"/>
    <x v="3"/>
    <x v="2"/>
    <x v="0"/>
    <n v="2670"/>
    <n v="0"/>
    <n v="1468.5"/>
  </r>
  <r>
    <x v="7"/>
    <x v="29"/>
    <x v="1"/>
    <x v="0"/>
    <x v="1"/>
    <x v="0"/>
    <x v="0"/>
    <x v="0"/>
    <n v="2"/>
    <n v="0"/>
    <n v="0.55000000000000004"/>
  </r>
  <r>
    <x v="10"/>
    <x v="8"/>
    <x v="5"/>
    <x v="2"/>
    <x v="1"/>
    <x v="3"/>
    <x v="0"/>
    <x v="0"/>
    <n v="4"/>
    <n v="0"/>
    <n v="2.2000000000000002"/>
  </r>
  <r>
    <x v="6"/>
    <x v="8"/>
    <x v="5"/>
    <x v="2"/>
    <x v="1"/>
    <x v="3"/>
    <x v="0"/>
    <x v="0"/>
    <n v="3"/>
    <n v="0"/>
    <n v="1.6500000000000001"/>
  </r>
  <r>
    <x v="9"/>
    <x v="9"/>
    <x v="2"/>
    <x v="0"/>
    <x v="1"/>
    <x v="1"/>
    <x v="2"/>
    <x v="0"/>
    <n v="1044"/>
    <n v="277.90710000000001"/>
    <n v="469.8"/>
  </r>
  <r>
    <x v="11"/>
    <x v="5"/>
    <x v="1"/>
    <x v="2"/>
    <x v="1"/>
    <x v="1"/>
    <x v="3"/>
    <x v="0"/>
    <n v="7"/>
    <n v="1.4071"/>
    <n v="3.1500000000000004"/>
  </r>
  <r>
    <x v="5"/>
    <x v="22"/>
    <x v="7"/>
    <x v="2"/>
    <x v="1"/>
    <x v="3"/>
    <x v="2"/>
    <x v="0"/>
    <n v="3"/>
    <n v="0"/>
    <n v="1.6500000000000001"/>
  </r>
  <r>
    <x v="9"/>
    <x v="9"/>
    <x v="2"/>
    <x v="2"/>
    <x v="1"/>
    <x v="3"/>
    <x v="0"/>
    <x v="1"/>
    <n v="2"/>
    <n v="0"/>
    <n v="0"/>
  </r>
  <r>
    <x v="9"/>
    <x v="6"/>
    <x v="4"/>
    <x v="2"/>
    <x v="1"/>
    <x v="4"/>
    <x v="2"/>
    <x v="0"/>
    <n v="8"/>
    <n v="0"/>
    <n v="4.4000000000000004"/>
  </r>
  <r>
    <x v="11"/>
    <x v="22"/>
    <x v="7"/>
    <x v="1"/>
    <x v="1"/>
    <x v="3"/>
    <x v="2"/>
    <x v="1"/>
    <n v="0"/>
    <n v="0"/>
    <n v="0"/>
  </r>
  <r>
    <x v="8"/>
    <x v="12"/>
    <x v="1"/>
    <x v="2"/>
    <x v="1"/>
    <x v="2"/>
    <x v="3"/>
    <x v="0"/>
    <n v="10"/>
    <n v="0"/>
    <n v="2.75"/>
  </r>
  <r>
    <x v="3"/>
    <x v="16"/>
    <x v="7"/>
    <x v="2"/>
    <x v="1"/>
    <x v="2"/>
    <x v="3"/>
    <x v="0"/>
    <n v="9"/>
    <n v="0"/>
    <n v="2.4750000000000001"/>
  </r>
  <r>
    <x v="4"/>
    <x v="6"/>
    <x v="4"/>
    <x v="2"/>
    <x v="1"/>
    <x v="3"/>
    <x v="0"/>
    <x v="0"/>
    <n v="9"/>
    <n v="0"/>
    <n v="4.95"/>
  </r>
  <r>
    <x v="11"/>
    <x v="10"/>
    <x v="0"/>
    <x v="2"/>
    <x v="0"/>
    <x v="3"/>
    <x v="0"/>
    <x v="0"/>
    <n v="8"/>
    <n v="0"/>
    <n v="4.4000000000000004"/>
  </r>
  <r>
    <x v="6"/>
    <x v="17"/>
    <x v="8"/>
    <x v="2"/>
    <x v="1"/>
    <x v="4"/>
    <x v="1"/>
    <x v="0"/>
    <n v="1"/>
    <n v="0"/>
    <n v="0.55000000000000004"/>
  </r>
  <r>
    <x v="4"/>
    <x v="19"/>
    <x v="2"/>
    <x v="0"/>
    <x v="1"/>
    <x v="1"/>
    <x v="2"/>
    <x v="0"/>
    <n v="2086"/>
    <n v="523.82920000000001"/>
    <n v="938.7"/>
  </r>
  <r>
    <x v="9"/>
    <x v="10"/>
    <x v="0"/>
    <x v="0"/>
    <x v="0"/>
    <x v="4"/>
    <x v="0"/>
    <x v="0"/>
    <n v="47"/>
    <n v="0"/>
    <n v="25.85"/>
  </r>
  <r>
    <x v="5"/>
    <x v="0"/>
    <x v="0"/>
    <x v="1"/>
    <x v="1"/>
    <x v="3"/>
    <x v="2"/>
    <x v="1"/>
    <n v="0"/>
    <n v="0"/>
    <n v="0"/>
  </r>
  <r>
    <x v="3"/>
    <x v="9"/>
    <x v="2"/>
    <x v="0"/>
    <x v="1"/>
    <x v="2"/>
    <x v="3"/>
    <x v="0"/>
    <n v="216"/>
    <n v="0"/>
    <n v="59.400000000000006"/>
  </r>
  <r>
    <x v="11"/>
    <x v="4"/>
    <x v="3"/>
    <x v="0"/>
    <x v="1"/>
    <x v="4"/>
    <x v="3"/>
    <x v="1"/>
    <n v="44"/>
    <n v="0"/>
    <n v="0"/>
  </r>
  <r>
    <x v="0"/>
    <x v="13"/>
    <x v="0"/>
    <x v="0"/>
    <x v="1"/>
    <x v="0"/>
    <x v="2"/>
    <x v="0"/>
    <n v="418"/>
    <n v="0"/>
    <n v="110.77000000000001"/>
  </r>
  <r>
    <x v="7"/>
    <x v="17"/>
    <x v="8"/>
    <x v="2"/>
    <x v="1"/>
    <x v="5"/>
    <x v="1"/>
    <x v="0"/>
    <n v="2"/>
    <n v="73.368499999999997"/>
    <n v="1.3800000000000001"/>
  </r>
  <r>
    <x v="9"/>
    <x v="10"/>
    <x v="0"/>
    <x v="1"/>
    <x v="1"/>
    <x v="2"/>
    <x v="1"/>
    <x v="1"/>
    <n v="2"/>
    <n v="0"/>
    <n v="0"/>
  </r>
  <r>
    <x v="0"/>
    <x v="16"/>
    <x v="7"/>
    <x v="2"/>
    <x v="1"/>
    <x v="2"/>
    <x v="1"/>
    <x v="0"/>
    <n v="5"/>
    <n v="0"/>
    <n v="1.325"/>
  </r>
  <r>
    <x v="2"/>
    <x v="10"/>
    <x v="0"/>
    <x v="1"/>
    <x v="1"/>
    <x v="0"/>
    <x v="0"/>
    <x v="0"/>
    <n v="148"/>
    <n v="0"/>
    <n v="40.700000000000003"/>
  </r>
  <r>
    <x v="3"/>
    <x v="3"/>
    <x v="2"/>
    <x v="1"/>
    <x v="1"/>
    <x v="3"/>
    <x v="2"/>
    <x v="1"/>
    <n v="0"/>
    <n v="0"/>
    <n v="0"/>
  </r>
  <r>
    <x v="3"/>
    <x v="5"/>
    <x v="1"/>
    <x v="0"/>
    <x v="1"/>
    <x v="2"/>
    <x v="2"/>
    <x v="0"/>
    <n v="220"/>
    <n v="0"/>
    <n v="60.5"/>
  </r>
  <r>
    <x v="9"/>
    <x v="9"/>
    <x v="2"/>
    <x v="0"/>
    <x v="1"/>
    <x v="2"/>
    <x v="3"/>
    <x v="1"/>
    <n v="6"/>
    <n v="0"/>
    <n v="0"/>
  </r>
  <r>
    <x v="6"/>
    <x v="12"/>
    <x v="1"/>
    <x v="0"/>
    <x v="1"/>
    <x v="4"/>
    <x v="1"/>
    <x v="1"/>
    <n v="16"/>
    <n v="0"/>
    <n v="0"/>
  </r>
  <r>
    <x v="6"/>
    <x v="30"/>
    <x v="1"/>
    <x v="0"/>
    <x v="1"/>
    <x v="3"/>
    <x v="2"/>
    <x v="1"/>
    <n v="0"/>
    <n v="0"/>
    <n v="0"/>
  </r>
  <r>
    <x v="11"/>
    <x v="16"/>
    <x v="7"/>
    <x v="1"/>
    <x v="1"/>
    <x v="1"/>
    <x v="1"/>
    <x v="0"/>
    <n v="1"/>
    <n v="0.35139999999999999"/>
    <n v="0.45"/>
  </r>
  <r>
    <x v="0"/>
    <x v="10"/>
    <x v="0"/>
    <x v="2"/>
    <x v="1"/>
    <x v="2"/>
    <x v="3"/>
    <x v="0"/>
    <n v="117"/>
    <n v="0"/>
    <n v="31.005000000000003"/>
  </r>
  <r>
    <x v="4"/>
    <x v="9"/>
    <x v="2"/>
    <x v="2"/>
    <x v="1"/>
    <x v="2"/>
    <x v="0"/>
    <x v="1"/>
    <n v="1"/>
    <n v="0"/>
    <n v="0"/>
  </r>
  <r>
    <x v="4"/>
    <x v="16"/>
    <x v="7"/>
    <x v="1"/>
    <x v="1"/>
    <x v="0"/>
    <x v="1"/>
    <x v="0"/>
    <n v="1"/>
    <n v="0"/>
    <n v="0.26500000000000001"/>
  </r>
  <r>
    <x v="1"/>
    <x v="16"/>
    <x v="7"/>
    <x v="0"/>
    <x v="1"/>
    <x v="2"/>
    <x v="2"/>
    <x v="1"/>
    <n v="2"/>
    <n v="0"/>
    <n v="0"/>
  </r>
  <r>
    <x v="3"/>
    <x v="17"/>
    <x v="8"/>
    <x v="1"/>
    <x v="1"/>
    <x v="5"/>
    <x v="0"/>
    <x v="0"/>
    <n v="2"/>
    <n v="17.733700000000002"/>
    <n v="1.3800000000000001"/>
  </r>
  <r>
    <x v="1"/>
    <x v="11"/>
    <x v="2"/>
    <x v="1"/>
    <x v="1"/>
    <x v="4"/>
    <x v="2"/>
    <x v="1"/>
    <n v="35"/>
    <n v="0"/>
    <n v="0"/>
  </r>
  <r>
    <x v="2"/>
    <x v="5"/>
    <x v="1"/>
    <x v="2"/>
    <x v="1"/>
    <x v="3"/>
    <x v="0"/>
    <x v="0"/>
    <n v="1"/>
    <n v="0"/>
    <n v="0.55000000000000004"/>
  </r>
  <r>
    <x v="11"/>
    <x v="6"/>
    <x v="4"/>
    <x v="1"/>
    <x v="1"/>
    <x v="4"/>
    <x v="2"/>
    <x v="0"/>
    <n v="11"/>
    <n v="0"/>
    <n v="6.0500000000000007"/>
  </r>
  <r>
    <x v="7"/>
    <x v="4"/>
    <x v="3"/>
    <x v="2"/>
    <x v="1"/>
    <x v="3"/>
    <x v="0"/>
    <x v="0"/>
    <n v="10"/>
    <n v="0"/>
    <n v="5.5"/>
  </r>
  <r>
    <x v="4"/>
    <x v="10"/>
    <x v="0"/>
    <x v="2"/>
    <x v="1"/>
    <x v="1"/>
    <x v="2"/>
    <x v="0"/>
    <n v="309"/>
    <n v="93.561700000000002"/>
    <n v="139.05000000000001"/>
  </r>
  <r>
    <x v="4"/>
    <x v="1"/>
    <x v="1"/>
    <x v="1"/>
    <x v="1"/>
    <x v="1"/>
    <x v="3"/>
    <x v="0"/>
    <n v="1"/>
    <n v="0.13390000000000002"/>
    <n v="0.45"/>
  </r>
  <r>
    <x v="9"/>
    <x v="17"/>
    <x v="8"/>
    <x v="0"/>
    <x v="1"/>
    <x v="1"/>
    <x v="2"/>
    <x v="0"/>
    <n v="2260"/>
    <n v="624.79809999999998"/>
    <n v="1017"/>
  </r>
  <r>
    <x v="2"/>
    <x v="17"/>
    <x v="8"/>
    <x v="0"/>
    <x v="1"/>
    <x v="4"/>
    <x v="2"/>
    <x v="1"/>
    <n v="321"/>
    <n v="0"/>
    <n v="0"/>
  </r>
  <r>
    <x v="10"/>
    <x v="9"/>
    <x v="2"/>
    <x v="1"/>
    <x v="1"/>
    <x v="2"/>
    <x v="2"/>
    <x v="0"/>
    <n v="23"/>
    <n v="0"/>
    <n v="6.3250000000000002"/>
  </r>
  <r>
    <x v="9"/>
    <x v="7"/>
    <x v="2"/>
    <x v="0"/>
    <x v="1"/>
    <x v="0"/>
    <x v="2"/>
    <x v="0"/>
    <n v="74"/>
    <n v="0"/>
    <n v="19.61"/>
  </r>
  <r>
    <x v="10"/>
    <x v="15"/>
    <x v="2"/>
    <x v="0"/>
    <x v="1"/>
    <x v="1"/>
    <x v="2"/>
    <x v="0"/>
    <n v="681"/>
    <n v="192.54580000000001"/>
    <n v="306.45"/>
  </r>
  <r>
    <x v="0"/>
    <x v="0"/>
    <x v="0"/>
    <x v="0"/>
    <x v="1"/>
    <x v="1"/>
    <x v="2"/>
    <x v="0"/>
    <n v="284"/>
    <n v="64.487700000000004"/>
    <n v="127.80000000000001"/>
  </r>
  <r>
    <x v="8"/>
    <x v="4"/>
    <x v="3"/>
    <x v="0"/>
    <x v="1"/>
    <x v="0"/>
    <x v="1"/>
    <x v="0"/>
    <n v="3054"/>
    <n v="0"/>
    <n v="839.85"/>
  </r>
  <r>
    <x v="5"/>
    <x v="23"/>
    <x v="2"/>
    <x v="2"/>
    <x v="1"/>
    <x v="0"/>
    <x v="3"/>
    <x v="0"/>
    <n v="6"/>
    <n v="0"/>
    <n v="1.59"/>
  </r>
  <r>
    <x v="2"/>
    <x v="23"/>
    <x v="2"/>
    <x v="0"/>
    <x v="1"/>
    <x v="3"/>
    <x v="3"/>
    <x v="0"/>
    <n v="1"/>
    <n v="0"/>
    <n v="0.55000000000000004"/>
  </r>
  <r>
    <x v="5"/>
    <x v="18"/>
    <x v="9"/>
    <x v="0"/>
    <x v="1"/>
    <x v="1"/>
    <x v="3"/>
    <x v="0"/>
    <n v="15"/>
    <n v="2.2972999999999999"/>
    <n v="6.75"/>
  </r>
  <r>
    <x v="1"/>
    <x v="13"/>
    <x v="0"/>
    <x v="2"/>
    <x v="1"/>
    <x v="0"/>
    <x v="1"/>
    <x v="0"/>
    <n v="5"/>
    <n v="0"/>
    <n v="1.365"/>
  </r>
  <r>
    <x v="8"/>
    <x v="15"/>
    <x v="2"/>
    <x v="1"/>
    <x v="1"/>
    <x v="2"/>
    <x v="2"/>
    <x v="1"/>
    <n v="12"/>
    <n v="0"/>
    <n v="0"/>
  </r>
  <r>
    <x v="0"/>
    <x v="11"/>
    <x v="2"/>
    <x v="0"/>
    <x v="1"/>
    <x v="1"/>
    <x v="1"/>
    <x v="0"/>
    <n v="826"/>
    <n v="254.68430000000001"/>
    <n v="371.70000000000005"/>
  </r>
  <r>
    <x v="2"/>
    <x v="5"/>
    <x v="1"/>
    <x v="0"/>
    <x v="1"/>
    <x v="3"/>
    <x v="2"/>
    <x v="1"/>
    <n v="3"/>
    <n v="0"/>
    <n v="0"/>
  </r>
  <r>
    <x v="4"/>
    <x v="13"/>
    <x v="0"/>
    <x v="0"/>
    <x v="1"/>
    <x v="3"/>
    <x v="0"/>
    <x v="0"/>
    <n v="1"/>
    <n v="0"/>
    <n v="0.55000000000000004"/>
  </r>
  <r>
    <x v="8"/>
    <x v="5"/>
    <x v="1"/>
    <x v="2"/>
    <x v="1"/>
    <x v="2"/>
    <x v="3"/>
    <x v="0"/>
    <n v="1"/>
    <n v="0"/>
    <n v="0.27500000000000002"/>
  </r>
  <r>
    <x v="9"/>
    <x v="4"/>
    <x v="3"/>
    <x v="0"/>
    <x v="1"/>
    <x v="4"/>
    <x v="0"/>
    <x v="0"/>
    <n v="417"/>
    <n v="0"/>
    <n v="229.35000000000002"/>
  </r>
  <r>
    <x v="9"/>
    <x v="19"/>
    <x v="2"/>
    <x v="1"/>
    <x v="1"/>
    <x v="2"/>
    <x v="0"/>
    <x v="0"/>
    <n v="27"/>
    <n v="0"/>
    <n v="7.1550000000000002"/>
  </r>
  <r>
    <x v="5"/>
    <x v="10"/>
    <x v="0"/>
    <x v="2"/>
    <x v="0"/>
    <x v="1"/>
    <x v="3"/>
    <x v="0"/>
    <n v="68"/>
    <n v="25.419500000000003"/>
    <n v="30.6"/>
  </r>
  <r>
    <x v="6"/>
    <x v="9"/>
    <x v="2"/>
    <x v="1"/>
    <x v="1"/>
    <x v="4"/>
    <x v="2"/>
    <x v="0"/>
    <n v="1"/>
    <n v="0"/>
    <n v="0.55000000000000004"/>
  </r>
  <r>
    <x v="11"/>
    <x v="22"/>
    <x v="7"/>
    <x v="0"/>
    <x v="1"/>
    <x v="0"/>
    <x v="2"/>
    <x v="1"/>
    <n v="3"/>
    <n v="0"/>
    <n v="0"/>
  </r>
  <r>
    <x v="2"/>
    <x v="10"/>
    <x v="0"/>
    <x v="2"/>
    <x v="1"/>
    <x v="4"/>
    <x v="1"/>
    <x v="0"/>
    <n v="2"/>
    <n v="0"/>
    <n v="1.1000000000000001"/>
  </r>
  <r>
    <x v="5"/>
    <x v="13"/>
    <x v="0"/>
    <x v="2"/>
    <x v="1"/>
    <x v="3"/>
    <x v="2"/>
    <x v="1"/>
    <n v="0"/>
    <n v="0"/>
    <n v="0"/>
  </r>
  <r>
    <x v="9"/>
    <x v="2"/>
    <x v="2"/>
    <x v="0"/>
    <x v="1"/>
    <x v="3"/>
    <x v="2"/>
    <x v="1"/>
    <n v="1"/>
    <n v="0"/>
    <n v="0"/>
  </r>
  <r>
    <x v="9"/>
    <x v="11"/>
    <x v="2"/>
    <x v="0"/>
    <x v="1"/>
    <x v="3"/>
    <x v="2"/>
    <x v="1"/>
    <n v="37"/>
    <n v="0"/>
    <n v="0"/>
  </r>
  <r>
    <x v="2"/>
    <x v="13"/>
    <x v="0"/>
    <x v="0"/>
    <x v="1"/>
    <x v="0"/>
    <x v="2"/>
    <x v="1"/>
    <n v="31"/>
    <n v="0"/>
    <n v="0"/>
  </r>
  <r>
    <x v="7"/>
    <x v="21"/>
    <x v="0"/>
    <x v="0"/>
    <x v="1"/>
    <x v="0"/>
    <x v="0"/>
    <x v="0"/>
    <n v="8"/>
    <n v="0"/>
    <n v="2.2000000000000002"/>
  </r>
  <r>
    <x v="4"/>
    <x v="4"/>
    <x v="3"/>
    <x v="2"/>
    <x v="0"/>
    <x v="0"/>
    <x v="2"/>
    <x v="1"/>
    <n v="4"/>
    <n v="0"/>
    <n v="0"/>
  </r>
  <r>
    <x v="7"/>
    <x v="4"/>
    <x v="3"/>
    <x v="2"/>
    <x v="1"/>
    <x v="1"/>
    <x v="1"/>
    <x v="0"/>
    <n v="71"/>
    <n v="29.528600000000001"/>
    <n v="31.950000000000003"/>
  </r>
  <r>
    <x v="1"/>
    <x v="26"/>
    <x v="2"/>
    <x v="0"/>
    <x v="1"/>
    <x v="2"/>
    <x v="3"/>
    <x v="1"/>
    <n v="2"/>
    <n v="0"/>
    <n v="0"/>
  </r>
  <r>
    <x v="11"/>
    <x v="6"/>
    <x v="4"/>
    <x v="0"/>
    <x v="0"/>
    <x v="0"/>
    <x v="1"/>
    <x v="0"/>
    <n v="204"/>
    <n v="0"/>
    <n v="56.1"/>
  </r>
  <r>
    <x v="8"/>
    <x v="24"/>
    <x v="2"/>
    <x v="0"/>
    <x v="1"/>
    <x v="1"/>
    <x v="3"/>
    <x v="0"/>
    <n v="23"/>
    <n v="14.287800000000001"/>
    <n v="10.35"/>
  </r>
  <r>
    <x v="2"/>
    <x v="4"/>
    <x v="3"/>
    <x v="0"/>
    <x v="1"/>
    <x v="0"/>
    <x v="0"/>
    <x v="1"/>
    <n v="150"/>
    <n v="0"/>
    <n v="0"/>
  </r>
  <r>
    <x v="4"/>
    <x v="1"/>
    <x v="1"/>
    <x v="0"/>
    <x v="1"/>
    <x v="0"/>
    <x v="1"/>
    <x v="0"/>
    <n v="299"/>
    <n v="0"/>
    <n v="79.234999999999999"/>
  </r>
  <r>
    <x v="2"/>
    <x v="9"/>
    <x v="2"/>
    <x v="0"/>
    <x v="1"/>
    <x v="3"/>
    <x v="0"/>
    <x v="0"/>
    <n v="128"/>
    <n v="0"/>
    <n v="70.400000000000006"/>
  </r>
  <r>
    <x v="4"/>
    <x v="4"/>
    <x v="3"/>
    <x v="0"/>
    <x v="0"/>
    <x v="4"/>
    <x v="2"/>
    <x v="0"/>
    <n v="4"/>
    <n v="0"/>
    <n v="2.2000000000000002"/>
  </r>
  <r>
    <x v="7"/>
    <x v="26"/>
    <x v="2"/>
    <x v="2"/>
    <x v="1"/>
    <x v="0"/>
    <x v="2"/>
    <x v="1"/>
    <n v="1"/>
    <n v="0"/>
    <n v="0"/>
  </r>
  <r>
    <x v="6"/>
    <x v="6"/>
    <x v="4"/>
    <x v="1"/>
    <x v="1"/>
    <x v="1"/>
    <x v="3"/>
    <x v="0"/>
    <n v="12"/>
    <n v="2.4949000000000003"/>
    <n v="5.4"/>
  </r>
  <r>
    <x v="8"/>
    <x v="10"/>
    <x v="0"/>
    <x v="0"/>
    <x v="0"/>
    <x v="4"/>
    <x v="3"/>
    <x v="0"/>
    <n v="19"/>
    <n v="0"/>
    <n v="10.450000000000001"/>
  </r>
  <r>
    <x v="3"/>
    <x v="6"/>
    <x v="4"/>
    <x v="2"/>
    <x v="1"/>
    <x v="3"/>
    <x v="3"/>
    <x v="0"/>
    <n v="5"/>
    <n v="0"/>
    <n v="2.75"/>
  </r>
  <r>
    <x v="8"/>
    <x v="0"/>
    <x v="0"/>
    <x v="0"/>
    <x v="1"/>
    <x v="0"/>
    <x v="0"/>
    <x v="0"/>
    <n v="319"/>
    <n v="0"/>
    <n v="87.725000000000009"/>
  </r>
  <r>
    <x v="9"/>
    <x v="11"/>
    <x v="2"/>
    <x v="1"/>
    <x v="1"/>
    <x v="2"/>
    <x v="2"/>
    <x v="1"/>
    <n v="6"/>
    <n v="0"/>
    <n v="0"/>
  </r>
  <r>
    <x v="8"/>
    <x v="12"/>
    <x v="1"/>
    <x v="1"/>
    <x v="1"/>
    <x v="3"/>
    <x v="3"/>
    <x v="0"/>
    <n v="2"/>
    <n v="0"/>
    <n v="1.1000000000000001"/>
  </r>
  <r>
    <x v="8"/>
    <x v="10"/>
    <x v="0"/>
    <x v="2"/>
    <x v="1"/>
    <x v="2"/>
    <x v="2"/>
    <x v="1"/>
    <n v="19"/>
    <n v="0"/>
    <n v="0"/>
  </r>
  <r>
    <x v="0"/>
    <x v="12"/>
    <x v="1"/>
    <x v="2"/>
    <x v="1"/>
    <x v="0"/>
    <x v="3"/>
    <x v="0"/>
    <n v="86"/>
    <n v="0"/>
    <n v="22.790000000000003"/>
  </r>
  <r>
    <x v="11"/>
    <x v="2"/>
    <x v="2"/>
    <x v="0"/>
    <x v="1"/>
    <x v="4"/>
    <x v="0"/>
    <x v="1"/>
    <n v="91"/>
    <n v="0"/>
    <n v="0"/>
  </r>
  <r>
    <x v="5"/>
    <x v="19"/>
    <x v="2"/>
    <x v="1"/>
    <x v="1"/>
    <x v="4"/>
    <x v="2"/>
    <x v="1"/>
    <n v="23"/>
    <n v="0"/>
    <n v="0"/>
  </r>
  <r>
    <x v="11"/>
    <x v="1"/>
    <x v="1"/>
    <x v="2"/>
    <x v="1"/>
    <x v="4"/>
    <x v="0"/>
    <x v="0"/>
    <n v="1"/>
    <n v="0"/>
    <n v="0.55000000000000004"/>
  </r>
  <r>
    <x v="2"/>
    <x v="10"/>
    <x v="0"/>
    <x v="1"/>
    <x v="0"/>
    <x v="0"/>
    <x v="3"/>
    <x v="0"/>
    <n v="33"/>
    <n v="0"/>
    <n v="9.0750000000000011"/>
  </r>
  <r>
    <x v="9"/>
    <x v="19"/>
    <x v="2"/>
    <x v="0"/>
    <x v="1"/>
    <x v="5"/>
    <x v="1"/>
    <x v="0"/>
    <n v="1"/>
    <n v="60.418000000000006"/>
    <n v="0.69000000000000006"/>
  </r>
  <r>
    <x v="7"/>
    <x v="8"/>
    <x v="5"/>
    <x v="2"/>
    <x v="1"/>
    <x v="2"/>
    <x v="1"/>
    <x v="0"/>
    <n v="3"/>
    <n v="0"/>
    <n v="0.82500000000000007"/>
  </r>
  <r>
    <x v="6"/>
    <x v="6"/>
    <x v="4"/>
    <x v="0"/>
    <x v="1"/>
    <x v="4"/>
    <x v="1"/>
    <x v="1"/>
    <n v="19"/>
    <n v="0"/>
    <n v="0"/>
  </r>
  <r>
    <x v="2"/>
    <x v="16"/>
    <x v="7"/>
    <x v="2"/>
    <x v="1"/>
    <x v="3"/>
    <x v="2"/>
    <x v="1"/>
    <n v="0"/>
    <n v="0"/>
    <n v="0"/>
  </r>
  <r>
    <x v="8"/>
    <x v="18"/>
    <x v="9"/>
    <x v="0"/>
    <x v="1"/>
    <x v="2"/>
    <x v="0"/>
    <x v="0"/>
    <n v="2"/>
    <n v="0"/>
    <n v="0.55000000000000004"/>
  </r>
  <r>
    <x v="10"/>
    <x v="1"/>
    <x v="1"/>
    <x v="1"/>
    <x v="1"/>
    <x v="2"/>
    <x v="1"/>
    <x v="0"/>
    <n v="1"/>
    <n v="0"/>
    <n v="0.27500000000000002"/>
  </r>
  <r>
    <x v="1"/>
    <x v="16"/>
    <x v="7"/>
    <x v="1"/>
    <x v="1"/>
    <x v="3"/>
    <x v="2"/>
    <x v="0"/>
    <n v="6"/>
    <n v="0"/>
    <n v="3.3000000000000003"/>
  </r>
  <r>
    <x v="8"/>
    <x v="9"/>
    <x v="2"/>
    <x v="2"/>
    <x v="1"/>
    <x v="3"/>
    <x v="2"/>
    <x v="0"/>
    <n v="41"/>
    <n v="0"/>
    <n v="22.55"/>
  </r>
  <r>
    <x v="11"/>
    <x v="12"/>
    <x v="1"/>
    <x v="1"/>
    <x v="1"/>
    <x v="1"/>
    <x v="3"/>
    <x v="0"/>
    <n v="3"/>
    <n v="0.83550000000000002"/>
    <n v="1.35"/>
  </r>
  <r>
    <x v="8"/>
    <x v="15"/>
    <x v="2"/>
    <x v="0"/>
    <x v="1"/>
    <x v="0"/>
    <x v="2"/>
    <x v="0"/>
    <n v="6636"/>
    <n v="0"/>
    <n v="1824.9"/>
  </r>
  <r>
    <x v="0"/>
    <x v="10"/>
    <x v="0"/>
    <x v="0"/>
    <x v="1"/>
    <x v="3"/>
    <x v="0"/>
    <x v="0"/>
    <n v="724"/>
    <n v="0"/>
    <n v="398.20000000000005"/>
  </r>
  <r>
    <x v="9"/>
    <x v="0"/>
    <x v="0"/>
    <x v="0"/>
    <x v="1"/>
    <x v="0"/>
    <x v="2"/>
    <x v="0"/>
    <n v="2100"/>
    <n v="0"/>
    <n v="556.5"/>
  </r>
  <r>
    <x v="9"/>
    <x v="4"/>
    <x v="3"/>
    <x v="2"/>
    <x v="0"/>
    <x v="2"/>
    <x v="3"/>
    <x v="0"/>
    <n v="1"/>
    <n v="0"/>
    <n v="0.26500000000000001"/>
  </r>
  <r>
    <x v="6"/>
    <x v="1"/>
    <x v="1"/>
    <x v="0"/>
    <x v="1"/>
    <x v="2"/>
    <x v="2"/>
    <x v="0"/>
    <n v="486"/>
    <n v="0"/>
    <n v="133.65"/>
  </r>
  <r>
    <x v="8"/>
    <x v="25"/>
    <x v="11"/>
    <x v="0"/>
    <x v="1"/>
    <x v="1"/>
    <x v="2"/>
    <x v="0"/>
    <n v="5"/>
    <n v="1.0375000000000001"/>
    <n v="2.25"/>
  </r>
  <r>
    <x v="0"/>
    <x v="17"/>
    <x v="8"/>
    <x v="0"/>
    <x v="1"/>
    <x v="0"/>
    <x v="1"/>
    <x v="0"/>
    <n v="1400"/>
    <n v="0"/>
    <n v="371"/>
  </r>
  <r>
    <x v="4"/>
    <x v="8"/>
    <x v="5"/>
    <x v="0"/>
    <x v="1"/>
    <x v="3"/>
    <x v="0"/>
    <x v="0"/>
    <n v="18"/>
    <n v="0"/>
    <n v="9.9"/>
  </r>
  <r>
    <x v="5"/>
    <x v="3"/>
    <x v="2"/>
    <x v="1"/>
    <x v="1"/>
    <x v="0"/>
    <x v="3"/>
    <x v="1"/>
    <n v="1"/>
    <n v="0"/>
    <n v="0"/>
  </r>
  <r>
    <x v="8"/>
    <x v="12"/>
    <x v="1"/>
    <x v="0"/>
    <x v="1"/>
    <x v="2"/>
    <x v="0"/>
    <x v="0"/>
    <n v="155"/>
    <n v="0"/>
    <n v="42.625"/>
  </r>
  <r>
    <x v="9"/>
    <x v="10"/>
    <x v="0"/>
    <x v="0"/>
    <x v="0"/>
    <x v="2"/>
    <x v="3"/>
    <x v="1"/>
    <n v="14"/>
    <n v="0"/>
    <n v="0"/>
  </r>
  <r>
    <x v="3"/>
    <x v="1"/>
    <x v="1"/>
    <x v="0"/>
    <x v="1"/>
    <x v="4"/>
    <x v="2"/>
    <x v="1"/>
    <n v="6"/>
    <n v="0"/>
    <n v="0"/>
  </r>
  <r>
    <x v="5"/>
    <x v="4"/>
    <x v="3"/>
    <x v="0"/>
    <x v="1"/>
    <x v="3"/>
    <x v="1"/>
    <x v="1"/>
    <n v="3"/>
    <n v="0"/>
    <n v="0"/>
  </r>
  <r>
    <x v="7"/>
    <x v="0"/>
    <x v="0"/>
    <x v="2"/>
    <x v="1"/>
    <x v="2"/>
    <x v="3"/>
    <x v="0"/>
    <n v="2"/>
    <n v="0"/>
    <n v="0.55000000000000004"/>
  </r>
  <r>
    <x v="0"/>
    <x v="1"/>
    <x v="1"/>
    <x v="2"/>
    <x v="1"/>
    <x v="2"/>
    <x v="0"/>
    <x v="0"/>
    <n v="1"/>
    <n v="0"/>
    <n v="0.26500000000000001"/>
  </r>
  <r>
    <x v="11"/>
    <x v="11"/>
    <x v="2"/>
    <x v="0"/>
    <x v="1"/>
    <x v="4"/>
    <x v="1"/>
    <x v="1"/>
    <n v="12"/>
    <n v="0"/>
    <n v="0"/>
  </r>
  <r>
    <x v="11"/>
    <x v="2"/>
    <x v="2"/>
    <x v="0"/>
    <x v="1"/>
    <x v="4"/>
    <x v="3"/>
    <x v="0"/>
    <n v="1"/>
    <n v="0"/>
    <n v="0.55000000000000004"/>
  </r>
  <r>
    <x v="11"/>
    <x v="16"/>
    <x v="7"/>
    <x v="2"/>
    <x v="1"/>
    <x v="0"/>
    <x v="1"/>
    <x v="0"/>
    <n v="5"/>
    <n v="0"/>
    <n v="1.375"/>
  </r>
  <r>
    <x v="2"/>
    <x v="4"/>
    <x v="3"/>
    <x v="0"/>
    <x v="1"/>
    <x v="0"/>
    <x v="3"/>
    <x v="0"/>
    <n v="14950"/>
    <n v="0"/>
    <n v="4111.25"/>
  </r>
  <r>
    <x v="11"/>
    <x v="0"/>
    <x v="0"/>
    <x v="0"/>
    <x v="1"/>
    <x v="3"/>
    <x v="2"/>
    <x v="0"/>
    <n v="150"/>
    <n v="0"/>
    <n v="82.5"/>
  </r>
  <r>
    <x v="9"/>
    <x v="6"/>
    <x v="4"/>
    <x v="0"/>
    <x v="0"/>
    <x v="3"/>
    <x v="0"/>
    <x v="0"/>
    <n v="40"/>
    <n v="0"/>
    <n v="22"/>
  </r>
  <r>
    <x v="5"/>
    <x v="10"/>
    <x v="0"/>
    <x v="0"/>
    <x v="1"/>
    <x v="0"/>
    <x v="0"/>
    <x v="1"/>
    <n v="185"/>
    <n v="0"/>
    <n v="0"/>
  </r>
  <r>
    <x v="10"/>
    <x v="2"/>
    <x v="2"/>
    <x v="0"/>
    <x v="1"/>
    <x v="2"/>
    <x v="3"/>
    <x v="0"/>
    <n v="54"/>
    <n v="0"/>
    <n v="14.850000000000001"/>
  </r>
  <r>
    <x v="6"/>
    <x v="10"/>
    <x v="0"/>
    <x v="1"/>
    <x v="0"/>
    <x v="0"/>
    <x v="0"/>
    <x v="0"/>
    <n v="33"/>
    <n v="0"/>
    <n v="9.0750000000000011"/>
  </r>
  <r>
    <x v="6"/>
    <x v="10"/>
    <x v="0"/>
    <x v="1"/>
    <x v="1"/>
    <x v="0"/>
    <x v="3"/>
    <x v="1"/>
    <n v="8"/>
    <n v="0"/>
    <n v="0"/>
  </r>
  <r>
    <x v="9"/>
    <x v="29"/>
    <x v="1"/>
    <x v="0"/>
    <x v="1"/>
    <x v="0"/>
    <x v="3"/>
    <x v="0"/>
    <n v="1"/>
    <n v="0"/>
    <n v="0.26500000000000001"/>
  </r>
  <r>
    <x v="0"/>
    <x v="10"/>
    <x v="0"/>
    <x v="1"/>
    <x v="0"/>
    <x v="2"/>
    <x v="3"/>
    <x v="0"/>
    <n v="5"/>
    <n v="0"/>
    <n v="1.325"/>
  </r>
  <r>
    <x v="3"/>
    <x v="0"/>
    <x v="0"/>
    <x v="0"/>
    <x v="1"/>
    <x v="2"/>
    <x v="2"/>
    <x v="0"/>
    <n v="182"/>
    <n v="0"/>
    <n v="50.050000000000004"/>
  </r>
  <r>
    <x v="8"/>
    <x v="8"/>
    <x v="5"/>
    <x v="2"/>
    <x v="1"/>
    <x v="2"/>
    <x v="2"/>
    <x v="0"/>
    <n v="40"/>
    <n v="0"/>
    <n v="11"/>
  </r>
  <r>
    <x v="8"/>
    <x v="19"/>
    <x v="2"/>
    <x v="0"/>
    <x v="1"/>
    <x v="4"/>
    <x v="3"/>
    <x v="0"/>
    <n v="34"/>
    <n v="0"/>
    <n v="18.7"/>
  </r>
  <r>
    <x v="1"/>
    <x v="11"/>
    <x v="2"/>
    <x v="0"/>
    <x v="1"/>
    <x v="3"/>
    <x v="3"/>
    <x v="0"/>
    <n v="470"/>
    <n v="0"/>
    <n v="258.5"/>
  </r>
  <r>
    <x v="6"/>
    <x v="0"/>
    <x v="0"/>
    <x v="1"/>
    <x v="1"/>
    <x v="2"/>
    <x v="2"/>
    <x v="0"/>
    <n v="2"/>
    <n v="0"/>
    <n v="0.55000000000000004"/>
  </r>
  <r>
    <x v="2"/>
    <x v="15"/>
    <x v="2"/>
    <x v="2"/>
    <x v="1"/>
    <x v="3"/>
    <x v="0"/>
    <x v="0"/>
    <n v="4"/>
    <n v="0"/>
    <n v="2.2000000000000002"/>
  </r>
  <r>
    <x v="6"/>
    <x v="15"/>
    <x v="2"/>
    <x v="1"/>
    <x v="1"/>
    <x v="1"/>
    <x v="0"/>
    <x v="0"/>
    <n v="11"/>
    <n v="4.3102999999999998"/>
    <n v="4.95"/>
  </r>
  <r>
    <x v="11"/>
    <x v="11"/>
    <x v="2"/>
    <x v="0"/>
    <x v="1"/>
    <x v="0"/>
    <x v="1"/>
    <x v="1"/>
    <n v="28"/>
    <n v="0"/>
    <n v="0"/>
  </r>
  <r>
    <x v="6"/>
    <x v="4"/>
    <x v="3"/>
    <x v="1"/>
    <x v="1"/>
    <x v="3"/>
    <x v="2"/>
    <x v="0"/>
    <n v="4"/>
    <n v="0"/>
    <n v="2.2000000000000002"/>
  </r>
  <r>
    <x v="7"/>
    <x v="19"/>
    <x v="2"/>
    <x v="2"/>
    <x v="1"/>
    <x v="1"/>
    <x v="0"/>
    <x v="0"/>
    <n v="20"/>
    <n v="6.5152999999999999"/>
    <n v="9"/>
  </r>
  <r>
    <x v="10"/>
    <x v="15"/>
    <x v="2"/>
    <x v="0"/>
    <x v="1"/>
    <x v="5"/>
    <x v="0"/>
    <x v="1"/>
    <n v="11"/>
    <n v="273.34270000000004"/>
    <n v="0"/>
  </r>
  <r>
    <x v="6"/>
    <x v="6"/>
    <x v="4"/>
    <x v="1"/>
    <x v="0"/>
    <x v="0"/>
    <x v="2"/>
    <x v="0"/>
    <n v="22"/>
    <n v="0"/>
    <n v="6.0500000000000007"/>
  </r>
  <r>
    <x v="9"/>
    <x v="13"/>
    <x v="0"/>
    <x v="0"/>
    <x v="1"/>
    <x v="0"/>
    <x v="1"/>
    <x v="1"/>
    <n v="2"/>
    <n v="0"/>
    <n v="0"/>
  </r>
  <r>
    <x v="10"/>
    <x v="19"/>
    <x v="2"/>
    <x v="0"/>
    <x v="1"/>
    <x v="3"/>
    <x v="2"/>
    <x v="1"/>
    <n v="13"/>
    <n v="0"/>
    <n v="0"/>
  </r>
  <r>
    <x v="4"/>
    <x v="26"/>
    <x v="2"/>
    <x v="1"/>
    <x v="1"/>
    <x v="3"/>
    <x v="2"/>
    <x v="1"/>
    <n v="0"/>
    <n v="0"/>
    <n v="0"/>
  </r>
  <r>
    <x v="5"/>
    <x v="5"/>
    <x v="1"/>
    <x v="0"/>
    <x v="1"/>
    <x v="3"/>
    <x v="3"/>
    <x v="0"/>
    <n v="31"/>
    <n v="0"/>
    <n v="17.05"/>
  </r>
  <r>
    <x v="8"/>
    <x v="10"/>
    <x v="0"/>
    <x v="1"/>
    <x v="1"/>
    <x v="3"/>
    <x v="1"/>
    <x v="0"/>
    <n v="6"/>
    <n v="0"/>
    <n v="3.3000000000000003"/>
  </r>
  <r>
    <x v="11"/>
    <x v="11"/>
    <x v="2"/>
    <x v="0"/>
    <x v="1"/>
    <x v="3"/>
    <x v="2"/>
    <x v="0"/>
    <n v="3083"/>
    <n v="0"/>
    <n v="1695.65"/>
  </r>
  <r>
    <x v="6"/>
    <x v="15"/>
    <x v="2"/>
    <x v="2"/>
    <x v="1"/>
    <x v="4"/>
    <x v="3"/>
    <x v="0"/>
    <n v="1"/>
    <n v="0"/>
    <n v="0.55000000000000004"/>
  </r>
  <r>
    <x v="9"/>
    <x v="10"/>
    <x v="0"/>
    <x v="2"/>
    <x v="1"/>
    <x v="2"/>
    <x v="2"/>
    <x v="0"/>
    <n v="341"/>
    <n v="0"/>
    <n v="90.365000000000009"/>
  </r>
  <r>
    <x v="10"/>
    <x v="4"/>
    <x v="3"/>
    <x v="0"/>
    <x v="1"/>
    <x v="2"/>
    <x v="2"/>
    <x v="1"/>
    <n v="68"/>
    <n v="0"/>
    <n v="0"/>
  </r>
  <r>
    <x v="6"/>
    <x v="19"/>
    <x v="2"/>
    <x v="2"/>
    <x v="1"/>
    <x v="2"/>
    <x v="1"/>
    <x v="0"/>
    <n v="8"/>
    <n v="0"/>
    <n v="2.2000000000000002"/>
  </r>
  <r>
    <x v="7"/>
    <x v="10"/>
    <x v="0"/>
    <x v="0"/>
    <x v="0"/>
    <x v="2"/>
    <x v="0"/>
    <x v="1"/>
    <n v="6"/>
    <n v="0"/>
    <n v="0"/>
  </r>
  <r>
    <x v="4"/>
    <x v="22"/>
    <x v="7"/>
    <x v="0"/>
    <x v="1"/>
    <x v="3"/>
    <x v="0"/>
    <x v="0"/>
    <n v="2"/>
    <n v="0"/>
    <n v="1.1000000000000001"/>
  </r>
  <r>
    <x v="4"/>
    <x v="22"/>
    <x v="7"/>
    <x v="2"/>
    <x v="1"/>
    <x v="0"/>
    <x v="0"/>
    <x v="0"/>
    <n v="1"/>
    <n v="0"/>
    <n v="0.26500000000000001"/>
  </r>
  <r>
    <x v="3"/>
    <x v="10"/>
    <x v="0"/>
    <x v="2"/>
    <x v="1"/>
    <x v="3"/>
    <x v="1"/>
    <x v="0"/>
    <n v="14"/>
    <n v="0"/>
    <n v="7.7"/>
  </r>
  <r>
    <x v="3"/>
    <x v="4"/>
    <x v="3"/>
    <x v="0"/>
    <x v="0"/>
    <x v="2"/>
    <x v="0"/>
    <x v="0"/>
    <n v="15"/>
    <n v="0"/>
    <n v="4.125"/>
  </r>
  <r>
    <x v="9"/>
    <x v="6"/>
    <x v="4"/>
    <x v="2"/>
    <x v="1"/>
    <x v="3"/>
    <x v="3"/>
    <x v="1"/>
    <n v="1"/>
    <n v="0"/>
    <n v="0"/>
  </r>
  <r>
    <x v="4"/>
    <x v="8"/>
    <x v="5"/>
    <x v="2"/>
    <x v="1"/>
    <x v="4"/>
    <x v="3"/>
    <x v="0"/>
    <n v="6"/>
    <n v="0"/>
    <n v="3.3000000000000003"/>
  </r>
  <r>
    <x v="3"/>
    <x v="12"/>
    <x v="1"/>
    <x v="2"/>
    <x v="1"/>
    <x v="0"/>
    <x v="3"/>
    <x v="1"/>
    <n v="1"/>
    <n v="0"/>
    <n v="0"/>
  </r>
  <r>
    <x v="6"/>
    <x v="6"/>
    <x v="4"/>
    <x v="2"/>
    <x v="1"/>
    <x v="0"/>
    <x v="1"/>
    <x v="0"/>
    <n v="67"/>
    <n v="0"/>
    <n v="18.425000000000001"/>
  </r>
  <r>
    <x v="2"/>
    <x v="8"/>
    <x v="5"/>
    <x v="1"/>
    <x v="1"/>
    <x v="4"/>
    <x v="0"/>
    <x v="0"/>
    <n v="2"/>
    <n v="0"/>
    <n v="1.1000000000000001"/>
  </r>
  <r>
    <x v="9"/>
    <x v="10"/>
    <x v="0"/>
    <x v="0"/>
    <x v="1"/>
    <x v="3"/>
    <x v="2"/>
    <x v="0"/>
    <n v="5143"/>
    <n v="0"/>
    <n v="2828.65"/>
  </r>
  <r>
    <x v="1"/>
    <x v="16"/>
    <x v="7"/>
    <x v="2"/>
    <x v="1"/>
    <x v="0"/>
    <x v="0"/>
    <x v="0"/>
    <n v="25"/>
    <n v="0"/>
    <n v="6.875"/>
  </r>
  <r>
    <x v="7"/>
    <x v="17"/>
    <x v="8"/>
    <x v="1"/>
    <x v="1"/>
    <x v="4"/>
    <x v="2"/>
    <x v="0"/>
    <n v="5"/>
    <n v="0"/>
    <n v="2.75"/>
  </r>
  <r>
    <x v="0"/>
    <x v="1"/>
    <x v="1"/>
    <x v="0"/>
    <x v="1"/>
    <x v="2"/>
    <x v="0"/>
    <x v="0"/>
    <n v="129"/>
    <n v="0"/>
    <n v="34.185000000000002"/>
  </r>
  <r>
    <x v="1"/>
    <x v="0"/>
    <x v="0"/>
    <x v="2"/>
    <x v="1"/>
    <x v="3"/>
    <x v="3"/>
    <x v="0"/>
    <n v="1"/>
    <n v="0"/>
    <n v="0.55000000000000004"/>
  </r>
  <r>
    <x v="11"/>
    <x v="21"/>
    <x v="0"/>
    <x v="0"/>
    <x v="1"/>
    <x v="3"/>
    <x v="2"/>
    <x v="1"/>
    <n v="0"/>
    <n v="0"/>
    <n v="0"/>
  </r>
  <r>
    <x v="3"/>
    <x v="10"/>
    <x v="0"/>
    <x v="2"/>
    <x v="0"/>
    <x v="2"/>
    <x v="0"/>
    <x v="0"/>
    <n v="17"/>
    <n v="0"/>
    <n v="4.6749999999999998"/>
  </r>
  <r>
    <x v="6"/>
    <x v="4"/>
    <x v="3"/>
    <x v="2"/>
    <x v="0"/>
    <x v="0"/>
    <x v="2"/>
    <x v="0"/>
    <n v="28"/>
    <n v="0"/>
    <n v="7.7"/>
  </r>
  <r>
    <x v="5"/>
    <x v="16"/>
    <x v="7"/>
    <x v="1"/>
    <x v="1"/>
    <x v="3"/>
    <x v="0"/>
    <x v="0"/>
    <n v="1"/>
    <n v="0"/>
    <n v="0.55000000000000004"/>
  </r>
  <r>
    <x v="11"/>
    <x v="6"/>
    <x v="4"/>
    <x v="2"/>
    <x v="1"/>
    <x v="1"/>
    <x v="3"/>
    <x v="0"/>
    <n v="92"/>
    <n v="25.225100000000001"/>
    <n v="41.4"/>
  </r>
  <r>
    <x v="7"/>
    <x v="15"/>
    <x v="2"/>
    <x v="0"/>
    <x v="1"/>
    <x v="5"/>
    <x v="2"/>
    <x v="1"/>
    <n v="7"/>
    <n v="186.28900000000002"/>
    <n v="0"/>
  </r>
  <r>
    <x v="9"/>
    <x v="15"/>
    <x v="2"/>
    <x v="0"/>
    <x v="1"/>
    <x v="0"/>
    <x v="3"/>
    <x v="1"/>
    <n v="26"/>
    <n v="0"/>
    <n v="0"/>
  </r>
  <r>
    <x v="0"/>
    <x v="11"/>
    <x v="2"/>
    <x v="0"/>
    <x v="1"/>
    <x v="3"/>
    <x v="3"/>
    <x v="1"/>
    <n v="7"/>
    <n v="0"/>
    <n v="0"/>
  </r>
  <r>
    <x v="6"/>
    <x v="1"/>
    <x v="1"/>
    <x v="2"/>
    <x v="1"/>
    <x v="1"/>
    <x v="2"/>
    <x v="0"/>
    <n v="8"/>
    <n v="5.9582000000000006"/>
    <n v="3.6"/>
  </r>
  <r>
    <x v="7"/>
    <x v="1"/>
    <x v="1"/>
    <x v="0"/>
    <x v="1"/>
    <x v="0"/>
    <x v="2"/>
    <x v="1"/>
    <n v="73"/>
    <n v="0"/>
    <n v="0"/>
  </r>
  <r>
    <x v="11"/>
    <x v="22"/>
    <x v="7"/>
    <x v="2"/>
    <x v="1"/>
    <x v="0"/>
    <x v="2"/>
    <x v="0"/>
    <n v="5"/>
    <n v="0"/>
    <n v="1.375"/>
  </r>
  <r>
    <x v="6"/>
    <x v="17"/>
    <x v="8"/>
    <x v="0"/>
    <x v="1"/>
    <x v="4"/>
    <x v="1"/>
    <x v="0"/>
    <n v="28"/>
    <n v="0"/>
    <n v="15.4"/>
  </r>
  <r>
    <x v="2"/>
    <x v="0"/>
    <x v="0"/>
    <x v="0"/>
    <x v="1"/>
    <x v="3"/>
    <x v="3"/>
    <x v="0"/>
    <n v="28"/>
    <n v="0"/>
    <n v="15.4"/>
  </r>
  <r>
    <x v="5"/>
    <x v="12"/>
    <x v="1"/>
    <x v="0"/>
    <x v="1"/>
    <x v="0"/>
    <x v="2"/>
    <x v="0"/>
    <n v="5376"/>
    <n v="0"/>
    <n v="1424.64"/>
  </r>
  <r>
    <x v="11"/>
    <x v="9"/>
    <x v="2"/>
    <x v="0"/>
    <x v="1"/>
    <x v="3"/>
    <x v="2"/>
    <x v="0"/>
    <n v="886"/>
    <n v="0"/>
    <n v="487.3"/>
  </r>
  <r>
    <x v="3"/>
    <x v="20"/>
    <x v="10"/>
    <x v="0"/>
    <x v="1"/>
    <x v="0"/>
    <x v="3"/>
    <x v="0"/>
    <n v="3"/>
    <n v="0"/>
    <n v="0.82500000000000007"/>
  </r>
  <r>
    <x v="5"/>
    <x v="25"/>
    <x v="11"/>
    <x v="0"/>
    <x v="1"/>
    <x v="0"/>
    <x v="2"/>
    <x v="0"/>
    <n v="184"/>
    <n v="0"/>
    <n v="48.760000000000005"/>
  </r>
  <r>
    <x v="9"/>
    <x v="4"/>
    <x v="3"/>
    <x v="0"/>
    <x v="0"/>
    <x v="2"/>
    <x v="2"/>
    <x v="0"/>
    <n v="63"/>
    <n v="0"/>
    <n v="16.695"/>
  </r>
  <r>
    <x v="2"/>
    <x v="17"/>
    <x v="8"/>
    <x v="1"/>
    <x v="1"/>
    <x v="4"/>
    <x v="0"/>
    <x v="1"/>
    <n v="14"/>
    <n v="0"/>
    <n v="0"/>
  </r>
  <r>
    <x v="1"/>
    <x v="8"/>
    <x v="5"/>
    <x v="0"/>
    <x v="1"/>
    <x v="0"/>
    <x v="2"/>
    <x v="0"/>
    <n v="1432"/>
    <n v="0"/>
    <n v="393.8"/>
  </r>
  <r>
    <x v="4"/>
    <x v="11"/>
    <x v="2"/>
    <x v="2"/>
    <x v="1"/>
    <x v="4"/>
    <x v="1"/>
    <x v="0"/>
    <n v="5"/>
    <n v="0"/>
    <n v="2.75"/>
  </r>
  <r>
    <x v="11"/>
    <x v="8"/>
    <x v="5"/>
    <x v="0"/>
    <x v="1"/>
    <x v="1"/>
    <x v="1"/>
    <x v="0"/>
    <n v="58"/>
    <n v="13.286000000000001"/>
    <n v="26.1"/>
  </r>
  <r>
    <x v="4"/>
    <x v="12"/>
    <x v="1"/>
    <x v="2"/>
    <x v="1"/>
    <x v="0"/>
    <x v="2"/>
    <x v="0"/>
    <n v="250"/>
    <n v="0"/>
    <n v="66.25"/>
  </r>
  <r>
    <x v="1"/>
    <x v="3"/>
    <x v="2"/>
    <x v="0"/>
    <x v="1"/>
    <x v="3"/>
    <x v="2"/>
    <x v="0"/>
    <n v="1"/>
    <n v="0"/>
    <n v="0.55000000000000004"/>
  </r>
  <r>
    <x v="11"/>
    <x v="11"/>
    <x v="2"/>
    <x v="1"/>
    <x v="1"/>
    <x v="3"/>
    <x v="2"/>
    <x v="1"/>
    <n v="15"/>
    <n v="0"/>
    <n v="0"/>
  </r>
  <r>
    <x v="6"/>
    <x v="1"/>
    <x v="1"/>
    <x v="0"/>
    <x v="1"/>
    <x v="0"/>
    <x v="2"/>
    <x v="0"/>
    <n v="5061"/>
    <n v="0"/>
    <n v="1391.7750000000001"/>
  </r>
  <r>
    <x v="4"/>
    <x v="6"/>
    <x v="4"/>
    <x v="1"/>
    <x v="1"/>
    <x v="3"/>
    <x v="2"/>
    <x v="0"/>
    <n v="7"/>
    <n v="0"/>
    <n v="3.85"/>
  </r>
  <r>
    <x v="3"/>
    <x v="21"/>
    <x v="0"/>
    <x v="0"/>
    <x v="1"/>
    <x v="2"/>
    <x v="2"/>
    <x v="0"/>
    <n v="4"/>
    <n v="0"/>
    <n v="1.1000000000000001"/>
  </r>
  <r>
    <x v="1"/>
    <x v="19"/>
    <x v="2"/>
    <x v="1"/>
    <x v="1"/>
    <x v="4"/>
    <x v="0"/>
    <x v="0"/>
    <n v="8"/>
    <n v="0"/>
    <n v="4.4000000000000004"/>
  </r>
  <r>
    <x v="10"/>
    <x v="26"/>
    <x v="2"/>
    <x v="1"/>
    <x v="1"/>
    <x v="2"/>
    <x v="0"/>
    <x v="1"/>
    <n v="1"/>
    <n v="0"/>
    <n v="0"/>
  </r>
  <r>
    <x v="6"/>
    <x v="13"/>
    <x v="0"/>
    <x v="0"/>
    <x v="1"/>
    <x v="2"/>
    <x v="0"/>
    <x v="0"/>
    <n v="26"/>
    <n v="0"/>
    <n v="7.15"/>
  </r>
  <r>
    <x v="0"/>
    <x v="4"/>
    <x v="3"/>
    <x v="0"/>
    <x v="1"/>
    <x v="4"/>
    <x v="3"/>
    <x v="1"/>
    <n v="67"/>
    <n v="0"/>
    <n v="0"/>
  </r>
  <r>
    <x v="7"/>
    <x v="15"/>
    <x v="2"/>
    <x v="0"/>
    <x v="1"/>
    <x v="1"/>
    <x v="2"/>
    <x v="0"/>
    <n v="800"/>
    <n v="229.25460000000001"/>
    <n v="360"/>
  </r>
  <r>
    <x v="11"/>
    <x v="6"/>
    <x v="4"/>
    <x v="2"/>
    <x v="1"/>
    <x v="3"/>
    <x v="0"/>
    <x v="1"/>
    <n v="1"/>
    <n v="0"/>
    <n v="0"/>
  </r>
  <r>
    <x v="9"/>
    <x v="29"/>
    <x v="1"/>
    <x v="2"/>
    <x v="1"/>
    <x v="0"/>
    <x v="3"/>
    <x v="0"/>
    <n v="1"/>
    <n v="0"/>
    <n v="0.26500000000000001"/>
  </r>
  <r>
    <x v="2"/>
    <x v="19"/>
    <x v="2"/>
    <x v="1"/>
    <x v="1"/>
    <x v="5"/>
    <x v="1"/>
    <x v="0"/>
    <n v="1"/>
    <n v="5.7170000000000005"/>
    <n v="0.69000000000000006"/>
  </r>
  <r>
    <x v="1"/>
    <x v="19"/>
    <x v="2"/>
    <x v="0"/>
    <x v="1"/>
    <x v="4"/>
    <x v="3"/>
    <x v="1"/>
    <n v="76"/>
    <n v="0"/>
    <n v="0"/>
  </r>
  <r>
    <x v="3"/>
    <x v="19"/>
    <x v="2"/>
    <x v="0"/>
    <x v="1"/>
    <x v="2"/>
    <x v="1"/>
    <x v="1"/>
    <n v="3"/>
    <n v="0"/>
    <n v="0"/>
  </r>
  <r>
    <x v="11"/>
    <x v="22"/>
    <x v="7"/>
    <x v="0"/>
    <x v="1"/>
    <x v="1"/>
    <x v="1"/>
    <x v="0"/>
    <n v="16"/>
    <n v="3.7283000000000004"/>
    <n v="7.2"/>
  </r>
  <r>
    <x v="3"/>
    <x v="6"/>
    <x v="4"/>
    <x v="0"/>
    <x v="1"/>
    <x v="3"/>
    <x v="2"/>
    <x v="0"/>
    <n v="1840"/>
    <n v="0"/>
    <n v="1012"/>
  </r>
  <r>
    <x v="7"/>
    <x v="4"/>
    <x v="3"/>
    <x v="0"/>
    <x v="1"/>
    <x v="5"/>
    <x v="0"/>
    <x v="0"/>
    <n v="8"/>
    <n v="36.557900000000004"/>
    <n v="5.5200000000000005"/>
  </r>
  <r>
    <x v="9"/>
    <x v="10"/>
    <x v="0"/>
    <x v="2"/>
    <x v="1"/>
    <x v="1"/>
    <x v="1"/>
    <x v="0"/>
    <n v="121"/>
    <n v="40.383600000000001"/>
    <n v="54.45"/>
  </r>
  <r>
    <x v="0"/>
    <x v="10"/>
    <x v="0"/>
    <x v="0"/>
    <x v="1"/>
    <x v="0"/>
    <x v="3"/>
    <x v="1"/>
    <n v="374"/>
    <n v="0"/>
    <n v="0"/>
  </r>
  <r>
    <x v="5"/>
    <x v="8"/>
    <x v="5"/>
    <x v="0"/>
    <x v="1"/>
    <x v="1"/>
    <x v="0"/>
    <x v="0"/>
    <n v="172"/>
    <n v="55.392800000000001"/>
    <n v="77.400000000000006"/>
  </r>
  <r>
    <x v="7"/>
    <x v="6"/>
    <x v="4"/>
    <x v="1"/>
    <x v="0"/>
    <x v="0"/>
    <x v="3"/>
    <x v="0"/>
    <n v="1"/>
    <n v="0"/>
    <n v="0.27500000000000002"/>
  </r>
  <r>
    <x v="4"/>
    <x v="13"/>
    <x v="0"/>
    <x v="2"/>
    <x v="1"/>
    <x v="0"/>
    <x v="2"/>
    <x v="0"/>
    <n v="25"/>
    <n v="0"/>
    <n v="6.625"/>
  </r>
  <r>
    <x v="3"/>
    <x v="11"/>
    <x v="2"/>
    <x v="0"/>
    <x v="1"/>
    <x v="2"/>
    <x v="1"/>
    <x v="1"/>
    <n v="12"/>
    <n v="0"/>
    <n v="0"/>
  </r>
  <r>
    <x v="1"/>
    <x v="4"/>
    <x v="3"/>
    <x v="0"/>
    <x v="1"/>
    <x v="3"/>
    <x v="3"/>
    <x v="1"/>
    <n v="13"/>
    <n v="0"/>
    <n v="0"/>
  </r>
  <r>
    <x v="2"/>
    <x v="19"/>
    <x v="2"/>
    <x v="2"/>
    <x v="1"/>
    <x v="0"/>
    <x v="2"/>
    <x v="1"/>
    <n v="33"/>
    <n v="0"/>
    <n v="0"/>
  </r>
  <r>
    <x v="4"/>
    <x v="4"/>
    <x v="3"/>
    <x v="1"/>
    <x v="1"/>
    <x v="0"/>
    <x v="2"/>
    <x v="1"/>
    <n v="1"/>
    <n v="0"/>
    <n v="0"/>
  </r>
  <r>
    <x v="5"/>
    <x v="15"/>
    <x v="2"/>
    <x v="0"/>
    <x v="1"/>
    <x v="4"/>
    <x v="0"/>
    <x v="0"/>
    <n v="11"/>
    <n v="0"/>
    <n v="6.0500000000000007"/>
  </r>
  <r>
    <x v="2"/>
    <x v="6"/>
    <x v="4"/>
    <x v="1"/>
    <x v="1"/>
    <x v="2"/>
    <x v="2"/>
    <x v="0"/>
    <n v="18"/>
    <n v="0"/>
    <n v="4.95"/>
  </r>
  <r>
    <x v="0"/>
    <x v="19"/>
    <x v="2"/>
    <x v="0"/>
    <x v="1"/>
    <x v="3"/>
    <x v="2"/>
    <x v="0"/>
    <n v="1388"/>
    <n v="0"/>
    <n v="763.40000000000009"/>
  </r>
  <r>
    <x v="1"/>
    <x v="17"/>
    <x v="8"/>
    <x v="2"/>
    <x v="1"/>
    <x v="1"/>
    <x v="3"/>
    <x v="0"/>
    <n v="138"/>
    <n v="28.6236"/>
    <n v="62.1"/>
  </r>
  <r>
    <x v="6"/>
    <x v="15"/>
    <x v="2"/>
    <x v="1"/>
    <x v="1"/>
    <x v="0"/>
    <x v="0"/>
    <x v="1"/>
    <n v="1"/>
    <n v="0"/>
    <n v="0"/>
  </r>
  <r>
    <x v="8"/>
    <x v="1"/>
    <x v="1"/>
    <x v="0"/>
    <x v="1"/>
    <x v="2"/>
    <x v="2"/>
    <x v="1"/>
    <n v="16"/>
    <n v="0"/>
    <n v="0"/>
  </r>
  <r>
    <x v="11"/>
    <x v="11"/>
    <x v="2"/>
    <x v="2"/>
    <x v="1"/>
    <x v="0"/>
    <x v="2"/>
    <x v="1"/>
    <n v="113"/>
    <n v="0"/>
    <n v="0"/>
  </r>
  <r>
    <x v="10"/>
    <x v="8"/>
    <x v="5"/>
    <x v="1"/>
    <x v="1"/>
    <x v="1"/>
    <x v="0"/>
    <x v="0"/>
    <n v="5"/>
    <n v="1.6532"/>
    <n v="2.25"/>
  </r>
  <r>
    <x v="4"/>
    <x v="29"/>
    <x v="1"/>
    <x v="0"/>
    <x v="1"/>
    <x v="0"/>
    <x v="3"/>
    <x v="0"/>
    <n v="3"/>
    <n v="0"/>
    <n v="0.79500000000000004"/>
  </r>
  <r>
    <x v="4"/>
    <x v="0"/>
    <x v="0"/>
    <x v="0"/>
    <x v="1"/>
    <x v="1"/>
    <x v="0"/>
    <x v="0"/>
    <n v="297"/>
    <n v="95.896600000000007"/>
    <n v="133.65"/>
  </r>
  <r>
    <x v="3"/>
    <x v="10"/>
    <x v="0"/>
    <x v="0"/>
    <x v="0"/>
    <x v="4"/>
    <x v="3"/>
    <x v="0"/>
    <n v="22"/>
    <n v="0"/>
    <n v="12.100000000000001"/>
  </r>
  <r>
    <x v="6"/>
    <x v="8"/>
    <x v="5"/>
    <x v="0"/>
    <x v="1"/>
    <x v="2"/>
    <x v="2"/>
    <x v="1"/>
    <n v="7"/>
    <n v="0"/>
    <n v="0"/>
  </r>
  <r>
    <x v="10"/>
    <x v="8"/>
    <x v="5"/>
    <x v="0"/>
    <x v="1"/>
    <x v="2"/>
    <x v="2"/>
    <x v="0"/>
    <n v="126"/>
    <n v="0"/>
    <n v="34.65"/>
  </r>
  <r>
    <x v="8"/>
    <x v="15"/>
    <x v="2"/>
    <x v="0"/>
    <x v="1"/>
    <x v="3"/>
    <x v="3"/>
    <x v="1"/>
    <n v="1"/>
    <n v="0"/>
    <n v="0"/>
  </r>
  <r>
    <x v="5"/>
    <x v="3"/>
    <x v="2"/>
    <x v="0"/>
    <x v="1"/>
    <x v="1"/>
    <x v="0"/>
    <x v="0"/>
    <n v="4"/>
    <n v="1.1215000000000002"/>
    <n v="1.8"/>
  </r>
  <r>
    <x v="3"/>
    <x v="2"/>
    <x v="2"/>
    <x v="1"/>
    <x v="1"/>
    <x v="0"/>
    <x v="3"/>
    <x v="0"/>
    <n v="26"/>
    <n v="0"/>
    <n v="7.15"/>
  </r>
  <r>
    <x v="0"/>
    <x v="15"/>
    <x v="2"/>
    <x v="0"/>
    <x v="1"/>
    <x v="0"/>
    <x v="2"/>
    <x v="0"/>
    <n v="6682"/>
    <n v="0"/>
    <n v="1770.73"/>
  </r>
  <r>
    <x v="8"/>
    <x v="10"/>
    <x v="0"/>
    <x v="2"/>
    <x v="0"/>
    <x v="0"/>
    <x v="0"/>
    <x v="0"/>
    <n v="151"/>
    <n v="0"/>
    <n v="41.524999999999999"/>
  </r>
  <r>
    <x v="7"/>
    <x v="16"/>
    <x v="7"/>
    <x v="0"/>
    <x v="1"/>
    <x v="0"/>
    <x v="0"/>
    <x v="0"/>
    <n v="1038"/>
    <n v="0"/>
    <n v="285.45"/>
  </r>
  <r>
    <x v="1"/>
    <x v="10"/>
    <x v="0"/>
    <x v="1"/>
    <x v="0"/>
    <x v="1"/>
    <x v="2"/>
    <x v="0"/>
    <n v="17"/>
    <n v="2.7287000000000003"/>
    <n v="7.65"/>
  </r>
  <r>
    <x v="6"/>
    <x v="15"/>
    <x v="2"/>
    <x v="0"/>
    <x v="1"/>
    <x v="0"/>
    <x v="3"/>
    <x v="1"/>
    <n v="24"/>
    <n v="0"/>
    <n v="0"/>
  </r>
  <r>
    <x v="9"/>
    <x v="4"/>
    <x v="3"/>
    <x v="2"/>
    <x v="1"/>
    <x v="1"/>
    <x v="3"/>
    <x v="0"/>
    <n v="72"/>
    <n v="19.459600000000002"/>
    <n v="32.4"/>
  </r>
  <r>
    <x v="0"/>
    <x v="12"/>
    <x v="1"/>
    <x v="1"/>
    <x v="1"/>
    <x v="0"/>
    <x v="3"/>
    <x v="0"/>
    <n v="32"/>
    <n v="0"/>
    <n v="8.48"/>
  </r>
  <r>
    <x v="2"/>
    <x v="19"/>
    <x v="2"/>
    <x v="0"/>
    <x v="1"/>
    <x v="2"/>
    <x v="2"/>
    <x v="0"/>
    <n v="1411"/>
    <n v="0"/>
    <n v="388.02500000000003"/>
  </r>
  <r>
    <x v="7"/>
    <x v="22"/>
    <x v="7"/>
    <x v="2"/>
    <x v="1"/>
    <x v="0"/>
    <x v="3"/>
    <x v="0"/>
    <n v="4"/>
    <n v="0"/>
    <n v="1.1000000000000001"/>
  </r>
  <r>
    <x v="0"/>
    <x v="16"/>
    <x v="7"/>
    <x v="2"/>
    <x v="1"/>
    <x v="0"/>
    <x v="2"/>
    <x v="0"/>
    <n v="208"/>
    <n v="0"/>
    <n v="55.120000000000005"/>
  </r>
  <r>
    <x v="7"/>
    <x v="10"/>
    <x v="0"/>
    <x v="0"/>
    <x v="0"/>
    <x v="5"/>
    <x v="1"/>
    <x v="0"/>
    <n v="1"/>
    <n v="4.7178000000000004"/>
    <n v="0.69000000000000006"/>
  </r>
  <r>
    <x v="11"/>
    <x v="10"/>
    <x v="0"/>
    <x v="0"/>
    <x v="1"/>
    <x v="1"/>
    <x v="3"/>
    <x v="0"/>
    <n v="2351"/>
    <n v="682.92100000000005"/>
    <n v="1057.95"/>
  </r>
  <r>
    <x v="2"/>
    <x v="10"/>
    <x v="0"/>
    <x v="2"/>
    <x v="0"/>
    <x v="3"/>
    <x v="2"/>
    <x v="0"/>
    <n v="46"/>
    <n v="0"/>
    <n v="25.3"/>
  </r>
  <r>
    <x v="1"/>
    <x v="15"/>
    <x v="2"/>
    <x v="1"/>
    <x v="1"/>
    <x v="5"/>
    <x v="2"/>
    <x v="0"/>
    <n v="2"/>
    <n v="4.4512"/>
    <n v="1.3800000000000001"/>
  </r>
  <r>
    <x v="4"/>
    <x v="1"/>
    <x v="1"/>
    <x v="2"/>
    <x v="1"/>
    <x v="2"/>
    <x v="3"/>
    <x v="0"/>
    <n v="7"/>
    <n v="0"/>
    <n v="1.855"/>
  </r>
  <r>
    <x v="11"/>
    <x v="18"/>
    <x v="9"/>
    <x v="0"/>
    <x v="1"/>
    <x v="3"/>
    <x v="0"/>
    <x v="0"/>
    <n v="1"/>
    <n v="0"/>
    <n v="0.55000000000000004"/>
  </r>
  <r>
    <x v="10"/>
    <x v="6"/>
    <x v="4"/>
    <x v="2"/>
    <x v="0"/>
    <x v="1"/>
    <x v="0"/>
    <x v="0"/>
    <n v="12"/>
    <n v="2.5085999999999999"/>
    <n v="5.4"/>
  </r>
  <r>
    <x v="6"/>
    <x v="22"/>
    <x v="7"/>
    <x v="0"/>
    <x v="1"/>
    <x v="4"/>
    <x v="0"/>
    <x v="1"/>
    <n v="1"/>
    <n v="0"/>
    <n v="0"/>
  </r>
  <r>
    <x v="9"/>
    <x v="1"/>
    <x v="1"/>
    <x v="0"/>
    <x v="1"/>
    <x v="2"/>
    <x v="0"/>
    <x v="1"/>
    <n v="3"/>
    <n v="0"/>
    <n v="0"/>
  </r>
  <r>
    <x v="8"/>
    <x v="23"/>
    <x v="2"/>
    <x v="0"/>
    <x v="1"/>
    <x v="2"/>
    <x v="2"/>
    <x v="0"/>
    <n v="10"/>
    <n v="0"/>
    <n v="2.75"/>
  </r>
  <r>
    <x v="4"/>
    <x v="9"/>
    <x v="2"/>
    <x v="0"/>
    <x v="1"/>
    <x v="0"/>
    <x v="1"/>
    <x v="0"/>
    <n v="491"/>
    <n v="0"/>
    <n v="130.11500000000001"/>
  </r>
  <r>
    <x v="4"/>
    <x v="10"/>
    <x v="0"/>
    <x v="2"/>
    <x v="1"/>
    <x v="2"/>
    <x v="2"/>
    <x v="0"/>
    <n v="323"/>
    <n v="0"/>
    <n v="85.594999999999999"/>
  </r>
  <r>
    <x v="7"/>
    <x v="17"/>
    <x v="8"/>
    <x v="1"/>
    <x v="1"/>
    <x v="0"/>
    <x v="0"/>
    <x v="1"/>
    <n v="5"/>
    <n v="0"/>
    <n v="0"/>
  </r>
  <r>
    <x v="0"/>
    <x v="21"/>
    <x v="0"/>
    <x v="1"/>
    <x v="1"/>
    <x v="3"/>
    <x v="2"/>
    <x v="1"/>
    <n v="0"/>
    <n v="0"/>
    <n v="0"/>
  </r>
  <r>
    <x v="5"/>
    <x v="19"/>
    <x v="2"/>
    <x v="2"/>
    <x v="1"/>
    <x v="3"/>
    <x v="0"/>
    <x v="0"/>
    <n v="8"/>
    <n v="0"/>
    <n v="4.4000000000000004"/>
  </r>
  <r>
    <x v="1"/>
    <x v="5"/>
    <x v="1"/>
    <x v="0"/>
    <x v="1"/>
    <x v="0"/>
    <x v="0"/>
    <x v="1"/>
    <n v="3"/>
    <n v="0"/>
    <n v="0"/>
  </r>
  <r>
    <x v="9"/>
    <x v="8"/>
    <x v="5"/>
    <x v="1"/>
    <x v="1"/>
    <x v="1"/>
    <x v="2"/>
    <x v="0"/>
    <n v="33"/>
    <n v="13.562900000000001"/>
    <n v="14.850000000000001"/>
  </r>
  <r>
    <x v="2"/>
    <x v="9"/>
    <x v="2"/>
    <x v="0"/>
    <x v="1"/>
    <x v="0"/>
    <x v="0"/>
    <x v="1"/>
    <n v="53"/>
    <n v="0"/>
    <n v="0"/>
  </r>
  <r>
    <x v="10"/>
    <x v="6"/>
    <x v="4"/>
    <x v="2"/>
    <x v="1"/>
    <x v="4"/>
    <x v="0"/>
    <x v="1"/>
    <n v="8"/>
    <n v="0"/>
    <n v="0"/>
  </r>
  <r>
    <x v="6"/>
    <x v="9"/>
    <x v="2"/>
    <x v="1"/>
    <x v="1"/>
    <x v="2"/>
    <x v="3"/>
    <x v="0"/>
    <n v="16"/>
    <n v="0"/>
    <n v="4.4000000000000004"/>
  </r>
  <r>
    <x v="7"/>
    <x v="11"/>
    <x v="2"/>
    <x v="0"/>
    <x v="1"/>
    <x v="2"/>
    <x v="2"/>
    <x v="1"/>
    <n v="107"/>
    <n v="0"/>
    <n v="0"/>
  </r>
  <r>
    <x v="0"/>
    <x v="18"/>
    <x v="9"/>
    <x v="0"/>
    <x v="1"/>
    <x v="4"/>
    <x v="2"/>
    <x v="0"/>
    <n v="3"/>
    <n v="0"/>
    <n v="1.6500000000000001"/>
  </r>
  <r>
    <x v="9"/>
    <x v="0"/>
    <x v="0"/>
    <x v="0"/>
    <x v="0"/>
    <x v="1"/>
    <x v="1"/>
    <x v="0"/>
    <n v="3"/>
    <n v="1.8600000000000002E-2"/>
    <n v="1.35"/>
  </r>
  <r>
    <x v="10"/>
    <x v="0"/>
    <x v="0"/>
    <x v="0"/>
    <x v="1"/>
    <x v="2"/>
    <x v="2"/>
    <x v="0"/>
    <n v="198"/>
    <n v="0"/>
    <n v="54.45"/>
  </r>
  <r>
    <x v="6"/>
    <x v="10"/>
    <x v="0"/>
    <x v="1"/>
    <x v="1"/>
    <x v="3"/>
    <x v="2"/>
    <x v="1"/>
    <n v="7"/>
    <n v="0"/>
    <n v="0"/>
  </r>
  <r>
    <x v="4"/>
    <x v="25"/>
    <x v="11"/>
    <x v="0"/>
    <x v="1"/>
    <x v="3"/>
    <x v="2"/>
    <x v="1"/>
    <n v="1"/>
    <n v="0"/>
    <n v="0"/>
  </r>
  <r>
    <x v="0"/>
    <x v="9"/>
    <x v="2"/>
    <x v="2"/>
    <x v="1"/>
    <x v="3"/>
    <x v="1"/>
    <x v="1"/>
    <n v="2"/>
    <n v="0"/>
    <n v="0"/>
  </r>
  <r>
    <x v="0"/>
    <x v="4"/>
    <x v="3"/>
    <x v="1"/>
    <x v="1"/>
    <x v="2"/>
    <x v="3"/>
    <x v="0"/>
    <n v="1"/>
    <n v="0"/>
    <n v="0.26500000000000001"/>
  </r>
  <r>
    <x v="10"/>
    <x v="10"/>
    <x v="0"/>
    <x v="2"/>
    <x v="1"/>
    <x v="0"/>
    <x v="0"/>
    <x v="1"/>
    <n v="15"/>
    <n v="0"/>
    <n v="0"/>
  </r>
  <r>
    <x v="4"/>
    <x v="6"/>
    <x v="4"/>
    <x v="0"/>
    <x v="0"/>
    <x v="3"/>
    <x v="3"/>
    <x v="0"/>
    <n v="32"/>
    <n v="0"/>
    <n v="17.600000000000001"/>
  </r>
  <r>
    <x v="1"/>
    <x v="10"/>
    <x v="0"/>
    <x v="0"/>
    <x v="1"/>
    <x v="0"/>
    <x v="3"/>
    <x v="0"/>
    <n v="16759"/>
    <n v="0"/>
    <n v="4591.4450000000006"/>
  </r>
  <r>
    <x v="0"/>
    <x v="15"/>
    <x v="2"/>
    <x v="0"/>
    <x v="1"/>
    <x v="1"/>
    <x v="2"/>
    <x v="0"/>
    <n v="799"/>
    <n v="214.46280000000002"/>
    <n v="359.55"/>
  </r>
  <r>
    <x v="6"/>
    <x v="16"/>
    <x v="7"/>
    <x v="0"/>
    <x v="1"/>
    <x v="2"/>
    <x v="2"/>
    <x v="0"/>
    <n v="401"/>
    <n v="0"/>
    <n v="110.27500000000001"/>
  </r>
  <r>
    <x v="6"/>
    <x v="5"/>
    <x v="1"/>
    <x v="1"/>
    <x v="1"/>
    <x v="1"/>
    <x v="0"/>
    <x v="0"/>
    <n v="5"/>
    <n v="2.2355"/>
    <n v="2.25"/>
  </r>
  <r>
    <x v="8"/>
    <x v="11"/>
    <x v="2"/>
    <x v="1"/>
    <x v="1"/>
    <x v="0"/>
    <x v="0"/>
    <x v="1"/>
    <n v="16"/>
    <n v="0"/>
    <n v="0"/>
  </r>
  <r>
    <x v="1"/>
    <x v="7"/>
    <x v="2"/>
    <x v="1"/>
    <x v="1"/>
    <x v="3"/>
    <x v="2"/>
    <x v="1"/>
    <n v="0"/>
    <n v="0"/>
    <n v="0"/>
  </r>
  <r>
    <x v="2"/>
    <x v="21"/>
    <x v="0"/>
    <x v="0"/>
    <x v="1"/>
    <x v="3"/>
    <x v="3"/>
    <x v="0"/>
    <n v="1"/>
    <n v="0"/>
    <n v="0.55000000000000004"/>
  </r>
  <r>
    <x v="6"/>
    <x v="16"/>
    <x v="7"/>
    <x v="1"/>
    <x v="1"/>
    <x v="1"/>
    <x v="1"/>
    <x v="0"/>
    <n v="10"/>
    <n v="1.4773000000000001"/>
    <n v="4.5"/>
  </r>
  <r>
    <x v="11"/>
    <x v="6"/>
    <x v="4"/>
    <x v="2"/>
    <x v="1"/>
    <x v="3"/>
    <x v="3"/>
    <x v="0"/>
    <n v="13"/>
    <n v="0"/>
    <n v="7.15"/>
  </r>
  <r>
    <x v="0"/>
    <x v="0"/>
    <x v="0"/>
    <x v="0"/>
    <x v="1"/>
    <x v="4"/>
    <x v="3"/>
    <x v="0"/>
    <n v="6"/>
    <n v="0"/>
    <n v="3.3000000000000003"/>
  </r>
  <r>
    <x v="6"/>
    <x v="4"/>
    <x v="3"/>
    <x v="0"/>
    <x v="1"/>
    <x v="0"/>
    <x v="2"/>
    <x v="0"/>
    <n v="49484"/>
    <n v="0"/>
    <n v="13608.1"/>
  </r>
  <r>
    <x v="4"/>
    <x v="17"/>
    <x v="8"/>
    <x v="2"/>
    <x v="1"/>
    <x v="0"/>
    <x v="1"/>
    <x v="0"/>
    <n v="103"/>
    <n v="0"/>
    <n v="27.295000000000002"/>
  </r>
  <r>
    <x v="1"/>
    <x v="29"/>
    <x v="1"/>
    <x v="2"/>
    <x v="1"/>
    <x v="3"/>
    <x v="2"/>
    <x v="1"/>
    <n v="0"/>
    <n v="0"/>
    <n v="0"/>
  </r>
  <r>
    <x v="2"/>
    <x v="10"/>
    <x v="0"/>
    <x v="0"/>
    <x v="1"/>
    <x v="4"/>
    <x v="2"/>
    <x v="1"/>
    <n v="227"/>
    <n v="0"/>
    <n v="0"/>
  </r>
  <r>
    <x v="5"/>
    <x v="6"/>
    <x v="4"/>
    <x v="0"/>
    <x v="0"/>
    <x v="3"/>
    <x v="2"/>
    <x v="1"/>
    <n v="15"/>
    <n v="0"/>
    <n v="0"/>
  </r>
  <r>
    <x v="2"/>
    <x v="8"/>
    <x v="5"/>
    <x v="0"/>
    <x v="1"/>
    <x v="2"/>
    <x v="0"/>
    <x v="1"/>
    <n v="6"/>
    <n v="0"/>
    <n v="0"/>
  </r>
  <r>
    <x v="1"/>
    <x v="1"/>
    <x v="1"/>
    <x v="0"/>
    <x v="1"/>
    <x v="4"/>
    <x v="3"/>
    <x v="1"/>
    <n v="2"/>
    <n v="0"/>
    <n v="0"/>
  </r>
  <r>
    <x v="11"/>
    <x v="10"/>
    <x v="0"/>
    <x v="0"/>
    <x v="0"/>
    <x v="1"/>
    <x v="1"/>
    <x v="0"/>
    <n v="120"/>
    <n v="44.915400000000005"/>
    <n v="54"/>
  </r>
  <r>
    <x v="1"/>
    <x v="23"/>
    <x v="2"/>
    <x v="0"/>
    <x v="1"/>
    <x v="3"/>
    <x v="2"/>
    <x v="1"/>
    <n v="0"/>
    <n v="0"/>
    <n v="0"/>
  </r>
  <r>
    <x v="1"/>
    <x v="4"/>
    <x v="3"/>
    <x v="2"/>
    <x v="1"/>
    <x v="2"/>
    <x v="1"/>
    <x v="0"/>
    <n v="11"/>
    <n v="0"/>
    <n v="3.0250000000000004"/>
  </r>
  <r>
    <x v="11"/>
    <x v="6"/>
    <x v="4"/>
    <x v="1"/>
    <x v="1"/>
    <x v="1"/>
    <x v="2"/>
    <x v="0"/>
    <n v="23"/>
    <n v="4.6699000000000002"/>
    <n v="10.35"/>
  </r>
  <r>
    <x v="9"/>
    <x v="15"/>
    <x v="2"/>
    <x v="0"/>
    <x v="1"/>
    <x v="5"/>
    <x v="0"/>
    <x v="0"/>
    <n v="2"/>
    <n v="16.319100000000002"/>
    <n v="1.3800000000000001"/>
  </r>
  <r>
    <x v="9"/>
    <x v="8"/>
    <x v="5"/>
    <x v="0"/>
    <x v="1"/>
    <x v="5"/>
    <x v="0"/>
    <x v="0"/>
    <n v="3"/>
    <n v="42.1693"/>
    <n v="2.0700000000000003"/>
  </r>
  <r>
    <x v="8"/>
    <x v="17"/>
    <x v="8"/>
    <x v="1"/>
    <x v="1"/>
    <x v="1"/>
    <x v="1"/>
    <x v="0"/>
    <n v="7"/>
    <n v="8.1898"/>
    <n v="3.1500000000000004"/>
  </r>
  <r>
    <x v="4"/>
    <x v="10"/>
    <x v="0"/>
    <x v="0"/>
    <x v="1"/>
    <x v="3"/>
    <x v="2"/>
    <x v="1"/>
    <n v="49"/>
    <n v="0"/>
    <n v="0"/>
  </r>
  <r>
    <x v="5"/>
    <x v="1"/>
    <x v="1"/>
    <x v="2"/>
    <x v="1"/>
    <x v="3"/>
    <x v="2"/>
    <x v="0"/>
    <n v="11"/>
    <n v="0"/>
    <n v="6.0500000000000007"/>
  </r>
  <r>
    <x v="5"/>
    <x v="19"/>
    <x v="2"/>
    <x v="2"/>
    <x v="1"/>
    <x v="0"/>
    <x v="1"/>
    <x v="0"/>
    <n v="53"/>
    <n v="0"/>
    <n v="14.045"/>
  </r>
  <r>
    <x v="10"/>
    <x v="16"/>
    <x v="7"/>
    <x v="0"/>
    <x v="1"/>
    <x v="2"/>
    <x v="3"/>
    <x v="1"/>
    <n v="3"/>
    <n v="0"/>
    <n v="0"/>
  </r>
  <r>
    <x v="11"/>
    <x v="10"/>
    <x v="0"/>
    <x v="1"/>
    <x v="1"/>
    <x v="4"/>
    <x v="3"/>
    <x v="0"/>
    <n v="1"/>
    <n v="0"/>
    <n v="0.55000000000000004"/>
  </r>
  <r>
    <x v="8"/>
    <x v="6"/>
    <x v="4"/>
    <x v="2"/>
    <x v="1"/>
    <x v="3"/>
    <x v="1"/>
    <x v="1"/>
    <n v="1"/>
    <n v="0"/>
    <n v="0"/>
  </r>
  <r>
    <x v="11"/>
    <x v="10"/>
    <x v="0"/>
    <x v="0"/>
    <x v="1"/>
    <x v="2"/>
    <x v="1"/>
    <x v="0"/>
    <n v="236"/>
    <n v="0"/>
    <n v="64.900000000000006"/>
  </r>
  <r>
    <x v="2"/>
    <x v="11"/>
    <x v="2"/>
    <x v="2"/>
    <x v="1"/>
    <x v="1"/>
    <x v="1"/>
    <x v="0"/>
    <n v="57"/>
    <n v="19.861800000000002"/>
    <n v="25.650000000000002"/>
  </r>
  <r>
    <x v="4"/>
    <x v="19"/>
    <x v="2"/>
    <x v="0"/>
    <x v="1"/>
    <x v="0"/>
    <x v="0"/>
    <x v="1"/>
    <n v="71"/>
    <n v="0"/>
    <n v="0"/>
  </r>
  <r>
    <x v="8"/>
    <x v="6"/>
    <x v="4"/>
    <x v="0"/>
    <x v="1"/>
    <x v="0"/>
    <x v="0"/>
    <x v="0"/>
    <n v="4862"/>
    <n v="0"/>
    <n v="1337.05"/>
  </r>
  <r>
    <x v="3"/>
    <x v="27"/>
    <x v="12"/>
    <x v="0"/>
    <x v="1"/>
    <x v="3"/>
    <x v="2"/>
    <x v="1"/>
    <n v="0"/>
    <n v="0"/>
    <n v="0"/>
  </r>
  <r>
    <x v="1"/>
    <x v="2"/>
    <x v="2"/>
    <x v="2"/>
    <x v="1"/>
    <x v="0"/>
    <x v="3"/>
    <x v="0"/>
    <n v="73"/>
    <n v="0"/>
    <n v="19.905000000000001"/>
  </r>
  <r>
    <x v="10"/>
    <x v="10"/>
    <x v="0"/>
    <x v="2"/>
    <x v="0"/>
    <x v="4"/>
    <x v="1"/>
    <x v="1"/>
    <n v="1"/>
    <n v="0"/>
    <n v="0"/>
  </r>
  <r>
    <x v="0"/>
    <x v="10"/>
    <x v="0"/>
    <x v="1"/>
    <x v="1"/>
    <x v="0"/>
    <x v="2"/>
    <x v="0"/>
    <n v="1011"/>
    <n v="0"/>
    <n v="267.91500000000002"/>
  </r>
  <r>
    <x v="10"/>
    <x v="16"/>
    <x v="7"/>
    <x v="0"/>
    <x v="1"/>
    <x v="1"/>
    <x v="0"/>
    <x v="0"/>
    <n v="508"/>
    <n v="214.7184"/>
    <n v="228.60000000000002"/>
  </r>
  <r>
    <x v="2"/>
    <x v="1"/>
    <x v="1"/>
    <x v="0"/>
    <x v="1"/>
    <x v="3"/>
    <x v="2"/>
    <x v="0"/>
    <n v="422"/>
    <n v="0"/>
    <n v="232.10000000000002"/>
  </r>
  <r>
    <x v="3"/>
    <x v="7"/>
    <x v="2"/>
    <x v="0"/>
    <x v="1"/>
    <x v="1"/>
    <x v="3"/>
    <x v="0"/>
    <n v="2"/>
    <n v="0.33490000000000003"/>
    <n v="0.9"/>
  </r>
  <r>
    <x v="3"/>
    <x v="9"/>
    <x v="2"/>
    <x v="2"/>
    <x v="1"/>
    <x v="1"/>
    <x v="1"/>
    <x v="0"/>
    <n v="8"/>
    <n v="7.5410000000000004"/>
    <n v="3.6"/>
  </r>
  <r>
    <x v="2"/>
    <x v="25"/>
    <x v="11"/>
    <x v="0"/>
    <x v="1"/>
    <x v="2"/>
    <x v="2"/>
    <x v="0"/>
    <n v="2"/>
    <n v="0"/>
    <n v="0.55000000000000004"/>
  </r>
  <r>
    <x v="8"/>
    <x v="5"/>
    <x v="1"/>
    <x v="0"/>
    <x v="1"/>
    <x v="3"/>
    <x v="1"/>
    <x v="0"/>
    <n v="5"/>
    <n v="0"/>
    <n v="2.75"/>
  </r>
  <r>
    <x v="4"/>
    <x v="10"/>
    <x v="0"/>
    <x v="1"/>
    <x v="0"/>
    <x v="3"/>
    <x v="2"/>
    <x v="1"/>
    <n v="0"/>
    <n v="0"/>
    <n v="0"/>
  </r>
  <r>
    <x v="11"/>
    <x v="0"/>
    <x v="0"/>
    <x v="1"/>
    <x v="1"/>
    <x v="5"/>
    <x v="2"/>
    <x v="0"/>
    <n v="1"/>
    <n v="10.700100000000001"/>
    <n v="0.69000000000000006"/>
  </r>
  <r>
    <x v="9"/>
    <x v="10"/>
    <x v="0"/>
    <x v="1"/>
    <x v="0"/>
    <x v="1"/>
    <x v="2"/>
    <x v="0"/>
    <n v="19"/>
    <n v="4.3826000000000001"/>
    <n v="8.5500000000000007"/>
  </r>
  <r>
    <x v="11"/>
    <x v="0"/>
    <x v="0"/>
    <x v="2"/>
    <x v="0"/>
    <x v="3"/>
    <x v="2"/>
    <x v="1"/>
    <n v="0"/>
    <n v="0"/>
    <n v="0"/>
  </r>
  <r>
    <x v="3"/>
    <x v="1"/>
    <x v="1"/>
    <x v="1"/>
    <x v="1"/>
    <x v="3"/>
    <x v="2"/>
    <x v="0"/>
    <n v="4"/>
    <n v="0"/>
    <n v="2.2000000000000002"/>
  </r>
  <r>
    <x v="9"/>
    <x v="19"/>
    <x v="2"/>
    <x v="2"/>
    <x v="1"/>
    <x v="3"/>
    <x v="1"/>
    <x v="0"/>
    <n v="4"/>
    <n v="0"/>
    <n v="2.2000000000000002"/>
  </r>
  <r>
    <x v="8"/>
    <x v="12"/>
    <x v="1"/>
    <x v="2"/>
    <x v="1"/>
    <x v="1"/>
    <x v="3"/>
    <x v="0"/>
    <n v="31"/>
    <n v="10.158100000000001"/>
    <n v="13.950000000000001"/>
  </r>
  <r>
    <x v="10"/>
    <x v="4"/>
    <x v="3"/>
    <x v="1"/>
    <x v="0"/>
    <x v="0"/>
    <x v="2"/>
    <x v="0"/>
    <n v="2"/>
    <n v="0"/>
    <n v="0.55000000000000004"/>
  </r>
  <r>
    <x v="5"/>
    <x v="16"/>
    <x v="7"/>
    <x v="0"/>
    <x v="1"/>
    <x v="4"/>
    <x v="0"/>
    <x v="0"/>
    <n v="6"/>
    <n v="0"/>
    <n v="3.3000000000000003"/>
  </r>
  <r>
    <x v="10"/>
    <x v="5"/>
    <x v="1"/>
    <x v="1"/>
    <x v="1"/>
    <x v="1"/>
    <x v="2"/>
    <x v="0"/>
    <n v="3"/>
    <n v="1.6204000000000001"/>
    <n v="1.35"/>
  </r>
  <r>
    <x v="4"/>
    <x v="11"/>
    <x v="2"/>
    <x v="1"/>
    <x v="1"/>
    <x v="5"/>
    <x v="0"/>
    <x v="0"/>
    <n v="2"/>
    <n v="30.985000000000003"/>
    <n v="1.3800000000000001"/>
  </r>
  <r>
    <x v="1"/>
    <x v="4"/>
    <x v="3"/>
    <x v="1"/>
    <x v="1"/>
    <x v="0"/>
    <x v="3"/>
    <x v="0"/>
    <n v="20"/>
    <n v="0"/>
    <n v="5.48"/>
  </r>
  <r>
    <x v="0"/>
    <x v="4"/>
    <x v="3"/>
    <x v="0"/>
    <x v="1"/>
    <x v="0"/>
    <x v="0"/>
    <x v="0"/>
    <n v="9875"/>
    <n v="0"/>
    <n v="2616.875"/>
  </r>
  <r>
    <x v="5"/>
    <x v="17"/>
    <x v="8"/>
    <x v="0"/>
    <x v="1"/>
    <x v="3"/>
    <x v="2"/>
    <x v="0"/>
    <n v="1783"/>
    <n v="0"/>
    <n v="980.65000000000009"/>
  </r>
  <r>
    <x v="0"/>
    <x v="4"/>
    <x v="3"/>
    <x v="0"/>
    <x v="1"/>
    <x v="5"/>
    <x v="1"/>
    <x v="0"/>
    <n v="2"/>
    <n v="26.451600000000003"/>
    <n v="1.3800000000000001"/>
  </r>
  <r>
    <x v="4"/>
    <x v="6"/>
    <x v="4"/>
    <x v="0"/>
    <x v="0"/>
    <x v="0"/>
    <x v="3"/>
    <x v="1"/>
    <n v="13"/>
    <n v="0"/>
    <n v="0"/>
  </r>
  <r>
    <x v="4"/>
    <x v="6"/>
    <x v="4"/>
    <x v="2"/>
    <x v="0"/>
    <x v="2"/>
    <x v="0"/>
    <x v="0"/>
    <n v="4"/>
    <n v="0"/>
    <n v="1.06"/>
  </r>
  <r>
    <x v="9"/>
    <x v="6"/>
    <x v="4"/>
    <x v="1"/>
    <x v="0"/>
    <x v="2"/>
    <x v="0"/>
    <x v="0"/>
    <n v="4"/>
    <n v="0"/>
    <n v="1.06"/>
  </r>
  <r>
    <x v="5"/>
    <x v="11"/>
    <x v="2"/>
    <x v="0"/>
    <x v="1"/>
    <x v="0"/>
    <x v="2"/>
    <x v="1"/>
    <n v="729"/>
    <n v="0"/>
    <n v="0"/>
  </r>
  <r>
    <x v="1"/>
    <x v="10"/>
    <x v="0"/>
    <x v="2"/>
    <x v="1"/>
    <x v="1"/>
    <x v="0"/>
    <x v="0"/>
    <n v="192"/>
    <n v="60.026500000000006"/>
    <n v="86.4"/>
  </r>
  <r>
    <x v="10"/>
    <x v="0"/>
    <x v="0"/>
    <x v="0"/>
    <x v="0"/>
    <x v="3"/>
    <x v="2"/>
    <x v="1"/>
    <n v="0"/>
    <n v="0"/>
    <n v="0"/>
  </r>
  <r>
    <x v="5"/>
    <x v="1"/>
    <x v="1"/>
    <x v="1"/>
    <x v="1"/>
    <x v="2"/>
    <x v="0"/>
    <x v="0"/>
    <n v="1"/>
    <n v="0"/>
    <n v="0.26500000000000001"/>
  </r>
  <r>
    <x v="7"/>
    <x v="10"/>
    <x v="0"/>
    <x v="2"/>
    <x v="1"/>
    <x v="3"/>
    <x v="0"/>
    <x v="0"/>
    <n v="32"/>
    <n v="0"/>
    <n v="17.600000000000001"/>
  </r>
  <r>
    <x v="10"/>
    <x v="6"/>
    <x v="4"/>
    <x v="0"/>
    <x v="1"/>
    <x v="2"/>
    <x v="3"/>
    <x v="1"/>
    <n v="5"/>
    <n v="0"/>
    <n v="0"/>
  </r>
  <r>
    <x v="11"/>
    <x v="15"/>
    <x v="2"/>
    <x v="0"/>
    <x v="1"/>
    <x v="5"/>
    <x v="3"/>
    <x v="1"/>
    <n v="1"/>
    <n v="0.36820000000000003"/>
    <n v="0"/>
  </r>
  <r>
    <x v="11"/>
    <x v="4"/>
    <x v="3"/>
    <x v="1"/>
    <x v="1"/>
    <x v="1"/>
    <x v="2"/>
    <x v="0"/>
    <n v="14"/>
    <n v="5.8953000000000007"/>
    <n v="6.3000000000000007"/>
  </r>
  <r>
    <x v="9"/>
    <x v="6"/>
    <x v="4"/>
    <x v="0"/>
    <x v="0"/>
    <x v="0"/>
    <x v="2"/>
    <x v="0"/>
    <n v="4094"/>
    <n v="0"/>
    <n v="1084.9100000000001"/>
  </r>
  <r>
    <x v="3"/>
    <x v="25"/>
    <x v="11"/>
    <x v="0"/>
    <x v="1"/>
    <x v="0"/>
    <x v="3"/>
    <x v="0"/>
    <n v="32"/>
    <n v="0"/>
    <n v="8.8000000000000007"/>
  </r>
  <r>
    <x v="5"/>
    <x v="14"/>
    <x v="6"/>
    <x v="2"/>
    <x v="1"/>
    <x v="1"/>
    <x v="2"/>
    <x v="0"/>
    <n v="2"/>
    <n v="0.26819999999999999"/>
    <n v="0.9"/>
  </r>
  <r>
    <x v="3"/>
    <x v="5"/>
    <x v="1"/>
    <x v="1"/>
    <x v="1"/>
    <x v="3"/>
    <x v="2"/>
    <x v="1"/>
    <n v="0"/>
    <n v="0"/>
    <n v="0"/>
  </r>
  <r>
    <x v="9"/>
    <x v="6"/>
    <x v="4"/>
    <x v="0"/>
    <x v="0"/>
    <x v="1"/>
    <x v="1"/>
    <x v="0"/>
    <n v="185"/>
    <n v="58.428000000000004"/>
    <n v="83.25"/>
  </r>
  <r>
    <x v="10"/>
    <x v="10"/>
    <x v="0"/>
    <x v="1"/>
    <x v="0"/>
    <x v="3"/>
    <x v="3"/>
    <x v="0"/>
    <n v="4"/>
    <n v="0"/>
    <n v="2.2000000000000002"/>
  </r>
  <r>
    <x v="2"/>
    <x v="8"/>
    <x v="5"/>
    <x v="1"/>
    <x v="1"/>
    <x v="1"/>
    <x v="3"/>
    <x v="0"/>
    <n v="16"/>
    <n v="4.3283000000000005"/>
    <n v="7.2"/>
  </r>
  <r>
    <x v="7"/>
    <x v="10"/>
    <x v="0"/>
    <x v="1"/>
    <x v="1"/>
    <x v="3"/>
    <x v="3"/>
    <x v="0"/>
    <n v="13"/>
    <n v="0"/>
    <n v="7.15"/>
  </r>
  <r>
    <x v="0"/>
    <x v="10"/>
    <x v="0"/>
    <x v="0"/>
    <x v="0"/>
    <x v="0"/>
    <x v="1"/>
    <x v="1"/>
    <n v="8"/>
    <n v="0"/>
    <n v="0"/>
  </r>
  <r>
    <x v="6"/>
    <x v="26"/>
    <x v="2"/>
    <x v="0"/>
    <x v="1"/>
    <x v="3"/>
    <x v="1"/>
    <x v="0"/>
    <n v="1"/>
    <n v="0"/>
    <n v="0.55000000000000004"/>
  </r>
  <r>
    <x v="3"/>
    <x v="1"/>
    <x v="1"/>
    <x v="1"/>
    <x v="1"/>
    <x v="0"/>
    <x v="3"/>
    <x v="0"/>
    <n v="11"/>
    <n v="0"/>
    <n v="3.0250000000000004"/>
  </r>
  <r>
    <x v="7"/>
    <x v="16"/>
    <x v="7"/>
    <x v="0"/>
    <x v="1"/>
    <x v="5"/>
    <x v="2"/>
    <x v="0"/>
    <n v="1"/>
    <n v="3.6502000000000003"/>
    <n v="0.69000000000000006"/>
  </r>
  <r>
    <x v="4"/>
    <x v="23"/>
    <x v="2"/>
    <x v="2"/>
    <x v="1"/>
    <x v="1"/>
    <x v="1"/>
    <x v="0"/>
    <n v="1"/>
    <n v="0.75040000000000007"/>
    <n v="0.45"/>
  </r>
  <r>
    <x v="0"/>
    <x v="17"/>
    <x v="8"/>
    <x v="2"/>
    <x v="1"/>
    <x v="2"/>
    <x v="2"/>
    <x v="0"/>
    <n v="332"/>
    <n v="0"/>
    <n v="87.98"/>
  </r>
  <r>
    <x v="3"/>
    <x v="6"/>
    <x v="4"/>
    <x v="0"/>
    <x v="1"/>
    <x v="4"/>
    <x v="0"/>
    <x v="1"/>
    <n v="121"/>
    <n v="0"/>
    <n v="0"/>
  </r>
  <r>
    <x v="5"/>
    <x v="6"/>
    <x v="4"/>
    <x v="0"/>
    <x v="0"/>
    <x v="1"/>
    <x v="1"/>
    <x v="0"/>
    <n v="338"/>
    <n v="104.7478"/>
    <n v="152.1"/>
  </r>
  <r>
    <x v="8"/>
    <x v="15"/>
    <x v="2"/>
    <x v="0"/>
    <x v="1"/>
    <x v="2"/>
    <x v="2"/>
    <x v="1"/>
    <n v="25"/>
    <n v="0"/>
    <n v="0"/>
  </r>
  <r>
    <x v="2"/>
    <x v="24"/>
    <x v="2"/>
    <x v="0"/>
    <x v="1"/>
    <x v="2"/>
    <x v="2"/>
    <x v="1"/>
    <n v="1"/>
    <n v="0"/>
    <n v="0"/>
  </r>
  <r>
    <x v="3"/>
    <x v="19"/>
    <x v="2"/>
    <x v="2"/>
    <x v="1"/>
    <x v="5"/>
    <x v="2"/>
    <x v="0"/>
    <n v="1"/>
    <n v="5.5341000000000005"/>
    <n v="0.69000000000000006"/>
  </r>
  <r>
    <x v="10"/>
    <x v="13"/>
    <x v="0"/>
    <x v="0"/>
    <x v="1"/>
    <x v="5"/>
    <x v="2"/>
    <x v="0"/>
    <n v="1"/>
    <n v="0.83420000000000005"/>
    <n v="0.69000000000000006"/>
  </r>
  <r>
    <x v="4"/>
    <x v="11"/>
    <x v="2"/>
    <x v="0"/>
    <x v="1"/>
    <x v="4"/>
    <x v="2"/>
    <x v="0"/>
    <n v="164"/>
    <n v="0"/>
    <n v="90.2"/>
  </r>
  <r>
    <x v="8"/>
    <x v="22"/>
    <x v="7"/>
    <x v="2"/>
    <x v="1"/>
    <x v="2"/>
    <x v="2"/>
    <x v="0"/>
    <n v="3"/>
    <n v="0"/>
    <n v="0.82500000000000007"/>
  </r>
  <r>
    <x v="6"/>
    <x v="4"/>
    <x v="3"/>
    <x v="0"/>
    <x v="1"/>
    <x v="4"/>
    <x v="2"/>
    <x v="1"/>
    <n v="154"/>
    <n v="0"/>
    <n v="0"/>
  </r>
  <r>
    <x v="11"/>
    <x v="3"/>
    <x v="2"/>
    <x v="0"/>
    <x v="1"/>
    <x v="3"/>
    <x v="2"/>
    <x v="0"/>
    <n v="2"/>
    <n v="0"/>
    <n v="1.1000000000000001"/>
  </r>
  <r>
    <x v="9"/>
    <x v="9"/>
    <x v="2"/>
    <x v="1"/>
    <x v="1"/>
    <x v="3"/>
    <x v="0"/>
    <x v="1"/>
    <n v="1"/>
    <n v="0"/>
    <n v="0"/>
  </r>
  <r>
    <x v="4"/>
    <x v="2"/>
    <x v="2"/>
    <x v="2"/>
    <x v="1"/>
    <x v="0"/>
    <x v="1"/>
    <x v="0"/>
    <n v="14"/>
    <n v="0"/>
    <n v="3.71"/>
  </r>
  <r>
    <x v="6"/>
    <x v="17"/>
    <x v="8"/>
    <x v="2"/>
    <x v="1"/>
    <x v="4"/>
    <x v="2"/>
    <x v="1"/>
    <n v="52"/>
    <n v="0"/>
    <n v="0"/>
  </r>
  <r>
    <x v="4"/>
    <x v="13"/>
    <x v="0"/>
    <x v="0"/>
    <x v="1"/>
    <x v="0"/>
    <x v="2"/>
    <x v="0"/>
    <n v="326"/>
    <n v="0"/>
    <n v="86.39"/>
  </r>
  <r>
    <x v="7"/>
    <x v="5"/>
    <x v="1"/>
    <x v="2"/>
    <x v="1"/>
    <x v="0"/>
    <x v="0"/>
    <x v="0"/>
    <n v="7"/>
    <n v="0"/>
    <n v="1.925"/>
  </r>
  <r>
    <x v="0"/>
    <x v="6"/>
    <x v="4"/>
    <x v="2"/>
    <x v="0"/>
    <x v="3"/>
    <x v="0"/>
    <x v="0"/>
    <n v="3"/>
    <n v="0"/>
    <n v="1.6500000000000001"/>
  </r>
  <r>
    <x v="7"/>
    <x v="17"/>
    <x v="8"/>
    <x v="0"/>
    <x v="1"/>
    <x v="4"/>
    <x v="1"/>
    <x v="0"/>
    <n v="17"/>
    <n v="0"/>
    <n v="9.35"/>
  </r>
  <r>
    <x v="4"/>
    <x v="15"/>
    <x v="2"/>
    <x v="1"/>
    <x v="1"/>
    <x v="5"/>
    <x v="0"/>
    <x v="0"/>
    <n v="10"/>
    <n v="134.87210000000002"/>
    <n v="6.9"/>
  </r>
  <r>
    <x v="8"/>
    <x v="18"/>
    <x v="9"/>
    <x v="0"/>
    <x v="1"/>
    <x v="0"/>
    <x v="2"/>
    <x v="0"/>
    <n v="134"/>
    <n v="0"/>
    <n v="36.85"/>
  </r>
  <r>
    <x v="7"/>
    <x v="10"/>
    <x v="0"/>
    <x v="2"/>
    <x v="1"/>
    <x v="1"/>
    <x v="1"/>
    <x v="0"/>
    <n v="238"/>
    <n v="81.987099999999998"/>
    <n v="107.10000000000001"/>
  </r>
  <r>
    <x v="0"/>
    <x v="10"/>
    <x v="0"/>
    <x v="2"/>
    <x v="1"/>
    <x v="3"/>
    <x v="2"/>
    <x v="0"/>
    <n v="297"/>
    <n v="0"/>
    <n v="163.35"/>
  </r>
  <r>
    <x v="1"/>
    <x v="11"/>
    <x v="2"/>
    <x v="0"/>
    <x v="1"/>
    <x v="1"/>
    <x v="0"/>
    <x v="0"/>
    <n v="1538"/>
    <n v="495.33050000000003"/>
    <n v="692.1"/>
  </r>
  <r>
    <x v="8"/>
    <x v="19"/>
    <x v="2"/>
    <x v="2"/>
    <x v="1"/>
    <x v="0"/>
    <x v="2"/>
    <x v="0"/>
    <n v="765"/>
    <n v="0"/>
    <n v="210.375"/>
  </r>
  <r>
    <x v="11"/>
    <x v="17"/>
    <x v="8"/>
    <x v="0"/>
    <x v="1"/>
    <x v="2"/>
    <x v="2"/>
    <x v="0"/>
    <n v="1984"/>
    <n v="0"/>
    <n v="545.6"/>
  </r>
  <r>
    <x v="2"/>
    <x v="10"/>
    <x v="0"/>
    <x v="1"/>
    <x v="1"/>
    <x v="1"/>
    <x v="2"/>
    <x v="0"/>
    <n v="139"/>
    <n v="43.129600000000003"/>
    <n v="62.550000000000004"/>
  </r>
  <r>
    <x v="0"/>
    <x v="11"/>
    <x v="2"/>
    <x v="1"/>
    <x v="1"/>
    <x v="4"/>
    <x v="0"/>
    <x v="1"/>
    <n v="8"/>
    <n v="0"/>
    <n v="0"/>
  </r>
  <r>
    <x v="7"/>
    <x v="16"/>
    <x v="7"/>
    <x v="0"/>
    <x v="1"/>
    <x v="1"/>
    <x v="1"/>
    <x v="0"/>
    <n v="567"/>
    <n v="190.0915"/>
    <n v="255.15"/>
  </r>
  <r>
    <x v="3"/>
    <x v="13"/>
    <x v="0"/>
    <x v="1"/>
    <x v="1"/>
    <x v="2"/>
    <x v="3"/>
    <x v="0"/>
    <n v="1"/>
    <n v="0"/>
    <n v="0.27500000000000002"/>
  </r>
  <r>
    <x v="6"/>
    <x v="17"/>
    <x v="8"/>
    <x v="2"/>
    <x v="1"/>
    <x v="0"/>
    <x v="2"/>
    <x v="0"/>
    <n v="1910"/>
    <n v="0"/>
    <n v="525.25"/>
  </r>
  <r>
    <x v="2"/>
    <x v="23"/>
    <x v="2"/>
    <x v="0"/>
    <x v="1"/>
    <x v="0"/>
    <x v="0"/>
    <x v="0"/>
    <n v="2"/>
    <n v="0"/>
    <n v="0.55000000000000004"/>
  </r>
  <r>
    <x v="4"/>
    <x v="15"/>
    <x v="2"/>
    <x v="0"/>
    <x v="1"/>
    <x v="0"/>
    <x v="2"/>
    <x v="0"/>
    <n v="5594"/>
    <n v="0"/>
    <n v="1482.41"/>
  </r>
  <r>
    <x v="8"/>
    <x v="0"/>
    <x v="0"/>
    <x v="0"/>
    <x v="1"/>
    <x v="3"/>
    <x v="0"/>
    <x v="1"/>
    <n v="3"/>
    <n v="0"/>
    <n v="0"/>
  </r>
  <r>
    <x v="3"/>
    <x v="23"/>
    <x v="2"/>
    <x v="2"/>
    <x v="1"/>
    <x v="2"/>
    <x v="3"/>
    <x v="0"/>
    <n v="1"/>
    <n v="0"/>
    <n v="0.27500000000000002"/>
  </r>
  <r>
    <x v="4"/>
    <x v="0"/>
    <x v="0"/>
    <x v="2"/>
    <x v="1"/>
    <x v="3"/>
    <x v="2"/>
    <x v="0"/>
    <n v="5"/>
    <n v="0"/>
    <n v="2.75"/>
  </r>
  <r>
    <x v="5"/>
    <x v="13"/>
    <x v="0"/>
    <x v="1"/>
    <x v="1"/>
    <x v="0"/>
    <x v="2"/>
    <x v="0"/>
    <n v="2"/>
    <n v="0"/>
    <n v="0.53"/>
  </r>
  <r>
    <x v="2"/>
    <x v="10"/>
    <x v="0"/>
    <x v="0"/>
    <x v="1"/>
    <x v="2"/>
    <x v="1"/>
    <x v="0"/>
    <n v="346"/>
    <n v="0"/>
    <n v="95.15"/>
  </r>
  <r>
    <x v="3"/>
    <x v="0"/>
    <x v="0"/>
    <x v="1"/>
    <x v="1"/>
    <x v="2"/>
    <x v="2"/>
    <x v="0"/>
    <n v="3"/>
    <n v="0"/>
    <n v="0.82500000000000007"/>
  </r>
  <r>
    <x v="9"/>
    <x v="0"/>
    <x v="0"/>
    <x v="2"/>
    <x v="0"/>
    <x v="3"/>
    <x v="2"/>
    <x v="1"/>
    <n v="0"/>
    <n v="0"/>
    <n v="0"/>
  </r>
  <r>
    <x v="2"/>
    <x v="4"/>
    <x v="3"/>
    <x v="2"/>
    <x v="1"/>
    <x v="1"/>
    <x v="0"/>
    <x v="0"/>
    <n v="48"/>
    <n v="15.753300000000001"/>
    <n v="21.6"/>
  </r>
  <r>
    <x v="11"/>
    <x v="15"/>
    <x v="2"/>
    <x v="2"/>
    <x v="1"/>
    <x v="1"/>
    <x v="0"/>
    <x v="0"/>
    <n v="12"/>
    <n v="1.9603000000000002"/>
    <n v="5.4"/>
  </r>
  <r>
    <x v="8"/>
    <x v="0"/>
    <x v="0"/>
    <x v="0"/>
    <x v="0"/>
    <x v="1"/>
    <x v="3"/>
    <x v="0"/>
    <n v="1"/>
    <n v="0.30130000000000001"/>
    <n v="0.45"/>
  </r>
  <r>
    <x v="3"/>
    <x v="4"/>
    <x v="3"/>
    <x v="0"/>
    <x v="1"/>
    <x v="2"/>
    <x v="1"/>
    <x v="1"/>
    <n v="2"/>
    <n v="0"/>
    <n v="0"/>
  </r>
  <r>
    <x v="1"/>
    <x v="16"/>
    <x v="7"/>
    <x v="2"/>
    <x v="1"/>
    <x v="1"/>
    <x v="3"/>
    <x v="0"/>
    <n v="6"/>
    <n v="1.2546000000000002"/>
    <n v="2.7"/>
  </r>
  <r>
    <x v="6"/>
    <x v="6"/>
    <x v="4"/>
    <x v="1"/>
    <x v="1"/>
    <x v="2"/>
    <x v="1"/>
    <x v="0"/>
    <n v="2"/>
    <n v="0"/>
    <n v="0.55000000000000004"/>
  </r>
  <r>
    <x v="11"/>
    <x v="9"/>
    <x v="2"/>
    <x v="0"/>
    <x v="1"/>
    <x v="4"/>
    <x v="1"/>
    <x v="1"/>
    <n v="1"/>
    <n v="0"/>
    <n v="0"/>
  </r>
  <r>
    <x v="6"/>
    <x v="2"/>
    <x v="2"/>
    <x v="0"/>
    <x v="1"/>
    <x v="4"/>
    <x v="3"/>
    <x v="0"/>
    <n v="8"/>
    <n v="0"/>
    <n v="4.4000000000000004"/>
  </r>
  <r>
    <x v="10"/>
    <x v="22"/>
    <x v="7"/>
    <x v="0"/>
    <x v="1"/>
    <x v="2"/>
    <x v="3"/>
    <x v="0"/>
    <n v="10"/>
    <n v="0"/>
    <n v="2.75"/>
  </r>
  <r>
    <x v="4"/>
    <x v="16"/>
    <x v="7"/>
    <x v="1"/>
    <x v="1"/>
    <x v="4"/>
    <x v="3"/>
    <x v="0"/>
    <n v="3"/>
    <n v="0"/>
    <n v="1.6500000000000001"/>
  </r>
  <r>
    <x v="3"/>
    <x v="12"/>
    <x v="1"/>
    <x v="2"/>
    <x v="1"/>
    <x v="3"/>
    <x v="2"/>
    <x v="0"/>
    <n v="20"/>
    <n v="0"/>
    <n v="11"/>
  </r>
  <r>
    <x v="8"/>
    <x v="4"/>
    <x v="3"/>
    <x v="0"/>
    <x v="1"/>
    <x v="0"/>
    <x v="2"/>
    <x v="1"/>
    <n v="474"/>
    <n v="0"/>
    <n v="0"/>
  </r>
  <r>
    <x v="11"/>
    <x v="2"/>
    <x v="2"/>
    <x v="1"/>
    <x v="1"/>
    <x v="3"/>
    <x v="2"/>
    <x v="1"/>
    <n v="0"/>
    <n v="0"/>
    <n v="0"/>
  </r>
  <r>
    <x v="3"/>
    <x v="17"/>
    <x v="8"/>
    <x v="1"/>
    <x v="1"/>
    <x v="0"/>
    <x v="1"/>
    <x v="0"/>
    <n v="27"/>
    <n v="0"/>
    <n v="7.4250000000000007"/>
  </r>
  <r>
    <x v="4"/>
    <x v="5"/>
    <x v="1"/>
    <x v="0"/>
    <x v="1"/>
    <x v="3"/>
    <x v="3"/>
    <x v="0"/>
    <n v="25"/>
    <n v="0"/>
    <n v="13.75"/>
  </r>
  <r>
    <x v="3"/>
    <x v="20"/>
    <x v="10"/>
    <x v="2"/>
    <x v="1"/>
    <x v="3"/>
    <x v="2"/>
    <x v="1"/>
    <n v="0"/>
    <n v="0"/>
    <n v="0"/>
  </r>
  <r>
    <x v="5"/>
    <x v="15"/>
    <x v="2"/>
    <x v="1"/>
    <x v="1"/>
    <x v="2"/>
    <x v="3"/>
    <x v="1"/>
    <n v="1"/>
    <n v="0"/>
    <n v="0"/>
  </r>
  <r>
    <x v="2"/>
    <x v="12"/>
    <x v="1"/>
    <x v="0"/>
    <x v="1"/>
    <x v="4"/>
    <x v="1"/>
    <x v="1"/>
    <n v="2"/>
    <n v="0"/>
    <n v="0"/>
  </r>
  <r>
    <x v="0"/>
    <x v="17"/>
    <x v="8"/>
    <x v="0"/>
    <x v="1"/>
    <x v="4"/>
    <x v="3"/>
    <x v="1"/>
    <n v="126"/>
    <n v="0"/>
    <n v="0"/>
  </r>
  <r>
    <x v="10"/>
    <x v="10"/>
    <x v="0"/>
    <x v="2"/>
    <x v="0"/>
    <x v="3"/>
    <x v="2"/>
    <x v="0"/>
    <n v="63"/>
    <n v="0"/>
    <n v="34.65"/>
  </r>
  <r>
    <x v="9"/>
    <x v="4"/>
    <x v="3"/>
    <x v="0"/>
    <x v="1"/>
    <x v="0"/>
    <x v="0"/>
    <x v="1"/>
    <n v="99"/>
    <n v="0"/>
    <n v="0"/>
  </r>
  <r>
    <x v="11"/>
    <x v="6"/>
    <x v="4"/>
    <x v="0"/>
    <x v="1"/>
    <x v="3"/>
    <x v="1"/>
    <x v="0"/>
    <n v="59"/>
    <n v="0"/>
    <n v="32.450000000000003"/>
  </r>
  <r>
    <x v="0"/>
    <x v="5"/>
    <x v="1"/>
    <x v="0"/>
    <x v="1"/>
    <x v="4"/>
    <x v="0"/>
    <x v="0"/>
    <n v="9"/>
    <n v="0"/>
    <n v="4.95"/>
  </r>
  <r>
    <x v="7"/>
    <x v="15"/>
    <x v="2"/>
    <x v="2"/>
    <x v="1"/>
    <x v="2"/>
    <x v="1"/>
    <x v="0"/>
    <n v="1"/>
    <n v="0"/>
    <n v="0.27500000000000002"/>
  </r>
  <r>
    <x v="9"/>
    <x v="2"/>
    <x v="2"/>
    <x v="0"/>
    <x v="1"/>
    <x v="2"/>
    <x v="0"/>
    <x v="1"/>
    <n v="33"/>
    <n v="0"/>
    <n v="0"/>
  </r>
  <r>
    <x v="11"/>
    <x v="0"/>
    <x v="0"/>
    <x v="2"/>
    <x v="1"/>
    <x v="0"/>
    <x v="2"/>
    <x v="0"/>
    <n v="61"/>
    <n v="0"/>
    <n v="16.775000000000002"/>
  </r>
  <r>
    <x v="0"/>
    <x v="10"/>
    <x v="0"/>
    <x v="0"/>
    <x v="1"/>
    <x v="5"/>
    <x v="2"/>
    <x v="0"/>
    <n v="2"/>
    <n v="14.033900000000001"/>
    <n v="1.3800000000000001"/>
  </r>
  <r>
    <x v="10"/>
    <x v="2"/>
    <x v="2"/>
    <x v="2"/>
    <x v="1"/>
    <x v="1"/>
    <x v="2"/>
    <x v="0"/>
    <n v="16"/>
    <n v="3.9288000000000003"/>
    <n v="7.2"/>
  </r>
  <r>
    <x v="6"/>
    <x v="4"/>
    <x v="3"/>
    <x v="1"/>
    <x v="1"/>
    <x v="4"/>
    <x v="3"/>
    <x v="1"/>
    <n v="12"/>
    <n v="0"/>
    <n v="0"/>
  </r>
  <r>
    <x v="0"/>
    <x v="4"/>
    <x v="3"/>
    <x v="1"/>
    <x v="1"/>
    <x v="1"/>
    <x v="0"/>
    <x v="0"/>
    <n v="16"/>
    <n v="3.3127"/>
    <n v="7.2"/>
  </r>
  <r>
    <x v="9"/>
    <x v="5"/>
    <x v="1"/>
    <x v="1"/>
    <x v="1"/>
    <x v="2"/>
    <x v="3"/>
    <x v="0"/>
    <n v="9"/>
    <n v="0"/>
    <n v="2.3850000000000002"/>
  </r>
  <r>
    <x v="8"/>
    <x v="11"/>
    <x v="2"/>
    <x v="0"/>
    <x v="1"/>
    <x v="1"/>
    <x v="1"/>
    <x v="0"/>
    <n v="822"/>
    <n v="289.7704"/>
    <n v="369.90000000000003"/>
  </r>
  <r>
    <x v="9"/>
    <x v="6"/>
    <x v="4"/>
    <x v="1"/>
    <x v="1"/>
    <x v="4"/>
    <x v="3"/>
    <x v="0"/>
    <n v="1"/>
    <n v="0"/>
    <n v="0.55000000000000004"/>
  </r>
  <r>
    <x v="4"/>
    <x v="8"/>
    <x v="5"/>
    <x v="1"/>
    <x v="1"/>
    <x v="2"/>
    <x v="2"/>
    <x v="0"/>
    <n v="11"/>
    <n v="0"/>
    <n v="2.915"/>
  </r>
  <r>
    <x v="9"/>
    <x v="2"/>
    <x v="2"/>
    <x v="0"/>
    <x v="1"/>
    <x v="2"/>
    <x v="3"/>
    <x v="0"/>
    <n v="72"/>
    <n v="0"/>
    <n v="19.080000000000002"/>
  </r>
  <r>
    <x v="1"/>
    <x v="17"/>
    <x v="8"/>
    <x v="1"/>
    <x v="1"/>
    <x v="2"/>
    <x v="2"/>
    <x v="0"/>
    <n v="34"/>
    <n v="0"/>
    <n v="9.35"/>
  </r>
  <r>
    <x v="6"/>
    <x v="2"/>
    <x v="2"/>
    <x v="1"/>
    <x v="1"/>
    <x v="1"/>
    <x v="1"/>
    <x v="0"/>
    <n v="2"/>
    <n v="0.41860000000000003"/>
    <n v="0.9"/>
  </r>
  <r>
    <x v="1"/>
    <x v="8"/>
    <x v="5"/>
    <x v="0"/>
    <x v="1"/>
    <x v="2"/>
    <x v="1"/>
    <x v="0"/>
    <n v="13"/>
    <n v="0"/>
    <n v="3.5650000000000004"/>
  </r>
  <r>
    <x v="2"/>
    <x v="4"/>
    <x v="3"/>
    <x v="1"/>
    <x v="0"/>
    <x v="0"/>
    <x v="1"/>
    <x v="0"/>
    <n v="1"/>
    <n v="0"/>
    <n v="0.27500000000000002"/>
  </r>
  <r>
    <x v="4"/>
    <x v="15"/>
    <x v="2"/>
    <x v="1"/>
    <x v="1"/>
    <x v="0"/>
    <x v="3"/>
    <x v="0"/>
    <n v="32"/>
    <n v="0"/>
    <n v="8.48"/>
  </r>
  <r>
    <x v="9"/>
    <x v="19"/>
    <x v="2"/>
    <x v="2"/>
    <x v="1"/>
    <x v="4"/>
    <x v="3"/>
    <x v="0"/>
    <n v="2"/>
    <n v="0"/>
    <n v="1.1000000000000001"/>
  </r>
  <r>
    <x v="0"/>
    <x v="29"/>
    <x v="1"/>
    <x v="0"/>
    <x v="1"/>
    <x v="3"/>
    <x v="2"/>
    <x v="1"/>
    <n v="0"/>
    <n v="0"/>
    <n v="0"/>
  </r>
  <r>
    <x v="5"/>
    <x v="8"/>
    <x v="5"/>
    <x v="1"/>
    <x v="1"/>
    <x v="1"/>
    <x v="2"/>
    <x v="0"/>
    <n v="17"/>
    <n v="4.8456999999999999"/>
    <n v="7.65"/>
  </r>
  <r>
    <x v="8"/>
    <x v="0"/>
    <x v="0"/>
    <x v="0"/>
    <x v="1"/>
    <x v="3"/>
    <x v="3"/>
    <x v="0"/>
    <n v="23"/>
    <n v="0"/>
    <n v="12.65"/>
  </r>
  <r>
    <x v="5"/>
    <x v="17"/>
    <x v="8"/>
    <x v="2"/>
    <x v="1"/>
    <x v="4"/>
    <x v="3"/>
    <x v="1"/>
    <n v="8"/>
    <n v="0"/>
    <n v="0"/>
  </r>
  <r>
    <x v="1"/>
    <x v="27"/>
    <x v="12"/>
    <x v="0"/>
    <x v="1"/>
    <x v="0"/>
    <x v="2"/>
    <x v="0"/>
    <n v="9"/>
    <n v="0"/>
    <n v="2.4750000000000001"/>
  </r>
  <r>
    <x v="3"/>
    <x v="27"/>
    <x v="12"/>
    <x v="0"/>
    <x v="1"/>
    <x v="1"/>
    <x v="2"/>
    <x v="0"/>
    <n v="1"/>
    <n v="6.720000000000001E-2"/>
    <n v="0.45"/>
  </r>
  <r>
    <x v="10"/>
    <x v="0"/>
    <x v="0"/>
    <x v="1"/>
    <x v="1"/>
    <x v="2"/>
    <x v="3"/>
    <x v="0"/>
    <n v="1"/>
    <n v="0"/>
    <n v="0.27500000000000002"/>
  </r>
  <r>
    <x v="9"/>
    <x v="17"/>
    <x v="8"/>
    <x v="0"/>
    <x v="1"/>
    <x v="4"/>
    <x v="2"/>
    <x v="1"/>
    <n v="412"/>
    <n v="0"/>
    <n v="0"/>
  </r>
  <r>
    <x v="4"/>
    <x v="10"/>
    <x v="0"/>
    <x v="2"/>
    <x v="1"/>
    <x v="0"/>
    <x v="3"/>
    <x v="0"/>
    <n v="727"/>
    <n v="0"/>
    <n v="192.655"/>
  </r>
  <r>
    <x v="10"/>
    <x v="0"/>
    <x v="0"/>
    <x v="2"/>
    <x v="1"/>
    <x v="1"/>
    <x v="0"/>
    <x v="0"/>
    <n v="4"/>
    <n v="0.95320000000000005"/>
    <n v="1.8"/>
  </r>
  <r>
    <x v="1"/>
    <x v="0"/>
    <x v="0"/>
    <x v="0"/>
    <x v="1"/>
    <x v="3"/>
    <x v="1"/>
    <x v="0"/>
    <n v="5"/>
    <n v="0"/>
    <n v="2.75"/>
  </r>
  <r>
    <x v="1"/>
    <x v="6"/>
    <x v="4"/>
    <x v="1"/>
    <x v="1"/>
    <x v="0"/>
    <x v="1"/>
    <x v="0"/>
    <n v="11"/>
    <n v="0"/>
    <n v="3.0250000000000004"/>
  </r>
  <r>
    <x v="10"/>
    <x v="19"/>
    <x v="2"/>
    <x v="1"/>
    <x v="1"/>
    <x v="2"/>
    <x v="2"/>
    <x v="0"/>
    <n v="53"/>
    <n v="0"/>
    <n v="14.575000000000001"/>
  </r>
  <r>
    <x v="11"/>
    <x v="6"/>
    <x v="4"/>
    <x v="0"/>
    <x v="0"/>
    <x v="0"/>
    <x v="2"/>
    <x v="1"/>
    <n v="82"/>
    <n v="0"/>
    <n v="0"/>
  </r>
  <r>
    <x v="7"/>
    <x v="5"/>
    <x v="1"/>
    <x v="1"/>
    <x v="1"/>
    <x v="0"/>
    <x v="2"/>
    <x v="0"/>
    <n v="7"/>
    <n v="0"/>
    <n v="1.925"/>
  </r>
  <r>
    <x v="9"/>
    <x v="16"/>
    <x v="7"/>
    <x v="2"/>
    <x v="1"/>
    <x v="3"/>
    <x v="2"/>
    <x v="1"/>
    <n v="0"/>
    <n v="0"/>
    <n v="0"/>
  </r>
  <r>
    <x v="10"/>
    <x v="17"/>
    <x v="8"/>
    <x v="0"/>
    <x v="1"/>
    <x v="4"/>
    <x v="1"/>
    <x v="1"/>
    <n v="16"/>
    <n v="0"/>
    <n v="0"/>
  </r>
  <r>
    <x v="6"/>
    <x v="1"/>
    <x v="1"/>
    <x v="0"/>
    <x v="1"/>
    <x v="1"/>
    <x v="3"/>
    <x v="0"/>
    <n v="294"/>
    <n v="87.646000000000001"/>
    <n v="132.30000000000001"/>
  </r>
  <r>
    <x v="7"/>
    <x v="22"/>
    <x v="7"/>
    <x v="1"/>
    <x v="1"/>
    <x v="3"/>
    <x v="2"/>
    <x v="1"/>
    <n v="0"/>
    <n v="0"/>
    <n v="0"/>
  </r>
  <r>
    <x v="2"/>
    <x v="1"/>
    <x v="1"/>
    <x v="2"/>
    <x v="1"/>
    <x v="3"/>
    <x v="2"/>
    <x v="0"/>
    <n v="15"/>
    <n v="0"/>
    <n v="8.25"/>
  </r>
  <r>
    <x v="4"/>
    <x v="9"/>
    <x v="2"/>
    <x v="0"/>
    <x v="1"/>
    <x v="2"/>
    <x v="3"/>
    <x v="0"/>
    <n v="217"/>
    <n v="0"/>
    <n v="57.505000000000003"/>
  </r>
  <r>
    <x v="2"/>
    <x v="19"/>
    <x v="2"/>
    <x v="1"/>
    <x v="1"/>
    <x v="3"/>
    <x v="2"/>
    <x v="1"/>
    <n v="1"/>
    <n v="0"/>
    <n v="0"/>
  </r>
  <r>
    <x v="5"/>
    <x v="21"/>
    <x v="0"/>
    <x v="0"/>
    <x v="0"/>
    <x v="1"/>
    <x v="1"/>
    <x v="0"/>
    <n v="2"/>
    <n v="0.60110000000000008"/>
    <n v="0.9"/>
  </r>
  <r>
    <x v="3"/>
    <x v="22"/>
    <x v="7"/>
    <x v="2"/>
    <x v="1"/>
    <x v="0"/>
    <x v="2"/>
    <x v="0"/>
    <n v="8"/>
    <n v="0"/>
    <n v="2.2000000000000002"/>
  </r>
  <r>
    <x v="0"/>
    <x v="26"/>
    <x v="2"/>
    <x v="0"/>
    <x v="1"/>
    <x v="0"/>
    <x v="0"/>
    <x v="0"/>
    <n v="1"/>
    <n v="0"/>
    <n v="0.26500000000000001"/>
  </r>
  <r>
    <x v="11"/>
    <x v="17"/>
    <x v="8"/>
    <x v="1"/>
    <x v="1"/>
    <x v="0"/>
    <x v="3"/>
    <x v="0"/>
    <n v="76"/>
    <n v="0"/>
    <n v="20.900000000000002"/>
  </r>
  <r>
    <x v="7"/>
    <x v="2"/>
    <x v="2"/>
    <x v="0"/>
    <x v="1"/>
    <x v="0"/>
    <x v="1"/>
    <x v="1"/>
    <n v="4"/>
    <n v="0"/>
    <n v="0"/>
  </r>
  <r>
    <x v="9"/>
    <x v="15"/>
    <x v="2"/>
    <x v="0"/>
    <x v="1"/>
    <x v="2"/>
    <x v="0"/>
    <x v="1"/>
    <n v="1"/>
    <n v="0"/>
    <n v="0"/>
  </r>
  <r>
    <x v="7"/>
    <x v="4"/>
    <x v="3"/>
    <x v="0"/>
    <x v="0"/>
    <x v="0"/>
    <x v="1"/>
    <x v="0"/>
    <n v="67"/>
    <n v="0"/>
    <n v="18.425000000000001"/>
  </r>
  <r>
    <x v="4"/>
    <x v="1"/>
    <x v="1"/>
    <x v="0"/>
    <x v="1"/>
    <x v="0"/>
    <x v="2"/>
    <x v="1"/>
    <n v="57"/>
    <n v="0"/>
    <n v="0"/>
  </r>
  <r>
    <x v="6"/>
    <x v="6"/>
    <x v="4"/>
    <x v="2"/>
    <x v="0"/>
    <x v="3"/>
    <x v="2"/>
    <x v="0"/>
    <n v="12"/>
    <n v="0"/>
    <n v="6.6000000000000005"/>
  </r>
  <r>
    <x v="1"/>
    <x v="4"/>
    <x v="3"/>
    <x v="0"/>
    <x v="0"/>
    <x v="4"/>
    <x v="1"/>
    <x v="0"/>
    <n v="3"/>
    <n v="0"/>
    <n v="1.6500000000000001"/>
  </r>
  <r>
    <x v="8"/>
    <x v="19"/>
    <x v="2"/>
    <x v="0"/>
    <x v="1"/>
    <x v="2"/>
    <x v="1"/>
    <x v="0"/>
    <n v="83"/>
    <n v="0"/>
    <n v="22.825000000000003"/>
  </r>
  <r>
    <x v="5"/>
    <x v="17"/>
    <x v="8"/>
    <x v="0"/>
    <x v="1"/>
    <x v="0"/>
    <x v="1"/>
    <x v="0"/>
    <n v="1207"/>
    <n v="0"/>
    <n v="319.85500000000002"/>
  </r>
  <r>
    <x v="8"/>
    <x v="15"/>
    <x v="2"/>
    <x v="0"/>
    <x v="1"/>
    <x v="5"/>
    <x v="1"/>
    <x v="1"/>
    <n v="4"/>
    <n v="10.3688"/>
    <n v="0"/>
  </r>
  <r>
    <x v="3"/>
    <x v="13"/>
    <x v="0"/>
    <x v="2"/>
    <x v="1"/>
    <x v="3"/>
    <x v="2"/>
    <x v="1"/>
    <n v="0"/>
    <n v="0"/>
    <n v="0"/>
  </r>
  <r>
    <x v="11"/>
    <x v="10"/>
    <x v="0"/>
    <x v="0"/>
    <x v="0"/>
    <x v="4"/>
    <x v="0"/>
    <x v="1"/>
    <n v="50"/>
    <n v="0"/>
    <n v="0"/>
  </r>
  <r>
    <x v="6"/>
    <x v="8"/>
    <x v="5"/>
    <x v="0"/>
    <x v="1"/>
    <x v="4"/>
    <x v="2"/>
    <x v="1"/>
    <n v="34"/>
    <n v="0"/>
    <n v="0"/>
  </r>
  <r>
    <x v="2"/>
    <x v="4"/>
    <x v="3"/>
    <x v="0"/>
    <x v="1"/>
    <x v="4"/>
    <x v="3"/>
    <x v="1"/>
    <n v="28"/>
    <n v="0"/>
    <n v="0"/>
  </r>
  <r>
    <x v="3"/>
    <x v="15"/>
    <x v="2"/>
    <x v="1"/>
    <x v="1"/>
    <x v="4"/>
    <x v="2"/>
    <x v="0"/>
    <n v="12"/>
    <n v="0"/>
    <n v="6.6000000000000005"/>
  </r>
  <r>
    <x v="6"/>
    <x v="1"/>
    <x v="1"/>
    <x v="2"/>
    <x v="1"/>
    <x v="0"/>
    <x v="1"/>
    <x v="0"/>
    <n v="11"/>
    <n v="0"/>
    <n v="3.0250000000000004"/>
  </r>
  <r>
    <x v="5"/>
    <x v="10"/>
    <x v="0"/>
    <x v="2"/>
    <x v="0"/>
    <x v="0"/>
    <x v="0"/>
    <x v="1"/>
    <n v="1"/>
    <n v="0"/>
    <n v="0"/>
  </r>
  <r>
    <x v="6"/>
    <x v="2"/>
    <x v="2"/>
    <x v="2"/>
    <x v="1"/>
    <x v="1"/>
    <x v="3"/>
    <x v="0"/>
    <n v="4"/>
    <n v="0.80390000000000006"/>
    <n v="1.8"/>
  </r>
  <r>
    <x v="4"/>
    <x v="4"/>
    <x v="3"/>
    <x v="1"/>
    <x v="1"/>
    <x v="1"/>
    <x v="0"/>
    <x v="0"/>
    <n v="5"/>
    <n v="1.169"/>
    <n v="2.25"/>
  </r>
  <r>
    <x v="2"/>
    <x v="6"/>
    <x v="4"/>
    <x v="2"/>
    <x v="1"/>
    <x v="0"/>
    <x v="2"/>
    <x v="1"/>
    <n v="22"/>
    <n v="0"/>
    <n v="0"/>
  </r>
  <r>
    <x v="1"/>
    <x v="1"/>
    <x v="1"/>
    <x v="1"/>
    <x v="1"/>
    <x v="1"/>
    <x v="3"/>
    <x v="0"/>
    <n v="2"/>
    <n v="0.3846"/>
    <n v="0.9"/>
  </r>
  <r>
    <x v="7"/>
    <x v="10"/>
    <x v="0"/>
    <x v="1"/>
    <x v="0"/>
    <x v="2"/>
    <x v="3"/>
    <x v="0"/>
    <n v="7"/>
    <n v="0"/>
    <n v="1.925"/>
  </r>
  <r>
    <x v="4"/>
    <x v="1"/>
    <x v="1"/>
    <x v="2"/>
    <x v="1"/>
    <x v="3"/>
    <x v="3"/>
    <x v="0"/>
    <n v="4"/>
    <n v="0"/>
    <n v="2.2000000000000002"/>
  </r>
  <r>
    <x v="1"/>
    <x v="19"/>
    <x v="2"/>
    <x v="0"/>
    <x v="1"/>
    <x v="5"/>
    <x v="0"/>
    <x v="0"/>
    <n v="5"/>
    <n v="51.635100000000001"/>
    <n v="3.45"/>
  </r>
  <r>
    <x v="1"/>
    <x v="10"/>
    <x v="0"/>
    <x v="0"/>
    <x v="0"/>
    <x v="2"/>
    <x v="2"/>
    <x v="0"/>
    <n v="688"/>
    <n v="0"/>
    <n v="189.20000000000002"/>
  </r>
  <r>
    <x v="2"/>
    <x v="4"/>
    <x v="3"/>
    <x v="0"/>
    <x v="1"/>
    <x v="2"/>
    <x v="2"/>
    <x v="0"/>
    <n v="3946"/>
    <n v="0"/>
    <n v="1085.1500000000001"/>
  </r>
  <r>
    <x v="4"/>
    <x v="19"/>
    <x v="2"/>
    <x v="2"/>
    <x v="1"/>
    <x v="2"/>
    <x v="1"/>
    <x v="1"/>
    <n v="1"/>
    <n v="0"/>
    <n v="0"/>
  </r>
  <r>
    <x v="4"/>
    <x v="4"/>
    <x v="3"/>
    <x v="0"/>
    <x v="0"/>
    <x v="0"/>
    <x v="3"/>
    <x v="0"/>
    <n v="241"/>
    <n v="0"/>
    <n v="63.865000000000002"/>
  </r>
  <r>
    <x v="11"/>
    <x v="6"/>
    <x v="4"/>
    <x v="1"/>
    <x v="1"/>
    <x v="0"/>
    <x v="3"/>
    <x v="0"/>
    <n v="26"/>
    <n v="0"/>
    <n v="7.15"/>
  </r>
  <r>
    <x v="7"/>
    <x v="26"/>
    <x v="2"/>
    <x v="0"/>
    <x v="1"/>
    <x v="0"/>
    <x v="3"/>
    <x v="0"/>
    <n v="5"/>
    <n v="0"/>
    <n v="1.375"/>
  </r>
  <r>
    <x v="0"/>
    <x v="1"/>
    <x v="1"/>
    <x v="1"/>
    <x v="1"/>
    <x v="2"/>
    <x v="3"/>
    <x v="0"/>
    <n v="1"/>
    <n v="0"/>
    <n v="0.26500000000000001"/>
  </r>
  <r>
    <x v="11"/>
    <x v="16"/>
    <x v="7"/>
    <x v="2"/>
    <x v="1"/>
    <x v="0"/>
    <x v="2"/>
    <x v="1"/>
    <n v="1"/>
    <n v="0"/>
    <n v="0"/>
  </r>
  <r>
    <x v="1"/>
    <x v="8"/>
    <x v="5"/>
    <x v="2"/>
    <x v="1"/>
    <x v="1"/>
    <x v="2"/>
    <x v="0"/>
    <n v="14"/>
    <n v="3.6783000000000001"/>
    <n v="6.3000000000000007"/>
  </r>
  <r>
    <x v="10"/>
    <x v="0"/>
    <x v="0"/>
    <x v="0"/>
    <x v="1"/>
    <x v="0"/>
    <x v="2"/>
    <x v="0"/>
    <n v="1961"/>
    <n v="0"/>
    <n v="539.27499999999998"/>
  </r>
  <r>
    <x v="5"/>
    <x v="4"/>
    <x v="3"/>
    <x v="2"/>
    <x v="0"/>
    <x v="0"/>
    <x v="1"/>
    <x v="0"/>
    <n v="1"/>
    <n v="0"/>
    <n v="0.26500000000000001"/>
  </r>
  <r>
    <x v="6"/>
    <x v="10"/>
    <x v="0"/>
    <x v="0"/>
    <x v="1"/>
    <x v="1"/>
    <x v="3"/>
    <x v="0"/>
    <n v="2331"/>
    <n v="729.3075"/>
    <n v="1048.95"/>
  </r>
  <r>
    <x v="8"/>
    <x v="6"/>
    <x v="4"/>
    <x v="0"/>
    <x v="1"/>
    <x v="3"/>
    <x v="0"/>
    <x v="1"/>
    <n v="11"/>
    <n v="0"/>
    <n v="0"/>
  </r>
  <r>
    <x v="3"/>
    <x v="17"/>
    <x v="8"/>
    <x v="1"/>
    <x v="1"/>
    <x v="4"/>
    <x v="1"/>
    <x v="1"/>
    <n v="4"/>
    <n v="0"/>
    <n v="0"/>
  </r>
  <r>
    <x v="10"/>
    <x v="18"/>
    <x v="9"/>
    <x v="0"/>
    <x v="1"/>
    <x v="0"/>
    <x v="1"/>
    <x v="0"/>
    <n v="6"/>
    <n v="0"/>
    <n v="1.6500000000000001"/>
  </r>
  <r>
    <x v="5"/>
    <x v="10"/>
    <x v="0"/>
    <x v="0"/>
    <x v="0"/>
    <x v="3"/>
    <x v="2"/>
    <x v="0"/>
    <n v="733"/>
    <n v="0"/>
    <n v="403.15000000000003"/>
  </r>
  <r>
    <x v="3"/>
    <x v="2"/>
    <x v="2"/>
    <x v="0"/>
    <x v="1"/>
    <x v="0"/>
    <x v="2"/>
    <x v="0"/>
    <n v="2370"/>
    <n v="0"/>
    <n v="651.75"/>
  </r>
  <r>
    <x v="1"/>
    <x v="16"/>
    <x v="7"/>
    <x v="1"/>
    <x v="1"/>
    <x v="0"/>
    <x v="3"/>
    <x v="0"/>
    <n v="30"/>
    <n v="0"/>
    <n v="8.23"/>
  </r>
  <r>
    <x v="11"/>
    <x v="2"/>
    <x v="2"/>
    <x v="2"/>
    <x v="1"/>
    <x v="0"/>
    <x v="1"/>
    <x v="0"/>
    <n v="14"/>
    <n v="0"/>
    <n v="3.85"/>
  </r>
  <r>
    <x v="11"/>
    <x v="16"/>
    <x v="7"/>
    <x v="0"/>
    <x v="1"/>
    <x v="5"/>
    <x v="1"/>
    <x v="0"/>
    <n v="1"/>
    <n v="0.23470000000000002"/>
    <n v="0.69000000000000006"/>
  </r>
  <r>
    <x v="10"/>
    <x v="6"/>
    <x v="4"/>
    <x v="0"/>
    <x v="0"/>
    <x v="4"/>
    <x v="0"/>
    <x v="0"/>
    <n v="43"/>
    <n v="0"/>
    <n v="23.650000000000002"/>
  </r>
  <r>
    <x v="0"/>
    <x v="17"/>
    <x v="8"/>
    <x v="0"/>
    <x v="1"/>
    <x v="5"/>
    <x v="3"/>
    <x v="1"/>
    <n v="6"/>
    <n v="127.56910000000001"/>
    <n v="0"/>
  </r>
  <r>
    <x v="4"/>
    <x v="5"/>
    <x v="1"/>
    <x v="0"/>
    <x v="1"/>
    <x v="5"/>
    <x v="1"/>
    <x v="0"/>
    <n v="1"/>
    <n v="0.46790000000000004"/>
    <n v="0.69000000000000006"/>
  </r>
  <r>
    <x v="11"/>
    <x v="17"/>
    <x v="8"/>
    <x v="2"/>
    <x v="1"/>
    <x v="5"/>
    <x v="0"/>
    <x v="0"/>
    <n v="1"/>
    <n v="3.7502"/>
    <n v="0.69000000000000006"/>
  </r>
  <r>
    <x v="3"/>
    <x v="10"/>
    <x v="0"/>
    <x v="2"/>
    <x v="1"/>
    <x v="3"/>
    <x v="2"/>
    <x v="1"/>
    <n v="2"/>
    <n v="0"/>
    <n v="0"/>
  </r>
  <r>
    <x v="6"/>
    <x v="16"/>
    <x v="7"/>
    <x v="0"/>
    <x v="1"/>
    <x v="1"/>
    <x v="3"/>
    <x v="0"/>
    <n v="431"/>
    <n v="122.60950000000001"/>
    <n v="193.95000000000002"/>
  </r>
  <r>
    <x v="10"/>
    <x v="8"/>
    <x v="5"/>
    <x v="0"/>
    <x v="1"/>
    <x v="4"/>
    <x v="2"/>
    <x v="1"/>
    <n v="41"/>
    <n v="0"/>
    <n v="0"/>
  </r>
  <r>
    <x v="8"/>
    <x v="4"/>
    <x v="3"/>
    <x v="2"/>
    <x v="1"/>
    <x v="3"/>
    <x v="0"/>
    <x v="0"/>
    <n v="9"/>
    <n v="0"/>
    <n v="4.95"/>
  </r>
  <r>
    <x v="0"/>
    <x v="13"/>
    <x v="0"/>
    <x v="0"/>
    <x v="1"/>
    <x v="3"/>
    <x v="2"/>
    <x v="0"/>
    <n v="53"/>
    <n v="0"/>
    <n v="29.150000000000002"/>
  </r>
  <r>
    <x v="5"/>
    <x v="1"/>
    <x v="1"/>
    <x v="0"/>
    <x v="1"/>
    <x v="2"/>
    <x v="0"/>
    <x v="0"/>
    <n v="130"/>
    <n v="0"/>
    <n v="34.450000000000003"/>
  </r>
  <r>
    <x v="8"/>
    <x v="13"/>
    <x v="0"/>
    <x v="0"/>
    <x v="1"/>
    <x v="2"/>
    <x v="2"/>
    <x v="1"/>
    <n v="1"/>
    <n v="0"/>
    <n v="0"/>
  </r>
  <r>
    <x v="10"/>
    <x v="10"/>
    <x v="0"/>
    <x v="1"/>
    <x v="0"/>
    <x v="2"/>
    <x v="0"/>
    <x v="0"/>
    <n v="11"/>
    <n v="0"/>
    <n v="3.0250000000000004"/>
  </r>
  <r>
    <x v="1"/>
    <x v="1"/>
    <x v="1"/>
    <x v="0"/>
    <x v="1"/>
    <x v="1"/>
    <x v="3"/>
    <x v="0"/>
    <n v="346"/>
    <n v="105.58"/>
    <n v="155.70000000000002"/>
  </r>
  <r>
    <x v="2"/>
    <x v="12"/>
    <x v="1"/>
    <x v="0"/>
    <x v="1"/>
    <x v="2"/>
    <x v="0"/>
    <x v="0"/>
    <n v="128"/>
    <n v="0"/>
    <n v="35.200000000000003"/>
  </r>
  <r>
    <x v="2"/>
    <x v="11"/>
    <x v="2"/>
    <x v="2"/>
    <x v="1"/>
    <x v="4"/>
    <x v="3"/>
    <x v="0"/>
    <n v="6"/>
    <n v="0"/>
    <n v="3.3000000000000003"/>
  </r>
  <r>
    <x v="3"/>
    <x v="10"/>
    <x v="0"/>
    <x v="0"/>
    <x v="0"/>
    <x v="1"/>
    <x v="0"/>
    <x v="0"/>
    <n v="511"/>
    <n v="150.3031"/>
    <n v="229.95000000000002"/>
  </r>
  <r>
    <x v="1"/>
    <x v="17"/>
    <x v="8"/>
    <x v="0"/>
    <x v="1"/>
    <x v="0"/>
    <x v="0"/>
    <x v="1"/>
    <n v="70"/>
    <n v="0"/>
    <n v="0"/>
  </r>
  <r>
    <x v="0"/>
    <x v="12"/>
    <x v="1"/>
    <x v="0"/>
    <x v="1"/>
    <x v="1"/>
    <x v="0"/>
    <x v="0"/>
    <n v="243"/>
    <n v="101.0908"/>
    <n v="109.35000000000001"/>
  </r>
  <r>
    <x v="7"/>
    <x v="6"/>
    <x v="4"/>
    <x v="0"/>
    <x v="0"/>
    <x v="1"/>
    <x v="1"/>
    <x v="0"/>
    <n v="290"/>
    <n v="101.56410000000001"/>
    <n v="130.5"/>
  </r>
  <r>
    <x v="5"/>
    <x v="11"/>
    <x v="2"/>
    <x v="0"/>
    <x v="1"/>
    <x v="5"/>
    <x v="1"/>
    <x v="1"/>
    <n v="34"/>
    <n v="924.89380000000006"/>
    <n v="0"/>
  </r>
  <r>
    <x v="5"/>
    <x v="6"/>
    <x v="4"/>
    <x v="2"/>
    <x v="0"/>
    <x v="0"/>
    <x v="3"/>
    <x v="0"/>
    <n v="31"/>
    <n v="0"/>
    <n v="8.2149999999999999"/>
  </r>
  <r>
    <x v="6"/>
    <x v="6"/>
    <x v="4"/>
    <x v="0"/>
    <x v="0"/>
    <x v="3"/>
    <x v="1"/>
    <x v="0"/>
    <n v="11"/>
    <n v="0"/>
    <n v="6.0500000000000007"/>
  </r>
  <r>
    <x v="9"/>
    <x v="4"/>
    <x v="3"/>
    <x v="2"/>
    <x v="1"/>
    <x v="0"/>
    <x v="3"/>
    <x v="1"/>
    <n v="7"/>
    <n v="0"/>
    <n v="0"/>
  </r>
  <r>
    <x v="9"/>
    <x v="12"/>
    <x v="1"/>
    <x v="0"/>
    <x v="1"/>
    <x v="0"/>
    <x v="0"/>
    <x v="1"/>
    <n v="7"/>
    <n v="0"/>
    <n v="0"/>
  </r>
  <r>
    <x v="4"/>
    <x v="17"/>
    <x v="8"/>
    <x v="1"/>
    <x v="1"/>
    <x v="2"/>
    <x v="2"/>
    <x v="0"/>
    <n v="99"/>
    <n v="0"/>
    <n v="26.235000000000003"/>
  </r>
  <r>
    <x v="5"/>
    <x v="6"/>
    <x v="4"/>
    <x v="2"/>
    <x v="1"/>
    <x v="3"/>
    <x v="0"/>
    <x v="0"/>
    <n v="14"/>
    <n v="0"/>
    <n v="7.7"/>
  </r>
  <r>
    <x v="1"/>
    <x v="15"/>
    <x v="2"/>
    <x v="1"/>
    <x v="1"/>
    <x v="2"/>
    <x v="2"/>
    <x v="0"/>
    <n v="15"/>
    <n v="0"/>
    <n v="4.125"/>
  </r>
  <r>
    <x v="8"/>
    <x v="4"/>
    <x v="3"/>
    <x v="0"/>
    <x v="0"/>
    <x v="3"/>
    <x v="2"/>
    <x v="0"/>
    <n v="42"/>
    <n v="0"/>
    <n v="23.1"/>
  </r>
  <r>
    <x v="0"/>
    <x v="7"/>
    <x v="2"/>
    <x v="0"/>
    <x v="1"/>
    <x v="3"/>
    <x v="2"/>
    <x v="1"/>
    <n v="0"/>
    <n v="0"/>
    <n v="0"/>
  </r>
  <r>
    <x v="0"/>
    <x v="11"/>
    <x v="2"/>
    <x v="0"/>
    <x v="1"/>
    <x v="2"/>
    <x v="3"/>
    <x v="1"/>
    <n v="34"/>
    <n v="0"/>
    <n v="0"/>
  </r>
  <r>
    <x v="9"/>
    <x v="12"/>
    <x v="1"/>
    <x v="2"/>
    <x v="1"/>
    <x v="0"/>
    <x v="1"/>
    <x v="0"/>
    <n v="14"/>
    <n v="0"/>
    <n v="3.71"/>
  </r>
  <r>
    <x v="1"/>
    <x v="2"/>
    <x v="2"/>
    <x v="1"/>
    <x v="1"/>
    <x v="1"/>
    <x v="0"/>
    <x v="0"/>
    <n v="3"/>
    <n v="0.50080000000000002"/>
    <n v="1.35"/>
  </r>
  <r>
    <x v="5"/>
    <x v="23"/>
    <x v="2"/>
    <x v="0"/>
    <x v="1"/>
    <x v="1"/>
    <x v="3"/>
    <x v="0"/>
    <n v="4"/>
    <n v="0.7198"/>
    <n v="1.8"/>
  </r>
  <r>
    <x v="6"/>
    <x v="24"/>
    <x v="2"/>
    <x v="0"/>
    <x v="1"/>
    <x v="3"/>
    <x v="2"/>
    <x v="0"/>
    <n v="6"/>
    <n v="0"/>
    <n v="3.3000000000000003"/>
  </r>
  <r>
    <x v="11"/>
    <x v="11"/>
    <x v="2"/>
    <x v="1"/>
    <x v="1"/>
    <x v="0"/>
    <x v="3"/>
    <x v="0"/>
    <n v="219"/>
    <n v="0"/>
    <n v="60.225000000000001"/>
  </r>
  <r>
    <x v="9"/>
    <x v="11"/>
    <x v="2"/>
    <x v="1"/>
    <x v="1"/>
    <x v="3"/>
    <x v="3"/>
    <x v="1"/>
    <n v="2"/>
    <n v="0"/>
    <n v="0"/>
  </r>
  <r>
    <x v="0"/>
    <x v="10"/>
    <x v="0"/>
    <x v="1"/>
    <x v="1"/>
    <x v="2"/>
    <x v="3"/>
    <x v="0"/>
    <n v="54"/>
    <n v="0"/>
    <n v="14.31"/>
  </r>
  <r>
    <x v="3"/>
    <x v="18"/>
    <x v="9"/>
    <x v="0"/>
    <x v="1"/>
    <x v="3"/>
    <x v="3"/>
    <x v="0"/>
    <n v="2"/>
    <n v="0"/>
    <n v="1.1000000000000001"/>
  </r>
  <r>
    <x v="4"/>
    <x v="0"/>
    <x v="0"/>
    <x v="2"/>
    <x v="1"/>
    <x v="0"/>
    <x v="0"/>
    <x v="0"/>
    <n v="6"/>
    <n v="0"/>
    <n v="1.59"/>
  </r>
  <r>
    <x v="1"/>
    <x v="6"/>
    <x v="4"/>
    <x v="1"/>
    <x v="1"/>
    <x v="3"/>
    <x v="1"/>
    <x v="0"/>
    <n v="1"/>
    <n v="0"/>
    <n v="0.55000000000000004"/>
  </r>
  <r>
    <x v="1"/>
    <x v="10"/>
    <x v="0"/>
    <x v="2"/>
    <x v="0"/>
    <x v="0"/>
    <x v="3"/>
    <x v="0"/>
    <n v="161"/>
    <n v="0"/>
    <n v="44.094999999999999"/>
  </r>
  <r>
    <x v="3"/>
    <x v="11"/>
    <x v="2"/>
    <x v="0"/>
    <x v="1"/>
    <x v="3"/>
    <x v="0"/>
    <x v="1"/>
    <n v="1"/>
    <n v="0"/>
    <n v="0"/>
  </r>
  <r>
    <x v="7"/>
    <x v="12"/>
    <x v="1"/>
    <x v="0"/>
    <x v="1"/>
    <x v="0"/>
    <x v="3"/>
    <x v="1"/>
    <n v="12"/>
    <n v="0"/>
    <n v="0"/>
  </r>
  <r>
    <x v="1"/>
    <x v="12"/>
    <x v="1"/>
    <x v="0"/>
    <x v="1"/>
    <x v="3"/>
    <x v="3"/>
    <x v="0"/>
    <n v="80"/>
    <n v="0"/>
    <n v="44"/>
  </r>
  <r>
    <x v="1"/>
    <x v="10"/>
    <x v="0"/>
    <x v="1"/>
    <x v="0"/>
    <x v="2"/>
    <x v="2"/>
    <x v="0"/>
    <n v="13"/>
    <n v="0"/>
    <n v="3.5750000000000002"/>
  </r>
  <r>
    <x v="3"/>
    <x v="19"/>
    <x v="2"/>
    <x v="0"/>
    <x v="1"/>
    <x v="1"/>
    <x v="1"/>
    <x v="0"/>
    <n v="449"/>
    <n v="138.2731"/>
    <n v="202.05"/>
  </r>
  <r>
    <x v="4"/>
    <x v="11"/>
    <x v="2"/>
    <x v="0"/>
    <x v="1"/>
    <x v="3"/>
    <x v="0"/>
    <x v="0"/>
    <n v="323"/>
    <n v="0"/>
    <n v="177.65"/>
  </r>
  <r>
    <x v="6"/>
    <x v="8"/>
    <x v="5"/>
    <x v="1"/>
    <x v="1"/>
    <x v="3"/>
    <x v="2"/>
    <x v="1"/>
    <n v="0"/>
    <n v="0"/>
    <n v="0"/>
  </r>
  <r>
    <x v="2"/>
    <x v="12"/>
    <x v="1"/>
    <x v="1"/>
    <x v="1"/>
    <x v="1"/>
    <x v="2"/>
    <x v="0"/>
    <n v="5"/>
    <n v="0.82080000000000009"/>
    <n v="2.25"/>
  </r>
  <r>
    <x v="6"/>
    <x v="17"/>
    <x v="8"/>
    <x v="0"/>
    <x v="1"/>
    <x v="5"/>
    <x v="0"/>
    <x v="0"/>
    <n v="11"/>
    <n v="319.32580000000002"/>
    <n v="7.5900000000000007"/>
  </r>
  <r>
    <x v="1"/>
    <x v="18"/>
    <x v="9"/>
    <x v="0"/>
    <x v="1"/>
    <x v="0"/>
    <x v="2"/>
    <x v="0"/>
    <n v="93"/>
    <n v="0"/>
    <n v="25.575000000000003"/>
  </r>
  <r>
    <x v="10"/>
    <x v="8"/>
    <x v="5"/>
    <x v="1"/>
    <x v="1"/>
    <x v="0"/>
    <x v="0"/>
    <x v="0"/>
    <n v="33"/>
    <n v="0"/>
    <n v="9.0750000000000011"/>
  </r>
  <r>
    <x v="4"/>
    <x v="13"/>
    <x v="0"/>
    <x v="2"/>
    <x v="1"/>
    <x v="2"/>
    <x v="2"/>
    <x v="0"/>
    <n v="1"/>
    <n v="0"/>
    <n v="0.26500000000000001"/>
  </r>
  <r>
    <x v="1"/>
    <x v="26"/>
    <x v="2"/>
    <x v="2"/>
    <x v="1"/>
    <x v="3"/>
    <x v="2"/>
    <x v="1"/>
    <n v="0"/>
    <n v="0"/>
    <n v="0"/>
  </r>
  <r>
    <x v="4"/>
    <x v="4"/>
    <x v="3"/>
    <x v="2"/>
    <x v="1"/>
    <x v="4"/>
    <x v="0"/>
    <x v="1"/>
    <n v="1"/>
    <n v="0"/>
    <n v="0"/>
  </r>
  <r>
    <x v="8"/>
    <x v="13"/>
    <x v="0"/>
    <x v="1"/>
    <x v="1"/>
    <x v="0"/>
    <x v="0"/>
    <x v="0"/>
    <n v="1"/>
    <n v="0"/>
    <n v="0.27500000000000002"/>
  </r>
  <r>
    <x v="1"/>
    <x v="4"/>
    <x v="3"/>
    <x v="2"/>
    <x v="1"/>
    <x v="0"/>
    <x v="1"/>
    <x v="0"/>
    <n v="68"/>
    <n v="0"/>
    <n v="18.66"/>
  </r>
  <r>
    <x v="3"/>
    <x v="5"/>
    <x v="1"/>
    <x v="0"/>
    <x v="1"/>
    <x v="3"/>
    <x v="1"/>
    <x v="0"/>
    <n v="10"/>
    <n v="0"/>
    <n v="5.5"/>
  </r>
  <r>
    <x v="6"/>
    <x v="15"/>
    <x v="2"/>
    <x v="2"/>
    <x v="1"/>
    <x v="2"/>
    <x v="2"/>
    <x v="0"/>
    <n v="76"/>
    <n v="0"/>
    <n v="20.900000000000002"/>
  </r>
  <r>
    <x v="9"/>
    <x v="9"/>
    <x v="2"/>
    <x v="2"/>
    <x v="1"/>
    <x v="2"/>
    <x v="3"/>
    <x v="0"/>
    <n v="34"/>
    <n v="0"/>
    <n v="9.01"/>
  </r>
  <r>
    <x v="3"/>
    <x v="12"/>
    <x v="1"/>
    <x v="1"/>
    <x v="1"/>
    <x v="4"/>
    <x v="1"/>
    <x v="1"/>
    <n v="8"/>
    <n v="0"/>
    <n v="0"/>
  </r>
  <r>
    <x v="9"/>
    <x v="26"/>
    <x v="2"/>
    <x v="2"/>
    <x v="1"/>
    <x v="3"/>
    <x v="2"/>
    <x v="1"/>
    <n v="0"/>
    <n v="0"/>
    <n v="0"/>
  </r>
  <r>
    <x v="6"/>
    <x v="17"/>
    <x v="8"/>
    <x v="0"/>
    <x v="1"/>
    <x v="4"/>
    <x v="2"/>
    <x v="1"/>
    <n v="331"/>
    <n v="0"/>
    <n v="0"/>
  </r>
  <r>
    <x v="0"/>
    <x v="25"/>
    <x v="11"/>
    <x v="0"/>
    <x v="1"/>
    <x v="1"/>
    <x v="3"/>
    <x v="0"/>
    <n v="43"/>
    <n v="16.967400000000001"/>
    <n v="19.350000000000001"/>
  </r>
  <r>
    <x v="4"/>
    <x v="17"/>
    <x v="8"/>
    <x v="2"/>
    <x v="1"/>
    <x v="5"/>
    <x v="2"/>
    <x v="0"/>
    <n v="1"/>
    <n v="5.3172000000000006"/>
    <n v="0.69000000000000006"/>
  </r>
  <r>
    <x v="0"/>
    <x v="26"/>
    <x v="2"/>
    <x v="0"/>
    <x v="1"/>
    <x v="2"/>
    <x v="2"/>
    <x v="0"/>
    <n v="2"/>
    <n v="0"/>
    <n v="0.53"/>
  </r>
  <r>
    <x v="7"/>
    <x v="8"/>
    <x v="5"/>
    <x v="1"/>
    <x v="1"/>
    <x v="1"/>
    <x v="2"/>
    <x v="0"/>
    <n v="40"/>
    <n v="21.7529"/>
    <n v="18"/>
  </r>
  <r>
    <x v="6"/>
    <x v="19"/>
    <x v="2"/>
    <x v="1"/>
    <x v="1"/>
    <x v="2"/>
    <x v="3"/>
    <x v="0"/>
    <n v="16"/>
    <n v="0"/>
    <n v="4.4000000000000004"/>
  </r>
  <r>
    <x v="6"/>
    <x v="19"/>
    <x v="2"/>
    <x v="2"/>
    <x v="1"/>
    <x v="2"/>
    <x v="2"/>
    <x v="1"/>
    <n v="52"/>
    <n v="0"/>
    <n v="0"/>
  </r>
  <r>
    <x v="3"/>
    <x v="17"/>
    <x v="8"/>
    <x v="0"/>
    <x v="1"/>
    <x v="5"/>
    <x v="2"/>
    <x v="1"/>
    <n v="3"/>
    <n v="109.6696"/>
    <n v="0"/>
  </r>
  <r>
    <x v="10"/>
    <x v="9"/>
    <x v="2"/>
    <x v="2"/>
    <x v="1"/>
    <x v="1"/>
    <x v="2"/>
    <x v="0"/>
    <n v="39"/>
    <n v="11.962900000000001"/>
    <n v="17.55"/>
  </r>
  <r>
    <x v="7"/>
    <x v="23"/>
    <x v="2"/>
    <x v="0"/>
    <x v="1"/>
    <x v="2"/>
    <x v="2"/>
    <x v="0"/>
    <n v="14"/>
    <n v="0"/>
    <n v="3.85"/>
  </r>
  <r>
    <x v="8"/>
    <x v="19"/>
    <x v="2"/>
    <x v="1"/>
    <x v="1"/>
    <x v="3"/>
    <x v="0"/>
    <x v="1"/>
    <n v="1"/>
    <n v="0"/>
    <n v="0"/>
  </r>
  <r>
    <x v="7"/>
    <x v="11"/>
    <x v="2"/>
    <x v="2"/>
    <x v="1"/>
    <x v="2"/>
    <x v="0"/>
    <x v="0"/>
    <n v="81"/>
    <n v="0"/>
    <n v="22.275000000000002"/>
  </r>
  <r>
    <x v="6"/>
    <x v="0"/>
    <x v="0"/>
    <x v="2"/>
    <x v="1"/>
    <x v="3"/>
    <x v="2"/>
    <x v="0"/>
    <n v="4"/>
    <n v="0"/>
    <n v="2.2000000000000002"/>
  </r>
  <r>
    <x v="1"/>
    <x v="4"/>
    <x v="3"/>
    <x v="1"/>
    <x v="1"/>
    <x v="4"/>
    <x v="2"/>
    <x v="1"/>
    <n v="21"/>
    <n v="0"/>
    <n v="0"/>
  </r>
  <r>
    <x v="6"/>
    <x v="16"/>
    <x v="7"/>
    <x v="2"/>
    <x v="1"/>
    <x v="3"/>
    <x v="2"/>
    <x v="1"/>
    <n v="0"/>
    <n v="0"/>
    <n v="0"/>
  </r>
  <r>
    <x v="10"/>
    <x v="10"/>
    <x v="0"/>
    <x v="1"/>
    <x v="1"/>
    <x v="0"/>
    <x v="3"/>
    <x v="1"/>
    <n v="11"/>
    <n v="0"/>
    <n v="0"/>
  </r>
  <r>
    <x v="4"/>
    <x v="0"/>
    <x v="0"/>
    <x v="0"/>
    <x v="1"/>
    <x v="0"/>
    <x v="1"/>
    <x v="1"/>
    <n v="1"/>
    <n v="0"/>
    <n v="0"/>
  </r>
  <r>
    <x v="0"/>
    <x v="19"/>
    <x v="2"/>
    <x v="1"/>
    <x v="1"/>
    <x v="2"/>
    <x v="0"/>
    <x v="0"/>
    <n v="9"/>
    <n v="0"/>
    <n v="2.3850000000000002"/>
  </r>
  <r>
    <x v="6"/>
    <x v="18"/>
    <x v="9"/>
    <x v="0"/>
    <x v="1"/>
    <x v="0"/>
    <x v="1"/>
    <x v="0"/>
    <n v="15"/>
    <n v="0"/>
    <n v="4.125"/>
  </r>
  <r>
    <x v="11"/>
    <x v="25"/>
    <x v="11"/>
    <x v="0"/>
    <x v="1"/>
    <x v="1"/>
    <x v="2"/>
    <x v="0"/>
    <n v="1"/>
    <n v="0.28370000000000001"/>
    <n v="0.45"/>
  </r>
  <r>
    <x v="0"/>
    <x v="11"/>
    <x v="2"/>
    <x v="0"/>
    <x v="1"/>
    <x v="4"/>
    <x v="3"/>
    <x v="1"/>
    <n v="44"/>
    <n v="0"/>
    <n v="0"/>
  </r>
  <r>
    <x v="3"/>
    <x v="16"/>
    <x v="7"/>
    <x v="2"/>
    <x v="1"/>
    <x v="0"/>
    <x v="1"/>
    <x v="0"/>
    <n v="7"/>
    <n v="0"/>
    <n v="1.925"/>
  </r>
  <r>
    <x v="5"/>
    <x v="10"/>
    <x v="0"/>
    <x v="0"/>
    <x v="0"/>
    <x v="2"/>
    <x v="1"/>
    <x v="1"/>
    <n v="1"/>
    <n v="0"/>
    <n v="0"/>
  </r>
  <r>
    <x v="5"/>
    <x v="9"/>
    <x v="2"/>
    <x v="0"/>
    <x v="1"/>
    <x v="2"/>
    <x v="3"/>
    <x v="1"/>
    <n v="2"/>
    <n v="0"/>
    <n v="0"/>
  </r>
  <r>
    <x v="2"/>
    <x v="16"/>
    <x v="7"/>
    <x v="0"/>
    <x v="1"/>
    <x v="2"/>
    <x v="3"/>
    <x v="0"/>
    <n v="110"/>
    <n v="0"/>
    <n v="30.25"/>
  </r>
  <r>
    <x v="10"/>
    <x v="6"/>
    <x v="4"/>
    <x v="1"/>
    <x v="0"/>
    <x v="0"/>
    <x v="2"/>
    <x v="0"/>
    <n v="13"/>
    <n v="0"/>
    <n v="3.5750000000000002"/>
  </r>
  <r>
    <x v="8"/>
    <x v="17"/>
    <x v="8"/>
    <x v="0"/>
    <x v="1"/>
    <x v="5"/>
    <x v="2"/>
    <x v="0"/>
    <n v="9"/>
    <n v="121.8601"/>
    <n v="6.21"/>
  </r>
  <r>
    <x v="3"/>
    <x v="19"/>
    <x v="2"/>
    <x v="1"/>
    <x v="1"/>
    <x v="0"/>
    <x v="1"/>
    <x v="0"/>
    <n v="38"/>
    <n v="0"/>
    <n v="10.450000000000001"/>
  </r>
  <r>
    <x v="0"/>
    <x v="25"/>
    <x v="11"/>
    <x v="0"/>
    <x v="1"/>
    <x v="0"/>
    <x v="0"/>
    <x v="0"/>
    <n v="34"/>
    <n v="0"/>
    <n v="9.01"/>
  </r>
  <r>
    <x v="10"/>
    <x v="11"/>
    <x v="2"/>
    <x v="0"/>
    <x v="1"/>
    <x v="0"/>
    <x v="0"/>
    <x v="0"/>
    <n v="6500"/>
    <n v="0"/>
    <n v="1787.5"/>
  </r>
  <r>
    <x v="9"/>
    <x v="5"/>
    <x v="1"/>
    <x v="0"/>
    <x v="1"/>
    <x v="2"/>
    <x v="2"/>
    <x v="1"/>
    <n v="2"/>
    <n v="0"/>
    <n v="0"/>
  </r>
  <r>
    <x v="11"/>
    <x v="8"/>
    <x v="5"/>
    <x v="2"/>
    <x v="1"/>
    <x v="2"/>
    <x v="0"/>
    <x v="0"/>
    <n v="9"/>
    <n v="0"/>
    <n v="2.4750000000000001"/>
  </r>
  <r>
    <x v="4"/>
    <x v="29"/>
    <x v="1"/>
    <x v="0"/>
    <x v="1"/>
    <x v="1"/>
    <x v="3"/>
    <x v="0"/>
    <n v="1"/>
    <n v="1.5006000000000002"/>
    <n v="0.45"/>
  </r>
  <r>
    <x v="5"/>
    <x v="6"/>
    <x v="4"/>
    <x v="0"/>
    <x v="1"/>
    <x v="0"/>
    <x v="3"/>
    <x v="0"/>
    <n v="6528"/>
    <n v="0"/>
    <n v="1729.92"/>
  </r>
  <r>
    <x v="2"/>
    <x v="24"/>
    <x v="2"/>
    <x v="0"/>
    <x v="1"/>
    <x v="1"/>
    <x v="2"/>
    <x v="0"/>
    <n v="1"/>
    <n v="0.2681"/>
    <n v="0.45"/>
  </r>
  <r>
    <x v="6"/>
    <x v="2"/>
    <x v="2"/>
    <x v="0"/>
    <x v="1"/>
    <x v="3"/>
    <x v="2"/>
    <x v="0"/>
    <n v="260"/>
    <n v="0"/>
    <n v="143"/>
  </r>
  <r>
    <x v="4"/>
    <x v="15"/>
    <x v="2"/>
    <x v="2"/>
    <x v="1"/>
    <x v="2"/>
    <x v="1"/>
    <x v="0"/>
    <n v="3"/>
    <n v="0"/>
    <n v="0.79500000000000004"/>
  </r>
  <r>
    <x v="0"/>
    <x v="6"/>
    <x v="4"/>
    <x v="1"/>
    <x v="0"/>
    <x v="3"/>
    <x v="2"/>
    <x v="0"/>
    <n v="1"/>
    <n v="0"/>
    <n v="0.55000000000000004"/>
  </r>
  <r>
    <x v="7"/>
    <x v="10"/>
    <x v="0"/>
    <x v="0"/>
    <x v="0"/>
    <x v="3"/>
    <x v="1"/>
    <x v="1"/>
    <n v="1"/>
    <n v="0"/>
    <n v="0"/>
  </r>
  <r>
    <x v="4"/>
    <x v="1"/>
    <x v="1"/>
    <x v="0"/>
    <x v="1"/>
    <x v="3"/>
    <x v="0"/>
    <x v="0"/>
    <n v="57"/>
    <n v="0"/>
    <n v="31.35"/>
  </r>
  <r>
    <x v="10"/>
    <x v="21"/>
    <x v="0"/>
    <x v="0"/>
    <x v="1"/>
    <x v="1"/>
    <x v="2"/>
    <x v="0"/>
    <n v="9"/>
    <n v="2.4890000000000003"/>
    <n v="4.05"/>
  </r>
  <r>
    <x v="8"/>
    <x v="4"/>
    <x v="3"/>
    <x v="0"/>
    <x v="0"/>
    <x v="2"/>
    <x v="3"/>
    <x v="0"/>
    <n v="22"/>
    <n v="0"/>
    <n v="6.0500000000000007"/>
  </r>
  <r>
    <x v="10"/>
    <x v="6"/>
    <x v="4"/>
    <x v="0"/>
    <x v="0"/>
    <x v="3"/>
    <x v="0"/>
    <x v="0"/>
    <n v="21"/>
    <n v="0"/>
    <n v="11.55"/>
  </r>
  <r>
    <x v="11"/>
    <x v="4"/>
    <x v="3"/>
    <x v="1"/>
    <x v="1"/>
    <x v="0"/>
    <x v="1"/>
    <x v="0"/>
    <n v="8"/>
    <n v="0"/>
    <n v="2.2000000000000002"/>
  </r>
  <r>
    <x v="0"/>
    <x v="13"/>
    <x v="0"/>
    <x v="0"/>
    <x v="1"/>
    <x v="0"/>
    <x v="0"/>
    <x v="1"/>
    <n v="7"/>
    <n v="0"/>
    <n v="0"/>
  </r>
  <r>
    <x v="1"/>
    <x v="4"/>
    <x v="3"/>
    <x v="2"/>
    <x v="1"/>
    <x v="2"/>
    <x v="2"/>
    <x v="1"/>
    <n v="8"/>
    <n v="0"/>
    <n v="0"/>
  </r>
  <r>
    <x v="0"/>
    <x v="9"/>
    <x v="2"/>
    <x v="2"/>
    <x v="1"/>
    <x v="2"/>
    <x v="1"/>
    <x v="1"/>
    <n v="1"/>
    <n v="0"/>
    <n v="0"/>
  </r>
  <r>
    <x v="11"/>
    <x v="19"/>
    <x v="2"/>
    <x v="1"/>
    <x v="1"/>
    <x v="0"/>
    <x v="3"/>
    <x v="0"/>
    <n v="98"/>
    <n v="0"/>
    <n v="26.950000000000003"/>
  </r>
  <r>
    <x v="3"/>
    <x v="14"/>
    <x v="6"/>
    <x v="2"/>
    <x v="1"/>
    <x v="1"/>
    <x v="2"/>
    <x v="0"/>
    <n v="1"/>
    <n v="0.18390000000000001"/>
    <n v="0.45"/>
  </r>
  <r>
    <x v="6"/>
    <x v="2"/>
    <x v="2"/>
    <x v="0"/>
    <x v="1"/>
    <x v="2"/>
    <x v="1"/>
    <x v="1"/>
    <n v="9"/>
    <n v="0"/>
    <n v="0"/>
  </r>
  <r>
    <x v="5"/>
    <x v="13"/>
    <x v="0"/>
    <x v="0"/>
    <x v="1"/>
    <x v="3"/>
    <x v="1"/>
    <x v="0"/>
    <n v="4"/>
    <n v="0"/>
    <n v="2.2000000000000002"/>
  </r>
  <r>
    <x v="7"/>
    <x v="13"/>
    <x v="0"/>
    <x v="1"/>
    <x v="1"/>
    <x v="3"/>
    <x v="2"/>
    <x v="0"/>
    <n v="1"/>
    <n v="0"/>
    <n v="0.55000000000000004"/>
  </r>
  <r>
    <x v="3"/>
    <x v="10"/>
    <x v="0"/>
    <x v="2"/>
    <x v="1"/>
    <x v="2"/>
    <x v="0"/>
    <x v="1"/>
    <n v="3"/>
    <n v="0"/>
    <n v="0"/>
  </r>
  <r>
    <x v="9"/>
    <x v="9"/>
    <x v="2"/>
    <x v="1"/>
    <x v="1"/>
    <x v="2"/>
    <x v="3"/>
    <x v="1"/>
    <n v="1"/>
    <n v="0"/>
    <n v="0"/>
  </r>
  <r>
    <x v="5"/>
    <x v="23"/>
    <x v="2"/>
    <x v="1"/>
    <x v="1"/>
    <x v="0"/>
    <x v="3"/>
    <x v="0"/>
    <n v="1"/>
    <n v="0"/>
    <n v="0.26500000000000001"/>
  </r>
  <r>
    <x v="8"/>
    <x v="7"/>
    <x v="2"/>
    <x v="0"/>
    <x v="1"/>
    <x v="0"/>
    <x v="2"/>
    <x v="0"/>
    <n v="35"/>
    <n v="0"/>
    <n v="9.625"/>
  </r>
  <r>
    <x v="0"/>
    <x v="18"/>
    <x v="9"/>
    <x v="0"/>
    <x v="1"/>
    <x v="3"/>
    <x v="2"/>
    <x v="1"/>
    <n v="0"/>
    <n v="0"/>
    <n v="0"/>
  </r>
  <r>
    <x v="5"/>
    <x v="8"/>
    <x v="5"/>
    <x v="0"/>
    <x v="1"/>
    <x v="0"/>
    <x v="1"/>
    <x v="1"/>
    <n v="1"/>
    <n v="0"/>
    <n v="0"/>
  </r>
  <r>
    <x v="8"/>
    <x v="18"/>
    <x v="9"/>
    <x v="0"/>
    <x v="1"/>
    <x v="3"/>
    <x v="0"/>
    <x v="0"/>
    <n v="3"/>
    <n v="0"/>
    <n v="1.6500000000000001"/>
  </r>
  <r>
    <x v="2"/>
    <x v="6"/>
    <x v="4"/>
    <x v="0"/>
    <x v="0"/>
    <x v="0"/>
    <x v="1"/>
    <x v="1"/>
    <n v="8"/>
    <n v="0"/>
    <n v="0"/>
  </r>
  <r>
    <x v="4"/>
    <x v="17"/>
    <x v="8"/>
    <x v="2"/>
    <x v="1"/>
    <x v="0"/>
    <x v="2"/>
    <x v="1"/>
    <n v="40"/>
    <n v="0"/>
    <n v="0"/>
  </r>
  <r>
    <x v="0"/>
    <x v="10"/>
    <x v="0"/>
    <x v="0"/>
    <x v="0"/>
    <x v="1"/>
    <x v="3"/>
    <x v="0"/>
    <n v="430"/>
    <n v="106.8754"/>
    <n v="193.5"/>
  </r>
  <r>
    <x v="9"/>
    <x v="8"/>
    <x v="5"/>
    <x v="2"/>
    <x v="1"/>
    <x v="0"/>
    <x v="0"/>
    <x v="1"/>
    <n v="10"/>
    <n v="0"/>
    <n v="0"/>
  </r>
  <r>
    <x v="1"/>
    <x v="19"/>
    <x v="2"/>
    <x v="2"/>
    <x v="1"/>
    <x v="2"/>
    <x v="2"/>
    <x v="0"/>
    <n v="67"/>
    <n v="0"/>
    <n v="18.425000000000001"/>
  </r>
  <r>
    <x v="3"/>
    <x v="11"/>
    <x v="2"/>
    <x v="0"/>
    <x v="1"/>
    <x v="3"/>
    <x v="3"/>
    <x v="0"/>
    <n v="398"/>
    <n v="0"/>
    <n v="218.9"/>
  </r>
  <r>
    <x v="4"/>
    <x v="12"/>
    <x v="1"/>
    <x v="2"/>
    <x v="1"/>
    <x v="1"/>
    <x v="0"/>
    <x v="0"/>
    <n v="7"/>
    <n v="1.4233"/>
    <n v="3.1500000000000004"/>
  </r>
  <r>
    <x v="10"/>
    <x v="26"/>
    <x v="2"/>
    <x v="0"/>
    <x v="1"/>
    <x v="3"/>
    <x v="3"/>
    <x v="0"/>
    <n v="1"/>
    <n v="0"/>
    <n v="0.55000000000000004"/>
  </r>
  <r>
    <x v="5"/>
    <x v="2"/>
    <x v="2"/>
    <x v="0"/>
    <x v="1"/>
    <x v="0"/>
    <x v="3"/>
    <x v="0"/>
    <n v="611"/>
    <n v="0"/>
    <n v="161.91500000000002"/>
  </r>
  <r>
    <x v="9"/>
    <x v="19"/>
    <x v="2"/>
    <x v="0"/>
    <x v="1"/>
    <x v="2"/>
    <x v="1"/>
    <x v="0"/>
    <n v="111"/>
    <n v="0"/>
    <n v="29.415000000000003"/>
  </r>
  <r>
    <x v="6"/>
    <x v="4"/>
    <x v="3"/>
    <x v="0"/>
    <x v="0"/>
    <x v="3"/>
    <x v="3"/>
    <x v="0"/>
    <n v="6"/>
    <n v="0"/>
    <n v="3.3000000000000003"/>
  </r>
  <r>
    <x v="5"/>
    <x v="4"/>
    <x v="3"/>
    <x v="0"/>
    <x v="1"/>
    <x v="0"/>
    <x v="0"/>
    <x v="0"/>
    <n v="9589"/>
    <n v="0"/>
    <n v="2541.085"/>
  </r>
  <r>
    <x v="8"/>
    <x v="1"/>
    <x v="1"/>
    <x v="2"/>
    <x v="1"/>
    <x v="2"/>
    <x v="2"/>
    <x v="1"/>
    <n v="1"/>
    <n v="0"/>
    <n v="0"/>
  </r>
  <r>
    <x v="9"/>
    <x v="6"/>
    <x v="4"/>
    <x v="2"/>
    <x v="1"/>
    <x v="4"/>
    <x v="3"/>
    <x v="0"/>
    <n v="6"/>
    <n v="0"/>
    <n v="3.3000000000000003"/>
  </r>
  <r>
    <x v="10"/>
    <x v="9"/>
    <x v="2"/>
    <x v="1"/>
    <x v="1"/>
    <x v="2"/>
    <x v="0"/>
    <x v="1"/>
    <n v="1"/>
    <n v="0"/>
    <n v="0"/>
  </r>
  <r>
    <x v="7"/>
    <x v="24"/>
    <x v="2"/>
    <x v="0"/>
    <x v="1"/>
    <x v="0"/>
    <x v="2"/>
    <x v="0"/>
    <n v="14"/>
    <n v="0"/>
    <n v="3.85"/>
  </r>
  <r>
    <x v="5"/>
    <x v="10"/>
    <x v="0"/>
    <x v="1"/>
    <x v="1"/>
    <x v="0"/>
    <x v="1"/>
    <x v="0"/>
    <n v="48"/>
    <n v="0"/>
    <n v="12.72"/>
  </r>
  <r>
    <x v="2"/>
    <x v="0"/>
    <x v="0"/>
    <x v="0"/>
    <x v="1"/>
    <x v="1"/>
    <x v="0"/>
    <x v="0"/>
    <n v="118"/>
    <n v="35.027999999999999"/>
    <n v="53.1"/>
  </r>
  <r>
    <x v="11"/>
    <x v="9"/>
    <x v="2"/>
    <x v="0"/>
    <x v="1"/>
    <x v="2"/>
    <x v="2"/>
    <x v="0"/>
    <n v="906"/>
    <n v="0"/>
    <n v="249.15"/>
  </r>
  <r>
    <x v="5"/>
    <x v="10"/>
    <x v="0"/>
    <x v="0"/>
    <x v="1"/>
    <x v="3"/>
    <x v="1"/>
    <x v="1"/>
    <n v="4"/>
    <n v="0"/>
    <n v="0"/>
  </r>
  <r>
    <x v="7"/>
    <x v="17"/>
    <x v="8"/>
    <x v="0"/>
    <x v="1"/>
    <x v="2"/>
    <x v="1"/>
    <x v="0"/>
    <n v="120"/>
    <n v="0"/>
    <n v="33"/>
  </r>
  <r>
    <x v="2"/>
    <x v="4"/>
    <x v="3"/>
    <x v="2"/>
    <x v="1"/>
    <x v="0"/>
    <x v="2"/>
    <x v="0"/>
    <n v="846"/>
    <n v="0"/>
    <n v="232.65"/>
  </r>
  <r>
    <x v="10"/>
    <x v="11"/>
    <x v="2"/>
    <x v="1"/>
    <x v="1"/>
    <x v="3"/>
    <x v="1"/>
    <x v="0"/>
    <n v="5"/>
    <n v="0"/>
    <n v="2.75"/>
  </r>
  <r>
    <x v="2"/>
    <x v="4"/>
    <x v="3"/>
    <x v="1"/>
    <x v="1"/>
    <x v="1"/>
    <x v="0"/>
    <x v="0"/>
    <n v="2"/>
    <n v="3.2851000000000004"/>
    <n v="0.9"/>
  </r>
  <r>
    <x v="0"/>
    <x v="14"/>
    <x v="6"/>
    <x v="0"/>
    <x v="1"/>
    <x v="0"/>
    <x v="0"/>
    <x v="0"/>
    <n v="3"/>
    <n v="0"/>
    <n v="0.79500000000000004"/>
  </r>
  <r>
    <x v="5"/>
    <x v="2"/>
    <x v="2"/>
    <x v="0"/>
    <x v="1"/>
    <x v="4"/>
    <x v="1"/>
    <x v="1"/>
    <n v="27"/>
    <n v="0"/>
    <n v="0"/>
  </r>
  <r>
    <x v="2"/>
    <x v="8"/>
    <x v="5"/>
    <x v="0"/>
    <x v="1"/>
    <x v="4"/>
    <x v="2"/>
    <x v="0"/>
    <n v="17"/>
    <n v="0"/>
    <n v="9.35"/>
  </r>
  <r>
    <x v="2"/>
    <x v="4"/>
    <x v="3"/>
    <x v="0"/>
    <x v="0"/>
    <x v="1"/>
    <x v="2"/>
    <x v="0"/>
    <n v="109"/>
    <n v="38.157800000000002"/>
    <n v="49.050000000000004"/>
  </r>
  <r>
    <x v="10"/>
    <x v="19"/>
    <x v="2"/>
    <x v="0"/>
    <x v="1"/>
    <x v="0"/>
    <x v="3"/>
    <x v="0"/>
    <n v="4263"/>
    <n v="0"/>
    <n v="1172.325"/>
  </r>
  <r>
    <x v="3"/>
    <x v="15"/>
    <x v="2"/>
    <x v="1"/>
    <x v="1"/>
    <x v="0"/>
    <x v="2"/>
    <x v="0"/>
    <n v="133"/>
    <n v="0"/>
    <n v="36.575000000000003"/>
  </r>
  <r>
    <x v="11"/>
    <x v="0"/>
    <x v="0"/>
    <x v="0"/>
    <x v="1"/>
    <x v="0"/>
    <x v="1"/>
    <x v="0"/>
    <n v="65"/>
    <n v="0"/>
    <n v="17.875"/>
  </r>
  <r>
    <x v="11"/>
    <x v="10"/>
    <x v="0"/>
    <x v="0"/>
    <x v="1"/>
    <x v="2"/>
    <x v="2"/>
    <x v="1"/>
    <n v="153"/>
    <n v="0"/>
    <n v="0"/>
  </r>
  <r>
    <x v="3"/>
    <x v="10"/>
    <x v="0"/>
    <x v="1"/>
    <x v="1"/>
    <x v="2"/>
    <x v="0"/>
    <x v="0"/>
    <n v="32"/>
    <n v="0"/>
    <n v="8.8000000000000007"/>
  </r>
  <r>
    <x v="5"/>
    <x v="10"/>
    <x v="0"/>
    <x v="2"/>
    <x v="0"/>
    <x v="3"/>
    <x v="3"/>
    <x v="0"/>
    <n v="14"/>
    <n v="0"/>
    <n v="7.7"/>
  </r>
  <r>
    <x v="5"/>
    <x v="9"/>
    <x v="2"/>
    <x v="2"/>
    <x v="1"/>
    <x v="0"/>
    <x v="1"/>
    <x v="0"/>
    <n v="25"/>
    <n v="0"/>
    <n v="6.625"/>
  </r>
  <r>
    <x v="3"/>
    <x v="11"/>
    <x v="2"/>
    <x v="0"/>
    <x v="1"/>
    <x v="5"/>
    <x v="1"/>
    <x v="0"/>
    <n v="4"/>
    <n v="76.852699999999999"/>
    <n v="2.7600000000000002"/>
  </r>
  <r>
    <x v="10"/>
    <x v="15"/>
    <x v="2"/>
    <x v="1"/>
    <x v="1"/>
    <x v="3"/>
    <x v="0"/>
    <x v="0"/>
    <n v="2"/>
    <n v="0"/>
    <n v="1.1000000000000001"/>
  </r>
  <r>
    <x v="4"/>
    <x v="1"/>
    <x v="1"/>
    <x v="0"/>
    <x v="1"/>
    <x v="4"/>
    <x v="0"/>
    <x v="1"/>
    <n v="32"/>
    <n v="0"/>
    <n v="0"/>
  </r>
  <r>
    <x v="6"/>
    <x v="24"/>
    <x v="2"/>
    <x v="1"/>
    <x v="1"/>
    <x v="3"/>
    <x v="2"/>
    <x v="1"/>
    <n v="0"/>
    <n v="0"/>
    <n v="0"/>
  </r>
  <r>
    <x v="4"/>
    <x v="16"/>
    <x v="7"/>
    <x v="0"/>
    <x v="1"/>
    <x v="1"/>
    <x v="2"/>
    <x v="0"/>
    <n v="1002"/>
    <n v="267.28360000000004"/>
    <n v="450.90000000000003"/>
  </r>
  <r>
    <x v="11"/>
    <x v="10"/>
    <x v="0"/>
    <x v="1"/>
    <x v="1"/>
    <x v="2"/>
    <x v="2"/>
    <x v="0"/>
    <n v="118"/>
    <n v="0"/>
    <n v="32.450000000000003"/>
  </r>
  <r>
    <x v="3"/>
    <x v="15"/>
    <x v="2"/>
    <x v="2"/>
    <x v="1"/>
    <x v="1"/>
    <x v="3"/>
    <x v="0"/>
    <n v="7"/>
    <n v="1.722"/>
    <n v="3.1500000000000004"/>
  </r>
  <r>
    <x v="7"/>
    <x v="13"/>
    <x v="0"/>
    <x v="2"/>
    <x v="1"/>
    <x v="3"/>
    <x v="2"/>
    <x v="0"/>
    <n v="2"/>
    <n v="0"/>
    <n v="1.1000000000000001"/>
  </r>
  <r>
    <x v="2"/>
    <x v="8"/>
    <x v="5"/>
    <x v="0"/>
    <x v="1"/>
    <x v="5"/>
    <x v="1"/>
    <x v="0"/>
    <n v="1"/>
    <n v="12"/>
    <n v="0.69000000000000006"/>
  </r>
  <r>
    <x v="7"/>
    <x v="16"/>
    <x v="7"/>
    <x v="2"/>
    <x v="1"/>
    <x v="0"/>
    <x v="2"/>
    <x v="0"/>
    <n v="228"/>
    <n v="0"/>
    <n v="62.7"/>
  </r>
  <r>
    <x v="8"/>
    <x v="11"/>
    <x v="2"/>
    <x v="2"/>
    <x v="1"/>
    <x v="3"/>
    <x v="1"/>
    <x v="0"/>
    <n v="4"/>
    <n v="0"/>
    <n v="2.2000000000000002"/>
  </r>
  <r>
    <x v="10"/>
    <x v="15"/>
    <x v="2"/>
    <x v="0"/>
    <x v="1"/>
    <x v="1"/>
    <x v="3"/>
    <x v="0"/>
    <n v="192"/>
    <n v="56.28"/>
    <n v="86.4"/>
  </r>
  <r>
    <x v="1"/>
    <x v="4"/>
    <x v="3"/>
    <x v="2"/>
    <x v="0"/>
    <x v="0"/>
    <x v="0"/>
    <x v="0"/>
    <n v="13"/>
    <n v="0"/>
    <n v="3.5750000000000002"/>
  </r>
  <r>
    <x v="1"/>
    <x v="8"/>
    <x v="5"/>
    <x v="1"/>
    <x v="1"/>
    <x v="3"/>
    <x v="2"/>
    <x v="1"/>
    <n v="0"/>
    <n v="0"/>
    <n v="0"/>
  </r>
  <r>
    <x v="10"/>
    <x v="13"/>
    <x v="0"/>
    <x v="0"/>
    <x v="1"/>
    <x v="1"/>
    <x v="3"/>
    <x v="0"/>
    <n v="4"/>
    <n v="0.75560000000000005"/>
    <n v="1.8"/>
  </r>
  <r>
    <x v="5"/>
    <x v="0"/>
    <x v="0"/>
    <x v="0"/>
    <x v="1"/>
    <x v="3"/>
    <x v="1"/>
    <x v="0"/>
    <n v="8"/>
    <n v="0"/>
    <n v="4.4000000000000004"/>
  </r>
  <r>
    <x v="11"/>
    <x v="4"/>
    <x v="3"/>
    <x v="0"/>
    <x v="1"/>
    <x v="5"/>
    <x v="0"/>
    <x v="1"/>
    <n v="3"/>
    <n v="127.00190000000001"/>
    <n v="0"/>
  </r>
  <r>
    <x v="7"/>
    <x v="18"/>
    <x v="9"/>
    <x v="0"/>
    <x v="1"/>
    <x v="0"/>
    <x v="2"/>
    <x v="1"/>
    <n v="1"/>
    <n v="0"/>
    <n v="0"/>
  </r>
  <r>
    <x v="2"/>
    <x v="27"/>
    <x v="12"/>
    <x v="0"/>
    <x v="1"/>
    <x v="3"/>
    <x v="2"/>
    <x v="1"/>
    <n v="0"/>
    <n v="0"/>
    <n v="0"/>
  </r>
  <r>
    <x v="4"/>
    <x v="2"/>
    <x v="2"/>
    <x v="2"/>
    <x v="1"/>
    <x v="0"/>
    <x v="2"/>
    <x v="1"/>
    <n v="1"/>
    <n v="0"/>
    <n v="0"/>
  </r>
  <r>
    <x v="5"/>
    <x v="8"/>
    <x v="5"/>
    <x v="0"/>
    <x v="1"/>
    <x v="4"/>
    <x v="0"/>
    <x v="0"/>
    <n v="14"/>
    <n v="0"/>
    <n v="7.7"/>
  </r>
  <r>
    <x v="4"/>
    <x v="21"/>
    <x v="0"/>
    <x v="0"/>
    <x v="0"/>
    <x v="1"/>
    <x v="2"/>
    <x v="0"/>
    <n v="1"/>
    <n v="0.2167"/>
    <n v="0.45"/>
  </r>
  <r>
    <x v="3"/>
    <x v="4"/>
    <x v="3"/>
    <x v="2"/>
    <x v="1"/>
    <x v="3"/>
    <x v="2"/>
    <x v="0"/>
    <n v="76"/>
    <n v="0"/>
    <n v="41.800000000000004"/>
  </r>
  <r>
    <x v="4"/>
    <x v="25"/>
    <x v="11"/>
    <x v="0"/>
    <x v="1"/>
    <x v="0"/>
    <x v="3"/>
    <x v="0"/>
    <n v="36"/>
    <n v="0"/>
    <n v="9.5400000000000009"/>
  </r>
  <r>
    <x v="5"/>
    <x v="16"/>
    <x v="7"/>
    <x v="2"/>
    <x v="1"/>
    <x v="2"/>
    <x v="2"/>
    <x v="0"/>
    <n v="19"/>
    <n v="0"/>
    <n v="5.0350000000000001"/>
  </r>
  <r>
    <x v="9"/>
    <x v="17"/>
    <x v="8"/>
    <x v="0"/>
    <x v="1"/>
    <x v="1"/>
    <x v="3"/>
    <x v="0"/>
    <n v="970"/>
    <n v="278.34129999999999"/>
    <n v="436.5"/>
  </r>
  <r>
    <x v="6"/>
    <x v="10"/>
    <x v="0"/>
    <x v="0"/>
    <x v="0"/>
    <x v="3"/>
    <x v="0"/>
    <x v="1"/>
    <n v="4"/>
    <n v="0"/>
    <n v="0"/>
  </r>
  <r>
    <x v="2"/>
    <x v="0"/>
    <x v="0"/>
    <x v="0"/>
    <x v="1"/>
    <x v="4"/>
    <x v="3"/>
    <x v="0"/>
    <n v="4"/>
    <n v="0"/>
    <n v="2.2000000000000002"/>
  </r>
  <r>
    <x v="9"/>
    <x v="6"/>
    <x v="4"/>
    <x v="0"/>
    <x v="1"/>
    <x v="0"/>
    <x v="1"/>
    <x v="1"/>
    <n v="26"/>
    <n v="0"/>
    <n v="0"/>
  </r>
  <r>
    <x v="11"/>
    <x v="13"/>
    <x v="0"/>
    <x v="2"/>
    <x v="1"/>
    <x v="2"/>
    <x v="2"/>
    <x v="0"/>
    <n v="2"/>
    <n v="0"/>
    <n v="0.55000000000000004"/>
  </r>
  <r>
    <x v="7"/>
    <x v="1"/>
    <x v="1"/>
    <x v="0"/>
    <x v="1"/>
    <x v="3"/>
    <x v="3"/>
    <x v="0"/>
    <n v="60"/>
    <n v="0"/>
    <n v="33"/>
  </r>
  <r>
    <x v="4"/>
    <x v="12"/>
    <x v="1"/>
    <x v="2"/>
    <x v="1"/>
    <x v="3"/>
    <x v="1"/>
    <x v="0"/>
    <n v="1"/>
    <n v="0"/>
    <n v="0.55000000000000004"/>
  </r>
  <r>
    <x v="6"/>
    <x v="5"/>
    <x v="1"/>
    <x v="2"/>
    <x v="1"/>
    <x v="3"/>
    <x v="2"/>
    <x v="0"/>
    <n v="9"/>
    <n v="0"/>
    <n v="4.95"/>
  </r>
  <r>
    <x v="11"/>
    <x v="6"/>
    <x v="4"/>
    <x v="0"/>
    <x v="0"/>
    <x v="4"/>
    <x v="1"/>
    <x v="1"/>
    <n v="6"/>
    <n v="0"/>
    <n v="0"/>
  </r>
  <r>
    <x v="6"/>
    <x v="17"/>
    <x v="8"/>
    <x v="0"/>
    <x v="1"/>
    <x v="0"/>
    <x v="1"/>
    <x v="1"/>
    <n v="37"/>
    <n v="0"/>
    <n v="0"/>
  </r>
  <r>
    <x v="9"/>
    <x v="12"/>
    <x v="1"/>
    <x v="2"/>
    <x v="1"/>
    <x v="1"/>
    <x v="2"/>
    <x v="0"/>
    <n v="35"/>
    <n v="7.1800000000000006"/>
    <n v="15.75"/>
  </r>
  <r>
    <x v="1"/>
    <x v="11"/>
    <x v="2"/>
    <x v="1"/>
    <x v="1"/>
    <x v="4"/>
    <x v="3"/>
    <x v="1"/>
    <n v="20"/>
    <n v="0"/>
    <n v="0"/>
  </r>
  <r>
    <x v="10"/>
    <x v="10"/>
    <x v="0"/>
    <x v="0"/>
    <x v="0"/>
    <x v="0"/>
    <x v="2"/>
    <x v="0"/>
    <n v="9311"/>
    <n v="0"/>
    <n v="2560.5250000000001"/>
  </r>
  <r>
    <x v="1"/>
    <x v="4"/>
    <x v="3"/>
    <x v="0"/>
    <x v="1"/>
    <x v="5"/>
    <x v="2"/>
    <x v="0"/>
    <n v="2"/>
    <n v="9.6186000000000007"/>
    <n v="1.3800000000000001"/>
  </r>
  <r>
    <x v="1"/>
    <x v="11"/>
    <x v="2"/>
    <x v="2"/>
    <x v="1"/>
    <x v="4"/>
    <x v="2"/>
    <x v="0"/>
    <n v="23"/>
    <n v="0"/>
    <n v="12.65"/>
  </r>
  <r>
    <x v="10"/>
    <x v="21"/>
    <x v="0"/>
    <x v="0"/>
    <x v="0"/>
    <x v="2"/>
    <x v="2"/>
    <x v="0"/>
    <n v="1"/>
    <n v="0"/>
    <n v="0.27500000000000002"/>
  </r>
  <r>
    <x v="0"/>
    <x v="9"/>
    <x v="2"/>
    <x v="0"/>
    <x v="1"/>
    <x v="1"/>
    <x v="1"/>
    <x v="0"/>
    <n v="219"/>
    <n v="68.56280000000001"/>
    <n v="98.550000000000011"/>
  </r>
  <r>
    <x v="4"/>
    <x v="15"/>
    <x v="2"/>
    <x v="2"/>
    <x v="1"/>
    <x v="0"/>
    <x v="0"/>
    <x v="0"/>
    <n v="71"/>
    <n v="0"/>
    <n v="18.815000000000001"/>
  </r>
  <r>
    <x v="3"/>
    <x v="19"/>
    <x v="2"/>
    <x v="0"/>
    <x v="1"/>
    <x v="3"/>
    <x v="1"/>
    <x v="1"/>
    <n v="7"/>
    <n v="0"/>
    <n v="0"/>
  </r>
  <r>
    <x v="4"/>
    <x v="11"/>
    <x v="2"/>
    <x v="2"/>
    <x v="1"/>
    <x v="3"/>
    <x v="3"/>
    <x v="0"/>
    <n v="27"/>
    <n v="0"/>
    <n v="14.850000000000001"/>
  </r>
  <r>
    <x v="9"/>
    <x v="16"/>
    <x v="7"/>
    <x v="0"/>
    <x v="1"/>
    <x v="2"/>
    <x v="2"/>
    <x v="1"/>
    <n v="7"/>
    <n v="0"/>
    <n v="0"/>
  </r>
  <r>
    <x v="4"/>
    <x v="19"/>
    <x v="2"/>
    <x v="0"/>
    <x v="1"/>
    <x v="4"/>
    <x v="3"/>
    <x v="1"/>
    <n v="80"/>
    <n v="0"/>
    <n v="0"/>
  </r>
  <r>
    <x v="9"/>
    <x v="10"/>
    <x v="0"/>
    <x v="0"/>
    <x v="1"/>
    <x v="5"/>
    <x v="2"/>
    <x v="0"/>
    <n v="5"/>
    <n v="65.386200000000002"/>
    <n v="3.45"/>
  </r>
  <r>
    <x v="2"/>
    <x v="13"/>
    <x v="0"/>
    <x v="0"/>
    <x v="1"/>
    <x v="0"/>
    <x v="3"/>
    <x v="1"/>
    <n v="18"/>
    <n v="0"/>
    <n v="0"/>
  </r>
  <r>
    <x v="8"/>
    <x v="4"/>
    <x v="3"/>
    <x v="0"/>
    <x v="1"/>
    <x v="2"/>
    <x v="1"/>
    <x v="0"/>
    <n v="222"/>
    <n v="0"/>
    <n v="61.050000000000004"/>
  </r>
  <r>
    <x v="4"/>
    <x v="4"/>
    <x v="3"/>
    <x v="2"/>
    <x v="0"/>
    <x v="0"/>
    <x v="3"/>
    <x v="1"/>
    <n v="4"/>
    <n v="0"/>
    <n v="0"/>
  </r>
  <r>
    <x v="6"/>
    <x v="9"/>
    <x v="2"/>
    <x v="1"/>
    <x v="1"/>
    <x v="4"/>
    <x v="3"/>
    <x v="0"/>
    <n v="2"/>
    <n v="0"/>
    <n v="1.1000000000000001"/>
  </r>
  <r>
    <x v="2"/>
    <x v="6"/>
    <x v="4"/>
    <x v="0"/>
    <x v="1"/>
    <x v="0"/>
    <x v="3"/>
    <x v="1"/>
    <n v="59"/>
    <n v="0"/>
    <n v="0"/>
  </r>
  <r>
    <x v="7"/>
    <x v="13"/>
    <x v="0"/>
    <x v="0"/>
    <x v="1"/>
    <x v="2"/>
    <x v="1"/>
    <x v="0"/>
    <n v="2"/>
    <n v="0"/>
    <n v="0.55000000000000004"/>
  </r>
  <r>
    <x v="8"/>
    <x v="9"/>
    <x v="2"/>
    <x v="2"/>
    <x v="1"/>
    <x v="3"/>
    <x v="0"/>
    <x v="1"/>
    <n v="2"/>
    <n v="0"/>
    <n v="0"/>
  </r>
  <r>
    <x v="1"/>
    <x v="11"/>
    <x v="2"/>
    <x v="0"/>
    <x v="1"/>
    <x v="0"/>
    <x v="0"/>
    <x v="0"/>
    <n v="5128"/>
    <n v="0"/>
    <n v="1410.2"/>
  </r>
  <r>
    <x v="10"/>
    <x v="10"/>
    <x v="0"/>
    <x v="0"/>
    <x v="1"/>
    <x v="4"/>
    <x v="1"/>
    <x v="0"/>
    <n v="45"/>
    <n v="0"/>
    <n v="24.75"/>
  </r>
  <r>
    <x v="7"/>
    <x v="10"/>
    <x v="0"/>
    <x v="2"/>
    <x v="1"/>
    <x v="2"/>
    <x v="0"/>
    <x v="0"/>
    <n v="76"/>
    <n v="0"/>
    <n v="20.900000000000002"/>
  </r>
  <r>
    <x v="5"/>
    <x v="19"/>
    <x v="2"/>
    <x v="1"/>
    <x v="1"/>
    <x v="4"/>
    <x v="3"/>
    <x v="1"/>
    <n v="8"/>
    <n v="0"/>
    <n v="0"/>
  </r>
  <r>
    <x v="1"/>
    <x v="21"/>
    <x v="0"/>
    <x v="0"/>
    <x v="1"/>
    <x v="1"/>
    <x v="3"/>
    <x v="0"/>
    <n v="2"/>
    <n v="0.36870000000000003"/>
    <n v="0.9"/>
  </r>
  <r>
    <x v="5"/>
    <x v="5"/>
    <x v="1"/>
    <x v="0"/>
    <x v="1"/>
    <x v="0"/>
    <x v="3"/>
    <x v="0"/>
    <n v="664"/>
    <n v="0"/>
    <n v="175.96"/>
  </r>
  <r>
    <x v="2"/>
    <x v="10"/>
    <x v="0"/>
    <x v="0"/>
    <x v="0"/>
    <x v="4"/>
    <x v="2"/>
    <x v="1"/>
    <n v="16"/>
    <n v="0"/>
    <n v="0"/>
  </r>
  <r>
    <x v="9"/>
    <x v="15"/>
    <x v="2"/>
    <x v="1"/>
    <x v="1"/>
    <x v="4"/>
    <x v="0"/>
    <x v="0"/>
    <n v="2"/>
    <n v="0"/>
    <n v="1.1000000000000001"/>
  </r>
  <r>
    <x v="1"/>
    <x v="10"/>
    <x v="0"/>
    <x v="2"/>
    <x v="1"/>
    <x v="0"/>
    <x v="3"/>
    <x v="1"/>
    <n v="13"/>
    <n v="0"/>
    <n v="0"/>
  </r>
  <r>
    <x v="10"/>
    <x v="10"/>
    <x v="0"/>
    <x v="0"/>
    <x v="1"/>
    <x v="3"/>
    <x v="2"/>
    <x v="0"/>
    <n v="4178"/>
    <n v="0"/>
    <n v="2297.9"/>
  </r>
  <r>
    <x v="9"/>
    <x v="10"/>
    <x v="0"/>
    <x v="1"/>
    <x v="1"/>
    <x v="3"/>
    <x v="3"/>
    <x v="1"/>
    <n v="1"/>
    <n v="0"/>
    <n v="0"/>
  </r>
  <r>
    <x v="6"/>
    <x v="1"/>
    <x v="1"/>
    <x v="0"/>
    <x v="1"/>
    <x v="2"/>
    <x v="0"/>
    <x v="1"/>
    <n v="2"/>
    <n v="0"/>
    <n v="0"/>
  </r>
  <r>
    <x v="8"/>
    <x v="10"/>
    <x v="0"/>
    <x v="2"/>
    <x v="0"/>
    <x v="4"/>
    <x v="2"/>
    <x v="1"/>
    <n v="36"/>
    <n v="0"/>
    <n v="0"/>
  </r>
  <r>
    <x v="4"/>
    <x v="17"/>
    <x v="8"/>
    <x v="0"/>
    <x v="1"/>
    <x v="0"/>
    <x v="2"/>
    <x v="0"/>
    <n v="18053"/>
    <n v="0"/>
    <n v="4784.0450000000001"/>
  </r>
  <r>
    <x v="9"/>
    <x v="16"/>
    <x v="7"/>
    <x v="1"/>
    <x v="1"/>
    <x v="1"/>
    <x v="2"/>
    <x v="0"/>
    <n v="8"/>
    <n v="1.4565000000000001"/>
    <n v="3.6"/>
  </r>
  <r>
    <x v="1"/>
    <x v="18"/>
    <x v="9"/>
    <x v="0"/>
    <x v="1"/>
    <x v="2"/>
    <x v="2"/>
    <x v="0"/>
    <n v="6"/>
    <n v="0"/>
    <n v="1.6500000000000001"/>
  </r>
  <r>
    <x v="5"/>
    <x v="6"/>
    <x v="4"/>
    <x v="1"/>
    <x v="0"/>
    <x v="3"/>
    <x v="2"/>
    <x v="1"/>
    <n v="0"/>
    <n v="0"/>
    <n v="0"/>
  </r>
  <r>
    <x v="4"/>
    <x v="10"/>
    <x v="0"/>
    <x v="2"/>
    <x v="1"/>
    <x v="1"/>
    <x v="3"/>
    <x v="0"/>
    <n v="113"/>
    <n v="26.828900000000001"/>
    <n v="50.85"/>
  </r>
  <r>
    <x v="3"/>
    <x v="5"/>
    <x v="1"/>
    <x v="0"/>
    <x v="1"/>
    <x v="2"/>
    <x v="3"/>
    <x v="0"/>
    <n v="56"/>
    <n v="0"/>
    <n v="15.4"/>
  </r>
  <r>
    <x v="9"/>
    <x v="11"/>
    <x v="2"/>
    <x v="0"/>
    <x v="1"/>
    <x v="3"/>
    <x v="3"/>
    <x v="1"/>
    <n v="18"/>
    <n v="0"/>
    <n v="0"/>
  </r>
  <r>
    <x v="10"/>
    <x v="10"/>
    <x v="0"/>
    <x v="0"/>
    <x v="0"/>
    <x v="3"/>
    <x v="0"/>
    <x v="1"/>
    <n v="5"/>
    <n v="0"/>
    <n v="0"/>
  </r>
  <r>
    <x v="1"/>
    <x v="11"/>
    <x v="2"/>
    <x v="1"/>
    <x v="1"/>
    <x v="1"/>
    <x v="1"/>
    <x v="0"/>
    <n v="25"/>
    <n v="5.6045000000000007"/>
    <n v="11.25"/>
  </r>
  <r>
    <x v="11"/>
    <x v="15"/>
    <x v="2"/>
    <x v="2"/>
    <x v="1"/>
    <x v="0"/>
    <x v="2"/>
    <x v="0"/>
    <n v="242"/>
    <n v="0"/>
    <n v="66.55"/>
  </r>
  <r>
    <x v="7"/>
    <x v="11"/>
    <x v="2"/>
    <x v="1"/>
    <x v="1"/>
    <x v="2"/>
    <x v="0"/>
    <x v="1"/>
    <n v="1"/>
    <n v="0"/>
    <n v="0"/>
  </r>
  <r>
    <x v="8"/>
    <x v="10"/>
    <x v="0"/>
    <x v="1"/>
    <x v="1"/>
    <x v="0"/>
    <x v="3"/>
    <x v="1"/>
    <n v="8"/>
    <n v="0"/>
    <n v="0"/>
  </r>
  <r>
    <x v="6"/>
    <x v="1"/>
    <x v="1"/>
    <x v="0"/>
    <x v="1"/>
    <x v="0"/>
    <x v="0"/>
    <x v="1"/>
    <n v="11"/>
    <n v="0"/>
    <n v="0"/>
  </r>
  <r>
    <x v="7"/>
    <x v="15"/>
    <x v="2"/>
    <x v="1"/>
    <x v="1"/>
    <x v="3"/>
    <x v="2"/>
    <x v="0"/>
    <n v="6"/>
    <n v="0"/>
    <n v="3.3000000000000003"/>
  </r>
  <r>
    <x v="10"/>
    <x v="9"/>
    <x v="2"/>
    <x v="1"/>
    <x v="1"/>
    <x v="2"/>
    <x v="3"/>
    <x v="0"/>
    <n v="4"/>
    <n v="0"/>
    <n v="1.1000000000000001"/>
  </r>
  <r>
    <x v="2"/>
    <x v="5"/>
    <x v="1"/>
    <x v="1"/>
    <x v="1"/>
    <x v="1"/>
    <x v="0"/>
    <x v="0"/>
    <n v="2"/>
    <n v="0.15140000000000001"/>
    <n v="0.9"/>
  </r>
  <r>
    <x v="4"/>
    <x v="10"/>
    <x v="0"/>
    <x v="0"/>
    <x v="0"/>
    <x v="2"/>
    <x v="0"/>
    <x v="0"/>
    <n v="213"/>
    <n v="0"/>
    <n v="56.445"/>
  </r>
  <r>
    <x v="2"/>
    <x v="0"/>
    <x v="0"/>
    <x v="1"/>
    <x v="1"/>
    <x v="0"/>
    <x v="3"/>
    <x v="0"/>
    <n v="3"/>
    <n v="0"/>
    <n v="0.82500000000000007"/>
  </r>
  <r>
    <x v="9"/>
    <x v="10"/>
    <x v="0"/>
    <x v="0"/>
    <x v="1"/>
    <x v="2"/>
    <x v="1"/>
    <x v="1"/>
    <n v="7"/>
    <n v="0"/>
    <n v="0"/>
  </r>
  <r>
    <x v="2"/>
    <x v="17"/>
    <x v="8"/>
    <x v="0"/>
    <x v="1"/>
    <x v="5"/>
    <x v="1"/>
    <x v="0"/>
    <n v="4"/>
    <n v="125.97200000000001"/>
    <n v="2.7600000000000002"/>
  </r>
  <r>
    <x v="1"/>
    <x v="15"/>
    <x v="2"/>
    <x v="1"/>
    <x v="1"/>
    <x v="3"/>
    <x v="2"/>
    <x v="0"/>
    <n v="8"/>
    <n v="0"/>
    <n v="4.4000000000000004"/>
  </r>
  <r>
    <x v="2"/>
    <x v="12"/>
    <x v="1"/>
    <x v="1"/>
    <x v="1"/>
    <x v="0"/>
    <x v="2"/>
    <x v="0"/>
    <n v="45"/>
    <n v="0"/>
    <n v="12.375"/>
  </r>
  <r>
    <x v="7"/>
    <x v="17"/>
    <x v="8"/>
    <x v="0"/>
    <x v="1"/>
    <x v="4"/>
    <x v="2"/>
    <x v="1"/>
    <n v="357"/>
    <n v="0"/>
    <n v="0"/>
  </r>
  <r>
    <x v="3"/>
    <x v="11"/>
    <x v="2"/>
    <x v="2"/>
    <x v="1"/>
    <x v="3"/>
    <x v="0"/>
    <x v="0"/>
    <n v="32"/>
    <n v="0"/>
    <n v="17.600000000000001"/>
  </r>
  <r>
    <x v="0"/>
    <x v="6"/>
    <x v="4"/>
    <x v="2"/>
    <x v="0"/>
    <x v="1"/>
    <x v="2"/>
    <x v="0"/>
    <n v="66"/>
    <n v="14.5372"/>
    <n v="29.700000000000003"/>
  </r>
  <r>
    <x v="10"/>
    <x v="6"/>
    <x v="4"/>
    <x v="2"/>
    <x v="1"/>
    <x v="0"/>
    <x v="1"/>
    <x v="0"/>
    <n v="60"/>
    <n v="0"/>
    <n v="16.5"/>
  </r>
  <r>
    <x v="11"/>
    <x v="6"/>
    <x v="4"/>
    <x v="0"/>
    <x v="1"/>
    <x v="3"/>
    <x v="2"/>
    <x v="1"/>
    <n v="51"/>
    <n v="0"/>
    <n v="0"/>
  </r>
  <r>
    <x v="11"/>
    <x v="15"/>
    <x v="2"/>
    <x v="0"/>
    <x v="1"/>
    <x v="2"/>
    <x v="1"/>
    <x v="1"/>
    <n v="4"/>
    <n v="0"/>
    <n v="0"/>
  </r>
  <r>
    <x v="10"/>
    <x v="6"/>
    <x v="4"/>
    <x v="1"/>
    <x v="1"/>
    <x v="2"/>
    <x v="2"/>
    <x v="0"/>
    <n v="21"/>
    <n v="0"/>
    <n v="5.7750000000000004"/>
  </r>
  <r>
    <x v="0"/>
    <x v="12"/>
    <x v="1"/>
    <x v="1"/>
    <x v="1"/>
    <x v="3"/>
    <x v="2"/>
    <x v="0"/>
    <n v="4"/>
    <n v="0"/>
    <n v="2.2000000000000002"/>
  </r>
  <r>
    <x v="9"/>
    <x v="5"/>
    <x v="1"/>
    <x v="0"/>
    <x v="1"/>
    <x v="0"/>
    <x v="1"/>
    <x v="1"/>
    <n v="2"/>
    <n v="0"/>
    <n v="0"/>
  </r>
  <r>
    <x v="6"/>
    <x v="3"/>
    <x v="2"/>
    <x v="0"/>
    <x v="1"/>
    <x v="1"/>
    <x v="2"/>
    <x v="0"/>
    <n v="5"/>
    <n v="3.7368000000000001"/>
    <n v="2.25"/>
  </r>
  <r>
    <x v="4"/>
    <x v="11"/>
    <x v="2"/>
    <x v="0"/>
    <x v="1"/>
    <x v="5"/>
    <x v="0"/>
    <x v="0"/>
    <n v="15"/>
    <n v="210.11430000000001"/>
    <n v="10.35"/>
  </r>
  <r>
    <x v="5"/>
    <x v="10"/>
    <x v="0"/>
    <x v="2"/>
    <x v="1"/>
    <x v="5"/>
    <x v="0"/>
    <x v="0"/>
    <n v="1"/>
    <n v="17.934799999999999"/>
    <n v="0.69000000000000006"/>
  </r>
  <r>
    <x v="11"/>
    <x v="11"/>
    <x v="2"/>
    <x v="0"/>
    <x v="1"/>
    <x v="3"/>
    <x v="0"/>
    <x v="1"/>
    <n v="8"/>
    <n v="0"/>
    <n v="0"/>
  </r>
  <r>
    <x v="7"/>
    <x v="17"/>
    <x v="8"/>
    <x v="1"/>
    <x v="1"/>
    <x v="4"/>
    <x v="0"/>
    <x v="1"/>
    <n v="33"/>
    <n v="0"/>
    <n v="0"/>
  </r>
  <r>
    <x v="2"/>
    <x v="6"/>
    <x v="4"/>
    <x v="0"/>
    <x v="1"/>
    <x v="4"/>
    <x v="1"/>
    <x v="0"/>
    <n v="25"/>
    <n v="0"/>
    <n v="13.75"/>
  </r>
  <r>
    <x v="9"/>
    <x v="10"/>
    <x v="0"/>
    <x v="2"/>
    <x v="1"/>
    <x v="2"/>
    <x v="0"/>
    <x v="1"/>
    <n v="1"/>
    <n v="0"/>
    <n v="0"/>
  </r>
  <r>
    <x v="3"/>
    <x v="4"/>
    <x v="3"/>
    <x v="0"/>
    <x v="1"/>
    <x v="1"/>
    <x v="3"/>
    <x v="0"/>
    <n v="2811"/>
    <n v="847.59590000000003"/>
    <n v="1264.95"/>
  </r>
  <r>
    <x v="5"/>
    <x v="11"/>
    <x v="2"/>
    <x v="2"/>
    <x v="1"/>
    <x v="0"/>
    <x v="0"/>
    <x v="0"/>
    <n v="341"/>
    <n v="0"/>
    <n v="90.365000000000009"/>
  </r>
  <r>
    <x v="4"/>
    <x v="6"/>
    <x v="4"/>
    <x v="0"/>
    <x v="1"/>
    <x v="1"/>
    <x v="0"/>
    <x v="0"/>
    <n v="1945"/>
    <n v="623.9452"/>
    <n v="875.25"/>
  </r>
  <r>
    <x v="4"/>
    <x v="10"/>
    <x v="0"/>
    <x v="2"/>
    <x v="0"/>
    <x v="2"/>
    <x v="0"/>
    <x v="0"/>
    <n v="29"/>
    <n v="0"/>
    <n v="7.6850000000000005"/>
  </r>
  <r>
    <x v="8"/>
    <x v="15"/>
    <x v="2"/>
    <x v="0"/>
    <x v="1"/>
    <x v="0"/>
    <x v="3"/>
    <x v="0"/>
    <n v="1633"/>
    <n v="0"/>
    <n v="449.07500000000005"/>
  </r>
  <r>
    <x v="0"/>
    <x v="17"/>
    <x v="8"/>
    <x v="1"/>
    <x v="1"/>
    <x v="4"/>
    <x v="2"/>
    <x v="1"/>
    <n v="55"/>
    <n v="0"/>
    <n v="0"/>
  </r>
  <r>
    <x v="9"/>
    <x v="1"/>
    <x v="1"/>
    <x v="1"/>
    <x v="1"/>
    <x v="1"/>
    <x v="0"/>
    <x v="0"/>
    <n v="5"/>
    <n v="2.2219000000000002"/>
    <n v="2.25"/>
  </r>
  <r>
    <x v="7"/>
    <x v="16"/>
    <x v="7"/>
    <x v="2"/>
    <x v="1"/>
    <x v="3"/>
    <x v="2"/>
    <x v="1"/>
    <n v="0"/>
    <n v="0"/>
    <n v="0"/>
  </r>
  <r>
    <x v="1"/>
    <x v="12"/>
    <x v="1"/>
    <x v="1"/>
    <x v="1"/>
    <x v="0"/>
    <x v="1"/>
    <x v="0"/>
    <n v="5"/>
    <n v="0"/>
    <n v="1.375"/>
  </r>
  <r>
    <x v="10"/>
    <x v="5"/>
    <x v="1"/>
    <x v="2"/>
    <x v="1"/>
    <x v="2"/>
    <x v="2"/>
    <x v="0"/>
    <n v="6"/>
    <n v="0"/>
    <n v="1.6500000000000001"/>
  </r>
  <r>
    <x v="8"/>
    <x v="17"/>
    <x v="8"/>
    <x v="0"/>
    <x v="1"/>
    <x v="1"/>
    <x v="2"/>
    <x v="0"/>
    <n v="2086"/>
    <n v="653.37340000000006"/>
    <n v="938.7"/>
  </r>
  <r>
    <x v="9"/>
    <x v="10"/>
    <x v="0"/>
    <x v="0"/>
    <x v="1"/>
    <x v="3"/>
    <x v="0"/>
    <x v="1"/>
    <n v="6"/>
    <n v="0"/>
    <n v="0"/>
  </r>
  <r>
    <x v="1"/>
    <x v="16"/>
    <x v="7"/>
    <x v="0"/>
    <x v="1"/>
    <x v="0"/>
    <x v="1"/>
    <x v="0"/>
    <n v="393"/>
    <n v="0"/>
    <n v="107.63500000000001"/>
  </r>
  <r>
    <x v="0"/>
    <x v="19"/>
    <x v="2"/>
    <x v="0"/>
    <x v="1"/>
    <x v="3"/>
    <x v="0"/>
    <x v="1"/>
    <n v="12"/>
    <n v="0"/>
    <n v="0"/>
  </r>
  <r>
    <x v="3"/>
    <x v="0"/>
    <x v="0"/>
    <x v="0"/>
    <x v="1"/>
    <x v="4"/>
    <x v="2"/>
    <x v="0"/>
    <n v="8"/>
    <n v="0"/>
    <n v="4.4000000000000004"/>
  </r>
  <r>
    <x v="8"/>
    <x v="8"/>
    <x v="5"/>
    <x v="0"/>
    <x v="1"/>
    <x v="0"/>
    <x v="1"/>
    <x v="0"/>
    <n v="131"/>
    <n v="0"/>
    <n v="36.024999999999999"/>
  </r>
  <r>
    <x v="2"/>
    <x v="1"/>
    <x v="1"/>
    <x v="1"/>
    <x v="1"/>
    <x v="3"/>
    <x v="2"/>
    <x v="0"/>
    <n v="8"/>
    <n v="0"/>
    <n v="4.4000000000000004"/>
  </r>
  <r>
    <x v="2"/>
    <x v="5"/>
    <x v="1"/>
    <x v="1"/>
    <x v="1"/>
    <x v="3"/>
    <x v="2"/>
    <x v="1"/>
    <n v="0"/>
    <n v="0"/>
    <n v="0"/>
  </r>
  <r>
    <x v="0"/>
    <x v="6"/>
    <x v="4"/>
    <x v="2"/>
    <x v="1"/>
    <x v="3"/>
    <x v="0"/>
    <x v="0"/>
    <n v="7"/>
    <n v="0"/>
    <n v="3.85"/>
  </r>
  <r>
    <x v="4"/>
    <x v="23"/>
    <x v="2"/>
    <x v="0"/>
    <x v="1"/>
    <x v="2"/>
    <x v="2"/>
    <x v="0"/>
    <n v="14"/>
    <n v="0"/>
    <n v="3.71"/>
  </r>
  <r>
    <x v="3"/>
    <x v="6"/>
    <x v="4"/>
    <x v="0"/>
    <x v="1"/>
    <x v="3"/>
    <x v="0"/>
    <x v="1"/>
    <n v="8"/>
    <n v="0"/>
    <n v="0"/>
  </r>
  <r>
    <x v="2"/>
    <x v="10"/>
    <x v="0"/>
    <x v="0"/>
    <x v="0"/>
    <x v="0"/>
    <x v="1"/>
    <x v="0"/>
    <n v="641"/>
    <n v="0"/>
    <n v="176.27500000000001"/>
  </r>
  <r>
    <x v="0"/>
    <x v="15"/>
    <x v="2"/>
    <x v="1"/>
    <x v="1"/>
    <x v="5"/>
    <x v="2"/>
    <x v="0"/>
    <n v="30"/>
    <n v="885.07530000000008"/>
    <n v="20.7"/>
  </r>
  <r>
    <x v="1"/>
    <x v="11"/>
    <x v="2"/>
    <x v="0"/>
    <x v="1"/>
    <x v="4"/>
    <x v="1"/>
    <x v="0"/>
    <n v="55"/>
    <n v="0"/>
    <n v="30.25"/>
  </r>
  <r>
    <x v="9"/>
    <x v="4"/>
    <x v="3"/>
    <x v="0"/>
    <x v="1"/>
    <x v="1"/>
    <x v="2"/>
    <x v="0"/>
    <n v="9859"/>
    <n v="2767.6614"/>
    <n v="4436.55"/>
  </r>
  <r>
    <x v="8"/>
    <x v="12"/>
    <x v="1"/>
    <x v="2"/>
    <x v="1"/>
    <x v="3"/>
    <x v="0"/>
    <x v="0"/>
    <n v="4"/>
    <n v="0"/>
    <n v="2.2000000000000002"/>
  </r>
  <r>
    <x v="9"/>
    <x v="0"/>
    <x v="0"/>
    <x v="0"/>
    <x v="1"/>
    <x v="0"/>
    <x v="3"/>
    <x v="0"/>
    <n v="610"/>
    <n v="0"/>
    <n v="161.65"/>
  </r>
  <r>
    <x v="6"/>
    <x v="4"/>
    <x v="3"/>
    <x v="2"/>
    <x v="0"/>
    <x v="0"/>
    <x v="3"/>
    <x v="0"/>
    <n v="12"/>
    <n v="0"/>
    <n v="3.3000000000000003"/>
  </r>
  <r>
    <x v="1"/>
    <x v="17"/>
    <x v="8"/>
    <x v="2"/>
    <x v="1"/>
    <x v="2"/>
    <x v="0"/>
    <x v="0"/>
    <n v="59"/>
    <n v="0"/>
    <n v="16.225000000000001"/>
  </r>
  <r>
    <x v="11"/>
    <x v="6"/>
    <x v="4"/>
    <x v="2"/>
    <x v="1"/>
    <x v="4"/>
    <x v="3"/>
    <x v="0"/>
    <n v="1"/>
    <n v="0"/>
    <n v="0.55000000000000004"/>
  </r>
  <r>
    <x v="1"/>
    <x v="8"/>
    <x v="5"/>
    <x v="0"/>
    <x v="1"/>
    <x v="0"/>
    <x v="0"/>
    <x v="1"/>
    <n v="16"/>
    <n v="0"/>
    <n v="0"/>
  </r>
  <r>
    <x v="3"/>
    <x v="0"/>
    <x v="0"/>
    <x v="0"/>
    <x v="1"/>
    <x v="2"/>
    <x v="3"/>
    <x v="0"/>
    <n v="44"/>
    <n v="0"/>
    <n v="12.100000000000001"/>
  </r>
  <r>
    <x v="2"/>
    <x v="15"/>
    <x v="2"/>
    <x v="1"/>
    <x v="1"/>
    <x v="2"/>
    <x v="2"/>
    <x v="0"/>
    <n v="2"/>
    <n v="0"/>
    <n v="0.55000000000000004"/>
  </r>
  <r>
    <x v="0"/>
    <x v="15"/>
    <x v="2"/>
    <x v="0"/>
    <x v="1"/>
    <x v="0"/>
    <x v="0"/>
    <x v="1"/>
    <n v="15"/>
    <n v="0"/>
    <n v="0"/>
  </r>
  <r>
    <x v="5"/>
    <x v="4"/>
    <x v="3"/>
    <x v="0"/>
    <x v="1"/>
    <x v="5"/>
    <x v="0"/>
    <x v="0"/>
    <n v="12"/>
    <n v="151.792"/>
    <n v="8.2800000000000011"/>
  </r>
  <r>
    <x v="11"/>
    <x v="2"/>
    <x v="2"/>
    <x v="0"/>
    <x v="1"/>
    <x v="0"/>
    <x v="1"/>
    <x v="1"/>
    <n v="4"/>
    <n v="0"/>
    <n v="0"/>
  </r>
  <r>
    <x v="2"/>
    <x v="2"/>
    <x v="2"/>
    <x v="0"/>
    <x v="1"/>
    <x v="3"/>
    <x v="0"/>
    <x v="1"/>
    <n v="2"/>
    <n v="0"/>
    <n v="0"/>
  </r>
  <r>
    <x v="5"/>
    <x v="10"/>
    <x v="0"/>
    <x v="1"/>
    <x v="1"/>
    <x v="1"/>
    <x v="3"/>
    <x v="0"/>
    <n v="127"/>
    <n v="38.433"/>
    <n v="57.150000000000006"/>
  </r>
  <r>
    <x v="5"/>
    <x v="12"/>
    <x v="1"/>
    <x v="0"/>
    <x v="1"/>
    <x v="2"/>
    <x v="1"/>
    <x v="1"/>
    <n v="1"/>
    <n v="0"/>
    <n v="0"/>
  </r>
  <r>
    <x v="11"/>
    <x v="6"/>
    <x v="4"/>
    <x v="0"/>
    <x v="0"/>
    <x v="2"/>
    <x v="2"/>
    <x v="0"/>
    <n v="281"/>
    <n v="0"/>
    <n v="77.275000000000006"/>
  </r>
  <r>
    <x v="10"/>
    <x v="10"/>
    <x v="0"/>
    <x v="0"/>
    <x v="0"/>
    <x v="2"/>
    <x v="2"/>
    <x v="1"/>
    <n v="36"/>
    <n v="0"/>
    <n v="0"/>
  </r>
  <r>
    <x v="1"/>
    <x v="1"/>
    <x v="1"/>
    <x v="0"/>
    <x v="1"/>
    <x v="0"/>
    <x v="0"/>
    <x v="0"/>
    <n v="950"/>
    <n v="0"/>
    <n v="261.25"/>
  </r>
  <r>
    <x v="3"/>
    <x v="6"/>
    <x v="4"/>
    <x v="0"/>
    <x v="1"/>
    <x v="3"/>
    <x v="3"/>
    <x v="0"/>
    <n v="233"/>
    <n v="0"/>
    <n v="128.15"/>
  </r>
  <r>
    <x v="5"/>
    <x v="5"/>
    <x v="1"/>
    <x v="0"/>
    <x v="1"/>
    <x v="2"/>
    <x v="2"/>
    <x v="0"/>
    <n v="267"/>
    <n v="0"/>
    <n v="70.75500000000001"/>
  </r>
  <r>
    <x v="7"/>
    <x v="9"/>
    <x v="2"/>
    <x v="2"/>
    <x v="1"/>
    <x v="0"/>
    <x v="0"/>
    <x v="0"/>
    <n v="124"/>
    <n v="0"/>
    <n v="34.1"/>
  </r>
  <r>
    <x v="10"/>
    <x v="19"/>
    <x v="2"/>
    <x v="0"/>
    <x v="1"/>
    <x v="4"/>
    <x v="0"/>
    <x v="0"/>
    <n v="29"/>
    <n v="0"/>
    <n v="15.950000000000001"/>
  </r>
  <r>
    <x v="6"/>
    <x v="10"/>
    <x v="0"/>
    <x v="0"/>
    <x v="0"/>
    <x v="0"/>
    <x v="2"/>
    <x v="0"/>
    <n v="8828"/>
    <n v="0"/>
    <n v="2427.7000000000003"/>
  </r>
  <r>
    <x v="7"/>
    <x v="17"/>
    <x v="8"/>
    <x v="1"/>
    <x v="1"/>
    <x v="4"/>
    <x v="3"/>
    <x v="0"/>
    <n v="1"/>
    <n v="0"/>
    <n v="0.55000000000000004"/>
  </r>
  <r>
    <x v="11"/>
    <x v="6"/>
    <x v="4"/>
    <x v="0"/>
    <x v="1"/>
    <x v="2"/>
    <x v="1"/>
    <x v="0"/>
    <n v="112"/>
    <n v="0"/>
    <n v="30.8"/>
  </r>
  <r>
    <x v="2"/>
    <x v="13"/>
    <x v="0"/>
    <x v="0"/>
    <x v="1"/>
    <x v="5"/>
    <x v="0"/>
    <x v="0"/>
    <n v="5"/>
    <n v="35.120000000000005"/>
    <n v="3.45"/>
  </r>
  <r>
    <x v="6"/>
    <x v="9"/>
    <x v="2"/>
    <x v="1"/>
    <x v="1"/>
    <x v="1"/>
    <x v="0"/>
    <x v="0"/>
    <n v="31"/>
    <n v="12.7934"/>
    <n v="13.950000000000001"/>
  </r>
  <r>
    <x v="6"/>
    <x v="1"/>
    <x v="1"/>
    <x v="2"/>
    <x v="1"/>
    <x v="1"/>
    <x v="3"/>
    <x v="0"/>
    <n v="3"/>
    <n v="0.21920000000000001"/>
    <n v="1.35"/>
  </r>
  <r>
    <x v="5"/>
    <x v="12"/>
    <x v="1"/>
    <x v="0"/>
    <x v="1"/>
    <x v="0"/>
    <x v="0"/>
    <x v="1"/>
    <n v="1"/>
    <n v="0"/>
    <n v="0"/>
  </r>
  <r>
    <x v="1"/>
    <x v="8"/>
    <x v="5"/>
    <x v="0"/>
    <x v="1"/>
    <x v="2"/>
    <x v="2"/>
    <x v="1"/>
    <n v="3"/>
    <n v="0"/>
    <n v="0"/>
  </r>
  <r>
    <x v="11"/>
    <x v="12"/>
    <x v="1"/>
    <x v="0"/>
    <x v="1"/>
    <x v="4"/>
    <x v="1"/>
    <x v="1"/>
    <n v="19"/>
    <n v="0"/>
    <n v="0"/>
  </r>
  <r>
    <x v="4"/>
    <x v="6"/>
    <x v="4"/>
    <x v="1"/>
    <x v="1"/>
    <x v="3"/>
    <x v="3"/>
    <x v="0"/>
    <n v="3"/>
    <n v="0"/>
    <n v="1.6500000000000001"/>
  </r>
  <r>
    <x v="4"/>
    <x v="9"/>
    <x v="2"/>
    <x v="0"/>
    <x v="1"/>
    <x v="4"/>
    <x v="3"/>
    <x v="1"/>
    <n v="19"/>
    <n v="0"/>
    <n v="0"/>
  </r>
  <r>
    <x v="8"/>
    <x v="6"/>
    <x v="4"/>
    <x v="1"/>
    <x v="0"/>
    <x v="0"/>
    <x v="2"/>
    <x v="0"/>
    <n v="12"/>
    <n v="0"/>
    <n v="3.3000000000000003"/>
  </r>
  <r>
    <x v="4"/>
    <x v="18"/>
    <x v="9"/>
    <x v="0"/>
    <x v="1"/>
    <x v="0"/>
    <x v="0"/>
    <x v="0"/>
    <n v="14"/>
    <n v="0"/>
    <n v="3.71"/>
  </r>
  <r>
    <x v="9"/>
    <x v="10"/>
    <x v="0"/>
    <x v="0"/>
    <x v="1"/>
    <x v="0"/>
    <x v="2"/>
    <x v="0"/>
    <n v="52909"/>
    <n v="0"/>
    <n v="14020.885"/>
  </r>
  <r>
    <x v="8"/>
    <x v="11"/>
    <x v="2"/>
    <x v="0"/>
    <x v="1"/>
    <x v="3"/>
    <x v="1"/>
    <x v="1"/>
    <n v="3"/>
    <n v="0"/>
    <n v="0"/>
  </r>
  <r>
    <x v="2"/>
    <x v="19"/>
    <x v="2"/>
    <x v="0"/>
    <x v="1"/>
    <x v="2"/>
    <x v="0"/>
    <x v="1"/>
    <n v="10"/>
    <n v="0"/>
    <n v="0"/>
  </r>
  <r>
    <x v="2"/>
    <x v="9"/>
    <x v="2"/>
    <x v="0"/>
    <x v="1"/>
    <x v="2"/>
    <x v="1"/>
    <x v="0"/>
    <n v="55"/>
    <n v="0"/>
    <n v="15.125"/>
  </r>
  <r>
    <x v="11"/>
    <x v="16"/>
    <x v="7"/>
    <x v="1"/>
    <x v="1"/>
    <x v="0"/>
    <x v="1"/>
    <x v="0"/>
    <n v="1"/>
    <n v="0"/>
    <n v="0.27500000000000002"/>
  </r>
  <r>
    <x v="5"/>
    <x v="0"/>
    <x v="0"/>
    <x v="0"/>
    <x v="1"/>
    <x v="2"/>
    <x v="0"/>
    <x v="0"/>
    <n v="36"/>
    <n v="0"/>
    <n v="9.5400000000000009"/>
  </r>
  <r>
    <x v="2"/>
    <x v="8"/>
    <x v="5"/>
    <x v="2"/>
    <x v="1"/>
    <x v="1"/>
    <x v="3"/>
    <x v="0"/>
    <n v="8"/>
    <n v="1.5542"/>
    <n v="3.6"/>
  </r>
  <r>
    <x v="3"/>
    <x v="1"/>
    <x v="1"/>
    <x v="0"/>
    <x v="1"/>
    <x v="4"/>
    <x v="3"/>
    <x v="1"/>
    <n v="6"/>
    <n v="0"/>
    <n v="0"/>
  </r>
  <r>
    <x v="0"/>
    <x v="11"/>
    <x v="2"/>
    <x v="2"/>
    <x v="1"/>
    <x v="4"/>
    <x v="0"/>
    <x v="0"/>
    <n v="9"/>
    <n v="0"/>
    <n v="4.95"/>
  </r>
  <r>
    <x v="5"/>
    <x v="1"/>
    <x v="1"/>
    <x v="1"/>
    <x v="1"/>
    <x v="0"/>
    <x v="2"/>
    <x v="0"/>
    <n v="30"/>
    <n v="0"/>
    <n v="7.95"/>
  </r>
  <r>
    <x v="2"/>
    <x v="10"/>
    <x v="0"/>
    <x v="2"/>
    <x v="0"/>
    <x v="3"/>
    <x v="0"/>
    <x v="1"/>
    <n v="1"/>
    <n v="0"/>
    <n v="0"/>
  </r>
  <r>
    <x v="8"/>
    <x v="8"/>
    <x v="5"/>
    <x v="1"/>
    <x v="1"/>
    <x v="3"/>
    <x v="0"/>
    <x v="0"/>
    <n v="1"/>
    <n v="0"/>
    <n v="0.55000000000000004"/>
  </r>
  <r>
    <x v="9"/>
    <x v="2"/>
    <x v="2"/>
    <x v="0"/>
    <x v="1"/>
    <x v="0"/>
    <x v="2"/>
    <x v="0"/>
    <n v="2501"/>
    <n v="0"/>
    <n v="662.76499999999999"/>
  </r>
  <r>
    <x v="4"/>
    <x v="17"/>
    <x v="8"/>
    <x v="0"/>
    <x v="1"/>
    <x v="2"/>
    <x v="2"/>
    <x v="0"/>
    <n v="1741"/>
    <n v="0"/>
    <n v="461.36500000000001"/>
  </r>
  <r>
    <x v="8"/>
    <x v="2"/>
    <x v="2"/>
    <x v="0"/>
    <x v="1"/>
    <x v="1"/>
    <x v="0"/>
    <x v="0"/>
    <n v="132"/>
    <n v="54.659000000000006"/>
    <n v="59.400000000000006"/>
  </r>
  <r>
    <x v="3"/>
    <x v="6"/>
    <x v="4"/>
    <x v="1"/>
    <x v="1"/>
    <x v="3"/>
    <x v="0"/>
    <x v="0"/>
    <n v="2"/>
    <n v="0"/>
    <n v="1.1000000000000001"/>
  </r>
  <r>
    <x v="3"/>
    <x v="21"/>
    <x v="0"/>
    <x v="0"/>
    <x v="1"/>
    <x v="2"/>
    <x v="3"/>
    <x v="0"/>
    <n v="2"/>
    <n v="0"/>
    <n v="0.55000000000000004"/>
  </r>
  <r>
    <x v="7"/>
    <x v="1"/>
    <x v="1"/>
    <x v="0"/>
    <x v="1"/>
    <x v="0"/>
    <x v="3"/>
    <x v="1"/>
    <n v="30"/>
    <n v="0"/>
    <n v="0"/>
  </r>
  <r>
    <x v="4"/>
    <x v="10"/>
    <x v="0"/>
    <x v="0"/>
    <x v="1"/>
    <x v="0"/>
    <x v="3"/>
    <x v="1"/>
    <n v="263"/>
    <n v="0"/>
    <n v="0"/>
  </r>
  <r>
    <x v="3"/>
    <x v="5"/>
    <x v="1"/>
    <x v="2"/>
    <x v="1"/>
    <x v="0"/>
    <x v="1"/>
    <x v="0"/>
    <n v="10"/>
    <n v="0"/>
    <n v="2.75"/>
  </r>
  <r>
    <x v="0"/>
    <x v="11"/>
    <x v="2"/>
    <x v="1"/>
    <x v="1"/>
    <x v="5"/>
    <x v="1"/>
    <x v="0"/>
    <n v="2"/>
    <n v="28.302500000000002"/>
    <n v="1.3800000000000001"/>
  </r>
  <r>
    <x v="8"/>
    <x v="17"/>
    <x v="8"/>
    <x v="0"/>
    <x v="1"/>
    <x v="4"/>
    <x v="1"/>
    <x v="0"/>
    <n v="20"/>
    <n v="0"/>
    <n v="11"/>
  </r>
  <r>
    <x v="7"/>
    <x v="9"/>
    <x v="2"/>
    <x v="2"/>
    <x v="1"/>
    <x v="3"/>
    <x v="0"/>
    <x v="0"/>
    <n v="8"/>
    <n v="0"/>
    <n v="4.4000000000000004"/>
  </r>
  <r>
    <x v="3"/>
    <x v="16"/>
    <x v="7"/>
    <x v="0"/>
    <x v="1"/>
    <x v="3"/>
    <x v="3"/>
    <x v="1"/>
    <n v="1"/>
    <n v="0"/>
    <n v="0"/>
  </r>
  <r>
    <x v="7"/>
    <x v="11"/>
    <x v="2"/>
    <x v="0"/>
    <x v="1"/>
    <x v="5"/>
    <x v="3"/>
    <x v="1"/>
    <n v="10"/>
    <n v="136.9067"/>
    <n v="0"/>
  </r>
  <r>
    <x v="8"/>
    <x v="19"/>
    <x v="2"/>
    <x v="0"/>
    <x v="1"/>
    <x v="2"/>
    <x v="2"/>
    <x v="1"/>
    <n v="62"/>
    <n v="0"/>
    <n v="0"/>
  </r>
  <r>
    <x v="4"/>
    <x v="12"/>
    <x v="1"/>
    <x v="2"/>
    <x v="1"/>
    <x v="0"/>
    <x v="3"/>
    <x v="0"/>
    <n v="65"/>
    <n v="0"/>
    <n v="17.225000000000001"/>
  </r>
  <r>
    <x v="0"/>
    <x v="19"/>
    <x v="2"/>
    <x v="0"/>
    <x v="1"/>
    <x v="3"/>
    <x v="3"/>
    <x v="0"/>
    <n v="302"/>
    <n v="0"/>
    <n v="166.1"/>
  </r>
  <r>
    <x v="5"/>
    <x v="25"/>
    <x v="11"/>
    <x v="0"/>
    <x v="1"/>
    <x v="0"/>
    <x v="3"/>
    <x v="0"/>
    <n v="43"/>
    <n v="0"/>
    <n v="11.395000000000001"/>
  </r>
  <r>
    <x v="2"/>
    <x v="10"/>
    <x v="0"/>
    <x v="0"/>
    <x v="0"/>
    <x v="3"/>
    <x v="0"/>
    <x v="0"/>
    <n v="109"/>
    <n v="0"/>
    <n v="59.95"/>
  </r>
  <r>
    <x v="9"/>
    <x v="6"/>
    <x v="4"/>
    <x v="1"/>
    <x v="0"/>
    <x v="3"/>
    <x v="2"/>
    <x v="0"/>
    <n v="3"/>
    <n v="0"/>
    <n v="1.6500000000000001"/>
  </r>
  <r>
    <x v="8"/>
    <x v="4"/>
    <x v="3"/>
    <x v="1"/>
    <x v="1"/>
    <x v="3"/>
    <x v="2"/>
    <x v="1"/>
    <n v="0"/>
    <n v="0"/>
    <n v="0"/>
  </r>
  <r>
    <x v="1"/>
    <x v="8"/>
    <x v="5"/>
    <x v="0"/>
    <x v="1"/>
    <x v="0"/>
    <x v="3"/>
    <x v="0"/>
    <n v="634"/>
    <n v="0"/>
    <n v="173.83"/>
  </r>
  <r>
    <x v="1"/>
    <x v="0"/>
    <x v="0"/>
    <x v="0"/>
    <x v="1"/>
    <x v="3"/>
    <x v="2"/>
    <x v="1"/>
    <n v="1"/>
    <n v="0"/>
    <n v="0"/>
  </r>
  <r>
    <x v="6"/>
    <x v="4"/>
    <x v="3"/>
    <x v="1"/>
    <x v="1"/>
    <x v="3"/>
    <x v="3"/>
    <x v="0"/>
    <n v="1"/>
    <n v="0"/>
    <n v="0.55000000000000004"/>
  </r>
  <r>
    <x v="6"/>
    <x v="6"/>
    <x v="4"/>
    <x v="1"/>
    <x v="0"/>
    <x v="0"/>
    <x v="3"/>
    <x v="0"/>
    <n v="5"/>
    <n v="0"/>
    <n v="1.375"/>
  </r>
  <r>
    <x v="11"/>
    <x v="15"/>
    <x v="2"/>
    <x v="2"/>
    <x v="1"/>
    <x v="3"/>
    <x v="1"/>
    <x v="0"/>
    <n v="1"/>
    <n v="0"/>
    <n v="0.55000000000000004"/>
  </r>
  <r>
    <x v="10"/>
    <x v="7"/>
    <x v="2"/>
    <x v="0"/>
    <x v="1"/>
    <x v="2"/>
    <x v="2"/>
    <x v="0"/>
    <n v="9"/>
    <n v="0"/>
    <n v="2.4750000000000001"/>
  </r>
  <r>
    <x v="9"/>
    <x v="8"/>
    <x v="5"/>
    <x v="1"/>
    <x v="1"/>
    <x v="0"/>
    <x v="3"/>
    <x v="0"/>
    <n v="33"/>
    <n v="0"/>
    <n v="8.745000000000001"/>
  </r>
  <r>
    <x v="1"/>
    <x v="11"/>
    <x v="2"/>
    <x v="2"/>
    <x v="1"/>
    <x v="0"/>
    <x v="1"/>
    <x v="1"/>
    <n v="2"/>
    <n v="0"/>
    <n v="0"/>
  </r>
  <r>
    <x v="3"/>
    <x v="2"/>
    <x v="2"/>
    <x v="1"/>
    <x v="1"/>
    <x v="2"/>
    <x v="3"/>
    <x v="0"/>
    <n v="11"/>
    <n v="0"/>
    <n v="3.0250000000000004"/>
  </r>
  <r>
    <x v="2"/>
    <x v="10"/>
    <x v="0"/>
    <x v="1"/>
    <x v="0"/>
    <x v="3"/>
    <x v="1"/>
    <x v="0"/>
    <n v="4"/>
    <n v="0"/>
    <n v="2.2000000000000002"/>
  </r>
  <r>
    <x v="7"/>
    <x v="9"/>
    <x v="2"/>
    <x v="1"/>
    <x v="1"/>
    <x v="3"/>
    <x v="2"/>
    <x v="0"/>
    <n v="26"/>
    <n v="0"/>
    <n v="14.3"/>
  </r>
  <r>
    <x v="1"/>
    <x v="11"/>
    <x v="2"/>
    <x v="2"/>
    <x v="1"/>
    <x v="3"/>
    <x v="2"/>
    <x v="1"/>
    <n v="2"/>
    <n v="0"/>
    <n v="0"/>
  </r>
  <r>
    <x v="3"/>
    <x v="15"/>
    <x v="2"/>
    <x v="0"/>
    <x v="1"/>
    <x v="0"/>
    <x v="1"/>
    <x v="1"/>
    <n v="12"/>
    <n v="0"/>
    <n v="0"/>
  </r>
  <r>
    <x v="7"/>
    <x v="15"/>
    <x v="2"/>
    <x v="2"/>
    <x v="1"/>
    <x v="0"/>
    <x v="3"/>
    <x v="0"/>
    <n v="146"/>
    <n v="0"/>
    <n v="40.15"/>
  </r>
  <r>
    <x v="8"/>
    <x v="13"/>
    <x v="0"/>
    <x v="0"/>
    <x v="1"/>
    <x v="3"/>
    <x v="2"/>
    <x v="0"/>
    <n v="20"/>
    <n v="0"/>
    <n v="11"/>
  </r>
  <r>
    <x v="2"/>
    <x v="6"/>
    <x v="4"/>
    <x v="1"/>
    <x v="1"/>
    <x v="2"/>
    <x v="3"/>
    <x v="0"/>
    <n v="8"/>
    <n v="0"/>
    <n v="2.2000000000000002"/>
  </r>
  <r>
    <x v="9"/>
    <x v="6"/>
    <x v="4"/>
    <x v="0"/>
    <x v="0"/>
    <x v="2"/>
    <x v="1"/>
    <x v="0"/>
    <n v="18"/>
    <n v="0"/>
    <n v="4.7700000000000005"/>
  </r>
  <r>
    <x v="10"/>
    <x v="19"/>
    <x v="2"/>
    <x v="2"/>
    <x v="1"/>
    <x v="1"/>
    <x v="3"/>
    <x v="0"/>
    <n v="39"/>
    <n v="14.8208"/>
    <n v="17.55"/>
  </r>
  <r>
    <x v="11"/>
    <x v="10"/>
    <x v="0"/>
    <x v="1"/>
    <x v="1"/>
    <x v="3"/>
    <x v="2"/>
    <x v="0"/>
    <n v="58"/>
    <n v="0"/>
    <n v="31.900000000000002"/>
  </r>
  <r>
    <x v="3"/>
    <x v="10"/>
    <x v="0"/>
    <x v="1"/>
    <x v="0"/>
    <x v="0"/>
    <x v="2"/>
    <x v="0"/>
    <n v="141"/>
    <n v="0"/>
    <n v="38.774999999999999"/>
  </r>
  <r>
    <x v="11"/>
    <x v="15"/>
    <x v="2"/>
    <x v="1"/>
    <x v="1"/>
    <x v="3"/>
    <x v="3"/>
    <x v="0"/>
    <n v="1"/>
    <n v="0"/>
    <n v="0.55000000000000004"/>
  </r>
  <r>
    <x v="4"/>
    <x v="13"/>
    <x v="0"/>
    <x v="2"/>
    <x v="1"/>
    <x v="0"/>
    <x v="3"/>
    <x v="0"/>
    <n v="14"/>
    <n v="0"/>
    <n v="3.71"/>
  </r>
  <r>
    <x v="6"/>
    <x v="17"/>
    <x v="8"/>
    <x v="2"/>
    <x v="1"/>
    <x v="3"/>
    <x v="3"/>
    <x v="1"/>
    <n v="3"/>
    <n v="0"/>
    <n v="0"/>
  </r>
  <r>
    <x v="0"/>
    <x v="16"/>
    <x v="7"/>
    <x v="2"/>
    <x v="1"/>
    <x v="0"/>
    <x v="3"/>
    <x v="0"/>
    <n v="76"/>
    <n v="0"/>
    <n v="20.14"/>
  </r>
  <r>
    <x v="5"/>
    <x v="5"/>
    <x v="1"/>
    <x v="2"/>
    <x v="1"/>
    <x v="0"/>
    <x v="1"/>
    <x v="0"/>
    <n v="11"/>
    <n v="0"/>
    <n v="2.915"/>
  </r>
  <r>
    <x v="6"/>
    <x v="10"/>
    <x v="0"/>
    <x v="1"/>
    <x v="1"/>
    <x v="4"/>
    <x v="2"/>
    <x v="0"/>
    <n v="4"/>
    <n v="0"/>
    <n v="2.2000000000000002"/>
  </r>
  <r>
    <x v="1"/>
    <x v="17"/>
    <x v="8"/>
    <x v="1"/>
    <x v="1"/>
    <x v="1"/>
    <x v="1"/>
    <x v="0"/>
    <n v="11"/>
    <n v="2.6272000000000002"/>
    <n v="4.95"/>
  </r>
  <r>
    <x v="2"/>
    <x v="5"/>
    <x v="1"/>
    <x v="2"/>
    <x v="1"/>
    <x v="0"/>
    <x v="0"/>
    <x v="0"/>
    <n v="15"/>
    <n v="0"/>
    <n v="4.125"/>
  </r>
  <r>
    <x v="9"/>
    <x v="6"/>
    <x v="4"/>
    <x v="0"/>
    <x v="0"/>
    <x v="0"/>
    <x v="0"/>
    <x v="1"/>
    <n v="7"/>
    <n v="0"/>
    <n v="0"/>
  </r>
  <r>
    <x v="9"/>
    <x v="5"/>
    <x v="1"/>
    <x v="0"/>
    <x v="1"/>
    <x v="4"/>
    <x v="0"/>
    <x v="0"/>
    <n v="11"/>
    <n v="0"/>
    <n v="6.0500000000000007"/>
  </r>
  <r>
    <x v="3"/>
    <x v="10"/>
    <x v="0"/>
    <x v="0"/>
    <x v="1"/>
    <x v="3"/>
    <x v="0"/>
    <x v="0"/>
    <n v="746"/>
    <n v="0"/>
    <n v="410.3"/>
  </r>
  <r>
    <x v="2"/>
    <x v="6"/>
    <x v="4"/>
    <x v="2"/>
    <x v="0"/>
    <x v="1"/>
    <x v="2"/>
    <x v="0"/>
    <n v="77"/>
    <n v="16.529900000000001"/>
    <n v="34.65"/>
  </r>
  <r>
    <x v="0"/>
    <x v="1"/>
    <x v="1"/>
    <x v="0"/>
    <x v="1"/>
    <x v="4"/>
    <x v="2"/>
    <x v="0"/>
    <n v="8"/>
    <n v="0"/>
    <n v="4.4000000000000004"/>
  </r>
  <r>
    <x v="5"/>
    <x v="23"/>
    <x v="2"/>
    <x v="2"/>
    <x v="1"/>
    <x v="1"/>
    <x v="1"/>
    <x v="0"/>
    <n v="1"/>
    <n v="0.33340000000000003"/>
    <n v="0.45"/>
  </r>
  <r>
    <x v="3"/>
    <x v="16"/>
    <x v="7"/>
    <x v="1"/>
    <x v="1"/>
    <x v="1"/>
    <x v="0"/>
    <x v="0"/>
    <n v="10"/>
    <n v="4.8772000000000002"/>
    <n v="4.5"/>
  </r>
  <r>
    <x v="5"/>
    <x v="6"/>
    <x v="4"/>
    <x v="0"/>
    <x v="0"/>
    <x v="0"/>
    <x v="2"/>
    <x v="0"/>
    <n v="3839"/>
    <n v="0"/>
    <n v="1017.335"/>
  </r>
  <r>
    <x v="5"/>
    <x v="8"/>
    <x v="5"/>
    <x v="2"/>
    <x v="1"/>
    <x v="0"/>
    <x v="1"/>
    <x v="0"/>
    <n v="14"/>
    <n v="0"/>
    <n v="3.71"/>
  </r>
  <r>
    <x v="11"/>
    <x v="8"/>
    <x v="5"/>
    <x v="1"/>
    <x v="1"/>
    <x v="1"/>
    <x v="1"/>
    <x v="0"/>
    <n v="9"/>
    <n v="5.0578000000000003"/>
    <n v="4.05"/>
  </r>
  <r>
    <x v="11"/>
    <x v="9"/>
    <x v="2"/>
    <x v="2"/>
    <x v="1"/>
    <x v="1"/>
    <x v="3"/>
    <x v="0"/>
    <n v="32"/>
    <n v="9.2957000000000001"/>
    <n v="14.4"/>
  </r>
  <r>
    <x v="0"/>
    <x v="15"/>
    <x v="2"/>
    <x v="0"/>
    <x v="1"/>
    <x v="0"/>
    <x v="3"/>
    <x v="0"/>
    <n v="2216"/>
    <n v="0"/>
    <n v="587.24"/>
  </r>
  <r>
    <x v="0"/>
    <x v="26"/>
    <x v="2"/>
    <x v="1"/>
    <x v="1"/>
    <x v="3"/>
    <x v="2"/>
    <x v="1"/>
    <n v="0"/>
    <n v="0"/>
    <n v="0"/>
  </r>
  <r>
    <x v="0"/>
    <x v="12"/>
    <x v="1"/>
    <x v="0"/>
    <x v="1"/>
    <x v="4"/>
    <x v="2"/>
    <x v="0"/>
    <n v="81"/>
    <n v="0"/>
    <n v="44.550000000000004"/>
  </r>
  <r>
    <x v="8"/>
    <x v="18"/>
    <x v="9"/>
    <x v="2"/>
    <x v="1"/>
    <x v="0"/>
    <x v="2"/>
    <x v="0"/>
    <n v="3"/>
    <n v="0"/>
    <n v="0.82500000000000007"/>
  </r>
  <r>
    <x v="1"/>
    <x v="4"/>
    <x v="3"/>
    <x v="2"/>
    <x v="1"/>
    <x v="0"/>
    <x v="2"/>
    <x v="1"/>
    <n v="9"/>
    <n v="0"/>
    <n v="0"/>
  </r>
  <r>
    <x v="1"/>
    <x v="10"/>
    <x v="0"/>
    <x v="1"/>
    <x v="0"/>
    <x v="1"/>
    <x v="3"/>
    <x v="0"/>
    <n v="9"/>
    <n v="1.4763000000000002"/>
    <n v="4.05"/>
  </r>
  <r>
    <x v="3"/>
    <x v="14"/>
    <x v="6"/>
    <x v="0"/>
    <x v="1"/>
    <x v="2"/>
    <x v="2"/>
    <x v="0"/>
    <n v="2"/>
    <n v="0"/>
    <n v="0.55000000000000004"/>
  </r>
  <r>
    <x v="1"/>
    <x v="6"/>
    <x v="4"/>
    <x v="1"/>
    <x v="1"/>
    <x v="3"/>
    <x v="2"/>
    <x v="1"/>
    <n v="0"/>
    <n v="0"/>
    <n v="0"/>
  </r>
  <r>
    <x v="2"/>
    <x v="13"/>
    <x v="0"/>
    <x v="0"/>
    <x v="1"/>
    <x v="2"/>
    <x v="2"/>
    <x v="1"/>
    <n v="1"/>
    <n v="0"/>
    <n v="0"/>
  </r>
  <r>
    <x v="3"/>
    <x v="11"/>
    <x v="2"/>
    <x v="0"/>
    <x v="1"/>
    <x v="1"/>
    <x v="1"/>
    <x v="0"/>
    <n v="600"/>
    <n v="184.45780000000002"/>
    <n v="270"/>
  </r>
  <r>
    <x v="0"/>
    <x v="6"/>
    <x v="4"/>
    <x v="0"/>
    <x v="1"/>
    <x v="3"/>
    <x v="1"/>
    <x v="0"/>
    <n v="76"/>
    <n v="0"/>
    <n v="41.800000000000004"/>
  </r>
  <r>
    <x v="11"/>
    <x v="23"/>
    <x v="2"/>
    <x v="0"/>
    <x v="1"/>
    <x v="3"/>
    <x v="2"/>
    <x v="0"/>
    <n v="1"/>
    <n v="0"/>
    <n v="0.55000000000000004"/>
  </r>
  <r>
    <x v="3"/>
    <x v="19"/>
    <x v="2"/>
    <x v="0"/>
    <x v="1"/>
    <x v="4"/>
    <x v="3"/>
    <x v="1"/>
    <n v="76"/>
    <n v="0"/>
    <n v="0"/>
  </r>
  <r>
    <x v="7"/>
    <x v="17"/>
    <x v="8"/>
    <x v="2"/>
    <x v="1"/>
    <x v="4"/>
    <x v="0"/>
    <x v="0"/>
    <n v="3"/>
    <n v="0"/>
    <n v="1.6500000000000001"/>
  </r>
  <r>
    <x v="5"/>
    <x v="5"/>
    <x v="1"/>
    <x v="2"/>
    <x v="1"/>
    <x v="1"/>
    <x v="3"/>
    <x v="0"/>
    <n v="9"/>
    <n v="2.2587999999999999"/>
    <n v="4.05"/>
  </r>
  <r>
    <x v="3"/>
    <x v="15"/>
    <x v="2"/>
    <x v="0"/>
    <x v="1"/>
    <x v="4"/>
    <x v="1"/>
    <x v="0"/>
    <n v="4"/>
    <n v="0"/>
    <n v="2.2000000000000002"/>
  </r>
  <r>
    <x v="6"/>
    <x v="6"/>
    <x v="4"/>
    <x v="0"/>
    <x v="1"/>
    <x v="1"/>
    <x v="1"/>
    <x v="0"/>
    <n v="721"/>
    <n v="231.3579"/>
    <n v="324.45"/>
  </r>
  <r>
    <x v="10"/>
    <x v="2"/>
    <x v="2"/>
    <x v="0"/>
    <x v="1"/>
    <x v="0"/>
    <x v="2"/>
    <x v="0"/>
    <n v="2446"/>
    <n v="0"/>
    <n v="672.65"/>
  </r>
  <r>
    <x v="5"/>
    <x v="12"/>
    <x v="1"/>
    <x v="0"/>
    <x v="1"/>
    <x v="0"/>
    <x v="3"/>
    <x v="0"/>
    <n v="1462"/>
    <n v="0"/>
    <n v="387.43"/>
  </r>
  <r>
    <x v="3"/>
    <x v="5"/>
    <x v="1"/>
    <x v="0"/>
    <x v="1"/>
    <x v="3"/>
    <x v="2"/>
    <x v="1"/>
    <n v="8"/>
    <n v="0"/>
    <n v="0"/>
  </r>
  <r>
    <x v="6"/>
    <x v="4"/>
    <x v="3"/>
    <x v="0"/>
    <x v="1"/>
    <x v="0"/>
    <x v="3"/>
    <x v="0"/>
    <n v="16651"/>
    <n v="0"/>
    <n v="4579.0250000000005"/>
  </r>
  <r>
    <x v="2"/>
    <x v="6"/>
    <x v="4"/>
    <x v="1"/>
    <x v="1"/>
    <x v="0"/>
    <x v="2"/>
    <x v="0"/>
    <n v="110"/>
    <n v="0"/>
    <n v="30.25"/>
  </r>
  <r>
    <x v="1"/>
    <x v="22"/>
    <x v="7"/>
    <x v="2"/>
    <x v="1"/>
    <x v="1"/>
    <x v="2"/>
    <x v="0"/>
    <n v="2"/>
    <n v="0.66739999999999999"/>
    <n v="0.9"/>
  </r>
  <r>
    <x v="1"/>
    <x v="6"/>
    <x v="4"/>
    <x v="0"/>
    <x v="1"/>
    <x v="1"/>
    <x v="1"/>
    <x v="0"/>
    <n v="952"/>
    <n v="305.8356"/>
    <n v="428.40000000000003"/>
  </r>
  <r>
    <x v="8"/>
    <x v="23"/>
    <x v="2"/>
    <x v="0"/>
    <x v="1"/>
    <x v="2"/>
    <x v="3"/>
    <x v="0"/>
    <n v="3"/>
    <n v="0"/>
    <n v="0.82500000000000007"/>
  </r>
  <r>
    <x v="8"/>
    <x v="9"/>
    <x v="2"/>
    <x v="1"/>
    <x v="1"/>
    <x v="2"/>
    <x v="3"/>
    <x v="0"/>
    <n v="4"/>
    <n v="0"/>
    <n v="1.1000000000000001"/>
  </r>
  <r>
    <x v="3"/>
    <x v="19"/>
    <x v="2"/>
    <x v="0"/>
    <x v="1"/>
    <x v="0"/>
    <x v="2"/>
    <x v="1"/>
    <n v="394"/>
    <n v="0"/>
    <n v="0"/>
  </r>
  <r>
    <x v="2"/>
    <x v="5"/>
    <x v="1"/>
    <x v="0"/>
    <x v="1"/>
    <x v="2"/>
    <x v="3"/>
    <x v="1"/>
    <n v="1"/>
    <n v="0"/>
    <n v="0"/>
  </r>
  <r>
    <x v="2"/>
    <x v="6"/>
    <x v="4"/>
    <x v="2"/>
    <x v="1"/>
    <x v="1"/>
    <x v="0"/>
    <x v="0"/>
    <n v="89"/>
    <n v="19.803800000000003"/>
    <n v="40.050000000000004"/>
  </r>
  <r>
    <x v="6"/>
    <x v="8"/>
    <x v="5"/>
    <x v="2"/>
    <x v="1"/>
    <x v="1"/>
    <x v="0"/>
    <x v="0"/>
    <n v="6"/>
    <n v="1.1552"/>
    <n v="2.7"/>
  </r>
  <r>
    <x v="3"/>
    <x v="0"/>
    <x v="0"/>
    <x v="2"/>
    <x v="1"/>
    <x v="2"/>
    <x v="2"/>
    <x v="0"/>
    <n v="12"/>
    <n v="0"/>
    <n v="3.3000000000000003"/>
  </r>
  <r>
    <x v="11"/>
    <x v="10"/>
    <x v="0"/>
    <x v="1"/>
    <x v="1"/>
    <x v="0"/>
    <x v="1"/>
    <x v="1"/>
    <n v="3"/>
    <n v="0"/>
    <n v="0"/>
  </r>
  <r>
    <x v="7"/>
    <x v="11"/>
    <x v="2"/>
    <x v="0"/>
    <x v="1"/>
    <x v="2"/>
    <x v="3"/>
    <x v="1"/>
    <n v="33"/>
    <n v="0"/>
    <n v="0"/>
  </r>
  <r>
    <x v="2"/>
    <x v="1"/>
    <x v="1"/>
    <x v="0"/>
    <x v="1"/>
    <x v="3"/>
    <x v="3"/>
    <x v="0"/>
    <n v="64"/>
    <n v="0"/>
    <n v="35.200000000000003"/>
  </r>
  <r>
    <x v="2"/>
    <x v="19"/>
    <x v="2"/>
    <x v="2"/>
    <x v="1"/>
    <x v="2"/>
    <x v="0"/>
    <x v="0"/>
    <n v="30"/>
    <n v="0"/>
    <n v="8.25"/>
  </r>
  <r>
    <x v="7"/>
    <x v="10"/>
    <x v="0"/>
    <x v="0"/>
    <x v="1"/>
    <x v="5"/>
    <x v="0"/>
    <x v="0"/>
    <n v="7"/>
    <n v="32.941000000000003"/>
    <n v="4.83"/>
  </r>
  <r>
    <x v="9"/>
    <x v="12"/>
    <x v="1"/>
    <x v="2"/>
    <x v="1"/>
    <x v="0"/>
    <x v="2"/>
    <x v="1"/>
    <n v="2"/>
    <n v="0"/>
    <n v="0"/>
  </r>
  <r>
    <x v="0"/>
    <x v="6"/>
    <x v="4"/>
    <x v="0"/>
    <x v="0"/>
    <x v="4"/>
    <x v="3"/>
    <x v="0"/>
    <n v="10"/>
    <n v="0"/>
    <n v="5.5"/>
  </r>
  <r>
    <x v="2"/>
    <x v="19"/>
    <x v="2"/>
    <x v="0"/>
    <x v="1"/>
    <x v="2"/>
    <x v="3"/>
    <x v="0"/>
    <n v="376"/>
    <n v="0"/>
    <n v="103.4"/>
  </r>
  <r>
    <x v="5"/>
    <x v="9"/>
    <x v="2"/>
    <x v="0"/>
    <x v="1"/>
    <x v="3"/>
    <x v="1"/>
    <x v="0"/>
    <n v="37"/>
    <n v="0"/>
    <n v="20.350000000000001"/>
  </r>
  <r>
    <x v="6"/>
    <x v="10"/>
    <x v="0"/>
    <x v="1"/>
    <x v="0"/>
    <x v="3"/>
    <x v="2"/>
    <x v="0"/>
    <n v="22"/>
    <n v="0"/>
    <n v="12.100000000000001"/>
  </r>
  <r>
    <x v="9"/>
    <x v="25"/>
    <x v="11"/>
    <x v="0"/>
    <x v="1"/>
    <x v="0"/>
    <x v="2"/>
    <x v="1"/>
    <n v="2"/>
    <n v="0"/>
    <n v="0"/>
  </r>
  <r>
    <x v="6"/>
    <x v="5"/>
    <x v="1"/>
    <x v="0"/>
    <x v="1"/>
    <x v="4"/>
    <x v="2"/>
    <x v="0"/>
    <n v="4"/>
    <n v="0"/>
    <n v="2.2000000000000002"/>
  </r>
  <r>
    <x v="4"/>
    <x v="10"/>
    <x v="0"/>
    <x v="2"/>
    <x v="1"/>
    <x v="2"/>
    <x v="3"/>
    <x v="0"/>
    <n v="76"/>
    <n v="0"/>
    <n v="20.14"/>
  </r>
  <r>
    <x v="5"/>
    <x v="15"/>
    <x v="2"/>
    <x v="1"/>
    <x v="1"/>
    <x v="0"/>
    <x v="1"/>
    <x v="0"/>
    <n v="10"/>
    <n v="0"/>
    <n v="2.65"/>
  </r>
  <r>
    <x v="0"/>
    <x v="10"/>
    <x v="0"/>
    <x v="1"/>
    <x v="1"/>
    <x v="0"/>
    <x v="0"/>
    <x v="1"/>
    <n v="1"/>
    <n v="0"/>
    <n v="0"/>
  </r>
  <r>
    <x v="6"/>
    <x v="8"/>
    <x v="5"/>
    <x v="0"/>
    <x v="1"/>
    <x v="0"/>
    <x v="3"/>
    <x v="1"/>
    <n v="15"/>
    <n v="0"/>
    <n v="0"/>
  </r>
  <r>
    <x v="6"/>
    <x v="9"/>
    <x v="2"/>
    <x v="2"/>
    <x v="1"/>
    <x v="3"/>
    <x v="1"/>
    <x v="1"/>
    <n v="2"/>
    <n v="0"/>
    <n v="0"/>
  </r>
  <r>
    <x v="2"/>
    <x v="8"/>
    <x v="5"/>
    <x v="0"/>
    <x v="1"/>
    <x v="0"/>
    <x v="0"/>
    <x v="0"/>
    <n v="278"/>
    <n v="0"/>
    <n v="76.45"/>
  </r>
  <r>
    <x v="5"/>
    <x v="17"/>
    <x v="8"/>
    <x v="0"/>
    <x v="1"/>
    <x v="2"/>
    <x v="0"/>
    <x v="0"/>
    <n v="367"/>
    <n v="0"/>
    <n v="97.25500000000001"/>
  </r>
  <r>
    <x v="6"/>
    <x v="16"/>
    <x v="7"/>
    <x v="0"/>
    <x v="1"/>
    <x v="2"/>
    <x v="0"/>
    <x v="1"/>
    <n v="2"/>
    <n v="0"/>
    <n v="0"/>
  </r>
  <r>
    <x v="10"/>
    <x v="8"/>
    <x v="5"/>
    <x v="0"/>
    <x v="1"/>
    <x v="2"/>
    <x v="3"/>
    <x v="0"/>
    <n v="41"/>
    <n v="0"/>
    <n v="11.275"/>
  </r>
  <r>
    <x v="0"/>
    <x v="1"/>
    <x v="1"/>
    <x v="1"/>
    <x v="1"/>
    <x v="0"/>
    <x v="1"/>
    <x v="0"/>
    <n v="2"/>
    <n v="0"/>
    <n v="0.53"/>
  </r>
  <r>
    <x v="1"/>
    <x v="9"/>
    <x v="2"/>
    <x v="0"/>
    <x v="1"/>
    <x v="4"/>
    <x v="3"/>
    <x v="0"/>
    <n v="16"/>
    <n v="0"/>
    <n v="8.8000000000000007"/>
  </r>
  <r>
    <x v="1"/>
    <x v="17"/>
    <x v="8"/>
    <x v="0"/>
    <x v="1"/>
    <x v="4"/>
    <x v="1"/>
    <x v="1"/>
    <n v="19"/>
    <n v="0"/>
    <n v="0"/>
  </r>
  <r>
    <x v="10"/>
    <x v="4"/>
    <x v="3"/>
    <x v="0"/>
    <x v="1"/>
    <x v="1"/>
    <x v="1"/>
    <x v="0"/>
    <n v="1622"/>
    <n v="550.86419999999998"/>
    <n v="729.90000000000009"/>
  </r>
  <r>
    <x v="6"/>
    <x v="10"/>
    <x v="0"/>
    <x v="2"/>
    <x v="1"/>
    <x v="1"/>
    <x v="2"/>
    <x v="0"/>
    <n v="288"/>
    <n v="92.091400000000007"/>
    <n v="129.6"/>
  </r>
  <r>
    <x v="3"/>
    <x v="11"/>
    <x v="2"/>
    <x v="0"/>
    <x v="1"/>
    <x v="0"/>
    <x v="3"/>
    <x v="1"/>
    <n v="143"/>
    <n v="0"/>
    <n v="0"/>
  </r>
  <r>
    <x v="6"/>
    <x v="19"/>
    <x v="2"/>
    <x v="2"/>
    <x v="1"/>
    <x v="5"/>
    <x v="2"/>
    <x v="0"/>
    <n v="2"/>
    <n v="0.93500000000000005"/>
    <n v="1.3800000000000001"/>
  </r>
  <r>
    <x v="7"/>
    <x v="16"/>
    <x v="7"/>
    <x v="1"/>
    <x v="1"/>
    <x v="1"/>
    <x v="2"/>
    <x v="0"/>
    <n v="13"/>
    <n v="2.4283000000000001"/>
    <n v="5.8500000000000005"/>
  </r>
  <r>
    <x v="2"/>
    <x v="18"/>
    <x v="9"/>
    <x v="2"/>
    <x v="1"/>
    <x v="0"/>
    <x v="2"/>
    <x v="0"/>
    <n v="4"/>
    <n v="0"/>
    <n v="1.1000000000000001"/>
  </r>
  <r>
    <x v="7"/>
    <x v="0"/>
    <x v="0"/>
    <x v="0"/>
    <x v="1"/>
    <x v="3"/>
    <x v="0"/>
    <x v="1"/>
    <n v="2"/>
    <n v="0"/>
    <n v="0"/>
  </r>
  <r>
    <x v="6"/>
    <x v="5"/>
    <x v="1"/>
    <x v="2"/>
    <x v="1"/>
    <x v="0"/>
    <x v="0"/>
    <x v="0"/>
    <n v="18"/>
    <n v="0"/>
    <n v="4.95"/>
  </r>
  <r>
    <x v="11"/>
    <x v="4"/>
    <x v="3"/>
    <x v="1"/>
    <x v="1"/>
    <x v="1"/>
    <x v="3"/>
    <x v="0"/>
    <n v="4"/>
    <n v="0.66960000000000008"/>
    <n v="1.8"/>
  </r>
  <r>
    <x v="6"/>
    <x v="11"/>
    <x v="2"/>
    <x v="1"/>
    <x v="1"/>
    <x v="1"/>
    <x v="2"/>
    <x v="0"/>
    <n v="120"/>
    <n v="33.015799999999999"/>
    <n v="54"/>
  </r>
  <r>
    <x v="11"/>
    <x v="3"/>
    <x v="2"/>
    <x v="0"/>
    <x v="1"/>
    <x v="3"/>
    <x v="3"/>
    <x v="0"/>
    <n v="1"/>
    <n v="0"/>
    <n v="0.55000000000000004"/>
  </r>
  <r>
    <x v="8"/>
    <x v="19"/>
    <x v="2"/>
    <x v="2"/>
    <x v="1"/>
    <x v="0"/>
    <x v="0"/>
    <x v="1"/>
    <n v="3"/>
    <n v="0"/>
    <n v="0"/>
  </r>
  <r>
    <x v="4"/>
    <x v="13"/>
    <x v="0"/>
    <x v="0"/>
    <x v="1"/>
    <x v="1"/>
    <x v="2"/>
    <x v="0"/>
    <n v="45"/>
    <n v="11.625500000000001"/>
    <n v="20.25"/>
  </r>
  <r>
    <x v="11"/>
    <x v="10"/>
    <x v="0"/>
    <x v="0"/>
    <x v="0"/>
    <x v="5"/>
    <x v="2"/>
    <x v="0"/>
    <n v="9"/>
    <n v="23.9573"/>
    <n v="6.21"/>
  </r>
  <r>
    <x v="6"/>
    <x v="3"/>
    <x v="2"/>
    <x v="1"/>
    <x v="1"/>
    <x v="1"/>
    <x v="3"/>
    <x v="0"/>
    <n v="1"/>
    <n v="0.2172"/>
    <n v="0.45"/>
  </r>
  <r>
    <x v="3"/>
    <x v="12"/>
    <x v="1"/>
    <x v="2"/>
    <x v="1"/>
    <x v="2"/>
    <x v="1"/>
    <x v="0"/>
    <n v="2"/>
    <n v="0"/>
    <n v="0.55000000000000004"/>
  </r>
  <r>
    <x v="2"/>
    <x v="2"/>
    <x v="2"/>
    <x v="0"/>
    <x v="1"/>
    <x v="2"/>
    <x v="1"/>
    <x v="1"/>
    <n v="21"/>
    <n v="0"/>
    <n v="0"/>
  </r>
  <r>
    <x v="11"/>
    <x v="19"/>
    <x v="2"/>
    <x v="2"/>
    <x v="1"/>
    <x v="0"/>
    <x v="3"/>
    <x v="1"/>
    <n v="4"/>
    <n v="0"/>
    <n v="0"/>
  </r>
  <r>
    <x v="0"/>
    <x v="19"/>
    <x v="2"/>
    <x v="1"/>
    <x v="1"/>
    <x v="3"/>
    <x v="0"/>
    <x v="0"/>
    <n v="4"/>
    <n v="0"/>
    <n v="2.2000000000000002"/>
  </r>
  <r>
    <x v="8"/>
    <x v="4"/>
    <x v="3"/>
    <x v="1"/>
    <x v="1"/>
    <x v="0"/>
    <x v="0"/>
    <x v="0"/>
    <n v="28"/>
    <n v="0"/>
    <n v="7.7"/>
  </r>
  <r>
    <x v="2"/>
    <x v="10"/>
    <x v="0"/>
    <x v="1"/>
    <x v="1"/>
    <x v="2"/>
    <x v="0"/>
    <x v="0"/>
    <n v="31"/>
    <n v="0"/>
    <n v="8.5250000000000004"/>
  </r>
  <r>
    <x v="5"/>
    <x v="17"/>
    <x v="8"/>
    <x v="0"/>
    <x v="1"/>
    <x v="3"/>
    <x v="3"/>
    <x v="0"/>
    <n v="285"/>
    <n v="0"/>
    <n v="156.75"/>
  </r>
  <r>
    <x v="4"/>
    <x v="15"/>
    <x v="2"/>
    <x v="0"/>
    <x v="1"/>
    <x v="0"/>
    <x v="0"/>
    <x v="1"/>
    <n v="8"/>
    <n v="0"/>
    <n v="0"/>
  </r>
  <r>
    <x v="2"/>
    <x v="3"/>
    <x v="2"/>
    <x v="1"/>
    <x v="1"/>
    <x v="1"/>
    <x v="2"/>
    <x v="0"/>
    <n v="3"/>
    <n v="0.46830000000000005"/>
    <n v="1.35"/>
  </r>
  <r>
    <x v="1"/>
    <x v="26"/>
    <x v="2"/>
    <x v="1"/>
    <x v="1"/>
    <x v="2"/>
    <x v="1"/>
    <x v="1"/>
    <n v="1"/>
    <n v="0"/>
    <n v="0"/>
  </r>
  <r>
    <x v="4"/>
    <x v="20"/>
    <x v="10"/>
    <x v="0"/>
    <x v="1"/>
    <x v="3"/>
    <x v="2"/>
    <x v="1"/>
    <n v="0"/>
    <n v="0"/>
    <n v="0"/>
  </r>
  <r>
    <x v="7"/>
    <x v="9"/>
    <x v="2"/>
    <x v="0"/>
    <x v="1"/>
    <x v="2"/>
    <x v="1"/>
    <x v="1"/>
    <n v="5"/>
    <n v="0"/>
    <n v="0"/>
  </r>
  <r>
    <x v="4"/>
    <x v="10"/>
    <x v="0"/>
    <x v="0"/>
    <x v="1"/>
    <x v="3"/>
    <x v="3"/>
    <x v="1"/>
    <n v="12"/>
    <n v="0"/>
    <n v="0"/>
  </r>
  <r>
    <x v="4"/>
    <x v="11"/>
    <x v="2"/>
    <x v="1"/>
    <x v="1"/>
    <x v="0"/>
    <x v="3"/>
    <x v="1"/>
    <n v="18"/>
    <n v="0"/>
    <n v="0"/>
  </r>
  <r>
    <x v="9"/>
    <x v="12"/>
    <x v="1"/>
    <x v="1"/>
    <x v="1"/>
    <x v="2"/>
    <x v="3"/>
    <x v="0"/>
    <n v="4"/>
    <n v="0"/>
    <n v="1.06"/>
  </r>
  <r>
    <x v="7"/>
    <x v="4"/>
    <x v="3"/>
    <x v="0"/>
    <x v="1"/>
    <x v="3"/>
    <x v="2"/>
    <x v="0"/>
    <n v="4051"/>
    <n v="0"/>
    <n v="2228.0500000000002"/>
  </r>
  <r>
    <x v="5"/>
    <x v="16"/>
    <x v="7"/>
    <x v="0"/>
    <x v="1"/>
    <x v="5"/>
    <x v="2"/>
    <x v="0"/>
    <n v="1"/>
    <n v="0.1174"/>
    <n v="0.69000000000000006"/>
  </r>
  <r>
    <x v="2"/>
    <x v="11"/>
    <x v="2"/>
    <x v="2"/>
    <x v="1"/>
    <x v="0"/>
    <x v="1"/>
    <x v="0"/>
    <n v="123"/>
    <n v="0"/>
    <n v="33.825000000000003"/>
  </r>
  <r>
    <x v="10"/>
    <x v="1"/>
    <x v="1"/>
    <x v="0"/>
    <x v="1"/>
    <x v="4"/>
    <x v="3"/>
    <x v="0"/>
    <n v="11"/>
    <n v="0"/>
    <n v="6.0500000000000007"/>
  </r>
  <r>
    <x v="10"/>
    <x v="21"/>
    <x v="0"/>
    <x v="0"/>
    <x v="1"/>
    <x v="3"/>
    <x v="2"/>
    <x v="0"/>
    <n v="2"/>
    <n v="0"/>
    <n v="1.1000000000000001"/>
  </r>
  <r>
    <x v="3"/>
    <x v="8"/>
    <x v="5"/>
    <x v="0"/>
    <x v="1"/>
    <x v="3"/>
    <x v="3"/>
    <x v="0"/>
    <n v="15"/>
    <n v="0"/>
    <n v="8.25"/>
  </r>
  <r>
    <x v="10"/>
    <x v="4"/>
    <x v="3"/>
    <x v="2"/>
    <x v="1"/>
    <x v="4"/>
    <x v="0"/>
    <x v="0"/>
    <n v="3"/>
    <n v="0"/>
    <n v="1.6500000000000001"/>
  </r>
  <r>
    <x v="7"/>
    <x v="10"/>
    <x v="0"/>
    <x v="2"/>
    <x v="1"/>
    <x v="0"/>
    <x v="0"/>
    <x v="0"/>
    <n v="475"/>
    <n v="0"/>
    <n v="130.625"/>
  </r>
  <r>
    <x v="0"/>
    <x v="17"/>
    <x v="8"/>
    <x v="2"/>
    <x v="1"/>
    <x v="2"/>
    <x v="0"/>
    <x v="1"/>
    <n v="1"/>
    <n v="0"/>
    <n v="0"/>
  </r>
  <r>
    <x v="2"/>
    <x v="25"/>
    <x v="11"/>
    <x v="0"/>
    <x v="1"/>
    <x v="2"/>
    <x v="3"/>
    <x v="0"/>
    <n v="1"/>
    <n v="0"/>
    <n v="0.27500000000000002"/>
  </r>
  <r>
    <x v="9"/>
    <x v="10"/>
    <x v="0"/>
    <x v="1"/>
    <x v="1"/>
    <x v="0"/>
    <x v="2"/>
    <x v="0"/>
    <n v="957"/>
    <n v="0"/>
    <n v="253.60500000000002"/>
  </r>
  <r>
    <x v="11"/>
    <x v="10"/>
    <x v="0"/>
    <x v="0"/>
    <x v="1"/>
    <x v="4"/>
    <x v="0"/>
    <x v="0"/>
    <n v="181"/>
    <n v="0"/>
    <n v="99.550000000000011"/>
  </r>
  <r>
    <x v="3"/>
    <x v="23"/>
    <x v="2"/>
    <x v="0"/>
    <x v="1"/>
    <x v="1"/>
    <x v="1"/>
    <x v="0"/>
    <n v="1"/>
    <n v="0.3513"/>
    <n v="0.45"/>
  </r>
  <r>
    <x v="2"/>
    <x v="4"/>
    <x v="3"/>
    <x v="2"/>
    <x v="1"/>
    <x v="2"/>
    <x v="0"/>
    <x v="1"/>
    <n v="2"/>
    <n v="0"/>
    <n v="0"/>
  </r>
  <r>
    <x v="8"/>
    <x v="2"/>
    <x v="2"/>
    <x v="2"/>
    <x v="1"/>
    <x v="1"/>
    <x v="3"/>
    <x v="0"/>
    <n v="10"/>
    <n v="2.7763"/>
    <n v="4.5"/>
  </r>
  <r>
    <x v="1"/>
    <x v="2"/>
    <x v="2"/>
    <x v="0"/>
    <x v="1"/>
    <x v="0"/>
    <x v="3"/>
    <x v="0"/>
    <n v="776"/>
    <n v="0"/>
    <n v="212.57000000000002"/>
  </r>
  <r>
    <x v="4"/>
    <x v="6"/>
    <x v="4"/>
    <x v="1"/>
    <x v="1"/>
    <x v="1"/>
    <x v="0"/>
    <x v="0"/>
    <n v="4"/>
    <n v="2.6036000000000001"/>
    <n v="1.8"/>
  </r>
  <r>
    <x v="2"/>
    <x v="17"/>
    <x v="8"/>
    <x v="1"/>
    <x v="1"/>
    <x v="0"/>
    <x v="3"/>
    <x v="1"/>
    <n v="5"/>
    <n v="0"/>
    <n v="0"/>
  </r>
  <r>
    <x v="5"/>
    <x v="6"/>
    <x v="4"/>
    <x v="1"/>
    <x v="0"/>
    <x v="2"/>
    <x v="2"/>
    <x v="0"/>
    <n v="1"/>
    <n v="0"/>
    <n v="0.26500000000000001"/>
  </r>
  <r>
    <x v="9"/>
    <x v="17"/>
    <x v="8"/>
    <x v="0"/>
    <x v="1"/>
    <x v="3"/>
    <x v="1"/>
    <x v="1"/>
    <n v="8"/>
    <n v="0"/>
    <n v="0"/>
  </r>
  <r>
    <x v="5"/>
    <x v="13"/>
    <x v="0"/>
    <x v="0"/>
    <x v="1"/>
    <x v="3"/>
    <x v="2"/>
    <x v="1"/>
    <n v="0"/>
    <n v="0"/>
    <n v="0"/>
  </r>
  <r>
    <x v="6"/>
    <x v="4"/>
    <x v="3"/>
    <x v="0"/>
    <x v="1"/>
    <x v="4"/>
    <x v="3"/>
    <x v="1"/>
    <n v="52"/>
    <n v="0"/>
    <n v="0"/>
  </r>
  <r>
    <x v="2"/>
    <x v="15"/>
    <x v="2"/>
    <x v="0"/>
    <x v="1"/>
    <x v="2"/>
    <x v="2"/>
    <x v="1"/>
    <n v="18"/>
    <n v="0"/>
    <n v="0"/>
  </r>
  <r>
    <x v="9"/>
    <x v="18"/>
    <x v="9"/>
    <x v="0"/>
    <x v="0"/>
    <x v="0"/>
    <x v="2"/>
    <x v="0"/>
    <n v="3"/>
    <n v="0"/>
    <n v="0.79500000000000004"/>
  </r>
  <r>
    <x v="1"/>
    <x v="2"/>
    <x v="2"/>
    <x v="1"/>
    <x v="1"/>
    <x v="3"/>
    <x v="2"/>
    <x v="0"/>
    <n v="3"/>
    <n v="0"/>
    <n v="1.6500000000000001"/>
  </r>
  <r>
    <x v="4"/>
    <x v="8"/>
    <x v="5"/>
    <x v="0"/>
    <x v="1"/>
    <x v="4"/>
    <x v="1"/>
    <x v="0"/>
    <n v="7"/>
    <n v="0"/>
    <n v="3.85"/>
  </r>
  <r>
    <x v="3"/>
    <x v="15"/>
    <x v="2"/>
    <x v="2"/>
    <x v="1"/>
    <x v="3"/>
    <x v="2"/>
    <x v="1"/>
    <n v="0"/>
    <n v="0"/>
    <n v="0"/>
  </r>
  <r>
    <x v="1"/>
    <x v="6"/>
    <x v="4"/>
    <x v="1"/>
    <x v="1"/>
    <x v="2"/>
    <x v="1"/>
    <x v="0"/>
    <n v="1"/>
    <n v="0"/>
    <n v="0.27500000000000002"/>
  </r>
  <r>
    <x v="1"/>
    <x v="10"/>
    <x v="0"/>
    <x v="0"/>
    <x v="0"/>
    <x v="0"/>
    <x v="0"/>
    <x v="0"/>
    <n v="1926"/>
    <n v="0"/>
    <n v="529.65"/>
  </r>
  <r>
    <x v="9"/>
    <x v="8"/>
    <x v="5"/>
    <x v="0"/>
    <x v="1"/>
    <x v="3"/>
    <x v="1"/>
    <x v="0"/>
    <n v="10"/>
    <n v="0"/>
    <n v="5.5"/>
  </r>
  <r>
    <x v="6"/>
    <x v="10"/>
    <x v="0"/>
    <x v="0"/>
    <x v="1"/>
    <x v="4"/>
    <x v="1"/>
    <x v="0"/>
    <n v="45"/>
    <n v="0"/>
    <n v="24.75"/>
  </r>
  <r>
    <x v="6"/>
    <x v="6"/>
    <x v="4"/>
    <x v="0"/>
    <x v="1"/>
    <x v="0"/>
    <x v="1"/>
    <x v="0"/>
    <n v="1978"/>
    <n v="0"/>
    <n v="543.95000000000005"/>
  </r>
  <r>
    <x v="4"/>
    <x v="14"/>
    <x v="6"/>
    <x v="0"/>
    <x v="1"/>
    <x v="2"/>
    <x v="2"/>
    <x v="0"/>
    <n v="7"/>
    <n v="0"/>
    <n v="1.855"/>
  </r>
  <r>
    <x v="3"/>
    <x v="11"/>
    <x v="2"/>
    <x v="0"/>
    <x v="1"/>
    <x v="5"/>
    <x v="2"/>
    <x v="1"/>
    <n v="72"/>
    <n v="1458.9934000000001"/>
    <n v="0"/>
  </r>
  <r>
    <x v="0"/>
    <x v="17"/>
    <x v="8"/>
    <x v="2"/>
    <x v="1"/>
    <x v="4"/>
    <x v="1"/>
    <x v="0"/>
    <n v="3"/>
    <n v="0"/>
    <n v="1.6500000000000001"/>
  </r>
  <r>
    <x v="10"/>
    <x v="11"/>
    <x v="2"/>
    <x v="1"/>
    <x v="1"/>
    <x v="2"/>
    <x v="1"/>
    <x v="0"/>
    <n v="6"/>
    <n v="0"/>
    <n v="1.6500000000000001"/>
  </r>
  <r>
    <x v="3"/>
    <x v="0"/>
    <x v="0"/>
    <x v="0"/>
    <x v="0"/>
    <x v="2"/>
    <x v="2"/>
    <x v="0"/>
    <n v="1"/>
    <n v="0"/>
    <n v="0.27500000000000002"/>
  </r>
  <r>
    <x v="3"/>
    <x v="25"/>
    <x v="11"/>
    <x v="0"/>
    <x v="1"/>
    <x v="1"/>
    <x v="1"/>
    <x v="0"/>
    <n v="1"/>
    <n v="0.28470000000000001"/>
    <n v="0.45"/>
  </r>
  <r>
    <x v="7"/>
    <x v="17"/>
    <x v="8"/>
    <x v="0"/>
    <x v="1"/>
    <x v="2"/>
    <x v="2"/>
    <x v="1"/>
    <n v="60"/>
    <n v="0"/>
    <n v="0"/>
  </r>
  <r>
    <x v="5"/>
    <x v="6"/>
    <x v="4"/>
    <x v="0"/>
    <x v="1"/>
    <x v="4"/>
    <x v="2"/>
    <x v="1"/>
    <n v="107"/>
    <n v="0"/>
    <n v="0"/>
  </r>
  <r>
    <x v="5"/>
    <x v="5"/>
    <x v="1"/>
    <x v="0"/>
    <x v="1"/>
    <x v="4"/>
    <x v="3"/>
    <x v="1"/>
    <n v="2"/>
    <n v="0"/>
    <n v="0"/>
  </r>
  <r>
    <x v="11"/>
    <x v="10"/>
    <x v="0"/>
    <x v="0"/>
    <x v="1"/>
    <x v="0"/>
    <x v="2"/>
    <x v="1"/>
    <n v="1031"/>
    <n v="0"/>
    <n v="0"/>
  </r>
  <r>
    <x v="0"/>
    <x v="10"/>
    <x v="0"/>
    <x v="2"/>
    <x v="1"/>
    <x v="3"/>
    <x v="0"/>
    <x v="1"/>
    <n v="2"/>
    <n v="0"/>
    <n v="0"/>
  </r>
  <r>
    <x v="10"/>
    <x v="15"/>
    <x v="2"/>
    <x v="0"/>
    <x v="1"/>
    <x v="0"/>
    <x v="0"/>
    <x v="0"/>
    <n v="1355"/>
    <n v="0"/>
    <n v="372.625"/>
  </r>
  <r>
    <x v="4"/>
    <x v="11"/>
    <x v="2"/>
    <x v="0"/>
    <x v="1"/>
    <x v="4"/>
    <x v="0"/>
    <x v="1"/>
    <n v="48"/>
    <n v="0"/>
    <n v="0"/>
  </r>
  <r>
    <x v="3"/>
    <x v="4"/>
    <x v="3"/>
    <x v="0"/>
    <x v="1"/>
    <x v="5"/>
    <x v="1"/>
    <x v="0"/>
    <n v="2"/>
    <n v="9.1356000000000002"/>
    <n v="1.3800000000000001"/>
  </r>
  <r>
    <x v="0"/>
    <x v="10"/>
    <x v="0"/>
    <x v="0"/>
    <x v="1"/>
    <x v="5"/>
    <x v="0"/>
    <x v="1"/>
    <n v="58"/>
    <n v="1793.0806"/>
    <n v="0"/>
  </r>
  <r>
    <x v="8"/>
    <x v="3"/>
    <x v="2"/>
    <x v="0"/>
    <x v="1"/>
    <x v="1"/>
    <x v="2"/>
    <x v="0"/>
    <n v="19"/>
    <n v="9.8307000000000002"/>
    <n v="8.5500000000000007"/>
  </r>
  <r>
    <x v="4"/>
    <x v="8"/>
    <x v="5"/>
    <x v="2"/>
    <x v="1"/>
    <x v="3"/>
    <x v="2"/>
    <x v="1"/>
    <n v="0"/>
    <n v="0"/>
    <n v="0"/>
  </r>
  <r>
    <x v="1"/>
    <x v="15"/>
    <x v="2"/>
    <x v="0"/>
    <x v="1"/>
    <x v="3"/>
    <x v="1"/>
    <x v="0"/>
    <n v="33"/>
    <n v="0"/>
    <n v="18.150000000000002"/>
  </r>
  <r>
    <x v="2"/>
    <x v="26"/>
    <x v="2"/>
    <x v="0"/>
    <x v="1"/>
    <x v="1"/>
    <x v="2"/>
    <x v="0"/>
    <n v="12"/>
    <n v="6.7248000000000001"/>
    <n v="5.4"/>
  </r>
  <r>
    <x v="8"/>
    <x v="18"/>
    <x v="9"/>
    <x v="0"/>
    <x v="1"/>
    <x v="0"/>
    <x v="3"/>
    <x v="0"/>
    <n v="41"/>
    <n v="0"/>
    <n v="11.275"/>
  </r>
  <r>
    <x v="5"/>
    <x v="11"/>
    <x v="2"/>
    <x v="1"/>
    <x v="1"/>
    <x v="3"/>
    <x v="1"/>
    <x v="0"/>
    <n v="5"/>
    <n v="0"/>
    <n v="2.75"/>
  </r>
  <r>
    <x v="2"/>
    <x v="4"/>
    <x v="3"/>
    <x v="0"/>
    <x v="0"/>
    <x v="0"/>
    <x v="1"/>
    <x v="0"/>
    <n v="55"/>
    <n v="0"/>
    <n v="15.125"/>
  </r>
  <r>
    <x v="3"/>
    <x v="6"/>
    <x v="4"/>
    <x v="0"/>
    <x v="0"/>
    <x v="4"/>
    <x v="3"/>
    <x v="1"/>
    <n v="3"/>
    <n v="0"/>
    <n v="0"/>
  </r>
  <r>
    <x v="5"/>
    <x v="11"/>
    <x v="2"/>
    <x v="0"/>
    <x v="1"/>
    <x v="0"/>
    <x v="3"/>
    <x v="1"/>
    <n v="136"/>
    <n v="0"/>
    <n v="0"/>
  </r>
  <r>
    <x v="0"/>
    <x v="17"/>
    <x v="8"/>
    <x v="1"/>
    <x v="1"/>
    <x v="3"/>
    <x v="3"/>
    <x v="0"/>
    <n v="9"/>
    <n v="0"/>
    <n v="4.95"/>
  </r>
  <r>
    <x v="10"/>
    <x v="17"/>
    <x v="8"/>
    <x v="1"/>
    <x v="1"/>
    <x v="4"/>
    <x v="0"/>
    <x v="1"/>
    <n v="23"/>
    <n v="0"/>
    <n v="0"/>
  </r>
  <r>
    <x v="11"/>
    <x v="17"/>
    <x v="8"/>
    <x v="0"/>
    <x v="1"/>
    <x v="2"/>
    <x v="0"/>
    <x v="1"/>
    <n v="19"/>
    <n v="0"/>
    <n v="0"/>
  </r>
  <r>
    <x v="6"/>
    <x v="17"/>
    <x v="8"/>
    <x v="2"/>
    <x v="1"/>
    <x v="0"/>
    <x v="3"/>
    <x v="0"/>
    <n v="651"/>
    <n v="0"/>
    <n v="179.02500000000001"/>
  </r>
  <r>
    <x v="11"/>
    <x v="10"/>
    <x v="0"/>
    <x v="2"/>
    <x v="0"/>
    <x v="2"/>
    <x v="2"/>
    <x v="0"/>
    <n v="83"/>
    <n v="0"/>
    <n v="22.825000000000003"/>
  </r>
  <r>
    <x v="3"/>
    <x v="22"/>
    <x v="7"/>
    <x v="0"/>
    <x v="1"/>
    <x v="2"/>
    <x v="2"/>
    <x v="0"/>
    <n v="21"/>
    <n v="0"/>
    <n v="5.7750000000000004"/>
  </r>
  <r>
    <x v="7"/>
    <x v="19"/>
    <x v="2"/>
    <x v="2"/>
    <x v="1"/>
    <x v="4"/>
    <x v="2"/>
    <x v="0"/>
    <n v="31"/>
    <n v="0"/>
    <n v="17.05"/>
  </r>
  <r>
    <x v="9"/>
    <x v="12"/>
    <x v="1"/>
    <x v="1"/>
    <x v="1"/>
    <x v="0"/>
    <x v="1"/>
    <x v="0"/>
    <n v="2"/>
    <n v="0"/>
    <n v="0.53"/>
  </r>
  <r>
    <x v="4"/>
    <x v="15"/>
    <x v="2"/>
    <x v="1"/>
    <x v="1"/>
    <x v="3"/>
    <x v="1"/>
    <x v="0"/>
    <n v="1"/>
    <n v="0"/>
    <n v="0.55000000000000004"/>
  </r>
  <r>
    <x v="2"/>
    <x v="9"/>
    <x v="2"/>
    <x v="2"/>
    <x v="1"/>
    <x v="1"/>
    <x v="0"/>
    <x v="0"/>
    <n v="16"/>
    <n v="4.3"/>
    <n v="7.2"/>
  </r>
  <r>
    <x v="6"/>
    <x v="22"/>
    <x v="7"/>
    <x v="0"/>
    <x v="1"/>
    <x v="3"/>
    <x v="0"/>
    <x v="0"/>
    <n v="1"/>
    <n v="0"/>
    <n v="0.55000000000000004"/>
  </r>
  <r>
    <x v="11"/>
    <x v="17"/>
    <x v="8"/>
    <x v="2"/>
    <x v="1"/>
    <x v="3"/>
    <x v="0"/>
    <x v="0"/>
    <n v="18"/>
    <n v="0"/>
    <n v="9.9"/>
  </r>
  <r>
    <x v="5"/>
    <x v="9"/>
    <x v="2"/>
    <x v="2"/>
    <x v="1"/>
    <x v="0"/>
    <x v="2"/>
    <x v="1"/>
    <n v="9"/>
    <n v="0"/>
    <n v="0"/>
  </r>
  <r>
    <x v="5"/>
    <x v="5"/>
    <x v="1"/>
    <x v="1"/>
    <x v="1"/>
    <x v="2"/>
    <x v="3"/>
    <x v="0"/>
    <n v="1"/>
    <n v="0"/>
    <n v="0.26500000000000001"/>
  </r>
  <r>
    <x v="4"/>
    <x v="8"/>
    <x v="5"/>
    <x v="0"/>
    <x v="1"/>
    <x v="2"/>
    <x v="1"/>
    <x v="1"/>
    <n v="3"/>
    <n v="0"/>
    <n v="0"/>
  </r>
  <r>
    <x v="4"/>
    <x v="8"/>
    <x v="5"/>
    <x v="2"/>
    <x v="1"/>
    <x v="2"/>
    <x v="2"/>
    <x v="0"/>
    <n v="23"/>
    <n v="0"/>
    <n v="6.0950000000000006"/>
  </r>
  <r>
    <x v="5"/>
    <x v="9"/>
    <x v="2"/>
    <x v="2"/>
    <x v="1"/>
    <x v="2"/>
    <x v="1"/>
    <x v="0"/>
    <n v="6"/>
    <n v="0"/>
    <n v="1.59"/>
  </r>
  <r>
    <x v="0"/>
    <x v="13"/>
    <x v="0"/>
    <x v="1"/>
    <x v="1"/>
    <x v="3"/>
    <x v="2"/>
    <x v="1"/>
    <n v="1"/>
    <n v="0"/>
    <n v="0"/>
  </r>
  <r>
    <x v="9"/>
    <x v="10"/>
    <x v="0"/>
    <x v="0"/>
    <x v="0"/>
    <x v="1"/>
    <x v="2"/>
    <x v="0"/>
    <n v="962"/>
    <n v="291.22680000000003"/>
    <n v="432.90000000000003"/>
  </r>
  <r>
    <x v="10"/>
    <x v="9"/>
    <x v="2"/>
    <x v="0"/>
    <x v="1"/>
    <x v="0"/>
    <x v="3"/>
    <x v="1"/>
    <n v="74"/>
    <n v="0"/>
    <n v="0"/>
  </r>
  <r>
    <x v="4"/>
    <x v="13"/>
    <x v="0"/>
    <x v="0"/>
    <x v="1"/>
    <x v="0"/>
    <x v="3"/>
    <x v="0"/>
    <n v="86"/>
    <n v="0"/>
    <n v="22.790000000000003"/>
  </r>
  <r>
    <x v="8"/>
    <x v="4"/>
    <x v="3"/>
    <x v="0"/>
    <x v="1"/>
    <x v="3"/>
    <x v="1"/>
    <x v="0"/>
    <n v="149"/>
    <n v="0"/>
    <n v="81.95"/>
  </r>
  <r>
    <x v="9"/>
    <x v="10"/>
    <x v="0"/>
    <x v="2"/>
    <x v="0"/>
    <x v="4"/>
    <x v="3"/>
    <x v="1"/>
    <n v="21"/>
    <n v="0"/>
    <n v="0"/>
  </r>
  <r>
    <x v="11"/>
    <x v="17"/>
    <x v="8"/>
    <x v="0"/>
    <x v="1"/>
    <x v="2"/>
    <x v="3"/>
    <x v="0"/>
    <n v="417"/>
    <n v="0"/>
    <n v="114.67500000000001"/>
  </r>
  <r>
    <x v="4"/>
    <x v="22"/>
    <x v="7"/>
    <x v="0"/>
    <x v="1"/>
    <x v="1"/>
    <x v="0"/>
    <x v="0"/>
    <n v="6"/>
    <n v="0.45610000000000001"/>
    <n v="2.7"/>
  </r>
  <r>
    <x v="10"/>
    <x v="20"/>
    <x v="10"/>
    <x v="0"/>
    <x v="1"/>
    <x v="0"/>
    <x v="2"/>
    <x v="0"/>
    <n v="1"/>
    <n v="0"/>
    <n v="0.27500000000000002"/>
  </r>
  <r>
    <x v="8"/>
    <x v="4"/>
    <x v="3"/>
    <x v="0"/>
    <x v="1"/>
    <x v="2"/>
    <x v="2"/>
    <x v="1"/>
    <n v="45"/>
    <n v="0"/>
    <n v="0"/>
  </r>
  <r>
    <x v="6"/>
    <x v="4"/>
    <x v="3"/>
    <x v="0"/>
    <x v="0"/>
    <x v="0"/>
    <x v="1"/>
    <x v="0"/>
    <n v="56"/>
    <n v="0"/>
    <n v="15.4"/>
  </r>
  <r>
    <x v="10"/>
    <x v="17"/>
    <x v="8"/>
    <x v="0"/>
    <x v="1"/>
    <x v="0"/>
    <x v="2"/>
    <x v="0"/>
    <n v="19465"/>
    <n v="0"/>
    <n v="5352.875"/>
  </r>
  <r>
    <x v="10"/>
    <x v="26"/>
    <x v="2"/>
    <x v="0"/>
    <x v="1"/>
    <x v="0"/>
    <x v="1"/>
    <x v="1"/>
    <n v="5"/>
    <n v="0"/>
    <n v="0"/>
  </r>
  <r>
    <x v="4"/>
    <x v="12"/>
    <x v="1"/>
    <x v="2"/>
    <x v="1"/>
    <x v="3"/>
    <x v="2"/>
    <x v="1"/>
    <n v="0"/>
    <n v="0"/>
    <n v="0"/>
  </r>
  <r>
    <x v="8"/>
    <x v="11"/>
    <x v="2"/>
    <x v="2"/>
    <x v="1"/>
    <x v="3"/>
    <x v="2"/>
    <x v="1"/>
    <n v="1"/>
    <n v="0"/>
    <n v="0"/>
  </r>
  <r>
    <x v="7"/>
    <x v="8"/>
    <x v="5"/>
    <x v="1"/>
    <x v="1"/>
    <x v="4"/>
    <x v="1"/>
    <x v="0"/>
    <n v="1"/>
    <n v="0"/>
    <n v="0.55000000000000004"/>
  </r>
  <r>
    <x v="5"/>
    <x v="7"/>
    <x v="2"/>
    <x v="2"/>
    <x v="1"/>
    <x v="0"/>
    <x v="3"/>
    <x v="0"/>
    <n v="1"/>
    <n v="0"/>
    <n v="0.26500000000000001"/>
  </r>
  <r>
    <x v="3"/>
    <x v="15"/>
    <x v="2"/>
    <x v="2"/>
    <x v="1"/>
    <x v="0"/>
    <x v="2"/>
    <x v="0"/>
    <n v="433"/>
    <n v="0"/>
    <n v="119.075"/>
  </r>
  <r>
    <x v="10"/>
    <x v="4"/>
    <x v="3"/>
    <x v="2"/>
    <x v="1"/>
    <x v="2"/>
    <x v="0"/>
    <x v="0"/>
    <n v="18"/>
    <n v="0"/>
    <n v="4.95"/>
  </r>
  <r>
    <x v="7"/>
    <x v="6"/>
    <x v="4"/>
    <x v="2"/>
    <x v="0"/>
    <x v="2"/>
    <x v="3"/>
    <x v="0"/>
    <n v="1"/>
    <n v="0"/>
    <n v="0.27500000000000002"/>
  </r>
  <r>
    <x v="2"/>
    <x v="17"/>
    <x v="8"/>
    <x v="0"/>
    <x v="1"/>
    <x v="3"/>
    <x v="1"/>
    <x v="0"/>
    <n v="59"/>
    <n v="0"/>
    <n v="32.450000000000003"/>
  </r>
  <r>
    <x v="8"/>
    <x v="16"/>
    <x v="7"/>
    <x v="2"/>
    <x v="1"/>
    <x v="2"/>
    <x v="0"/>
    <x v="0"/>
    <n v="9"/>
    <n v="0"/>
    <n v="2.4750000000000001"/>
  </r>
  <r>
    <x v="9"/>
    <x v="16"/>
    <x v="7"/>
    <x v="1"/>
    <x v="1"/>
    <x v="2"/>
    <x v="2"/>
    <x v="0"/>
    <n v="4"/>
    <n v="0"/>
    <n v="1.06"/>
  </r>
  <r>
    <x v="3"/>
    <x v="3"/>
    <x v="2"/>
    <x v="0"/>
    <x v="1"/>
    <x v="3"/>
    <x v="2"/>
    <x v="0"/>
    <n v="1"/>
    <n v="0"/>
    <n v="0.55000000000000004"/>
  </r>
  <r>
    <x v="10"/>
    <x v="17"/>
    <x v="8"/>
    <x v="1"/>
    <x v="1"/>
    <x v="2"/>
    <x v="3"/>
    <x v="0"/>
    <n v="13"/>
    <n v="0"/>
    <n v="3.5750000000000002"/>
  </r>
  <r>
    <x v="11"/>
    <x v="0"/>
    <x v="0"/>
    <x v="0"/>
    <x v="1"/>
    <x v="0"/>
    <x v="2"/>
    <x v="1"/>
    <n v="47"/>
    <n v="0"/>
    <n v="0"/>
  </r>
  <r>
    <x v="5"/>
    <x v="0"/>
    <x v="0"/>
    <x v="0"/>
    <x v="1"/>
    <x v="3"/>
    <x v="2"/>
    <x v="1"/>
    <n v="1"/>
    <n v="0"/>
    <n v="0"/>
  </r>
  <r>
    <x v="0"/>
    <x v="10"/>
    <x v="0"/>
    <x v="0"/>
    <x v="1"/>
    <x v="5"/>
    <x v="3"/>
    <x v="0"/>
    <n v="2"/>
    <n v="62.618700000000004"/>
    <n v="1.3800000000000001"/>
  </r>
  <r>
    <x v="2"/>
    <x v="9"/>
    <x v="2"/>
    <x v="2"/>
    <x v="1"/>
    <x v="3"/>
    <x v="1"/>
    <x v="0"/>
    <n v="1"/>
    <n v="0"/>
    <n v="0.55000000000000004"/>
  </r>
  <r>
    <x v="5"/>
    <x v="6"/>
    <x v="4"/>
    <x v="0"/>
    <x v="0"/>
    <x v="4"/>
    <x v="1"/>
    <x v="0"/>
    <n v="3"/>
    <n v="0"/>
    <n v="1.6500000000000001"/>
  </r>
  <r>
    <x v="5"/>
    <x v="15"/>
    <x v="2"/>
    <x v="1"/>
    <x v="1"/>
    <x v="1"/>
    <x v="1"/>
    <x v="0"/>
    <n v="10"/>
    <n v="2.5270000000000001"/>
    <n v="4.5"/>
  </r>
  <r>
    <x v="5"/>
    <x v="4"/>
    <x v="3"/>
    <x v="2"/>
    <x v="1"/>
    <x v="0"/>
    <x v="2"/>
    <x v="0"/>
    <n v="842"/>
    <n v="0"/>
    <n v="223.13000000000002"/>
  </r>
  <r>
    <x v="2"/>
    <x v="4"/>
    <x v="3"/>
    <x v="0"/>
    <x v="1"/>
    <x v="2"/>
    <x v="0"/>
    <x v="1"/>
    <n v="4"/>
    <n v="0"/>
    <n v="0"/>
  </r>
  <r>
    <x v="1"/>
    <x v="12"/>
    <x v="1"/>
    <x v="2"/>
    <x v="1"/>
    <x v="3"/>
    <x v="1"/>
    <x v="0"/>
    <n v="1"/>
    <n v="0"/>
    <n v="0.55000000000000004"/>
  </r>
  <r>
    <x v="9"/>
    <x v="7"/>
    <x v="2"/>
    <x v="0"/>
    <x v="1"/>
    <x v="1"/>
    <x v="3"/>
    <x v="0"/>
    <n v="7"/>
    <n v="1.4723000000000002"/>
    <n v="3.1500000000000004"/>
  </r>
  <r>
    <x v="0"/>
    <x v="6"/>
    <x v="4"/>
    <x v="2"/>
    <x v="1"/>
    <x v="2"/>
    <x v="0"/>
    <x v="0"/>
    <n v="15"/>
    <n v="0"/>
    <n v="3.9750000000000001"/>
  </r>
  <r>
    <x v="10"/>
    <x v="0"/>
    <x v="0"/>
    <x v="1"/>
    <x v="1"/>
    <x v="5"/>
    <x v="1"/>
    <x v="0"/>
    <n v="2"/>
    <n v="8.8521000000000001"/>
    <n v="1.3800000000000001"/>
  </r>
  <r>
    <x v="9"/>
    <x v="17"/>
    <x v="8"/>
    <x v="1"/>
    <x v="1"/>
    <x v="3"/>
    <x v="2"/>
    <x v="1"/>
    <n v="1"/>
    <n v="0"/>
    <n v="0"/>
  </r>
  <r>
    <x v="0"/>
    <x v="1"/>
    <x v="1"/>
    <x v="0"/>
    <x v="1"/>
    <x v="0"/>
    <x v="3"/>
    <x v="0"/>
    <n v="2229"/>
    <n v="0"/>
    <n v="590.68500000000006"/>
  </r>
  <r>
    <x v="0"/>
    <x v="8"/>
    <x v="5"/>
    <x v="0"/>
    <x v="1"/>
    <x v="0"/>
    <x v="3"/>
    <x v="0"/>
    <n v="616"/>
    <n v="0"/>
    <n v="163.24"/>
  </r>
  <r>
    <x v="5"/>
    <x v="8"/>
    <x v="5"/>
    <x v="1"/>
    <x v="1"/>
    <x v="2"/>
    <x v="2"/>
    <x v="0"/>
    <n v="8"/>
    <n v="0"/>
    <n v="2.12"/>
  </r>
  <r>
    <x v="8"/>
    <x v="5"/>
    <x v="1"/>
    <x v="0"/>
    <x v="1"/>
    <x v="1"/>
    <x v="0"/>
    <x v="0"/>
    <n v="84"/>
    <n v="30.702300000000001"/>
    <n v="37.800000000000004"/>
  </r>
  <r>
    <x v="1"/>
    <x v="10"/>
    <x v="0"/>
    <x v="0"/>
    <x v="0"/>
    <x v="2"/>
    <x v="0"/>
    <x v="1"/>
    <n v="5"/>
    <n v="0"/>
    <n v="0"/>
  </r>
  <r>
    <x v="9"/>
    <x v="2"/>
    <x v="2"/>
    <x v="1"/>
    <x v="1"/>
    <x v="1"/>
    <x v="2"/>
    <x v="0"/>
    <n v="16"/>
    <n v="4.3778000000000006"/>
    <n v="7.2"/>
  </r>
  <r>
    <x v="2"/>
    <x v="10"/>
    <x v="0"/>
    <x v="2"/>
    <x v="1"/>
    <x v="0"/>
    <x v="1"/>
    <x v="0"/>
    <n v="151"/>
    <n v="0"/>
    <n v="41.524999999999999"/>
  </r>
  <r>
    <x v="5"/>
    <x v="9"/>
    <x v="2"/>
    <x v="0"/>
    <x v="1"/>
    <x v="5"/>
    <x v="1"/>
    <x v="0"/>
    <n v="1"/>
    <n v="59.534800000000004"/>
    <n v="0.69000000000000006"/>
  </r>
  <r>
    <x v="5"/>
    <x v="5"/>
    <x v="1"/>
    <x v="1"/>
    <x v="1"/>
    <x v="0"/>
    <x v="1"/>
    <x v="0"/>
    <n v="1"/>
    <n v="0"/>
    <n v="0.26500000000000001"/>
  </r>
  <r>
    <x v="5"/>
    <x v="12"/>
    <x v="1"/>
    <x v="1"/>
    <x v="1"/>
    <x v="2"/>
    <x v="3"/>
    <x v="0"/>
    <n v="5"/>
    <n v="0"/>
    <n v="1.325"/>
  </r>
  <r>
    <x v="1"/>
    <x v="27"/>
    <x v="12"/>
    <x v="0"/>
    <x v="1"/>
    <x v="0"/>
    <x v="3"/>
    <x v="0"/>
    <n v="3"/>
    <n v="0"/>
    <n v="0.82500000000000007"/>
  </r>
  <r>
    <x v="10"/>
    <x v="15"/>
    <x v="2"/>
    <x v="0"/>
    <x v="1"/>
    <x v="3"/>
    <x v="2"/>
    <x v="0"/>
    <n v="524"/>
    <n v="0"/>
    <n v="288.2"/>
  </r>
  <r>
    <x v="7"/>
    <x v="8"/>
    <x v="5"/>
    <x v="1"/>
    <x v="1"/>
    <x v="0"/>
    <x v="3"/>
    <x v="0"/>
    <n v="29"/>
    <n v="0"/>
    <n v="7.9750000000000005"/>
  </r>
  <r>
    <x v="10"/>
    <x v="0"/>
    <x v="0"/>
    <x v="0"/>
    <x v="1"/>
    <x v="3"/>
    <x v="1"/>
    <x v="0"/>
    <n v="8"/>
    <n v="0"/>
    <n v="4.4000000000000004"/>
  </r>
  <r>
    <x v="0"/>
    <x v="10"/>
    <x v="0"/>
    <x v="2"/>
    <x v="0"/>
    <x v="3"/>
    <x v="2"/>
    <x v="0"/>
    <n v="73"/>
    <n v="0"/>
    <n v="40.15"/>
  </r>
  <r>
    <x v="9"/>
    <x v="1"/>
    <x v="1"/>
    <x v="2"/>
    <x v="1"/>
    <x v="3"/>
    <x v="2"/>
    <x v="0"/>
    <n v="19"/>
    <n v="0"/>
    <n v="10.450000000000001"/>
  </r>
  <r>
    <x v="10"/>
    <x v="10"/>
    <x v="0"/>
    <x v="2"/>
    <x v="0"/>
    <x v="3"/>
    <x v="3"/>
    <x v="0"/>
    <n v="10"/>
    <n v="0"/>
    <n v="5.5"/>
  </r>
  <r>
    <x v="6"/>
    <x v="6"/>
    <x v="4"/>
    <x v="2"/>
    <x v="0"/>
    <x v="3"/>
    <x v="3"/>
    <x v="0"/>
    <n v="2"/>
    <n v="0"/>
    <n v="1.1000000000000001"/>
  </r>
  <r>
    <x v="0"/>
    <x v="21"/>
    <x v="0"/>
    <x v="0"/>
    <x v="0"/>
    <x v="0"/>
    <x v="2"/>
    <x v="0"/>
    <n v="8"/>
    <n v="0"/>
    <n v="2.12"/>
  </r>
  <r>
    <x v="11"/>
    <x v="9"/>
    <x v="2"/>
    <x v="0"/>
    <x v="1"/>
    <x v="0"/>
    <x v="3"/>
    <x v="0"/>
    <n v="2795"/>
    <n v="0"/>
    <n v="768.625"/>
  </r>
  <r>
    <x v="7"/>
    <x v="16"/>
    <x v="7"/>
    <x v="0"/>
    <x v="1"/>
    <x v="0"/>
    <x v="3"/>
    <x v="1"/>
    <n v="8"/>
    <n v="0"/>
    <n v="0"/>
  </r>
  <r>
    <x v="7"/>
    <x v="17"/>
    <x v="8"/>
    <x v="2"/>
    <x v="1"/>
    <x v="3"/>
    <x v="3"/>
    <x v="1"/>
    <n v="1"/>
    <n v="0"/>
    <n v="0"/>
  </r>
  <r>
    <x v="4"/>
    <x v="1"/>
    <x v="1"/>
    <x v="1"/>
    <x v="1"/>
    <x v="2"/>
    <x v="3"/>
    <x v="0"/>
    <n v="2"/>
    <n v="0"/>
    <n v="0.53"/>
  </r>
  <r>
    <x v="10"/>
    <x v="10"/>
    <x v="0"/>
    <x v="0"/>
    <x v="1"/>
    <x v="4"/>
    <x v="2"/>
    <x v="1"/>
    <n v="317"/>
    <n v="0"/>
    <n v="0"/>
  </r>
  <r>
    <x v="3"/>
    <x v="2"/>
    <x v="2"/>
    <x v="0"/>
    <x v="1"/>
    <x v="0"/>
    <x v="0"/>
    <x v="1"/>
    <n v="8"/>
    <n v="0"/>
    <n v="0"/>
  </r>
  <r>
    <x v="1"/>
    <x v="8"/>
    <x v="5"/>
    <x v="2"/>
    <x v="1"/>
    <x v="0"/>
    <x v="2"/>
    <x v="0"/>
    <n v="109"/>
    <n v="0"/>
    <n v="29.975000000000001"/>
  </r>
  <r>
    <x v="6"/>
    <x v="10"/>
    <x v="0"/>
    <x v="2"/>
    <x v="1"/>
    <x v="3"/>
    <x v="2"/>
    <x v="1"/>
    <n v="7"/>
    <n v="0"/>
    <n v="0"/>
  </r>
  <r>
    <x v="10"/>
    <x v="1"/>
    <x v="1"/>
    <x v="2"/>
    <x v="1"/>
    <x v="0"/>
    <x v="1"/>
    <x v="0"/>
    <n v="6"/>
    <n v="0"/>
    <n v="1.6500000000000001"/>
  </r>
  <r>
    <x v="8"/>
    <x v="12"/>
    <x v="1"/>
    <x v="0"/>
    <x v="1"/>
    <x v="0"/>
    <x v="3"/>
    <x v="0"/>
    <n v="1653"/>
    <n v="0"/>
    <n v="454.57500000000005"/>
  </r>
  <r>
    <x v="8"/>
    <x v="16"/>
    <x v="7"/>
    <x v="0"/>
    <x v="1"/>
    <x v="0"/>
    <x v="0"/>
    <x v="0"/>
    <n v="1263"/>
    <n v="0"/>
    <n v="347.32499999999999"/>
  </r>
  <r>
    <x v="0"/>
    <x v="9"/>
    <x v="2"/>
    <x v="1"/>
    <x v="1"/>
    <x v="2"/>
    <x v="0"/>
    <x v="0"/>
    <n v="5"/>
    <n v="0"/>
    <n v="1.325"/>
  </r>
  <r>
    <x v="1"/>
    <x v="6"/>
    <x v="4"/>
    <x v="0"/>
    <x v="1"/>
    <x v="3"/>
    <x v="0"/>
    <x v="1"/>
    <n v="14"/>
    <n v="0"/>
    <n v="0"/>
  </r>
  <r>
    <x v="4"/>
    <x v="15"/>
    <x v="2"/>
    <x v="1"/>
    <x v="1"/>
    <x v="4"/>
    <x v="2"/>
    <x v="0"/>
    <n v="20"/>
    <n v="0"/>
    <n v="11"/>
  </r>
  <r>
    <x v="1"/>
    <x v="15"/>
    <x v="2"/>
    <x v="2"/>
    <x v="1"/>
    <x v="2"/>
    <x v="0"/>
    <x v="0"/>
    <n v="8"/>
    <n v="0"/>
    <n v="2.2000000000000002"/>
  </r>
  <r>
    <x v="4"/>
    <x v="17"/>
    <x v="8"/>
    <x v="1"/>
    <x v="1"/>
    <x v="2"/>
    <x v="0"/>
    <x v="1"/>
    <n v="6"/>
    <n v="0"/>
    <n v="0"/>
  </r>
  <r>
    <x v="1"/>
    <x v="23"/>
    <x v="2"/>
    <x v="0"/>
    <x v="1"/>
    <x v="2"/>
    <x v="2"/>
    <x v="0"/>
    <n v="20"/>
    <n v="0"/>
    <n v="5.5"/>
  </r>
  <r>
    <x v="1"/>
    <x v="17"/>
    <x v="8"/>
    <x v="1"/>
    <x v="1"/>
    <x v="2"/>
    <x v="3"/>
    <x v="0"/>
    <n v="13"/>
    <n v="0"/>
    <n v="3.5650000000000004"/>
  </r>
  <r>
    <x v="2"/>
    <x v="17"/>
    <x v="8"/>
    <x v="0"/>
    <x v="1"/>
    <x v="5"/>
    <x v="2"/>
    <x v="1"/>
    <n v="3"/>
    <n v="51.3688"/>
    <n v="0"/>
  </r>
  <r>
    <x v="4"/>
    <x v="2"/>
    <x v="2"/>
    <x v="0"/>
    <x v="1"/>
    <x v="3"/>
    <x v="1"/>
    <x v="0"/>
    <n v="12"/>
    <n v="0"/>
    <n v="6.6000000000000005"/>
  </r>
  <r>
    <x v="7"/>
    <x v="6"/>
    <x v="4"/>
    <x v="0"/>
    <x v="0"/>
    <x v="5"/>
    <x v="2"/>
    <x v="0"/>
    <n v="1"/>
    <n v="1.1516"/>
    <n v="0.69000000000000006"/>
  </r>
  <r>
    <x v="4"/>
    <x v="19"/>
    <x v="2"/>
    <x v="1"/>
    <x v="1"/>
    <x v="3"/>
    <x v="2"/>
    <x v="1"/>
    <n v="0"/>
    <n v="0"/>
    <n v="0"/>
  </r>
  <r>
    <x v="6"/>
    <x v="5"/>
    <x v="1"/>
    <x v="0"/>
    <x v="1"/>
    <x v="0"/>
    <x v="1"/>
    <x v="0"/>
    <n v="150"/>
    <n v="0"/>
    <n v="41.25"/>
  </r>
  <r>
    <x v="1"/>
    <x v="10"/>
    <x v="0"/>
    <x v="1"/>
    <x v="1"/>
    <x v="0"/>
    <x v="2"/>
    <x v="1"/>
    <n v="43"/>
    <n v="0"/>
    <n v="0"/>
  </r>
  <r>
    <x v="8"/>
    <x v="2"/>
    <x v="2"/>
    <x v="1"/>
    <x v="1"/>
    <x v="0"/>
    <x v="1"/>
    <x v="0"/>
    <n v="11"/>
    <n v="0"/>
    <n v="3.0250000000000004"/>
  </r>
  <r>
    <x v="2"/>
    <x v="6"/>
    <x v="4"/>
    <x v="2"/>
    <x v="1"/>
    <x v="0"/>
    <x v="3"/>
    <x v="1"/>
    <n v="3"/>
    <n v="0"/>
    <n v="0"/>
  </r>
  <r>
    <x v="2"/>
    <x v="21"/>
    <x v="0"/>
    <x v="0"/>
    <x v="0"/>
    <x v="0"/>
    <x v="1"/>
    <x v="0"/>
    <n v="1"/>
    <n v="0"/>
    <n v="0.27500000000000002"/>
  </r>
  <r>
    <x v="9"/>
    <x v="4"/>
    <x v="3"/>
    <x v="0"/>
    <x v="1"/>
    <x v="3"/>
    <x v="3"/>
    <x v="1"/>
    <n v="30"/>
    <n v="0"/>
    <n v="0"/>
  </r>
  <r>
    <x v="9"/>
    <x v="17"/>
    <x v="8"/>
    <x v="0"/>
    <x v="1"/>
    <x v="4"/>
    <x v="3"/>
    <x v="1"/>
    <n v="138"/>
    <n v="0"/>
    <n v="0"/>
  </r>
  <r>
    <x v="7"/>
    <x v="19"/>
    <x v="2"/>
    <x v="2"/>
    <x v="1"/>
    <x v="0"/>
    <x v="3"/>
    <x v="0"/>
    <n v="230"/>
    <n v="0"/>
    <n v="63.25"/>
  </r>
  <r>
    <x v="1"/>
    <x v="12"/>
    <x v="1"/>
    <x v="2"/>
    <x v="1"/>
    <x v="2"/>
    <x v="2"/>
    <x v="0"/>
    <n v="30"/>
    <n v="0"/>
    <n v="8.25"/>
  </r>
  <r>
    <x v="11"/>
    <x v="6"/>
    <x v="4"/>
    <x v="2"/>
    <x v="1"/>
    <x v="0"/>
    <x v="3"/>
    <x v="1"/>
    <n v="6"/>
    <n v="0"/>
    <n v="0"/>
  </r>
  <r>
    <x v="9"/>
    <x v="9"/>
    <x v="2"/>
    <x v="0"/>
    <x v="1"/>
    <x v="2"/>
    <x v="0"/>
    <x v="0"/>
    <n v="190"/>
    <n v="0"/>
    <n v="50.35"/>
  </r>
  <r>
    <x v="10"/>
    <x v="19"/>
    <x v="2"/>
    <x v="1"/>
    <x v="1"/>
    <x v="2"/>
    <x v="3"/>
    <x v="0"/>
    <n v="11"/>
    <n v="0"/>
    <n v="3.0250000000000004"/>
  </r>
  <r>
    <x v="1"/>
    <x v="10"/>
    <x v="0"/>
    <x v="2"/>
    <x v="0"/>
    <x v="4"/>
    <x v="3"/>
    <x v="1"/>
    <n v="20"/>
    <n v="0"/>
    <n v="0"/>
  </r>
  <r>
    <x v="10"/>
    <x v="15"/>
    <x v="2"/>
    <x v="2"/>
    <x v="1"/>
    <x v="3"/>
    <x v="0"/>
    <x v="0"/>
    <n v="6"/>
    <n v="0"/>
    <n v="3.3000000000000003"/>
  </r>
  <r>
    <x v="8"/>
    <x v="8"/>
    <x v="5"/>
    <x v="0"/>
    <x v="1"/>
    <x v="0"/>
    <x v="2"/>
    <x v="1"/>
    <n v="32"/>
    <n v="0"/>
    <n v="0"/>
  </r>
  <r>
    <x v="9"/>
    <x v="9"/>
    <x v="2"/>
    <x v="0"/>
    <x v="1"/>
    <x v="5"/>
    <x v="2"/>
    <x v="1"/>
    <n v="2"/>
    <n v="57.218800000000002"/>
    <n v="0"/>
  </r>
  <r>
    <x v="11"/>
    <x v="1"/>
    <x v="1"/>
    <x v="0"/>
    <x v="1"/>
    <x v="2"/>
    <x v="3"/>
    <x v="0"/>
    <n v="167"/>
    <n v="0"/>
    <n v="45.925000000000004"/>
  </r>
  <r>
    <x v="8"/>
    <x v="17"/>
    <x v="8"/>
    <x v="2"/>
    <x v="1"/>
    <x v="5"/>
    <x v="1"/>
    <x v="0"/>
    <n v="4"/>
    <n v="68.086399999999998"/>
    <n v="2.7600000000000002"/>
  </r>
  <r>
    <x v="3"/>
    <x v="2"/>
    <x v="2"/>
    <x v="0"/>
    <x v="1"/>
    <x v="1"/>
    <x v="0"/>
    <x v="0"/>
    <n v="82"/>
    <n v="22.677600000000002"/>
    <n v="36.9"/>
  </r>
  <r>
    <x v="3"/>
    <x v="16"/>
    <x v="7"/>
    <x v="1"/>
    <x v="1"/>
    <x v="4"/>
    <x v="1"/>
    <x v="0"/>
    <n v="1"/>
    <n v="0"/>
    <n v="0.55000000000000004"/>
  </r>
  <r>
    <x v="4"/>
    <x v="10"/>
    <x v="0"/>
    <x v="1"/>
    <x v="1"/>
    <x v="2"/>
    <x v="2"/>
    <x v="1"/>
    <n v="1"/>
    <n v="0"/>
    <n v="0"/>
  </r>
  <r>
    <x v="8"/>
    <x v="19"/>
    <x v="2"/>
    <x v="1"/>
    <x v="1"/>
    <x v="5"/>
    <x v="0"/>
    <x v="0"/>
    <n v="2"/>
    <n v="31.383400000000002"/>
    <n v="1.3800000000000001"/>
  </r>
  <r>
    <x v="8"/>
    <x v="1"/>
    <x v="1"/>
    <x v="0"/>
    <x v="1"/>
    <x v="0"/>
    <x v="1"/>
    <x v="0"/>
    <n v="346"/>
    <n v="0"/>
    <n v="95.15"/>
  </r>
  <r>
    <x v="0"/>
    <x v="17"/>
    <x v="8"/>
    <x v="2"/>
    <x v="1"/>
    <x v="0"/>
    <x v="0"/>
    <x v="1"/>
    <n v="5"/>
    <n v="0"/>
    <n v="0"/>
  </r>
  <r>
    <x v="6"/>
    <x v="10"/>
    <x v="0"/>
    <x v="2"/>
    <x v="0"/>
    <x v="3"/>
    <x v="2"/>
    <x v="1"/>
    <n v="4"/>
    <n v="0"/>
    <n v="0"/>
  </r>
  <r>
    <x v="11"/>
    <x v="0"/>
    <x v="0"/>
    <x v="2"/>
    <x v="1"/>
    <x v="3"/>
    <x v="2"/>
    <x v="1"/>
    <n v="1"/>
    <n v="0"/>
    <n v="0"/>
  </r>
  <r>
    <x v="1"/>
    <x v="13"/>
    <x v="0"/>
    <x v="1"/>
    <x v="1"/>
    <x v="0"/>
    <x v="2"/>
    <x v="0"/>
    <n v="8"/>
    <n v="0"/>
    <n v="2.2000000000000002"/>
  </r>
  <r>
    <x v="8"/>
    <x v="9"/>
    <x v="2"/>
    <x v="2"/>
    <x v="1"/>
    <x v="2"/>
    <x v="3"/>
    <x v="0"/>
    <n v="22"/>
    <n v="0"/>
    <n v="6.0500000000000007"/>
  </r>
  <r>
    <x v="4"/>
    <x v="11"/>
    <x v="2"/>
    <x v="0"/>
    <x v="1"/>
    <x v="2"/>
    <x v="2"/>
    <x v="0"/>
    <n v="2388"/>
    <n v="0"/>
    <n v="632.82000000000005"/>
  </r>
  <r>
    <x v="3"/>
    <x v="22"/>
    <x v="7"/>
    <x v="0"/>
    <x v="1"/>
    <x v="0"/>
    <x v="3"/>
    <x v="0"/>
    <n v="86"/>
    <n v="0"/>
    <n v="23.650000000000002"/>
  </r>
  <r>
    <x v="9"/>
    <x v="5"/>
    <x v="1"/>
    <x v="2"/>
    <x v="1"/>
    <x v="1"/>
    <x v="0"/>
    <x v="0"/>
    <n v="40"/>
    <n v="7.5708000000000002"/>
    <n v="18"/>
  </r>
  <r>
    <x v="8"/>
    <x v="6"/>
    <x v="4"/>
    <x v="1"/>
    <x v="1"/>
    <x v="3"/>
    <x v="2"/>
    <x v="1"/>
    <n v="0"/>
    <n v="0"/>
    <n v="0"/>
  </r>
  <r>
    <x v="10"/>
    <x v="30"/>
    <x v="1"/>
    <x v="0"/>
    <x v="1"/>
    <x v="3"/>
    <x v="2"/>
    <x v="1"/>
    <n v="0"/>
    <n v="0"/>
    <n v="0"/>
  </r>
  <r>
    <x v="0"/>
    <x v="5"/>
    <x v="1"/>
    <x v="0"/>
    <x v="1"/>
    <x v="2"/>
    <x v="3"/>
    <x v="0"/>
    <n v="95"/>
    <n v="0"/>
    <n v="25.175000000000001"/>
  </r>
  <r>
    <x v="8"/>
    <x v="16"/>
    <x v="7"/>
    <x v="1"/>
    <x v="1"/>
    <x v="0"/>
    <x v="0"/>
    <x v="0"/>
    <n v="26"/>
    <n v="0"/>
    <n v="7.15"/>
  </r>
  <r>
    <x v="7"/>
    <x v="19"/>
    <x v="2"/>
    <x v="0"/>
    <x v="1"/>
    <x v="2"/>
    <x v="3"/>
    <x v="1"/>
    <n v="23"/>
    <n v="0"/>
    <n v="0"/>
  </r>
  <r>
    <x v="4"/>
    <x v="6"/>
    <x v="4"/>
    <x v="0"/>
    <x v="1"/>
    <x v="4"/>
    <x v="3"/>
    <x v="1"/>
    <n v="42"/>
    <n v="0"/>
    <n v="0"/>
  </r>
  <r>
    <x v="2"/>
    <x v="6"/>
    <x v="4"/>
    <x v="0"/>
    <x v="1"/>
    <x v="4"/>
    <x v="2"/>
    <x v="1"/>
    <n v="66"/>
    <n v="0"/>
    <n v="0"/>
  </r>
  <r>
    <x v="6"/>
    <x v="8"/>
    <x v="5"/>
    <x v="0"/>
    <x v="1"/>
    <x v="4"/>
    <x v="3"/>
    <x v="1"/>
    <n v="9"/>
    <n v="0"/>
    <n v="0"/>
  </r>
  <r>
    <x v="9"/>
    <x v="4"/>
    <x v="3"/>
    <x v="1"/>
    <x v="0"/>
    <x v="3"/>
    <x v="2"/>
    <x v="0"/>
    <n v="1"/>
    <n v="0"/>
    <n v="0.55000000000000004"/>
  </r>
  <r>
    <x v="9"/>
    <x v="9"/>
    <x v="2"/>
    <x v="1"/>
    <x v="1"/>
    <x v="0"/>
    <x v="2"/>
    <x v="0"/>
    <n v="218"/>
    <n v="0"/>
    <n v="57.77"/>
  </r>
  <r>
    <x v="5"/>
    <x v="11"/>
    <x v="2"/>
    <x v="1"/>
    <x v="1"/>
    <x v="2"/>
    <x v="1"/>
    <x v="1"/>
    <n v="1"/>
    <n v="0"/>
    <n v="0"/>
  </r>
  <r>
    <x v="1"/>
    <x v="12"/>
    <x v="1"/>
    <x v="0"/>
    <x v="1"/>
    <x v="2"/>
    <x v="1"/>
    <x v="1"/>
    <n v="1"/>
    <n v="0"/>
    <n v="0"/>
  </r>
  <r>
    <x v="2"/>
    <x v="12"/>
    <x v="1"/>
    <x v="1"/>
    <x v="1"/>
    <x v="1"/>
    <x v="3"/>
    <x v="0"/>
    <n v="1"/>
    <n v="0.1678"/>
    <n v="0.45"/>
  </r>
  <r>
    <x v="8"/>
    <x v="5"/>
    <x v="1"/>
    <x v="2"/>
    <x v="1"/>
    <x v="3"/>
    <x v="2"/>
    <x v="0"/>
    <n v="13"/>
    <n v="0"/>
    <n v="7.15"/>
  </r>
  <r>
    <x v="8"/>
    <x v="1"/>
    <x v="1"/>
    <x v="0"/>
    <x v="1"/>
    <x v="1"/>
    <x v="3"/>
    <x v="0"/>
    <n v="217"/>
    <n v="73.464799999999997"/>
    <n v="97.65"/>
  </r>
  <r>
    <x v="5"/>
    <x v="10"/>
    <x v="0"/>
    <x v="0"/>
    <x v="0"/>
    <x v="4"/>
    <x v="3"/>
    <x v="1"/>
    <n v="10"/>
    <n v="0"/>
    <n v="0"/>
  </r>
  <r>
    <x v="3"/>
    <x v="1"/>
    <x v="1"/>
    <x v="0"/>
    <x v="1"/>
    <x v="3"/>
    <x v="2"/>
    <x v="0"/>
    <n v="515"/>
    <n v="0"/>
    <n v="283.25"/>
  </r>
  <r>
    <x v="8"/>
    <x v="29"/>
    <x v="1"/>
    <x v="0"/>
    <x v="1"/>
    <x v="0"/>
    <x v="0"/>
    <x v="0"/>
    <n v="1"/>
    <n v="0"/>
    <n v="0.27500000000000002"/>
  </r>
  <r>
    <x v="0"/>
    <x v="10"/>
    <x v="0"/>
    <x v="2"/>
    <x v="1"/>
    <x v="1"/>
    <x v="0"/>
    <x v="0"/>
    <n v="309"/>
    <n v="96.539600000000007"/>
    <n v="139.05000000000001"/>
  </r>
  <r>
    <x v="11"/>
    <x v="4"/>
    <x v="3"/>
    <x v="0"/>
    <x v="1"/>
    <x v="4"/>
    <x v="0"/>
    <x v="0"/>
    <n v="311"/>
    <n v="0"/>
    <n v="171.05"/>
  </r>
  <r>
    <x v="2"/>
    <x v="4"/>
    <x v="3"/>
    <x v="0"/>
    <x v="1"/>
    <x v="3"/>
    <x v="3"/>
    <x v="0"/>
    <n v="559"/>
    <n v="0"/>
    <n v="307.45"/>
  </r>
  <r>
    <x v="10"/>
    <x v="17"/>
    <x v="8"/>
    <x v="2"/>
    <x v="1"/>
    <x v="1"/>
    <x v="2"/>
    <x v="0"/>
    <n v="355"/>
    <n v="88.901499999999999"/>
    <n v="159.75"/>
  </r>
  <r>
    <x v="5"/>
    <x v="21"/>
    <x v="0"/>
    <x v="0"/>
    <x v="1"/>
    <x v="1"/>
    <x v="2"/>
    <x v="0"/>
    <n v="5"/>
    <n v="1.3706"/>
    <n v="2.25"/>
  </r>
  <r>
    <x v="3"/>
    <x v="23"/>
    <x v="2"/>
    <x v="0"/>
    <x v="1"/>
    <x v="2"/>
    <x v="1"/>
    <x v="0"/>
    <n v="2"/>
    <n v="0"/>
    <n v="0.55000000000000004"/>
  </r>
  <r>
    <x v="10"/>
    <x v="0"/>
    <x v="0"/>
    <x v="0"/>
    <x v="1"/>
    <x v="0"/>
    <x v="3"/>
    <x v="0"/>
    <n v="538"/>
    <n v="0"/>
    <n v="147.95000000000002"/>
  </r>
  <r>
    <x v="11"/>
    <x v="6"/>
    <x v="4"/>
    <x v="2"/>
    <x v="0"/>
    <x v="1"/>
    <x v="0"/>
    <x v="0"/>
    <n v="12"/>
    <n v="5.8610000000000007"/>
    <n v="5.4"/>
  </r>
  <r>
    <x v="10"/>
    <x v="8"/>
    <x v="5"/>
    <x v="0"/>
    <x v="1"/>
    <x v="4"/>
    <x v="3"/>
    <x v="1"/>
    <n v="14"/>
    <n v="0"/>
    <n v="0"/>
  </r>
  <r>
    <x v="1"/>
    <x v="13"/>
    <x v="0"/>
    <x v="0"/>
    <x v="1"/>
    <x v="1"/>
    <x v="3"/>
    <x v="0"/>
    <n v="14"/>
    <n v="4.1103000000000005"/>
    <n v="6.3000000000000007"/>
  </r>
  <r>
    <x v="7"/>
    <x v="4"/>
    <x v="3"/>
    <x v="0"/>
    <x v="1"/>
    <x v="4"/>
    <x v="3"/>
    <x v="1"/>
    <n v="44"/>
    <n v="0"/>
    <n v="0"/>
  </r>
  <r>
    <x v="11"/>
    <x v="6"/>
    <x v="4"/>
    <x v="0"/>
    <x v="1"/>
    <x v="2"/>
    <x v="2"/>
    <x v="1"/>
    <n v="28"/>
    <n v="0"/>
    <n v="0"/>
  </r>
  <r>
    <x v="2"/>
    <x v="10"/>
    <x v="0"/>
    <x v="0"/>
    <x v="1"/>
    <x v="0"/>
    <x v="1"/>
    <x v="1"/>
    <n v="53"/>
    <n v="0"/>
    <n v="0"/>
  </r>
  <r>
    <x v="6"/>
    <x v="13"/>
    <x v="0"/>
    <x v="0"/>
    <x v="1"/>
    <x v="5"/>
    <x v="2"/>
    <x v="0"/>
    <n v="2"/>
    <n v="8.1852999999999998"/>
    <n v="1.3800000000000001"/>
  </r>
  <r>
    <x v="1"/>
    <x v="10"/>
    <x v="0"/>
    <x v="1"/>
    <x v="0"/>
    <x v="2"/>
    <x v="3"/>
    <x v="0"/>
    <n v="9"/>
    <n v="0"/>
    <n v="2.4750000000000001"/>
  </r>
  <r>
    <x v="2"/>
    <x v="11"/>
    <x v="2"/>
    <x v="2"/>
    <x v="1"/>
    <x v="3"/>
    <x v="0"/>
    <x v="0"/>
    <n v="26"/>
    <n v="0"/>
    <n v="14.3"/>
  </r>
  <r>
    <x v="1"/>
    <x v="8"/>
    <x v="5"/>
    <x v="2"/>
    <x v="1"/>
    <x v="3"/>
    <x v="2"/>
    <x v="0"/>
    <n v="6"/>
    <n v="0"/>
    <n v="3.3000000000000003"/>
  </r>
  <r>
    <x v="2"/>
    <x v="15"/>
    <x v="2"/>
    <x v="2"/>
    <x v="1"/>
    <x v="0"/>
    <x v="1"/>
    <x v="0"/>
    <n v="17"/>
    <n v="0"/>
    <n v="4.6749999999999998"/>
  </r>
  <r>
    <x v="8"/>
    <x v="16"/>
    <x v="7"/>
    <x v="0"/>
    <x v="1"/>
    <x v="2"/>
    <x v="3"/>
    <x v="1"/>
    <n v="1"/>
    <n v="0"/>
    <n v="0"/>
  </r>
  <r>
    <x v="11"/>
    <x v="10"/>
    <x v="0"/>
    <x v="0"/>
    <x v="0"/>
    <x v="0"/>
    <x v="1"/>
    <x v="1"/>
    <n v="19"/>
    <n v="0"/>
    <n v="0"/>
  </r>
  <r>
    <x v="5"/>
    <x v="10"/>
    <x v="0"/>
    <x v="0"/>
    <x v="0"/>
    <x v="3"/>
    <x v="3"/>
    <x v="0"/>
    <n v="105"/>
    <n v="0"/>
    <n v="57.75"/>
  </r>
  <r>
    <x v="7"/>
    <x v="13"/>
    <x v="0"/>
    <x v="1"/>
    <x v="1"/>
    <x v="3"/>
    <x v="0"/>
    <x v="1"/>
    <n v="1"/>
    <n v="0"/>
    <n v="0"/>
  </r>
  <r>
    <x v="9"/>
    <x v="12"/>
    <x v="1"/>
    <x v="0"/>
    <x v="1"/>
    <x v="1"/>
    <x v="0"/>
    <x v="0"/>
    <n v="266"/>
    <n v="78.801100000000005"/>
    <n v="119.7"/>
  </r>
  <r>
    <x v="3"/>
    <x v="10"/>
    <x v="0"/>
    <x v="1"/>
    <x v="0"/>
    <x v="3"/>
    <x v="2"/>
    <x v="1"/>
    <n v="0"/>
    <n v="0"/>
    <n v="0"/>
  </r>
  <r>
    <x v="3"/>
    <x v="17"/>
    <x v="8"/>
    <x v="0"/>
    <x v="1"/>
    <x v="5"/>
    <x v="3"/>
    <x v="1"/>
    <n v="2"/>
    <n v="42.2012"/>
    <n v="0"/>
  </r>
  <r>
    <x v="7"/>
    <x v="11"/>
    <x v="2"/>
    <x v="0"/>
    <x v="1"/>
    <x v="1"/>
    <x v="2"/>
    <x v="0"/>
    <n v="4961"/>
    <n v="1470.1644000000001"/>
    <n v="2232.4500000000003"/>
  </r>
  <r>
    <x v="7"/>
    <x v="6"/>
    <x v="4"/>
    <x v="2"/>
    <x v="0"/>
    <x v="0"/>
    <x v="1"/>
    <x v="0"/>
    <n v="17"/>
    <n v="0"/>
    <n v="4.6749999999999998"/>
  </r>
  <r>
    <x v="1"/>
    <x v="6"/>
    <x v="4"/>
    <x v="0"/>
    <x v="1"/>
    <x v="2"/>
    <x v="3"/>
    <x v="1"/>
    <n v="5"/>
    <n v="0"/>
    <n v="0"/>
  </r>
  <r>
    <x v="6"/>
    <x v="8"/>
    <x v="5"/>
    <x v="2"/>
    <x v="1"/>
    <x v="0"/>
    <x v="1"/>
    <x v="0"/>
    <n v="14"/>
    <n v="0"/>
    <n v="3.85"/>
  </r>
  <r>
    <x v="4"/>
    <x v="4"/>
    <x v="3"/>
    <x v="0"/>
    <x v="1"/>
    <x v="3"/>
    <x v="2"/>
    <x v="0"/>
    <n v="3946"/>
    <n v="0"/>
    <n v="2170.3000000000002"/>
  </r>
  <r>
    <x v="8"/>
    <x v="3"/>
    <x v="2"/>
    <x v="1"/>
    <x v="1"/>
    <x v="1"/>
    <x v="2"/>
    <x v="0"/>
    <n v="1"/>
    <n v="0.16800000000000001"/>
    <n v="0.45"/>
  </r>
  <r>
    <x v="8"/>
    <x v="13"/>
    <x v="0"/>
    <x v="0"/>
    <x v="1"/>
    <x v="2"/>
    <x v="3"/>
    <x v="1"/>
    <n v="1"/>
    <n v="0"/>
    <n v="0"/>
  </r>
  <r>
    <x v="7"/>
    <x v="8"/>
    <x v="5"/>
    <x v="2"/>
    <x v="1"/>
    <x v="1"/>
    <x v="2"/>
    <x v="0"/>
    <n v="12"/>
    <n v="1.6428"/>
    <n v="5.4"/>
  </r>
  <r>
    <x v="1"/>
    <x v="15"/>
    <x v="2"/>
    <x v="1"/>
    <x v="1"/>
    <x v="2"/>
    <x v="3"/>
    <x v="0"/>
    <n v="5"/>
    <n v="0"/>
    <n v="1.375"/>
  </r>
  <r>
    <x v="3"/>
    <x v="15"/>
    <x v="2"/>
    <x v="1"/>
    <x v="1"/>
    <x v="3"/>
    <x v="0"/>
    <x v="0"/>
    <n v="2"/>
    <n v="0"/>
    <n v="1.1000000000000001"/>
  </r>
  <r>
    <x v="7"/>
    <x v="8"/>
    <x v="5"/>
    <x v="1"/>
    <x v="1"/>
    <x v="1"/>
    <x v="3"/>
    <x v="0"/>
    <n v="28"/>
    <n v="7.9883000000000006"/>
    <n v="12.600000000000001"/>
  </r>
  <r>
    <x v="6"/>
    <x v="13"/>
    <x v="0"/>
    <x v="0"/>
    <x v="1"/>
    <x v="0"/>
    <x v="3"/>
    <x v="0"/>
    <n v="93"/>
    <n v="0"/>
    <n v="25.575000000000003"/>
  </r>
  <r>
    <x v="0"/>
    <x v="4"/>
    <x v="3"/>
    <x v="1"/>
    <x v="1"/>
    <x v="3"/>
    <x v="2"/>
    <x v="0"/>
    <n v="7"/>
    <n v="0"/>
    <n v="3.85"/>
  </r>
  <r>
    <x v="2"/>
    <x v="9"/>
    <x v="2"/>
    <x v="0"/>
    <x v="1"/>
    <x v="2"/>
    <x v="2"/>
    <x v="1"/>
    <n v="24"/>
    <n v="0"/>
    <n v="0"/>
  </r>
  <r>
    <x v="11"/>
    <x v="15"/>
    <x v="2"/>
    <x v="1"/>
    <x v="1"/>
    <x v="2"/>
    <x v="0"/>
    <x v="1"/>
    <n v="3"/>
    <n v="0"/>
    <n v="0"/>
  </r>
  <r>
    <x v="4"/>
    <x v="6"/>
    <x v="4"/>
    <x v="2"/>
    <x v="1"/>
    <x v="2"/>
    <x v="3"/>
    <x v="0"/>
    <n v="20"/>
    <n v="0"/>
    <n v="5.3"/>
  </r>
  <r>
    <x v="10"/>
    <x v="1"/>
    <x v="1"/>
    <x v="0"/>
    <x v="1"/>
    <x v="3"/>
    <x v="3"/>
    <x v="0"/>
    <n v="57"/>
    <n v="0"/>
    <n v="31.35"/>
  </r>
  <r>
    <x v="0"/>
    <x v="19"/>
    <x v="2"/>
    <x v="0"/>
    <x v="1"/>
    <x v="2"/>
    <x v="1"/>
    <x v="1"/>
    <n v="9"/>
    <n v="0"/>
    <n v="0"/>
  </r>
  <r>
    <x v="8"/>
    <x v="11"/>
    <x v="2"/>
    <x v="0"/>
    <x v="1"/>
    <x v="5"/>
    <x v="2"/>
    <x v="0"/>
    <n v="8"/>
    <n v="78.374099999999999"/>
    <n v="5.5200000000000005"/>
  </r>
  <r>
    <x v="7"/>
    <x v="12"/>
    <x v="1"/>
    <x v="2"/>
    <x v="1"/>
    <x v="3"/>
    <x v="0"/>
    <x v="0"/>
    <n v="3"/>
    <n v="0"/>
    <n v="1.6500000000000001"/>
  </r>
  <r>
    <x v="5"/>
    <x v="10"/>
    <x v="0"/>
    <x v="0"/>
    <x v="1"/>
    <x v="2"/>
    <x v="3"/>
    <x v="0"/>
    <n v="1231"/>
    <n v="0"/>
    <n v="326.21500000000003"/>
  </r>
  <r>
    <x v="8"/>
    <x v="4"/>
    <x v="3"/>
    <x v="0"/>
    <x v="0"/>
    <x v="3"/>
    <x v="3"/>
    <x v="0"/>
    <n v="14"/>
    <n v="0"/>
    <n v="7.7"/>
  </r>
  <r>
    <x v="6"/>
    <x v="4"/>
    <x v="3"/>
    <x v="2"/>
    <x v="1"/>
    <x v="0"/>
    <x v="0"/>
    <x v="1"/>
    <n v="9"/>
    <n v="0"/>
    <n v="0"/>
  </r>
  <r>
    <x v="7"/>
    <x v="10"/>
    <x v="0"/>
    <x v="0"/>
    <x v="0"/>
    <x v="0"/>
    <x v="3"/>
    <x v="0"/>
    <n v="2731"/>
    <n v="0"/>
    <n v="751.02500000000009"/>
  </r>
  <r>
    <x v="0"/>
    <x v="6"/>
    <x v="4"/>
    <x v="2"/>
    <x v="0"/>
    <x v="0"/>
    <x v="0"/>
    <x v="0"/>
    <n v="51"/>
    <n v="0"/>
    <n v="13.515000000000001"/>
  </r>
  <r>
    <x v="7"/>
    <x v="10"/>
    <x v="0"/>
    <x v="1"/>
    <x v="1"/>
    <x v="1"/>
    <x v="0"/>
    <x v="0"/>
    <n v="79"/>
    <n v="30.695700000000002"/>
    <n v="35.550000000000004"/>
  </r>
  <r>
    <x v="9"/>
    <x v="8"/>
    <x v="5"/>
    <x v="0"/>
    <x v="1"/>
    <x v="0"/>
    <x v="2"/>
    <x v="0"/>
    <n v="1753"/>
    <n v="0"/>
    <n v="464.54500000000002"/>
  </r>
  <r>
    <x v="1"/>
    <x v="4"/>
    <x v="3"/>
    <x v="1"/>
    <x v="1"/>
    <x v="4"/>
    <x v="3"/>
    <x v="1"/>
    <n v="10"/>
    <n v="0"/>
    <n v="0"/>
  </r>
  <r>
    <x v="0"/>
    <x v="12"/>
    <x v="1"/>
    <x v="2"/>
    <x v="1"/>
    <x v="3"/>
    <x v="3"/>
    <x v="0"/>
    <n v="4"/>
    <n v="0"/>
    <n v="2.2000000000000002"/>
  </r>
  <r>
    <x v="7"/>
    <x v="10"/>
    <x v="0"/>
    <x v="2"/>
    <x v="1"/>
    <x v="5"/>
    <x v="0"/>
    <x v="0"/>
    <n v="1"/>
    <n v="1.0349000000000002"/>
    <n v="0.69000000000000006"/>
  </r>
  <r>
    <x v="9"/>
    <x v="5"/>
    <x v="1"/>
    <x v="0"/>
    <x v="1"/>
    <x v="2"/>
    <x v="3"/>
    <x v="1"/>
    <n v="1"/>
    <n v="0"/>
    <n v="0"/>
  </r>
  <r>
    <x v="9"/>
    <x v="5"/>
    <x v="1"/>
    <x v="2"/>
    <x v="1"/>
    <x v="4"/>
    <x v="2"/>
    <x v="0"/>
    <n v="3"/>
    <n v="0"/>
    <n v="1.6500000000000001"/>
  </r>
  <r>
    <x v="2"/>
    <x v="10"/>
    <x v="0"/>
    <x v="2"/>
    <x v="1"/>
    <x v="1"/>
    <x v="0"/>
    <x v="0"/>
    <n v="154"/>
    <n v="47.745899999999999"/>
    <n v="69.3"/>
  </r>
  <r>
    <x v="10"/>
    <x v="9"/>
    <x v="2"/>
    <x v="2"/>
    <x v="1"/>
    <x v="1"/>
    <x v="3"/>
    <x v="0"/>
    <n v="25"/>
    <n v="5.0903"/>
    <n v="11.25"/>
  </r>
  <r>
    <x v="7"/>
    <x v="5"/>
    <x v="1"/>
    <x v="0"/>
    <x v="1"/>
    <x v="1"/>
    <x v="1"/>
    <x v="0"/>
    <n v="131"/>
    <n v="37.042200000000001"/>
    <n v="58.95"/>
  </r>
  <r>
    <x v="1"/>
    <x v="6"/>
    <x v="4"/>
    <x v="2"/>
    <x v="0"/>
    <x v="3"/>
    <x v="2"/>
    <x v="0"/>
    <n v="5"/>
    <n v="0"/>
    <n v="2.75"/>
  </r>
  <r>
    <x v="10"/>
    <x v="15"/>
    <x v="2"/>
    <x v="1"/>
    <x v="1"/>
    <x v="0"/>
    <x v="1"/>
    <x v="0"/>
    <n v="16"/>
    <n v="0"/>
    <n v="4.4000000000000004"/>
  </r>
  <r>
    <x v="10"/>
    <x v="9"/>
    <x v="2"/>
    <x v="2"/>
    <x v="1"/>
    <x v="2"/>
    <x v="2"/>
    <x v="0"/>
    <n v="61"/>
    <n v="0"/>
    <n v="16.775000000000002"/>
  </r>
  <r>
    <x v="11"/>
    <x v="5"/>
    <x v="1"/>
    <x v="0"/>
    <x v="1"/>
    <x v="2"/>
    <x v="0"/>
    <x v="0"/>
    <n v="59"/>
    <n v="0"/>
    <n v="16.225000000000001"/>
  </r>
  <r>
    <x v="7"/>
    <x v="22"/>
    <x v="7"/>
    <x v="2"/>
    <x v="1"/>
    <x v="3"/>
    <x v="2"/>
    <x v="1"/>
    <n v="0"/>
    <n v="0"/>
    <n v="0"/>
  </r>
  <r>
    <x v="5"/>
    <x v="0"/>
    <x v="0"/>
    <x v="2"/>
    <x v="1"/>
    <x v="2"/>
    <x v="1"/>
    <x v="0"/>
    <n v="3"/>
    <n v="0"/>
    <n v="0.79500000000000004"/>
  </r>
  <r>
    <x v="4"/>
    <x v="15"/>
    <x v="2"/>
    <x v="0"/>
    <x v="1"/>
    <x v="1"/>
    <x v="1"/>
    <x v="0"/>
    <n v="131"/>
    <n v="49.099200000000003"/>
    <n v="58.95"/>
  </r>
  <r>
    <x v="0"/>
    <x v="8"/>
    <x v="5"/>
    <x v="2"/>
    <x v="1"/>
    <x v="1"/>
    <x v="1"/>
    <x v="0"/>
    <n v="4"/>
    <n v="0.85220000000000007"/>
    <n v="1.8"/>
  </r>
  <r>
    <x v="9"/>
    <x v="6"/>
    <x v="4"/>
    <x v="0"/>
    <x v="0"/>
    <x v="2"/>
    <x v="2"/>
    <x v="1"/>
    <n v="18"/>
    <n v="0"/>
    <n v="0"/>
  </r>
  <r>
    <x v="5"/>
    <x v="10"/>
    <x v="0"/>
    <x v="2"/>
    <x v="1"/>
    <x v="3"/>
    <x v="1"/>
    <x v="0"/>
    <n v="9"/>
    <n v="0"/>
    <n v="4.95"/>
  </r>
  <r>
    <x v="8"/>
    <x v="1"/>
    <x v="1"/>
    <x v="1"/>
    <x v="1"/>
    <x v="1"/>
    <x v="1"/>
    <x v="0"/>
    <n v="4"/>
    <n v="0.51829999999999998"/>
    <n v="1.8"/>
  </r>
  <r>
    <x v="6"/>
    <x v="4"/>
    <x v="3"/>
    <x v="1"/>
    <x v="1"/>
    <x v="2"/>
    <x v="0"/>
    <x v="0"/>
    <n v="1"/>
    <n v="0"/>
    <n v="0.27500000000000002"/>
  </r>
  <r>
    <x v="2"/>
    <x v="11"/>
    <x v="2"/>
    <x v="1"/>
    <x v="1"/>
    <x v="5"/>
    <x v="0"/>
    <x v="0"/>
    <n v="3"/>
    <n v="37.502800000000001"/>
    <n v="2.0700000000000003"/>
  </r>
  <r>
    <x v="9"/>
    <x v="10"/>
    <x v="0"/>
    <x v="0"/>
    <x v="0"/>
    <x v="2"/>
    <x v="0"/>
    <x v="0"/>
    <n v="210"/>
    <n v="0"/>
    <n v="55.650000000000006"/>
  </r>
  <r>
    <x v="9"/>
    <x v="3"/>
    <x v="2"/>
    <x v="0"/>
    <x v="1"/>
    <x v="1"/>
    <x v="3"/>
    <x v="0"/>
    <n v="3"/>
    <n v="0.53560000000000008"/>
    <n v="1.35"/>
  </r>
  <r>
    <x v="3"/>
    <x v="3"/>
    <x v="2"/>
    <x v="2"/>
    <x v="1"/>
    <x v="3"/>
    <x v="2"/>
    <x v="1"/>
    <n v="0"/>
    <n v="0"/>
    <n v="0"/>
  </r>
  <r>
    <x v="6"/>
    <x v="6"/>
    <x v="4"/>
    <x v="1"/>
    <x v="0"/>
    <x v="2"/>
    <x v="2"/>
    <x v="0"/>
    <n v="2"/>
    <n v="0"/>
    <n v="0.55000000000000004"/>
  </r>
  <r>
    <x v="11"/>
    <x v="2"/>
    <x v="2"/>
    <x v="0"/>
    <x v="1"/>
    <x v="2"/>
    <x v="1"/>
    <x v="1"/>
    <n v="1"/>
    <n v="0"/>
    <n v="0"/>
  </r>
  <r>
    <x v="10"/>
    <x v="6"/>
    <x v="4"/>
    <x v="0"/>
    <x v="0"/>
    <x v="0"/>
    <x v="1"/>
    <x v="1"/>
    <n v="8"/>
    <n v="0"/>
    <n v="0"/>
  </r>
  <r>
    <x v="8"/>
    <x v="17"/>
    <x v="8"/>
    <x v="0"/>
    <x v="1"/>
    <x v="4"/>
    <x v="2"/>
    <x v="1"/>
    <n v="322"/>
    <n v="0"/>
    <n v="0"/>
  </r>
  <r>
    <x v="11"/>
    <x v="25"/>
    <x v="11"/>
    <x v="0"/>
    <x v="1"/>
    <x v="1"/>
    <x v="3"/>
    <x v="0"/>
    <n v="2"/>
    <n v="0.4844"/>
    <n v="0.9"/>
  </r>
  <r>
    <x v="0"/>
    <x v="1"/>
    <x v="1"/>
    <x v="2"/>
    <x v="1"/>
    <x v="3"/>
    <x v="3"/>
    <x v="0"/>
    <n v="2"/>
    <n v="0"/>
    <n v="1.1000000000000001"/>
  </r>
  <r>
    <x v="10"/>
    <x v="5"/>
    <x v="1"/>
    <x v="2"/>
    <x v="1"/>
    <x v="1"/>
    <x v="0"/>
    <x v="0"/>
    <n v="6"/>
    <n v="1.0555000000000001"/>
    <n v="2.7"/>
  </r>
  <r>
    <x v="10"/>
    <x v="11"/>
    <x v="2"/>
    <x v="2"/>
    <x v="1"/>
    <x v="3"/>
    <x v="1"/>
    <x v="1"/>
    <n v="2"/>
    <n v="0"/>
    <n v="0"/>
  </r>
  <r>
    <x v="9"/>
    <x v="10"/>
    <x v="0"/>
    <x v="0"/>
    <x v="1"/>
    <x v="4"/>
    <x v="2"/>
    <x v="0"/>
    <n v="258"/>
    <n v="0"/>
    <n v="141.9"/>
  </r>
  <r>
    <x v="3"/>
    <x v="1"/>
    <x v="1"/>
    <x v="0"/>
    <x v="1"/>
    <x v="1"/>
    <x v="3"/>
    <x v="0"/>
    <n v="233"/>
    <n v="78.891900000000007"/>
    <n v="104.85000000000001"/>
  </r>
  <r>
    <x v="4"/>
    <x v="30"/>
    <x v="1"/>
    <x v="0"/>
    <x v="1"/>
    <x v="0"/>
    <x v="2"/>
    <x v="0"/>
    <n v="3"/>
    <n v="0"/>
    <n v="0.79500000000000004"/>
  </r>
  <r>
    <x v="8"/>
    <x v="8"/>
    <x v="5"/>
    <x v="0"/>
    <x v="1"/>
    <x v="1"/>
    <x v="3"/>
    <x v="0"/>
    <n v="64"/>
    <n v="19.9573"/>
    <n v="28.8"/>
  </r>
  <r>
    <x v="6"/>
    <x v="10"/>
    <x v="0"/>
    <x v="0"/>
    <x v="0"/>
    <x v="5"/>
    <x v="1"/>
    <x v="0"/>
    <n v="3"/>
    <n v="122.86960000000001"/>
    <n v="2.0700000000000003"/>
  </r>
  <r>
    <x v="11"/>
    <x v="4"/>
    <x v="3"/>
    <x v="0"/>
    <x v="1"/>
    <x v="0"/>
    <x v="3"/>
    <x v="0"/>
    <n v="13632"/>
    <n v="0"/>
    <n v="3748.8"/>
  </r>
  <r>
    <x v="9"/>
    <x v="6"/>
    <x v="4"/>
    <x v="2"/>
    <x v="1"/>
    <x v="3"/>
    <x v="0"/>
    <x v="0"/>
    <n v="16"/>
    <n v="0"/>
    <n v="8.8000000000000007"/>
  </r>
  <r>
    <x v="1"/>
    <x v="5"/>
    <x v="1"/>
    <x v="1"/>
    <x v="1"/>
    <x v="0"/>
    <x v="0"/>
    <x v="0"/>
    <n v="1"/>
    <n v="0"/>
    <n v="0.27500000000000002"/>
  </r>
  <r>
    <x v="6"/>
    <x v="4"/>
    <x v="3"/>
    <x v="1"/>
    <x v="1"/>
    <x v="1"/>
    <x v="3"/>
    <x v="0"/>
    <n v="3"/>
    <n v="1.1529"/>
    <n v="1.35"/>
  </r>
  <r>
    <x v="3"/>
    <x v="16"/>
    <x v="7"/>
    <x v="0"/>
    <x v="1"/>
    <x v="1"/>
    <x v="1"/>
    <x v="0"/>
    <n v="199"/>
    <n v="62.160900000000005"/>
    <n v="89.550000000000011"/>
  </r>
  <r>
    <x v="8"/>
    <x v="16"/>
    <x v="7"/>
    <x v="2"/>
    <x v="1"/>
    <x v="3"/>
    <x v="2"/>
    <x v="1"/>
    <n v="0"/>
    <n v="0"/>
    <n v="0"/>
  </r>
  <r>
    <x v="10"/>
    <x v="13"/>
    <x v="0"/>
    <x v="2"/>
    <x v="1"/>
    <x v="2"/>
    <x v="0"/>
    <x v="0"/>
    <n v="1"/>
    <n v="0"/>
    <n v="0.27500000000000002"/>
  </r>
  <r>
    <x v="5"/>
    <x v="12"/>
    <x v="1"/>
    <x v="2"/>
    <x v="1"/>
    <x v="0"/>
    <x v="1"/>
    <x v="0"/>
    <n v="13"/>
    <n v="0"/>
    <n v="3.4450000000000003"/>
  </r>
  <r>
    <x v="2"/>
    <x v="4"/>
    <x v="3"/>
    <x v="1"/>
    <x v="0"/>
    <x v="3"/>
    <x v="2"/>
    <x v="1"/>
    <n v="0"/>
    <n v="0"/>
    <n v="0"/>
  </r>
  <r>
    <x v="9"/>
    <x v="15"/>
    <x v="2"/>
    <x v="0"/>
    <x v="1"/>
    <x v="0"/>
    <x v="0"/>
    <x v="0"/>
    <n v="1134"/>
    <n v="0"/>
    <n v="300.51"/>
  </r>
  <r>
    <x v="10"/>
    <x v="2"/>
    <x v="2"/>
    <x v="1"/>
    <x v="1"/>
    <x v="3"/>
    <x v="0"/>
    <x v="0"/>
    <n v="1"/>
    <n v="0"/>
    <n v="0.55000000000000004"/>
  </r>
  <r>
    <x v="2"/>
    <x v="10"/>
    <x v="0"/>
    <x v="1"/>
    <x v="0"/>
    <x v="2"/>
    <x v="2"/>
    <x v="0"/>
    <n v="18"/>
    <n v="0"/>
    <n v="4.95"/>
  </r>
  <r>
    <x v="6"/>
    <x v="12"/>
    <x v="1"/>
    <x v="2"/>
    <x v="1"/>
    <x v="3"/>
    <x v="2"/>
    <x v="0"/>
    <n v="19"/>
    <n v="0"/>
    <n v="10.450000000000001"/>
  </r>
  <r>
    <x v="1"/>
    <x v="19"/>
    <x v="2"/>
    <x v="2"/>
    <x v="1"/>
    <x v="2"/>
    <x v="0"/>
    <x v="1"/>
    <n v="9"/>
    <n v="0"/>
    <n v="0"/>
  </r>
  <r>
    <x v="4"/>
    <x v="15"/>
    <x v="2"/>
    <x v="1"/>
    <x v="1"/>
    <x v="1"/>
    <x v="3"/>
    <x v="0"/>
    <n v="13"/>
    <n v="3.8916000000000004"/>
    <n v="5.8500000000000005"/>
  </r>
  <r>
    <x v="2"/>
    <x v="4"/>
    <x v="3"/>
    <x v="2"/>
    <x v="1"/>
    <x v="4"/>
    <x v="2"/>
    <x v="0"/>
    <n v="6"/>
    <n v="0"/>
    <n v="3.3000000000000003"/>
  </r>
  <r>
    <x v="10"/>
    <x v="12"/>
    <x v="1"/>
    <x v="1"/>
    <x v="1"/>
    <x v="0"/>
    <x v="0"/>
    <x v="0"/>
    <n v="10"/>
    <n v="0"/>
    <n v="2.75"/>
  </r>
  <r>
    <x v="7"/>
    <x v="15"/>
    <x v="2"/>
    <x v="0"/>
    <x v="1"/>
    <x v="0"/>
    <x v="1"/>
    <x v="0"/>
    <n v="299"/>
    <n v="0"/>
    <n v="82.225000000000009"/>
  </r>
  <r>
    <x v="3"/>
    <x v="12"/>
    <x v="1"/>
    <x v="2"/>
    <x v="1"/>
    <x v="0"/>
    <x v="0"/>
    <x v="0"/>
    <n v="43"/>
    <n v="0"/>
    <n v="11.825000000000001"/>
  </r>
  <r>
    <x v="6"/>
    <x v="2"/>
    <x v="2"/>
    <x v="0"/>
    <x v="1"/>
    <x v="3"/>
    <x v="3"/>
    <x v="0"/>
    <n v="35"/>
    <n v="0"/>
    <n v="19.25"/>
  </r>
  <r>
    <x v="5"/>
    <x v="6"/>
    <x v="4"/>
    <x v="1"/>
    <x v="1"/>
    <x v="4"/>
    <x v="2"/>
    <x v="0"/>
    <n v="16"/>
    <n v="0"/>
    <n v="8.8000000000000007"/>
  </r>
  <r>
    <x v="4"/>
    <x v="0"/>
    <x v="0"/>
    <x v="0"/>
    <x v="1"/>
    <x v="2"/>
    <x v="2"/>
    <x v="0"/>
    <n v="167"/>
    <n v="0"/>
    <n v="44.255000000000003"/>
  </r>
  <r>
    <x v="6"/>
    <x v="10"/>
    <x v="0"/>
    <x v="1"/>
    <x v="1"/>
    <x v="0"/>
    <x v="0"/>
    <x v="0"/>
    <n v="187"/>
    <n v="0"/>
    <n v="51.425000000000004"/>
  </r>
  <r>
    <x v="11"/>
    <x v="1"/>
    <x v="1"/>
    <x v="1"/>
    <x v="1"/>
    <x v="2"/>
    <x v="2"/>
    <x v="0"/>
    <n v="8"/>
    <n v="0"/>
    <n v="2.2000000000000002"/>
  </r>
  <r>
    <x v="3"/>
    <x v="2"/>
    <x v="2"/>
    <x v="0"/>
    <x v="1"/>
    <x v="3"/>
    <x v="3"/>
    <x v="0"/>
    <n v="18"/>
    <n v="0"/>
    <n v="9.9"/>
  </r>
  <r>
    <x v="3"/>
    <x v="22"/>
    <x v="7"/>
    <x v="0"/>
    <x v="1"/>
    <x v="3"/>
    <x v="2"/>
    <x v="0"/>
    <n v="32"/>
    <n v="0"/>
    <n v="17.600000000000001"/>
  </r>
  <r>
    <x v="7"/>
    <x v="24"/>
    <x v="2"/>
    <x v="0"/>
    <x v="1"/>
    <x v="0"/>
    <x v="3"/>
    <x v="0"/>
    <n v="8"/>
    <n v="0"/>
    <n v="2.2000000000000002"/>
  </r>
  <r>
    <x v="6"/>
    <x v="10"/>
    <x v="0"/>
    <x v="2"/>
    <x v="0"/>
    <x v="1"/>
    <x v="2"/>
    <x v="0"/>
    <n v="113"/>
    <n v="22.511600000000001"/>
    <n v="50.85"/>
  </r>
  <r>
    <x v="5"/>
    <x v="15"/>
    <x v="2"/>
    <x v="1"/>
    <x v="1"/>
    <x v="0"/>
    <x v="2"/>
    <x v="1"/>
    <n v="18"/>
    <n v="0"/>
    <n v="0"/>
  </r>
  <r>
    <x v="11"/>
    <x v="13"/>
    <x v="0"/>
    <x v="0"/>
    <x v="1"/>
    <x v="0"/>
    <x v="0"/>
    <x v="1"/>
    <n v="3"/>
    <n v="0"/>
    <n v="0"/>
  </r>
  <r>
    <x v="2"/>
    <x v="4"/>
    <x v="3"/>
    <x v="2"/>
    <x v="1"/>
    <x v="0"/>
    <x v="3"/>
    <x v="0"/>
    <n v="234"/>
    <n v="0"/>
    <n v="64.350000000000009"/>
  </r>
  <r>
    <x v="4"/>
    <x v="2"/>
    <x v="2"/>
    <x v="1"/>
    <x v="1"/>
    <x v="3"/>
    <x v="2"/>
    <x v="1"/>
    <n v="0"/>
    <n v="0"/>
    <n v="0"/>
  </r>
  <r>
    <x v="0"/>
    <x v="8"/>
    <x v="5"/>
    <x v="2"/>
    <x v="1"/>
    <x v="3"/>
    <x v="0"/>
    <x v="0"/>
    <n v="2"/>
    <n v="0"/>
    <n v="1.1000000000000001"/>
  </r>
  <r>
    <x v="2"/>
    <x v="7"/>
    <x v="2"/>
    <x v="0"/>
    <x v="1"/>
    <x v="3"/>
    <x v="2"/>
    <x v="0"/>
    <n v="4"/>
    <n v="0"/>
    <n v="2.2000000000000002"/>
  </r>
  <r>
    <x v="9"/>
    <x v="6"/>
    <x v="4"/>
    <x v="2"/>
    <x v="1"/>
    <x v="1"/>
    <x v="0"/>
    <x v="0"/>
    <n v="66"/>
    <n v="15.835900000000001"/>
    <n v="29.700000000000003"/>
  </r>
  <r>
    <x v="7"/>
    <x v="5"/>
    <x v="1"/>
    <x v="2"/>
    <x v="1"/>
    <x v="1"/>
    <x v="1"/>
    <x v="0"/>
    <n v="8"/>
    <n v="3.4694000000000003"/>
    <n v="3.6"/>
  </r>
  <r>
    <x v="2"/>
    <x v="22"/>
    <x v="7"/>
    <x v="0"/>
    <x v="1"/>
    <x v="2"/>
    <x v="1"/>
    <x v="0"/>
    <n v="2"/>
    <n v="0"/>
    <n v="0.55000000000000004"/>
  </r>
  <r>
    <x v="7"/>
    <x v="13"/>
    <x v="0"/>
    <x v="1"/>
    <x v="1"/>
    <x v="3"/>
    <x v="3"/>
    <x v="0"/>
    <n v="1"/>
    <n v="0"/>
    <n v="0.55000000000000004"/>
  </r>
  <r>
    <x v="8"/>
    <x v="11"/>
    <x v="2"/>
    <x v="1"/>
    <x v="1"/>
    <x v="2"/>
    <x v="3"/>
    <x v="1"/>
    <n v="5"/>
    <n v="0"/>
    <n v="0"/>
  </r>
  <r>
    <x v="10"/>
    <x v="18"/>
    <x v="9"/>
    <x v="0"/>
    <x v="1"/>
    <x v="3"/>
    <x v="2"/>
    <x v="1"/>
    <n v="0"/>
    <n v="0"/>
    <n v="0"/>
  </r>
  <r>
    <x v="8"/>
    <x v="6"/>
    <x v="4"/>
    <x v="0"/>
    <x v="0"/>
    <x v="4"/>
    <x v="0"/>
    <x v="0"/>
    <n v="28"/>
    <n v="0"/>
    <n v="15.4"/>
  </r>
  <r>
    <x v="9"/>
    <x v="16"/>
    <x v="7"/>
    <x v="0"/>
    <x v="1"/>
    <x v="0"/>
    <x v="3"/>
    <x v="0"/>
    <n v="1676"/>
    <n v="0"/>
    <n v="444.14000000000004"/>
  </r>
  <r>
    <x v="1"/>
    <x v="4"/>
    <x v="3"/>
    <x v="0"/>
    <x v="1"/>
    <x v="3"/>
    <x v="0"/>
    <x v="0"/>
    <n v="472"/>
    <n v="0"/>
    <n v="259.60000000000002"/>
  </r>
  <r>
    <x v="10"/>
    <x v="10"/>
    <x v="0"/>
    <x v="0"/>
    <x v="0"/>
    <x v="0"/>
    <x v="0"/>
    <x v="1"/>
    <n v="33"/>
    <n v="0"/>
    <n v="0"/>
  </r>
  <r>
    <x v="2"/>
    <x v="8"/>
    <x v="5"/>
    <x v="0"/>
    <x v="1"/>
    <x v="4"/>
    <x v="3"/>
    <x v="0"/>
    <n v="3"/>
    <n v="0"/>
    <n v="1.6500000000000001"/>
  </r>
  <r>
    <x v="11"/>
    <x v="1"/>
    <x v="1"/>
    <x v="0"/>
    <x v="1"/>
    <x v="0"/>
    <x v="1"/>
    <x v="0"/>
    <n v="295"/>
    <n v="0"/>
    <n v="81.125"/>
  </r>
  <r>
    <x v="3"/>
    <x v="9"/>
    <x v="2"/>
    <x v="1"/>
    <x v="1"/>
    <x v="0"/>
    <x v="1"/>
    <x v="0"/>
    <n v="13"/>
    <n v="0"/>
    <n v="3.5750000000000002"/>
  </r>
  <r>
    <x v="7"/>
    <x v="6"/>
    <x v="4"/>
    <x v="0"/>
    <x v="1"/>
    <x v="4"/>
    <x v="1"/>
    <x v="0"/>
    <n v="16"/>
    <n v="0"/>
    <n v="8.8000000000000007"/>
  </r>
  <r>
    <x v="0"/>
    <x v="4"/>
    <x v="3"/>
    <x v="0"/>
    <x v="1"/>
    <x v="4"/>
    <x v="0"/>
    <x v="0"/>
    <n v="251"/>
    <n v="0"/>
    <n v="138.05000000000001"/>
  </r>
  <r>
    <x v="10"/>
    <x v="12"/>
    <x v="1"/>
    <x v="0"/>
    <x v="1"/>
    <x v="0"/>
    <x v="3"/>
    <x v="0"/>
    <n v="1565"/>
    <n v="0"/>
    <n v="430.375"/>
  </r>
  <r>
    <x v="0"/>
    <x v="2"/>
    <x v="2"/>
    <x v="1"/>
    <x v="1"/>
    <x v="0"/>
    <x v="1"/>
    <x v="0"/>
    <n v="2"/>
    <n v="0"/>
    <n v="0.53"/>
  </r>
  <r>
    <x v="0"/>
    <x v="10"/>
    <x v="0"/>
    <x v="1"/>
    <x v="0"/>
    <x v="3"/>
    <x v="3"/>
    <x v="0"/>
    <n v="3"/>
    <n v="0"/>
    <n v="1.6500000000000001"/>
  </r>
  <r>
    <x v="3"/>
    <x v="15"/>
    <x v="2"/>
    <x v="1"/>
    <x v="1"/>
    <x v="0"/>
    <x v="0"/>
    <x v="1"/>
    <n v="1"/>
    <n v="0"/>
    <n v="0"/>
  </r>
  <r>
    <x v="0"/>
    <x v="11"/>
    <x v="2"/>
    <x v="0"/>
    <x v="1"/>
    <x v="3"/>
    <x v="0"/>
    <x v="0"/>
    <n v="370"/>
    <n v="0"/>
    <n v="203.5"/>
  </r>
  <r>
    <x v="6"/>
    <x v="9"/>
    <x v="2"/>
    <x v="2"/>
    <x v="1"/>
    <x v="0"/>
    <x v="2"/>
    <x v="1"/>
    <n v="18"/>
    <n v="0"/>
    <n v="0"/>
  </r>
  <r>
    <x v="0"/>
    <x v="27"/>
    <x v="12"/>
    <x v="0"/>
    <x v="1"/>
    <x v="0"/>
    <x v="3"/>
    <x v="0"/>
    <n v="15"/>
    <n v="0"/>
    <n v="3.9750000000000001"/>
  </r>
  <r>
    <x v="6"/>
    <x v="18"/>
    <x v="9"/>
    <x v="0"/>
    <x v="1"/>
    <x v="3"/>
    <x v="2"/>
    <x v="1"/>
    <n v="0"/>
    <n v="0"/>
    <n v="0"/>
  </r>
  <r>
    <x v="2"/>
    <x v="6"/>
    <x v="4"/>
    <x v="1"/>
    <x v="1"/>
    <x v="3"/>
    <x v="0"/>
    <x v="0"/>
    <n v="1"/>
    <n v="0"/>
    <n v="0.55000000000000004"/>
  </r>
  <r>
    <x v="1"/>
    <x v="9"/>
    <x v="2"/>
    <x v="1"/>
    <x v="1"/>
    <x v="2"/>
    <x v="2"/>
    <x v="0"/>
    <n v="32"/>
    <n v="0"/>
    <n v="8.8000000000000007"/>
  </r>
  <r>
    <x v="6"/>
    <x v="6"/>
    <x v="4"/>
    <x v="2"/>
    <x v="1"/>
    <x v="3"/>
    <x v="2"/>
    <x v="0"/>
    <n v="62"/>
    <n v="0"/>
    <n v="34.1"/>
  </r>
  <r>
    <x v="1"/>
    <x v="4"/>
    <x v="3"/>
    <x v="0"/>
    <x v="1"/>
    <x v="5"/>
    <x v="0"/>
    <x v="1"/>
    <n v="1"/>
    <n v="19.901"/>
    <n v="0"/>
  </r>
  <r>
    <x v="9"/>
    <x v="19"/>
    <x v="2"/>
    <x v="1"/>
    <x v="1"/>
    <x v="4"/>
    <x v="1"/>
    <x v="0"/>
    <n v="1"/>
    <n v="0"/>
    <n v="0.55000000000000004"/>
  </r>
  <r>
    <x v="1"/>
    <x v="19"/>
    <x v="2"/>
    <x v="0"/>
    <x v="1"/>
    <x v="4"/>
    <x v="0"/>
    <x v="0"/>
    <n v="40"/>
    <n v="0"/>
    <n v="22"/>
  </r>
  <r>
    <x v="9"/>
    <x v="26"/>
    <x v="2"/>
    <x v="0"/>
    <x v="1"/>
    <x v="1"/>
    <x v="1"/>
    <x v="0"/>
    <n v="2"/>
    <n v="3.4186000000000001"/>
    <n v="0.9"/>
  </r>
  <r>
    <x v="7"/>
    <x v="14"/>
    <x v="6"/>
    <x v="0"/>
    <x v="1"/>
    <x v="3"/>
    <x v="2"/>
    <x v="1"/>
    <n v="0"/>
    <n v="0"/>
    <n v="0"/>
  </r>
  <r>
    <x v="4"/>
    <x v="11"/>
    <x v="2"/>
    <x v="0"/>
    <x v="1"/>
    <x v="1"/>
    <x v="2"/>
    <x v="0"/>
    <n v="3214"/>
    <n v="990.00030000000004"/>
    <n v="1446.3000000000002"/>
  </r>
  <r>
    <x v="10"/>
    <x v="4"/>
    <x v="3"/>
    <x v="0"/>
    <x v="0"/>
    <x v="2"/>
    <x v="2"/>
    <x v="0"/>
    <n v="70"/>
    <n v="0"/>
    <n v="19.25"/>
  </r>
  <r>
    <x v="7"/>
    <x v="13"/>
    <x v="0"/>
    <x v="0"/>
    <x v="1"/>
    <x v="0"/>
    <x v="1"/>
    <x v="0"/>
    <n v="32"/>
    <n v="0"/>
    <n v="8.8000000000000007"/>
  </r>
  <r>
    <x v="0"/>
    <x v="10"/>
    <x v="0"/>
    <x v="1"/>
    <x v="1"/>
    <x v="4"/>
    <x v="1"/>
    <x v="0"/>
    <n v="1"/>
    <n v="0"/>
    <n v="0.55000000000000004"/>
  </r>
  <r>
    <x v="4"/>
    <x v="17"/>
    <x v="8"/>
    <x v="0"/>
    <x v="1"/>
    <x v="0"/>
    <x v="0"/>
    <x v="1"/>
    <n v="82"/>
    <n v="0"/>
    <n v="0"/>
  </r>
  <r>
    <x v="0"/>
    <x v="8"/>
    <x v="5"/>
    <x v="1"/>
    <x v="1"/>
    <x v="1"/>
    <x v="2"/>
    <x v="0"/>
    <n v="71"/>
    <n v="23.557700000000001"/>
    <n v="31.950000000000003"/>
  </r>
  <r>
    <x v="4"/>
    <x v="6"/>
    <x v="4"/>
    <x v="0"/>
    <x v="1"/>
    <x v="0"/>
    <x v="1"/>
    <x v="1"/>
    <n v="14"/>
    <n v="0"/>
    <n v="0"/>
  </r>
  <r>
    <x v="11"/>
    <x v="10"/>
    <x v="0"/>
    <x v="1"/>
    <x v="1"/>
    <x v="2"/>
    <x v="0"/>
    <x v="1"/>
    <n v="1"/>
    <n v="0"/>
    <n v="0"/>
  </r>
  <r>
    <x v="3"/>
    <x v="12"/>
    <x v="1"/>
    <x v="2"/>
    <x v="1"/>
    <x v="2"/>
    <x v="2"/>
    <x v="1"/>
    <n v="1"/>
    <n v="0"/>
    <n v="0"/>
  </r>
  <r>
    <x v="9"/>
    <x v="0"/>
    <x v="0"/>
    <x v="0"/>
    <x v="1"/>
    <x v="4"/>
    <x v="3"/>
    <x v="0"/>
    <n v="6"/>
    <n v="0"/>
    <n v="3.3000000000000003"/>
  </r>
  <r>
    <x v="0"/>
    <x v="6"/>
    <x v="4"/>
    <x v="0"/>
    <x v="1"/>
    <x v="3"/>
    <x v="2"/>
    <x v="1"/>
    <n v="44"/>
    <n v="0"/>
    <n v="0"/>
  </r>
  <r>
    <x v="6"/>
    <x v="2"/>
    <x v="2"/>
    <x v="0"/>
    <x v="1"/>
    <x v="0"/>
    <x v="2"/>
    <x v="0"/>
    <n v="2429"/>
    <n v="0"/>
    <n v="667.97500000000002"/>
  </r>
  <r>
    <x v="10"/>
    <x v="16"/>
    <x v="7"/>
    <x v="2"/>
    <x v="1"/>
    <x v="1"/>
    <x v="2"/>
    <x v="0"/>
    <n v="16"/>
    <n v="4.9298999999999999"/>
    <n v="7.2"/>
  </r>
  <r>
    <x v="2"/>
    <x v="4"/>
    <x v="3"/>
    <x v="0"/>
    <x v="0"/>
    <x v="1"/>
    <x v="3"/>
    <x v="0"/>
    <n v="26"/>
    <n v="10.468300000000001"/>
    <n v="11.700000000000001"/>
  </r>
  <r>
    <x v="6"/>
    <x v="13"/>
    <x v="0"/>
    <x v="2"/>
    <x v="1"/>
    <x v="3"/>
    <x v="2"/>
    <x v="1"/>
    <n v="0"/>
    <n v="0"/>
    <n v="0"/>
  </r>
  <r>
    <x v="11"/>
    <x v="0"/>
    <x v="0"/>
    <x v="2"/>
    <x v="1"/>
    <x v="2"/>
    <x v="1"/>
    <x v="0"/>
    <n v="1"/>
    <n v="0"/>
    <n v="0.27500000000000002"/>
  </r>
  <r>
    <x v="2"/>
    <x v="4"/>
    <x v="3"/>
    <x v="2"/>
    <x v="0"/>
    <x v="2"/>
    <x v="2"/>
    <x v="0"/>
    <n v="8"/>
    <n v="0"/>
    <n v="2.2000000000000002"/>
  </r>
  <r>
    <x v="10"/>
    <x v="12"/>
    <x v="1"/>
    <x v="1"/>
    <x v="1"/>
    <x v="1"/>
    <x v="2"/>
    <x v="0"/>
    <n v="7"/>
    <n v="3.7403"/>
    <n v="3.1500000000000004"/>
  </r>
  <r>
    <x v="9"/>
    <x v="12"/>
    <x v="1"/>
    <x v="2"/>
    <x v="1"/>
    <x v="1"/>
    <x v="3"/>
    <x v="0"/>
    <n v="8"/>
    <n v="2.4563000000000001"/>
    <n v="3.6"/>
  </r>
  <r>
    <x v="8"/>
    <x v="16"/>
    <x v="7"/>
    <x v="0"/>
    <x v="1"/>
    <x v="1"/>
    <x v="3"/>
    <x v="0"/>
    <n v="318"/>
    <n v="89.744600000000005"/>
    <n v="143.1"/>
  </r>
  <r>
    <x v="11"/>
    <x v="11"/>
    <x v="2"/>
    <x v="2"/>
    <x v="1"/>
    <x v="3"/>
    <x v="2"/>
    <x v="0"/>
    <n v="215"/>
    <n v="0"/>
    <n v="118.25"/>
  </r>
  <r>
    <x v="0"/>
    <x v="11"/>
    <x v="2"/>
    <x v="2"/>
    <x v="1"/>
    <x v="1"/>
    <x v="0"/>
    <x v="0"/>
    <n v="48"/>
    <n v="13.841100000000001"/>
    <n v="21.6"/>
  </r>
  <r>
    <x v="5"/>
    <x v="13"/>
    <x v="0"/>
    <x v="2"/>
    <x v="1"/>
    <x v="0"/>
    <x v="1"/>
    <x v="0"/>
    <n v="1"/>
    <n v="0"/>
    <n v="0.26500000000000001"/>
  </r>
  <r>
    <x v="2"/>
    <x v="0"/>
    <x v="0"/>
    <x v="0"/>
    <x v="0"/>
    <x v="0"/>
    <x v="0"/>
    <x v="0"/>
    <n v="2"/>
    <n v="0"/>
    <n v="0.55000000000000004"/>
  </r>
  <r>
    <x v="4"/>
    <x v="0"/>
    <x v="0"/>
    <x v="2"/>
    <x v="1"/>
    <x v="2"/>
    <x v="2"/>
    <x v="0"/>
    <n v="17"/>
    <n v="0"/>
    <n v="4.5049999999999999"/>
  </r>
  <r>
    <x v="9"/>
    <x v="10"/>
    <x v="0"/>
    <x v="0"/>
    <x v="1"/>
    <x v="5"/>
    <x v="0"/>
    <x v="1"/>
    <n v="62"/>
    <n v="2197.7739000000001"/>
    <n v="0"/>
  </r>
  <r>
    <x v="5"/>
    <x v="26"/>
    <x v="2"/>
    <x v="2"/>
    <x v="1"/>
    <x v="0"/>
    <x v="2"/>
    <x v="1"/>
    <n v="3"/>
    <n v="0"/>
    <n v="0"/>
  </r>
  <r>
    <x v="1"/>
    <x v="17"/>
    <x v="8"/>
    <x v="2"/>
    <x v="1"/>
    <x v="0"/>
    <x v="3"/>
    <x v="1"/>
    <n v="19"/>
    <n v="0"/>
    <n v="0"/>
  </r>
  <r>
    <x v="0"/>
    <x v="0"/>
    <x v="0"/>
    <x v="2"/>
    <x v="1"/>
    <x v="0"/>
    <x v="1"/>
    <x v="0"/>
    <n v="7"/>
    <n v="0"/>
    <n v="1.855"/>
  </r>
  <r>
    <x v="9"/>
    <x v="5"/>
    <x v="1"/>
    <x v="2"/>
    <x v="1"/>
    <x v="0"/>
    <x v="3"/>
    <x v="0"/>
    <n v="17"/>
    <n v="0"/>
    <n v="4.5049999999999999"/>
  </r>
  <r>
    <x v="4"/>
    <x v="8"/>
    <x v="5"/>
    <x v="0"/>
    <x v="1"/>
    <x v="0"/>
    <x v="2"/>
    <x v="0"/>
    <n v="1557"/>
    <n v="0"/>
    <n v="412.60500000000002"/>
  </r>
  <r>
    <x v="5"/>
    <x v="11"/>
    <x v="2"/>
    <x v="2"/>
    <x v="1"/>
    <x v="2"/>
    <x v="1"/>
    <x v="0"/>
    <n v="13"/>
    <n v="0"/>
    <n v="3.4450000000000003"/>
  </r>
  <r>
    <x v="2"/>
    <x v="11"/>
    <x v="2"/>
    <x v="2"/>
    <x v="1"/>
    <x v="2"/>
    <x v="3"/>
    <x v="0"/>
    <n v="118"/>
    <n v="0"/>
    <n v="32.450000000000003"/>
  </r>
  <r>
    <x v="8"/>
    <x v="16"/>
    <x v="7"/>
    <x v="1"/>
    <x v="1"/>
    <x v="1"/>
    <x v="0"/>
    <x v="0"/>
    <n v="9"/>
    <n v="3.3884000000000003"/>
    <n v="4.05"/>
  </r>
  <r>
    <x v="1"/>
    <x v="1"/>
    <x v="1"/>
    <x v="2"/>
    <x v="1"/>
    <x v="1"/>
    <x v="3"/>
    <x v="0"/>
    <n v="3"/>
    <n v="0.18690000000000001"/>
    <n v="1.35"/>
  </r>
  <r>
    <x v="4"/>
    <x v="12"/>
    <x v="1"/>
    <x v="1"/>
    <x v="1"/>
    <x v="3"/>
    <x v="3"/>
    <x v="0"/>
    <n v="1"/>
    <n v="0"/>
    <n v="0.55000000000000004"/>
  </r>
  <r>
    <x v="3"/>
    <x v="13"/>
    <x v="0"/>
    <x v="0"/>
    <x v="1"/>
    <x v="2"/>
    <x v="0"/>
    <x v="0"/>
    <n v="20"/>
    <n v="0"/>
    <n v="5.5"/>
  </r>
  <r>
    <x v="0"/>
    <x v="16"/>
    <x v="7"/>
    <x v="0"/>
    <x v="1"/>
    <x v="0"/>
    <x v="1"/>
    <x v="1"/>
    <n v="1"/>
    <n v="0"/>
    <n v="0"/>
  </r>
  <r>
    <x v="9"/>
    <x v="9"/>
    <x v="2"/>
    <x v="2"/>
    <x v="1"/>
    <x v="3"/>
    <x v="2"/>
    <x v="0"/>
    <n v="42"/>
    <n v="0"/>
    <n v="23.1"/>
  </r>
  <r>
    <x v="8"/>
    <x v="17"/>
    <x v="8"/>
    <x v="2"/>
    <x v="1"/>
    <x v="0"/>
    <x v="1"/>
    <x v="1"/>
    <n v="3"/>
    <n v="0"/>
    <n v="0"/>
  </r>
  <r>
    <x v="11"/>
    <x v="16"/>
    <x v="7"/>
    <x v="1"/>
    <x v="1"/>
    <x v="3"/>
    <x v="2"/>
    <x v="0"/>
    <n v="5"/>
    <n v="0"/>
    <n v="2.75"/>
  </r>
  <r>
    <x v="7"/>
    <x v="11"/>
    <x v="2"/>
    <x v="2"/>
    <x v="1"/>
    <x v="4"/>
    <x v="1"/>
    <x v="0"/>
    <n v="12"/>
    <n v="0"/>
    <n v="6.6000000000000005"/>
  </r>
  <r>
    <x v="9"/>
    <x v="15"/>
    <x v="2"/>
    <x v="2"/>
    <x v="1"/>
    <x v="2"/>
    <x v="0"/>
    <x v="0"/>
    <n v="21"/>
    <n v="0"/>
    <n v="5.5650000000000004"/>
  </r>
  <r>
    <x v="0"/>
    <x v="17"/>
    <x v="8"/>
    <x v="2"/>
    <x v="1"/>
    <x v="4"/>
    <x v="2"/>
    <x v="1"/>
    <n v="30"/>
    <n v="0"/>
    <n v="0"/>
  </r>
  <r>
    <x v="3"/>
    <x v="13"/>
    <x v="0"/>
    <x v="0"/>
    <x v="1"/>
    <x v="3"/>
    <x v="2"/>
    <x v="0"/>
    <n v="47"/>
    <n v="0"/>
    <n v="25.85"/>
  </r>
  <r>
    <x v="5"/>
    <x v="10"/>
    <x v="0"/>
    <x v="2"/>
    <x v="0"/>
    <x v="2"/>
    <x v="0"/>
    <x v="0"/>
    <n v="30"/>
    <n v="0"/>
    <n v="7.95"/>
  </r>
  <r>
    <x v="7"/>
    <x v="4"/>
    <x v="3"/>
    <x v="0"/>
    <x v="1"/>
    <x v="2"/>
    <x v="3"/>
    <x v="1"/>
    <n v="13"/>
    <n v="0"/>
    <n v="0"/>
  </r>
  <r>
    <x v="0"/>
    <x v="10"/>
    <x v="0"/>
    <x v="0"/>
    <x v="0"/>
    <x v="2"/>
    <x v="1"/>
    <x v="0"/>
    <n v="57"/>
    <n v="0"/>
    <n v="15.105"/>
  </r>
  <r>
    <x v="3"/>
    <x v="12"/>
    <x v="1"/>
    <x v="1"/>
    <x v="1"/>
    <x v="3"/>
    <x v="0"/>
    <x v="0"/>
    <n v="1"/>
    <n v="0"/>
    <n v="0.55000000000000004"/>
  </r>
  <r>
    <x v="6"/>
    <x v="17"/>
    <x v="8"/>
    <x v="1"/>
    <x v="1"/>
    <x v="1"/>
    <x v="1"/>
    <x v="0"/>
    <n v="6"/>
    <n v="1.4716"/>
    <n v="2.7"/>
  </r>
  <r>
    <x v="0"/>
    <x v="10"/>
    <x v="0"/>
    <x v="0"/>
    <x v="1"/>
    <x v="0"/>
    <x v="0"/>
    <x v="0"/>
    <n v="9530"/>
    <n v="0"/>
    <n v="2525.4500000000003"/>
  </r>
  <r>
    <x v="5"/>
    <x v="6"/>
    <x v="4"/>
    <x v="2"/>
    <x v="1"/>
    <x v="3"/>
    <x v="3"/>
    <x v="1"/>
    <n v="1"/>
    <n v="0"/>
    <n v="0"/>
  </r>
  <r>
    <x v="9"/>
    <x v="17"/>
    <x v="8"/>
    <x v="2"/>
    <x v="1"/>
    <x v="2"/>
    <x v="1"/>
    <x v="0"/>
    <n v="13"/>
    <n v="0"/>
    <n v="3.4450000000000003"/>
  </r>
  <r>
    <x v="6"/>
    <x v="15"/>
    <x v="2"/>
    <x v="0"/>
    <x v="1"/>
    <x v="0"/>
    <x v="0"/>
    <x v="0"/>
    <n v="1258"/>
    <n v="0"/>
    <n v="345.95"/>
  </r>
  <r>
    <x v="7"/>
    <x v="15"/>
    <x v="2"/>
    <x v="1"/>
    <x v="1"/>
    <x v="3"/>
    <x v="3"/>
    <x v="0"/>
    <n v="1"/>
    <n v="0"/>
    <n v="0.55000000000000004"/>
  </r>
  <r>
    <x v="7"/>
    <x v="11"/>
    <x v="2"/>
    <x v="1"/>
    <x v="1"/>
    <x v="3"/>
    <x v="3"/>
    <x v="0"/>
    <n v="11"/>
    <n v="0"/>
    <n v="6.0500000000000007"/>
  </r>
  <r>
    <x v="0"/>
    <x v="0"/>
    <x v="0"/>
    <x v="0"/>
    <x v="1"/>
    <x v="3"/>
    <x v="1"/>
    <x v="0"/>
    <n v="2"/>
    <n v="0"/>
    <n v="1.1000000000000001"/>
  </r>
  <r>
    <x v="10"/>
    <x v="10"/>
    <x v="0"/>
    <x v="1"/>
    <x v="1"/>
    <x v="1"/>
    <x v="2"/>
    <x v="0"/>
    <n v="190"/>
    <n v="61.550700000000006"/>
    <n v="85.5"/>
  </r>
  <r>
    <x v="5"/>
    <x v="10"/>
    <x v="0"/>
    <x v="2"/>
    <x v="1"/>
    <x v="0"/>
    <x v="1"/>
    <x v="0"/>
    <n v="141"/>
    <n v="0"/>
    <n v="37.365000000000002"/>
  </r>
  <r>
    <x v="4"/>
    <x v="28"/>
    <x v="13"/>
    <x v="0"/>
    <x v="1"/>
    <x v="3"/>
    <x v="2"/>
    <x v="1"/>
    <n v="0"/>
    <n v="0"/>
    <n v="0"/>
  </r>
  <r>
    <x v="11"/>
    <x v="6"/>
    <x v="4"/>
    <x v="0"/>
    <x v="0"/>
    <x v="2"/>
    <x v="0"/>
    <x v="1"/>
    <n v="1"/>
    <n v="0"/>
    <n v="0"/>
  </r>
  <r>
    <x v="5"/>
    <x v="11"/>
    <x v="2"/>
    <x v="1"/>
    <x v="1"/>
    <x v="3"/>
    <x v="2"/>
    <x v="1"/>
    <n v="10"/>
    <n v="0"/>
    <n v="0"/>
  </r>
  <r>
    <x v="10"/>
    <x v="10"/>
    <x v="0"/>
    <x v="0"/>
    <x v="1"/>
    <x v="3"/>
    <x v="0"/>
    <x v="1"/>
    <n v="10"/>
    <n v="0"/>
    <n v="0"/>
  </r>
  <r>
    <x v="11"/>
    <x v="10"/>
    <x v="0"/>
    <x v="2"/>
    <x v="0"/>
    <x v="4"/>
    <x v="2"/>
    <x v="1"/>
    <n v="20"/>
    <n v="0"/>
    <n v="0"/>
  </r>
  <r>
    <x v="2"/>
    <x v="11"/>
    <x v="2"/>
    <x v="2"/>
    <x v="1"/>
    <x v="0"/>
    <x v="2"/>
    <x v="1"/>
    <n v="67"/>
    <n v="0"/>
    <n v="0"/>
  </r>
  <r>
    <x v="2"/>
    <x v="17"/>
    <x v="8"/>
    <x v="2"/>
    <x v="1"/>
    <x v="2"/>
    <x v="3"/>
    <x v="0"/>
    <n v="63"/>
    <n v="0"/>
    <n v="17.324999999999999"/>
  </r>
  <r>
    <x v="11"/>
    <x v="21"/>
    <x v="0"/>
    <x v="0"/>
    <x v="0"/>
    <x v="0"/>
    <x v="3"/>
    <x v="0"/>
    <n v="6"/>
    <n v="0"/>
    <n v="1.6500000000000001"/>
  </r>
  <r>
    <x v="8"/>
    <x v="15"/>
    <x v="2"/>
    <x v="1"/>
    <x v="1"/>
    <x v="3"/>
    <x v="2"/>
    <x v="1"/>
    <n v="0"/>
    <n v="0"/>
    <n v="0"/>
  </r>
  <r>
    <x v="4"/>
    <x v="26"/>
    <x v="2"/>
    <x v="0"/>
    <x v="1"/>
    <x v="2"/>
    <x v="2"/>
    <x v="0"/>
    <n v="2"/>
    <n v="0"/>
    <n v="0.53"/>
  </r>
  <r>
    <x v="7"/>
    <x v="6"/>
    <x v="4"/>
    <x v="2"/>
    <x v="1"/>
    <x v="3"/>
    <x v="2"/>
    <x v="1"/>
    <n v="2"/>
    <n v="0"/>
    <n v="0"/>
  </r>
  <r>
    <x v="8"/>
    <x v="16"/>
    <x v="7"/>
    <x v="0"/>
    <x v="1"/>
    <x v="3"/>
    <x v="0"/>
    <x v="0"/>
    <n v="70"/>
    <n v="0"/>
    <n v="38.5"/>
  </r>
  <r>
    <x v="3"/>
    <x v="19"/>
    <x v="2"/>
    <x v="2"/>
    <x v="1"/>
    <x v="0"/>
    <x v="3"/>
    <x v="1"/>
    <n v="2"/>
    <n v="0"/>
    <n v="0"/>
  </r>
  <r>
    <x v="2"/>
    <x v="4"/>
    <x v="3"/>
    <x v="0"/>
    <x v="0"/>
    <x v="0"/>
    <x v="2"/>
    <x v="1"/>
    <n v="37"/>
    <n v="0"/>
    <n v="0"/>
  </r>
  <r>
    <x v="4"/>
    <x v="2"/>
    <x v="2"/>
    <x v="0"/>
    <x v="1"/>
    <x v="2"/>
    <x v="3"/>
    <x v="0"/>
    <n v="49"/>
    <n v="0"/>
    <n v="12.985000000000001"/>
  </r>
  <r>
    <x v="0"/>
    <x v="2"/>
    <x v="2"/>
    <x v="2"/>
    <x v="1"/>
    <x v="3"/>
    <x v="1"/>
    <x v="1"/>
    <n v="1"/>
    <n v="0"/>
    <n v="0"/>
  </r>
  <r>
    <x v="9"/>
    <x v="8"/>
    <x v="5"/>
    <x v="0"/>
    <x v="1"/>
    <x v="3"/>
    <x v="2"/>
    <x v="1"/>
    <n v="4"/>
    <n v="0"/>
    <n v="0"/>
  </r>
  <r>
    <x v="0"/>
    <x v="10"/>
    <x v="0"/>
    <x v="0"/>
    <x v="0"/>
    <x v="3"/>
    <x v="2"/>
    <x v="0"/>
    <n v="736"/>
    <n v="0"/>
    <n v="404.8"/>
  </r>
  <r>
    <x v="0"/>
    <x v="11"/>
    <x v="2"/>
    <x v="0"/>
    <x v="1"/>
    <x v="5"/>
    <x v="1"/>
    <x v="1"/>
    <n v="40"/>
    <n v="1298.6171000000002"/>
    <n v="0"/>
  </r>
  <r>
    <x v="8"/>
    <x v="15"/>
    <x v="2"/>
    <x v="0"/>
    <x v="1"/>
    <x v="3"/>
    <x v="0"/>
    <x v="0"/>
    <n v="82"/>
    <n v="0"/>
    <n v="45.1"/>
  </r>
  <r>
    <x v="2"/>
    <x v="18"/>
    <x v="9"/>
    <x v="1"/>
    <x v="1"/>
    <x v="0"/>
    <x v="0"/>
    <x v="0"/>
    <n v="2"/>
    <n v="0"/>
    <n v="0.55000000000000004"/>
  </r>
  <r>
    <x v="6"/>
    <x v="10"/>
    <x v="0"/>
    <x v="0"/>
    <x v="0"/>
    <x v="0"/>
    <x v="0"/>
    <x v="1"/>
    <n v="39"/>
    <n v="0"/>
    <n v="0"/>
  </r>
  <r>
    <x v="4"/>
    <x v="2"/>
    <x v="2"/>
    <x v="1"/>
    <x v="1"/>
    <x v="0"/>
    <x v="1"/>
    <x v="0"/>
    <n v="5"/>
    <n v="0"/>
    <n v="1.325"/>
  </r>
  <r>
    <x v="10"/>
    <x v="9"/>
    <x v="2"/>
    <x v="0"/>
    <x v="1"/>
    <x v="2"/>
    <x v="1"/>
    <x v="0"/>
    <n v="75"/>
    <n v="0"/>
    <n v="20.625"/>
  </r>
  <r>
    <x v="9"/>
    <x v="13"/>
    <x v="0"/>
    <x v="1"/>
    <x v="1"/>
    <x v="0"/>
    <x v="2"/>
    <x v="0"/>
    <n v="12"/>
    <n v="0"/>
    <n v="3.18"/>
  </r>
  <r>
    <x v="4"/>
    <x v="17"/>
    <x v="8"/>
    <x v="0"/>
    <x v="1"/>
    <x v="4"/>
    <x v="1"/>
    <x v="1"/>
    <n v="12"/>
    <n v="0"/>
    <n v="0"/>
  </r>
  <r>
    <x v="5"/>
    <x v="10"/>
    <x v="0"/>
    <x v="0"/>
    <x v="1"/>
    <x v="0"/>
    <x v="2"/>
    <x v="0"/>
    <n v="50216"/>
    <n v="0"/>
    <n v="13307.24"/>
  </r>
  <r>
    <x v="1"/>
    <x v="17"/>
    <x v="8"/>
    <x v="2"/>
    <x v="1"/>
    <x v="4"/>
    <x v="2"/>
    <x v="0"/>
    <n v="9"/>
    <n v="0"/>
    <n v="4.95"/>
  </r>
  <r>
    <x v="0"/>
    <x v="15"/>
    <x v="2"/>
    <x v="1"/>
    <x v="1"/>
    <x v="5"/>
    <x v="3"/>
    <x v="0"/>
    <n v="13"/>
    <n v="269.84430000000003"/>
    <n v="8.9700000000000006"/>
  </r>
  <r>
    <x v="1"/>
    <x v="11"/>
    <x v="2"/>
    <x v="2"/>
    <x v="1"/>
    <x v="5"/>
    <x v="2"/>
    <x v="0"/>
    <n v="1"/>
    <n v="0.18340000000000001"/>
    <n v="0.69000000000000006"/>
  </r>
  <r>
    <x v="5"/>
    <x v="19"/>
    <x v="2"/>
    <x v="0"/>
    <x v="1"/>
    <x v="4"/>
    <x v="3"/>
    <x v="1"/>
    <n v="67"/>
    <n v="0"/>
    <n v="0"/>
  </r>
  <r>
    <x v="10"/>
    <x v="11"/>
    <x v="2"/>
    <x v="1"/>
    <x v="1"/>
    <x v="2"/>
    <x v="2"/>
    <x v="1"/>
    <n v="24"/>
    <n v="0"/>
    <n v="0"/>
  </r>
  <r>
    <x v="6"/>
    <x v="5"/>
    <x v="1"/>
    <x v="1"/>
    <x v="1"/>
    <x v="0"/>
    <x v="3"/>
    <x v="0"/>
    <n v="3"/>
    <n v="0"/>
    <n v="0.82500000000000007"/>
  </r>
  <r>
    <x v="5"/>
    <x v="0"/>
    <x v="0"/>
    <x v="2"/>
    <x v="1"/>
    <x v="3"/>
    <x v="2"/>
    <x v="0"/>
    <n v="8"/>
    <n v="0"/>
    <n v="4.4000000000000004"/>
  </r>
  <r>
    <x v="9"/>
    <x v="16"/>
    <x v="7"/>
    <x v="1"/>
    <x v="1"/>
    <x v="1"/>
    <x v="3"/>
    <x v="0"/>
    <n v="3"/>
    <n v="0.96860000000000002"/>
    <n v="1.35"/>
  </r>
  <r>
    <x v="4"/>
    <x v="6"/>
    <x v="4"/>
    <x v="0"/>
    <x v="1"/>
    <x v="5"/>
    <x v="0"/>
    <x v="0"/>
    <n v="1"/>
    <n v="8.7508999999999997"/>
    <n v="0.69000000000000006"/>
  </r>
  <r>
    <x v="0"/>
    <x v="6"/>
    <x v="4"/>
    <x v="2"/>
    <x v="0"/>
    <x v="1"/>
    <x v="3"/>
    <x v="0"/>
    <n v="29"/>
    <n v="5.4055"/>
    <n v="13.05"/>
  </r>
  <r>
    <x v="2"/>
    <x v="9"/>
    <x v="2"/>
    <x v="1"/>
    <x v="1"/>
    <x v="0"/>
    <x v="1"/>
    <x v="1"/>
    <n v="1"/>
    <n v="0"/>
    <n v="0"/>
  </r>
  <r>
    <x v="4"/>
    <x v="6"/>
    <x v="4"/>
    <x v="0"/>
    <x v="0"/>
    <x v="0"/>
    <x v="0"/>
    <x v="0"/>
    <n v="654"/>
    <n v="0"/>
    <n v="173.31"/>
  </r>
  <r>
    <x v="6"/>
    <x v="9"/>
    <x v="2"/>
    <x v="0"/>
    <x v="1"/>
    <x v="3"/>
    <x v="1"/>
    <x v="0"/>
    <n v="39"/>
    <n v="0"/>
    <n v="21.45"/>
  </r>
  <r>
    <x v="10"/>
    <x v="0"/>
    <x v="0"/>
    <x v="1"/>
    <x v="0"/>
    <x v="1"/>
    <x v="0"/>
    <x v="0"/>
    <n v="1"/>
    <n v="0.184"/>
    <n v="0.45"/>
  </r>
  <r>
    <x v="9"/>
    <x v="26"/>
    <x v="2"/>
    <x v="0"/>
    <x v="1"/>
    <x v="0"/>
    <x v="0"/>
    <x v="1"/>
    <n v="5"/>
    <n v="0"/>
    <n v="0"/>
  </r>
  <r>
    <x v="0"/>
    <x v="4"/>
    <x v="3"/>
    <x v="2"/>
    <x v="0"/>
    <x v="1"/>
    <x v="2"/>
    <x v="0"/>
    <n v="3"/>
    <n v="0.45230000000000004"/>
    <n v="1.35"/>
  </r>
  <r>
    <x v="10"/>
    <x v="6"/>
    <x v="4"/>
    <x v="2"/>
    <x v="1"/>
    <x v="1"/>
    <x v="0"/>
    <x v="0"/>
    <n v="71"/>
    <n v="13.075700000000001"/>
    <n v="31.950000000000003"/>
  </r>
  <r>
    <x v="11"/>
    <x v="4"/>
    <x v="3"/>
    <x v="1"/>
    <x v="0"/>
    <x v="3"/>
    <x v="2"/>
    <x v="0"/>
    <n v="1"/>
    <n v="0"/>
    <n v="0.55000000000000004"/>
  </r>
  <r>
    <x v="7"/>
    <x v="17"/>
    <x v="8"/>
    <x v="0"/>
    <x v="1"/>
    <x v="5"/>
    <x v="1"/>
    <x v="1"/>
    <n v="1"/>
    <n v="47.368300000000005"/>
    <n v="0"/>
  </r>
  <r>
    <x v="5"/>
    <x v="10"/>
    <x v="0"/>
    <x v="1"/>
    <x v="0"/>
    <x v="2"/>
    <x v="0"/>
    <x v="0"/>
    <n v="11"/>
    <n v="0"/>
    <n v="2.915"/>
  </r>
  <r>
    <x v="4"/>
    <x v="5"/>
    <x v="1"/>
    <x v="2"/>
    <x v="1"/>
    <x v="0"/>
    <x v="1"/>
    <x v="0"/>
    <n v="3"/>
    <n v="0"/>
    <n v="0.79500000000000004"/>
  </r>
  <r>
    <x v="9"/>
    <x v="4"/>
    <x v="3"/>
    <x v="1"/>
    <x v="0"/>
    <x v="0"/>
    <x v="0"/>
    <x v="0"/>
    <n v="1"/>
    <n v="0"/>
    <n v="0.26500000000000001"/>
  </r>
  <r>
    <x v="9"/>
    <x v="0"/>
    <x v="0"/>
    <x v="0"/>
    <x v="0"/>
    <x v="3"/>
    <x v="2"/>
    <x v="1"/>
    <n v="0"/>
    <n v="0"/>
    <n v="0"/>
  </r>
  <r>
    <x v="8"/>
    <x v="24"/>
    <x v="2"/>
    <x v="1"/>
    <x v="1"/>
    <x v="3"/>
    <x v="2"/>
    <x v="1"/>
    <n v="0"/>
    <n v="0"/>
    <n v="0"/>
  </r>
  <r>
    <x v="8"/>
    <x v="17"/>
    <x v="8"/>
    <x v="0"/>
    <x v="1"/>
    <x v="1"/>
    <x v="3"/>
    <x v="0"/>
    <n v="691"/>
    <n v="196.6763"/>
    <n v="310.95"/>
  </r>
  <r>
    <x v="8"/>
    <x v="4"/>
    <x v="3"/>
    <x v="2"/>
    <x v="1"/>
    <x v="2"/>
    <x v="3"/>
    <x v="0"/>
    <n v="37"/>
    <n v="0"/>
    <n v="10.175000000000001"/>
  </r>
  <r>
    <x v="0"/>
    <x v="6"/>
    <x v="4"/>
    <x v="0"/>
    <x v="0"/>
    <x v="2"/>
    <x v="1"/>
    <x v="0"/>
    <n v="20"/>
    <n v="0"/>
    <n v="5.3"/>
  </r>
  <r>
    <x v="1"/>
    <x v="15"/>
    <x v="2"/>
    <x v="0"/>
    <x v="1"/>
    <x v="3"/>
    <x v="2"/>
    <x v="1"/>
    <n v="6"/>
    <n v="0"/>
    <n v="0"/>
  </r>
  <r>
    <x v="1"/>
    <x v="1"/>
    <x v="1"/>
    <x v="0"/>
    <x v="1"/>
    <x v="4"/>
    <x v="0"/>
    <x v="0"/>
    <n v="24"/>
    <n v="0"/>
    <n v="13.200000000000001"/>
  </r>
  <r>
    <x v="6"/>
    <x v="0"/>
    <x v="0"/>
    <x v="1"/>
    <x v="1"/>
    <x v="3"/>
    <x v="2"/>
    <x v="0"/>
    <n v="2"/>
    <n v="0"/>
    <n v="1.1000000000000001"/>
  </r>
  <r>
    <x v="11"/>
    <x v="17"/>
    <x v="8"/>
    <x v="2"/>
    <x v="1"/>
    <x v="4"/>
    <x v="0"/>
    <x v="1"/>
    <n v="5"/>
    <n v="0"/>
    <n v="0"/>
  </r>
  <r>
    <x v="9"/>
    <x v="18"/>
    <x v="9"/>
    <x v="0"/>
    <x v="1"/>
    <x v="0"/>
    <x v="2"/>
    <x v="0"/>
    <n v="61"/>
    <n v="0"/>
    <n v="16.164999999999999"/>
  </r>
  <r>
    <x v="10"/>
    <x v="16"/>
    <x v="7"/>
    <x v="0"/>
    <x v="1"/>
    <x v="2"/>
    <x v="0"/>
    <x v="0"/>
    <n v="89"/>
    <n v="0"/>
    <n v="24.475000000000001"/>
  </r>
  <r>
    <x v="8"/>
    <x v="24"/>
    <x v="2"/>
    <x v="0"/>
    <x v="1"/>
    <x v="3"/>
    <x v="2"/>
    <x v="0"/>
    <n v="3"/>
    <n v="0"/>
    <n v="1.6500000000000001"/>
  </r>
  <r>
    <x v="2"/>
    <x v="10"/>
    <x v="0"/>
    <x v="0"/>
    <x v="0"/>
    <x v="4"/>
    <x v="3"/>
    <x v="1"/>
    <n v="24"/>
    <n v="0"/>
    <n v="0"/>
  </r>
  <r>
    <x v="5"/>
    <x v="15"/>
    <x v="2"/>
    <x v="0"/>
    <x v="1"/>
    <x v="0"/>
    <x v="0"/>
    <x v="0"/>
    <n v="1154"/>
    <n v="0"/>
    <n v="305.81"/>
  </r>
  <r>
    <x v="5"/>
    <x v="1"/>
    <x v="1"/>
    <x v="0"/>
    <x v="1"/>
    <x v="0"/>
    <x v="1"/>
    <x v="1"/>
    <n v="5"/>
    <n v="0"/>
    <n v="0"/>
  </r>
  <r>
    <x v="5"/>
    <x v="6"/>
    <x v="4"/>
    <x v="0"/>
    <x v="1"/>
    <x v="1"/>
    <x v="0"/>
    <x v="0"/>
    <n v="2209"/>
    <n v="682.8125"/>
    <n v="994.05000000000007"/>
  </r>
  <r>
    <x v="4"/>
    <x v="6"/>
    <x v="4"/>
    <x v="0"/>
    <x v="0"/>
    <x v="1"/>
    <x v="1"/>
    <x v="0"/>
    <n v="150"/>
    <n v="43.731100000000005"/>
    <n v="67.5"/>
  </r>
  <r>
    <x v="8"/>
    <x v="6"/>
    <x v="4"/>
    <x v="1"/>
    <x v="0"/>
    <x v="0"/>
    <x v="3"/>
    <x v="0"/>
    <n v="6"/>
    <n v="0"/>
    <n v="1.6500000000000001"/>
  </r>
  <r>
    <x v="2"/>
    <x v="1"/>
    <x v="1"/>
    <x v="1"/>
    <x v="1"/>
    <x v="2"/>
    <x v="1"/>
    <x v="0"/>
    <n v="2"/>
    <n v="0"/>
    <n v="0.55000000000000004"/>
  </r>
  <r>
    <x v="9"/>
    <x v="10"/>
    <x v="0"/>
    <x v="0"/>
    <x v="1"/>
    <x v="0"/>
    <x v="0"/>
    <x v="1"/>
    <n v="180"/>
    <n v="0"/>
    <n v="0"/>
  </r>
  <r>
    <x v="2"/>
    <x v="18"/>
    <x v="9"/>
    <x v="0"/>
    <x v="1"/>
    <x v="3"/>
    <x v="2"/>
    <x v="0"/>
    <n v="11"/>
    <n v="0"/>
    <n v="6.0500000000000007"/>
  </r>
  <r>
    <x v="10"/>
    <x v="23"/>
    <x v="2"/>
    <x v="0"/>
    <x v="1"/>
    <x v="2"/>
    <x v="2"/>
    <x v="0"/>
    <n v="5"/>
    <n v="0"/>
    <n v="1.375"/>
  </r>
  <r>
    <x v="7"/>
    <x v="4"/>
    <x v="3"/>
    <x v="2"/>
    <x v="0"/>
    <x v="2"/>
    <x v="2"/>
    <x v="1"/>
    <n v="3"/>
    <n v="0"/>
    <n v="0"/>
  </r>
  <r>
    <x v="0"/>
    <x v="12"/>
    <x v="1"/>
    <x v="1"/>
    <x v="1"/>
    <x v="3"/>
    <x v="3"/>
    <x v="0"/>
    <n v="4"/>
    <n v="0"/>
    <n v="2.2000000000000002"/>
  </r>
  <r>
    <x v="0"/>
    <x v="19"/>
    <x v="2"/>
    <x v="2"/>
    <x v="1"/>
    <x v="2"/>
    <x v="3"/>
    <x v="1"/>
    <n v="3"/>
    <n v="0"/>
    <n v="0"/>
  </r>
  <r>
    <x v="5"/>
    <x v="15"/>
    <x v="2"/>
    <x v="2"/>
    <x v="1"/>
    <x v="0"/>
    <x v="1"/>
    <x v="0"/>
    <n v="13"/>
    <n v="0"/>
    <n v="3.4450000000000003"/>
  </r>
  <r>
    <x v="7"/>
    <x v="15"/>
    <x v="2"/>
    <x v="0"/>
    <x v="1"/>
    <x v="4"/>
    <x v="3"/>
    <x v="0"/>
    <n v="10"/>
    <n v="0"/>
    <n v="5.5"/>
  </r>
  <r>
    <x v="9"/>
    <x v="6"/>
    <x v="4"/>
    <x v="2"/>
    <x v="1"/>
    <x v="2"/>
    <x v="1"/>
    <x v="0"/>
    <n v="19"/>
    <n v="0"/>
    <n v="5.0350000000000001"/>
  </r>
  <r>
    <x v="1"/>
    <x v="6"/>
    <x v="4"/>
    <x v="0"/>
    <x v="1"/>
    <x v="0"/>
    <x v="2"/>
    <x v="0"/>
    <n v="20625"/>
    <n v="0"/>
    <n v="5671.875"/>
  </r>
  <r>
    <x v="5"/>
    <x v="19"/>
    <x v="2"/>
    <x v="0"/>
    <x v="1"/>
    <x v="1"/>
    <x v="3"/>
    <x v="0"/>
    <n v="1685"/>
    <n v="543.70209999999997"/>
    <n v="758.25"/>
  </r>
  <r>
    <x v="3"/>
    <x v="16"/>
    <x v="7"/>
    <x v="0"/>
    <x v="1"/>
    <x v="2"/>
    <x v="2"/>
    <x v="0"/>
    <n v="409"/>
    <n v="0"/>
    <n v="112.47500000000001"/>
  </r>
  <r>
    <x v="4"/>
    <x v="5"/>
    <x v="1"/>
    <x v="1"/>
    <x v="1"/>
    <x v="3"/>
    <x v="2"/>
    <x v="0"/>
    <n v="1"/>
    <n v="0"/>
    <n v="0.55000000000000004"/>
  </r>
  <r>
    <x v="4"/>
    <x v="15"/>
    <x v="2"/>
    <x v="1"/>
    <x v="1"/>
    <x v="3"/>
    <x v="2"/>
    <x v="1"/>
    <n v="0"/>
    <n v="0"/>
    <n v="0"/>
  </r>
  <r>
    <x v="8"/>
    <x v="21"/>
    <x v="0"/>
    <x v="0"/>
    <x v="0"/>
    <x v="2"/>
    <x v="3"/>
    <x v="0"/>
    <n v="1"/>
    <n v="0"/>
    <n v="0.27500000000000002"/>
  </r>
  <r>
    <x v="4"/>
    <x v="5"/>
    <x v="1"/>
    <x v="2"/>
    <x v="1"/>
    <x v="1"/>
    <x v="1"/>
    <x v="0"/>
    <n v="12"/>
    <n v="2.5416000000000003"/>
    <n v="5.4"/>
  </r>
  <r>
    <x v="7"/>
    <x v="11"/>
    <x v="2"/>
    <x v="1"/>
    <x v="1"/>
    <x v="1"/>
    <x v="1"/>
    <x v="0"/>
    <n v="53"/>
    <n v="14.857900000000001"/>
    <n v="23.85"/>
  </r>
  <r>
    <x v="11"/>
    <x v="9"/>
    <x v="2"/>
    <x v="1"/>
    <x v="1"/>
    <x v="0"/>
    <x v="2"/>
    <x v="0"/>
    <n v="276"/>
    <n v="0"/>
    <n v="75.900000000000006"/>
  </r>
  <r>
    <x v="9"/>
    <x v="7"/>
    <x v="2"/>
    <x v="0"/>
    <x v="1"/>
    <x v="2"/>
    <x v="1"/>
    <x v="1"/>
    <n v="1"/>
    <n v="0"/>
    <n v="0"/>
  </r>
  <r>
    <x v="10"/>
    <x v="8"/>
    <x v="5"/>
    <x v="2"/>
    <x v="1"/>
    <x v="0"/>
    <x v="2"/>
    <x v="1"/>
    <n v="2"/>
    <n v="0"/>
    <n v="0"/>
  </r>
  <r>
    <x v="4"/>
    <x v="19"/>
    <x v="2"/>
    <x v="1"/>
    <x v="1"/>
    <x v="4"/>
    <x v="2"/>
    <x v="1"/>
    <n v="21"/>
    <n v="0"/>
    <n v="0"/>
  </r>
  <r>
    <x v="8"/>
    <x v="4"/>
    <x v="3"/>
    <x v="0"/>
    <x v="1"/>
    <x v="3"/>
    <x v="2"/>
    <x v="1"/>
    <n v="82"/>
    <n v="0"/>
    <n v="0"/>
  </r>
  <r>
    <x v="10"/>
    <x v="6"/>
    <x v="4"/>
    <x v="1"/>
    <x v="1"/>
    <x v="2"/>
    <x v="3"/>
    <x v="0"/>
    <n v="6"/>
    <n v="0"/>
    <n v="1.6500000000000001"/>
  </r>
  <r>
    <x v="9"/>
    <x v="22"/>
    <x v="7"/>
    <x v="1"/>
    <x v="1"/>
    <x v="0"/>
    <x v="2"/>
    <x v="0"/>
    <n v="2"/>
    <n v="0"/>
    <n v="0.53"/>
  </r>
  <r>
    <x v="0"/>
    <x v="17"/>
    <x v="8"/>
    <x v="1"/>
    <x v="1"/>
    <x v="4"/>
    <x v="3"/>
    <x v="1"/>
    <n v="18"/>
    <n v="0"/>
    <n v="0"/>
  </r>
  <r>
    <x v="2"/>
    <x v="8"/>
    <x v="5"/>
    <x v="0"/>
    <x v="1"/>
    <x v="3"/>
    <x v="3"/>
    <x v="0"/>
    <n v="15"/>
    <n v="0"/>
    <n v="8.25"/>
  </r>
  <r>
    <x v="9"/>
    <x v="19"/>
    <x v="2"/>
    <x v="2"/>
    <x v="1"/>
    <x v="1"/>
    <x v="1"/>
    <x v="0"/>
    <n v="22"/>
    <n v="4.0036000000000005"/>
    <n v="9.9"/>
  </r>
  <r>
    <x v="6"/>
    <x v="17"/>
    <x v="8"/>
    <x v="0"/>
    <x v="1"/>
    <x v="3"/>
    <x v="1"/>
    <x v="1"/>
    <n v="9"/>
    <n v="0"/>
    <n v="0"/>
  </r>
  <r>
    <x v="8"/>
    <x v="17"/>
    <x v="8"/>
    <x v="2"/>
    <x v="1"/>
    <x v="1"/>
    <x v="0"/>
    <x v="0"/>
    <n v="541"/>
    <n v="103.21850000000001"/>
    <n v="243.45000000000002"/>
  </r>
  <r>
    <x v="10"/>
    <x v="11"/>
    <x v="2"/>
    <x v="2"/>
    <x v="1"/>
    <x v="4"/>
    <x v="0"/>
    <x v="0"/>
    <n v="37"/>
    <n v="0"/>
    <n v="20.350000000000001"/>
  </r>
  <r>
    <x v="0"/>
    <x v="1"/>
    <x v="1"/>
    <x v="0"/>
    <x v="1"/>
    <x v="4"/>
    <x v="0"/>
    <x v="1"/>
    <n v="36"/>
    <n v="0"/>
    <n v="0"/>
  </r>
  <r>
    <x v="4"/>
    <x v="7"/>
    <x v="2"/>
    <x v="0"/>
    <x v="1"/>
    <x v="0"/>
    <x v="2"/>
    <x v="0"/>
    <n v="57"/>
    <n v="0"/>
    <n v="15.105"/>
  </r>
  <r>
    <x v="9"/>
    <x v="20"/>
    <x v="10"/>
    <x v="0"/>
    <x v="1"/>
    <x v="0"/>
    <x v="0"/>
    <x v="0"/>
    <n v="1"/>
    <n v="0"/>
    <n v="0.26500000000000001"/>
  </r>
  <r>
    <x v="10"/>
    <x v="6"/>
    <x v="4"/>
    <x v="1"/>
    <x v="1"/>
    <x v="0"/>
    <x v="0"/>
    <x v="0"/>
    <n v="21"/>
    <n v="0"/>
    <n v="5.7750000000000004"/>
  </r>
  <r>
    <x v="1"/>
    <x v="25"/>
    <x v="11"/>
    <x v="0"/>
    <x v="1"/>
    <x v="1"/>
    <x v="0"/>
    <x v="0"/>
    <n v="4"/>
    <n v="0.70340000000000003"/>
    <n v="1.8"/>
  </r>
  <r>
    <x v="6"/>
    <x v="10"/>
    <x v="0"/>
    <x v="0"/>
    <x v="0"/>
    <x v="1"/>
    <x v="1"/>
    <x v="0"/>
    <n v="141"/>
    <n v="39.892099999999999"/>
    <n v="63.45"/>
  </r>
  <r>
    <x v="0"/>
    <x v="5"/>
    <x v="1"/>
    <x v="0"/>
    <x v="1"/>
    <x v="1"/>
    <x v="1"/>
    <x v="0"/>
    <n v="44"/>
    <n v="19.962700000000002"/>
    <n v="19.8"/>
  </r>
  <r>
    <x v="10"/>
    <x v="10"/>
    <x v="0"/>
    <x v="0"/>
    <x v="0"/>
    <x v="2"/>
    <x v="3"/>
    <x v="1"/>
    <n v="9"/>
    <n v="0"/>
    <n v="0"/>
  </r>
  <r>
    <x v="0"/>
    <x v="4"/>
    <x v="3"/>
    <x v="0"/>
    <x v="1"/>
    <x v="2"/>
    <x v="1"/>
    <x v="1"/>
    <n v="2"/>
    <n v="0"/>
    <n v="0"/>
  </r>
  <r>
    <x v="5"/>
    <x v="16"/>
    <x v="7"/>
    <x v="1"/>
    <x v="1"/>
    <x v="1"/>
    <x v="3"/>
    <x v="0"/>
    <n v="9"/>
    <n v="1.6259000000000001"/>
    <n v="4.05"/>
  </r>
  <r>
    <x v="7"/>
    <x v="6"/>
    <x v="4"/>
    <x v="2"/>
    <x v="1"/>
    <x v="1"/>
    <x v="1"/>
    <x v="0"/>
    <n v="90"/>
    <n v="37.887300000000003"/>
    <n v="40.5"/>
  </r>
  <r>
    <x v="1"/>
    <x v="9"/>
    <x v="2"/>
    <x v="0"/>
    <x v="1"/>
    <x v="3"/>
    <x v="0"/>
    <x v="0"/>
    <n v="125"/>
    <n v="0"/>
    <n v="68.75"/>
  </r>
  <r>
    <x v="11"/>
    <x v="16"/>
    <x v="7"/>
    <x v="0"/>
    <x v="1"/>
    <x v="4"/>
    <x v="1"/>
    <x v="0"/>
    <n v="5"/>
    <n v="0"/>
    <n v="2.75"/>
  </r>
  <r>
    <x v="9"/>
    <x v="6"/>
    <x v="4"/>
    <x v="1"/>
    <x v="1"/>
    <x v="0"/>
    <x v="1"/>
    <x v="0"/>
    <n v="7"/>
    <n v="0"/>
    <n v="1.855"/>
  </r>
  <r>
    <x v="6"/>
    <x v="22"/>
    <x v="7"/>
    <x v="0"/>
    <x v="1"/>
    <x v="2"/>
    <x v="2"/>
    <x v="0"/>
    <n v="15"/>
    <n v="0"/>
    <n v="4.125"/>
  </r>
  <r>
    <x v="6"/>
    <x v="11"/>
    <x v="2"/>
    <x v="2"/>
    <x v="1"/>
    <x v="4"/>
    <x v="0"/>
    <x v="0"/>
    <n v="29"/>
    <n v="0"/>
    <n v="15.950000000000001"/>
  </r>
  <r>
    <x v="10"/>
    <x v="6"/>
    <x v="4"/>
    <x v="0"/>
    <x v="1"/>
    <x v="2"/>
    <x v="0"/>
    <x v="0"/>
    <n v="591"/>
    <n v="0"/>
    <n v="162.52500000000001"/>
  </r>
  <r>
    <x v="5"/>
    <x v="1"/>
    <x v="1"/>
    <x v="1"/>
    <x v="1"/>
    <x v="0"/>
    <x v="3"/>
    <x v="0"/>
    <n v="3"/>
    <n v="0"/>
    <n v="0.79500000000000004"/>
  </r>
  <r>
    <x v="2"/>
    <x v="9"/>
    <x v="2"/>
    <x v="2"/>
    <x v="1"/>
    <x v="3"/>
    <x v="2"/>
    <x v="1"/>
    <n v="15"/>
    <n v="0"/>
    <n v="0"/>
  </r>
  <r>
    <x v="11"/>
    <x v="10"/>
    <x v="0"/>
    <x v="1"/>
    <x v="1"/>
    <x v="3"/>
    <x v="0"/>
    <x v="1"/>
    <n v="8"/>
    <n v="0"/>
    <n v="0"/>
  </r>
  <r>
    <x v="5"/>
    <x v="15"/>
    <x v="2"/>
    <x v="0"/>
    <x v="1"/>
    <x v="1"/>
    <x v="0"/>
    <x v="0"/>
    <n v="304"/>
    <n v="111.05670000000001"/>
    <n v="136.80000000000001"/>
  </r>
  <r>
    <x v="11"/>
    <x v="15"/>
    <x v="2"/>
    <x v="0"/>
    <x v="1"/>
    <x v="5"/>
    <x v="0"/>
    <x v="0"/>
    <n v="1"/>
    <n v="11.2682"/>
    <n v="0.69000000000000006"/>
  </r>
  <r>
    <x v="5"/>
    <x v="19"/>
    <x v="2"/>
    <x v="2"/>
    <x v="1"/>
    <x v="1"/>
    <x v="3"/>
    <x v="0"/>
    <n v="82"/>
    <n v="29.4861"/>
    <n v="36.9"/>
  </r>
  <r>
    <x v="7"/>
    <x v="6"/>
    <x v="4"/>
    <x v="2"/>
    <x v="1"/>
    <x v="2"/>
    <x v="0"/>
    <x v="0"/>
    <n v="7"/>
    <n v="0"/>
    <n v="1.925"/>
  </r>
  <r>
    <x v="8"/>
    <x v="4"/>
    <x v="3"/>
    <x v="0"/>
    <x v="1"/>
    <x v="1"/>
    <x v="2"/>
    <x v="0"/>
    <n v="8857"/>
    <n v="2472.0414000000001"/>
    <n v="3985.65"/>
  </r>
  <r>
    <x v="11"/>
    <x v="16"/>
    <x v="7"/>
    <x v="0"/>
    <x v="1"/>
    <x v="2"/>
    <x v="1"/>
    <x v="0"/>
    <n v="15"/>
    <n v="0"/>
    <n v="4.125"/>
  </r>
  <r>
    <x v="7"/>
    <x v="9"/>
    <x v="2"/>
    <x v="1"/>
    <x v="1"/>
    <x v="3"/>
    <x v="3"/>
    <x v="0"/>
    <n v="6"/>
    <n v="0"/>
    <n v="3.3000000000000003"/>
  </r>
  <r>
    <x v="4"/>
    <x v="17"/>
    <x v="8"/>
    <x v="0"/>
    <x v="1"/>
    <x v="2"/>
    <x v="3"/>
    <x v="0"/>
    <n v="451"/>
    <n v="0"/>
    <n v="119.515"/>
  </r>
  <r>
    <x v="7"/>
    <x v="11"/>
    <x v="2"/>
    <x v="2"/>
    <x v="1"/>
    <x v="1"/>
    <x v="2"/>
    <x v="0"/>
    <n v="346"/>
    <n v="108.7993"/>
    <n v="155.70000000000002"/>
  </r>
  <r>
    <x v="8"/>
    <x v="6"/>
    <x v="4"/>
    <x v="2"/>
    <x v="0"/>
    <x v="2"/>
    <x v="2"/>
    <x v="0"/>
    <n v="11"/>
    <n v="0"/>
    <n v="3.0250000000000004"/>
  </r>
  <r>
    <x v="10"/>
    <x v="2"/>
    <x v="2"/>
    <x v="0"/>
    <x v="1"/>
    <x v="0"/>
    <x v="0"/>
    <x v="1"/>
    <n v="16"/>
    <n v="0"/>
    <n v="0"/>
  </r>
  <r>
    <x v="0"/>
    <x v="12"/>
    <x v="1"/>
    <x v="0"/>
    <x v="1"/>
    <x v="4"/>
    <x v="0"/>
    <x v="1"/>
    <n v="31"/>
    <n v="0"/>
    <n v="0"/>
  </r>
  <r>
    <x v="1"/>
    <x v="9"/>
    <x v="2"/>
    <x v="2"/>
    <x v="1"/>
    <x v="2"/>
    <x v="0"/>
    <x v="0"/>
    <n v="10"/>
    <n v="0"/>
    <n v="2.75"/>
  </r>
  <r>
    <x v="5"/>
    <x v="6"/>
    <x v="4"/>
    <x v="0"/>
    <x v="1"/>
    <x v="3"/>
    <x v="1"/>
    <x v="1"/>
    <n v="1"/>
    <n v="0"/>
    <n v="0"/>
  </r>
  <r>
    <x v="1"/>
    <x v="9"/>
    <x v="2"/>
    <x v="0"/>
    <x v="1"/>
    <x v="0"/>
    <x v="2"/>
    <x v="1"/>
    <n v="160"/>
    <n v="0"/>
    <n v="0"/>
  </r>
  <r>
    <x v="5"/>
    <x v="6"/>
    <x v="4"/>
    <x v="0"/>
    <x v="0"/>
    <x v="4"/>
    <x v="2"/>
    <x v="1"/>
    <n v="1"/>
    <n v="0"/>
    <n v="0"/>
  </r>
  <r>
    <x v="1"/>
    <x v="19"/>
    <x v="2"/>
    <x v="0"/>
    <x v="1"/>
    <x v="0"/>
    <x v="3"/>
    <x v="0"/>
    <n v="5248"/>
    <n v="0"/>
    <n v="1437.88"/>
  </r>
  <r>
    <x v="4"/>
    <x v="8"/>
    <x v="5"/>
    <x v="1"/>
    <x v="1"/>
    <x v="1"/>
    <x v="2"/>
    <x v="0"/>
    <n v="15"/>
    <n v="3.0315000000000003"/>
    <n v="6.75"/>
  </r>
  <r>
    <x v="5"/>
    <x v="4"/>
    <x v="3"/>
    <x v="1"/>
    <x v="1"/>
    <x v="0"/>
    <x v="2"/>
    <x v="0"/>
    <n v="93"/>
    <n v="0"/>
    <n v="24.645"/>
  </r>
  <r>
    <x v="7"/>
    <x v="10"/>
    <x v="0"/>
    <x v="0"/>
    <x v="1"/>
    <x v="4"/>
    <x v="3"/>
    <x v="1"/>
    <n v="79"/>
    <n v="0"/>
    <n v="0"/>
  </r>
  <r>
    <x v="3"/>
    <x v="4"/>
    <x v="3"/>
    <x v="1"/>
    <x v="1"/>
    <x v="0"/>
    <x v="0"/>
    <x v="0"/>
    <n v="20"/>
    <n v="0"/>
    <n v="5.5"/>
  </r>
  <r>
    <x v="5"/>
    <x v="6"/>
    <x v="4"/>
    <x v="0"/>
    <x v="0"/>
    <x v="0"/>
    <x v="0"/>
    <x v="1"/>
    <n v="19"/>
    <n v="0"/>
    <n v="0"/>
  </r>
  <r>
    <x v="1"/>
    <x v="10"/>
    <x v="0"/>
    <x v="1"/>
    <x v="0"/>
    <x v="0"/>
    <x v="1"/>
    <x v="0"/>
    <n v="17"/>
    <n v="0"/>
    <n v="4.6550000000000002"/>
  </r>
  <r>
    <x v="1"/>
    <x v="8"/>
    <x v="5"/>
    <x v="0"/>
    <x v="1"/>
    <x v="4"/>
    <x v="2"/>
    <x v="0"/>
    <n v="16"/>
    <n v="0"/>
    <n v="8.8000000000000007"/>
  </r>
  <r>
    <x v="6"/>
    <x v="5"/>
    <x v="1"/>
    <x v="0"/>
    <x v="1"/>
    <x v="0"/>
    <x v="2"/>
    <x v="1"/>
    <n v="30"/>
    <n v="0"/>
    <n v="0"/>
  </r>
  <r>
    <x v="0"/>
    <x v="17"/>
    <x v="8"/>
    <x v="0"/>
    <x v="1"/>
    <x v="4"/>
    <x v="0"/>
    <x v="0"/>
    <n v="71"/>
    <n v="0"/>
    <n v="39.050000000000004"/>
  </r>
  <r>
    <x v="9"/>
    <x v="0"/>
    <x v="0"/>
    <x v="0"/>
    <x v="1"/>
    <x v="2"/>
    <x v="1"/>
    <x v="0"/>
    <n v="14"/>
    <n v="0"/>
    <n v="3.71"/>
  </r>
  <r>
    <x v="10"/>
    <x v="10"/>
    <x v="0"/>
    <x v="1"/>
    <x v="0"/>
    <x v="4"/>
    <x v="3"/>
    <x v="0"/>
    <n v="2"/>
    <n v="0"/>
    <n v="1.1000000000000001"/>
  </r>
  <r>
    <x v="8"/>
    <x v="6"/>
    <x v="4"/>
    <x v="2"/>
    <x v="1"/>
    <x v="0"/>
    <x v="1"/>
    <x v="0"/>
    <n v="42"/>
    <n v="0"/>
    <n v="11.55"/>
  </r>
  <r>
    <x v="3"/>
    <x v="5"/>
    <x v="1"/>
    <x v="2"/>
    <x v="1"/>
    <x v="2"/>
    <x v="0"/>
    <x v="0"/>
    <n v="3"/>
    <n v="0"/>
    <n v="0.82500000000000007"/>
  </r>
  <r>
    <x v="6"/>
    <x v="8"/>
    <x v="5"/>
    <x v="2"/>
    <x v="1"/>
    <x v="0"/>
    <x v="2"/>
    <x v="1"/>
    <n v="5"/>
    <n v="0"/>
    <n v="0"/>
  </r>
  <r>
    <x v="5"/>
    <x v="16"/>
    <x v="7"/>
    <x v="0"/>
    <x v="1"/>
    <x v="1"/>
    <x v="2"/>
    <x v="0"/>
    <n v="1211"/>
    <n v="335.01890000000003"/>
    <n v="544.95000000000005"/>
  </r>
  <r>
    <x v="2"/>
    <x v="15"/>
    <x v="2"/>
    <x v="1"/>
    <x v="1"/>
    <x v="2"/>
    <x v="3"/>
    <x v="0"/>
    <n v="1"/>
    <n v="0"/>
    <n v="0.27500000000000002"/>
  </r>
  <r>
    <x v="10"/>
    <x v="7"/>
    <x v="2"/>
    <x v="0"/>
    <x v="1"/>
    <x v="2"/>
    <x v="3"/>
    <x v="0"/>
    <n v="2"/>
    <n v="0"/>
    <n v="0.55000000000000004"/>
  </r>
  <r>
    <x v="11"/>
    <x v="19"/>
    <x v="2"/>
    <x v="0"/>
    <x v="1"/>
    <x v="0"/>
    <x v="2"/>
    <x v="0"/>
    <n v="15318"/>
    <n v="0"/>
    <n v="4212.45"/>
  </r>
  <r>
    <x v="1"/>
    <x v="4"/>
    <x v="3"/>
    <x v="0"/>
    <x v="0"/>
    <x v="3"/>
    <x v="1"/>
    <x v="0"/>
    <n v="4"/>
    <n v="0"/>
    <n v="2.2000000000000002"/>
  </r>
  <r>
    <x v="3"/>
    <x v="15"/>
    <x v="2"/>
    <x v="1"/>
    <x v="1"/>
    <x v="2"/>
    <x v="2"/>
    <x v="1"/>
    <n v="8"/>
    <n v="0"/>
    <n v="0"/>
  </r>
  <r>
    <x v="4"/>
    <x v="2"/>
    <x v="2"/>
    <x v="0"/>
    <x v="1"/>
    <x v="3"/>
    <x v="2"/>
    <x v="1"/>
    <n v="3"/>
    <n v="0"/>
    <n v="0"/>
  </r>
  <r>
    <x v="2"/>
    <x v="15"/>
    <x v="2"/>
    <x v="1"/>
    <x v="1"/>
    <x v="4"/>
    <x v="2"/>
    <x v="0"/>
    <n v="1"/>
    <n v="0"/>
    <n v="0.55000000000000004"/>
  </r>
  <r>
    <x v="4"/>
    <x v="2"/>
    <x v="2"/>
    <x v="1"/>
    <x v="1"/>
    <x v="2"/>
    <x v="0"/>
    <x v="0"/>
    <n v="1"/>
    <n v="0"/>
    <n v="0.26500000000000001"/>
  </r>
  <r>
    <x v="10"/>
    <x v="16"/>
    <x v="7"/>
    <x v="2"/>
    <x v="1"/>
    <x v="2"/>
    <x v="3"/>
    <x v="0"/>
    <n v="1"/>
    <n v="0"/>
    <n v="0.27500000000000002"/>
  </r>
  <r>
    <x v="2"/>
    <x v="17"/>
    <x v="8"/>
    <x v="2"/>
    <x v="1"/>
    <x v="3"/>
    <x v="0"/>
    <x v="0"/>
    <n v="25"/>
    <n v="0"/>
    <n v="13.75"/>
  </r>
  <r>
    <x v="8"/>
    <x v="13"/>
    <x v="0"/>
    <x v="0"/>
    <x v="1"/>
    <x v="3"/>
    <x v="3"/>
    <x v="0"/>
    <n v="11"/>
    <n v="0"/>
    <n v="6.0500000000000007"/>
  </r>
  <r>
    <x v="7"/>
    <x v="12"/>
    <x v="1"/>
    <x v="0"/>
    <x v="1"/>
    <x v="2"/>
    <x v="3"/>
    <x v="1"/>
    <n v="1"/>
    <n v="0"/>
    <n v="0"/>
  </r>
  <r>
    <x v="5"/>
    <x v="19"/>
    <x v="2"/>
    <x v="1"/>
    <x v="1"/>
    <x v="1"/>
    <x v="1"/>
    <x v="0"/>
    <n v="24"/>
    <n v="11.4009"/>
    <n v="10.8"/>
  </r>
  <r>
    <x v="4"/>
    <x v="13"/>
    <x v="0"/>
    <x v="0"/>
    <x v="1"/>
    <x v="5"/>
    <x v="2"/>
    <x v="0"/>
    <n v="1"/>
    <n v="3.4668000000000001"/>
    <n v="0.69000000000000006"/>
  </r>
  <r>
    <x v="1"/>
    <x v="15"/>
    <x v="2"/>
    <x v="0"/>
    <x v="1"/>
    <x v="0"/>
    <x v="1"/>
    <x v="0"/>
    <n v="455"/>
    <n v="0"/>
    <n v="124.715"/>
  </r>
  <r>
    <x v="2"/>
    <x v="17"/>
    <x v="8"/>
    <x v="1"/>
    <x v="1"/>
    <x v="4"/>
    <x v="2"/>
    <x v="0"/>
    <n v="3"/>
    <n v="0"/>
    <n v="1.6500000000000001"/>
  </r>
  <r>
    <x v="1"/>
    <x v="9"/>
    <x v="2"/>
    <x v="2"/>
    <x v="1"/>
    <x v="0"/>
    <x v="3"/>
    <x v="0"/>
    <n v="202"/>
    <n v="0"/>
    <n v="55.260000000000005"/>
  </r>
  <r>
    <x v="9"/>
    <x v="18"/>
    <x v="9"/>
    <x v="0"/>
    <x v="1"/>
    <x v="2"/>
    <x v="0"/>
    <x v="0"/>
    <n v="2"/>
    <n v="0"/>
    <n v="0.53"/>
  </r>
  <r>
    <x v="2"/>
    <x v="21"/>
    <x v="0"/>
    <x v="0"/>
    <x v="1"/>
    <x v="1"/>
    <x v="1"/>
    <x v="0"/>
    <n v="3"/>
    <n v="0.81900000000000006"/>
    <n v="1.35"/>
  </r>
  <r>
    <x v="5"/>
    <x v="5"/>
    <x v="1"/>
    <x v="0"/>
    <x v="1"/>
    <x v="2"/>
    <x v="3"/>
    <x v="0"/>
    <n v="63"/>
    <n v="0"/>
    <n v="16.695"/>
  </r>
  <r>
    <x v="5"/>
    <x v="9"/>
    <x v="2"/>
    <x v="1"/>
    <x v="1"/>
    <x v="0"/>
    <x v="3"/>
    <x v="0"/>
    <n v="55"/>
    <n v="0"/>
    <n v="14.575000000000001"/>
  </r>
  <r>
    <x v="7"/>
    <x v="8"/>
    <x v="5"/>
    <x v="0"/>
    <x v="1"/>
    <x v="2"/>
    <x v="0"/>
    <x v="0"/>
    <n v="28"/>
    <n v="0"/>
    <n v="7.7"/>
  </r>
  <r>
    <x v="7"/>
    <x v="11"/>
    <x v="2"/>
    <x v="0"/>
    <x v="1"/>
    <x v="0"/>
    <x v="1"/>
    <x v="1"/>
    <n v="24"/>
    <n v="0"/>
    <n v="0"/>
  </r>
  <r>
    <x v="0"/>
    <x v="16"/>
    <x v="7"/>
    <x v="2"/>
    <x v="1"/>
    <x v="3"/>
    <x v="0"/>
    <x v="0"/>
    <n v="1"/>
    <n v="0"/>
    <n v="0.55000000000000004"/>
  </r>
  <r>
    <x v="1"/>
    <x v="1"/>
    <x v="1"/>
    <x v="2"/>
    <x v="1"/>
    <x v="4"/>
    <x v="3"/>
    <x v="0"/>
    <n v="3"/>
    <n v="0"/>
    <n v="1.6500000000000001"/>
  </r>
  <r>
    <x v="9"/>
    <x v="2"/>
    <x v="2"/>
    <x v="0"/>
    <x v="1"/>
    <x v="0"/>
    <x v="3"/>
    <x v="0"/>
    <n v="734"/>
    <n v="0"/>
    <n v="194.51000000000002"/>
  </r>
  <r>
    <x v="10"/>
    <x v="3"/>
    <x v="2"/>
    <x v="0"/>
    <x v="1"/>
    <x v="0"/>
    <x v="1"/>
    <x v="1"/>
    <n v="1"/>
    <n v="0"/>
    <n v="0"/>
  </r>
  <r>
    <x v="2"/>
    <x v="15"/>
    <x v="2"/>
    <x v="0"/>
    <x v="1"/>
    <x v="5"/>
    <x v="2"/>
    <x v="0"/>
    <n v="2"/>
    <n v="38.268300000000004"/>
    <n v="1.3800000000000001"/>
  </r>
  <r>
    <x v="10"/>
    <x v="6"/>
    <x v="4"/>
    <x v="2"/>
    <x v="1"/>
    <x v="4"/>
    <x v="2"/>
    <x v="0"/>
    <n v="6"/>
    <n v="0"/>
    <n v="3.3000000000000003"/>
  </r>
  <r>
    <x v="8"/>
    <x v="10"/>
    <x v="0"/>
    <x v="0"/>
    <x v="1"/>
    <x v="4"/>
    <x v="1"/>
    <x v="0"/>
    <n v="38"/>
    <n v="0"/>
    <n v="20.900000000000002"/>
  </r>
  <r>
    <x v="2"/>
    <x v="11"/>
    <x v="2"/>
    <x v="1"/>
    <x v="1"/>
    <x v="4"/>
    <x v="3"/>
    <x v="0"/>
    <n v="6"/>
    <n v="0"/>
    <n v="3.3000000000000003"/>
  </r>
  <r>
    <x v="8"/>
    <x v="5"/>
    <x v="1"/>
    <x v="1"/>
    <x v="1"/>
    <x v="0"/>
    <x v="2"/>
    <x v="0"/>
    <n v="15"/>
    <n v="0"/>
    <n v="4.125"/>
  </r>
  <r>
    <x v="4"/>
    <x v="6"/>
    <x v="4"/>
    <x v="1"/>
    <x v="1"/>
    <x v="0"/>
    <x v="1"/>
    <x v="0"/>
    <n v="14"/>
    <n v="0"/>
    <n v="3.71"/>
  </r>
  <r>
    <x v="9"/>
    <x v="21"/>
    <x v="0"/>
    <x v="0"/>
    <x v="1"/>
    <x v="0"/>
    <x v="0"/>
    <x v="0"/>
    <n v="16"/>
    <n v="0"/>
    <n v="4.24"/>
  </r>
  <r>
    <x v="4"/>
    <x v="10"/>
    <x v="0"/>
    <x v="0"/>
    <x v="0"/>
    <x v="4"/>
    <x v="1"/>
    <x v="0"/>
    <n v="11"/>
    <n v="0"/>
    <n v="6.0500000000000007"/>
  </r>
  <r>
    <x v="11"/>
    <x v="17"/>
    <x v="8"/>
    <x v="0"/>
    <x v="1"/>
    <x v="3"/>
    <x v="0"/>
    <x v="1"/>
    <n v="25"/>
    <n v="0"/>
    <n v="0"/>
  </r>
  <r>
    <x v="5"/>
    <x v="15"/>
    <x v="2"/>
    <x v="1"/>
    <x v="1"/>
    <x v="2"/>
    <x v="0"/>
    <x v="0"/>
    <n v="12"/>
    <n v="0"/>
    <n v="3.18"/>
  </r>
  <r>
    <x v="9"/>
    <x v="25"/>
    <x v="11"/>
    <x v="0"/>
    <x v="1"/>
    <x v="1"/>
    <x v="2"/>
    <x v="0"/>
    <n v="30"/>
    <n v="9.5462000000000007"/>
    <n v="13.5"/>
  </r>
  <r>
    <x v="0"/>
    <x v="26"/>
    <x v="2"/>
    <x v="1"/>
    <x v="1"/>
    <x v="0"/>
    <x v="1"/>
    <x v="1"/>
    <n v="1"/>
    <n v="0"/>
    <n v="0"/>
  </r>
  <r>
    <x v="5"/>
    <x v="22"/>
    <x v="7"/>
    <x v="0"/>
    <x v="1"/>
    <x v="3"/>
    <x v="2"/>
    <x v="1"/>
    <n v="2"/>
    <n v="0"/>
    <n v="0"/>
  </r>
  <r>
    <x v="9"/>
    <x v="8"/>
    <x v="5"/>
    <x v="2"/>
    <x v="1"/>
    <x v="2"/>
    <x v="2"/>
    <x v="0"/>
    <n v="25"/>
    <n v="0"/>
    <n v="6.625"/>
  </r>
  <r>
    <x v="5"/>
    <x v="0"/>
    <x v="0"/>
    <x v="2"/>
    <x v="1"/>
    <x v="0"/>
    <x v="2"/>
    <x v="0"/>
    <n v="37"/>
    <n v="0"/>
    <n v="9.8049999999999997"/>
  </r>
  <r>
    <x v="0"/>
    <x v="22"/>
    <x v="7"/>
    <x v="0"/>
    <x v="1"/>
    <x v="2"/>
    <x v="0"/>
    <x v="0"/>
    <n v="8"/>
    <n v="0"/>
    <n v="2.12"/>
  </r>
  <r>
    <x v="9"/>
    <x v="5"/>
    <x v="1"/>
    <x v="2"/>
    <x v="1"/>
    <x v="2"/>
    <x v="2"/>
    <x v="0"/>
    <n v="6"/>
    <n v="0"/>
    <n v="1.59"/>
  </r>
  <r>
    <x v="6"/>
    <x v="25"/>
    <x v="11"/>
    <x v="2"/>
    <x v="1"/>
    <x v="3"/>
    <x v="2"/>
    <x v="1"/>
    <n v="0"/>
    <n v="0"/>
    <n v="0"/>
  </r>
  <r>
    <x v="3"/>
    <x v="19"/>
    <x v="2"/>
    <x v="0"/>
    <x v="1"/>
    <x v="0"/>
    <x v="3"/>
    <x v="1"/>
    <n v="128"/>
    <n v="0"/>
    <n v="0"/>
  </r>
  <r>
    <x v="10"/>
    <x v="19"/>
    <x v="2"/>
    <x v="1"/>
    <x v="1"/>
    <x v="3"/>
    <x v="2"/>
    <x v="0"/>
    <n v="38"/>
    <n v="0"/>
    <n v="20.900000000000002"/>
  </r>
  <r>
    <x v="1"/>
    <x v="5"/>
    <x v="1"/>
    <x v="0"/>
    <x v="1"/>
    <x v="0"/>
    <x v="2"/>
    <x v="0"/>
    <n v="2014"/>
    <n v="0"/>
    <n v="553.85"/>
  </r>
  <r>
    <x v="5"/>
    <x v="17"/>
    <x v="8"/>
    <x v="2"/>
    <x v="1"/>
    <x v="4"/>
    <x v="0"/>
    <x v="0"/>
    <n v="10"/>
    <n v="0"/>
    <n v="5.5"/>
  </r>
  <r>
    <x v="6"/>
    <x v="6"/>
    <x v="4"/>
    <x v="2"/>
    <x v="0"/>
    <x v="4"/>
    <x v="0"/>
    <x v="0"/>
    <n v="16"/>
    <n v="0"/>
    <n v="8.8000000000000007"/>
  </r>
  <r>
    <x v="0"/>
    <x v="5"/>
    <x v="1"/>
    <x v="0"/>
    <x v="1"/>
    <x v="0"/>
    <x v="0"/>
    <x v="0"/>
    <n v="529"/>
    <n v="0"/>
    <n v="140.185"/>
  </r>
  <r>
    <x v="11"/>
    <x v="8"/>
    <x v="5"/>
    <x v="0"/>
    <x v="1"/>
    <x v="3"/>
    <x v="2"/>
    <x v="1"/>
    <n v="6"/>
    <n v="0"/>
    <n v="0"/>
  </r>
  <r>
    <x v="2"/>
    <x v="26"/>
    <x v="2"/>
    <x v="0"/>
    <x v="1"/>
    <x v="0"/>
    <x v="1"/>
    <x v="1"/>
    <n v="2"/>
    <n v="0"/>
    <n v="0"/>
  </r>
  <r>
    <x v="7"/>
    <x v="6"/>
    <x v="4"/>
    <x v="0"/>
    <x v="0"/>
    <x v="3"/>
    <x v="2"/>
    <x v="1"/>
    <n v="17"/>
    <n v="0"/>
    <n v="0"/>
  </r>
  <r>
    <x v="9"/>
    <x v="1"/>
    <x v="1"/>
    <x v="0"/>
    <x v="1"/>
    <x v="2"/>
    <x v="2"/>
    <x v="0"/>
    <n v="555"/>
    <n v="0"/>
    <n v="147.07500000000002"/>
  </r>
  <r>
    <x v="0"/>
    <x v="5"/>
    <x v="1"/>
    <x v="0"/>
    <x v="1"/>
    <x v="5"/>
    <x v="2"/>
    <x v="0"/>
    <n v="1"/>
    <n v="0.51719999999999999"/>
    <n v="0.69000000000000006"/>
  </r>
  <r>
    <x v="4"/>
    <x v="27"/>
    <x v="12"/>
    <x v="0"/>
    <x v="1"/>
    <x v="0"/>
    <x v="2"/>
    <x v="0"/>
    <n v="16"/>
    <n v="0"/>
    <n v="4.24"/>
  </r>
  <r>
    <x v="9"/>
    <x v="10"/>
    <x v="0"/>
    <x v="1"/>
    <x v="1"/>
    <x v="0"/>
    <x v="0"/>
    <x v="1"/>
    <n v="9"/>
    <n v="0"/>
    <n v="0"/>
  </r>
  <r>
    <x v="10"/>
    <x v="6"/>
    <x v="4"/>
    <x v="1"/>
    <x v="0"/>
    <x v="1"/>
    <x v="2"/>
    <x v="0"/>
    <n v="1"/>
    <n v="3.4000000000000002E-2"/>
    <n v="0.45"/>
  </r>
  <r>
    <x v="8"/>
    <x v="23"/>
    <x v="2"/>
    <x v="0"/>
    <x v="1"/>
    <x v="3"/>
    <x v="2"/>
    <x v="0"/>
    <n v="4"/>
    <n v="0"/>
    <n v="2.2000000000000002"/>
  </r>
  <r>
    <x v="7"/>
    <x v="4"/>
    <x v="3"/>
    <x v="0"/>
    <x v="1"/>
    <x v="3"/>
    <x v="0"/>
    <x v="1"/>
    <n v="12"/>
    <n v="0"/>
    <n v="0"/>
  </r>
  <r>
    <x v="4"/>
    <x v="11"/>
    <x v="2"/>
    <x v="0"/>
    <x v="1"/>
    <x v="0"/>
    <x v="3"/>
    <x v="1"/>
    <n v="98"/>
    <n v="0"/>
    <n v="0"/>
  </r>
  <r>
    <x v="4"/>
    <x v="2"/>
    <x v="2"/>
    <x v="2"/>
    <x v="1"/>
    <x v="2"/>
    <x v="0"/>
    <x v="0"/>
    <n v="6"/>
    <n v="0"/>
    <n v="1.59"/>
  </r>
  <r>
    <x v="10"/>
    <x v="17"/>
    <x v="8"/>
    <x v="1"/>
    <x v="1"/>
    <x v="0"/>
    <x v="3"/>
    <x v="1"/>
    <n v="3"/>
    <n v="0"/>
    <n v="0"/>
  </r>
  <r>
    <x v="8"/>
    <x v="8"/>
    <x v="5"/>
    <x v="2"/>
    <x v="1"/>
    <x v="0"/>
    <x v="3"/>
    <x v="0"/>
    <n v="57"/>
    <n v="0"/>
    <n v="15.675000000000001"/>
  </r>
  <r>
    <x v="0"/>
    <x v="17"/>
    <x v="8"/>
    <x v="0"/>
    <x v="1"/>
    <x v="5"/>
    <x v="0"/>
    <x v="0"/>
    <n v="15"/>
    <n v="132.46530000000001"/>
    <n v="10.35"/>
  </r>
  <r>
    <x v="6"/>
    <x v="9"/>
    <x v="2"/>
    <x v="1"/>
    <x v="1"/>
    <x v="0"/>
    <x v="3"/>
    <x v="1"/>
    <n v="2"/>
    <n v="0"/>
    <n v="0"/>
  </r>
  <r>
    <x v="8"/>
    <x v="0"/>
    <x v="0"/>
    <x v="2"/>
    <x v="1"/>
    <x v="3"/>
    <x v="2"/>
    <x v="0"/>
    <n v="4"/>
    <n v="0"/>
    <n v="2.2000000000000002"/>
  </r>
  <r>
    <x v="2"/>
    <x v="4"/>
    <x v="3"/>
    <x v="0"/>
    <x v="0"/>
    <x v="2"/>
    <x v="0"/>
    <x v="0"/>
    <n v="10"/>
    <n v="0"/>
    <n v="2.75"/>
  </r>
  <r>
    <x v="10"/>
    <x v="17"/>
    <x v="8"/>
    <x v="0"/>
    <x v="1"/>
    <x v="3"/>
    <x v="1"/>
    <x v="0"/>
    <n v="75"/>
    <n v="0"/>
    <n v="41.25"/>
  </r>
  <r>
    <x v="8"/>
    <x v="10"/>
    <x v="0"/>
    <x v="1"/>
    <x v="0"/>
    <x v="1"/>
    <x v="0"/>
    <x v="0"/>
    <n v="3"/>
    <n v="0.46910000000000002"/>
    <n v="1.35"/>
  </r>
  <r>
    <x v="0"/>
    <x v="6"/>
    <x v="4"/>
    <x v="1"/>
    <x v="0"/>
    <x v="0"/>
    <x v="0"/>
    <x v="0"/>
    <n v="5"/>
    <n v="0"/>
    <n v="1.325"/>
  </r>
  <r>
    <x v="5"/>
    <x v="15"/>
    <x v="2"/>
    <x v="2"/>
    <x v="1"/>
    <x v="1"/>
    <x v="0"/>
    <x v="0"/>
    <n v="7"/>
    <n v="1.5043"/>
    <n v="3.1500000000000004"/>
  </r>
  <r>
    <x v="0"/>
    <x v="4"/>
    <x v="3"/>
    <x v="1"/>
    <x v="1"/>
    <x v="0"/>
    <x v="2"/>
    <x v="1"/>
    <n v="1"/>
    <n v="0"/>
    <n v="0"/>
  </r>
  <r>
    <x v="3"/>
    <x v="11"/>
    <x v="2"/>
    <x v="1"/>
    <x v="1"/>
    <x v="3"/>
    <x v="2"/>
    <x v="0"/>
    <n v="78"/>
    <n v="0"/>
    <n v="42.9"/>
  </r>
  <r>
    <x v="2"/>
    <x v="6"/>
    <x v="4"/>
    <x v="0"/>
    <x v="0"/>
    <x v="3"/>
    <x v="3"/>
    <x v="0"/>
    <n v="33"/>
    <n v="0"/>
    <n v="18.150000000000002"/>
  </r>
  <r>
    <x v="6"/>
    <x v="17"/>
    <x v="8"/>
    <x v="0"/>
    <x v="1"/>
    <x v="2"/>
    <x v="1"/>
    <x v="1"/>
    <n v="11"/>
    <n v="0"/>
    <n v="0"/>
  </r>
  <r>
    <x v="3"/>
    <x v="17"/>
    <x v="8"/>
    <x v="0"/>
    <x v="1"/>
    <x v="4"/>
    <x v="1"/>
    <x v="1"/>
    <n v="13"/>
    <n v="0"/>
    <n v="0"/>
  </r>
  <r>
    <x v="5"/>
    <x v="17"/>
    <x v="8"/>
    <x v="1"/>
    <x v="1"/>
    <x v="4"/>
    <x v="1"/>
    <x v="1"/>
    <n v="7"/>
    <n v="0"/>
    <n v="0"/>
  </r>
  <r>
    <x v="7"/>
    <x v="8"/>
    <x v="5"/>
    <x v="1"/>
    <x v="1"/>
    <x v="5"/>
    <x v="0"/>
    <x v="0"/>
    <n v="2"/>
    <n v="83.817700000000002"/>
    <n v="1.3800000000000001"/>
  </r>
  <r>
    <x v="4"/>
    <x v="6"/>
    <x v="4"/>
    <x v="2"/>
    <x v="1"/>
    <x v="1"/>
    <x v="1"/>
    <x v="0"/>
    <n v="11"/>
    <n v="3.0785"/>
    <n v="4.95"/>
  </r>
  <r>
    <x v="11"/>
    <x v="6"/>
    <x v="4"/>
    <x v="2"/>
    <x v="0"/>
    <x v="0"/>
    <x v="0"/>
    <x v="0"/>
    <n v="37"/>
    <n v="0"/>
    <n v="10.175000000000001"/>
  </r>
  <r>
    <x v="11"/>
    <x v="9"/>
    <x v="2"/>
    <x v="2"/>
    <x v="1"/>
    <x v="3"/>
    <x v="2"/>
    <x v="0"/>
    <n v="39"/>
    <n v="0"/>
    <n v="21.45"/>
  </r>
  <r>
    <x v="11"/>
    <x v="13"/>
    <x v="0"/>
    <x v="2"/>
    <x v="1"/>
    <x v="4"/>
    <x v="2"/>
    <x v="0"/>
    <n v="1"/>
    <n v="0"/>
    <n v="0.55000000000000004"/>
  </r>
  <r>
    <x v="2"/>
    <x v="8"/>
    <x v="5"/>
    <x v="1"/>
    <x v="1"/>
    <x v="3"/>
    <x v="2"/>
    <x v="0"/>
    <n v="4"/>
    <n v="0"/>
    <n v="2.2000000000000002"/>
  </r>
  <r>
    <x v="11"/>
    <x v="0"/>
    <x v="0"/>
    <x v="2"/>
    <x v="1"/>
    <x v="1"/>
    <x v="3"/>
    <x v="0"/>
    <n v="2"/>
    <n v="2.5842000000000001"/>
    <n v="0.9"/>
  </r>
  <r>
    <x v="5"/>
    <x v="10"/>
    <x v="0"/>
    <x v="0"/>
    <x v="0"/>
    <x v="1"/>
    <x v="3"/>
    <x v="0"/>
    <n v="688"/>
    <n v="234.88210000000001"/>
    <n v="309.60000000000002"/>
  </r>
  <r>
    <x v="2"/>
    <x v="15"/>
    <x v="2"/>
    <x v="2"/>
    <x v="1"/>
    <x v="0"/>
    <x v="2"/>
    <x v="1"/>
    <n v="7"/>
    <n v="0"/>
    <n v="0"/>
  </r>
  <r>
    <x v="10"/>
    <x v="10"/>
    <x v="0"/>
    <x v="0"/>
    <x v="0"/>
    <x v="4"/>
    <x v="3"/>
    <x v="1"/>
    <n v="12"/>
    <n v="0"/>
    <n v="0"/>
  </r>
  <r>
    <x v="0"/>
    <x v="16"/>
    <x v="7"/>
    <x v="1"/>
    <x v="1"/>
    <x v="2"/>
    <x v="2"/>
    <x v="0"/>
    <n v="6"/>
    <n v="0"/>
    <n v="1.59"/>
  </r>
  <r>
    <x v="10"/>
    <x v="16"/>
    <x v="7"/>
    <x v="1"/>
    <x v="1"/>
    <x v="1"/>
    <x v="2"/>
    <x v="0"/>
    <n v="60"/>
    <n v="12.015400000000001"/>
    <n v="27"/>
  </r>
  <r>
    <x v="7"/>
    <x v="22"/>
    <x v="7"/>
    <x v="2"/>
    <x v="1"/>
    <x v="1"/>
    <x v="1"/>
    <x v="0"/>
    <n v="2"/>
    <n v="0.38420000000000004"/>
    <n v="0.9"/>
  </r>
  <r>
    <x v="9"/>
    <x v="10"/>
    <x v="0"/>
    <x v="2"/>
    <x v="1"/>
    <x v="3"/>
    <x v="3"/>
    <x v="0"/>
    <n v="61"/>
    <n v="0"/>
    <n v="33.550000000000004"/>
  </r>
  <r>
    <x v="9"/>
    <x v="2"/>
    <x v="2"/>
    <x v="1"/>
    <x v="1"/>
    <x v="2"/>
    <x v="2"/>
    <x v="0"/>
    <n v="4"/>
    <n v="0"/>
    <n v="1.06"/>
  </r>
  <r>
    <x v="9"/>
    <x v="4"/>
    <x v="3"/>
    <x v="2"/>
    <x v="1"/>
    <x v="0"/>
    <x v="0"/>
    <x v="0"/>
    <n v="145"/>
    <n v="0"/>
    <n v="38.425000000000004"/>
  </r>
  <r>
    <x v="6"/>
    <x v="6"/>
    <x v="4"/>
    <x v="0"/>
    <x v="0"/>
    <x v="4"/>
    <x v="3"/>
    <x v="1"/>
    <n v="1"/>
    <n v="0"/>
    <n v="0"/>
  </r>
  <r>
    <x v="2"/>
    <x v="6"/>
    <x v="4"/>
    <x v="0"/>
    <x v="1"/>
    <x v="2"/>
    <x v="1"/>
    <x v="0"/>
    <n v="186"/>
    <n v="0"/>
    <n v="51.150000000000006"/>
  </r>
  <r>
    <x v="3"/>
    <x v="4"/>
    <x v="3"/>
    <x v="2"/>
    <x v="1"/>
    <x v="2"/>
    <x v="1"/>
    <x v="1"/>
    <n v="6"/>
    <n v="0"/>
    <n v="0"/>
  </r>
  <r>
    <x v="3"/>
    <x v="12"/>
    <x v="1"/>
    <x v="1"/>
    <x v="1"/>
    <x v="2"/>
    <x v="1"/>
    <x v="0"/>
    <n v="3"/>
    <n v="0"/>
    <n v="0.82500000000000007"/>
  </r>
  <r>
    <x v="5"/>
    <x v="9"/>
    <x v="2"/>
    <x v="0"/>
    <x v="1"/>
    <x v="4"/>
    <x v="1"/>
    <x v="1"/>
    <n v="2"/>
    <n v="0"/>
    <n v="0"/>
  </r>
  <r>
    <x v="9"/>
    <x v="4"/>
    <x v="3"/>
    <x v="1"/>
    <x v="1"/>
    <x v="2"/>
    <x v="3"/>
    <x v="0"/>
    <n v="2"/>
    <n v="0"/>
    <n v="0.53"/>
  </r>
  <r>
    <x v="0"/>
    <x v="11"/>
    <x v="2"/>
    <x v="0"/>
    <x v="1"/>
    <x v="2"/>
    <x v="0"/>
    <x v="0"/>
    <n v="508"/>
    <n v="0"/>
    <n v="134.62"/>
  </r>
  <r>
    <x v="3"/>
    <x v="10"/>
    <x v="0"/>
    <x v="0"/>
    <x v="1"/>
    <x v="5"/>
    <x v="1"/>
    <x v="0"/>
    <n v="3"/>
    <n v="10.0854"/>
    <n v="2.0700000000000003"/>
  </r>
  <r>
    <x v="6"/>
    <x v="4"/>
    <x v="3"/>
    <x v="0"/>
    <x v="1"/>
    <x v="3"/>
    <x v="3"/>
    <x v="1"/>
    <n v="13"/>
    <n v="0"/>
    <n v="0"/>
  </r>
  <r>
    <x v="10"/>
    <x v="15"/>
    <x v="2"/>
    <x v="1"/>
    <x v="1"/>
    <x v="0"/>
    <x v="2"/>
    <x v="1"/>
    <n v="13"/>
    <n v="0"/>
    <n v="0"/>
  </r>
  <r>
    <x v="10"/>
    <x v="1"/>
    <x v="1"/>
    <x v="1"/>
    <x v="1"/>
    <x v="0"/>
    <x v="1"/>
    <x v="0"/>
    <n v="2"/>
    <n v="0"/>
    <n v="0.55000000000000004"/>
  </r>
  <r>
    <x v="2"/>
    <x v="17"/>
    <x v="8"/>
    <x v="0"/>
    <x v="1"/>
    <x v="1"/>
    <x v="1"/>
    <x v="0"/>
    <n v="386"/>
    <n v="108.46180000000001"/>
    <n v="173.70000000000002"/>
  </r>
  <r>
    <x v="3"/>
    <x v="0"/>
    <x v="0"/>
    <x v="2"/>
    <x v="1"/>
    <x v="2"/>
    <x v="3"/>
    <x v="0"/>
    <n v="1"/>
    <n v="0"/>
    <n v="0.27500000000000002"/>
  </r>
  <r>
    <x v="4"/>
    <x v="16"/>
    <x v="7"/>
    <x v="0"/>
    <x v="1"/>
    <x v="0"/>
    <x v="1"/>
    <x v="0"/>
    <n v="303"/>
    <n v="0"/>
    <n v="80.295000000000002"/>
  </r>
  <r>
    <x v="3"/>
    <x v="1"/>
    <x v="1"/>
    <x v="0"/>
    <x v="1"/>
    <x v="0"/>
    <x v="2"/>
    <x v="0"/>
    <n v="5512"/>
    <n v="0"/>
    <n v="1515.8000000000002"/>
  </r>
  <r>
    <x v="7"/>
    <x v="17"/>
    <x v="8"/>
    <x v="1"/>
    <x v="1"/>
    <x v="0"/>
    <x v="2"/>
    <x v="0"/>
    <n v="396"/>
    <n v="0"/>
    <n v="108.9"/>
  </r>
  <r>
    <x v="2"/>
    <x v="11"/>
    <x v="2"/>
    <x v="0"/>
    <x v="1"/>
    <x v="2"/>
    <x v="1"/>
    <x v="1"/>
    <n v="6"/>
    <n v="0"/>
    <n v="0"/>
  </r>
  <r>
    <x v="7"/>
    <x v="15"/>
    <x v="2"/>
    <x v="0"/>
    <x v="1"/>
    <x v="0"/>
    <x v="2"/>
    <x v="1"/>
    <n v="126"/>
    <n v="0"/>
    <n v="0"/>
  </r>
  <r>
    <x v="9"/>
    <x v="11"/>
    <x v="2"/>
    <x v="1"/>
    <x v="1"/>
    <x v="3"/>
    <x v="0"/>
    <x v="0"/>
    <n v="14"/>
    <n v="0"/>
    <n v="7.7"/>
  </r>
  <r>
    <x v="9"/>
    <x v="10"/>
    <x v="0"/>
    <x v="1"/>
    <x v="1"/>
    <x v="4"/>
    <x v="2"/>
    <x v="1"/>
    <n v="32"/>
    <n v="0"/>
    <n v="0"/>
  </r>
  <r>
    <x v="5"/>
    <x v="10"/>
    <x v="0"/>
    <x v="1"/>
    <x v="0"/>
    <x v="3"/>
    <x v="3"/>
    <x v="0"/>
    <n v="1"/>
    <n v="0"/>
    <n v="0.55000000000000004"/>
  </r>
  <r>
    <x v="1"/>
    <x v="9"/>
    <x v="2"/>
    <x v="1"/>
    <x v="1"/>
    <x v="1"/>
    <x v="3"/>
    <x v="0"/>
    <n v="10"/>
    <n v="2.3406000000000002"/>
    <n v="4.5"/>
  </r>
  <r>
    <x v="3"/>
    <x v="19"/>
    <x v="2"/>
    <x v="2"/>
    <x v="1"/>
    <x v="2"/>
    <x v="1"/>
    <x v="0"/>
    <n v="13"/>
    <n v="0"/>
    <n v="3.5750000000000002"/>
  </r>
  <r>
    <x v="0"/>
    <x v="2"/>
    <x v="2"/>
    <x v="0"/>
    <x v="1"/>
    <x v="1"/>
    <x v="2"/>
    <x v="0"/>
    <n v="310"/>
    <n v="89.271799999999999"/>
    <n v="139.5"/>
  </r>
  <r>
    <x v="6"/>
    <x v="11"/>
    <x v="2"/>
    <x v="1"/>
    <x v="1"/>
    <x v="4"/>
    <x v="0"/>
    <x v="0"/>
    <n v="2"/>
    <n v="0"/>
    <n v="1.1000000000000001"/>
  </r>
  <r>
    <x v="2"/>
    <x v="18"/>
    <x v="9"/>
    <x v="2"/>
    <x v="1"/>
    <x v="0"/>
    <x v="3"/>
    <x v="0"/>
    <n v="1"/>
    <n v="0"/>
    <n v="0.27500000000000002"/>
  </r>
  <r>
    <x v="11"/>
    <x v="4"/>
    <x v="3"/>
    <x v="2"/>
    <x v="0"/>
    <x v="3"/>
    <x v="2"/>
    <x v="1"/>
    <n v="0"/>
    <n v="0"/>
    <n v="0"/>
  </r>
  <r>
    <x v="3"/>
    <x v="17"/>
    <x v="8"/>
    <x v="0"/>
    <x v="1"/>
    <x v="0"/>
    <x v="1"/>
    <x v="0"/>
    <n v="1396"/>
    <n v="0"/>
    <n v="383.90000000000003"/>
  </r>
  <r>
    <x v="7"/>
    <x v="9"/>
    <x v="2"/>
    <x v="1"/>
    <x v="1"/>
    <x v="4"/>
    <x v="3"/>
    <x v="0"/>
    <n v="1"/>
    <n v="0"/>
    <n v="0.55000000000000004"/>
  </r>
  <r>
    <x v="2"/>
    <x v="4"/>
    <x v="3"/>
    <x v="0"/>
    <x v="1"/>
    <x v="4"/>
    <x v="0"/>
    <x v="0"/>
    <n v="266"/>
    <n v="0"/>
    <n v="146.30000000000001"/>
  </r>
  <r>
    <x v="5"/>
    <x v="16"/>
    <x v="7"/>
    <x v="0"/>
    <x v="1"/>
    <x v="5"/>
    <x v="3"/>
    <x v="0"/>
    <n v="1"/>
    <n v="2.8842000000000003"/>
    <n v="0.69000000000000006"/>
  </r>
  <r>
    <x v="10"/>
    <x v="4"/>
    <x v="3"/>
    <x v="2"/>
    <x v="1"/>
    <x v="0"/>
    <x v="3"/>
    <x v="1"/>
    <n v="1"/>
    <n v="0"/>
    <n v="0"/>
  </r>
  <r>
    <x v="10"/>
    <x v="21"/>
    <x v="0"/>
    <x v="0"/>
    <x v="1"/>
    <x v="3"/>
    <x v="3"/>
    <x v="0"/>
    <n v="2"/>
    <n v="0"/>
    <n v="1.1000000000000001"/>
  </r>
  <r>
    <x v="2"/>
    <x v="15"/>
    <x v="2"/>
    <x v="0"/>
    <x v="1"/>
    <x v="2"/>
    <x v="3"/>
    <x v="1"/>
    <n v="3"/>
    <n v="0"/>
    <n v="0"/>
  </r>
  <r>
    <x v="2"/>
    <x v="6"/>
    <x v="4"/>
    <x v="1"/>
    <x v="1"/>
    <x v="4"/>
    <x v="0"/>
    <x v="0"/>
    <n v="3"/>
    <n v="0"/>
    <n v="1.6500000000000001"/>
  </r>
  <r>
    <x v="9"/>
    <x v="6"/>
    <x v="4"/>
    <x v="0"/>
    <x v="1"/>
    <x v="3"/>
    <x v="3"/>
    <x v="1"/>
    <n v="13"/>
    <n v="0"/>
    <n v="0"/>
  </r>
  <r>
    <x v="6"/>
    <x v="1"/>
    <x v="1"/>
    <x v="0"/>
    <x v="1"/>
    <x v="4"/>
    <x v="1"/>
    <x v="0"/>
    <n v="1"/>
    <n v="0"/>
    <n v="0.55000000000000004"/>
  </r>
  <r>
    <x v="8"/>
    <x v="6"/>
    <x v="4"/>
    <x v="2"/>
    <x v="1"/>
    <x v="2"/>
    <x v="2"/>
    <x v="1"/>
    <n v="6"/>
    <n v="0"/>
    <n v="0"/>
  </r>
  <r>
    <x v="1"/>
    <x v="19"/>
    <x v="2"/>
    <x v="0"/>
    <x v="1"/>
    <x v="1"/>
    <x v="1"/>
    <x v="0"/>
    <n v="516"/>
    <n v="139.1456"/>
    <n v="232.20000000000002"/>
  </r>
  <r>
    <x v="9"/>
    <x v="2"/>
    <x v="2"/>
    <x v="2"/>
    <x v="1"/>
    <x v="0"/>
    <x v="1"/>
    <x v="0"/>
    <n v="11"/>
    <n v="0"/>
    <n v="2.915"/>
  </r>
  <r>
    <x v="4"/>
    <x v="19"/>
    <x v="2"/>
    <x v="1"/>
    <x v="1"/>
    <x v="5"/>
    <x v="1"/>
    <x v="0"/>
    <n v="3"/>
    <n v="13.886700000000001"/>
    <n v="2.0700000000000003"/>
  </r>
  <r>
    <x v="7"/>
    <x v="16"/>
    <x v="7"/>
    <x v="1"/>
    <x v="1"/>
    <x v="1"/>
    <x v="3"/>
    <x v="0"/>
    <n v="8"/>
    <n v="2.5403000000000002"/>
    <n v="3.6"/>
  </r>
  <r>
    <x v="1"/>
    <x v="10"/>
    <x v="0"/>
    <x v="0"/>
    <x v="0"/>
    <x v="4"/>
    <x v="0"/>
    <x v="1"/>
    <n v="44"/>
    <n v="0"/>
    <n v="0"/>
  </r>
  <r>
    <x v="0"/>
    <x v="10"/>
    <x v="0"/>
    <x v="2"/>
    <x v="0"/>
    <x v="3"/>
    <x v="0"/>
    <x v="1"/>
    <n v="2"/>
    <n v="0"/>
    <n v="0"/>
  </r>
  <r>
    <x v="5"/>
    <x v="21"/>
    <x v="0"/>
    <x v="0"/>
    <x v="0"/>
    <x v="2"/>
    <x v="2"/>
    <x v="0"/>
    <n v="1"/>
    <n v="0"/>
    <n v="0.26500000000000001"/>
  </r>
  <r>
    <x v="7"/>
    <x v="12"/>
    <x v="1"/>
    <x v="0"/>
    <x v="1"/>
    <x v="0"/>
    <x v="0"/>
    <x v="0"/>
    <n v="1244"/>
    <n v="0"/>
    <n v="342.1"/>
  </r>
  <r>
    <x v="7"/>
    <x v="19"/>
    <x v="2"/>
    <x v="0"/>
    <x v="1"/>
    <x v="3"/>
    <x v="1"/>
    <x v="0"/>
    <n v="42"/>
    <n v="0"/>
    <n v="23.1"/>
  </r>
  <r>
    <x v="8"/>
    <x v="16"/>
    <x v="7"/>
    <x v="2"/>
    <x v="1"/>
    <x v="1"/>
    <x v="0"/>
    <x v="0"/>
    <n v="5"/>
    <n v="1.4375"/>
    <n v="2.25"/>
  </r>
  <r>
    <x v="5"/>
    <x v="6"/>
    <x v="4"/>
    <x v="0"/>
    <x v="1"/>
    <x v="4"/>
    <x v="3"/>
    <x v="1"/>
    <n v="36"/>
    <n v="0"/>
    <n v="0"/>
  </r>
  <r>
    <x v="3"/>
    <x v="15"/>
    <x v="2"/>
    <x v="2"/>
    <x v="1"/>
    <x v="0"/>
    <x v="0"/>
    <x v="1"/>
    <n v="1"/>
    <n v="0"/>
    <n v="0"/>
  </r>
  <r>
    <x v="8"/>
    <x v="11"/>
    <x v="2"/>
    <x v="1"/>
    <x v="1"/>
    <x v="0"/>
    <x v="2"/>
    <x v="0"/>
    <n v="776"/>
    <n v="0"/>
    <n v="213.4"/>
  </r>
  <r>
    <x v="9"/>
    <x v="13"/>
    <x v="0"/>
    <x v="1"/>
    <x v="1"/>
    <x v="3"/>
    <x v="1"/>
    <x v="0"/>
    <n v="1"/>
    <n v="0"/>
    <n v="0.55000000000000004"/>
  </r>
  <r>
    <x v="11"/>
    <x v="17"/>
    <x v="8"/>
    <x v="1"/>
    <x v="1"/>
    <x v="2"/>
    <x v="1"/>
    <x v="0"/>
    <n v="1"/>
    <n v="0"/>
    <n v="0.27500000000000002"/>
  </r>
  <r>
    <x v="6"/>
    <x v="21"/>
    <x v="0"/>
    <x v="0"/>
    <x v="0"/>
    <x v="0"/>
    <x v="0"/>
    <x v="0"/>
    <n v="3"/>
    <n v="0"/>
    <n v="0.82500000000000007"/>
  </r>
  <r>
    <x v="7"/>
    <x v="0"/>
    <x v="0"/>
    <x v="0"/>
    <x v="1"/>
    <x v="4"/>
    <x v="3"/>
    <x v="0"/>
    <n v="1"/>
    <n v="0"/>
    <n v="0.55000000000000004"/>
  </r>
  <r>
    <x v="10"/>
    <x v="14"/>
    <x v="6"/>
    <x v="2"/>
    <x v="1"/>
    <x v="3"/>
    <x v="2"/>
    <x v="1"/>
    <n v="0"/>
    <n v="0"/>
    <n v="0"/>
  </r>
  <r>
    <x v="0"/>
    <x v="8"/>
    <x v="5"/>
    <x v="1"/>
    <x v="1"/>
    <x v="0"/>
    <x v="2"/>
    <x v="0"/>
    <n v="67"/>
    <n v="0"/>
    <n v="17.755000000000003"/>
  </r>
  <r>
    <x v="3"/>
    <x v="19"/>
    <x v="2"/>
    <x v="1"/>
    <x v="1"/>
    <x v="3"/>
    <x v="0"/>
    <x v="0"/>
    <n v="10"/>
    <n v="0"/>
    <n v="5.5"/>
  </r>
  <r>
    <x v="0"/>
    <x v="6"/>
    <x v="4"/>
    <x v="0"/>
    <x v="0"/>
    <x v="0"/>
    <x v="3"/>
    <x v="1"/>
    <n v="34"/>
    <n v="0"/>
    <n v="0"/>
  </r>
  <r>
    <x v="11"/>
    <x v="10"/>
    <x v="0"/>
    <x v="0"/>
    <x v="0"/>
    <x v="5"/>
    <x v="3"/>
    <x v="0"/>
    <n v="1"/>
    <n v="3.2677"/>
    <n v="0.69000000000000006"/>
  </r>
  <r>
    <x v="7"/>
    <x v="1"/>
    <x v="1"/>
    <x v="1"/>
    <x v="1"/>
    <x v="1"/>
    <x v="1"/>
    <x v="0"/>
    <n v="1"/>
    <n v="8.4600000000000009E-2"/>
    <n v="0.45"/>
  </r>
  <r>
    <x v="11"/>
    <x v="10"/>
    <x v="0"/>
    <x v="0"/>
    <x v="1"/>
    <x v="0"/>
    <x v="3"/>
    <x v="1"/>
    <n v="290"/>
    <n v="0"/>
    <n v="0"/>
  </r>
  <r>
    <x v="4"/>
    <x v="13"/>
    <x v="0"/>
    <x v="0"/>
    <x v="1"/>
    <x v="1"/>
    <x v="3"/>
    <x v="0"/>
    <n v="21"/>
    <n v="5.5005000000000006"/>
    <n v="9.4500000000000011"/>
  </r>
  <r>
    <x v="5"/>
    <x v="13"/>
    <x v="0"/>
    <x v="0"/>
    <x v="1"/>
    <x v="1"/>
    <x v="2"/>
    <x v="0"/>
    <n v="26"/>
    <n v="9.5190000000000001"/>
    <n v="11.700000000000001"/>
  </r>
  <r>
    <x v="2"/>
    <x v="17"/>
    <x v="8"/>
    <x v="1"/>
    <x v="1"/>
    <x v="3"/>
    <x v="2"/>
    <x v="0"/>
    <n v="29"/>
    <n v="0"/>
    <n v="15.950000000000001"/>
  </r>
  <r>
    <x v="8"/>
    <x v="4"/>
    <x v="3"/>
    <x v="0"/>
    <x v="1"/>
    <x v="4"/>
    <x v="3"/>
    <x v="1"/>
    <n v="32"/>
    <n v="0"/>
    <n v="0"/>
  </r>
  <r>
    <x v="3"/>
    <x v="16"/>
    <x v="7"/>
    <x v="1"/>
    <x v="1"/>
    <x v="0"/>
    <x v="0"/>
    <x v="0"/>
    <n v="9"/>
    <n v="0"/>
    <n v="2.4750000000000001"/>
  </r>
  <r>
    <x v="4"/>
    <x v="26"/>
    <x v="2"/>
    <x v="0"/>
    <x v="1"/>
    <x v="0"/>
    <x v="0"/>
    <x v="1"/>
    <n v="1"/>
    <n v="0"/>
    <n v="0"/>
  </r>
  <r>
    <x v="9"/>
    <x v="4"/>
    <x v="3"/>
    <x v="0"/>
    <x v="0"/>
    <x v="1"/>
    <x v="3"/>
    <x v="0"/>
    <n v="43"/>
    <n v="13.851500000000001"/>
    <n v="19.350000000000001"/>
  </r>
  <r>
    <x v="9"/>
    <x v="27"/>
    <x v="12"/>
    <x v="2"/>
    <x v="1"/>
    <x v="1"/>
    <x v="2"/>
    <x v="0"/>
    <n v="1"/>
    <n v="5.1000000000000004E-2"/>
    <n v="0.45"/>
  </r>
  <r>
    <x v="4"/>
    <x v="14"/>
    <x v="6"/>
    <x v="0"/>
    <x v="1"/>
    <x v="2"/>
    <x v="3"/>
    <x v="0"/>
    <n v="1"/>
    <n v="0"/>
    <n v="0.26500000000000001"/>
  </r>
  <r>
    <x v="11"/>
    <x v="1"/>
    <x v="1"/>
    <x v="0"/>
    <x v="1"/>
    <x v="0"/>
    <x v="2"/>
    <x v="1"/>
    <n v="66"/>
    <n v="0"/>
    <n v="0"/>
  </r>
  <r>
    <x v="6"/>
    <x v="4"/>
    <x v="3"/>
    <x v="1"/>
    <x v="1"/>
    <x v="0"/>
    <x v="3"/>
    <x v="0"/>
    <n v="22"/>
    <n v="0"/>
    <n v="6.0500000000000007"/>
  </r>
  <r>
    <x v="2"/>
    <x v="21"/>
    <x v="0"/>
    <x v="0"/>
    <x v="1"/>
    <x v="2"/>
    <x v="0"/>
    <x v="0"/>
    <n v="2"/>
    <n v="0"/>
    <n v="0.55000000000000004"/>
  </r>
  <r>
    <x v="10"/>
    <x v="9"/>
    <x v="2"/>
    <x v="1"/>
    <x v="1"/>
    <x v="0"/>
    <x v="2"/>
    <x v="1"/>
    <n v="2"/>
    <n v="0"/>
    <n v="0"/>
  </r>
  <r>
    <x v="7"/>
    <x v="19"/>
    <x v="2"/>
    <x v="2"/>
    <x v="1"/>
    <x v="4"/>
    <x v="3"/>
    <x v="0"/>
    <n v="2"/>
    <n v="0"/>
    <n v="1.1000000000000001"/>
  </r>
  <r>
    <x v="5"/>
    <x v="12"/>
    <x v="1"/>
    <x v="1"/>
    <x v="1"/>
    <x v="3"/>
    <x v="2"/>
    <x v="0"/>
    <n v="3"/>
    <n v="0"/>
    <n v="1.6500000000000001"/>
  </r>
  <r>
    <x v="3"/>
    <x v="29"/>
    <x v="1"/>
    <x v="0"/>
    <x v="1"/>
    <x v="3"/>
    <x v="2"/>
    <x v="1"/>
    <n v="0"/>
    <n v="0"/>
    <n v="0"/>
  </r>
  <r>
    <x v="6"/>
    <x v="5"/>
    <x v="1"/>
    <x v="2"/>
    <x v="1"/>
    <x v="1"/>
    <x v="2"/>
    <x v="0"/>
    <n v="6"/>
    <n v="1.6874"/>
    <n v="2.7"/>
  </r>
  <r>
    <x v="5"/>
    <x v="9"/>
    <x v="2"/>
    <x v="0"/>
    <x v="1"/>
    <x v="2"/>
    <x v="0"/>
    <x v="0"/>
    <n v="184"/>
    <n v="0"/>
    <n v="48.760000000000005"/>
  </r>
  <r>
    <x v="0"/>
    <x v="4"/>
    <x v="3"/>
    <x v="2"/>
    <x v="1"/>
    <x v="1"/>
    <x v="1"/>
    <x v="0"/>
    <n v="18"/>
    <n v="10.194800000000001"/>
    <n v="8.1"/>
  </r>
  <r>
    <x v="10"/>
    <x v="17"/>
    <x v="8"/>
    <x v="2"/>
    <x v="1"/>
    <x v="3"/>
    <x v="2"/>
    <x v="0"/>
    <n v="171"/>
    <n v="0"/>
    <n v="94.050000000000011"/>
  </r>
  <r>
    <x v="7"/>
    <x v="8"/>
    <x v="5"/>
    <x v="0"/>
    <x v="1"/>
    <x v="1"/>
    <x v="3"/>
    <x v="0"/>
    <n v="125"/>
    <n v="43.196600000000004"/>
    <n v="56.25"/>
  </r>
  <r>
    <x v="10"/>
    <x v="10"/>
    <x v="0"/>
    <x v="1"/>
    <x v="1"/>
    <x v="0"/>
    <x v="0"/>
    <x v="0"/>
    <n v="204"/>
    <n v="0"/>
    <n v="56.1"/>
  </r>
  <r>
    <x v="3"/>
    <x v="6"/>
    <x v="4"/>
    <x v="0"/>
    <x v="1"/>
    <x v="4"/>
    <x v="2"/>
    <x v="0"/>
    <n v="175"/>
    <n v="0"/>
    <n v="96.25"/>
  </r>
  <r>
    <x v="7"/>
    <x v="6"/>
    <x v="4"/>
    <x v="0"/>
    <x v="1"/>
    <x v="2"/>
    <x v="1"/>
    <x v="1"/>
    <n v="6"/>
    <n v="0"/>
    <n v="0"/>
  </r>
  <r>
    <x v="0"/>
    <x v="3"/>
    <x v="2"/>
    <x v="0"/>
    <x v="1"/>
    <x v="2"/>
    <x v="0"/>
    <x v="1"/>
    <n v="1"/>
    <n v="0"/>
    <n v="0"/>
  </r>
  <r>
    <x v="9"/>
    <x v="1"/>
    <x v="1"/>
    <x v="1"/>
    <x v="1"/>
    <x v="2"/>
    <x v="0"/>
    <x v="0"/>
    <n v="1"/>
    <n v="0"/>
    <n v="0.26500000000000001"/>
  </r>
  <r>
    <x v="1"/>
    <x v="0"/>
    <x v="0"/>
    <x v="0"/>
    <x v="1"/>
    <x v="0"/>
    <x v="2"/>
    <x v="1"/>
    <n v="21"/>
    <n v="0"/>
    <n v="0"/>
  </r>
  <r>
    <x v="6"/>
    <x v="19"/>
    <x v="2"/>
    <x v="2"/>
    <x v="1"/>
    <x v="0"/>
    <x v="1"/>
    <x v="0"/>
    <n v="62"/>
    <n v="0"/>
    <n v="17.05"/>
  </r>
  <r>
    <x v="4"/>
    <x v="10"/>
    <x v="0"/>
    <x v="1"/>
    <x v="1"/>
    <x v="1"/>
    <x v="0"/>
    <x v="0"/>
    <n v="125"/>
    <n v="59.9863"/>
    <n v="56.25"/>
  </r>
  <r>
    <x v="10"/>
    <x v="13"/>
    <x v="0"/>
    <x v="0"/>
    <x v="1"/>
    <x v="2"/>
    <x v="0"/>
    <x v="0"/>
    <n v="11"/>
    <n v="0"/>
    <n v="3.0250000000000004"/>
  </r>
  <r>
    <x v="10"/>
    <x v="15"/>
    <x v="2"/>
    <x v="0"/>
    <x v="1"/>
    <x v="3"/>
    <x v="0"/>
    <x v="1"/>
    <n v="1"/>
    <n v="0"/>
    <n v="0"/>
  </r>
  <r>
    <x v="9"/>
    <x v="9"/>
    <x v="2"/>
    <x v="1"/>
    <x v="1"/>
    <x v="2"/>
    <x v="0"/>
    <x v="0"/>
    <n v="7"/>
    <n v="0"/>
    <n v="1.855"/>
  </r>
  <r>
    <x v="10"/>
    <x v="6"/>
    <x v="4"/>
    <x v="1"/>
    <x v="0"/>
    <x v="3"/>
    <x v="3"/>
    <x v="0"/>
    <n v="1"/>
    <n v="0"/>
    <n v="0.55000000000000004"/>
  </r>
  <r>
    <x v="3"/>
    <x v="22"/>
    <x v="7"/>
    <x v="0"/>
    <x v="1"/>
    <x v="2"/>
    <x v="3"/>
    <x v="0"/>
    <n v="4"/>
    <n v="0"/>
    <n v="1.1000000000000001"/>
  </r>
  <r>
    <x v="1"/>
    <x v="0"/>
    <x v="0"/>
    <x v="1"/>
    <x v="1"/>
    <x v="0"/>
    <x v="0"/>
    <x v="0"/>
    <n v="2"/>
    <n v="0"/>
    <n v="0.55000000000000004"/>
  </r>
  <r>
    <x v="1"/>
    <x v="16"/>
    <x v="7"/>
    <x v="1"/>
    <x v="1"/>
    <x v="2"/>
    <x v="1"/>
    <x v="0"/>
    <n v="1"/>
    <n v="0"/>
    <n v="0.27500000000000002"/>
  </r>
  <r>
    <x v="3"/>
    <x v="9"/>
    <x v="2"/>
    <x v="1"/>
    <x v="1"/>
    <x v="3"/>
    <x v="0"/>
    <x v="0"/>
    <n v="27"/>
    <n v="0"/>
    <n v="14.850000000000001"/>
  </r>
  <r>
    <x v="7"/>
    <x v="12"/>
    <x v="1"/>
    <x v="1"/>
    <x v="1"/>
    <x v="1"/>
    <x v="3"/>
    <x v="0"/>
    <n v="12"/>
    <n v="1.7283000000000002"/>
    <n v="5.4"/>
  </r>
  <r>
    <x v="9"/>
    <x v="1"/>
    <x v="1"/>
    <x v="2"/>
    <x v="1"/>
    <x v="3"/>
    <x v="3"/>
    <x v="0"/>
    <n v="5"/>
    <n v="0"/>
    <n v="2.75"/>
  </r>
  <r>
    <x v="2"/>
    <x v="13"/>
    <x v="0"/>
    <x v="2"/>
    <x v="1"/>
    <x v="3"/>
    <x v="2"/>
    <x v="1"/>
    <n v="0"/>
    <n v="0"/>
    <n v="0"/>
  </r>
  <r>
    <x v="10"/>
    <x v="17"/>
    <x v="8"/>
    <x v="0"/>
    <x v="1"/>
    <x v="0"/>
    <x v="3"/>
    <x v="0"/>
    <n v="5378"/>
    <n v="0"/>
    <n v="1478.95"/>
  </r>
  <r>
    <x v="3"/>
    <x v="1"/>
    <x v="1"/>
    <x v="0"/>
    <x v="1"/>
    <x v="3"/>
    <x v="0"/>
    <x v="1"/>
    <n v="1"/>
    <n v="0"/>
    <n v="0"/>
  </r>
  <r>
    <x v="4"/>
    <x v="6"/>
    <x v="4"/>
    <x v="0"/>
    <x v="1"/>
    <x v="3"/>
    <x v="1"/>
    <x v="1"/>
    <n v="1"/>
    <n v="0"/>
    <n v="0"/>
  </r>
  <r>
    <x v="3"/>
    <x v="10"/>
    <x v="0"/>
    <x v="1"/>
    <x v="1"/>
    <x v="0"/>
    <x v="2"/>
    <x v="1"/>
    <n v="43"/>
    <n v="0"/>
    <n v="0"/>
  </r>
  <r>
    <x v="11"/>
    <x v="19"/>
    <x v="2"/>
    <x v="0"/>
    <x v="1"/>
    <x v="4"/>
    <x v="1"/>
    <x v="0"/>
    <n v="5"/>
    <n v="0"/>
    <n v="2.75"/>
  </r>
  <r>
    <x v="11"/>
    <x v="19"/>
    <x v="2"/>
    <x v="2"/>
    <x v="1"/>
    <x v="2"/>
    <x v="1"/>
    <x v="1"/>
    <n v="1"/>
    <n v="0"/>
    <n v="0"/>
  </r>
  <r>
    <x v="8"/>
    <x v="9"/>
    <x v="2"/>
    <x v="1"/>
    <x v="1"/>
    <x v="1"/>
    <x v="0"/>
    <x v="0"/>
    <n v="30"/>
    <n v="11.2392"/>
    <n v="13.5"/>
  </r>
  <r>
    <x v="11"/>
    <x v="19"/>
    <x v="2"/>
    <x v="0"/>
    <x v="1"/>
    <x v="3"/>
    <x v="3"/>
    <x v="0"/>
    <n v="222"/>
    <n v="0"/>
    <n v="122.10000000000001"/>
  </r>
  <r>
    <x v="4"/>
    <x v="4"/>
    <x v="3"/>
    <x v="2"/>
    <x v="1"/>
    <x v="1"/>
    <x v="3"/>
    <x v="0"/>
    <n v="55"/>
    <n v="19.309000000000001"/>
    <n v="24.75"/>
  </r>
  <r>
    <x v="6"/>
    <x v="5"/>
    <x v="1"/>
    <x v="0"/>
    <x v="1"/>
    <x v="2"/>
    <x v="3"/>
    <x v="1"/>
    <n v="2"/>
    <n v="0"/>
    <n v="0"/>
  </r>
  <r>
    <x v="11"/>
    <x v="1"/>
    <x v="1"/>
    <x v="2"/>
    <x v="1"/>
    <x v="2"/>
    <x v="2"/>
    <x v="0"/>
    <n v="16"/>
    <n v="0"/>
    <n v="4.4000000000000004"/>
  </r>
  <r>
    <x v="7"/>
    <x v="10"/>
    <x v="0"/>
    <x v="0"/>
    <x v="1"/>
    <x v="2"/>
    <x v="1"/>
    <x v="0"/>
    <n v="272"/>
    <n v="0"/>
    <n v="74.8"/>
  </r>
  <r>
    <x v="11"/>
    <x v="0"/>
    <x v="0"/>
    <x v="1"/>
    <x v="1"/>
    <x v="3"/>
    <x v="2"/>
    <x v="0"/>
    <n v="2"/>
    <n v="0"/>
    <n v="1.1000000000000001"/>
  </r>
  <r>
    <x v="8"/>
    <x v="2"/>
    <x v="2"/>
    <x v="2"/>
    <x v="1"/>
    <x v="0"/>
    <x v="1"/>
    <x v="0"/>
    <n v="5"/>
    <n v="0"/>
    <n v="1.375"/>
  </r>
  <r>
    <x v="5"/>
    <x v="10"/>
    <x v="0"/>
    <x v="2"/>
    <x v="1"/>
    <x v="4"/>
    <x v="1"/>
    <x v="0"/>
    <n v="2"/>
    <n v="0"/>
    <n v="1.1000000000000001"/>
  </r>
  <r>
    <x v="4"/>
    <x v="10"/>
    <x v="0"/>
    <x v="0"/>
    <x v="1"/>
    <x v="2"/>
    <x v="3"/>
    <x v="0"/>
    <n v="1198"/>
    <n v="0"/>
    <n v="317.47000000000003"/>
  </r>
  <r>
    <x v="7"/>
    <x v="16"/>
    <x v="7"/>
    <x v="0"/>
    <x v="1"/>
    <x v="3"/>
    <x v="3"/>
    <x v="0"/>
    <n v="84"/>
    <n v="0"/>
    <n v="46.2"/>
  </r>
  <r>
    <x v="6"/>
    <x v="10"/>
    <x v="0"/>
    <x v="2"/>
    <x v="1"/>
    <x v="3"/>
    <x v="3"/>
    <x v="1"/>
    <n v="1"/>
    <n v="0"/>
    <n v="0"/>
  </r>
  <r>
    <x v="9"/>
    <x v="1"/>
    <x v="1"/>
    <x v="0"/>
    <x v="1"/>
    <x v="0"/>
    <x v="2"/>
    <x v="1"/>
    <n v="83"/>
    <n v="0"/>
    <n v="0"/>
  </r>
  <r>
    <x v="3"/>
    <x v="2"/>
    <x v="2"/>
    <x v="2"/>
    <x v="1"/>
    <x v="3"/>
    <x v="1"/>
    <x v="0"/>
    <n v="1"/>
    <n v="0"/>
    <n v="0.55000000000000004"/>
  </r>
  <r>
    <x v="4"/>
    <x v="9"/>
    <x v="2"/>
    <x v="2"/>
    <x v="1"/>
    <x v="1"/>
    <x v="2"/>
    <x v="0"/>
    <n v="49"/>
    <n v="19.475200000000001"/>
    <n v="22.05"/>
  </r>
  <r>
    <x v="8"/>
    <x v="11"/>
    <x v="2"/>
    <x v="2"/>
    <x v="1"/>
    <x v="1"/>
    <x v="3"/>
    <x v="0"/>
    <n v="74"/>
    <n v="27.6081"/>
    <n v="33.300000000000004"/>
  </r>
  <r>
    <x v="9"/>
    <x v="9"/>
    <x v="2"/>
    <x v="1"/>
    <x v="1"/>
    <x v="0"/>
    <x v="0"/>
    <x v="1"/>
    <n v="4"/>
    <n v="0"/>
    <n v="0"/>
  </r>
  <r>
    <x v="0"/>
    <x v="21"/>
    <x v="0"/>
    <x v="0"/>
    <x v="0"/>
    <x v="0"/>
    <x v="3"/>
    <x v="0"/>
    <n v="5"/>
    <n v="0"/>
    <n v="1.325"/>
  </r>
  <r>
    <x v="10"/>
    <x v="4"/>
    <x v="3"/>
    <x v="0"/>
    <x v="1"/>
    <x v="4"/>
    <x v="2"/>
    <x v="0"/>
    <n v="429"/>
    <n v="0"/>
    <n v="235.95000000000002"/>
  </r>
  <r>
    <x v="9"/>
    <x v="15"/>
    <x v="2"/>
    <x v="0"/>
    <x v="1"/>
    <x v="2"/>
    <x v="2"/>
    <x v="0"/>
    <n v="562"/>
    <n v="0"/>
    <n v="148.93"/>
  </r>
  <r>
    <x v="2"/>
    <x v="17"/>
    <x v="8"/>
    <x v="2"/>
    <x v="1"/>
    <x v="5"/>
    <x v="2"/>
    <x v="1"/>
    <n v="1"/>
    <n v="1.7181000000000002"/>
    <n v="0"/>
  </r>
  <r>
    <x v="5"/>
    <x v="2"/>
    <x v="2"/>
    <x v="0"/>
    <x v="1"/>
    <x v="2"/>
    <x v="3"/>
    <x v="1"/>
    <n v="7"/>
    <n v="0"/>
    <n v="0"/>
  </r>
  <r>
    <x v="9"/>
    <x v="23"/>
    <x v="2"/>
    <x v="0"/>
    <x v="1"/>
    <x v="2"/>
    <x v="2"/>
    <x v="0"/>
    <n v="17"/>
    <n v="0"/>
    <n v="4.5049999999999999"/>
  </r>
  <r>
    <x v="6"/>
    <x v="1"/>
    <x v="1"/>
    <x v="2"/>
    <x v="1"/>
    <x v="3"/>
    <x v="2"/>
    <x v="1"/>
    <n v="0"/>
    <n v="0"/>
    <n v="0"/>
  </r>
  <r>
    <x v="5"/>
    <x v="10"/>
    <x v="0"/>
    <x v="1"/>
    <x v="1"/>
    <x v="3"/>
    <x v="3"/>
    <x v="0"/>
    <n v="13"/>
    <n v="0"/>
    <n v="7.15"/>
  </r>
  <r>
    <x v="3"/>
    <x v="11"/>
    <x v="2"/>
    <x v="2"/>
    <x v="1"/>
    <x v="2"/>
    <x v="0"/>
    <x v="1"/>
    <n v="2"/>
    <n v="0"/>
    <n v="0"/>
  </r>
  <r>
    <x v="0"/>
    <x v="10"/>
    <x v="0"/>
    <x v="2"/>
    <x v="0"/>
    <x v="3"/>
    <x v="3"/>
    <x v="0"/>
    <n v="18"/>
    <n v="0"/>
    <n v="9.9"/>
  </r>
  <r>
    <x v="1"/>
    <x v="8"/>
    <x v="5"/>
    <x v="2"/>
    <x v="1"/>
    <x v="0"/>
    <x v="3"/>
    <x v="0"/>
    <n v="50"/>
    <n v="0"/>
    <n v="13.700000000000001"/>
  </r>
  <r>
    <x v="5"/>
    <x v="4"/>
    <x v="3"/>
    <x v="2"/>
    <x v="1"/>
    <x v="0"/>
    <x v="3"/>
    <x v="0"/>
    <n v="225"/>
    <n v="0"/>
    <n v="59.625"/>
  </r>
  <r>
    <x v="8"/>
    <x v="1"/>
    <x v="1"/>
    <x v="2"/>
    <x v="1"/>
    <x v="4"/>
    <x v="3"/>
    <x v="0"/>
    <n v="1"/>
    <n v="0"/>
    <n v="0.55000000000000004"/>
  </r>
  <r>
    <x v="3"/>
    <x v="17"/>
    <x v="8"/>
    <x v="2"/>
    <x v="1"/>
    <x v="4"/>
    <x v="1"/>
    <x v="0"/>
    <n v="3"/>
    <n v="0"/>
    <n v="1.6500000000000001"/>
  </r>
  <r>
    <x v="3"/>
    <x v="14"/>
    <x v="6"/>
    <x v="0"/>
    <x v="1"/>
    <x v="0"/>
    <x v="0"/>
    <x v="0"/>
    <n v="2"/>
    <n v="0"/>
    <n v="0.55000000000000004"/>
  </r>
  <r>
    <x v="5"/>
    <x v="17"/>
    <x v="8"/>
    <x v="2"/>
    <x v="1"/>
    <x v="1"/>
    <x v="2"/>
    <x v="0"/>
    <n v="363"/>
    <n v="90.001100000000008"/>
    <n v="163.35"/>
  </r>
  <r>
    <x v="0"/>
    <x v="2"/>
    <x v="2"/>
    <x v="1"/>
    <x v="1"/>
    <x v="3"/>
    <x v="2"/>
    <x v="0"/>
    <n v="8"/>
    <n v="0"/>
    <n v="4.4000000000000004"/>
  </r>
  <r>
    <x v="6"/>
    <x v="2"/>
    <x v="2"/>
    <x v="2"/>
    <x v="1"/>
    <x v="2"/>
    <x v="0"/>
    <x v="0"/>
    <n v="2"/>
    <n v="0"/>
    <n v="0.55000000000000004"/>
  </r>
  <r>
    <x v="1"/>
    <x v="0"/>
    <x v="0"/>
    <x v="2"/>
    <x v="0"/>
    <x v="0"/>
    <x v="2"/>
    <x v="0"/>
    <n v="1"/>
    <n v="0"/>
    <n v="0.27500000000000002"/>
  </r>
  <r>
    <x v="4"/>
    <x v="11"/>
    <x v="2"/>
    <x v="0"/>
    <x v="1"/>
    <x v="2"/>
    <x v="3"/>
    <x v="0"/>
    <n v="633"/>
    <n v="0"/>
    <n v="167.745"/>
  </r>
  <r>
    <x v="5"/>
    <x v="2"/>
    <x v="2"/>
    <x v="0"/>
    <x v="1"/>
    <x v="1"/>
    <x v="1"/>
    <x v="0"/>
    <n v="80"/>
    <n v="40.128800000000005"/>
    <n v="36"/>
  </r>
  <r>
    <x v="1"/>
    <x v="6"/>
    <x v="4"/>
    <x v="1"/>
    <x v="0"/>
    <x v="0"/>
    <x v="2"/>
    <x v="0"/>
    <n v="12"/>
    <n v="0"/>
    <n v="3.3000000000000003"/>
  </r>
  <r>
    <x v="8"/>
    <x v="6"/>
    <x v="4"/>
    <x v="2"/>
    <x v="0"/>
    <x v="4"/>
    <x v="0"/>
    <x v="0"/>
    <n v="10"/>
    <n v="0"/>
    <n v="5.5"/>
  </r>
  <r>
    <x v="9"/>
    <x v="17"/>
    <x v="8"/>
    <x v="1"/>
    <x v="1"/>
    <x v="1"/>
    <x v="2"/>
    <x v="0"/>
    <n v="44"/>
    <n v="9.2927999999999997"/>
    <n v="19.8"/>
  </r>
  <r>
    <x v="0"/>
    <x v="6"/>
    <x v="4"/>
    <x v="0"/>
    <x v="0"/>
    <x v="2"/>
    <x v="2"/>
    <x v="1"/>
    <n v="12"/>
    <n v="0"/>
    <n v="0"/>
  </r>
  <r>
    <x v="6"/>
    <x v="0"/>
    <x v="0"/>
    <x v="2"/>
    <x v="1"/>
    <x v="2"/>
    <x v="2"/>
    <x v="0"/>
    <n v="19"/>
    <n v="0"/>
    <n v="5.2250000000000005"/>
  </r>
  <r>
    <x v="10"/>
    <x v="22"/>
    <x v="7"/>
    <x v="1"/>
    <x v="1"/>
    <x v="3"/>
    <x v="2"/>
    <x v="0"/>
    <n v="3"/>
    <n v="0"/>
    <n v="1.6500000000000001"/>
  </r>
  <r>
    <x v="2"/>
    <x v="6"/>
    <x v="4"/>
    <x v="0"/>
    <x v="1"/>
    <x v="0"/>
    <x v="0"/>
    <x v="0"/>
    <n v="4036"/>
    <n v="0"/>
    <n v="1109.9000000000001"/>
  </r>
  <r>
    <x v="5"/>
    <x v="21"/>
    <x v="0"/>
    <x v="0"/>
    <x v="1"/>
    <x v="1"/>
    <x v="3"/>
    <x v="0"/>
    <n v="4"/>
    <n v="2.6031"/>
    <n v="1.8"/>
  </r>
  <r>
    <x v="8"/>
    <x v="10"/>
    <x v="0"/>
    <x v="0"/>
    <x v="1"/>
    <x v="2"/>
    <x v="1"/>
    <x v="0"/>
    <n v="310"/>
    <n v="0"/>
    <n v="85.25"/>
  </r>
  <r>
    <x v="5"/>
    <x v="12"/>
    <x v="1"/>
    <x v="0"/>
    <x v="1"/>
    <x v="3"/>
    <x v="1"/>
    <x v="0"/>
    <n v="18"/>
    <n v="0"/>
    <n v="9.9"/>
  </r>
  <r>
    <x v="2"/>
    <x v="10"/>
    <x v="0"/>
    <x v="2"/>
    <x v="1"/>
    <x v="3"/>
    <x v="0"/>
    <x v="0"/>
    <n v="19"/>
    <n v="0"/>
    <n v="10.450000000000001"/>
  </r>
  <r>
    <x v="11"/>
    <x v="2"/>
    <x v="2"/>
    <x v="1"/>
    <x v="1"/>
    <x v="0"/>
    <x v="3"/>
    <x v="1"/>
    <n v="4"/>
    <n v="0"/>
    <n v="0"/>
  </r>
  <r>
    <x v="3"/>
    <x v="17"/>
    <x v="8"/>
    <x v="1"/>
    <x v="1"/>
    <x v="3"/>
    <x v="3"/>
    <x v="0"/>
    <n v="13"/>
    <n v="0"/>
    <n v="7.15"/>
  </r>
  <r>
    <x v="4"/>
    <x v="22"/>
    <x v="7"/>
    <x v="2"/>
    <x v="1"/>
    <x v="3"/>
    <x v="2"/>
    <x v="1"/>
    <n v="0"/>
    <n v="0"/>
    <n v="0"/>
  </r>
  <r>
    <x v="10"/>
    <x v="19"/>
    <x v="2"/>
    <x v="1"/>
    <x v="1"/>
    <x v="0"/>
    <x v="3"/>
    <x v="1"/>
    <n v="2"/>
    <n v="0"/>
    <n v="0"/>
  </r>
  <r>
    <x v="1"/>
    <x v="19"/>
    <x v="2"/>
    <x v="0"/>
    <x v="1"/>
    <x v="3"/>
    <x v="2"/>
    <x v="0"/>
    <n v="1251"/>
    <n v="0"/>
    <n v="688.05000000000007"/>
  </r>
  <r>
    <x v="8"/>
    <x v="17"/>
    <x v="8"/>
    <x v="1"/>
    <x v="1"/>
    <x v="3"/>
    <x v="0"/>
    <x v="0"/>
    <n v="8"/>
    <n v="0"/>
    <n v="4.4000000000000004"/>
  </r>
  <r>
    <x v="5"/>
    <x v="10"/>
    <x v="0"/>
    <x v="2"/>
    <x v="1"/>
    <x v="0"/>
    <x v="2"/>
    <x v="1"/>
    <n v="36"/>
    <n v="0"/>
    <n v="0"/>
  </r>
  <r>
    <x v="7"/>
    <x v="6"/>
    <x v="4"/>
    <x v="2"/>
    <x v="1"/>
    <x v="4"/>
    <x v="2"/>
    <x v="0"/>
    <n v="4"/>
    <n v="0"/>
    <n v="2.2000000000000002"/>
  </r>
  <r>
    <x v="10"/>
    <x v="4"/>
    <x v="3"/>
    <x v="0"/>
    <x v="0"/>
    <x v="1"/>
    <x v="3"/>
    <x v="0"/>
    <n v="34"/>
    <n v="9.3109000000000002"/>
    <n v="15.3"/>
  </r>
  <r>
    <x v="1"/>
    <x v="6"/>
    <x v="4"/>
    <x v="0"/>
    <x v="1"/>
    <x v="4"/>
    <x v="3"/>
    <x v="0"/>
    <n v="70"/>
    <n v="0"/>
    <n v="38.5"/>
  </r>
  <r>
    <x v="1"/>
    <x v="8"/>
    <x v="5"/>
    <x v="1"/>
    <x v="1"/>
    <x v="0"/>
    <x v="1"/>
    <x v="0"/>
    <n v="7"/>
    <n v="0"/>
    <n v="1.915"/>
  </r>
  <r>
    <x v="9"/>
    <x v="13"/>
    <x v="0"/>
    <x v="2"/>
    <x v="1"/>
    <x v="2"/>
    <x v="2"/>
    <x v="0"/>
    <n v="3"/>
    <n v="0"/>
    <n v="0.79500000000000004"/>
  </r>
  <r>
    <x v="1"/>
    <x v="10"/>
    <x v="0"/>
    <x v="0"/>
    <x v="1"/>
    <x v="4"/>
    <x v="1"/>
    <x v="0"/>
    <n v="48"/>
    <n v="0"/>
    <n v="26.400000000000002"/>
  </r>
  <r>
    <x v="7"/>
    <x v="19"/>
    <x v="2"/>
    <x v="1"/>
    <x v="1"/>
    <x v="0"/>
    <x v="2"/>
    <x v="0"/>
    <n v="383"/>
    <n v="0"/>
    <n v="105.325"/>
  </r>
  <r>
    <x v="2"/>
    <x v="13"/>
    <x v="0"/>
    <x v="0"/>
    <x v="1"/>
    <x v="0"/>
    <x v="0"/>
    <x v="0"/>
    <n v="90"/>
    <n v="0"/>
    <n v="24.75"/>
  </r>
  <r>
    <x v="10"/>
    <x v="4"/>
    <x v="3"/>
    <x v="1"/>
    <x v="1"/>
    <x v="2"/>
    <x v="0"/>
    <x v="0"/>
    <n v="3"/>
    <n v="0"/>
    <n v="0.82500000000000007"/>
  </r>
  <r>
    <x v="0"/>
    <x v="17"/>
    <x v="8"/>
    <x v="0"/>
    <x v="1"/>
    <x v="1"/>
    <x v="3"/>
    <x v="0"/>
    <n v="957"/>
    <n v="273.1739"/>
    <n v="430.65000000000003"/>
  </r>
  <r>
    <x v="3"/>
    <x v="11"/>
    <x v="2"/>
    <x v="1"/>
    <x v="1"/>
    <x v="1"/>
    <x v="1"/>
    <x v="0"/>
    <n v="23"/>
    <n v="7.6175000000000006"/>
    <n v="10.35"/>
  </r>
  <r>
    <x v="4"/>
    <x v="19"/>
    <x v="2"/>
    <x v="0"/>
    <x v="1"/>
    <x v="4"/>
    <x v="0"/>
    <x v="0"/>
    <n v="40"/>
    <n v="0"/>
    <n v="22"/>
  </r>
  <r>
    <x v="4"/>
    <x v="4"/>
    <x v="3"/>
    <x v="0"/>
    <x v="1"/>
    <x v="3"/>
    <x v="0"/>
    <x v="1"/>
    <n v="17"/>
    <n v="0"/>
    <n v="0"/>
  </r>
  <r>
    <x v="8"/>
    <x v="11"/>
    <x v="2"/>
    <x v="0"/>
    <x v="1"/>
    <x v="5"/>
    <x v="0"/>
    <x v="1"/>
    <n v="20"/>
    <n v="391.24810000000002"/>
    <n v="0"/>
  </r>
  <r>
    <x v="4"/>
    <x v="10"/>
    <x v="0"/>
    <x v="1"/>
    <x v="1"/>
    <x v="2"/>
    <x v="3"/>
    <x v="1"/>
    <n v="1"/>
    <n v="0"/>
    <n v="0"/>
  </r>
  <r>
    <x v="1"/>
    <x v="10"/>
    <x v="0"/>
    <x v="1"/>
    <x v="1"/>
    <x v="0"/>
    <x v="3"/>
    <x v="1"/>
    <n v="19"/>
    <n v="0"/>
    <n v="0"/>
  </r>
  <r>
    <x v="3"/>
    <x v="9"/>
    <x v="2"/>
    <x v="0"/>
    <x v="1"/>
    <x v="4"/>
    <x v="1"/>
    <x v="0"/>
    <n v="2"/>
    <n v="0"/>
    <n v="1.1000000000000001"/>
  </r>
  <r>
    <x v="11"/>
    <x v="1"/>
    <x v="1"/>
    <x v="2"/>
    <x v="1"/>
    <x v="3"/>
    <x v="0"/>
    <x v="0"/>
    <n v="2"/>
    <n v="0"/>
    <n v="1.1000000000000001"/>
  </r>
  <r>
    <x v="11"/>
    <x v="19"/>
    <x v="2"/>
    <x v="2"/>
    <x v="1"/>
    <x v="3"/>
    <x v="2"/>
    <x v="1"/>
    <n v="0"/>
    <n v="0"/>
    <n v="0"/>
  </r>
  <r>
    <x v="4"/>
    <x v="17"/>
    <x v="8"/>
    <x v="0"/>
    <x v="1"/>
    <x v="5"/>
    <x v="2"/>
    <x v="1"/>
    <n v="11"/>
    <n v="214.49350000000001"/>
    <n v="0"/>
  </r>
  <r>
    <x v="6"/>
    <x v="0"/>
    <x v="0"/>
    <x v="2"/>
    <x v="0"/>
    <x v="0"/>
    <x v="3"/>
    <x v="0"/>
    <n v="1"/>
    <n v="0"/>
    <n v="0.27500000000000002"/>
  </r>
  <r>
    <x v="8"/>
    <x v="29"/>
    <x v="1"/>
    <x v="0"/>
    <x v="1"/>
    <x v="1"/>
    <x v="1"/>
    <x v="0"/>
    <n v="1"/>
    <n v="0.63450000000000006"/>
    <n v="0.45"/>
  </r>
  <r>
    <x v="8"/>
    <x v="10"/>
    <x v="0"/>
    <x v="0"/>
    <x v="1"/>
    <x v="3"/>
    <x v="3"/>
    <x v="0"/>
    <n v="685"/>
    <n v="0"/>
    <n v="376.75"/>
  </r>
  <r>
    <x v="10"/>
    <x v="2"/>
    <x v="2"/>
    <x v="1"/>
    <x v="1"/>
    <x v="0"/>
    <x v="2"/>
    <x v="0"/>
    <n v="52"/>
    <n v="0"/>
    <n v="14.3"/>
  </r>
  <r>
    <x v="11"/>
    <x v="24"/>
    <x v="2"/>
    <x v="2"/>
    <x v="1"/>
    <x v="0"/>
    <x v="1"/>
    <x v="0"/>
    <n v="1"/>
    <n v="0"/>
    <n v="0.27500000000000002"/>
  </r>
  <r>
    <x v="5"/>
    <x v="19"/>
    <x v="2"/>
    <x v="1"/>
    <x v="1"/>
    <x v="4"/>
    <x v="0"/>
    <x v="0"/>
    <n v="17"/>
    <n v="0"/>
    <n v="9.35"/>
  </r>
  <r>
    <x v="5"/>
    <x v="10"/>
    <x v="0"/>
    <x v="2"/>
    <x v="0"/>
    <x v="0"/>
    <x v="2"/>
    <x v="0"/>
    <n v="547"/>
    <n v="0"/>
    <n v="144.95500000000001"/>
  </r>
  <r>
    <x v="1"/>
    <x v="0"/>
    <x v="0"/>
    <x v="0"/>
    <x v="1"/>
    <x v="2"/>
    <x v="3"/>
    <x v="1"/>
    <n v="1"/>
    <n v="0"/>
    <n v="0"/>
  </r>
  <r>
    <x v="9"/>
    <x v="10"/>
    <x v="0"/>
    <x v="1"/>
    <x v="1"/>
    <x v="3"/>
    <x v="0"/>
    <x v="0"/>
    <n v="15"/>
    <n v="0"/>
    <n v="8.25"/>
  </r>
  <r>
    <x v="1"/>
    <x v="25"/>
    <x v="11"/>
    <x v="0"/>
    <x v="0"/>
    <x v="3"/>
    <x v="2"/>
    <x v="1"/>
    <n v="0"/>
    <n v="0"/>
    <n v="0"/>
  </r>
  <r>
    <x v="1"/>
    <x v="15"/>
    <x v="2"/>
    <x v="0"/>
    <x v="1"/>
    <x v="2"/>
    <x v="0"/>
    <x v="1"/>
    <n v="3"/>
    <n v="0"/>
    <n v="0"/>
  </r>
  <r>
    <x v="7"/>
    <x v="19"/>
    <x v="2"/>
    <x v="0"/>
    <x v="1"/>
    <x v="1"/>
    <x v="0"/>
    <x v="0"/>
    <n v="958"/>
    <n v="308.89890000000003"/>
    <n v="431.1"/>
  </r>
  <r>
    <x v="10"/>
    <x v="11"/>
    <x v="2"/>
    <x v="1"/>
    <x v="1"/>
    <x v="0"/>
    <x v="1"/>
    <x v="0"/>
    <n v="54"/>
    <n v="0"/>
    <n v="14.850000000000001"/>
  </r>
  <r>
    <x v="5"/>
    <x v="16"/>
    <x v="7"/>
    <x v="0"/>
    <x v="1"/>
    <x v="3"/>
    <x v="2"/>
    <x v="0"/>
    <n v="525"/>
    <n v="0"/>
    <n v="288.75"/>
  </r>
  <r>
    <x v="4"/>
    <x v="3"/>
    <x v="2"/>
    <x v="1"/>
    <x v="1"/>
    <x v="3"/>
    <x v="2"/>
    <x v="1"/>
    <n v="0"/>
    <n v="0"/>
    <n v="0"/>
  </r>
  <r>
    <x v="9"/>
    <x v="11"/>
    <x v="2"/>
    <x v="0"/>
    <x v="1"/>
    <x v="3"/>
    <x v="0"/>
    <x v="0"/>
    <n v="383"/>
    <n v="0"/>
    <n v="210.65"/>
  </r>
  <r>
    <x v="4"/>
    <x v="4"/>
    <x v="3"/>
    <x v="2"/>
    <x v="0"/>
    <x v="0"/>
    <x v="0"/>
    <x v="0"/>
    <n v="8"/>
    <n v="0"/>
    <n v="2.12"/>
  </r>
  <r>
    <x v="10"/>
    <x v="11"/>
    <x v="2"/>
    <x v="1"/>
    <x v="1"/>
    <x v="5"/>
    <x v="1"/>
    <x v="0"/>
    <n v="2"/>
    <n v="85.734800000000007"/>
    <n v="1.3800000000000001"/>
  </r>
  <r>
    <x v="10"/>
    <x v="17"/>
    <x v="8"/>
    <x v="2"/>
    <x v="1"/>
    <x v="1"/>
    <x v="3"/>
    <x v="0"/>
    <n v="129"/>
    <n v="27.178900000000002"/>
    <n v="58.050000000000004"/>
  </r>
  <r>
    <x v="5"/>
    <x v="4"/>
    <x v="3"/>
    <x v="2"/>
    <x v="1"/>
    <x v="3"/>
    <x v="0"/>
    <x v="1"/>
    <n v="1"/>
    <n v="0"/>
    <n v="0"/>
  </r>
  <r>
    <x v="10"/>
    <x v="9"/>
    <x v="2"/>
    <x v="0"/>
    <x v="1"/>
    <x v="2"/>
    <x v="2"/>
    <x v="1"/>
    <n v="35"/>
    <n v="0"/>
    <n v="0"/>
  </r>
  <r>
    <x v="1"/>
    <x v="11"/>
    <x v="2"/>
    <x v="1"/>
    <x v="1"/>
    <x v="4"/>
    <x v="0"/>
    <x v="0"/>
    <n v="2"/>
    <n v="0"/>
    <n v="1.1000000000000001"/>
  </r>
  <r>
    <x v="3"/>
    <x v="0"/>
    <x v="0"/>
    <x v="0"/>
    <x v="1"/>
    <x v="5"/>
    <x v="2"/>
    <x v="0"/>
    <n v="1"/>
    <n v="0.53360000000000007"/>
    <n v="0.69000000000000006"/>
  </r>
  <r>
    <x v="0"/>
    <x v="16"/>
    <x v="7"/>
    <x v="1"/>
    <x v="1"/>
    <x v="1"/>
    <x v="2"/>
    <x v="0"/>
    <n v="8"/>
    <n v="1.6236000000000002"/>
    <n v="3.6"/>
  </r>
  <r>
    <x v="4"/>
    <x v="8"/>
    <x v="5"/>
    <x v="0"/>
    <x v="1"/>
    <x v="5"/>
    <x v="1"/>
    <x v="0"/>
    <n v="4"/>
    <n v="37.82"/>
    <n v="2.7600000000000002"/>
  </r>
  <r>
    <x v="9"/>
    <x v="1"/>
    <x v="1"/>
    <x v="0"/>
    <x v="1"/>
    <x v="1"/>
    <x v="2"/>
    <x v="0"/>
    <n v="737"/>
    <n v="176.7422"/>
    <n v="331.65000000000003"/>
  </r>
  <r>
    <x v="6"/>
    <x v="2"/>
    <x v="2"/>
    <x v="1"/>
    <x v="1"/>
    <x v="3"/>
    <x v="1"/>
    <x v="0"/>
    <n v="1"/>
    <n v="0"/>
    <n v="0.55000000000000004"/>
  </r>
  <r>
    <x v="6"/>
    <x v="11"/>
    <x v="2"/>
    <x v="0"/>
    <x v="1"/>
    <x v="1"/>
    <x v="0"/>
    <x v="0"/>
    <n v="1910"/>
    <n v="628.15070000000003"/>
    <n v="859.5"/>
  </r>
  <r>
    <x v="10"/>
    <x v="9"/>
    <x v="2"/>
    <x v="2"/>
    <x v="1"/>
    <x v="0"/>
    <x v="3"/>
    <x v="1"/>
    <n v="9"/>
    <n v="0"/>
    <n v="0"/>
  </r>
  <r>
    <x v="1"/>
    <x v="8"/>
    <x v="5"/>
    <x v="2"/>
    <x v="1"/>
    <x v="3"/>
    <x v="3"/>
    <x v="0"/>
    <n v="3"/>
    <n v="0"/>
    <n v="1.6500000000000001"/>
  </r>
  <r>
    <x v="11"/>
    <x v="2"/>
    <x v="2"/>
    <x v="1"/>
    <x v="1"/>
    <x v="1"/>
    <x v="3"/>
    <x v="0"/>
    <n v="6"/>
    <n v="1.3044"/>
    <n v="2.7"/>
  </r>
  <r>
    <x v="6"/>
    <x v="16"/>
    <x v="7"/>
    <x v="1"/>
    <x v="1"/>
    <x v="0"/>
    <x v="3"/>
    <x v="0"/>
    <n v="19"/>
    <n v="0"/>
    <n v="5.2250000000000005"/>
  </r>
  <r>
    <x v="6"/>
    <x v="13"/>
    <x v="0"/>
    <x v="0"/>
    <x v="1"/>
    <x v="5"/>
    <x v="3"/>
    <x v="0"/>
    <n v="1"/>
    <n v="6.7671000000000001"/>
    <n v="0.69000000000000006"/>
  </r>
  <r>
    <x v="9"/>
    <x v="10"/>
    <x v="0"/>
    <x v="0"/>
    <x v="1"/>
    <x v="4"/>
    <x v="0"/>
    <x v="1"/>
    <n v="268"/>
    <n v="0"/>
    <n v="0"/>
  </r>
  <r>
    <x v="3"/>
    <x v="13"/>
    <x v="0"/>
    <x v="0"/>
    <x v="1"/>
    <x v="1"/>
    <x v="3"/>
    <x v="0"/>
    <n v="9"/>
    <n v="2.0576000000000003"/>
    <n v="4.05"/>
  </r>
  <r>
    <x v="10"/>
    <x v="23"/>
    <x v="2"/>
    <x v="0"/>
    <x v="1"/>
    <x v="3"/>
    <x v="2"/>
    <x v="1"/>
    <n v="0"/>
    <n v="0"/>
    <n v="0"/>
  </r>
  <r>
    <x v="6"/>
    <x v="15"/>
    <x v="2"/>
    <x v="0"/>
    <x v="1"/>
    <x v="5"/>
    <x v="1"/>
    <x v="0"/>
    <n v="2"/>
    <n v="2.5019"/>
    <n v="1.3800000000000001"/>
  </r>
  <r>
    <x v="8"/>
    <x v="17"/>
    <x v="8"/>
    <x v="1"/>
    <x v="1"/>
    <x v="0"/>
    <x v="1"/>
    <x v="0"/>
    <n v="28"/>
    <n v="0"/>
    <n v="7.7"/>
  </r>
  <r>
    <x v="1"/>
    <x v="8"/>
    <x v="5"/>
    <x v="1"/>
    <x v="1"/>
    <x v="2"/>
    <x v="3"/>
    <x v="0"/>
    <n v="1"/>
    <n v="0"/>
    <n v="0.27500000000000002"/>
  </r>
  <r>
    <x v="7"/>
    <x v="15"/>
    <x v="2"/>
    <x v="1"/>
    <x v="1"/>
    <x v="2"/>
    <x v="2"/>
    <x v="1"/>
    <n v="2"/>
    <n v="0"/>
    <n v="0"/>
  </r>
  <r>
    <x v="3"/>
    <x v="2"/>
    <x v="2"/>
    <x v="2"/>
    <x v="1"/>
    <x v="1"/>
    <x v="1"/>
    <x v="0"/>
    <n v="4"/>
    <n v="1.0696000000000001"/>
    <n v="1.8"/>
  </r>
  <r>
    <x v="4"/>
    <x v="5"/>
    <x v="1"/>
    <x v="2"/>
    <x v="1"/>
    <x v="0"/>
    <x v="2"/>
    <x v="1"/>
    <n v="1"/>
    <n v="0"/>
    <n v="0"/>
  </r>
  <r>
    <x v="7"/>
    <x v="21"/>
    <x v="0"/>
    <x v="0"/>
    <x v="1"/>
    <x v="1"/>
    <x v="3"/>
    <x v="0"/>
    <n v="12"/>
    <n v="3.4275000000000002"/>
    <n v="5.4"/>
  </r>
  <r>
    <x v="1"/>
    <x v="11"/>
    <x v="2"/>
    <x v="1"/>
    <x v="1"/>
    <x v="0"/>
    <x v="2"/>
    <x v="0"/>
    <n v="655"/>
    <n v="0"/>
    <n v="180.125"/>
  </r>
  <r>
    <x v="3"/>
    <x v="0"/>
    <x v="0"/>
    <x v="1"/>
    <x v="0"/>
    <x v="1"/>
    <x v="2"/>
    <x v="0"/>
    <n v="3"/>
    <n v="0.87040000000000006"/>
    <n v="1.35"/>
  </r>
  <r>
    <x v="0"/>
    <x v="1"/>
    <x v="1"/>
    <x v="0"/>
    <x v="1"/>
    <x v="3"/>
    <x v="1"/>
    <x v="0"/>
    <n v="19"/>
    <n v="0"/>
    <n v="10.450000000000001"/>
  </r>
  <r>
    <x v="5"/>
    <x v="11"/>
    <x v="2"/>
    <x v="0"/>
    <x v="1"/>
    <x v="3"/>
    <x v="3"/>
    <x v="1"/>
    <n v="5"/>
    <n v="0"/>
    <n v="0"/>
  </r>
  <r>
    <x v="3"/>
    <x v="11"/>
    <x v="2"/>
    <x v="0"/>
    <x v="1"/>
    <x v="4"/>
    <x v="3"/>
    <x v="1"/>
    <n v="57"/>
    <n v="0"/>
    <n v="0"/>
  </r>
  <r>
    <x v="1"/>
    <x v="9"/>
    <x v="2"/>
    <x v="1"/>
    <x v="1"/>
    <x v="2"/>
    <x v="0"/>
    <x v="1"/>
    <n v="1"/>
    <n v="0"/>
    <n v="0"/>
  </r>
  <r>
    <x v="0"/>
    <x v="4"/>
    <x v="3"/>
    <x v="0"/>
    <x v="1"/>
    <x v="1"/>
    <x v="2"/>
    <x v="0"/>
    <n v="10182"/>
    <n v="2730.6439"/>
    <n v="4581.9000000000005"/>
  </r>
  <r>
    <x v="9"/>
    <x v="11"/>
    <x v="2"/>
    <x v="1"/>
    <x v="1"/>
    <x v="2"/>
    <x v="0"/>
    <x v="0"/>
    <n v="13"/>
    <n v="0"/>
    <n v="3.4450000000000003"/>
  </r>
  <r>
    <x v="1"/>
    <x v="15"/>
    <x v="2"/>
    <x v="1"/>
    <x v="1"/>
    <x v="0"/>
    <x v="1"/>
    <x v="1"/>
    <n v="1"/>
    <n v="0"/>
    <n v="0"/>
  </r>
  <r>
    <x v="2"/>
    <x v="5"/>
    <x v="1"/>
    <x v="0"/>
    <x v="1"/>
    <x v="3"/>
    <x v="0"/>
    <x v="0"/>
    <n v="24"/>
    <n v="0"/>
    <n v="13.200000000000001"/>
  </r>
  <r>
    <x v="1"/>
    <x v="4"/>
    <x v="3"/>
    <x v="0"/>
    <x v="0"/>
    <x v="3"/>
    <x v="2"/>
    <x v="1"/>
    <n v="2"/>
    <n v="0"/>
    <n v="0"/>
  </r>
  <r>
    <x v="4"/>
    <x v="19"/>
    <x v="2"/>
    <x v="0"/>
    <x v="1"/>
    <x v="3"/>
    <x v="1"/>
    <x v="0"/>
    <n v="38"/>
    <n v="0"/>
    <n v="20.900000000000002"/>
  </r>
  <r>
    <x v="4"/>
    <x v="0"/>
    <x v="0"/>
    <x v="0"/>
    <x v="1"/>
    <x v="2"/>
    <x v="0"/>
    <x v="1"/>
    <n v="1"/>
    <n v="0"/>
    <n v="0"/>
  </r>
  <r>
    <x v="4"/>
    <x v="15"/>
    <x v="2"/>
    <x v="2"/>
    <x v="1"/>
    <x v="1"/>
    <x v="1"/>
    <x v="0"/>
    <n v="11"/>
    <n v="1.3247"/>
    <n v="4.95"/>
  </r>
  <r>
    <x v="1"/>
    <x v="19"/>
    <x v="2"/>
    <x v="0"/>
    <x v="1"/>
    <x v="2"/>
    <x v="1"/>
    <x v="0"/>
    <n v="123"/>
    <n v="0"/>
    <n v="33.695"/>
  </r>
  <r>
    <x v="3"/>
    <x v="9"/>
    <x v="2"/>
    <x v="1"/>
    <x v="1"/>
    <x v="2"/>
    <x v="2"/>
    <x v="0"/>
    <n v="47"/>
    <n v="0"/>
    <n v="12.925000000000001"/>
  </r>
  <r>
    <x v="6"/>
    <x v="11"/>
    <x v="2"/>
    <x v="2"/>
    <x v="1"/>
    <x v="2"/>
    <x v="3"/>
    <x v="1"/>
    <n v="3"/>
    <n v="0"/>
    <n v="0"/>
  </r>
  <r>
    <x v="4"/>
    <x v="7"/>
    <x v="2"/>
    <x v="1"/>
    <x v="1"/>
    <x v="3"/>
    <x v="2"/>
    <x v="1"/>
    <n v="0"/>
    <n v="0"/>
    <n v="0"/>
  </r>
  <r>
    <x v="10"/>
    <x v="12"/>
    <x v="1"/>
    <x v="2"/>
    <x v="1"/>
    <x v="1"/>
    <x v="3"/>
    <x v="0"/>
    <n v="16"/>
    <n v="11.896500000000001"/>
    <n v="7.2"/>
  </r>
  <r>
    <x v="6"/>
    <x v="2"/>
    <x v="2"/>
    <x v="0"/>
    <x v="1"/>
    <x v="0"/>
    <x v="0"/>
    <x v="1"/>
    <n v="8"/>
    <n v="0"/>
    <n v="0"/>
  </r>
  <r>
    <x v="6"/>
    <x v="6"/>
    <x v="4"/>
    <x v="2"/>
    <x v="1"/>
    <x v="1"/>
    <x v="2"/>
    <x v="0"/>
    <n v="196"/>
    <n v="55.306900000000006"/>
    <n v="88.2"/>
  </r>
  <r>
    <x v="5"/>
    <x v="17"/>
    <x v="8"/>
    <x v="1"/>
    <x v="1"/>
    <x v="2"/>
    <x v="2"/>
    <x v="0"/>
    <n v="38"/>
    <n v="0"/>
    <n v="10.07"/>
  </r>
  <r>
    <x v="5"/>
    <x v="21"/>
    <x v="0"/>
    <x v="2"/>
    <x v="1"/>
    <x v="3"/>
    <x v="2"/>
    <x v="1"/>
    <n v="0"/>
    <n v="0"/>
    <n v="0"/>
  </r>
  <r>
    <x v="2"/>
    <x v="19"/>
    <x v="2"/>
    <x v="2"/>
    <x v="1"/>
    <x v="3"/>
    <x v="1"/>
    <x v="0"/>
    <n v="4"/>
    <n v="0"/>
    <n v="2.2000000000000002"/>
  </r>
  <r>
    <x v="1"/>
    <x v="10"/>
    <x v="0"/>
    <x v="1"/>
    <x v="0"/>
    <x v="0"/>
    <x v="2"/>
    <x v="1"/>
    <n v="5"/>
    <n v="0"/>
    <n v="0"/>
  </r>
  <r>
    <x v="8"/>
    <x v="1"/>
    <x v="1"/>
    <x v="2"/>
    <x v="1"/>
    <x v="0"/>
    <x v="1"/>
    <x v="0"/>
    <n v="9"/>
    <n v="0"/>
    <n v="2.4750000000000001"/>
  </r>
  <r>
    <x v="0"/>
    <x v="9"/>
    <x v="2"/>
    <x v="0"/>
    <x v="1"/>
    <x v="2"/>
    <x v="3"/>
    <x v="0"/>
    <n v="283"/>
    <n v="0"/>
    <n v="74.995000000000005"/>
  </r>
  <r>
    <x v="5"/>
    <x v="10"/>
    <x v="0"/>
    <x v="1"/>
    <x v="0"/>
    <x v="1"/>
    <x v="3"/>
    <x v="0"/>
    <n v="13"/>
    <n v="4.8772000000000002"/>
    <n v="5.8500000000000005"/>
  </r>
  <r>
    <x v="9"/>
    <x v="8"/>
    <x v="5"/>
    <x v="0"/>
    <x v="1"/>
    <x v="0"/>
    <x v="0"/>
    <x v="1"/>
    <n v="9"/>
    <n v="0"/>
    <n v="0"/>
  </r>
  <r>
    <x v="6"/>
    <x v="18"/>
    <x v="9"/>
    <x v="0"/>
    <x v="1"/>
    <x v="1"/>
    <x v="1"/>
    <x v="0"/>
    <n v="2"/>
    <n v="0.3836"/>
    <n v="0.9"/>
  </r>
  <r>
    <x v="11"/>
    <x v="6"/>
    <x v="4"/>
    <x v="0"/>
    <x v="1"/>
    <x v="4"/>
    <x v="2"/>
    <x v="0"/>
    <n v="157"/>
    <n v="0"/>
    <n v="86.350000000000009"/>
  </r>
  <r>
    <x v="8"/>
    <x v="15"/>
    <x v="2"/>
    <x v="0"/>
    <x v="1"/>
    <x v="4"/>
    <x v="1"/>
    <x v="0"/>
    <n v="5"/>
    <n v="0"/>
    <n v="2.75"/>
  </r>
  <r>
    <x v="9"/>
    <x v="3"/>
    <x v="2"/>
    <x v="0"/>
    <x v="1"/>
    <x v="0"/>
    <x v="0"/>
    <x v="1"/>
    <n v="2"/>
    <n v="0"/>
    <n v="0"/>
  </r>
  <r>
    <x v="2"/>
    <x v="2"/>
    <x v="2"/>
    <x v="1"/>
    <x v="1"/>
    <x v="3"/>
    <x v="2"/>
    <x v="0"/>
    <n v="7"/>
    <n v="0"/>
    <n v="3.85"/>
  </r>
  <r>
    <x v="6"/>
    <x v="4"/>
    <x v="3"/>
    <x v="2"/>
    <x v="0"/>
    <x v="2"/>
    <x v="2"/>
    <x v="1"/>
    <n v="1"/>
    <n v="0"/>
    <n v="0"/>
  </r>
  <r>
    <x v="1"/>
    <x v="10"/>
    <x v="0"/>
    <x v="2"/>
    <x v="1"/>
    <x v="3"/>
    <x v="2"/>
    <x v="1"/>
    <n v="5"/>
    <n v="0"/>
    <n v="0"/>
  </r>
  <r>
    <x v="5"/>
    <x v="19"/>
    <x v="2"/>
    <x v="1"/>
    <x v="1"/>
    <x v="5"/>
    <x v="1"/>
    <x v="0"/>
    <n v="1"/>
    <n v="2.4511000000000003"/>
    <n v="0.69000000000000006"/>
  </r>
  <r>
    <x v="9"/>
    <x v="15"/>
    <x v="2"/>
    <x v="1"/>
    <x v="1"/>
    <x v="5"/>
    <x v="1"/>
    <x v="1"/>
    <n v="1"/>
    <n v="2.6181000000000001"/>
    <n v="0"/>
  </r>
  <r>
    <x v="3"/>
    <x v="0"/>
    <x v="0"/>
    <x v="1"/>
    <x v="1"/>
    <x v="0"/>
    <x v="3"/>
    <x v="0"/>
    <n v="3"/>
    <n v="0"/>
    <n v="0.82500000000000007"/>
  </r>
  <r>
    <x v="0"/>
    <x v="6"/>
    <x v="4"/>
    <x v="2"/>
    <x v="1"/>
    <x v="4"/>
    <x v="2"/>
    <x v="0"/>
    <n v="8"/>
    <n v="0"/>
    <n v="4.4000000000000004"/>
  </r>
  <r>
    <x v="4"/>
    <x v="16"/>
    <x v="7"/>
    <x v="1"/>
    <x v="1"/>
    <x v="1"/>
    <x v="2"/>
    <x v="0"/>
    <n v="3"/>
    <n v="0.46780000000000005"/>
    <n v="1.35"/>
  </r>
  <r>
    <x v="5"/>
    <x v="25"/>
    <x v="11"/>
    <x v="0"/>
    <x v="1"/>
    <x v="1"/>
    <x v="2"/>
    <x v="0"/>
    <n v="5"/>
    <n v="0.77090000000000003"/>
    <n v="2.25"/>
  </r>
  <r>
    <x v="0"/>
    <x v="19"/>
    <x v="2"/>
    <x v="0"/>
    <x v="1"/>
    <x v="4"/>
    <x v="1"/>
    <x v="0"/>
    <n v="7"/>
    <n v="0"/>
    <n v="3.85"/>
  </r>
  <r>
    <x v="8"/>
    <x v="10"/>
    <x v="0"/>
    <x v="1"/>
    <x v="1"/>
    <x v="0"/>
    <x v="0"/>
    <x v="0"/>
    <n v="225"/>
    <n v="0"/>
    <n v="61.875"/>
  </r>
  <r>
    <x v="1"/>
    <x v="10"/>
    <x v="0"/>
    <x v="0"/>
    <x v="0"/>
    <x v="3"/>
    <x v="2"/>
    <x v="1"/>
    <n v="8"/>
    <n v="0"/>
    <n v="0"/>
  </r>
  <r>
    <x v="5"/>
    <x v="17"/>
    <x v="8"/>
    <x v="1"/>
    <x v="1"/>
    <x v="1"/>
    <x v="2"/>
    <x v="0"/>
    <n v="40"/>
    <n v="17.470700000000001"/>
    <n v="18"/>
  </r>
  <r>
    <x v="11"/>
    <x v="5"/>
    <x v="1"/>
    <x v="0"/>
    <x v="1"/>
    <x v="4"/>
    <x v="3"/>
    <x v="0"/>
    <n v="2"/>
    <n v="0"/>
    <n v="1.1000000000000001"/>
  </r>
  <r>
    <x v="10"/>
    <x v="0"/>
    <x v="0"/>
    <x v="0"/>
    <x v="1"/>
    <x v="1"/>
    <x v="1"/>
    <x v="0"/>
    <n v="64"/>
    <n v="17.868200000000002"/>
    <n v="28.8"/>
  </r>
  <r>
    <x v="1"/>
    <x v="10"/>
    <x v="0"/>
    <x v="2"/>
    <x v="1"/>
    <x v="0"/>
    <x v="0"/>
    <x v="0"/>
    <n v="445"/>
    <n v="0"/>
    <n v="122.375"/>
  </r>
  <r>
    <x v="6"/>
    <x v="15"/>
    <x v="2"/>
    <x v="0"/>
    <x v="1"/>
    <x v="1"/>
    <x v="0"/>
    <x v="0"/>
    <n v="249"/>
    <n v="101.1983"/>
    <n v="112.05000000000001"/>
  </r>
  <r>
    <x v="6"/>
    <x v="6"/>
    <x v="4"/>
    <x v="1"/>
    <x v="0"/>
    <x v="2"/>
    <x v="3"/>
    <x v="0"/>
    <n v="1"/>
    <n v="0"/>
    <n v="0.27500000000000002"/>
  </r>
  <r>
    <x v="9"/>
    <x v="11"/>
    <x v="2"/>
    <x v="0"/>
    <x v="1"/>
    <x v="4"/>
    <x v="1"/>
    <x v="1"/>
    <n v="12"/>
    <n v="0"/>
    <n v="0"/>
  </r>
  <r>
    <x v="4"/>
    <x v="25"/>
    <x v="11"/>
    <x v="0"/>
    <x v="1"/>
    <x v="2"/>
    <x v="2"/>
    <x v="0"/>
    <n v="8"/>
    <n v="0"/>
    <n v="2.12"/>
  </r>
  <r>
    <x v="3"/>
    <x v="29"/>
    <x v="1"/>
    <x v="0"/>
    <x v="1"/>
    <x v="0"/>
    <x v="3"/>
    <x v="0"/>
    <n v="4"/>
    <n v="0"/>
    <n v="1.1000000000000001"/>
  </r>
  <r>
    <x v="1"/>
    <x v="3"/>
    <x v="2"/>
    <x v="1"/>
    <x v="1"/>
    <x v="1"/>
    <x v="1"/>
    <x v="0"/>
    <n v="1"/>
    <n v="0.2016"/>
    <n v="0.45"/>
  </r>
  <r>
    <x v="9"/>
    <x v="8"/>
    <x v="5"/>
    <x v="0"/>
    <x v="1"/>
    <x v="1"/>
    <x v="1"/>
    <x v="0"/>
    <n v="87"/>
    <n v="35.439700000000002"/>
    <n v="39.15"/>
  </r>
  <r>
    <x v="1"/>
    <x v="4"/>
    <x v="3"/>
    <x v="0"/>
    <x v="1"/>
    <x v="1"/>
    <x v="3"/>
    <x v="0"/>
    <n v="4057"/>
    <n v="1197.8747000000001"/>
    <n v="1825.65"/>
  </r>
  <r>
    <x v="0"/>
    <x v="6"/>
    <x v="4"/>
    <x v="0"/>
    <x v="1"/>
    <x v="4"/>
    <x v="3"/>
    <x v="1"/>
    <n v="42"/>
    <n v="0"/>
    <n v="0"/>
  </r>
  <r>
    <x v="4"/>
    <x v="9"/>
    <x v="2"/>
    <x v="0"/>
    <x v="1"/>
    <x v="4"/>
    <x v="0"/>
    <x v="0"/>
    <n v="8"/>
    <n v="0"/>
    <n v="4.4000000000000004"/>
  </r>
  <r>
    <x v="2"/>
    <x v="10"/>
    <x v="0"/>
    <x v="1"/>
    <x v="0"/>
    <x v="2"/>
    <x v="3"/>
    <x v="0"/>
    <n v="4"/>
    <n v="0"/>
    <n v="1.1000000000000001"/>
  </r>
  <r>
    <x v="7"/>
    <x v="25"/>
    <x v="11"/>
    <x v="0"/>
    <x v="1"/>
    <x v="2"/>
    <x v="2"/>
    <x v="0"/>
    <n v="3"/>
    <n v="0"/>
    <n v="0.82500000000000007"/>
  </r>
  <r>
    <x v="6"/>
    <x v="17"/>
    <x v="8"/>
    <x v="0"/>
    <x v="1"/>
    <x v="1"/>
    <x v="2"/>
    <x v="0"/>
    <n v="2086"/>
    <n v="603.80759999999998"/>
    <n v="938.7"/>
  </r>
  <r>
    <x v="3"/>
    <x v="19"/>
    <x v="2"/>
    <x v="1"/>
    <x v="1"/>
    <x v="2"/>
    <x v="2"/>
    <x v="0"/>
    <n v="63"/>
    <n v="0"/>
    <n v="17.324999999999999"/>
  </r>
  <r>
    <x v="11"/>
    <x v="0"/>
    <x v="0"/>
    <x v="2"/>
    <x v="0"/>
    <x v="0"/>
    <x v="2"/>
    <x v="0"/>
    <n v="1"/>
    <n v="0"/>
    <n v="0.27500000000000002"/>
  </r>
  <r>
    <x v="10"/>
    <x v="6"/>
    <x v="4"/>
    <x v="0"/>
    <x v="0"/>
    <x v="2"/>
    <x v="1"/>
    <x v="1"/>
    <n v="1"/>
    <n v="0"/>
    <n v="0"/>
  </r>
  <r>
    <x v="8"/>
    <x v="19"/>
    <x v="2"/>
    <x v="1"/>
    <x v="1"/>
    <x v="2"/>
    <x v="3"/>
    <x v="0"/>
    <n v="11"/>
    <n v="0"/>
    <n v="3.0250000000000004"/>
  </r>
  <r>
    <x v="11"/>
    <x v="8"/>
    <x v="5"/>
    <x v="0"/>
    <x v="1"/>
    <x v="0"/>
    <x v="1"/>
    <x v="1"/>
    <n v="2"/>
    <n v="0"/>
    <n v="0"/>
  </r>
  <r>
    <x v="11"/>
    <x v="21"/>
    <x v="0"/>
    <x v="0"/>
    <x v="1"/>
    <x v="3"/>
    <x v="0"/>
    <x v="0"/>
    <n v="1"/>
    <n v="0"/>
    <n v="0.55000000000000004"/>
  </r>
  <r>
    <x v="2"/>
    <x v="12"/>
    <x v="1"/>
    <x v="2"/>
    <x v="1"/>
    <x v="1"/>
    <x v="0"/>
    <x v="0"/>
    <n v="11"/>
    <n v="2.9430000000000001"/>
    <n v="4.95"/>
  </r>
  <r>
    <x v="11"/>
    <x v="12"/>
    <x v="1"/>
    <x v="0"/>
    <x v="1"/>
    <x v="2"/>
    <x v="3"/>
    <x v="1"/>
    <n v="3"/>
    <n v="0"/>
    <n v="0"/>
  </r>
  <r>
    <x v="1"/>
    <x v="21"/>
    <x v="0"/>
    <x v="0"/>
    <x v="1"/>
    <x v="2"/>
    <x v="0"/>
    <x v="0"/>
    <n v="1"/>
    <n v="0"/>
    <n v="0.27500000000000002"/>
  </r>
  <r>
    <x v="9"/>
    <x v="16"/>
    <x v="7"/>
    <x v="1"/>
    <x v="1"/>
    <x v="4"/>
    <x v="2"/>
    <x v="0"/>
    <n v="10"/>
    <n v="0"/>
    <n v="5.5"/>
  </r>
  <r>
    <x v="2"/>
    <x v="4"/>
    <x v="3"/>
    <x v="2"/>
    <x v="0"/>
    <x v="2"/>
    <x v="0"/>
    <x v="1"/>
    <n v="2"/>
    <n v="0"/>
    <n v="0"/>
  </r>
  <r>
    <x v="9"/>
    <x v="10"/>
    <x v="0"/>
    <x v="1"/>
    <x v="0"/>
    <x v="2"/>
    <x v="1"/>
    <x v="0"/>
    <n v="1"/>
    <n v="0"/>
    <n v="0.26500000000000001"/>
  </r>
  <r>
    <x v="2"/>
    <x v="15"/>
    <x v="2"/>
    <x v="0"/>
    <x v="1"/>
    <x v="3"/>
    <x v="1"/>
    <x v="0"/>
    <n v="19"/>
    <n v="0"/>
    <n v="10.450000000000001"/>
  </r>
  <r>
    <x v="9"/>
    <x v="6"/>
    <x v="4"/>
    <x v="0"/>
    <x v="1"/>
    <x v="2"/>
    <x v="1"/>
    <x v="0"/>
    <n v="175"/>
    <n v="0"/>
    <n v="46.375"/>
  </r>
  <r>
    <x v="7"/>
    <x v="11"/>
    <x v="2"/>
    <x v="0"/>
    <x v="1"/>
    <x v="5"/>
    <x v="0"/>
    <x v="0"/>
    <n v="16"/>
    <n v="250.87890000000002"/>
    <n v="11.040000000000001"/>
  </r>
  <r>
    <x v="7"/>
    <x v="18"/>
    <x v="9"/>
    <x v="2"/>
    <x v="1"/>
    <x v="2"/>
    <x v="2"/>
    <x v="0"/>
    <n v="1"/>
    <n v="0"/>
    <n v="0.27500000000000002"/>
  </r>
  <r>
    <x v="6"/>
    <x v="9"/>
    <x v="2"/>
    <x v="2"/>
    <x v="1"/>
    <x v="0"/>
    <x v="3"/>
    <x v="1"/>
    <n v="7"/>
    <n v="0"/>
    <n v="0"/>
  </r>
  <r>
    <x v="3"/>
    <x v="4"/>
    <x v="3"/>
    <x v="1"/>
    <x v="1"/>
    <x v="3"/>
    <x v="2"/>
    <x v="0"/>
    <n v="10"/>
    <n v="0"/>
    <n v="5.5"/>
  </r>
  <r>
    <x v="6"/>
    <x v="11"/>
    <x v="2"/>
    <x v="1"/>
    <x v="1"/>
    <x v="0"/>
    <x v="1"/>
    <x v="0"/>
    <n v="62"/>
    <n v="0"/>
    <n v="17.05"/>
  </r>
  <r>
    <x v="6"/>
    <x v="2"/>
    <x v="2"/>
    <x v="2"/>
    <x v="1"/>
    <x v="0"/>
    <x v="2"/>
    <x v="0"/>
    <n v="157"/>
    <n v="0"/>
    <n v="43.175000000000004"/>
  </r>
  <r>
    <x v="0"/>
    <x v="11"/>
    <x v="2"/>
    <x v="1"/>
    <x v="1"/>
    <x v="3"/>
    <x v="1"/>
    <x v="0"/>
    <n v="2"/>
    <n v="0"/>
    <n v="1.1000000000000001"/>
  </r>
  <r>
    <x v="2"/>
    <x v="4"/>
    <x v="3"/>
    <x v="2"/>
    <x v="1"/>
    <x v="4"/>
    <x v="3"/>
    <x v="0"/>
    <n v="3"/>
    <n v="0"/>
    <n v="1.6500000000000001"/>
  </r>
  <r>
    <x v="8"/>
    <x v="12"/>
    <x v="1"/>
    <x v="1"/>
    <x v="1"/>
    <x v="0"/>
    <x v="2"/>
    <x v="0"/>
    <n v="61"/>
    <n v="0"/>
    <n v="16.775000000000002"/>
  </r>
  <r>
    <x v="6"/>
    <x v="10"/>
    <x v="0"/>
    <x v="0"/>
    <x v="0"/>
    <x v="2"/>
    <x v="1"/>
    <x v="0"/>
    <n v="75"/>
    <n v="0"/>
    <n v="20.625"/>
  </r>
  <r>
    <x v="4"/>
    <x v="10"/>
    <x v="0"/>
    <x v="0"/>
    <x v="0"/>
    <x v="4"/>
    <x v="2"/>
    <x v="1"/>
    <n v="4"/>
    <n v="0"/>
    <n v="0"/>
  </r>
  <r>
    <x v="7"/>
    <x v="6"/>
    <x v="4"/>
    <x v="0"/>
    <x v="0"/>
    <x v="0"/>
    <x v="1"/>
    <x v="0"/>
    <n v="258"/>
    <n v="0"/>
    <n v="70.95"/>
  </r>
  <r>
    <x v="1"/>
    <x v="11"/>
    <x v="2"/>
    <x v="1"/>
    <x v="1"/>
    <x v="5"/>
    <x v="2"/>
    <x v="0"/>
    <n v="4"/>
    <n v="12.8034"/>
    <n v="2.7600000000000002"/>
  </r>
  <r>
    <x v="3"/>
    <x v="1"/>
    <x v="1"/>
    <x v="0"/>
    <x v="1"/>
    <x v="4"/>
    <x v="0"/>
    <x v="0"/>
    <n v="6"/>
    <n v="0"/>
    <n v="3.3000000000000003"/>
  </r>
  <r>
    <x v="6"/>
    <x v="21"/>
    <x v="0"/>
    <x v="2"/>
    <x v="1"/>
    <x v="3"/>
    <x v="2"/>
    <x v="1"/>
    <n v="0"/>
    <n v="0"/>
    <n v="0"/>
  </r>
  <r>
    <x v="2"/>
    <x v="8"/>
    <x v="5"/>
    <x v="1"/>
    <x v="1"/>
    <x v="0"/>
    <x v="2"/>
    <x v="0"/>
    <n v="49"/>
    <n v="0"/>
    <n v="13.475000000000001"/>
  </r>
  <r>
    <x v="11"/>
    <x v="4"/>
    <x v="3"/>
    <x v="2"/>
    <x v="1"/>
    <x v="1"/>
    <x v="0"/>
    <x v="0"/>
    <n v="82"/>
    <n v="22.597000000000001"/>
    <n v="36.9"/>
  </r>
  <r>
    <x v="11"/>
    <x v="11"/>
    <x v="2"/>
    <x v="1"/>
    <x v="1"/>
    <x v="3"/>
    <x v="0"/>
    <x v="0"/>
    <n v="8"/>
    <n v="0"/>
    <n v="4.4000000000000004"/>
  </r>
  <r>
    <x v="0"/>
    <x v="5"/>
    <x v="1"/>
    <x v="2"/>
    <x v="1"/>
    <x v="0"/>
    <x v="3"/>
    <x v="0"/>
    <n v="26"/>
    <n v="0"/>
    <n v="6.8900000000000006"/>
  </r>
  <r>
    <x v="7"/>
    <x v="8"/>
    <x v="5"/>
    <x v="2"/>
    <x v="1"/>
    <x v="0"/>
    <x v="3"/>
    <x v="1"/>
    <n v="2"/>
    <n v="0"/>
    <n v="0"/>
  </r>
  <r>
    <x v="8"/>
    <x v="7"/>
    <x v="2"/>
    <x v="1"/>
    <x v="1"/>
    <x v="3"/>
    <x v="2"/>
    <x v="1"/>
    <n v="0"/>
    <n v="0"/>
    <n v="0"/>
  </r>
  <r>
    <x v="3"/>
    <x v="22"/>
    <x v="7"/>
    <x v="0"/>
    <x v="1"/>
    <x v="1"/>
    <x v="3"/>
    <x v="0"/>
    <n v="8"/>
    <n v="0.52339999999999998"/>
    <n v="3.6"/>
  </r>
  <r>
    <x v="10"/>
    <x v="16"/>
    <x v="7"/>
    <x v="2"/>
    <x v="1"/>
    <x v="1"/>
    <x v="3"/>
    <x v="0"/>
    <n v="3"/>
    <n v="0.58589999999999998"/>
    <n v="1.35"/>
  </r>
  <r>
    <x v="1"/>
    <x v="7"/>
    <x v="2"/>
    <x v="0"/>
    <x v="1"/>
    <x v="2"/>
    <x v="2"/>
    <x v="0"/>
    <n v="2"/>
    <n v="0"/>
    <n v="0.55000000000000004"/>
  </r>
  <r>
    <x v="10"/>
    <x v="4"/>
    <x v="3"/>
    <x v="0"/>
    <x v="0"/>
    <x v="2"/>
    <x v="0"/>
    <x v="1"/>
    <n v="12"/>
    <n v="0"/>
    <n v="0"/>
  </r>
  <r>
    <x v="6"/>
    <x v="12"/>
    <x v="1"/>
    <x v="0"/>
    <x v="1"/>
    <x v="3"/>
    <x v="3"/>
    <x v="0"/>
    <n v="53"/>
    <n v="0"/>
    <n v="29.150000000000002"/>
  </r>
  <r>
    <x v="9"/>
    <x v="1"/>
    <x v="1"/>
    <x v="0"/>
    <x v="1"/>
    <x v="3"/>
    <x v="2"/>
    <x v="1"/>
    <n v="10"/>
    <n v="0"/>
    <n v="0"/>
  </r>
  <r>
    <x v="5"/>
    <x v="8"/>
    <x v="5"/>
    <x v="1"/>
    <x v="1"/>
    <x v="3"/>
    <x v="3"/>
    <x v="0"/>
    <n v="2"/>
    <n v="0"/>
    <n v="1.1000000000000001"/>
  </r>
  <r>
    <x v="1"/>
    <x v="4"/>
    <x v="3"/>
    <x v="2"/>
    <x v="1"/>
    <x v="3"/>
    <x v="2"/>
    <x v="0"/>
    <n v="84"/>
    <n v="0"/>
    <n v="46.2"/>
  </r>
  <r>
    <x v="11"/>
    <x v="9"/>
    <x v="2"/>
    <x v="1"/>
    <x v="1"/>
    <x v="5"/>
    <x v="2"/>
    <x v="1"/>
    <n v="3"/>
    <n v="9.2527000000000008"/>
    <n v="0"/>
  </r>
  <r>
    <x v="1"/>
    <x v="6"/>
    <x v="4"/>
    <x v="2"/>
    <x v="0"/>
    <x v="3"/>
    <x v="3"/>
    <x v="0"/>
    <n v="1"/>
    <n v="0"/>
    <n v="0.55000000000000004"/>
  </r>
  <r>
    <x v="10"/>
    <x v="19"/>
    <x v="2"/>
    <x v="0"/>
    <x v="1"/>
    <x v="3"/>
    <x v="0"/>
    <x v="0"/>
    <n v="195"/>
    <n v="0"/>
    <n v="107.25"/>
  </r>
  <r>
    <x v="1"/>
    <x v="12"/>
    <x v="1"/>
    <x v="2"/>
    <x v="1"/>
    <x v="0"/>
    <x v="1"/>
    <x v="0"/>
    <n v="14"/>
    <n v="0"/>
    <n v="3.8200000000000003"/>
  </r>
  <r>
    <x v="7"/>
    <x v="11"/>
    <x v="2"/>
    <x v="0"/>
    <x v="1"/>
    <x v="3"/>
    <x v="2"/>
    <x v="1"/>
    <n v="27"/>
    <n v="0"/>
    <n v="0"/>
  </r>
  <r>
    <x v="8"/>
    <x v="6"/>
    <x v="4"/>
    <x v="2"/>
    <x v="1"/>
    <x v="0"/>
    <x v="2"/>
    <x v="1"/>
    <n v="17"/>
    <n v="0"/>
    <n v="0"/>
  </r>
  <r>
    <x v="3"/>
    <x v="23"/>
    <x v="2"/>
    <x v="2"/>
    <x v="1"/>
    <x v="1"/>
    <x v="2"/>
    <x v="0"/>
    <n v="1"/>
    <n v="0.25080000000000002"/>
    <n v="0.45"/>
  </r>
  <r>
    <x v="3"/>
    <x v="6"/>
    <x v="4"/>
    <x v="2"/>
    <x v="0"/>
    <x v="0"/>
    <x v="0"/>
    <x v="0"/>
    <n v="35"/>
    <n v="0"/>
    <n v="9.625"/>
  </r>
  <r>
    <x v="5"/>
    <x v="12"/>
    <x v="1"/>
    <x v="1"/>
    <x v="1"/>
    <x v="0"/>
    <x v="1"/>
    <x v="0"/>
    <n v="2"/>
    <n v="0"/>
    <n v="0.53"/>
  </r>
  <r>
    <x v="7"/>
    <x v="1"/>
    <x v="1"/>
    <x v="0"/>
    <x v="1"/>
    <x v="0"/>
    <x v="0"/>
    <x v="0"/>
    <n v="1059"/>
    <n v="0"/>
    <n v="291.22500000000002"/>
  </r>
  <r>
    <x v="2"/>
    <x v="1"/>
    <x v="1"/>
    <x v="0"/>
    <x v="1"/>
    <x v="2"/>
    <x v="3"/>
    <x v="0"/>
    <n v="175"/>
    <n v="0"/>
    <n v="48.125"/>
  </r>
  <r>
    <x v="4"/>
    <x v="23"/>
    <x v="2"/>
    <x v="0"/>
    <x v="1"/>
    <x v="0"/>
    <x v="2"/>
    <x v="0"/>
    <n v="53"/>
    <n v="0"/>
    <n v="14.045"/>
  </r>
  <r>
    <x v="9"/>
    <x v="1"/>
    <x v="1"/>
    <x v="0"/>
    <x v="1"/>
    <x v="4"/>
    <x v="0"/>
    <x v="1"/>
    <n v="42"/>
    <n v="0"/>
    <n v="0"/>
  </r>
  <r>
    <x v="2"/>
    <x v="6"/>
    <x v="4"/>
    <x v="0"/>
    <x v="1"/>
    <x v="2"/>
    <x v="2"/>
    <x v="1"/>
    <n v="30"/>
    <n v="0"/>
    <n v="0"/>
  </r>
  <r>
    <x v="4"/>
    <x v="17"/>
    <x v="8"/>
    <x v="2"/>
    <x v="1"/>
    <x v="2"/>
    <x v="1"/>
    <x v="0"/>
    <n v="21"/>
    <n v="0"/>
    <n v="5.5650000000000004"/>
  </r>
  <r>
    <x v="0"/>
    <x v="19"/>
    <x v="2"/>
    <x v="2"/>
    <x v="1"/>
    <x v="3"/>
    <x v="2"/>
    <x v="1"/>
    <n v="0"/>
    <n v="0"/>
    <n v="0"/>
  </r>
  <r>
    <x v="5"/>
    <x v="13"/>
    <x v="0"/>
    <x v="1"/>
    <x v="1"/>
    <x v="3"/>
    <x v="2"/>
    <x v="1"/>
    <n v="0"/>
    <n v="0"/>
    <n v="0"/>
  </r>
  <r>
    <x v="3"/>
    <x v="10"/>
    <x v="0"/>
    <x v="2"/>
    <x v="1"/>
    <x v="2"/>
    <x v="2"/>
    <x v="0"/>
    <n v="393"/>
    <n v="0"/>
    <n v="108.075"/>
  </r>
  <r>
    <x v="3"/>
    <x v="16"/>
    <x v="7"/>
    <x v="0"/>
    <x v="1"/>
    <x v="3"/>
    <x v="0"/>
    <x v="0"/>
    <n v="63"/>
    <n v="0"/>
    <n v="34.65"/>
  </r>
  <r>
    <x v="11"/>
    <x v="12"/>
    <x v="1"/>
    <x v="2"/>
    <x v="1"/>
    <x v="4"/>
    <x v="0"/>
    <x v="0"/>
    <n v="3"/>
    <n v="0"/>
    <n v="1.6500000000000001"/>
  </r>
  <r>
    <x v="4"/>
    <x v="16"/>
    <x v="7"/>
    <x v="0"/>
    <x v="1"/>
    <x v="2"/>
    <x v="1"/>
    <x v="0"/>
    <n v="20"/>
    <n v="0"/>
    <n v="5.3"/>
  </r>
  <r>
    <x v="10"/>
    <x v="17"/>
    <x v="8"/>
    <x v="0"/>
    <x v="1"/>
    <x v="3"/>
    <x v="2"/>
    <x v="1"/>
    <n v="94"/>
    <n v="0"/>
    <n v="0"/>
  </r>
  <r>
    <x v="4"/>
    <x v="10"/>
    <x v="0"/>
    <x v="1"/>
    <x v="1"/>
    <x v="0"/>
    <x v="1"/>
    <x v="0"/>
    <n v="41"/>
    <n v="0"/>
    <n v="10.865"/>
  </r>
  <r>
    <x v="0"/>
    <x v="8"/>
    <x v="5"/>
    <x v="1"/>
    <x v="1"/>
    <x v="1"/>
    <x v="3"/>
    <x v="0"/>
    <n v="30"/>
    <n v="10.469200000000001"/>
    <n v="13.5"/>
  </r>
  <r>
    <x v="4"/>
    <x v="16"/>
    <x v="7"/>
    <x v="0"/>
    <x v="1"/>
    <x v="3"/>
    <x v="3"/>
    <x v="0"/>
    <n v="86"/>
    <n v="0"/>
    <n v="47.300000000000004"/>
  </r>
  <r>
    <x v="5"/>
    <x v="16"/>
    <x v="7"/>
    <x v="2"/>
    <x v="1"/>
    <x v="1"/>
    <x v="2"/>
    <x v="0"/>
    <n v="25"/>
    <n v="10.522600000000001"/>
    <n v="11.25"/>
  </r>
  <r>
    <x v="8"/>
    <x v="13"/>
    <x v="0"/>
    <x v="2"/>
    <x v="1"/>
    <x v="2"/>
    <x v="2"/>
    <x v="0"/>
    <n v="1"/>
    <n v="0"/>
    <n v="0.27500000000000002"/>
  </r>
  <r>
    <x v="3"/>
    <x v="17"/>
    <x v="8"/>
    <x v="2"/>
    <x v="1"/>
    <x v="5"/>
    <x v="1"/>
    <x v="0"/>
    <n v="1"/>
    <n v="14.3346"/>
    <n v="0.69000000000000006"/>
  </r>
  <r>
    <x v="4"/>
    <x v="8"/>
    <x v="5"/>
    <x v="0"/>
    <x v="1"/>
    <x v="0"/>
    <x v="0"/>
    <x v="1"/>
    <n v="3"/>
    <n v="0"/>
    <n v="0"/>
  </r>
  <r>
    <x v="4"/>
    <x v="10"/>
    <x v="0"/>
    <x v="0"/>
    <x v="1"/>
    <x v="0"/>
    <x v="0"/>
    <x v="0"/>
    <n v="7634"/>
    <n v="0"/>
    <n v="2023.01"/>
  </r>
  <r>
    <x v="4"/>
    <x v="9"/>
    <x v="2"/>
    <x v="2"/>
    <x v="1"/>
    <x v="2"/>
    <x v="3"/>
    <x v="0"/>
    <n v="18"/>
    <n v="0"/>
    <n v="4.7700000000000005"/>
  </r>
  <r>
    <x v="3"/>
    <x v="17"/>
    <x v="8"/>
    <x v="0"/>
    <x v="1"/>
    <x v="0"/>
    <x v="2"/>
    <x v="1"/>
    <n v="553"/>
    <n v="0"/>
    <n v="0"/>
  </r>
  <r>
    <x v="11"/>
    <x v="3"/>
    <x v="2"/>
    <x v="0"/>
    <x v="1"/>
    <x v="1"/>
    <x v="0"/>
    <x v="0"/>
    <n v="4"/>
    <n v="2.4876"/>
    <n v="1.8"/>
  </r>
  <r>
    <x v="9"/>
    <x v="22"/>
    <x v="7"/>
    <x v="0"/>
    <x v="1"/>
    <x v="1"/>
    <x v="1"/>
    <x v="0"/>
    <n v="1"/>
    <n v="0.23400000000000001"/>
    <n v="0.45"/>
  </r>
  <r>
    <x v="10"/>
    <x v="12"/>
    <x v="1"/>
    <x v="1"/>
    <x v="1"/>
    <x v="1"/>
    <x v="3"/>
    <x v="0"/>
    <n v="3"/>
    <n v="0.36840000000000001"/>
    <n v="1.35"/>
  </r>
  <r>
    <x v="8"/>
    <x v="10"/>
    <x v="0"/>
    <x v="0"/>
    <x v="1"/>
    <x v="4"/>
    <x v="2"/>
    <x v="1"/>
    <n v="238"/>
    <n v="0"/>
    <n v="0"/>
  </r>
  <r>
    <x v="7"/>
    <x v="23"/>
    <x v="2"/>
    <x v="0"/>
    <x v="1"/>
    <x v="1"/>
    <x v="0"/>
    <x v="0"/>
    <n v="1"/>
    <n v="0.2833"/>
    <n v="0.45"/>
  </r>
  <r>
    <x v="6"/>
    <x v="2"/>
    <x v="2"/>
    <x v="0"/>
    <x v="1"/>
    <x v="0"/>
    <x v="3"/>
    <x v="0"/>
    <n v="791"/>
    <n v="0"/>
    <n v="217.52500000000001"/>
  </r>
  <r>
    <x v="9"/>
    <x v="0"/>
    <x v="0"/>
    <x v="0"/>
    <x v="1"/>
    <x v="5"/>
    <x v="1"/>
    <x v="0"/>
    <n v="2"/>
    <n v="4.8361999999999998"/>
    <n v="1.3800000000000001"/>
  </r>
  <r>
    <x v="3"/>
    <x v="9"/>
    <x v="2"/>
    <x v="0"/>
    <x v="1"/>
    <x v="0"/>
    <x v="1"/>
    <x v="0"/>
    <n v="720"/>
    <n v="0"/>
    <n v="198"/>
  </r>
  <r>
    <x v="6"/>
    <x v="10"/>
    <x v="0"/>
    <x v="2"/>
    <x v="0"/>
    <x v="1"/>
    <x v="3"/>
    <x v="0"/>
    <n v="55"/>
    <n v="10.4991"/>
    <n v="24.75"/>
  </r>
  <r>
    <x v="0"/>
    <x v="10"/>
    <x v="0"/>
    <x v="0"/>
    <x v="0"/>
    <x v="3"/>
    <x v="0"/>
    <x v="1"/>
    <n v="3"/>
    <n v="0"/>
    <n v="0"/>
  </r>
  <r>
    <x v="4"/>
    <x v="0"/>
    <x v="0"/>
    <x v="0"/>
    <x v="1"/>
    <x v="3"/>
    <x v="0"/>
    <x v="0"/>
    <n v="17"/>
    <n v="0"/>
    <n v="9.35"/>
  </r>
  <r>
    <x v="9"/>
    <x v="8"/>
    <x v="5"/>
    <x v="2"/>
    <x v="1"/>
    <x v="0"/>
    <x v="2"/>
    <x v="0"/>
    <n v="121"/>
    <n v="0"/>
    <n v="32.065000000000005"/>
  </r>
  <r>
    <x v="0"/>
    <x v="9"/>
    <x v="2"/>
    <x v="2"/>
    <x v="1"/>
    <x v="0"/>
    <x v="1"/>
    <x v="0"/>
    <n v="26"/>
    <n v="0"/>
    <n v="6.8900000000000006"/>
  </r>
  <r>
    <x v="11"/>
    <x v="15"/>
    <x v="2"/>
    <x v="0"/>
    <x v="1"/>
    <x v="3"/>
    <x v="2"/>
    <x v="0"/>
    <n v="397"/>
    <n v="0"/>
    <n v="218.35000000000002"/>
  </r>
  <r>
    <x v="7"/>
    <x v="18"/>
    <x v="9"/>
    <x v="2"/>
    <x v="1"/>
    <x v="3"/>
    <x v="2"/>
    <x v="1"/>
    <n v="0"/>
    <n v="0"/>
    <n v="0"/>
  </r>
  <r>
    <x v="5"/>
    <x v="9"/>
    <x v="2"/>
    <x v="1"/>
    <x v="1"/>
    <x v="3"/>
    <x v="2"/>
    <x v="0"/>
    <n v="24"/>
    <n v="0"/>
    <n v="13.200000000000001"/>
  </r>
  <r>
    <x v="9"/>
    <x v="2"/>
    <x v="2"/>
    <x v="2"/>
    <x v="1"/>
    <x v="0"/>
    <x v="2"/>
    <x v="1"/>
    <n v="2"/>
    <n v="0"/>
    <n v="0"/>
  </r>
  <r>
    <x v="4"/>
    <x v="15"/>
    <x v="2"/>
    <x v="0"/>
    <x v="1"/>
    <x v="4"/>
    <x v="3"/>
    <x v="0"/>
    <n v="3"/>
    <n v="0"/>
    <n v="1.6500000000000001"/>
  </r>
  <r>
    <x v="7"/>
    <x v="9"/>
    <x v="2"/>
    <x v="0"/>
    <x v="1"/>
    <x v="4"/>
    <x v="3"/>
    <x v="1"/>
    <n v="25"/>
    <n v="0"/>
    <n v="0"/>
  </r>
  <r>
    <x v="3"/>
    <x v="21"/>
    <x v="0"/>
    <x v="1"/>
    <x v="1"/>
    <x v="3"/>
    <x v="2"/>
    <x v="1"/>
    <n v="0"/>
    <n v="0"/>
    <n v="0"/>
  </r>
  <r>
    <x v="7"/>
    <x v="17"/>
    <x v="8"/>
    <x v="1"/>
    <x v="1"/>
    <x v="3"/>
    <x v="1"/>
    <x v="0"/>
    <n v="2"/>
    <n v="0"/>
    <n v="1.1000000000000001"/>
  </r>
  <r>
    <x v="11"/>
    <x v="12"/>
    <x v="1"/>
    <x v="1"/>
    <x v="1"/>
    <x v="4"/>
    <x v="0"/>
    <x v="1"/>
    <n v="22"/>
    <n v="0"/>
    <n v="0"/>
  </r>
  <r>
    <x v="1"/>
    <x v="10"/>
    <x v="0"/>
    <x v="2"/>
    <x v="0"/>
    <x v="3"/>
    <x v="3"/>
    <x v="1"/>
    <n v="1"/>
    <n v="0"/>
    <n v="0"/>
  </r>
  <r>
    <x v="9"/>
    <x v="6"/>
    <x v="4"/>
    <x v="1"/>
    <x v="1"/>
    <x v="1"/>
    <x v="2"/>
    <x v="0"/>
    <n v="21"/>
    <n v="8.2027000000000001"/>
    <n v="9.4500000000000011"/>
  </r>
  <r>
    <x v="4"/>
    <x v="6"/>
    <x v="4"/>
    <x v="0"/>
    <x v="1"/>
    <x v="2"/>
    <x v="3"/>
    <x v="1"/>
    <n v="4"/>
    <n v="0"/>
    <n v="0"/>
  </r>
  <r>
    <x v="0"/>
    <x v="16"/>
    <x v="7"/>
    <x v="1"/>
    <x v="1"/>
    <x v="3"/>
    <x v="2"/>
    <x v="1"/>
    <n v="0"/>
    <n v="0"/>
    <n v="0"/>
  </r>
  <r>
    <x v="2"/>
    <x v="16"/>
    <x v="7"/>
    <x v="0"/>
    <x v="1"/>
    <x v="4"/>
    <x v="1"/>
    <x v="0"/>
    <n v="6"/>
    <n v="0"/>
    <n v="3.3000000000000003"/>
  </r>
  <r>
    <x v="3"/>
    <x v="16"/>
    <x v="7"/>
    <x v="0"/>
    <x v="1"/>
    <x v="2"/>
    <x v="0"/>
    <x v="1"/>
    <n v="2"/>
    <n v="0"/>
    <n v="0"/>
  </r>
  <r>
    <x v="11"/>
    <x v="10"/>
    <x v="0"/>
    <x v="2"/>
    <x v="0"/>
    <x v="1"/>
    <x v="0"/>
    <x v="0"/>
    <n v="80"/>
    <n v="24.0444"/>
    <n v="36"/>
  </r>
  <r>
    <x v="7"/>
    <x v="19"/>
    <x v="2"/>
    <x v="0"/>
    <x v="1"/>
    <x v="3"/>
    <x v="2"/>
    <x v="1"/>
    <n v="14"/>
    <n v="0"/>
    <n v="0"/>
  </r>
  <r>
    <x v="9"/>
    <x v="9"/>
    <x v="2"/>
    <x v="0"/>
    <x v="1"/>
    <x v="3"/>
    <x v="2"/>
    <x v="0"/>
    <n v="938"/>
    <n v="0"/>
    <n v="515.9"/>
  </r>
  <r>
    <x v="8"/>
    <x v="19"/>
    <x v="2"/>
    <x v="1"/>
    <x v="1"/>
    <x v="0"/>
    <x v="1"/>
    <x v="0"/>
    <n v="23"/>
    <n v="0"/>
    <n v="6.3250000000000002"/>
  </r>
  <r>
    <x v="3"/>
    <x v="19"/>
    <x v="2"/>
    <x v="2"/>
    <x v="1"/>
    <x v="2"/>
    <x v="2"/>
    <x v="1"/>
    <n v="57"/>
    <n v="0"/>
    <n v="0"/>
  </r>
  <r>
    <x v="3"/>
    <x v="4"/>
    <x v="3"/>
    <x v="0"/>
    <x v="0"/>
    <x v="3"/>
    <x v="1"/>
    <x v="0"/>
    <n v="4"/>
    <n v="0"/>
    <n v="2.2000000000000002"/>
  </r>
  <r>
    <x v="4"/>
    <x v="11"/>
    <x v="2"/>
    <x v="2"/>
    <x v="1"/>
    <x v="0"/>
    <x v="1"/>
    <x v="1"/>
    <n v="1"/>
    <n v="0"/>
    <n v="0"/>
  </r>
  <r>
    <x v="3"/>
    <x v="19"/>
    <x v="2"/>
    <x v="0"/>
    <x v="1"/>
    <x v="4"/>
    <x v="0"/>
    <x v="0"/>
    <n v="29"/>
    <n v="0"/>
    <n v="15.950000000000001"/>
  </r>
  <r>
    <x v="0"/>
    <x v="16"/>
    <x v="7"/>
    <x v="0"/>
    <x v="1"/>
    <x v="4"/>
    <x v="2"/>
    <x v="1"/>
    <n v="27"/>
    <n v="0"/>
    <n v="0"/>
  </r>
  <r>
    <x v="3"/>
    <x v="6"/>
    <x v="4"/>
    <x v="1"/>
    <x v="1"/>
    <x v="4"/>
    <x v="0"/>
    <x v="0"/>
    <n v="7"/>
    <n v="0"/>
    <n v="3.85"/>
  </r>
  <r>
    <x v="10"/>
    <x v="10"/>
    <x v="0"/>
    <x v="0"/>
    <x v="0"/>
    <x v="3"/>
    <x v="2"/>
    <x v="0"/>
    <n v="688"/>
    <n v="0"/>
    <n v="378.40000000000003"/>
  </r>
  <r>
    <x v="6"/>
    <x v="10"/>
    <x v="0"/>
    <x v="0"/>
    <x v="0"/>
    <x v="3"/>
    <x v="2"/>
    <x v="0"/>
    <n v="672"/>
    <n v="0"/>
    <n v="369.6"/>
  </r>
  <r>
    <x v="9"/>
    <x v="6"/>
    <x v="4"/>
    <x v="2"/>
    <x v="1"/>
    <x v="0"/>
    <x v="2"/>
    <x v="0"/>
    <n v="835"/>
    <n v="0"/>
    <n v="221.27500000000001"/>
  </r>
  <r>
    <x v="9"/>
    <x v="17"/>
    <x v="8"/>
    <x v="1"/>
    <x v="1"/>
    <x v="4"/>
    <x v="3"/>
    <x v="1"/>
    <n v="16"/>
    <n v="0"/>
    <n v="0"/>
  </r>
  <r>
    <x v="3"/>
    <x v="15"/>
    <x v="2"/>
    <x v="0"/>
    <x v="1"/>
    <x v="5"/>
    <x v="2"/>
    <x v="0"/>
    <n v="6"/>
    <n v="33.337600000000002"/>
    <n v="4.1400000000000006"/>
  </r>
  <r>
    <x v="9"/>
    <x v="14"/>
    <x v="6"/>
    <x v="0"/>
    <x v="1"/>
    <x v="0"/>
    <x v="1"/>
    <x v="0"/>
    <n v="2"/>
    <n v="0"/>
    <n v="0.53"/>
  </r>
  <r>
    <x v="6"/>
    <x v="3"/>
    <x v="2"/>
    <x v="0"/>
    <x v="1"/>
    <x v="3"/>
    <x v="0"/>
    <x v="0"/>
    <n v="1"/>
    <n v="0"/>
    <n v="0.55000000000000004"/>
  </r>
  <r>
    <x v="4"/>
    <x v="8"/>
    <x v="5"/>
    <x v="1"/>
    <x v="1"/>
    <x v="0"/>
    <x v="3"/>
    <x v="0"/>
    <n v="25"/>
    <n v="0"/>
    <n v="6.625"/>
  </r>
  <r>
    <x v="3"/>
    <x v="13"/>
    <x v="0"/>
    <x v="0"/>
    <x v="1"/>
    <x v="3"/>
    <x v="3"/>
    <x v="0"/>
    <n v="9"/>
    <n v="0"/>
    <n v="4.95"/>
  </r>
  <r>
    <x v="9"/>
    <x v="11"/>
    <x v="2"/>
    <x v="0"/>
    <x v="1"/>
    <x v="2"/>
    <x v="1"/>
    <x v="0"/>
    <n v="180"/>
    <n v="0"/>
    <n v="47.7"/>
  </r>
  <r>
    <x v="4"/>
    <x v="25"/>
    <x v="11"/>
    <x v="0"/>
    <x v="1"/>
    <x v="3"/>
    <x v="0"/>
    <x v="0"/>
    <n v="1"/>
    <n v="0"/>
    <n v="0.55000000000000004"/>
  </r>
  <r>
    <x v="3"/>
    <x v="6"/>
    <x v="4"/>
    <x v="2"/>
    <x v="0"/>
    <x v="2"/>
    <x v="0"/>
    <x v="0"/>
    <n v="3"/>
    <n v="0"/>
    <n v="0.82500000000000007"/>
  </r>
  <r>
    <x v="3"/>
    <x v="4"/>
    <x v="3"/>
    <x v="0"/>
    <x v="1"/>
    <x v="3"/>
    <x v="2"/>
    <x v="1"/>
    <n v="95"/>
    <n v="0"/>
    <n v="0"/>
  </r>
  <r>
    <x v="11"/>
    <x v="4"/>
    <x v="3"/>
    <x v="0"/>
    <x v="0"/>
    <x v="0"/>
    <x v="3"/>
    <x v="1"/>
    <n v="11"/>
    <n v="0"/>
    <n v="0"/>
  </r>
  <r>
    <x v="7"/>
    <x v="11"/>
    <x v="2"/>
    <x v="1"/>
    <x v="1"/>
    <x v="0"/>
    <x v="2"/>
    <x v="1"/>
    <n v="73"/>
    <n v="0"/>
    <n v="0"/>
  </r>
  <r>
    <x v="9"/>
    <x v="9"/>
    <x v="2"/>
    <x v="2"/>
    <x v="1"/>
    <x v="3"/>
    <x v="3"/>
    <x v="0"/>
    <n v="7"/>
    <n v="0"/>
    <n v="3.85"/>
  </r>
  <r>
    <x v="3"/>
    <x v="13"/>
    <x v="0"/>
    <x v="0"/>
    <x v="1"/>
    <x v="5"/>
    <x v="1"/>
    <x v="0"/>
    <n v="1"/>
    <n v="18.834099999999999"/>
    <n v="0.69000000000000006"/>
  </r>
  <r>
    <x v="5"/>
    <x v="4"/>
    <x v="3"/>
    <x v="0"/>
    <x v="0"/>
    <x v="2"/>
    <x v="0"/>
    <x v="0"/>
    <n v="11"/>
    <n v="0"/>
    <n v="2.915"/>
  </r>
  <r>
    <x v="2"/>
    <x v="11"/>
    <x v="2"/>
    <x v="0"/>
    <x v="1"/>
    <x v="3"/>
    <x v="3"/>
    <x v="1"/>
    <n v="14"/>
    <n v="0"/>
    <n v="0"/>
  </r>
  <r>
    <x v="3"/>
    <x v="9"/>
    <x v="2"/>
    <x v="1"/>
    <x v="1"/>
    <x v="4"/>
    <x v="0"/>
    <x v="0"/>
    <n v="2"/>
    <n v="0"/>
    <n v="1.1000000000000001"/>
  </r>
  <r>
    <x v="7"/>
    <x v="1"/>
    <x v="1"/>
    <x v="0"/>
    <x v="1"/>
    <x v="2"/>
    <x v="3"/>
    <x v="1"/>
    <n v="2"/>
    <n v="0"/>
    <n v="0"/>
  </r>
  <r>
    <x v="9"/>
    <x v="22"/>
    <x v="7"/>
    <x v="0"/>
    <x v="1"/>
    <x v="3"/>
    <x v="2"/>
    <x v="0"/>
    <n v="20"/>
    <n v="0"/>
    <n v="11"/>
  </r>
  <r>
    <x v="11"/>
    <x v="19"/>
    <x v="2"/>
    <x v="2"/>
    <x v="1"/>
    <x v="0"/>
    <x v="0"/>
    <x v="0"/>
    <n v="166"/>
    <n v="0"/>
    <n v="45.650000000000006"/>
  </r>
  <r>
    <x v="1"/>
    <x v="6"/>
    <x v="4"/>
    <x v="2"/>
    <x v="0"/>
    <x v="0"/>
    <x v="1"/>
    <x v="0"/>
    <n v="24"/>
    <n v="0"/>
    <n v="6.58"/>
  </r>
  <r>
    <x v="1"/>
    <x v="17"/>
    <x v="8"/>
    <x v="2"/>
    <x v="1"/>
    <x v="4"/>
    <x v="0"/>
    <x v="1"/>
    <n v="14"/>
    <n v="0"/>
    <n v="0"/>
  </r>
  <r>
    <x v="2"/>
    <x v="16"/>
    <x v="7"/>
    <x v="2"/>
    <x v="1"/>
    <x v="0"/>
    <x v="1"/>
    <x v="0"/>
    <n v="15"/>
    <n v="0"/>
    <n v="4.125"/>
  </r>
  <r>
    <x v="7"/>
    <x v="19"/>
    <x v="2"/>
    <x v="0"/>
    <x v="1"/>
    <x v="0"/>
    <x v="1"/>
    <x v="0"/>
    <n v="807"/>
    <n v="0"/>
    <n v="221.92500000000001"/>
  </r>
  <r>
    <x v="1"/>
    <x v="23"/>
    <x v="2"/>
    <x v="0"/>
    <x v="1"/>
    <x v="3"/>
    <x v="0"/>
    <x v="0"/>
    <n v="1"/>
    <n v="0"/>
    <n v="0.55000000000000004"/>
  </r>
  <r>
    <x v="4"/>
    <x v="6"/>
    <x v="4"/>
    <x v="2"/>
    <x v="0"/>
    <x v="1"/>
    <x v="0"/>
    <x v="0"/>
    <n v="15"/>
    <n v="5.8129"/>
    <n v="6.75"/>
  </r>
  <r>
    <x v="0"/>
    <x v="17"/>
    <x v="8"/>
    <x v="0"/>
    <x v="1"/>
    <x v="3"/>
    <x v="2"/>
    <x v="0"/>
    <n v="1840"/>
    <n v="0"/>
    <n v="1012"/>
  </r>
  <r>
    <x v="9"/>
    <x v="2"/>
    <x v="2"/>
    <x v="0"/>
    <x v="1"/>
    <x v="1"/>
    <x v="3"/>
    <x v="0"/>
    <n v="103"/>
    <n v="30.352700000000002"/>
    <n v="46.35"/>
  </r>
  <r>
    <x v="10"/>
    <x v="13"/>
    <x v="0"/>
    <x v="1"/>
    <x v="1"/>
    <x v="2"/>
    <x v="2"/>
    <x v="0"/>
    <n v="1"/>
    <n v="0"/>
    <n v="0.27500000000000002"/>
  </r>
  <r>
    <x v="6"/>
    <x v="17"/>
    <x v="8"/>
    <x v="2"/>
    <x v="1"/>
    <x v="3"/>
    <x v="0"/>
    <x v="0"/>
    <n v="27"/>
    <n v="0"/>
    <n v="14.850000000000001"/>
  </r>
  <r>
    <x v="11"/>
    <x v="2"/>
    <x v="2"/>
    <x v="2"/>
    <x v="1"/>
    <x v="1"/>
    <x v="1"/>
    <x v="0"/>
    <n v="1"/>
    <n v="0.38420000000000004"/>
    <n v="0.45"/>
  </r>
  <r>
    <x v="0"/>
    <x v="19"/>
    <x v="2"/>
    <x v="0"/>
    <x v="1"/>
    <x v="0"/>
    <x v="3"/>
    <x v="1"/>
    <n v="110"/>
    <n v="0"/>
    <n v="0"/>
  </r>
  <r>
    <x v="11"/>
    <x v="0"/>
    <x v="0"/>
    <x v="0"/>
    <x v="0"/>
    <x v="0"/>
    <x v="1"/>
    <x v="0"/>
    <n v="1"/>
    <n v="0"/>
    <n v="0.27500000000000002"/>
  </r>
  <r>
    <x v="4"/>
    <x v="1"/>
    <x v="1"/>
    <x v="0"/>
    <x v="1"/>
    <x v="4"/>
    <x v="2"/>
    <x v="0"/>
    <n v="16"/>
    <n v="0"/>
    <n v="8.8000000000000007"/>
  </r>
  <r>
    <x v="10"/>
    <x v="11"/>
    <x v="2"/>
    <x v="0"/>
    <x v="1"/>
    <x v="5"/>
    <x v="1"/>
    <x v="1"/>
    <n v="30"/>
    <n v="865.88920000000007"/>
    <n v="0"/>
  </r>
  <r>
    <x v="4"/>
    <x v="10"/>
    <x v="0"/>
    <x v="0"/>
    <x v="1"/>
    <x v="5"/>
    <x v="0"/>
    <x v="0"/>
    <n v="5"/>
    <n v="51.671200000000006"/>
    <n v="3.45"/>
  </r>
  <r>
    <x v="2"/>
    <x v="3"/>
    <x v="2"/>
    <x v="0"/>
    <x v="1"/>
    <x v="0"/>
    <x v="1"/>
    <x v="1"/>
    <n v="1"/>
    <n v="0"/>
    <n v="0"/>
  </r>
  <r>
    <x v="5"/>
    <x v="9"/>
    <x v="2"/>
    <x v="0"/>
    <x v="1"/>
    <x v="1"/>
    <x v="1"/>
    <x v="0"/>
    <n v="523"/>
    <n v="221.30360000000002"/>
    <n v="235.35000000000002"/>
  </r>
  <r>
    <x v="9"/>
    <x v="18"/>
    <x v="9"/>
    <x v="0"/>
    <x v="1"/>
    <x v="1"/>
    <x v="3"/>
    <x v="0"/>
    <n v="11"/>
    <n v="4.2431000000000001"/>
    <n v="4.95"/>
  </r>
  <r>
    <x v="1"/>
    <x v="17"/>
    <x v="8"/>
    <x v="0"/>
    <x v="1"/>
    <x v="3"/>
    <x v="1"/>
    <x v="1"/>
    <n v="8"/>
    <n v="0"/>
    <n v="0"/>
  </r>
  <r>
    <x v="6"/>
    <x v="8"/>
    <x v="5"/>
    <x v="1"/>
    <x v="1"/>
    <x v="4"/>
    <x v="1"/>
    <x v="0"/>
    <n v="1"/>
    <n v="0"/>
    <n v="0.55000000000000004"/>
  </r>
  <r>
    <x v="4"/>
    <x v="11"/>
    <x v="2"/>
    <x v="1"/>
    <x v="1"/>
    <x v="0"/>
    <x v="0"/>
    <x v="0"/>
    <n v="134"/>
    <n v="0"/>
    <n v="35.510000000000005"/>
  </r>
  <r>
    <x v="5"/>
    <x v="0"/>
    <x v="0"/>
    <x v="0"/>
    <x v="0"/>
    <x v="0"/>
    <x v="3"/>
    <x v="0"/>
    <n v="4"/>
    <n v="0"/>
    <n v="1.06"/>
  </r>
  <r>
    <x v="6"/>
    <x v="9"/>
    <x v="2"/>
    <x v="2"/>
    <x v="1"/>
    <x v="1"/>
    <x v="3"/>
    <x v="0"/>
    <n v="21"/>
    <n v="5.7456000000000005"/>
    <n v="9.4500000000000011"/>
  </r>
  <r>
    <x v="2"/>
    <x v="5"/>
    <x v="1"/>
    <x v="0"/>
    <x v="1"/>
    <x v="2"/>
    <x v="0"/>
    <x v="0"/>
    <n v="64"/>
    <n v="0"/>
    <n v="17.600000000000001"/>
  </r>
  <r>
    <x v="11"/>
    <x v="26"/>
    <x v="2"/>
    <x v="0"/>
    <x v="1"/>
    <x v="2"/>
    <x v="2"/>
    <x v="1"/>
    <n v="3"/>
    <n v="0"/>
    <n v="0"/>
  </r>
  <r>
    <x v="11"/>
    <x v="4"/>
    <x v="3"/>
    <x v="0"/>
    <x v="1"/>
    <x v="5"/>
    <x v="2"/>
    <x v="0"/>
    <n v="15"/>
    <n v="99.03070000000001"/>
    <n v="10.35"/>
  </r>
  <r>
    <x v="8"/>
    <x v="9"/>
    <x v="2"/>
    <x v="0"/>
    <x v="1"/>
    <x v="0"/>
    <x v="1"/>
    <x v="1"/>
    <n v="19"/>
    <n v="0"/>
    <n v="0"/>
  </r>
  <r>
    <x v="6"/>
    <x v="11"/>
    <x v="2"/>
    <x v="0"/>
    <x v="1"/>
    <x v="5"/>
    <x v="1"/>
    <x v="1"/>
    <n v="30"/>
    <n v="845.89210000000003"/>
    <n v="0"/>
  </r>
  <r>
    <x v="6"/>
    <x v="8"/>
    <x v="5"/>
    <x v="0"/>
    <x v="1"/>
    <x v="0"/>
    <x v="0"/>
    <x v="0"/>
    <n v="347"/>
    <n v="0"/>
    <n v="95.425000000000011"/>
  </r>
  <r>
    <x v="7"/>
    <x v="17"/>
    <x v="8"/>
    <x v="1"/>
    <x v="1"/>
    <x v="1"/>
    <x v="2"/>
    <x v="0"/>
    <n v="48"/>
    <n v="20.177099999999999"/>
    <n v="21.6"/>
  </r>
  <r>
    <x v="11"/>
    <x v="13"/>
    <x v="0"/>
    <x v="0"/>
    <x v="1"/>
    <x v="3"/>
    <x v="2"/>
    <x v="1"/>
    <n v="0"/>
    <n v="0"/>
    <n v="0"/>
  </r>
  <r>
    <x v="8"/>
    <x v="22"/>
    <x v="7"/>
    <x v="0"/>
    <x v="1"/>
    <x v="0"/>
    <x v="1"/>
    <x v="0"/>
    <n v="21"/>
    <n v="0"/>
    <n v="5.7750000000000004"/>
  </r>
  <r>
    <x v="3"/>
    <x v="11"/>
    <x v="2"/>
    <x v="0"/>
    <x v="1"/>
    <x v="0"/>
    <x v="0"/>
    <x v="0"/>
    <n v="6375"/>
    <n v="0"/>
    <n v="1753.125"/>
  </r>
  <r>
    <x v="2"/>
    <x v="16"/>
    <x v="7"/>
    <x v="1"/>
    <x v="1"/>
    <x v="1"/>
    <x v="2"/>
    <x v="0"/>
    <n v="10"/>
    <n v="1.4568000000000001"/>
    <n v="4.5"/>
  </r>
  <r>
    <x v="10"/>
    <x v="17"/>
    <x v="8"/>
    <x v="0"/>
    <x v="1"/>
    <x v="2"/>
    <x v="1"/>
    <x v="0"/>
    <n v="121"/>
    <n v="0"/>
    <n v="33.274999999999999"/>
  </r>
  <r>
    <x v="3"/>
    <x v="2"/>
    <x v="2"/>
    <x v="0"/>
    <x v="1"/>
    <x v="4"/>
    <x v="1"/>
    <x v="0"/>
    <n v="3"/>
    <n v="0"/>
    <n v="1.6500000000000001"/>
  </r>
  <r>
    <x v="10"/>
    <x v="8"/>
    <x v="5"/>
    <x v="2"/>
    <x v="1"/>
    <x v="1"/>
    <x v="0"/>
    <x v="0"/>
    <n v="8"/>
    <n v="4.6722000000000001"/>
    <n v="3.6"/>
  </r>
  <r>
    <x v="4"/>
    <x v="11"/>
    <x v="2"/>
    <x v="1"/>
    <x v="1"/>
    <x v="4"/>
    <x v="2"/>
    <x v="0"/>
    <n v="5"/>
    <n v="0"/>
    <n v="2.75"/>
  </r>
  <r>
    <x v="7"/>
    <x v="6"/>
    <x v="4"/>
    <x v="1"/>
    <x v="1"/>
    <x v="2"/>
    <x v="0"/>
    <x v="0"/>
    <n v="4"/>
    <n v="0"/>
    <n v="1.1000000000000001"/>
  </r>
  <r>
    <x v="4"/>
    <x v="10"/>
    <x v="0"/>
    <x v="0"/>
    <x v="1"/>
    <x v="3"/>
    <x v="0"/>
    <x v="0"/>
    <n v="597"/>
    <n v="0"/>
    <n v="328.35"/>
  </r>
  <r>
    <x v="5"/>
    <x v="5"/>
    <x v="1"/>
    <x v="0"/>
    <x v="1"/>
    <x v="4"/>
    <x v="0"/>
    <x v="0"/>
    <n v="5"/>
    <n v="0"/>
    <n v="2.75"/>
  </r>
  <r>
    <x v="7"/>
    <x v="4"/>
    <x v="3"/>
    <x v="2"/>
    <x v="0"/>
    <x v="2"/>
    <x v="3"/>
    <x v="1"/>
    <n v="1"/>
    <n v="0"/>
    <n v="0"/>
  </r>
  <r>
    <x v="7"/>
    <x v="26"/>
    <x v="2"/>
    <x v="0"/>
    <x v="1"/>
    <x v="2"/>
    <x v="3"/>
    <x v="1"/>
    <n v="2"/>
    <n v="0"/>
    <n v="0"/>
  </r>
  <r>
    <x v="6"/>
    <x v="6"/>
    <x v="4"/>
    <x v="1"/>
    <x v="1"/>
    <x v="0"/>
    <x v="2"/>
    <x v="0"/>
    <n v="74"/>
    <n v="0"/>
    <n v="20.350000000000001"/>
  </r>
  <r>
    <x v="7"/>
    <x v="11"/>
    <x v="2"/>
    <x v="0"/>
    <x v="1"/>
    <x v="2"/>
    <x v="0"/>
    <x v="0"/>
    <n v="842"/>
    <n v="0"/>
    <n v="231.55"/>
  </r>
  <r>
    <x v="4"/>
    <x v="1"/>
    <x v="1"/>
    <x v="2"/>
    <x v="1"/>
    <x v="1"/>
    <x v="0"/>
    <x v="0"/>
    <n v="4"/>
    <n v="0.85189999999999999"/>
    <n v="1.8"/>
  </r>
  <r>
    <x v="11"/>
    <x v="1"/>
    <x v="1"/>
    <x v="1"/>
    <x v="1"/>
    <x v="0"/>
    <x v="2"/>
    <x v="0"/>
    <n v="44"/>
    <n v="0"/>
    <n v="12.100000000000001"/>
  </r>
  <r>
    <x v="7"/>
    <x v="9"/>
    <x v="2"/>
    <x v="2"/>
    <x v="1"/>
    <x v="1"/>
    <x v="0"/>
    <x v="0"/>
    <n v="29"/>
    <n v="11.303900000000001"/>
    <n v="13.05"/>
  </r>
  <r>
    <x v="6"/>
    <x v="17"/>
    <x v="8"/>
    <x v="2"/>
    <x v="1"/>
    <x v="2"/>
    <x v="2"/>
    <x v="0"/>
    <n v="238"/>
    <n v="0"/>
    <n v="65.45"/>
  </r>
  <r>
    <x v="6"/>
    <x v="17"/>
    <x v="8"/>
    <x v="1"/>
    <x v="1"/>
    <x v="0"/>
    <x v="2"/>
    <x v="0"/>
    <n v="328"/>
    <n v="0"/>
    <n v="90.2"/>
  </r>
  <r>
    <x v="10"/>
    <x v="11"/>
    <x v="2"/>
    <x v="1"/>
    <x v="1"/>
    <x v="1"/>
    <x v="2"/>
    <x v="0"/>
    <n v="157"/>
    <n v="37.431400000000004"/>
    <n v="70.650000000000006"/>
  </r>
  <r>
    <x v="10"/>
    <x v="5"/>
    <x v="1"/>
    <x v="0"/>
    <x v="1"/>
    <x v="3"/>
    <x v="0"/>
    <x v="0"/>
    <n v="30"/>
    <n v="0"/>
    <n v="16.5"/>
  </r>
  <r>
    <x v="4"/>
    <x v="19"/>
    <x v="2"/>
    <x v="1"/>
    <x v="1"/>
    <x v="4"/>
    <x v="3"/>
    <x v="1"/>
    <n v="8"/>
    <n v="0"/>
    <n v="0"/>
  </r>
  <r>
    <x v="11"/>
    <x v="27"/>
    <x v="12"/>
    <x v="0"/>
    <x v="1"/>
    <x v="1"/>
    <x v="2"/>
    <x v="0"/>
    <n v="1"/>
    <n v="0.21830000000000002"/>
    <n v="0.45"/>
  </r>
  <r>
    <x v="11"/>
    <x v="19"/>
    <x v="2"/>
    <x v="0"/>
    <x v="1"/>
    <x v="0"/>
    <x v="0"/>
    <x v="1"/>
    <n v="50"/>
    <n v="0"/>
    <n v="0"/>
  </r>
  <r>
    <x v="7"/>
    <x v="15"/>
    <x v="2"/>
    <x v="0"/>
    <x v="1"/>
    <x v="2"/>
    <x v="1"/>
    <x v="1"/>
    <n v="3"/>
    <n v="0"/>
    <n v="0"/>
  </r>
  <r>
    <x v="5"/>
    <x v="4"/>
    <x v="3"/>
    <x v="1"/>
    <x v="0"/>
    <x v="0"/>
    <x v="2"/>
    <x v="0"/>
    <n v="1"/>
    <n v="0"/>
    <n v="0.26500000000000001"/>
  </r>
  <r>
    <x v="5"/>
    <x v="11"/>
    <x v="2"/>
    <x v="2"/>
    <x v="1"/>
    <x v="3"/>
    <x v="1"/>
    <x v="0"/>
    <n v="2"/>
    <n v="0"/>
    <n v="1.1000000000000001"/>
  </r>
  <r>
    <x v="1"/>
    <x v="6"/>
    <x v="4"/>
    <x v="0"/>
    <x v="1"/>
    <x v="0"/>
    <x v="0"/>
    <x v="1"/>
    <n v="66"/>
    <n v="0"/>
    <n v="0"/>
  </r>
  <r>
    <x v="7"/>
    <x v="17"/>
    <x v="8"/>
    <x v="2"/>
    <x v="1"/>
    <x v="2"/>
    <x v="2"/>
    <x v="1"/>
    <n v="17"/>
    <n v="0"/>
    <n v="0"/>
  </r>
  <r>
    <x v="4"/>
    <x v="7"/>
    <x v="2"/>
    <x v="0"/>
    <x v="1"/>
    <x v="0"/>
    <x v="0"/>
    <x v="1"/>
    <n v="3"/>
    <n v="0"/>
    <n v="0"/>
  </r>
  <r>
    <x v="10"/>
    <x v="4"/>
    <x v="3"/>
    <x v="1"/>
    <x v="1"/>
    <x v="3"/>
    <x v="1"/>
    <x v="0"/>
    <n v="1"/>
    <n v="0"/>
    <n v="0.55000000000000004"/>
  </r>
  <r>
    <x v="11"/>
    <x v="6"/>
    <x v="4"/>
    <x v="2"/>
    <x v="0"/>
    <x v="3"/>
    <x v="1"/>
    <x v="0"/>
    <n v="1"/>
    <n v="0"/>
    <n v="0.55000000000000004"/>
  </r>
  <r>
    <x v="9"/>
    <x v="9"/>
    <x v="2"/>
    <x v="0"/>
    <x v="1"/>
    <x v="0"/>
    <x v="1"/>
    <x v="0"/>
    <n v="641"/>
    <n v="0"/>
    <n v="169.86500000000001"/>
  </r>
  <r>
    <x v="4"/>
    <x v="8"/>
    <x v="5"/>
    <x v="1"/>
    <x v="1"/>
    <x v="1"/>
    <x v="3"/>
    <x v="0"/>
    <n v="6"/>
    <n v="1.1709000000000001"/>
    <n v="2.7"/>
  </r>
  <r>
    <x v="6"/>
    <x v="12"/>
    <x v="1"/>
    <x v="0"/>
    <x v="1"/>
    <x v="2"/>
    <x v="1"/>
    <x v="1"/>
    <n v="1"/>
    <n v="0"/>
    <n v="0"/>
  </r>
  <r>
    <x v="1"/>
    <x v="8"/>
    <x v="5"/>
    <x v="0"/>
    <x v="1"/>
    <x v="4"/>
    <x v="0"/>
    <x v="1"/>
    <n v="15"/>
    <n v="0"/>
    <n v="0"/>
  </r>
  <r>
    <x v="5"/>
    <x v="11"/>
    <x v="2"/>
    <x v="0"/>
    <x v="1"/>
    <x v="2"/>
    <x v="1"/>
    <x v="1"/>
    <n v="46"/>
    <n v="0"/>
    <n v="0"/>
  </r>
  <r>
    <x v="2"/>
    <x v="17"/>
    <x v="8"/>
    <x v="1"/>
    <x v="1"/>
    <x v="0"/>
    <x v="0"/>
    <x v="0"/>
    <n v="52"/>
    <n v="0"/>
    <n v="14.3"/>
  </r>
  <r>
    <x v="5"/>
    <x v="17"/>
    <x v="8"/>
    <x v="0"/>
    <x v="1"/>
    <x v="4"/>
    <x v="1"/>
    <x v="1"/>
    <n v="20"/>
    <n v="0"/>
    <n v="0"/>
  </r>
  <r>
    <x v="8"/>
    <x v="19"/>
    <x v="2"/>
    <x v="0"/>
    <x v="1"/>
    <x v="3"/>
    <x v="1"/>
    <x v="1"/>
    <n v="7"/>
    <n v="0"/>
    <n v="0"/>
  </r>
  <r>
    <x v="3"/>
    <x v="10"/>
    <x v="0"/>
    <x v="0"/>
    <x v="0"/>
    <x v="2"/>
    <x v="1"/>
    <x v="0"/>
    <n v="79"/>
    <n v="0"/>
    <n v="21.725000000000001"/>
  </r>
  <r>
    <x v="6"/>
    <x v="4"/>
    <x v="3"/>
    <x v="0"/>
    <x v="1"/>
    <x v="4"/>
    <x v="0"/>
    <x v="0"/>
    <n v="315"/>
    <n v="0"/>
    <n v="173.25"/>
  </r>
  <r>
    <x v="5"/>
    <x v="10"/>
    <x v="0"/>
    <x v="0"/>
    <x v="1"/>
    <x v="0"/>
    <x v="3"/>
    <x v="0"/>
    <n v="13800"/>
    <n v="0"/>
    <n v="3657"/>
  </r>
  <r>
    <x v="11"/>
    <x v="12"/>
    <x v="1"/>
    <x v="2"/>
    <x v="1"/>
    <x v="1"/>
    <x v="1"/>
    <x v="0"/>
    <n v="4"/>
    <n v="4.6364999999999998"/>
    <n v="1.8"/>
  </r>
  <r>
    <x v="0"/>
    <x v="7"/>
    <x v="2"/>
    <x v="0"/>
    <x v="1"/>
    <x v="2"/>
    <x v="2"/>
    <x v="0"/>
    <n v="2"/>
    <n v="0"/>
    <n v="0.53"/>
  </r>
  <r>
    <x v="1"/>
    <x v="4"/>
    <x v="3"/>
    <x v="0"/>
    <x v="1"/>
    <x v="2"/>
    <x v="1"/>
    <x v="0"/>
    <n v="284"/>
    <n v="0"/>
    <n v="77.820000000000007"/>
  </r>
  <r>
    <x v="2"/>
    <x v="6"/>
    <x v="4"/>
    <x v="2"/>
    <x v="0"/>
    <x v="0"/>
    <x v="3"/>
    <x v="0"/>
    <n v="55"/>
    <n v="0"/>
    <n v="15.125"/>
  </r>
  <r>
    <x v="0"/>
    <x v="2"/>
    <x v="2"/>
    <x v="0"/>
    <x v="1"/>
    <x v="2"/>
    <x v="1"/>
    <x v="1"/>
    <n v="10"/>
    <n v="0"/>
    <n v="0"/>
  </r>
  <r>
    <x v="3"/>
    <x v="2"/>
    <x v="2"/>
    <x v="2"/>
    <x v="1"/>
    <x v="3"/>
    <x v="2"/>
    <x v="1"/>
    <n v="0"/>
    <n v="0"/>
    <n v="0"/>
  </r>
  <r>
    <x v="8"/>
    <x v="22"/>
    <x v="7"/>
    <x v="2"/>
    <x v="1"/>
    <x v="0"/>
    <x v="0"/>
    <x v="0"/>
    <n v="2"/>
    <n v="0"/>
    <n v="0.55000000000000004"/>
  </r>
  <r>
    <x v="0"/>
    <x v="6"/>
    <x v="4"/>
    <x v="1"/>
    <x v="1"/>
    <x v="4"/>
    <x v="2"/>
    <x v="0"/>
    <n v="7"/>
    <n v="0"/>
    <n v="3.85"/>
  </r>
  <r>
    <x v="1"/>
    <x v="21"/>
    <x v="0"/>
    <x v="0"/>
    <x v="1"/>
    <x v="0"/>
    <x v="3"/>
    <x v="0"/>
    <n v="25"/>
    <n v="0"/>
    <n v="6.8150000000000004"/>
  </r>
  <r>
    <x v="7"/>
    <x v="11"/>
    <x v="2"/>
    <x v="1"/>
    <x v="1"/>
    <x v="2"/>
    <x v="2"/>
    <x v="0"/>
    <n v="116"/>
    <n v="0"/>
    <n v="31.900000000000002"/>
  </r>
  <r>
    <x v="10"/>
    <x v="9"/>
    <x v="2"/>
    <x v="0"/>
    <x v="1"/>
    <x v="0"/>
    <x v="0"/>
    <x v="0"/>
    <n v="2022"/>
    <n v="0"/>
    <n v="556.05000000000007"/>
  </r>
  <r>
    <x v="7"/>
    <x v="10"/>
    <x v="0"/>
    <x v="0"/>
    <x v="1"/>
    <x v="2"/>
    <x v="2"/>
    <x v="1"/>
    <n v="151"/>
    <n v="0"/>
    <n v="0"/>
  </r>
  <r>
    <x v="6"/>
    <x v="11"/>
    <x v="2"/>
    <x v="2"/>
    <x v="1"/>
    <x v="0"/>
    <x v="1"/>
    <x v="0"/>
    <n v="183"/>
    <n v="0"/>
    <n v="50.325000000000003"/>
  </r>
  <r>
    <x v="8"/>
    <x v="0"/>
    <x v="0"/>
    <x v="2"/>
    <x v="0"/>
    <x v="3"/>
    <x v="2"/>
    <x v="1"/>
    <n v="0"/>
    <n v="0"/>
    <n v="0"/>
  </r>
  <r>
    <x v="4"/>
    <x v="16"/>
    <x v="7"/>
    <x v="2"/>
    <x v="1"/>
    <x v="0"/>
    <x v="0"/>
    <x v="0"/>
    <n v="35"/>
    <n v="0"/>
    <n v="9.2750000000000004"/>
  </r>
  <r>
    <x v="5"/>
    <x v="17"/>
    <x v="8"/>
    <x v="0"/>
    <x v="1"/>
    <x v="5"/>
    <x v="1"/>
    <x v="1"/>
    <n v="7"/>
    <n v="114.605"/>
    <n v="0"/>
  </r>
  <r>
    <x v="10"/>
    <x v="7"/>
    <x v="2"/>
    <x v="0"/>
    <x v="1"/>
    <x v="3"/>
    <x v="2"/>
    <x v="0"/>
    <n v="6"/>
    <n v="0"/>
    <n v="3.3000000000000003"/>
  </r>
  <r>
    <x v="9"/>
    <x v="10"/>
    <x v="0"/>
    <x v="2"/>
    <x v="0"/>
    <x v="4"/>
    <x v="0"/>
    <x v="0"/>
    <n v="3"/>
    <n v="0"/>
    <n v="1.6500000000000001"/>
  </r>
  <r>
    <x v="8"/>
    <x v="10"/>
    <x v="0"/>
    <x v="1"/>
    <x v="0"/>
    <x v="2"/>
    <x v="0"/>
    <x v="0"/>
    <n v="1"/>
    <n v="0"/>
    <n v="0.27500000000000002"/>
  </r>
  <r>
    <x v="11"/>
    <x v="9"/>
    <x v="2"/>
    <x v="1"/>
    <x v="1"/>
    <x v="3"/>
    <x v="2"/>
    <x v="1"/>
    <n v="2"/>
    <n v="0"/>
    <n v="0"/>
  </r>
  <r>
    <x v="2"/>
    <x v="11"/>
    <x v="2"/>
    <x v="0"/>
    <x v="1"/>
    <x v="0"/>
    <x v="1"/>
    <x v="1"/>
    <n v="21"/>
    <n v="0"/>
    <n v="0"/>
  </r>
  <r>
    <x v="9"/>
    <x v="21"/>
    <x v="0"/>
    <x v="0"/>
    <x v="1"/>
    <x v="3"/>
    <x v="1"/>
    <x v="0"/>
    <n v="1"/>
    <n v="0"/>
    <n v="0.55000000000000004"/>
  </r>
  <r>
    <x v="1"/>
    <x v="9"/>
    <x v="2"/>
    <x v="0"/>
    <x v="1"/>
    <x v="0"/>
    <x v="3"/>
    <x v="1"/>
    <n v="47"/>
    <n v="0"/>
    <n v="0"/>
  </r>
  <r>
    <x v="8"/>
    <x v="8"/>
    <x v="5"/>
    <x v="0"/>
    <x v="1"/>
    <x v="2"/>
    <x v="0"/>
    <x v="1"/>
    <n v="2"/>
    <n v="0"/>
    <n v="0"/>
  </r>
  <r>
    <x v="3"/>
    <x v="6"/>
    <x v="4"/>
    <x v="0"/>
    <x v="0"/>
    <x v="4"/>
    <x v="0"/>
    <x v="0"/>
    <n v="18"/>
    <n v="0"/>
    <n v="9.9"/>
  </r>
  <r>
    <x v="4"/>
    <x v="3"/>
    <x v="2"/>
    <x v="0"/>
    <x v="1"/>
    <x v="0"/>
    <x v="0"/>
    <x v="1"/>
    <n v="2"/>
    <n v="0"/>
    <n v="0"/>
  </r>
  <r>
    <x v="10"/>
    <x v="4"/>
    <x v="3"/>
    <x v="2"/>
    <x v="1"/>
    <x v="3"/>
    <x v="3"/>
    <x v="0"/>
    <n v="7"/>
    <n v="0"/>
    <n v="3.85"/>
  </r>
  <r>
    <x v="6"/>
    <x v="22"/>
    <x v="7"/>
    <x v="0"/>
    <x v="1"/>
    <x v="2"/>
    <x v="3"/>
    <x v="0"/>
    <n v="4"/>
    <n v="0"/>
    <n v="1.1000000000000001"/>
  </r>
  <r>
    <x v="2"/>
    <x v="1"/>
    <x v="1"/>
    <x v="0"/>
    <x v="1"/>
    <x v="1"/>
    <x v="2"/>
    <x v="0"/>
    <n v="634"/>
    <n v="183.4195"/>
    <n v="285.3"/>
  </r>
  <r>
    <x v="11"/>
    <x v="9"/>
    <x v="2"/>
    <x v="1"/>
    <x v="1"/>
    <x v="0"/>
    <x v="3"/>
    <x v="0"/>
    <n v="58"/>
    <n v="0"/>
    <n v="15.950000000000001"/>
  </r>
  <r>
    <x v="3"/>
    <x v="2"/>
    <x v="2"/>
    <x v="0"/>
    <x v="1"/>
    <x v="2"/>
    <x v="3"/>
    <x v="1"/>
    <n v="11"/>
    <n v="0"/>
    <n v="0"/>
  </r>
  <r>
    <x v="4"/>
    <x v="23"/>
    <x v="2"/>
    <x v="0"/>
    <x v="1"/>
    <x v="1"/>
    <x v="2"/>
    <x v="0"/>
    <n v="7"/>
    <n v="3.9539"/>
    <n v="3.1500000000000004"/>
  </r>
  <r>
    <x v="5"/>
    <x v="11"/>
    <x v="2"/>
    <x v="0"/>
    <x v="1"/>
    <x v="0"/>
    <x v="0"/>
    <x v="0"/>
    <n v="5278"/>
    <n v="0"/>
    <n v="1398.67"/>
  </r>
  <r>
    <x v="6"/>
    <x v="11"/>
    <x v="2"/>
    <x v="0"/>
    <x v="1"/>
    <x v="0"/>
    <x v="1"/>
    <x v="1"/>
    <n v="44"/>
    <n v="0"/>
    <n v="0"/>
  </r>
  <r>
    <x v="8"/>
    <x v="17"/>
    <x v="8"/>
    <x v="1"/>
    <x v="1"/>
    <x v="0"/>
    <x v="2"/>
    <x v="1"/>
    <n v="11"/>
    <n v="0"/>
    <n v="0"/>
  </r>
  <r>
    <x v="1"/>
    <x v="5"/>
    <x v="1"/>
    <x v="1"/>
    <x v="1"/>
    <x v="3"/>
    <x v="2"/>
    <x v="1"/>
    <n v="0"/>
    <n v="0"/>
    <n v="0"/>
  </r>
  <r>
    <x v="0"/>
    <x v="15"/>
    <x v="2"/>
    <x v="0"/>
    <x v="1"/>
    <x v="3"/>
    <x v="2"/>
    <x v="1"/>
    <n v="13"/>
    <n v="0"/>
    <n v="0"/>
  </r>
  <r>
    <x v="10"/>
    <x v="15"/>
    <x v="2"/>
    <x v="0"/>
    <x v="1"/>
    <x v="5"/>
    <x v="3"/>
    <x v="0"/>
    <n v="1"/>
    <n v="5.5167000000000002"/>
    <n v="0.69000000000000006"/>
  </r>
  <r>
    <x v="7"/>
    <x v="22"/>
    <x v="7"/>
    <x v="0"/>
    <x v="1"/>
    <x v="3"/>
    <x v="2"/>
    <x v="0"/>
    <n v="10"/>
    <n v="0"/>
    <n v="5.5"/>
  </r>
  <r>
    <x v="3"/>
    <x v="9"/>
    <x v="2"/>
    <x v="0"/>
    <x v="1"/>
    <x v="4"/>
    <x v="2"/>
    <x v="1"/>
    <n v="76"/>
    <n v="0"/>
    <n v="0"/>
  </r>
  <r>
    <x v="4"/>
    <x v="7"/>
    <x v="2"/>
    <x v="0"/>
    <x v="1"/>
    <x v="0"/>
    <x v="3"/>
    <x v="0"/>
    <n v="14"/>
    <n v="0"/>
    <n v="3.71"/>
  </r>
  <r>
    <x v="5"/>
    <x v="1"/>
    <x v="1"/>
    <x v="0"/>
    <x v="1"/>
    <x v="1"/>
    <x v="1"/>
    <x v="0"/>
    <n v="333"/>
    <n v="133.15800000000002"/>
    <n v="149.85"/>
  </r>
  <r>
    <x v="2"/>
    <x v="12"/>
    <x v="1"/>
    <x v="0"/>
    <x v="1"/>
    <x v="0"/>
    <x v="1"/>
    <x v="1"/>
    <n v="3"/>
    <n v="0"/>
    <n v="0"/>
  </r>
  <r>
    <x v="1"/>
    <x v="0"/>
    <x v="0"/>
    <x v="0"/>
    <x v="1"/>
    <x v="1"/>
    <x v="0"/>
    <x v="0"/>
    <n v="100"/>
    <n v="33.761400000000002"/>
    <n v="45"/>
  </r>
  <r>
    <x v="6"/>
    <x v="18"/>
    <x v="9"/>
    <x v="0"/>
    <x v="1"/>
    <x v="2"/>
    <x v="1"/>
    <x v="0"/>
    <n v="1"/>
    <n v="0"/>
    <n v="0.27500000000000002"/>
  </r>
  <r>
    <x v="9"/>
    <x v="17"/>
    <x v="8"/>
    <x v="0"/>
    <x v="1"/>
    <x v="0"/>
    <x v="1"/>
    <x v="1"/>
    <n v="36"/>
    <n v="0"/>
    <n v="0"/>
  </r>
  <r>
    <x v="4"/>
    <x v="9"/>
    <x v="2"/>
    <x v="2"/>
    <x v="1"/>
    <x v="4"/>
    <x v="2"/>
    <x v="0"/>
    <n v="7"/>
    <n v="0"/>
    <n v="3.85"/>
  </r>
  <r>
    <x v="6"/>
    <x v="6"/>
    <x v="4"/>
    <x v="0"/>
    <x v="1"/>
    <x v="3"/>
    <x v="2"/>
    <x v="0"/>
    <n v="1614"/>
    <n v="0"/>
    <n v="887.7"/>
  </r>
  <r>
    <x v="11"/>
    <x v="4"/>
    <x v="3"/>
    <x v="0"/>
    <x v="0"/>
    <x v="3"/>
    <x v="1"/>
    <x v="0"/>
    <n v="4"/>
    <n v="0"/>
    <n v="2.2000000000000002"/>
  </r>
  <r>
    <x v="7"/>
    <x v="11"/>
    <x v="2"/>
    <x v="2"/>
    <x v="1"/>
    <x v="1"/>
    <x v="3"/>
    <x v="0"/>
    <n v="299"/>
    <n v="132.06020000000001"/>
    <n v="134.55000000000001"/>
  </r>
  <r>
    <x v="7"/>
    <x v="4"/>
    <x v="3"/>
    <x v="0"/>
    <x v="1"/>
    <x v="0"/>
    <x v="3"/>
    <x v="1"/>
    <n v="138"/>
    <n v="0"/>
    <n v="0"/>
  </r>
  <r>
    <x v="4"/>
    <x v="12"/>
    <x v="1"/>
    <x v="0"/>
    <x v="1"/>
    <x v="2"/>
    <x v="2"/>
    <x v="0"/>
    <n v="376"/>
    <n v="0"/>
    <n v="99.64"/>
  </r>
  <r>
    <x v="11"/>
    <x v="17"/>
    <x v="8"/>
    <x v="0"/>
    <x v="1"/>
    <x v="4"/>
    <x v="3"/>
    <x v="1"/>
    <n v="98"/>
    <n v="0"/>
    <n v="0"/>
  </r>
  <r>
    <x v="3"/>
    <x v="11"/>
    <x v="2"/>
    <x v="1"/>
    <x v="1"/>
    <x v="3"/>
    <x v="0"/>
    <x v="1"/>
    <n v="2"/>
    <n v="0"/>
    <n v="0"/>
  </r>
  <r>
    <x v="2"/>
    <x v="2"/>
    <x v="2"/>
    <x v="0"/>
    <x v="1"/>
    <x v="3"/>
    <x v="2"/>
    <x v="0"/>
    <n v="233"/>
    <n v="0"/>
    <n v="128.15"/>
  </r>
  <r>
    <x v="2"/>
    <x v="29"/>
    <x v="1"/>
    <x v="0"/>
    <x v="1"/>
    <x v="3"/>
    <x v="2"/>
    <x v="1"/>
    <n v="0"/>
    <n v="0"/>
    <n v="0"/>
  </r>
  <r>
    <x v="9"/>
    <x v="6"/>
    <x v="4"/>
    <x v="2"/>
    <x v="0"/>
    <x v="2"/>
    <x v="0"/>
    <x v="0"/>
    <n v="1"/>
    <n v="0"/>
    <n v="0.26500000000000001"/>
  </r>
  <r>
    <x v="11"/>
    <x v="8"/>
    <x v="5"/>
    <x v="0"/>
    <x v="1"/>
    <x v="3"/>
    <x v="3"/>
    <x v="1"/>
    <n v="1"/>
    <n v="0"/>
    <n v="0"/>
  </r>
  <r>
    <x v="10"/>
    <x v="1"/>
    <x v="1"/>
    <x v="0"/>
    <x v="1"/>
    <x v="1"/>
    <x v="2"/>
    <x v="0"/>
    <n v="636"/>
    <n v="199.6258"/>
    <n v="286.2"/>
  </r>
  <r>
    <x v="9"/>
    <x v="17"/>
    <x v="8"/>
    <x v="0"/>
    <x v="1"/>
    <x v="4"/>
    <x v="0"/>
    <x v="0"/>
    <n v="85"/>
    <n v="0"/>
    <n v="46.75"/>
  </r>
  <r>
    <x v="2"/>
    <x v="17"/>
    <x v="8"/>
    <x v="1"/>
    <x v="1"/>
    <x v="4"/>
    <x v="3"/>
    <x v="0"/>
    <n v="2"/>
    <n v="0"/>
    <n v="1.1000000000000001"/>
  </r>
  <r>
    <x v="5"/>
    <x v="8"/>
    <x v="5"/>
    <x v="2"/>
    <x v="1"/>
    <x v="1"/>
    <x v="1"/>
    <x v="0"/>
    <n v="1"/>
    <n v="0.20100000000000001"/>
    <n v="0.45"/>
  </r>
  <r>
    <x v="11"/>
    <x v="13"/>
    <x v="0"/>
    <x v="2"/>
    <x v="1"/>
    <x v="3"/>
    <x v="2"/>
    <x v="1"/>
    <n v="0"/>
    <n v="0"/>
    <n v="0"/>
  </r>
  <r>
    <x v="3"/>
    <x v="6"/>
    <x v="4"/>
    <x v="0"/>
    <x v="0"/>
    <x v="1"/>
    <x v="2"/>
    <x v="0"/>
    <n v="584"/>
    <n v="161.14690000000002"/>
    <n v="262.8"/>
  </r>
  <r>
    <x v="8"/>
    <x v="6"/>
    <x v="4"/>
    <x v="2"/>
    <x v="0"/>
    <x v="2"/>
    <x v="3"/>
    <x v="0"/>
    <n v="6"/>
    <n v="0"/>
    <n v="1.6500000000000001"/>
  </r>
  <r>
    <x v="7"/>
    <x v="10"/>
    <x v="0"/>
    <x v="0"/>
    <x v="0"/>
    <x v="2"/>
    <x v="3"/>
    <x v="0"/>
    <n v="231"/>
    <n v="0"/>
    <n v="63.525000000000006"/>
  </r>
  <r>
    <x v="1"/>
    <x v="17"/>
    <x v="8"/>
    <x v="2"/>
    <x v="1"/>
    <x v="3"/>
    <x v="2"/>
    <x v="0"/>
    <n v="184"/>
    <n v="0"/>
    <n v="101.2"/>
  </r>
  <r>
    <x v="0"/>
    <x v="22"/>
    <x v="7"/>
    <x v="0"/>
    <x v="1"/>
    <x v="0"/>
    <x v="1"/>
    <x v="0"/>
    <n v="13"/>
    <n v="0"/>
    <n v="3.4450000000000003"/>
  </r>
  <r>
    <x v="8"/>
    <x v="10"/>
    <x v="0"/>
    <x v="2"/>
    <x v="0"/>
    <x v="1"/>
    <x v="2"/>
    <x v="0"/>
    <n v="102"/>
    <n v="19.6173"/>
    <n v="45.900000000000006"/>
  </r>
  <r>
    <x v="2"/>
    <x v="19"/>
    <x v="2"/>
    <x v="0"/>
    <x v="1"/>
    <x v="3"/>
    <x v="3"/>
    <x v="1"/>
    <n v="2"/>
    <n v="0"/>
    <n v="0"/>
  </r>
  <r>
    <x v="1"/>
    <x v="15"/>
    <x v="2"/>
    <x v="0"/>
    <x v="1"/>
    <x v="5"/>
    <x v="2"/>
    <x v="1"/>
    <n v="4"/>
    <n v="61.653300000000002"/>
    <n v="0"/>
  </r>
  <r>
    <x v="7"/>
    <x v="8"/>
    <x v="5"/>
    <x v="0"/>
    <x v="1"/>
    <x v="4"/>
    <x v="1"/>
    <x v="0"/>
    <n v="6"/>
    <n v="0"/>
    <n v="3.3000000000000003"/>
  </r>
  <r>
    <x v="9"/>
    <x v="5"/>
    <x v="1"/>
    <x v="0"/>
    <x v="1"/>
    <x v="1"/>
    <x v="1"/>
    <x v="0"/>
    <n v="54"/>
    <n v="21.160900000000002"/>
    <n v="24.3"/>
  </r>
  <r>
    <x v="6"/>
    <x v="2"/>
    <x v="2"/>
    <x v="1"/>
    <x v="1"/>
    <x v="0"/>
    <x v="2"/>
    <x v="0"/>
    <n v="52"/>
    <n v="0"/>
    <n v="14.3"/>
  </r>
  <r>
    <x v="8"/>
    <x v="13"/>
    <x v="0"/>
    <x v="0"/>
    <x v="1"/>
    <x v="5"/>
    <x v="2"/>
    <x v="0"/>
    <n v="1"/>
    <n v="0.38430000000000003"/>
    <n v="0.69000000000000006"/>
  </r>
  <r>
    <x v="0"/>
    <x v="8"/>
    <x v="5"/>
    <x v="2"/>
    <x v="1"/>
    <x v="0"/>
    <x v="1"/>
    <x v="0"/>
    <n v="8"/>
    <n v="0"/>
    <n v="2.12"/>
  </r>
  <r>
    <x v="1"/>
    <x v="8"/>
    <x v="5"/>
    <x v="0"/>
    <x v="1"/>
    <x v="3"/>
    <x v="2"/>
    <x v="0"/>
    <n v="109"/>
    <n v="0"/>
    <n v="59.95"/>
  </r>
  <r>
    <x v="11"/>
    <x v="6"/>
    <x v="4"/>
    <x v="2"/>
    <x v="1"/>
    <x v="0"/>
    <x v="0"/>
    <x v="0"/>
    <n v="125"/>
    <n v="0"/>
    <n v="34.375"/>
  </r>
  <r>
    <x v="3"/>
    <x v="10"/>
    <x v="0"/>
    <x v="0"/>
    <x v="1"/>
    <x v="1"/>
    <x v="1"/>
    <x v="0"/>
    <n v="1104"/>
    <n v="410.53480000000002"/>
    <n v="496.8"/>
  </r>
  <r>
    <x v="10"/>
    <x v="10"/>
    <x v="0"/>
    <x v="1"/>
    <x v="1"/>
    <x v="3"/>
    <x v="1"/>
    <x v="1"/>
    <n v="2"/>
    <n v="0"/>
    <n v="0"/>
  </r>
  <r>
    <x v="1"/>
    <x v="23"/>
    <x v="2"/>
    <x v="1"/>
    <x v="1"/>
    <x v="0"/>
    <x v="2"/>
    <x v="0"/>
    <n v="3"/>
    <n v="0"/>
    <n v="0.82500000000000007"/>
  </r>
  <r>
    <x v="11"/>
    <x v="24"/>
    <x v="2"/>
    <x v="2"/>
    <x v="1"/>
    <x v="0"/>
    <x v="2"/>
    <x v="1"/>
    <n v="8"/>
    <n v="0"/>
    <n v="0"/>
  </r>
  <r>
    <x v="8"/>
    <x v="12"/>
    <x v="1"/>
    <x v="1"/>
    <x v="1"/>
    <x v="1"/>
    <x v="2"/>
    <x v="0"/>
    <n v="14"/>
    <n v="1.8308"/>
    <n v="6.3000000000000007"/>
  </r>
  <r>
    <x v="10"/>
    <x v="11"/>
    <x v="2"/>
    <x v="1"/>
    <x v="1"/>
    <x v="0"/>
    <x v="2"/>
    <x v="1"/>
    <n v="61"/>
    <n v="0"/>
    <n v="0"/>
  </r>
  <r>
    <x v="3"/>
    <x v="1"/>
    <x v="1"/>
    <x v="2"/>
    <x v="1"/>
    <x v="2"/>
    <x v="2"/>
    <x v="0"/>
    <n v="33"/>
    <n v="0"/>
    <n v="9.0750000000000011"/>
  </r>
  <r>
    <x v="8"/>
    <x v="11"/>
    <x v="2"/>
    <x v="0"/>
    <x v="1"/>
    <x v="2"/>
    <x v="2"/>
    <x v="1"/>
    <n v="134"/>
    <n v="0"/>
    <n v="0"/>
  </r>
  <r>
    <x v="2"/>
    <x v="18"/>
    <x v="9"/>
    <x v="1"/>
    <x v="1"/>
    <x v="2"/>
    <x v="2"/>
    <x v="0"/>
    <n v="7"/>
    <n v="0"/>
    <n v="1.925"/>
  </r>
  <r>
    <x v="9"/>
    <x v="4"/>
    <x v="3"/>
    <x v="0"/>
    <x v="1"/>
    <x v="3"/>
    <x v="0"/>
    <x v="0"/>
    <n v="475"/>
    <n v="0"/>
    <n v="261.25"/>
  </r>
  <r>
    <x v="2"/>
    <x v="11"/>
    <x v="2"/>
    <x v="0"/>
    <x v="1"/>
    <x v="5"/>
    <x v="1"/>
    <x v="0"/>
    <n v="4"/>
    <n v="47.0535"/>
    <n v="2.7600000000000002"/>
  </r>
  <r>
    <x v="11"/>
    <x v="0"/>
    <x v="0"/>
    <x v="1"/>
    <x v="1"/>
    <x v="2"/>
    <x v="0"/>
    <x v="0"/>
    <n v="1"/>
    <n v="0"/>
    <n v="0.27500000000000002"/>
  </r>
  <r>
    <x v="5"/>
    <x v="16"/>
    <x v="7"/>
    <x v="0"/>
    <x v="1"/>
    <x v="1"/>
    <x v="3"/>
    <x v="0"/>
    <n v="754"/>
    <n v="291.89019999999999"/>
    <n v="339.3"/>
  </r>
  <r>
    <x v="0"/>
    <x v="6"/>
    <x v="4"/>
    <x v="0"/>
    <x v="1"/>
    <x v="2"/>
    <x v="2"/>
    <x v="0"/>
    <n v="2390"/>
    <n v="0"/>
    <n v="633.35"/>
  </r>
  <r>
    <x v="1"/>
    <x v="10"/>
    <x v="0"/>
    <x v="2"/>
    <x v="0"/>
    <x v="4"/>
    <x v="0"/>
    <x v="0"/>
    <n v="10"/>
    <n v="0"/>
    <n v="5.5"/>
  </r>
  <r>
    <x v="0"/>
    <x v="13"/>
    <x v="0"/>
    <x v="2"/>
    <x v="1"/>
    <x v="2"/>
    <x v="0"/>
    <x v="0"/>
    <n v="4"/>
    <n v="0"/>
    <n v="1.06"/>
  </r>
  <r>
    <x v="10"/>
    <x v="17"/>
    <x v="8"/>
    <x v="0"/>
    <x v="1"/>
    <x v="5"/>
    <x v="2"/>
    <x v="0"/>
    <n v="6"/>
    <n v="23.887600000000003"/>
    <n v="4.1400000000000006"/>
  </r>
  <r>
    <x v="9"/>
    <x v="8"/>
    <x v="5"/>
    <x v="2"/>
    <x v="1"/>
    <x v="2"/>
    <x v="3"/>
    <x v="0"/>
    <n v="8"/>
    <n v="0"/>
    <n v="2.12"/>
  </r>
  <r>
    <x v="11"/>
    <x v="4"/>
    <x v="3"/>
    <x v="0"/>
    <x v="1"/>
    <x v="1"/>
    <x v="0"/>
    <x v="0"/>
    <n v="4154"/>
    <n v="1387.0692000000001"/>
    <n v="1869.3000000000002"/>
  </r>
  <r>
    <x v="9"/>
    <x v="6"/>
    <x v="4"/>
    <x v="1"/>
    <x v="0"/>
    <x v="0"/>
    <x v="0"/>
    <x v="0"/>
    <n v="5"/>
    <n v="0"/>
    <n v="1.325"/>
  </r>
  <r>
    <x v="9"/>
    <x v="16"/>
    <x v="7"/>
    <x v="2"/>
    <x v="1"/>
    <x v="3"/>
    <x v="0"/>
    <x v="0"/>
    <n v="2"/>
    <n v="0"/>
    <n v="1.1000000000000001"/>
  </r>
  <r>
    <x v="2"/>
    <x v="10"/>
    <x v="0"/>
    <x v="0"/>
    <x v="0"/>
    <x v="2"/>
    <x v="1"/>
    <x v="1"/>
    <n v="5"/>
    <n v="0"/>
    <n v="0"/>
  </r>
  <r>
    <x v="7"/>
    <x v="17"/>
    <x v="8"/>
    <x v="2"/>
    <x v="1"/>
    <x v="3"/>
    <x v="0"/>
    <x v="0"/>
    <n v="26"/>
    <n v="0"/>
    <n v="14.3"/>
  </r>
  <r>
    <x v="10"/>
    <x v="9"/>
    <x v="2"/>
    <x v="1"/>
    <x v="1"/>
    <x v="1"/>
    <x v="1"/>
    <x v="0"/>
    <n v="4"/>
    <n v="0.63600000000000001"/>
    <n v="1.8"/>
  </r>
  <r>
    <x v="1"/>
    <x v="5"/>
    <x v="1"/>
    <x v="2"/>
    <x v="1"/>
    <x v="1"/>
    <x v="2"/>
    <x v="0"/>
    <n v="9"/>
    <n v="2.8736000000000002"/>
    <n v="4.05"/>
  </r>
  <r>
    <x v="6"/>
    <x v="2"/>
    <x v="2"/>
    <x v="1"/>
    <x v="1"/>
    <x v="3"/>
    <x v="2"/>
    <x v="1"/>
    <n v="0"/>
    <n v="0"/>
    <n v="0"/>
  </r>
  <r>
    <x v="11"/>
    <x v="3"/>
    <x v="2"/>
    <x v="1"/>
    <x v="1"/>
    <x v="0"/>
    <x v="2"/>
    <x v="1"/>
    <n v="4"/>
    <n v="0"/>
    <n v="0"/>
  </r>
  <r>
    <x v="8"/>
    <x v="13"/>
    <x v="0"/>
    <x v="0"/>
    <x v="1"/>
    <x v="0"/>
    <x v="2"/>
    <x v="0"/>
    <n v="363"/>
    <n v="0"/>
    <n v="99.825000000000003"/>
  </r>
  <r>
    <x v="5"/>
    <x v="12"/>
    <x v="1"/>
    <x v="0"/>
    <x v="1"/>
    <x v="4"/>
    <x v="2"/>
    <x v="0"/>
    <n v="59"/>
    <n v="0"/>
    <n v="32.450000000000003"/>
  </r>
  <r>
    <x v="3"/>
    <x v="1"/>
    <x v="1"/>
    <x v="0"/>
    <x v="1"/>
    <x v="0"/>
    <x v="0"/>
    <x v="1"/>
    <n v="20"/>
    <n v="0"/>
    <n v="0"/>
  </r>
  <r>
    <x v="2"/>
    <x v="6"/>
    <x v="4"/>
    <x v="2"/>
    <x v="1"/>
    <x v="0"/>
    <x v="0"/>
    <x v="0"/>
    <n v="156"/>
    <n v="0"/>
    <n v="42.9"/>
  </r>
  <r>
    <x v="9"/>
    <x v="1"/>
    <x v="1"/>
    <x v="0"/>
    <x v="1"/>
    <x v="2"/>
    <x v="3"/>
    <x v="0"/>
    <n v="131"/>
    <n v="0"/>
    <n v="34.715000000000003"/>
  </r>
  <r>
    <x v="10"/>
    <x v="10"/>
    <x v="0"/>
    <x v="2"/>
    <x v="1"/>
    <x v="0"/>
    <x v="3"/>
    <x v="0"/>
    <n v="760"/>
    <n v="0"/>
    <n v="209"/>
  </r>
  <r>
    <x v="8"/>
    <x v="2"/>
    <x v="2"/>
    <x v="2"/>
    <x v="1"/>
    <x v="3"/>
    <x v="1"/>
    <x v="0"/>
    <n v="1"/>
    <n v="0"/>
    <n v="0.55000000000000004"/>
  </r>
  <r>
    <x v="7"/>
    <x v="19"/>
    <x v="2"/>
    <x v="0"/>
    <x v="1"/>
    <x v="2"/>
    <x v="0"/>
    <x v="0"/>
    <n v="247"/>
    <n v="0"/>
    <n v="67.924999999999997"/>
  </r>
  <r>
    <x v="9"/>
    <x v="10"/>
    <x v="0"/>
    <x v="1"/>
    <x v="0"/>
    <x v="0"/>
    <x v="1"/>
    <x v="0"/>
    <n v="5"/>
    <n v="0"/>
    <n v="1.325"/>
  </r>
  <r>
    <x v="0"/>
    <x v="10"/>
    <x v="0"/>
    <x v="0"/>
    <x v="0"/>
    <x v="4"/>
    <x v="3"/>
    <x v="1"/>
    <n v="19"/>
    <n v="0"/>
    <n v="0"/>
  </r>
  <r>
    <x v="10"/>
    <x v="6"/>
    <x v="4"/>
    <x v="2"/>
    <x v="1"/>
    <x v="4"/>
    <x v="3"/>
    <x v="0"/>
    <n v="1"/>
    <n v="0"/>
    <n v="0.55000000000000004"/>
  </r>
  <r>
    <x v="6"/>
    <x v="19"/>
    <x v="2"/>
    <x v="2"/>
    <x v="1"/>
    <x v="4"/>
    <x v="2"/>
    <x v="0"/>
    <n v="13"/>
    <n v="0"/>
    <n v="7.15"/>
  </r>
  <r>
    <x v="10"/>
    <x v="8"/>
    <x v="5"/>
    <x v="0"/>
    <x v="1"/>
    <x v="4"/>
    <x v="0"/>
    <x v="0"/>
    <n v="13"/>
    <n v="0"/>
    <n v="7.15"/>
  </r>
  <r>
    <x v="9"/>
    <x v="17"/>
    <x v="8"/>
    <x v="0"/>
    <x v="1"/>
    <x v="5"/>
    <x v="0"/>
    <x v="1"/>
    <n v="7"/>
    <n v="117.17460000000001"/>
    <n v="0"/>
  </r>
  <r>
    <x v="2"/>
    <x v="5"/>
    <x v="1"/>
    <x v="0"/>
    <x v="1"/>
    <x v="4"/>
    <x v="0"/>
    <x v="0"/>
    <n v="3"/>
    <n v="0"/>
    <n v="1.6500000000000001"/>
  </r>
  <r>
    <x v="2"/>
    <x v="10"/>
    <x v="0"/>
    <x v="2"/>
    <x v="0"/>
    <x v="2"/>
    <x v="2"/>
    <x v="0"/>
    <n v="104"/>
    <n v="0"/>
    <n v="28.6"/>
  </r>
  <r>
    <x v="7"/>
    <x v="6"/>
    <x v="4"/>
    <x v="0"/>
    <x v="0"/>
    <x v="2"/>
    <x v="2"/>
    <x v="0"/>
    <n v="264"/>
    <n v="0"/>
    <n v="72.600000000000009"/>
  </r>
  <r>
    <x v="2"/>
    <x v="15"/>
    <x v="2"/>
    <x v="2"/>
    <x v="1"/>
    <x v="1"/>
    <x v="3"/>
    <x v="0"/>
    <n v="9"/>
    <n v="1.9418000000000002"/>
    <n v="4.05"/>
  </r>
  <r>
    <x v="0"/>
    <x v="0"/>
    <x v="0"/>
    <x v="0"/>
    <x v="1"/>
    <x v="5"/>
    <x v="2"/>
    <x v="0"/>
    <n v="2"/>
    <n v="10.284600000000001"/>
    <n v="1.3800000000000001"/>
  </r>
  <r>
    <x v="2"/>
    <x v="11"/>
    <x v="2"/>
    <x v="1"/>
    <x v="1"/>
    <x v="0"/>
    <x v="1"/>
    <x v="1"/>
    <n v="6"/>
    <n v="0"/>
    <n v="0"/>
  </r>
  <r>
    <x v="8"/>
    <x v="0"/>
    <x v="0"/>
    <x v="2"/>
    <x v="1"/>
    <x v="3"/>
    <x v="3"/>
    <x v="0"/>
    <n v="1"/>
    <n v="0"/>
    <n v="0.55000000000000004"/>
  </r>
  <r>
    <x v="2"/>
    <x v="19"/>
    <x v="2"/>
    <x v="2"/>
    <x v="1"/>
    <x v="3"/>
    <x v="2"/>
    <x v="1"/>
    <n v="1"/>
    <n v="0"/>
    <n v="0"/>
  </r>
  <r>
    <x v="0"/>
    <x v="1"/>
    <x v="1"/>
    <x v="0"/>
    <x v="1"/>
    <x v="3"/>
    <x v="2"/>
    <x v="1"/>
    <n v="7"/>
    <n v="0"/>
    <n v="0"/>
  </r>
  <r>
    <x v="4"/>
    <x v="29"/>
    <x v="1"/>
    <x v="1"/>
    <x v="1"/>
    <x v="3"/>
    <x v="2"/>
    <x v="1"/>
    <n v="0"/>
    <n v="0"/>
    <n v="0"/>
  </r>
  <r>
    <x v="7"/>
    <x v="8"/>
    <x v="5"/>
    <x v="2"/>
    <x v="1"/>
    <x v="3"/>
    <x v="2"/>
    <x v="1"/>
    <n v="1"/>
    <n v="0"/>
    <n v="0"/>
  </r>
  <r>
    <x v="1"/>
    <x v="5"/>
    <x v="1"/>
    <x v="0"/>
    <x v="1"/>
    <x v="0"/>
    <x v="3"/>
    <x v="0"/>
    <n v="864"/>
    <n v="0"/>
    <n v="236.81"/>
  </r>
  <r>
    <x v="11"/>
    <x v="9"/>
    <x v="2"/>
    <x v="2"/>
    <x v="1"/>
    <x v="3"/>
    <x v="0"/>
    <x v="1"/>
    <n v="1"/>
    <n v="0"/>
    <n v="0"/>
  </r>
  <r>
    <x v="6"/>
    <x v="15"/>
    <x v="2"/>
    <x v="1"/>
    <x v="1"/>
    <x v="0"/>
    <x v="3"/>
    <x v="0"/>
    <n v="45"/>
    <n v="0"/>
    <n v="12.375"/>
  </r>
  <r>
    <x v="4"/>
    <x v="19"/>
    <x v="2"/>
    <x v="0"/>
    <x v="1"/>
    <x v="0"/>
    <x v="3"/>
    <x v="0"/>
    <n v="4038"/>
    <n v="0"/>
    <n v="1070.0700000000002"/>
  </r>
  <r>
    <x v="1"/>
    <x v="4"/>
    <x v="3"/>
    <x v="0"/>
    <x v="1"/>
    <x v="4"/>
    <x v="2"/>
    <x v="0"/>
    <n v="412"/>
    <n v="0"/>
    <n v="226.60000000000002"/>
  </r>
  <r>
    <x v="1"/>
    <x v="19"/>
    <x v="2"/>
    <x v="0"/>
    <x v="1"/>
    <x v="2"/>
    <x v="2"/>
    <x v="1"/>
    <n v="88"/>
    <n v="0"/>
    <n v="0"/>
  </r>
  <r>
    <x v="1"/>
    <x v="10"/>
    <x v="0"/>
    <x v="1"/>
    <x v="1"/>
    <x v="3"/>
    <x v="2"/>
    <x v="0"/>
    <n v="92"/>
    <n v="0"/>
    <n v="50.6"/>
  </r>
  <r>
    <x v="2"/>
    <x v="10"/>
    <x v="0"/>
    <x v="0"/>
    <x v="1"/>
    <x v="3"/>
    <x v="3"/>
    <x v="1"/>
    <n v="12"/>
    <n v="0"/>
    <n v="0"/>
  </r>
  <r>
    <x v="6"/>
    <x v="10"/>
    <x v="0"/>
    <x v="0"/>
    <x v="0"/>
    <x v="2"/>
    <x v="2"/>
    <x v="1"/>
    <n v="43"/>
    <n v="0"/>
    <n v="0"/>
  </r>
  <r>
    <x v="9"/>
    <x v="9"/>
    <x v="2"/>
    <x v="0"/>
    <x v="1"/>
    <x v="4"/>
    <x v="0"/>
    <x v="1"/>
    <n v="2"/>
    <n v="0"/>
    <n v="0"/>
  </r>
  <r>
    <x v="8"/>
    <x v="1"/>
    <x v="1"/>
    <x v="2"/>
    <x v="1"/>
    <x v="3"/>
    <x v="2"/>
    <x v="1"/>
    <n v="1"/>
    <n v="0"/>
    <n v="0"/>
  </r>
  <r>
    <x v="0"/>
    <x v="16"/>
    <x v="7"/>
    <x v="1"/>
    <x v="1"/>
    <x v="2"/>
    <x v="3"/>
    <x v="0"/>
    <n v="2"/>
    <n v="0"/>
    <n v="0.53"/>
  </r>
  <r>
    <x v="0"/>
    <x v="4"/>
    <x v="3"/>
    <x v="0"/>
    <x v="0"/>
    <x v="1"/>
    <x v="1"/>
    <x v="0"/>
    <n v="41"/>
    <n v="17.182100000000002"/>
    <n v="18.45"/>
  </r>
  <r>
    <x v="1"/>
    <x v="10"/>
    <x v="0"/>
    <x v="0"/>
    <x v="1"/>
    <x v="3"/>
    <x v="1"/>
    <x v="0"/>
    <n v="246"/>
    <n v="0"/>
    <n v="135.30000000000001"/>
  </r>
  <r>
    <x v="8"/>
    <x v="13"/>
    <x v="0"/>
    <x v="0"/>
    <x v="1"/>
    <x v="2"/>
    <x v="0"/>
    <x v="0"/>
    <n v="16"/>
    <n v="0"/>
    <n v="4.4000000000000004"/>
  </r>
  <r>
    <x v="2"/>
    <x v="4"/>
    <x v="3"/>
    <x v="2"/>
    <x v="1"/>
    <x v="2"/>
    <x v="2"/>
    <x v="0"/>
    <n v="100"/>
    <n v="0"/>
    <n v="27.5"/>
  </r>
  <r>
    <x v="4"/>
    <x v="19"/>
    <x v="2"/>
    <x v="0"/>
    <x v="1"/>
    <x v="3"/>
    <x v="2"/>
    <x v="1"/>
    <n v="12"/>
    <n v="0"/>
    <n v="0"/>
  </r>
  <r>
    <x v="9"/>
    <x v="8"/>
    <x v="5"/>
    <x v="2"/>
    <x v="1"/>
    <x v="1"/>
    <x v="1"/>
    <x v="0"/>
    <n v="1"/>
    <n v="0.1169"/>
    <n v="0.45"/>
  </r>
  <r>
    <x v="4"/>
    <x v="6"/>
    <x v="4"/>
    <x v="0"/>
    <x v="1"/>
    <x v="4"/>
    <x v="0"/>
    <x v="0"/>
    <n v="94"/>
    <n v="0"/>
    <n v="51.7"/>
  </r>
  <r>
    <x v="2"/>
    <x v="9"/>
    <x v="2"/>
    <x v="0"/>
    <x v="1"/>
    <x v="0"/>
    <x v="3"/>
    <x v="0"/>
    <n v="3231"/>
    <n v="0"/>
    <n v="888.52500000000009"/>
  </r>
  <r>
    <x v="5"/>
    <x v="4"/>
    <x v="3"/>
    <x v="1"/>
    <x v="1"/>
    <x v="4"/>
    <x v="2"/>
    <x v="1"/>
    <n v="33"/>
    <n v="0"/>
    <n v="0"/>
  </r>
  <r>
    <x v="6"/>
    <x v="8"/>
    <x v="5"/>
    <x v="0"/>
    <x v="1"/>
    <x v="4"/>
    <x v="0"/>
    <x v="0"/>
    <n v="11"/>
    <n v="0"/>
    <n v="6.0500000000000007"/>
  </r>
  <r>
    <x v="1"/>
    <x v="4"/>
    <x v="3"/>
    <x v="2"/>
    <x v="0"/>
    <x v="3"/>
    <x v="2"/>
    <x v="0"/>
    <n v="5"/>
    <n v="0"/>
    <n v="2.75"/>
  </r>
  <r>
    <x v="0"/>
    <x v="6"/>
    <x v="4"/>
    <x v="0"/>
    <x v="1"/>
    <x v="0"/>
    <x v="3"/>
    <x v="1"/>
    <n v="93"/>
    <n v="0"/>
    <n v="0"/>
  </r>
  <r>
    <x v="5"/>
    <x v="15"/>
    <x v="2"/>
    <x v="0"/>
    <x v="1"/>
    <x v="5"/>
    <x v="1"/>
    <x v="0"/>
    <n v="3"/>
    <n v="63.602600000000002"/>
    <n v="2.0700000000000003"/>
  </r>
  <r>
    <x v="6"/>
    <x v="19"/>
    <x v="2"/>
    <x v="1"/>
    <x v="1"/>
    <x v="0"/>
    <x v="2"/>
    <x v="0"/>
    <n v="390"/>
    <n v="0"/>
    <n v="107.25"/>
  </r>
  <r>
    <x v="2"/>
    <x v="15"/>
    <x v="2"/>
    <x v="0"/>
    <x v="1"/>
    <x v="3"/>
    <x v="2"/>
    <x v="1"/>
    <n v="6"/>
    <n v="0"/>
    <n v="0"/>
  </r>
  <r>
    <x v="4"/>
    <x v="30"/>
    <x v="1"/>
    <x v="0"/>
    <x v="1"/>
    <x v="3"/>
    <x v="2"/>
    <x v="1"/>
    <n v="0"/>
    <n v="0"/>
    <n v="0"/>
  </r>
  <r>
    <x v="8"/>
    <x v="11"/>
    <x v="2"/>
    <x v="1"/>
    <x v="1"/>
    <x v="0"/>
    <x v="3"/>
    <x v="0"/>
    <n v="173"/>
    <n v="0"/>
    <n v="47.575000000000003"/>
  </r>
  <r>
    <x v="4"/>
    <x v="22"/>
    <x v="7"/>
    <x v="0"/>
    <x v="1"/>
    <x v="0"/>
    <x v="1"/>
    <x v="0"/>
    <n v="16"/>
    <n v="0"/>
    <n v="4.24"/>
  </r>
  <r>
    <x v="10"/>
    <x v="15"/>
    <x v="2"/>
    <x v="1"/>
    <x v="1"/>
    <x v="2"/>
    <x v="2"/>
    <x v="0"/>
    <n v="23"/>
    <n v="0"/>
    <n v="6.3250000000000002"/>
  </r>
  <r>
    <x v="7"/>
    <x v="6"/>
    <x v="4"/>
    <x v="0"/>
    <x v="0"/>
    <x v="3"/>
    <x v="3"/>
    <x v="1"/>
    <n v="2"/>
    <n v="0"/>
    <n v="0"/>
  </r>
  <r>
    <x v="5"/>
    <x v="10"/>
    <x v="0"/>
    <x v="0"/>
    <x v="0"/>
    <x v="4"/>
    <x v="0"/>
    <x v="0"/>
    <n v="44"/>
    <n v="0"/>
    <n v="24.200000000000003"/>
  </r>
  <r>
    <x v="5"/>
    <x v="15"/>
    <x v="2"/>
    <x v="0"/>
    <x v="1"/>
    <x v="0"/>
    <x v="3"/>
    <x v="1"/>
    <n v="31"/>
    <n v="0"/>
    <n v="0"/>
  </r>
  <r>
    <x v="2"/>
    <x v="19"/>
    <x v="2"/>
    <x v="0"/>
    <x v="1"/>
    <x v="0"/>
    <x v="2"/>
    <x v="0"/>
    <n v="14508"/>
    <n v="0"/>
    <n v="3989.7000000000003"/>
  </r>
  <r>
    <x v="10"/>
    <x v="3"/>
    <x v="2"/>
    <x v="2"/>
    <x v="1"/>
    <x v="3"/>
    <x v="2"/>
    <x v="1"/>
    <n v="0"/>
    <n v="0"/>
    <n v="0"/>
  </r>
  <r>
    <x v="2"/>
    <x v="8"/>
    <x v="5"/>
    <x v="0"/>
    <x v="1"/>
    <x v="2"/>
    <x v="3"/>
    <x v="0"/>
    <n v="29"/>
    <n v="0"/>
    <n v="7.9750000000000005"/>
  </r>
  <r>
    <x v="0"/>
    <x v="30"/>
    <x v="1"/>
    <x v="0"/>
    <x v="1"/>
    <x v="0"/>
    <x v="2"/>
    <x v="0"/>
    <n v="1"/>
    <n v="0"/>
    <n v="0.26500000000000001"/>
  </r>
  <r>
    <x v="3"/>
    <x v="17"/>
    <x v="8"/>
    <x v="0"/>
    <x v="1"/>
    <x v="5"/>
    <x v="0"/>
    <x v="0"/>
    <n v="16"/>
    <n v="187.69900000000001"/>
    <n v="11.040000000000001"/>
  </r>
  <r>
    <x v="10"/>
    <x v="10"/>
    <x v="0"/>
    <x v="2"/>
    <x v="0"/>
    <x v="0"/>
    <x v="1"/>
    <x v="0"/>
    <n v="52"/>
    <n v="0"/>
    <n v="14.3"/>
  </r>
  <r>
    <x v="8"/>
    <x v="11"/>
    <x v="2"/>
    <x v="1"/>
    <x v="1"/>
    <x v="4"/>
    <x v="1"/>
    <x v="1"/>
    <n v="1"/>
    <n v="0"/>
    <n v="0"/>
  </r>
  <r>
    <x v="8"/>
    <x v="11"/>
    <x v="2"/>
    <x v="1"/>
    <x v="1"/>
    <x v="3"/>
    <x v="0"/>
    <x v="0"/>
    <n v="6"/>
    <n v="0"/>
    <n v="3.3000000000000003"/>
  </r>
  <r>
    <x v="5"/>
    <x v="15"/>
    <x v="2"/>
    <x v="2"/>
    <x v="1"/>
    <x v="2"/>
    <x v="0"/>
    <x v="0"/>
    <n v="12"/>
    <n v="0"/>
    <n v="3.18"/>
  </r>
  <r>
    <x v="7"/>
    <x v="17"/>
    <x v="8"/>
    <x v="1"/>
    <x v="1"/>
    <x v="0"/>
    <x v="3"/>
    <x v="0"/>
    <n v="98"/>
    <n v="0"/>
    <n v="26.950000000000003"/>
  </r>
  <r>
    <x v="6"/>
    <x v="24"/>
    <x v="2"/>
    <x v="2"/>
    <x v="1"/>
    <x v="0"/>
    <x v="2"/>
    <x v="0"/>
    <n v="4"/>
    <n v="0"/>
    <n v="1.1000000000000001"/>
  </r>
  <r>
    <x v="6"/>
    <x v="27"/>
    <x v="12"/>
    <x v="0"/>
    <x v="1"/>
    <x v="0"/>
    <x v="0"/>
    <x v="0"/>
    <n v="1"/>
    <n v="0"/>
    <n v="0.27500000000000002"/>
  </r>
  <r>
    <x v="1"/>
    <x v="6"/>
    <x v="4"/>
    <x v="0"/>
    <x v="1"/>
    <x v="2"/>
    <x v="0"/>
    <x v="0"/>
    <n v="481"/>
    <n v="0"/>
    <n v="132.27500000000001"/>
  </r>
  <r>
    <x v="4"/>
    <x v="17"/>
    <x v="8"/>
    <x v="1"/>
    <x v="1"/>
    <x v="3"/>
    <x v="2"/>
    <x v="0"/>
    <n v="43"/>
    <n v="0"/>
    <n v="23.650000000000002"/>
  </r>
  <r>
    <x v="10"/>
    <x v="17"/>
    <x v="8"/>
    <x v="2"/>
    <x v="1"/>
    <x v="3"/>
    <x v="0"/>
    <x v="1"/>
    <n v="7"/>
    <n v="0"/>
    <n v="0"/>
  </r>
  <r>
    <x v="11"/>
    <x v="12"/>
    <x v="1"/>
    <x v="0"/>
    <x v="1"/>
    <x v="1"/>
    <x v="0"/>
    <x v="0"/>
    <n v="367"/>
    <n v="123.8511"/>
    <n v="165.15"/>
  </r>
  <r>
    <x v="5"/>
    <x v="10"/>
    <x v="0"/>
    <x v="0"/>
    <x v="1"/>
    <x v="5"/>
    <x v="0"/>
    <x v="0"/>
    <n v="4"/>
    <n v="19.085800000000003"/>
    <n v="2.7600000000000002"/>
  </r>
  <r>
    <x v="3"/>
    <x v="10"/>
    <x v="0"/>
    <x v="2"/>
    <x v="0"/>
    <x v="0"/>
    <x v="1"/>
    <x v="0"/>
    <n v="43"/>
    <n v="0"/>
    <n v="11.825000000000001"/>
  </r>
  <r>
    <x v="6"/>
    <x v="5"/>
    <x v="1"/>
    <x v="0"/>
    <x v="1"/>
    <x v="1"/>
    <x v="0"/>
    <x v="0"/>
    <n v="113"/>
    <n v="25.607700000000001"/>
    <n v="50.85"/>
  </r>
  <r>
    <x v="7"/>
    <x v="4"/>
    <x v="3"/>
    <x v="0"/>
    <x v="1"/>
    <x v="4"/>
    <x v="0"/>
    <x v="0"/>
    <n v="272"/>
    <n v="0"/>
    <n v="149.6"/>
  </r>
  <r>
    <x v="7"/>
    <x v="19"/>
    <x v="2"/>
    <x v="2"/>
    <x v="1"/>
    <x v="2"/>
    <x v="0"/>
    <x v="1"/>
    <n v="5"/>
    <n v="0"/>
    <n v="0"/>
  </r>
  <r>
    <x v="10"/>
    <x v="16"/>
    <x v="7"/>
    <x v="0"/>
    <x v="1"/>
    <x v="0"/>
    <x v="2"/>
    <x v="1"/>
    <n v="23"/>
    <n v="0"/>
    <n v="0"/>
  </r>
  <r>
    <x v="9"/>
    <x v="26"/>
    <x v="2"/>
    <x v="0"/>
    <x v="1"/>
    <x v="3"/>
    <x v="0"/>
    <x v="0"/>
    <n v="1"/>
    <n v="0"/>
    <n v="0.55000000000000004"/>
  </r>
  <r>
    <x v="8"/>
    <x v="9"/>
    <x v="2"/>
    <x v="0"/>
    <x v="1"/>
    <x v="4"/>
    <x v="2"/>
    <x v="0"/>
    <n v="35"/>
    <n v="0"/>
    <n v="19.25"/>
  </r>
  <r>
    <x v="10"/>
    <x v="19"/>
    <x v="2"/>
    <x v="2"/>
    <x v="1"/>
    <x v="0"/>
    <x v="0"/>
    <x v="1"/>
    <n v="6"/>
    <n v="0"/>
    <n v="0"/>
  </r>
  <r>
    <x v="10"/>
    <x v="7"/>
    <x v="2"/>
    <x v="0"/>
    <x v="1"/>
    <x v="1"/>
    <x v="2"/>
    <x v="0"/>
    <n v="3"/>
    <n v="0.48730000000000001"/>
    <n v="1.35"/>
  </r>
  <r>
    <x v="0"/>
    <x v="9"/>
    <x v="2"/>
    <x v="2"/>
    <x v="1"/>
    <x v="0"/>
    <x v="2"/>
    <x v="1"/>
    <n v="16"/>
    <n v="0"/>
    <n v="0"/>
  </r>
  <r>
    <x v="7"/>
    <x v="0"/>
    <x v="0"/>
    <x v="0"/>
    <x v="1"/>
    <x v="3"/>
    <x v="2"/>
    <x v="0"/>
    <n v="165"/>
    <n v="0"/>
    <n v="90.75"/>
  </r>
  <r>
    <x v="0"/>
    <x v="9"/>
    <x v="2"/>
    <x v="0"/>
    <x v="1"/>
    <x v="0"/>
    <x v="3"/>
    <x v="1"/>
    <n v="86"/>
    <n v="0"/>
    <n v="0"/>
  </r>
  <r>
    <x v="8"/>
    <x v="16"/>
    <x v="7"/>
    <x v="0"/>
    <x v="1"/>
    <x v="2"/>
    <x v="0"/>
    <x v="0"/>
    <n v="90"/>
    <n v="0"/>
    <n v="24.75"/>
  </r>
  <r>
    <x v="9"/>
    <x v="10"/>
    <x v="0"/>
    <x v="1"/>
    <x v="1"/>
    <x v="4"/>
    <x v="3"/>
    <x v="1"/>
    <n v="17"/>
    <n v="0"/>
    <n v="0"/>
  </r>
  <r>
    <x v="5"/>
    <x v="8"/>
    <x v="5"/>
    <x v="0"/>
    <x v="1"/>
    <x v="2"/>
    <x v="1"/>
    <x v="0"/>
    <n v="10"/>
    <n v="0"/>
    <n v="2.65"/>
  </r>
  <r>
    <x v="3"/>
    <x v="26"/>
    <x v="2"/>
    <x v="0"/>
    <x v="1"/>
    <x v="2"/>
    <x v="2"/>
    <x v="1"/>
    <n v="9"/>
    <n v="0"/>
    <n v="0"/>
  </r>
  <r>
    <x v="5"/>
    <x v="18"/>
    <x v="9"/>
    <x v="0"/>
    <x v="1"/>
    <x v="0"/>
    <x v="1"/>
    <x v="0"/>
    <n v="6"/>
    <n v="0"/>
    <n v="1.59"/>
  </r>
  <r>
    <x v="3"/>
    <x v="12"/>
    <x v="1"/>
    <x v="0"/>
    <x v="1"/>
    <x v="0"/>
    <x v="3"/>
    <x v="1"/>
    <n v="10"/>
    <n v="0"/>
    <n v="0"/>
  </r>
  <r>
    <x v="7"/>
    <x v="12"/>
    <x v="1"/>
    <x v="0"/>
    <x v="1"/>
    <x v="4"/>
    <x v="3"/>
    <x v="1"/>
    <n v="1"/>
    <n v="0"/>
    <n v="0"/>
  </r>
  <r>
    <x v="2"/>
    <x v="11"/>
    <x v="2"/>
    <x v="0"/>
    <x v="1"/>
    <x v="4"/>
    <x v="3"/>
    <x v="1"/>
    <n v="43"/>
    <n v="0"/>
    <n v="0"/>
  </r>
  <r>
    <x v="9"/>
    <x v="9"/>
    <x v="2"/>
    <x v="1"/>
    <x v="1"/>
    <x v="3"/>
    <x v="3"/>
    <x v="0"/>
    <n v="1"/>
    <n v="0"/>
    <n v="0.55000000000000004"/>
  </r>
  <r>
    <x v="9"/>
    <x v="5"/>
    <x v="1"/>
    <x v="0"/>
    <x v="1"/>
    <x v="2"/>
    <x v="0"/>
    <x v="0"/>
    <n v="62"/>
    <n v="0"/>
    <n v="16.43"/>
  </r>
  <r>
    <x v="8"/>
    <x v="5"/>
    <x v="1"/>
    <x v="2"/>
    <x v="1"/>
    <x v="0"/>
    <x v="0"/>
    <x v="0"/>
    <n v="16"/>
    <n v="0"/>
    <n v="4.4000000000000004"/>
  </r>
  <r>
    <x v="4"/>
    <x v="22"/>
    <x v="7"/>
    <x v="0"/>
    <x v="1"/>
    <x v="2"/>
    <x v="0"/>
    <x v="0"/>
    <n v="1"/>
    <n v="0"/>
    <n v="0.26500000000000001"/>
  </r>
  <r>
    <x v="2"/>
    <x v="15"/>
    <x v="2"/>
    <x v="0"/>
    <x v="1"/>
    <x v="0"/>
    <x v="2"/>
    <x v="0"/>
    <n v="4982"/>
    <n v="0"/>
    <n v="1370.05"/>
  </r>
  <r>
    <x v="4"/>
    <x v="17"/>
    <x v="8"/>
    <x v="2"/>
    <x v="1"/>
    <x v="2"/>
    <x v="2"/>
    <x v="1"/>
    <n v="4"/>
    <n v="0"/>
    <n v="0"/>
  </r>
  <r>
    <x v="1"/>
    <x v="16"/>
    <x v="7"/>
    <x v="0"/>
    <x v="1"/>
    <x v="1"/>
    <x v="1"/>
    <x v="0"/>
    <n v="213"/>
    <n v="55.3033"/>
    <n v="95.850000000000009"/>
  </r>
  <r>
    <x v="9"/>
    <x v="13"/>
    <x v="0"/>
    <x v="1"/>
    <x v="1"/>
    <x v="2"/>
    <x v="2"/>
    <x v="0"/>
    <n v="1"/>
    <n v="0"/>
    <n v="0.26500000000000001"/>
  </r>
  <r>
    <x v="0"/>
    <x v="21"/>
    <x v="0"/>
    <x v="0"/>
    <x v="1"/>
    <x v="2"/>
    <x v="2"/>
    <x v="0"/>
    <n v="9"/>
    <n v="0"/>
    <n v="2.3850000000000002"/>
  </r>
  <r>
    <x v="8"/>
    <x v="10"/>
    <x v="0"/>
    <x v="2"/>
    <x v="1"/>
    <x v="3"/>
    <x v="3"/>
    <x v="1"/>
    <n v="1"/>
    <n v="0"/>
    <n v="0"/>
  </r>
  <r>
    <x v="2"/>
    <x v="19"/>
    <x v="2"/>
    <x v="1"/>
    <x v="1"/>
    <x v="0"/>
    <x v="0"/>
    <x v="0"/>
    <n v="63"/>
    <n v="0"/>
    <n v="17.324999999999999"/>
  </r>
  <r>
    <x v="3"/>
    <x v="6"/>
    <x v="4"/>
    <x v="0"/>
    <x v="1"/>
    <x v="2"/>
    <x v="0"/>
    <x v="1"/>
    <n v="8"/>
    <n v="0"/>
    <n v="0"/>
  </r>
  <r>
    <x v="8"/>
    <x v="11"/>
    <x v="2"/>
    <x v="1"/>
    <x v="1"/>
    <x v="2"/>
    <x v="0"/>
    <x v="0"/>
    <n v="43"/>
    <n v="0"/>
    <n v="11.825000000000001"/>
  </r>
  <r>
    <x v="3"/>
    <x v="10"/>
    <x v="0"/>
    <x v="0"/>
    <x v="1"/>
    <x v="4"/>
    <x v="1"/>
    <x v="0"/>
    <n v="42"/>
    <n v="0"/>
    <n v="23.1"/>
  </r>
  <r>
    <x v="1"/>
    <x v="19"/>
    <x v="2"/>
    <x v="0"/>
    <x v="1"/>
    <x v="3"/>
    <x v="0"/>
    <x v="1"/>
    <n v="18"/>
    <n v="0"/>
    <n v="0"/>
  </r>
  <r>
    <x v="9"/>
    <x v="9"/>
    <x v="2"/>
    <x v="2"/>
    <x v="1"/>
    <x v="0"/>
    <x v="3"/>
    <x v="0"/>
    <n v="147"/>
    <n v="0"/>
    <n v="38.955000000000005"/>
  </r>
  <r>
    <x v="8"/>
    <x v="5"/>
    <x v="1"/>
    <x v="0"/>
    <x v="1"/>
    <x v="2"/>
    <x v="2"/>
    <x v="0"/>
    <n v="235"/>
    <n v="0"/>
    <n v="64.625"/>
  </r>
  <r>
    <x v="9"/>
    <x v="9"/>
    <x v="2"/>
    <x v="2"/>
    <x v="1"/>
    <x v="4"/>
    <x v="1"/>
    <x v="0"/>
    <n v="1"/>
    <n v="0"/>
    <n v="0.55000000000000004"/>
  </r>
  <r>
    <x v="11"/>
    <x v="6"/>
    <x v="4"/>
    <x v="0"/>
    <x v="1"/>
    <x v="1"/>
    <x v="3"/>
    <x v="0"/>
    <n v="1224"/>
    <n v="352.28640000000001"/>
    <n v="550.80000000000007"/>
  </r>
  <r>
    <x v="5"/>
    <x v="13"/>
    <x v="0"/>
    <x v="0"/>
    <x v="1"/>
    <x v="1"/>
    <x v="3"/>
    <x v="0"/>
    <n v="38"/>
    <n v="10.066600000000001"/>
    <n v="17.100000000000001"/>
  </r>
  <r>
    <x v="1"/>
    <x v="5"/>
    <x v="1"/>
    <x v="0"/>
    <x v="1"/>
    <x v="1"/>
    <x v="0"/>
    <x v="0"/>
    <n v="111"/>
    <n v="34.903199999999998"/>
    <n v="49.95"/>
  </r>
  <r>
    <x v="7"/>
    <x v="6"/>
    <x v="4"/>
    <x v="0"/>
    <x v="0"/>
    <x v="4"/>
    <x v="1"/>
    <x v="1"/>
    <n v="5"/>
    <n v="0"/>
    <n v="0"/>
  </r>
  <r>
    <x v="10"/>
    <x v="17"/>
    <x v="8"/>
    <x v="1"/>
    <x v="1"/>
    <x v="4"/>
    <x v="2"/>
    <x v="0"/>
    <n v="8"/>
    <n v="0"/>
    <n v="4.4000000000000004"/>
  </r>
  <r>
    <x v="8"/>
    <x v="15"/>
    <x v="2"/>
    <x v="1"/>
    <x v="1"/>
    <x v="1"/>
    <x v="2"/>
    <x v="0"/>
    <n v="25"/>
    <n v="4.9721000000000002"/>
    <n v="11.25"/>
  </r>
  <r>
    <x v="9"/>
    <x v="21"/>
    <x v="0"/>
    <x v="1"/>
    <x v="1"/>
    <x v="3"/>
    <x v="2"/>
    <x v="1"/>
    <n v="0"/>
    <n v="0"/>
    <n v="0"/>
  </r>
  <r>
    <x v="6"/>
    <x v="10"/>
    <x v="0"/>
    <x v="0"/>
    <x v="1"/>
    <x v="2"/>
    <x v="1"/>
    <x v="0"/>
    <n v="453"/>
    <n v="0"/>
    <n v="124.575"/>
  </r>
  <r>
    <x v="0"/>
    <x v="5"/>
    <x v="1"/>
    <x v="0"/>
    <x v="1"/>
    <x v="0"/>
    <x v="3"/>
    <x v="1"/>
    <n v="17"/>
    <n v="0"/>
    <n v="0"/>
  </r>
  <r>
    <x v="9"/>
    <x v="4"/>
    <x v="3"/>
    <x v="2"/>
    <x v="1"/>
    <x v="4"/>
    <x v="0"/>
    <x v="0"/>
    <n v="4"/>
    <n v="0"/>
    <n v="2.2000000000000002"/>
  </r>
  <r>
    <x v="5"/>
    <x v="12"/>
    <x v="1"/>
    <x v="1"/>
    <x v="1"/>
    <x v="3"/>
    <x v="3"/>
    <x v="0"/>
    <n v="1"/>
    <n v="0"/>
    <n v="0.55000000000000004"/>
  </r>
  <r>
    <x v="10"/>
    <x v="21"/>
    <x v="0"/>
    <x v="1"/>
    <x v="1"/>
    <x v="3"/>
    <x v="2"/>
    <x v="1"/>
    <n v="0"/>
    <n v="0"/>
    <n v="0"/>
  </r>
  <r>
    <x v="1"/>
    <x v="6"/>
    <x v="4"/>
    <x v="2"/>
    <x v="1"/>
    <x v="1"/>
    <x v="2"/>
    <x v="0"/>
    <n v="191"/>
    <n v="44.481700000000004"/>
    <n v="85.95"/>
  </r>
  <r>
    <x v="4"/>
    <x v="10"/>
    <x v="0"/>
    <x v="1"/>
    <x v="1"/>
    <x v="0"/>
    <x v="2"/>
    <x v="1"/>
    <n v="25"/>
    <n v="0"/>
    <n v="0"/>
  </r>
  <r>
    <x v="3"/>
    <x v="18"/>
    <x v="9"/>
    <x v="0"/>
    <x v="1"/>
    <x v="2"/>
    <x v="1"/>
    <x v="0"/>
    <n v="1"/>
    <n v="0"/>
    <n v="0.27500000000000002"/>
  </r>
  <r>
    <x v="3"/>
    <x v="6"/>
    <x v="4"/>
    <x v="0"/>
    <x v="1"/>
    <x v="4"/>
    <x v="3"/>
    <x v="0"/>
    <n v="61"/>
    <n v="0"/>
    <n v="33.550000000000004"/>
  </r>
  <r>
    <x v="4"/>
    <x v="9"/>
    <x v="2"/>
    <x v="1"/>
    <x v="1"/>
    <x v="0"/>
    <x v="2"/>
    <x v="0"/>
    <n v="204"/>
    <n v="0"/>
    <n v="54.06"/>
  </r>
  <r>
    <x v="7"/>
    <x v="17"/>
    <x v="8"/>
    <x v="1"/>
    <x v="1"/>
    <x v="3"/>
    <x v="2"/>
    <x v="1"/>
    <n v="3"/>
    <n v="0"/>
    <n v="0"/>
  </r>
  <r>
    <x v="10"/>
    <x v="17"/>
    <x v="8"/>
    <x v="0"/>
    <x v="1"/>
    <x v="1"/>
    <x v="0"/>
    <x v="0"/>
    <n v="1112"/>
    <n v="363.45680000000004"/>
    <n v="500.40000000000003"/>
  </r>
  <r>
    <x v="5"/>
    <x v="10"/>
    <x v="0"/>
    <x v="1"/>
    <x v="0"/>
    <x v="0"/>
    <x v="3"/>
    <x v="1"/>
    <n v="1"/>
    <n v="0"/>
    <n v="0"/>
  </r>
  <r>
    <x v="8"/>
    <x v="8"/>
    <x v="5"/>
    <x v="0"/>
    <x v="1"/>
    <x v="3"/>
    <x v="2"/>
    <x v="0"/>
    <n v="140"/>
    <n v="0"/>
    <n v="77"/>
  </r>
  <r>
    <x v="0"/>
    <x v="8"/>
    <x v="5"/>
    <x v="1"/>
    <x v="1"/>
    <x v="3"/>
    <x v="2"/>
    <x v="0"/>
    <n v="7"/>
    <n v="0"/>
    <n v="3.85"/>
  </r>
  <r>
    <x v="9"/>
    <x v="1"/>
    <x v="1"/>
    <x v="2"/>
    <x v="1"/>
    <x v="0"/>
    <x v="2"/>
    <x v="0"/>
    <n v="203"/>
    <n v="0"/>
    <n v="53.795000000000002"/>
  </r>
  <r>
    <x v="2"/>
    <x v="10"/>
    <x v="0"/>
    <x v="2"/>
    <x v="0"/>
    <x v="0"/>
    <x v="1"/>
    <x v="1"/>
    <n v="2"/>
    <n v="0"/>
    <n v="0"/>
  </r>
  <r>
    <x v="4"/>
    <x v="5"/>
    <x v="1"/>
    <x v="1"/>
    <x v="1"/>
    <x v="0"/>
    <x v="0"/>
    <x v="0"/>
    <n v="2"/>
    <n v="0"/>
    <n v="0.53"/>
  </r>
  <r>
    <x v="0"/>
    <x v="8"/>
    <x v="5"/>
    <x v="0"/>
    <x v="1"/>
    <x v="2"/>
    <x v="1"/>
    <x v="1"/>
    <n v="1"/>
    <n v="0"/>
    <n v="0"/>
  </r>
  <r>
    <x v="5"/>
    <x v="19"/>
    <x v="2"/>
    <x v="0"/>
    <x v="1"/>
    <x v="0"/>
    <x v="3"/>
    <x v="1"/>
    <n v="111"/>
    <n v="0"/>
    <n v="0"/>
  </r>
  <r>
    <x v="8"/>
    <x v="9"/>
    <x v="2"/>
    <x v="0"/>
    <x v="1"/>
    <x v="5"/>
    <x v="2"/>
    <x v="0"/>
    <n v="1"/>
    <n v="1.4013"/>
    <n v="0.69000000000000006"/>
  </r>
  <r>
    <x v="6"/>
    <x v="19"/>
    <x v="2"/>
    <x v="2"/>
    <x v="1"/>
    <x v="3"/>
    <x v="1"/>
    <x v="0"/>
    <n v="4"/>
    <n v="0"/>
    <n v="2.2000000000000002"/>
  </r>
  <r>
    <x v="3"/>
    <x v="19"/>
    <x v="2"/>
    <x v="2"/>
    <x v="1"/>
    <x v="1"/>
    <x v="2"/>
    <x v="0"/>
    <n v="99"/>
    <n v="27.212200000000003"/>
    <n v="44.550000000000004"/>
  </r>
  <r>
    <x v="9"/>
    <x v="4"/>
    <x v="3"/>
    <x v="0"/>
    <x v="1"/>
    <x v="0"/>
    <x v="3"/>
    <x v="0"/>
    <n v="16774"/>
    <n v="0"/>
    <n v="4445.1100000000006"/>
  </r>
  <r>
    <x v="6"/>
    <x v="13"/>
    <x v="0"/>
    <x v="1"/>
    <x v="1"/>
    <x v="2"/>
    <x v="2"/>
    <x v="0"/>
    <n v="1"/>
    <n v="0"/>
    <n v="0.27500000000000002"/>
  </r>
  <r>
    <x v="9"/>
    <x v="3"/>
    <x v="2"/>
    <x v="1"/>
    <x v="1"/>
    <x v="1"/>
    <x v="3"/>
    <x v="0"/>
    <n v="3"/>
    <n v="0.45280000000000004"/>
    <n v="1.35"/>
  </r>
  <r>
    <x v="1"/>
    <x v="9"/>
    <x v="2"/>
    <x v="0"/>
    <x v="1"/>
    <x v="5"/>
    <x v="1"/>
    <x v="1"/>
    <n v="1"/>
    <n v="19.501000000000001"/>
    <n v="0"/>
  </r>
  <r>
    <x v="0"/>
    <x v="21"/>
    <x v="0"/>
    <x v="2"/>
    <x v="1"/>
    <x v="3"/>
    <x v="2"/>
    <x v="1"/>
    <n v="0"/>
    <n v="0"/>
    <n v="0"/>
  </r>
  <r>
    <x v="6"/>
    <x v="6"/>
    <x v="4"/>
    <x v="0"/>
    <x v="1"/>
    <x v="2"/>
    <x v="1"/>
    <x v="0"/>
    <n v="175"/>
    <n v="0"/>
    <n v="48.125"/>
  </r>
  <r>
    <x v="5"/>
    <x v="29"/>
    <x v="1"/>
    <x v="0"/>
    <x v="1"/>
    <x v="0"/>
    <x v="2"/>
    <x v="0"/>
    <n v="18"/>
    <n v="0"/>
    <n v="4.7700000000000005"/>
  </r>
  <r>
    <x v="2"/>
    <x v="15"/>
    <x v="2"/>
    <x v="0"/>
    <x v="1"/>
    <x v="4"/>
    <x v="0"/>
    <x v="0"/>
    <n v="4"/>
    <n v="0"/>
    <n v="2.2000000000000002"/>
  </r>
  <r>
    <x v="1"/>
    <x v="0"/>
    <x v="0"/>
    <x v="0"/>
    <x v="1"/>
    <x v="0"/>
    <x v="3"/>
    <x v="1"/>
    <n v="14"/>
    <n v="0"/>
    <n v="0"/>
  </r>
  <r>
    <x v="3"/>
    <x v="4"/>
    <x v="3"/>
    <x v="0"/>
    <x v="0"/>
    <x v="3"/>
    <x v="2"/>
    <x v="1"/>
    <n v="3"/>
    <n v="0"/>
    <n v="0"/>
  </r>
  <r>
    <x v="7"/>
    <x v="6"/>
    <x v="4"/>
    <x v="2"/>
    <x v="1"/>
    <x v="4"/>
    <x v="0"/>
    <x v="1"/>
    <n v="6"/>
    <n v="0"/>
    <n v="0"/>
  </r>
  <r>
    <x v="7"/>
    <x v="18"/>
    <x v="9"/>
    <x v="0"/>
    <x v="1"/>
    <x v="2"/>
    <x v="3"/>
    <x v="0"/>
    <n v="15"/>
    <n v="0"/>
    <n v="4.125"/>
  </r>
  <r>
    <x v="3"/>
    <x v="6"/>
    <x v="4"/>
    <x v="1"/>
    <x v="0"/>
    <x v="0"/>
    <x v="2"/>
    <x v="0"/>
    <n v="19"/>
    <n v="0"/>
    <n v="5.2250000000000005"/>
  </r>
  <r>
    <x v="2"/>
    <x v="2"/>
    <x v="2"/>
    <x v="0"/>
    <x v="1"/>
    <x v="0"/>
    <x v="0"/>
    <x v="1"/>
    <n v="14"/>
    <n v="0"/>
    <n v="0"/>
  </r>
  <r>
    <x v="7"/>
    <x v="23"/>
    <x v="2"/>
    <x v="0"/>
    <x v="1"/>
    <x v="0"/>
    <x v="0"/>
    <x v="0"/>
    <n v="15"/>
    <n v="0"/>
    <n v="4.125"/>
  </r>
  <r>
    <x v="1"/>
    <x v="15"/>
    <x v="2"/>
    <x v="2"/>
    <x v="1"/>
    <x v="1"/>
    <x v="2"/>
    <x v="0"/>
    <n v="37"/>
    <n v="6.8435000000000006"/>
    <n v="16.650000000000002"/>
  </r>
  <r>
    <x v="2"/>
    <x v="22"/>
    <x v="7"/>
    <x v="0"/>
    <x v="1"/>
    <x v="1"/>
    <x v="3"/>
    <x v="0"/>
    <n v="11"/>
    <n v="2.9586000000000001"/>
    <n v="4.95"/>
  </r>
  <r>
    <x v="10"/>
    <x v="4"/>
    <x v="3"/>
    <x v="0"/>
    <x v="1"/>
    <x v="4"/>
    <x v="0"/>
    <x v="1"/>
    <n v="183"/>
    <n v="0"/>
    <n v="0"/>
  </r>
  <r>
    <x v="1"/>
    <x v="6"/>
    <x v="4"/>
    <x v="0"/>
    <x v="1"/>
    <x v="3"/>
    <x v="2"/>
    <x v="0"/>
    <n v="1623"/>
    <n v="0"/>
    <n v="892.65000000000009"/>
  </r>
  <r>
    <x v="9"/>
    <x v="6"/>
    <x v="4"/>
    <x v="0"/>
    <x v="1"/>
    <x v="4"/>
    <x v="3"/>
    <x v="1"/>
    <n v="31"/>
    <n v="0"/>
    <n v="0"/>
  </r>
  <r>
    <x v="6"/>
    <x v="19"/>
    <x v="2"/>
    <x v="2"/>
    <x v="1"/>
    <x v="1"/>
    <x v="2"/>
    <x v="0"/>
    <n v="52"/>
    <n v="15.5745"/>
    <n v="23.400000000000002"/>
  </r>
  <r>
    <x v="3"/>
    <x v="10"/>
    <x v="0"/>
    <x v="1"/>
    <x v="1"/>
    <x v="0"/>
    <x v="3"/>
    <x v="1"/>
    <n v="17"/>
    <n v="0"/>
    <n v="0"/>
  </r>
  <r>
    <x v="7"/>
    <x v="17"/>
    <x v="8"/>
    <x v="0"/>
    <x v="1"/>
    <x v="1"/>
    <x v="1"/>
    <x v="0"/>
    <n v="1150"/>
    <n v="444.8974"/>
    <n v="517.5"/>
  </r>
  <r>
    <x v="4"/>
    <x v="26"/>
    <x v="2"/>
    <x v="0"/>
    <x v="1"/>
    <x v="1"/>
    <x v="2"/>
    <x v="0"/>
    <n v="3"/>
    <n v="0.90290000000000004"/>
    <n v="1.35"/>
  </r>
  <r>
    <x v="10"/>
    <x v="17"/>
    <x v="8"/>
    <x v="0"/>
    <x v="1"/>
    <x v="2"/>
    <x v="2"/>
    <x v="1"/>
    <n v="73"/>
    <n v="0"/>
    <n v="0"/>
  </r>
  <r>
    <x v="11"/>
    <x v="6"/>
    <x v="4"/>
    <x v="1"/>
    <x v="0"/>
    <x v="3"/>
    <x v="2"/>
    <x v="1"/>
    <n v="0"/>
    <n v="0"/>
    <n v="0"/>
  </r>
  <r>
    <x v="7"/>
    <x v="12"/>
    <x v="1"/>
    <x v="1"/>
    <x v="1"/>
    <x v="2"/>
    <x v="2"/>
    <x v="0"/>
    <n v="10"/>
    <n v="0"/>
    <n v="2.75"/>
  </r>
  <r>
    <x v="2"/>
    <x v="24"/>
    <x v="2"/>
    <x v="0"/>
    <x v="1"/>
    <x v="0"/>
    <x v="1"/>
    <x v="1"/>
    <n v="1"/>
    <n v="0"/>
    <n v="0"/>
  </r>
  <r>
    <x v="11"/>
    <x v="17"/>
    <x v="8"/>
    <x v="2"/>
    <x v="1"/>
    <x v="0"/>
    <x v="1"/>
    <x v="0"/>
    <n v="72"/>
    <n v="0"/>
    <n v="19.8"/>
  </r>
  <r>
    <x v="1"/>
    <x v="0"/>
    <x v="0"/>
    <x v="0"/>
    <x v="1"/>
    <x v="4"/>
    <x v="3"/>
    <x v="0"/>
    <n v="2"/>
    <n v="0"/>
    <n v="1.1000000000000001"/>
  </r>
  <r>
    <x v="9"/>
    <x v="1"/>
    <x v="1"/>
    <x v="2"/>
    <x v="1"/>
    <x v="2"/>
    <x v="1"/>
    <x v="0"/>
    <n v="3"/>
    <n v="0"/>
    <n v="0.79500000000000004"/>
  </r>
  <r>
    <x v="3"/>
    <x v="8"/>
    <x v="5"/>
    <x v="1"/>
    <x v="1"/>
    <x v="0"/>
    <x v="0"/>
    <x v="0"/>
    <n v="26"/>
    <n v="0"/>
    <n v="7.15"/>
  </r>
  <r>
    <x v="1"/>
    <x v="22"/>
    <x v="7"/>
    <x v="1"/>
    <x v="1"/>
    <x v="3"/>
    <x v="2"/>
    <x v="1"/>
    <n v="0"/>
    <n v="0"/>
    <n v="0"/>
  </r>
  <r>
    <x v="4"/>
    <x v="4"/>
    <x v="3"/>
    <x v="2"/>
    <x v="1"/>
    <x v="3"/>
    <x v="2"/>
    <x v="0"/>
    <n v="75"/>
    <n v="0"/>
    <n v="41.25"/>
  </r>
  <r>
    <x v="10"/>
    <x v="13"/>
    <x v="0"/>
    <x v="0"/>
    <x v="1"/>
    <x v="0"/>
    <x v="2"/>
    <x v="0"/>
    <n v="347"/>
    <n v="0"/>
    <n v="95.425000000000011"/>
  </r>
  <r>
    <x v="0"/>
    <x v="17"/>
    <x v="8"/>
    <x v="0"/>
    <x v="1"/>
    <x v="0"/>
    <x v="2"/>
    <x v="1"/>
    <n v="636"/>
    <n v="0"/>
    <n v="0"/>
  </r>
  <r>
    <x v="11"/>
    <x v="11"/>
    <x v="2"/>
    <x v="1"/>
    <x v="1"/>
    <x v="1"/>
    <x v="3"/>
    <x v="0"/>
    <n v="69"/>
    <n v="16.676300000000001"/>
    <n v="31.05"/>
  </r>
  <r>
    <x v="2"/>
    <x v="21"/>
    <x v="0"/>
    <x v="0"/>
    <x v="1"/>
    <x v="0"/>
    <x v="3"/>
    <x v="0"/>
    <n v="24"/>
    <n v="0"/>
    <n v="6.6000000000000005"/>
  </r>
  <r>
    <x v="8"/>
    <x v="22"/>
    <x v="7"/>
    <x v="0"/>
    <x v="1"/>
    <x v="0"/>
    <x v="2"/>
    <x v="1"/>
    <n v="1"/>
    <n v="0"/>
    <n v="0"/>
  </r>
  <r>
    <x v="3"/>
    <x v="12"/>
    <x v="1"/>
    <x v="1"/>
    <x v="1"/>
    <x v="0"/>
    <x v="0"/>
    <x v="0"/>
    <n v="9"/>
    <n v="0"/>
    <n v="2.4750000000000001"/>
  </r>
  <r>
    <x v="4"/>
    <x v="17"/>
    <x v="8"/>
    <x v="0"/>
    <x v="1"/>
    <x v="5"/>
    <x v="3"/>
    <x v="1"/>
    <n v="9"/>
    <n v="99.807900000000004"/>
    <n v="0"/>
  </r>
  <r>
    <x v="11"/>
    <x v="10"/>
    <x v="0"/>
    <x v="2"/>
    <x v="0"/>
    <x v="0"/>
    <x v="2"/>
    <x v="0"/>
    <n v="610"/>
    <n v="0"/>
    <n v="167.75"/>
  </r>
  <r>
    <x v="1"/>
    <x v="11"/>
    <x v="2"/>
    <x v="1"/>
    <x v="1"/>
    <x v="0"/>
    <x v="0"/>
    <x v="1"/>
    <n v="10"/>
    <n v="0"/>
    <n v="0"/>
  </r>
  <r>
    <x v="0"/>
    <x v="9"/>
    <x v="2"/>
    <x v="2"/>
    <x v="1"/>
    <x v="4"/>
    <x v="3"/>
    <x v="0"/>
    <n v="1"/>
    <n v="0"/>
    <n v="0.55000000000000004"/>
  </r>
  <r>
    <x v="1"/>
    <x v="7"/>
    <x v="2"/>
    <x v="0"/>
    <x v="1"/>
    <x v="0"/>
    <x v="3"/>
    <x v="1"/>
    <n v="2"/>
    <n v="0"/>
    <n v="0"/>
  </r>
  <r>
    <x v="8"/>
    <x v="4"/>
    <x v="3"/>
    <x v="2"/>
    <x v="0"/>
    <x v="3"/>
    <x v="2"/>
    <x v="0"/>
    <n v="9"/>
    <n v="0"/>
    <n v="4.95"/>
  </r>
  <r>
    <x v="8"/>
    <x v="10"/>
    <x v="0"/>
    <x v="1"/>
    <x v="1"/>
    <x v="3"/>
    <x v="2"/>
    <x v="1"/>
    <n v="7"/>
    <n v="0"/>
    <n v="0"/>
  </r>
  <r>
    <x v="9"/>
    <x v="15"/>
    <x v="2"/>
    <x v="0"/>
    <x v="1"/>
    <x v="2"/>
    <x v="3"/>
    <x v="0"/>
    <n v="160"/>
    <n v="0"/>
    <n v="42.4"/>
  </r>
  <r>
    <x v="8"/>
    <x v="9"/>
    <x v="2"/>
    <x v="2"/>
    <x v="1"/>
    <x v="1"/>
    <x v="2"/>
    <x v="0"/>
    <n v="49"/>
    <n v="14.6097"/>
    <n v="22.05"/>
  </r>
  <r>
    <x v="2"/>
    <x v="6"/>
    <x v="4"/>
    <x v="1"/>
    <x v="1"/>
    <x v="1"/>
    <x v="3"/>
    <x v="0"/>
    <n v="3"/>
    <n v="0.53520000000000001"/>
    <n v="1.35"/>
  </r>
  <r>
    <x v="1"/>
    <x v="19"/>
    <x v="2"/>
    <x v="1"/>
    <x v="1"/>
    <x v="2"/>
    <x v="2"/>
    <x v="0"/>
    <n v="59"/>
    <n v="0"/>
    <n v="16.225000000000001"/>
  </r>
  <r>
    <x v="0"/>
    <x v="16"/>
    <x v="7"/>
    <x v="0"/>
    <x v="1"/>
    <x v="2"/>
    <x v="2"/>
    <x v="0"/>
    <n v="395"/>
    <n v="0"/>
    <n v="104.67500000000001"/>
  </r>
  <r>
    <x v="6"/>
    <x v="0"/>
    <x v="0"/>
    <x v="2"/>
    <x v="1"/>
    <x v="2"/>
    <x v="3"/>
    <x v="0"/>
    <n v="3"/>
    <n v="0"/>
    <n v="0.82500000000000007"/>
  </r>
  <r>
    <x v="9"/>
    <x v="1"/>
    <x v="1"/>
    <x v="0"/>
    <x v="1"/>
    <x v="0"/>
    <x v="3"/>
    <x v="1"/>
    <n v="32"/>
    <n v="0"/>
    <n v="0"/>
  </r>
  <r>
    <x v="1"/>
    <x v="2"/>
    <x v="2"/>
    <x v="2"/>
    <x v="1"/>
    <x v="2"/>
    <x v="2"/>
    <x v="0"/>
    <n v="20"/>
    <n v="0"/>
    <n v="5.5"/>
  </r>
  <r>
    <x v="3"/>
    <x v="0"/>
    <x v="0"/>
    <x v="2"/>
    <x v="1"/>
    <x v="0"/>
    <x v="0"/>
    <x v="0"/>
    <n v="5"/>
    <n v="0"/>
    <n v="1.375"/>
  </r>
  <r>
    <x v="0"/>
    <x v="8"/>
    <x v="5"/>
    <x v="0"/>
    <x v="1"/>
    <x v="4"/>
    <x v="3"/>
    <x v="1"/>
    <n v="13"/>
    <n v="0"/>
    <n v="0"/>
  </r>
  <r>
    <x v="1"/>
    <x v="10"/>
    <x v="0"/>
    <x v="1"/>
    <x v="1"/>
    <x v="1"/>
    <x v="1"/>
    <x v="0"/>
    <n v="44"/>
    <n v="30.179100000000002"/>
    <n v="19.8"/>
  </r>
  <r>
    <x v="4"/>
    <x v="12"/>
    <x v="1"/>
    <x v="0"/>
    <x v="1"/>
    <x v="0"/>
    <x v="1"/>
    <x v="0"/>
    <n v="291"/>
    <n v="0"/>
    <n v="77.115000000000009"/>
  </r>
  <r>
    <x v="6"/>
    <x v="14"/>
    <x v="6"/>
    <x v="2"/>
    <x v="1"/>
    <x v="0"/>
    <x v="3"/>
    <x v="0"/>
    <n v="3"/>
    <n v="0"/>
    <n v="0.82500000000000007"/>
  </r>
  <r>
    <x v="8"/>
    <x v="10"/>
    <x v="0"/>
    <x v="1"/>
    <x v="1"/>
    <x v="2"/>
    <x v="2"/>
    <x v="0"/>
    <n v="125"/>
    <n v="0"/>
    <n v="34.375"/>
  </r>
  <r>
    <x v="6"/>
    <x v="11"/>
    <x v="2"/>
    <x v="1"/>
    <x v="1"/>
    <x v="4"/>
    <x v="3"/>
    <x v="1"/>
    <n v="20"/>
    <n v="0"/>
    <n v="0"/>
  </r>
  <r>
    <x v="1"/>
    <x v="17"/>
    <x v="8"/>
    <x v="2"/>
    <x v="1"/>
    <x v="0"/>
    <x v="0"/>
    <x v="0"/>
    <n v="326"/>
    <n v="0"/>
    <n v="89.65"/>
  </r>
  <r>
    <x v="11"/>
    <x v="10"/>
    <x v="0"/>
    <x v="0"/>
    <x v="0"/>
    <x v="4"/>
    <x v="3"/>
    <x v="0"/>
    <n v="28"/>
    <n v="0"/>
    <n v="15.4"/>
  </r>
  <r>
    <x v="7"/>
    <x v="4"/>
    <x v="3"/>
    <x v="0"/>
    <x v="1"/>
    <x v="2"/>
    <x v="0"/>
    <x v="0"/>
    <n v="834"/>
    <n v="0"/>
    <n v="229.35000000000002"/>
  </r>
  <r>
    <x v="8"/>
    <x v="4"/>
    <x v="3"/>
    <x v="0"/>
    <x v="0"/>
    <x v="0"/>
    <x v="1"/>
    <x v="0"/>
    <n v="57"/>
    <n v="0"/>
    <n v="15.675000000000001"/>
  </r>
  <r>
    <x v="1"/>
    <x v="13"/>
    <x v="0"/>
    <x v="0"/>
    <x v="1"/>
    <x v="0"/>
    <x v="3"/>
    <x v="1"/>
    <n v="2"/>
    <n v="0"/>
    <n v="0"/>
  </r>
  <r>
    <x v="7"/>
    <x v="10"/>
    <x v="0"/>
    <x v="0"/>
    <x v="1"/>
    <x v="0"/>
    <x v="1"/>
    <x v="0"/>
    <n v="2904"/>
    <n v="0"/>
    <n v="798.6"/>
  </r>
  <r>
    <x v="10"/>
    <x v="4"/>
    <x v="3"/>
    <x v="1"/>
    <x v="1"/>
    <x v="3"/>
    <x v="2"/>
    <x v="1"/>
    <n v="0"/>
    <n v="0"/>
    <n v="0"/>
  </r>
  <r>
    <x v="5"/>
    <x v="23"/>
    <x v="2"/>
    <x v="0"/>
    <x v="1"/>
    <x v="3"/>
    <x v="2"/>
    <x v="1"/>
    <n v="0"/>
    <n v="0"/>
    <n v="0"/>
  </r>
  <r>
    <x v="5"/>
    <x v="16"/>
    <x v="7"/>
    <x v="2"/>
    <x v="1"/>
    <x v="0"/>
    <x v="1"/>
    <x v="0"/>
    <n v="12"/>
    <n v="0"/>
    <n v="3.18"/>
  </r>
  <r>
    <x v="4"/>
    <x v="6"/>
    <x v="4"/>
    <x v="0"/>
    <x v="0"/>
    <x v="4"/>
    <x v="1"/>
    <x v="0"/>
    <n v="3"/>
    <n v="0"/>
    <n v="1.6500000000000001"/>
  </r>
  <r>
    <x v="3"/>
    <x v="19"/>
    <x v="2"/>
    <x v="0"/>
    <x v="1"/>
    <x v="5"/>
    <x v="2"/>
    <x v="0"/>
    <n v="4"/>
    <n v="47.988100000000003"/>
    <n v="2.7600000000000002"/>
  </r>
  <r>
    <x v="5"/>
    <x v="10"/>
    <x v="0"/>
    <x v="0"/>
    <x v="0"/>
    <x v="0"/>
    <x v="2"/>
    <x v="0"/>
    <n v="9617"/>
    <n v="0"/>
    <n v="2548.5050000000001"/>
  </r>
  <r>
    <x v="0"/>
    <x v="15"/>
    <x v="2"/>
    <x v="2"/>
    <x v="1"/>
    <x v="1"/>
    <x v="0"/>
    <x v="0"/>
    <n v="26"/>
    <n v="5.1707999999999998"/>
    <n v="11.700000000000001"/>
  </r>
  <r>
    <x v="8"/>
    <x v="13"/>
    <x v="0"/>
    <x v="0"/>
    <x v="1"/>
    <x v="4"/>
    <x v="2"/>
    <x v="0"/>
    <n v="1"/>
    <n v="0"/>
    <n v="0.55000000000000004"/>
  </r>
  <r>
    <x v="0"/>
    <x v="1"/>
    <x v="1"/>
    <x v="2"/>
    <x v="1"/>
    <x v="1"/>
    <x v="2"/>
    <x v="0"/>
    <n v="19"/>
    <n v="9.5175999999999998"/>
    <n v="8.5500000000000007"/>
  </r>
  <r>
    <x v="11"/>
    <x v="22"/>
    <x v="7"/>
    <x v="0"/>
    <x v="1"/>
    <x v="4"/>
    <x v="3"/>
    <x v="1"/>
    <n v="2"/>
    <n v="0"/>
    <n v="0"/>
  </r>
  <r>
    <x v="10"/>
    <x v="4"/>
    <x v="3"/>
    <x v="2"/>
    <x v="0"/>
    <x v="2"/>
    <x v="0"/>
    <x v="1"/>
    <n v="1"/>
    <n v="0"/>
    <n v="0"/>
  </r>
  <r>
    <x v="9"/>
    <x v="21"/>
    <x v="0"/>
    <x v="0"/>
    <x v="1"/>
    <x v="3"/>
    <x v="2"/>
    <x v="1"/>
    <n v="0"/>
    <n v="0"/>
    <n v="0"/>
  </r>
  <r>
    <x v="6"/>
    <x v="11"/>
    <x v="2"/>
    <x v="0"/>
    <x v="1"/>
    <x v="3"/>
    <x v="0"/>
    <x v="1"/>
    <n v="5"/>
    <n v="0"/>
    <n v="0"/>
  </r>
  <r>
    <x v="7"/>
    <x v="19"/>
    <x v="2"/>
    <x v="1"/>
    <x v="1"/>
    <x v="0"/>
    <x v="3"/>
    <x v="0"/>
    <n v="74"/>
    <n v="0"/>
    <n v="20.350000000000001"/>
  </r>
  <r>
    <x v="3"/>
    <x v="9"/>
    <x v="2"/>
    <x v="0"/>
    <x v="1"/>
    <x v="1"/>
    <x v="1"/>
    <x v="0"/>
    <n v="168"/>
    <n v="54.537400000000005"/>
    <n v="75.600000000000009"/>
  </r>
  <r>
    <x v="11"/>
    <x v="6"/>
    <x v="4"/>
    <x v="0"/>
    <x v="1"/>
    <x v="4"/>
    <x v="0"/>
    <x v="1"/>
    <n v="112"/>
    <n v="0"/>
    <n v="0"/>
  </r>
  <r>
    <x v="3"/>
    <x v="6"/>
    <x v="4"/>
    <x v="0"/>
    <x v="1"/>
    <x v="0"/>
    <x v="1"/>
    <x v="0"/>
    <n v="1562"/>
    <n v="0"/>
    <n v="429.55"/>
  </r>
  <r>
    <x v="9"/>
    <x v="11"/>
    <x v="2"/>
    <x v="0"/>
    <x v="1"/>
    <x v="5"/>
    <x v="2"/>
    <x v="0"/>
    <n v="16"/>
    <n v="80.629800000000003"/>
    <n v="11.040000000000001"/>
  </r>
  <r>
    <x v="6"/>
    <x v="16"/>
    <x v="7"/>
    <x v="0"/>
    <x v="1"/>
    <x v="4"/>
    <x v="1"/>
    <x v="0"/>
    <n v="6"/>
    <n v="0"/>
    <n v="3.3000000000000003"/>
  </r>
  <r>
    <x v="4"/>
    <x v="4"/>
    <x v="3"/>
    <x v="2"/>
    <x v="1"/>
    <x v="0"/>
    <x v="1"/>
    <x v="0"/>
    <n v="54"/>
    <n v="0"/>
    <n v="14.31"/>
  </r>
  <r>
    <x v="10"/>
    <x v="10"/>
    <x v="0"/>
    <x v="2"/>
    <x v="1"/>
    <x v="4"/>
    <x v="2"/>
    <x v="0"/>
    <n v="99"/>
    <n v="0"/>
    <n v="54.45"/>
  </r>
  <r>
    <x v="7"/>
    <x v="10"/>
    <x v="0"/>
    <x v="1"/>
    <x v="1"/>
    <x v="2"/>
    <x v="1"/>
    <x v="0"/>
    <n v="13"/>
    <n v="0"/>
    <n v="3.5750000000000002"/>
  </r>
  <r>
    <x v="3"/>
    <x v="17"/>
    <x v="8"/>
    <x v="1"/>
    <x v="1"/>
    <x v="2"/>
    <x v="3"/>
    <x v="0"/>
    <n v="9"/>
    <n v="0"/>
    <n v="2.4750000000000001"/>
  </r>
  <r>
    <x v="8"/>
    <x v="0"/>
    <x v="0"/>
    <x v="0"/>
    <x v="1"/>
    <x v="2"/>
    <x v="1"/>
    <x v="0"/>
    <n v="9"/>
    <n v="0"/>
    <n v="2.4750000000000001"/>
  </r>
  <r>
    <x v="4"/>
    <x v="9"/>
    <x v="2"/>
    <x v="1"/>
    <x v="1"/>
    <x v="2"/>
    <x v="2"/>
    <x v="0"/>
    <n v="31"/>
    <n v="0"/>
    <n v="8.2149999999999999"/>
  </r>
  <r>
    <x v="3"/>
    <x v="11"/>
    <x v="2"/>
    <x v="1"/>
    <x v="1"/>
    <x v="4"/>
    <x v="1"/>
    <x v="1"/>
    <n v="1"/>
    <n v="0"/>
    <n v="0"/>
  </r>
  <r>
    <x v="7"/>
    <x v="1"/>
    <x v="1"/>
    <x v="2"/>
    <x v="1"/>
    <x v="2"/>
    <x v="0"/>
    <x v="0"/>
    <n v="5"/>
    <n v="0"/>
    <n v="1.375"/>
  </r>
  <r>
    <x v="7"/>
    <x v="12"/>
    <x v="1"/>
    <x v="2"/>
    <x v="1"/>
    <x v="2"/>
    <x v="2"/>
    <x v="0"/>
    <n v="27"/>
    <n v="0"/>
    <n v="7.4250000000000007"/>
  </r>
  <r>
    <x v="9"/>
    <x v="12"/>
    <x v="1"/>
    <x v="0"/>
    <x v="1"/>
    <x v="0"/>
    <x v="3"/>
    <x v="0"/>
    <n v="1788"/>
    <n v="0"/>
    <n v="473.82000000000005"/>
  </r>
  <r>
    <x v="9"/>
    <x v="9"/>
    <x v="2"/>
    <x v="0"/>
    <x v="1"/>
    <x v="0"/>
    <x v="2"/>
    <x v="1"/>
    <n v="291"/>
    <n v="0"/>
    <n v="0"/>
  </r>
  <r>
    <x v="8"/>
    <x v="5"/>
    <x v="1"/>
    <x v="0"/>
    <x v="1"/>
    <x v="0"/>
    <x v="1"/>
    <x v="1"/>
    <n v="1"/>
    <n v="0"/>
    <n v="0"/>
  </r>
  <r>
    <x v="4"/>
    <x v="19"/>
    <x v="2"/>
    <x v="1"/>
    <x v="1"/>
    <x v="2"/>
    <x v="2"/>
    <x v="0"/>
    <n v="41"/>
    <n v="0"/>
    <n v="10.865"/>
  </r>
  <r>
    <x v="0"/>
    <x v="17"/>
    <x v="8"/>
    <x v="2"/>
    <x v="1"/>
    <x v="0"/>
    <x v="2"/>
    <x v="0"/>
    <n v="2160"/>
    <n v="0"/>
    <n v="572.4"/>
  </r>
  <r>
    <x v="8"/>
    <x v="11"/>
    <x v="2"/>
    <x v="2"/>
    <x v="1"/>
    <x v="2"/>
    <x v="2"/>
    <x v="0"/>
    <n v="313"/>
    <n v="0"/>
    <n v="86.075000000000003"/>
  </r>
  <r>
    <x v="3"/>
    <x v="15"/>
    <x v="2"/>
    <x v="1"/>
    <x v="1"/>
    <x v="1"/>
    <x v="2"/>
    <x v="0"/>
    <n v="18"/>
    <n v="5.2706"/>
    <n v="8.1"/>
  </r>
  <r>
    <x v="7"/>
    <x v="21"/>
    <x v="0"/>
    <x v="0"/>
    <x v="1"/>
    <x v="2"/>
    <x v="3"/>
    <x v="0"/>
    <n v="2"/>
    <n v="0"/>
    <n v="0.55000000000000004"/>
  </r>
  <r>
    <x v="5"/>
    <x v="17"/>
    <x v="8"/>
    <x v="1"/>
    <x v="1"/>
    <x v="1"/>
    <x v="3"/>
    <x v="0"/>
    <n v="46"/>
    <n v="23.401900000000001"/>
    <n v="20.7"/>
  </r>
  <r>
    <x v="6"/>
    <x v="4"/>
    <x v="3"/>
    <x v="2"/>
    <x v="1"/>
    <x v="0"/>
    <x v="2"/>
    <x v="0"/>
    <n v="842"/>
    <n v="0"/>
    <n v="231.55"/>
  </r>
  <r>
    <x v="3"/>
    <x v="23"/>
    <x v="2"/>
    <x v="2"/>
    <x v="1"/>
    <x v="0"/>
    <x v="2"/>
    <x v="0"/>
    <n v="10"/>
    <n v="0"/>
    <n v="2.75"/>
  </r>
  <r>
    <x v="8"/>
    <x v="22"/>
    <x v="7"/>
    <x v="0"/>
    <x v="1"/>
    <x v="3"/>
    <x v="2"/>
    <x v="1"/>
    <n v="0"/>
    <n v="0"/>
    <n v="0"/>
  </r>
  <r>
    <x v="1"/>
    <x v="4"/>
    <x v="3"/>
    <x v="2"/>
    <x v="0"/>
    <x v="2"/>
    <x v="2"/>
    <x v="1"/>
    <n v="2"/>
    <n v="0"/>
    <n v="0"/>
  </r>
  <r>
    <x v="3"/>
    <x v="10"/>
    <x v="0"/>
    <x v="0"/>
    <x v="0"/>
    <x v="0"/>
    <x v="1"/>
    <x v="0"/>
    <n v="717"/>
    <n v="0"/>
    <n v="197.17500000000001"/>
  </r>
  <r>
    <x v="1"/>
    <x v="11"/>
    <x v="2"/>
    <x v="2"/>
    <x v="1"/>
    <x v="2"/>
    <x v="3"/>
    <x v="1"/>
    <n v="3"/>
    <n v="0"/>
    <n v="0"/>
  </r>
  <r>
    <x v="0"/>
    <x v="6"/>
    <x v="4"/>
    <x v="2"/>
    <x v="1"/>
    <x v="4"/>
    <x v="0"/>
    <x v="1"/>
    <n v="7"/>
    <n v="0"/>
    <n v="0"/>
  </r>
  <r>
    <x v="5"/>
    <x v="17"/>
    <x v="8"/>
    <x v="1"/>
    <x v="1"/>
    <x v="2"/>
    <x v="0"/>
    <x v="1"/>
    <n v="1"/>
    <n v="0"/>
    <n v="0"/>
  </r>
  <r>
    <x v="5"/>
    <x v="19"/>
    <x v="2"/>
    <x v="0"/>
    <x v="1"/>
    <x v="4"/>
    <x v="0"/>
    <x v="0"/>
    <n v="36"/>
    <n v="0"/>
    <n v="19.8"/>
  </r>
  <r>
    <x v="2"/>
    <x v="5"/>
    <x v="1"/>
    <x v="0"/>
    <x v="1"/>
    <x v="1"/>
    <x v="1"/>
    <x v="0"/>
    <n v="25"/>
    <n v="10.388300000000001"/>
    <n v="11.25"/>
  </r>
  <r>
    <x v="2"/>
    <x v="17"/>
    <x v="8"/>
    <x v="1"/>
    <x v="1"/>
    <x v="5"/>
    <x v="2"/>
    <x v="0"/>
    <n v="2"/>
    <n v="2.085"/>
    <n v="1.3800000000000001"/>
  </r>
  <r>
    <x v="9"/>
    <x v="11"/>
    <x v="2"/>
    <x v="2"/>
    <x v="1"/>
    <x v="4"/>
    <x v="1"/>
    <x v="1"/>
    <n v="1"/>
    <n v="0"/>
    <n v="0"/>
  </r>
  <r>
    <x v="2"/>
    <x v="10"/>
    <x v="0"/>
    <x v="2"/>
    <x v="0"/>
    <x v="1"/>
    <x v="1"/>
    <x v="0"/>
    <n v="26"/>
    <n v="4.8585000000000003"/>
    <n v="11.700000000000001"/>
  </r>
  <r>
    <x v="5"/>
    <x v="8"/>
    <x v="5"/>
    <x v="0"/>
    <x v="1"/>
    <x v="5"/>
    <x v="0"/>
    <x v="0"/>
    <n v="3"/>
    <n v="25.619"/>
    <n v="2.0700000000000003"/>
  </r>
  <r>
    <x v="5"/>
    <x v="25"/>
    <x v="11"/>
    <x v="0"/>
    <x v="1"/>
    <x v="1"/>
    <x v="3"/>
    <x v="0"/>
    <n v="2"/>
    <n v="0.46800000000000003"/>
    <n v="0.9"/>
  </r>
  <r>
    <x v="0"/>
    <x v="17"/>
    <x v="8"/>
    <x v="1"/>
    <x v="1"/>
    <x v="4"/>
    <x v="0"/>
    <x v="0"/>
    <n v="1"/>
    <n v="0"/>
    <n v="0.55000000000000004"/>
  </r>
  <r>
    <x v="5"/>
    <x v="3"/>
    <x v="2"/>
    <x v="1"/>
    <x v="1"/>
    <x v="3"/>
    <x v="2"/>
    <x v="1"/>
    <n v="0"/>
    <n v="0"/>
    <n v="0"/>
  </r>
  <r>
    <x v="6"/>
    <x v="2"/>
    <x v="2"/>
    <x v="2"/>
    <x v="1"/>
    <x v="0"/>
    <x v="0"/>
    <x v="1"/>
    <n v="3"/>
    <n v="0"/>
    <n v="0"/>
  </r>
  <r>
    <x v="9"/>
    <x v="16"/>
    <x v="7"/>
    <x v="0"/>
    <x v="1"/>
    <x v="3"/>
    <x v="1"/>
    <x v="1"/>
    <n v="1"/>
    <n v="0"/>
    <n v="0"/>
  </r>
  <r>
    <x v="6"/>
    <x v="10"/>
    <x v="0"/>
    <x v="1"/>
    <x v="0"/>
    <x v="2"/>
    <x v="3"/>
    <x v="1"/>
    <n v="2"/>
    <n v="0"/>
    <n v="0"/>
  </r>
  <r>
    <x v="3"/>
    <x v="9"/>
    <x v="2"/>
    <x v="1"/>
    <x v="1"/>
    <x v="1"/>
    <x v="3"/>
    <x v="0"/>
    <n v="10"/>
    <n v="6.1275000000000004"/>
    <n v="4.5"/>
  </r>
  <r>
    <x v="3"/>
    <x v="19"/>
    <x v="2"/>
    <x v="2"/>
    <x v="1"/>
    <x v="0"/>
    <x v="0"/>
    <x v="0"/>
    <n v="181"/>
    <n v="0"/>
    <n v="49.775000000000006"/>
  </r>
  <r>
    <x v="9"/>
    <x v="13"/>
    <x v="0"/>
    <x v="2"/>
    <x v="1"/>
    <x v="4"/>
    <x v="0"/>
    <x v="0"/>
    <n v="2"/>
    <n v="0"/>
    <n v="1.1000000000000001"/>
  </r>
  <r>
    <x v="11"/>
    <x v="21"/>
    <x v="0"/>
    <x v="0"/>
    <x v="0"/>
    <x v="1"/>
    <x v="2"/>
    <x v="0"/>
    <n v="1"/>
    <n v="1.7500000000000002E-2"/>
    <n v="0.45"/>
  </r>
  <r>
    <x v="8"/>
    <x v="6"/>
    <x v="4"/>
    <x v="0"/>
    <x v="1"/>
    <x v="3"/>
    <x v="3"/>
    <x v="0"/>
    <n v="194"/>
    <n v="0"/>
    <n v="106.7"/>
  </r>
  <r>
    <x v="6"/>
    <x v="5"/>
    <x v="1"/>
    <x v="0"/>
    <x v="1"/>
    <x v="3"/>
    <x v="1"/>
    <x v="0"/>
    <n v="16"/>
    <n v="0"/>
    <n v="8.8000000000000007"/>
  </r>
  <r>
    <x v="7"/>
    <x v="15"/>
    <x v="2"/>
    <x v="1"/>
    <x v="1"/>
    <x v="0"/>
    <x v="2"/>
    <x v="0"/>
    <n v="104"/>
    <n v="0"/>
    <n v="28.6"/>
  </r>
  <r>
    <x v="1"/>
    <x v="5"/>
    <x v="1"/>
    <x v="2"/>
    <x v="1"/>
    <x v="3"/>
    <x v="2"/>
    <x v="1"/>
    <n v="0"/>
    <n v="0"/>
    <n v="0"/>
  </r>
  <r>
    <x v="5"/>
    <x v="10"/>
    <x v="0"/>
    <x v="2"/>
    <x v="0"/>
    <x v="0"/>
    <x v="3"/>
    <x v="0"/>
    <n v="170"/>
    <n v="0"/>
    <n v="45.050000000000004"/>
  </r>
  <r>
    <x v="7"/>
    <x v="4"/>
    <x v="3"/>
    <x v="2"/>
    <x v="0"/>
    <x v="0"/>
    <x v="3"/>
    <x v="0"/>
    <n v="16"/>
    <n v="0"/>
    <n v="4.4000000000000004"/>
  </r>
  <r>
    <x v="6"/>
    <x v="11"/>
    <x v="2"/>
    <x v="1"/>
    <x v="1"/>
    <x v="2"/>
    <x v="1"/>
    <x v="0"/>
    <n v="11"/>
    <n v="0"/>
    <n v="3.0250000000000004"/>
  </r>
  <r>
    <x v="6"/>
    <x v="6"/>
    <x v="4"/>
    <x v="2"/>
    <x v="1"/>
    <x v="0"/>
    <x v="2"/>
    <x v="1"/>
    <n v="11"/>
    <n v="0"/>
    <n v="0"/>
  </r>
  <r>
    <x v="7"/>
    <x v="18"/>
    <x v="9"/>
    <x v="0"/>
    <x v="1"/>
    <x v="0"/>
    <x v="0"/>
    <x v="0"/>
    <n v="27"/>
    <n v="0"/>
    <n v="7.4250000000000007"/>
  </r>
  <r>
    <x v="5"/>
    <x v="26"/>
    <x v="2"/>
    <x v="0"/>
    <x v="1"/>
    <x v="3"/>
    <x v="0"/>
    <x v="0"/>
    <n v="2"/>
    <n v="0"/>
    <n v="1.1000000000000001"/>
  </r>
  <r>
    <x v="6"/>
    <x v="6"/>
    <x v="4"/>
    <x v="2"/>
    <x v="1"/>
    <x v="1"/>
    <x v="3"/>
    <x v="0"/>
    <n v="68"/>
    <n v="22.4421"/>
    <n v="30.6"/>
  </r>
  <r>
    <x v="0"/>
    <x v="4"/>
    <x v="3"/>
    <x v="2"/>
    <x v="1"/>
    <x v="2"/>
    <x v="0"/>
    <x v="1"/>
    <n v="3"/>
    <n v="0"/>
    <n v="0"/>
  </r>
  <r>
    <x v="0"/>
    <x v="19"/>
    <x v="2"/>
    <x v="2"/>
    <x v="1"/>
    <x v="2"/>
    <x v="0"/>
    <x v="0"/>
    <n v="15"/>
    <n v="0"/>
    <n v="3.9750000000000001"/>
  </r>
  <r>
    <x v="11"/>
    <x v="1"/>
    <x v="1"/>
    <x v="2"/>
    <x v="1"/>
    <x v="0"/>
    <x v="0"/>
    <x v="0"/>
    <n v="38"/>
    <n v="0"/>
    <n v="10.450000000000001"/>
  </r>
  <r>
    <x v="6"/>
    <x v="17"/>
    <x v="8"/>
    <x v="0"/>
    <x v="1"/>
    <x v="1"/>
    <x v="3"/>
    <x v="0"/>
    <n v="975"/>
    <n v="290.71379999999999"/>
    <n v="438.75"/>
  </r>
  <r>
    <x v="7"/>
    <x v="10"/>
    <x v="0"/>
    <x v="1"/>
    <x v="0"/>
    <x v="3"/>
    <x v="3"/>
    <x v="0"/>
    <n v="2"/>
    <n v="0"/>
    <n v="1.1000000000000001"/>
  </r>
  <r>
    <x v="8"/>
    <x v="7"/>
    <x v="2"/>
    <x v="0"/>
    <x v="1"/>
    <x v="2"/>
    <x v="1"/>
    <x v="0"/>
    <n v="2"/>
    <n v="0"/>
    <n v="0.55000000000000004"/>
  </r>
  <r>
    <x v="11"/>
    <x v="6"/>
    <x v="4"/>
    <x v="2"/>
    <x v="0"/>
    <x v="3"/>
    <x v="2"/>
    <x v="1"/>
    <n v="1"/>
    <n v="0"/>
    <n v="0"/>
  </r>
  <r>
    <x v="0"/>
    <x v="9"/>
    <x v="2"/>
    <x v="0"/>
    <x v="1"/>
    <x v="4"/>
    <x v="1"/>
    <x v="1"/>
    <n v="1"/>
    <n v="0"/>
    <n v="0"/>
  </r>
  <r>
    <x v="5"/>
    <x v="19"/>
    <x v="2"/>
    <x v="0"/>
    <x v="1"/>
    <x v="2"/>
    <x v="1"/>
    <x v="1"/>
    <n v="8"/>
    <n v="0"/>
    <n v="0"/>
  </r>
  <r>
    <x v="9"/>
    <x v="16"/>
    <x v="7"/>
    <x v="0"/>
    <x v="1"/>
    <x v="2"/>
    <x v="0"/>
    <x v="0"/>
    <n v="68"/>
    <n v="0"/>
    <n v="18.02"/>
  </r>
  <r>
    <x v="9"/>
    <x v="11"/>
    <x v="2"/>
    <x v="1"/>
    <x v="1"/>
    <x v="5"/>
    <x v="3"/>
    <x v="0"/>
    <n v="1"/>
    <n v="32.084000000000003"/>
    <n v="0.69000000000000006"/>
  </r>
  <r>
    <x v="8"/>
    <x v="6"/>
    <x v="4"/>
    <x v="0"/>
    <x v="1"/>
    <x v="2"/>
    <x v="1"/>
    <x v="1"/>
    <n v="1"/>
    <n v="0"/>
    <n v="0"/>
  </r>
  <r>
    <x v="6"/>
    <x v="17"/>
    <x v="8"/>
    <x v="2"/>
    <x v="1"/>
    <x v="5"/>
    <x v="1"/>
    <x v="0"/>
    <n v="3"/>
    <n v="15.8864"/>
    <n v="2.0700000000000003"/>
  </r>
  <r>
    <x v="11"/>
    <x v="6"/>
    <x v="4"/>
    <x v="0"/>
    <x v="1"/>
    <x v="4"/>
    <x v="3"/>
    <x v="0"/>
    <n v="53"/>
    <n v="0"/>
    <n v="29.150000000000002"/>
  </r>
  <r>
    <x v="2"/>
    <x v="10"/>
    <x v="0"/>
    <x v="0"/>
    <x v="0"/>
    <x v="4"/>
    <x v="0"/>
    <x v="0"/>
    <n v="53"/>
    <n v="0"/>
    <n v="29.150000000000002"/>
  </r>
  <r>
    <x v="10"/>
    <x v="4"/>
    <x v="3"/>
    <x v="2"/>
    <x v="0"/>
    <x v="2"/>
    <x v="3"/>
    <x v="0"/>
    <n v="1"/>
    <n v="0"/>
    <n v="0.27500000000000002"/>
  </r>
  <r>
    <x v="7"/>
    <x v="19"/>
    <x v="2"/>
    <x v="2"/>
    <x v="1"/>
    <x v="3"/>
    <x v="1"/>
    <x v="0"/>
    <n v="6"/>
    <n v="0"/>
    <n v="3.3000000000000003"/>
  </r>
  <r>
    <x v="10"/>
    <x v="10"/>
    <x v="0"/>
    <x v="2"/>
    <x v="1"/>
    <x v="3"/>
    <x v="0"/>
    <x v="0"/>
    <n v="44"/>
    <n v="0"/>
    <n v="24.200000000000003"/>
  </r>
  <r>
    <x v="1"/>
    <x v="4"/>
    <x v="3"/>
    <x v="0"/>
    <x v="0"/>
    <x v="1"/>
    <x v="0"/>
    <x v="0"/>
    <n v="63"/>
    <n v="27.2852"/>
    <n v="28.35"/>
  </r>
  <r>
    <x v="5"/>
    <x v="1"/>
    <x v="1"/>
    <x v="0"/>
    <x v="1"/>
    <x v="4"/>
    <x v="2"/>
    <x v="0"/>
    <n v="20"/>
    <n v="0"/>
    <n v="11"/>
  </r>
  <r>
    <x v="0"/>
    <x v="0"/>
    <x v="0"/>
    <x v="2"/>
    <x v="1"/>
    <x v="1"/>
    <x v="1"/>
    <x v="0"/>
    <n v="19"/>
    <n v="5.2178000000000004"/>
    <n v="8.5500000000000007"/>
  </r>
  <r>
    <x v="10"/>
    <x v="5"/>
    <x v="1"/>
    <x v="0"/>
    <x v="1"/>
    <x v="1"/>
    <x v="1"/>
    <x v="0"/>
    <n v="32"/>
    <n v="8.7922000000000011"/>
    <n v="14.4"/>
  </r>
  <r>
    <x v="3"/>
    <x v="12"/>
    <x v="1"/>
    <x v="0"/>
    <x v="1"/>
    <x v="3"/>
    <x v="2"/>
    <x v="0"/>
    <n v="433"/>
    <n v="0"/>
    <n v="238.15"/>
  </r>
  <r>
    <x v="11"/>
    <x v="6"/>
    <x v="4"/>
    <x v="0"/>
    <x v="1"/>
    <x v="0"/>
    <x v="1"/>
    <x v="1"/>
    <n v="23"/>
    <n v="0"/>
    <n v="0"/>
  </r>
  <r>
    <x v="5"/>
    <x v="17"/>
    <x v="8"/>
    <x v="1"/>
    <x v="1"/>
    <x v="2"/>
    <x v="3"/>
    <x v="0"/>
    <n v="6"/>
    <n v="0"/>
    <n v="1.59"/>
  </r>
  <r>
    <x v="1"/>
    <x v="17"/>
    <x v="8"/>
    <x v="0"/>
    <x v="1"/>
    <x v="0"/>
    <x v="3"/>
    <x v="0"/>
    <n v="6623"/>
    <n v="0"/>
    <n v="1814.835"/>
  </r>
  <r>
    <x v="6"/>
    <x v="11"/>
    <x v="2"/>
    <x v="1"/>
    <x v="1"/>
    <x v="3"/>
    <x v="1"/>
    <x v="0"/>
    <n v="2"/>
    <n v="0"/>
    <n v="1.1000000000000001"/>
  </r>
  <r>
    <x v="5"/>
    <x v="12"/>
    <x v="1"/>
    <x v="2"/>
    <x v="1"/>
    <x v="3"/>
    <x v="3"/>
    <x v="0"/>
    <n v="1"/>
    <n v="0"/>
    <n v="0.55000000000000004"/>
  </r>
  <r>
    <x v="3"/>
    <x v="9"/>
    <x v="2"/>
    <x v="0"/>
    <x v="1"/>
    <x v="5"/>
    <x v="2"/>
    <x v="0"/>
    <n v="3"/>
    <n v="12.403"/>
    <n v="2.0700000000000003"/>
  </r>
  <r>
    <x v="3"/>
    <x v="9"/>
    <x v="2"/>
    <x v="2"/>
    <x v="1"/>
    <x v="3"/>
    <x v="3"/>
    <x v="1"/>
    <n v="2"/>
    <n v="0"/>
    <n v="0"/>
  </r>
  <r>
    <x v="5"/>
    <x v="1"/>
    <x v="1"/>
    <x v="2"/>
    <x v="1"/>
    <x v="4"/>
    <x v="2"/>
    <x v="0"/>
    <n v="13"/>
    <n v="0"/>
    <n v="7.15"/>
  </r>
  <r>
    <x v="11"/>
    <x v="0"/>
    <x v="0"/>
    <x v="0"/>
    <x v="1"/>
    <x v="1"/>
    <x v="0"/>
    <x v="0"/>
    <n v="140"/>
    <n v="37.596699999999998"/>
    <n v="63"/>
  </r>
  <r>
    <x v="7"/>
    <x v="6"/>
    <x v="4"/>
    <x v="2"/>
    <x v="1"/>
    <x v="0"/>
    <x v="3"/>
    <x v="1"/>
    <n v="6"/>
    <n v="0"/>
    <n v="0"/>
  </r>
  <r>
    <x v="10"/>
    <x v="10"/>
    <x v="0"/>
    <x v="0"/>
    <x v="0"/>
    <x v="2"/>
    <x v="0"/>
    <x v="0"/>
    <n v="252"/>
    <n v="0"/>
    <n v="69.3"/>
  </r>
  <r>
    <x v="8"/>
    <x v="16"/>
    <x v="7"/>
    <x v="2"/>
    <x v="1"/>
    <x v="0"/>
    <x v="2"/>
    <x v="0"/>
    <n v="297"/>
    <n v="0"/>
    <n v="81.674999999999997"/>
  </r>
  <r>
    <x v="10"/>
    <x v="19"/>
    <x v="2"/>
    <x v="0"/>
    <x v="1"/>
    <x v="2"/>
    <x v="3"/>
    <x v="1"/>
    <n v="32"/>
    <n v="0"/>
    <n v="0"/>
  </r>
  <r>
    <x v="6"/>
    <x v="19"/>
    <x v="2"/>
    <x v="0"/>
    <x v="1"/>
    <x v="2"/>
    <x v="2"/>
    <x v="0"/>
    <n v="1260"/>
    <n v="0"/>
    <n v="346.5"/>
  </r>
  <r>
    <x v="5"/>
    <x v="15"/>
    <x v="2"/>
    <x v="0"/>
    <x v="1"/>
    <x v="2"/>
    <x v="2"/>
    <x v="0"/>
    <n v="624"/>
    <n v="0"/>
    <n v="165.36"/>
  </r>
  <r>
    <x v="9"/>
    <x v="4"/>
    <x v="3"/>
    <x v="2"/>
    <x v="0"/>
    <x v="0"/>
    <x v="3"/>
    <x v="1"/>
    <n v="4"/>
    <n v="0"/>
    <n v="0"/>
  </r>
  <r>
    <x v="10"/>
    <x v="8"/>
    <x v="5"/>
    <x v="0"/>
    <x v="1"/>
    <x v="3"/>
    <x v="1"/>
    <x v="0"/>
    <n v="6"/>
    <n v="0"/>
    <n v="3.3000000000000003"/>
  </r>
  <r>
    <x v="5"/>
    <x v="0"/>
    <x v="0"/>
    <x v="0"/>
    <x v="1"/>
    <x v="5"/>
    <x v="2"/>
    <x v="0"/>
    <n v="1"/>
    <n v="2.9843000000000002"/>
    <n v="0.69000000000000006"/>
  </r>
  <r>
    <x v="3"/>
    <x v="8"/>
    <x v="5"/>
    <x v="0"/>
    <x v="1"/>
    <x v="1"/>
    <x v="0"/>
    <x v="0"/>
    <n v="181"/>
    <n v="39.148700000000005"/>
    <n v="81.45"/>
  </r>
  <r>
    <x v="4"/>
    <x v="4"/>
    <x v="3"/>
    <x v="2"/>
    <x v="1"/>
    <x v="4"/>
    <x v="3"/>
    <x v="0"/>
    <n v="1"/>
    <n v="0"/>
    <n v="0.55000000000000004"/>
  </r>
  <r>
    <x v="2"/>
    <x v="16"/>
    <x v="7"/>
    <x v="2"/>
    <x v="1"/>
    <x v="2"/>
    <x v="0"/>
    <x v="0"/>
    <n v="1"/>
    <n v="0"/>
    <n v="0.27500000000000002"/>
  </r>
  <r>
    <x v="6"/>
    <x v="11"/>
    <x v="2"/>
    <x v="2"/>
    <x v="1"/>
    <x v="3"/>
    <x v="1"/>
    <x v="0"/>
    <n v="11"/>
    <n v="0"/>
    <n v="6.0500000000000007"/>
  </r>
  <r>
    <x v="9"/>
    <x v="19"/>
    <x v="2"/>
    <x v="2"/>
    <x v="1"/>
    <x v="0"/>
    <x v="2"/>
    <x v="0"/>
    <n v="784"/>
    <n v="0"/>
    <n v="207.76000000000002"/>
  </r>
  <r>
    <x v="1"/>
    <x v="10"/>
    <x v="0"/>
    <x v="0"/>
    <x v="0"/>
    <x v="3"/>
    <x v="3"/>
    <x v="1"/>
    <n v="2"/>
    <n v="0"/>
    <n v="0"/>
  </r>
  <r>
    <x v="2"/>
    <x v="11"/>
    <x v="2"/>
    <x v="0"/>
    <x v="1"/>
    <x v="5"/>
    <x v="2"/>
    <x v="1"/>
    <n v="48"/>
    <n v="1114.7207000000001"/>
    <n v="0"/>
  </r>
  <r>
    <x v="4"/>
    <x v="19"/>
    <x v="2"/>
    <x v="0"/>
    <x v="1"/>
    <x v="1"/>
    <x v="3"/>
    <x v="0"/>
    <n v="808"/>
    <n v="209.24760000000001"/>
    <n v="363.6"/>
  </r>
  <r>
    <x v="3"/>
    <x v="5"/>
    <x v="1"/>
    <x v="0"/>
    <x v="1"/>
    <x v="0"/>
    <x v="1"/>
    <x v="0"/>
    <n v="165"/>
    <n v="0"/>
    <n v="45.375"/>
  </r>
  <r>
    <x v="2"/>
    <x v="11"/>
    <x v="2"/>
    <x v="1"/>
    <x v="1"/>
    <x v="1"/>
    <x v="0"/>
    <x v="0"/>
    <n v="49"/>
    <n v="13.508100000000001"/>
    <n v="22.05"/>
  </r>
  <r>
    <x v="3"/>
    <x v="9"/>
    <x v="2"/>
    <x v="1"/>
    <x v="1"/>
    <x v="3"/>
    <x v="3"/>
    <x v="1"/>
    <n v="1"/>
    <n v="0"/>
    <n v="0"/>
  </r>
  <r>
    <x v="8"/>
    <x v="6"/>
    <x v="4"/>
    <x v="0"/>
    <x v="1"/>
    <x v="4"/>
    <x v="1"/>
    <x v="1"/>
    <n v="12"/>
    <n v="0"/>
    <n v="0"/>
  </r>
  <r>
    <x v="1"/>
    <x v="10"/>
    <x v="0"/>
    <x v="2"/>
    <x v="1"/>
    <x v="3"/>
    <x v="3"/>
    <x v="1"/>
    <n v="3"/>
    <n v="0"/>
    <n v="0"/>
  </r>
  <r>
    <x v="8"/>
    <x v="0"/>
    <x v="0"/>
    <x v="0"/>
    <x v="1"/>
    <x v="1"/>
    <x v="3"/>
    <x v="0"/>
    <n v="83"/>
    <n v="24.070600000000002"/>
    <n v="37.35"/>
  </r>
  <r>
    <x v="1"/>
    <x v="6"/>
    <x v="4"/>
    <x v="2"/>
    <x v="0"/>
    <x v="1"/>
    <x v="3"/>
    <x v="0"/>
    <n v="18"/>
    <n v="3.0646"/>
    <n v="8.1"/>
  </r>
  <r>
    <x v="3"/>
    <x v="10"/>
    <x v="0"/>
    <x v="1"/>
    <x v="0"/>
    <x v="4"/>
    <x v="3"/>
    <x v="0"/>
    <n v="1"/>
    <n v="0"/>
    <n v="0.55000000000000004"/>
  </r>
  <r>
    <x v="3"/>
    <x v="15"/>
    <x v="2"/>
    <x v="0"/>
    <x v="1"/>
    <x v="5"/>
    <x v="0"/>
    <x v="1"/>
    <n v="15"/>
    <n v="395.96500000000003"/>
    <n v="0"/>
  </r>
  <r>
    <x v="8"/>
    <x v="19"/>
    <x v="2"/>
    <x v="1"/>
    <x v="1"/>
    <x v="3"/>
    <x v="3"/>
    <x v="0"/>
    <n v="7"/>
    <n v="0"/>
    <n v="3.85"/>
  </r>
  <r>
    <x v="8"/>
    <x v="4"/>
    <x v="3"/>
    <x v="0"/>
    <x v="0"/>
    <x v="4"/>
    <x v="1"/>
    <x v="0"/>
    <n v="2"/>
    <n v="0"/>
    <n v="1.1000000000000001"/>
  </r>
  <r>
    <x v="6"/>
    <x v="10"/>
    <x v="0"/>
    <x v="2"/>
    <x v="0"/>
    <x v="0"/>
    <x v="3"/>
    <x v="1"/>
    <n v="2"/>
    <n v="0"/>
    <n v="0"/>
  </r>
  <r>
    <x v="7"/>
    <x v="11"/>
    <x v="2"/>
    <x v="0"/>
    <x v="1"/>
    <x v="3"/>
    <x v="3"/>
    <x v="1"/>
    <n v="9"/>
    <n v="0"/>
    <n v="0"/>
  </r>
  <r>
    <x v="7"/>
    <x v="8"/>
    <x v="5"/>
    <x v="0"/>
    <x v="1"/>
    <x v="0"/>
    <x v="3"/>
    <x v="1"/>
    <n v="11"/>
    <n v="0"/>
    <n v="0"/>
  </r>
  <r>
    <x v="6"/>
    <x v="4"/>
    <x v="3"/>
    <x v="0"/>
    <x v="1"/>
    <x v="1"/>
    <x v="2"/>
    <x v="0"/>
    <n v="7999"/>
    <n v="2219.8470000000002"/>
    <n v="3599.55"/>
  </r>
  <r>
    <x v="2"/>
    <x v="2"/>
    <x v="2"/>
    <x v="2"/>
    <x v="1"/>
    <x v="2"/>
    <x v="2"/>
    <x v="0"/>
    <n v="33"/>
    <n v="0"/>
    <n v="9.0750000000000011"/>
  </r>
  <r>
    <x v="8"/>
    <x v="5"/>
    <x v="1"/>
    <x v="0"/>
    <x v="1"/>
    <x v="3"/>
    <x v="2"/>
    <x v="1"/>
    <n v="2"/>
    <n v="0"/>
    <n v="0"/>
  </r>
  <r>
    <x v="10"/>
    <x v="6"/>
    <x v="4"/>
    <x v="2"/>
    <x v="1"/>
    <x v="2"/>
    <x v="1"/>
    <x v="0"/>
    <n v="13"/>
    <n v="0"/>
    <n v="3.5750000000000002"/>
  </r>
  <r>
    <x v="0"/>
    <x v="22"/>
    <x v="7"/>
    <x v="0"/>
    <x v="1"/>
    <x v="0"/>
    <x v="2"/>
    <x v="1"/>
    <n v="1"/>
    <n v="0"/>
    <n v="0"/>
  </r>
  <r>
    <x v="11"/>
    <x v="15"/>
    <x v="2"/>
    <x v="1"/>
    <x v="1"/>
    <x v="2"/>
    <x v="2"/>
    <x v="0"/>
    <n v="11"/>
    <n v="0"/>
    <n v="3.0250000000000004"/>
  </r>
  <r>
    <x v="10"/>
    <x v="4"/>
    <x v="3"/>
    <x v="0"/>
    <x v="0"/>
    <x v="3"/>
    <x v="2"/>
    <x v="0"/>
    <n v="53"/>
    <n v="0"/>
    <n v="29.150000000000002"/>
  </r>
  <r>
    <x v="9"/>
    <x v="2"/>
    <x v="2"/>
    <x v="0"/>
    <x v="1"/>
    <x v="4"/>
    <x v="1"/>
    <x v="1"/>
    <n v="31"/>
    <n v="0"/>
    <n v="0"/>
  </r>
  <r>
    <x v="9"/>
    <x v="19"/>
    <x v="2"/>
    <x v="0"/>
    <x v="1"/>
    <x v="4"/>
    <x v="1"/>
    <x v="0"/>
    <n v="7"/>
    <n v="0"/>
    <n v="3.85"/>
  </r>
  <r>
    <x v="7"/>
    <x v="9"/>
    <x v="2"/>
    <x v="2"/>
    <x v="1"/>
    <x v="2"/>
    <x v="0"/>
    <x v="0"/>
    <n v="12"/>
    <n v="0"/>
    <n v="3.3000000000000003"/>
  </r>
  <r>
    <x v="10"/>
    <x v="10"/>
    <x v="0"/>
    <x v="0"/>
    <x v="0"/>
    <x v="1"/>
    <x v="1"/>
    <x v="0"/>
    <n v="139"/>
    <n v="42.976600000000005"/>
    <n v="62.550000000000004"/>
  </r>
  <r>
    <x v="8"/>
    <x v="21"/>
    <x v="0"/>
    <x v="0"/>
    <x v="1"/>
    <x v="3"/>
    <x v="2"/>
    <x v="1"/>
    <n v="0"/>
    <n v="0"/>
    <n v="0"/>
  </r>
  <r>
    <x v="4"/>
    <x v="9"/>
    <x v="2"/>
    <x v="0"/>
    <x v="1"/>
    <x v="0"/>
    <x v="2"/>
    <x v="1"/>
    <n v="207"/>
    <n v="0"/>
    <n v="0"/>
  </r>
  <r>
    <x v="8"/>
    <x v="4"/>
    <x v="3"/>
    <x v="2"/>
    <x v="1"/>
    <x v="1"/>
    <x v="0"/>
    <x v="0"/>
    <n v="68"/>
    <n v="16.4621"/>
    <n v="30.6"/>
  </r>
  <r>
    <x v="5"/>
    <x v="6"/>
    <x v="4"/>
    <x v="0"/>
    <x v="1"/>
    <x v="2"/>
    <x v="2"/>
    <x v="0"/>
    <n v="2266"/>
    <n v="0"/>
    <n v="600.49"/>
  </r>
  <r>
    <x v="9"/>
    <x v="1"/>
    <x v="1"/>
    <x v="0"/>
    <x v="1"/>
    <x v="3"/>
    <x v="3"/>
    <x v="1"/>
    <n v="3"/>
    <n v="0"/>
    <n v="0"/>
  </r>
  <r>
    <x v="0"/>
    <x v="17"/>
    <x v="8"/>
    <x v="0"/>
    <x v="1"/>
    <x v="3"/>
    <x v="0"/>
    <x v="1"/>
    <n v="21"/>
    <n v="0"/>
    <n v="0"/>
  </r>
  <r>
    <x v="9"/>
    <x v="19"/>
    <x v="2"/>
    <x v="2"/>
    <x v="1"/>
    <x v="3"/>
    <x v="2"/>
    <x v="1"/>
    <n v="0"/>
    <n v="0"/>
    <n v="0"/>
  </r>
  <r>
    <x v="8"/>
    <x v="13"/>
    <x v="0"/>
    <x v="2"/>
    <x v="1"/>
    <x v="0"/>
    <x v="2"/>
    <x v="0"/>
    <n v="11"/>
    <n v="0"/>
    <n v="3.0250000000000004"/>
  </r>
  <r>
    <x v="10"/>
    <x v="10"/>
    <x v="0"/>
    <x v="1"/>
    <x v="1"/>
    <x v="2"/>
    <x v="1"/>
    <x v="0"/>
    <n v="9"/>
    <n v="0"/>
    <n v="2.4750000000000001"/>
  </r>
  <r>
    <x v="6"/>
    <x v="12"/>
    <x v="1"/>
    <x v="0"/>
    <x v="1"/>
    <x v="0"/>
    <x v="1"/>
    <x v="0"/>
    <n v="473"/>
    <n v="0"/>
    <n v="130.07500000000002"/>
  </r>
  <r>
    <x v="11"/>
    <x v="15"/>
    <x v="2"/>
    <x v="0"/>
    <x v="1"/>
    <x v="3"/>
    <x v="0"/>
    <x v="1"/>
    <n v="1"/>
    <n v="0"/>
    <n v="0"/>
  </r>
  <r>
    <x v="3"/>
    <x v="6"/>
    <x v="4"/>
    <x v="1"/>
    <x v="1"/>
    <x v="2"/>
    <x v="2"/>
    <x v="0"/>
    <n v="37"/>
    <n v="0"/>
    <n v="10.175000000000001"/>
  </r>
  <r>
    <x v="3"/>
    <x v="10"/>
    <x v="0"/>
    <x v="2"/>
    <x v="1"/>
    <x v="2"/>
    <x v="3"/>
    <x v="0"/>
    <n v="81"/>
    <n v="0"/>
    <n v="22.275000000000002"/>
  </r>
  <r>
    <x v="4"/>
    <x v="0"/>
    <x v="0"/>
    <x v="0"/>
    <x v="1"/>
    <x v="4"/>
    <x v="2"/>
    <x v="0"/>
    <n v="7"/>
    <n v="0"/>
    <n v="3.85"/>
  </r>
  <r>
    <x v="9"/>
    <x v="6"/>
    <x v="4"/>
    <x v="2"/>
    <x v="0"/>
    <x v="0"/>
    <x v="2"/>
    <x v="0"/>
    <n v="214"/>
    <n v="0"/>
    <n v="56.71"/>
  </r>
  <r>
    <x v="7"/>
    <x v="16"/>
    <x v="7"/>
    <x v="0"/>
    <x v="1"/>
    <x v="4"/>
    <x v="1"/>
    <x v="0"/>
    <n v="4"/>
    <n v="0"/>
    <n v="2.2000000000000002"/>
  </r>
  <r>
    <x v="4"/>
    <x v="8"/>
    <x v="5"/>
    <x v="0"/>
    <x v="1"/>
    <x v="1"/>
    <x v="2"/>
    <x v="0"/>
    <n v="232"/>
    <n v="55.531600000000005"/>
    <n v="104.4"/>
  </r>
  <r>
    <x v="9"/>
    <x v="6"/>
    <x v="4"/>
    <x v="2"/>
    <x v="1"/>
    <x v="0"/>
    <x v="0"/>
    <x v="1"/>
    <n v="1"/>
    <n v="0"/>
    <n v="0"/>
  </r>
  <r>
    <x v="5"/>
    <x v="1"/>
    <x v="1"/>
    <x v="2"/>
    <x v="1"/>
    <x v="1"/>
    <x v="1"/>
    <x v="0"/>
    <n v="7"/>
    <n v="3.7213000000000003"/>
    <n v="3.1500000000000004"/>
  </r>
  <r>
    <x v="8"/>
    <x v="4"/>
    <x v="3"/>
    <x v="0"/>
    <x v="0"/>
    <x v="1"/>
    <x v="1"/>
    <x v="0"/>
    <n v="28"/>
    <n v="9.2893000000000008"/>
    <n v="12.600000000000001"/>
  </r>
  <r>
    <x v="2"/>
    <x v="1"/>
    <x v="1"/>
    <x v="2"/>
    <x v="1"/>
    <x v="0"/>
    <x v="0"/>
    <x v="0"/>
    <n v="41"/>
    <n v="0"/>
    <n v="11.275"/>
  </r>
  <r>
    <x v="4"/>
    <x v="10"/>
    <x v="0"/>
    <x v="2"/>
    <x v="1"/>
    <x v="3"/>
    <x v="1"/>
    <x v="0"/>
    <n v="7"/>
    <n v="0"/>
    <n v="3.85"/>
  </r>
  <r>
    <x v="2"/>
    <x v="6"/>
    <x v="4"/>
    <x v="2"/>
    <x v="1"/>
    <x v="3"/>
    <x v="0"/>
    <x v="0"/>
    <n v="3"/>
    <n v="0"/>
    <n v="1.6500000000000001"/>
  </r>
  <r>
    <x v="8"/>
    <x v="9"/>
    <x v="2"/>
    <x v="0"/>
    <x v="1"/>
    <x v="1"/>
    <x v="2"/>
    <x v="0"/>
    <n v="1077"/>
    <n v="307.23380000000003"/>
    <n v="484.65000000000003"/>
  </r>
  <r>
    <x v="10"/>
    <x v="2"/>
    <x v="2"/>
    <x v="1"/>
    <x v="1"/>
    <x v="1"/>
    <x v="2"/>
    <x v="0"/>
    <n v="6"/>
    <n v="0.47200000000000003"/>
    <n v="2.7"/>
  </r>
  <r>
    <x v="1"/>
    <x v="16"/>
    <x v="7"/>
    <x v="0"/>
    <x v="1"/>
    <x v="2"/>
    <x v="3"/>
    <x v="1"/>
    <n v="3"/>
    <n v="0"/>
    <n v="0"/>
  </r>
  <r>
    <x v="3"/>
    <x v="12"/>
    <x v="1"/>
    <x v="0"/>
    <x v="1"/>
    <x v="4"/>
    <x v="2"/>
    <x v="0"/>
    <n v="62"/>
    <n v="0"/>
    <n v="34.1"/>
  </r>
  <r>
    <x v="1"/>
    <x v="4"/>
    <x v="3"/>
    <x v="2"/>
    <x v="1"/>
    <x v="3"/>
    <x v="3"/>
    <x v="0"/>
    <n v="8"/>
    <n v="0"/>
    <n v="4.4000000000000004"/>
  </r>
  <r>
    <x v="10"/>
    <x v="19"/>
    <x v="2"/>
    <x v="1"/>
    <x v="1"/>
    <x v="5"/>
    <x v="2"/>
    <x v="0"/>
    <n v="1"/>
    <n v="2.6168"/>
    <n v="0.69000000000000006"/>
  </r>
  <r>
    <x v="8"/>
    <x v="2"/>
    <x v="2"/>
    <x v="2"/>
    <x v="1"/>
    <x v="3"/>
    <x v="2"/>
    <x v="1"/>
    <n v="0"/>
    <n v="0"/>
    <n v="0"/>
  </r>
  <r>
    <x v="3"/>
    <x v="18"/>
    <x v="9"/>
    <x v="1"/>
    <x v="1"/>
    <x v="3"/>
    <x v="2"/>
    <x v="1"/>
    <n v="0"/>
    <n v="0"/>
    <n v="0"/>
  </r>
  <r>
    <x v="8"/>
    <x v="6"/>
    <x v="4"/>
    <x v="0"/>
    <x v="0"/>
    <x v="1"/>
    <x v="2"/>
    <x v="0"/>
    <n v="457"/>
    <n v="130.11619999999999"/>
    <n v="205.65"/>
  </r>
  <r>
    <x v="0"/>
    <x v="0"/>
    <x v="0"/>
    <x v="0"/>
    <x v="1"/>
    <x v="1"/>
    <x v="3"/>
    <x v="0"/>
    <n v="111"/>
    <n v="23.319100000000002"/>
    <n v="49.95"/>
  </r>
  <r>
    <x v="4"/>
    <x v="23"/>
    <x v="2"/>
    <x v="0"/>
    <x v="1"/>
    <x v="0"/>
    <x v="3"/>
    <x v="0"/>
    <n v="14"/>
    <n v="0"/>
    <n v="3.71"/>
  </r>
  <r>
    <x v="11"/>
    <x v="13"/>
    <x v="0"/>
    <x v="0"/>
    <x v="1"/>
    <x v="0"/>
    <x v="2"/>
    <x v="0"/>
    <n v="390"/>
    <n v="0"/>
    <n v="107.25"/>
  </r>
  <r>
    <x v="7"/>
    <x v="0"/>
    <x v="0"/>
    <x v="1"/>
    <x v="1"/>
    <x v="3"/>
    <x v="2"/>
    <x v="1"/>
    <n v="0"/>
    <n v="0"/>
    <n v="0"/>
  </r>
  <r>
    <x v="5"/>
    <x v="15"/>
    <x v="2"/>
    <x v="0"/>
    <x v="1"/>
    <x v="5"/>
    <x v="2"/>
    <x v="1"/>
    <n v="16"/>
    <n v="472.40220000000005"/>
    <n v="0"/>
  </r>
  <r>
    <x v="7"/>
    <x v="5"/>
    <x v="1"/>
    <x v="0"/>
    <x v="1"/>
    <x v="0"/>
    <x v="2"/>
    <x v="0"/>
    <n v="1671"/>
    <n v="0"/>
    <n v="459.52500000000003"/>
  </r>
  <r>
    <x v="2"/>
    <x v="9"/>
    <x v="2"/>
    <x v="2"/>
    <x v="1"/>
    <x v="2"/>
    <x v="1"/>
    <x v="0"/>
    <n v="8"/>
    <n v="0"/>
    <n v="2.2000000000000002"/>
  </r>
  <r>
    <x v="3"/>
    <x v="17"/>
    <x v="8"/>
    <x v="0"/>
    <x v="1"/>
    <x v="2"/>
    <x v="1"/>
    <x v="1"/>
    <n v="7"/>
    <n v="0"/>
    <n v="0"/>
  </r>
  <r>
    <x v="5"/>
    <x v="8"/>
    <x v="5"/>
    <x v="2"/>
    <x v="1"/>
    <x v="2"/>
    <x v="1"/>
    <x v="0"/>
    <n v="3"/>
    <n v="0"/>
    <n v="0.79500000000000004"/>
  </r>
  <r>
    <x v="5"/>
    <x v="13"/>
    <x v="0"/>
    <x v="0"/>
    <x v="1"/>
    <x v="0"/>
    <x v="0"/>
    <x v="1"/>
    <n v="2"/>
    <n v="0"/>
    <n v="0"/>
  </r>
  <r>
    <x v="9"/>
    <x v="9"/>
    <x v="2"/>
    <x v="0"/>
    <x v="1"/>
    <x v="3"/>
    <x v="0"/>
    <x v="1"/>
    <n v="1"/>
    <n v="0"/>
    <n v="0"/>
  </r>
  <r>
    <x v="11"/>
    <x v="11"/>
    <x v="2"/>
    <x v="2"/>
    <x v="1"/>
    <x v="1"/>
    <x v="1"/>
    <x v="0"/>
    <n v="75"/>
    <n v="18.3187"/>
    <n v="33.75"/>
  </r>
  <r>
    <x v="1"/>
    <x v="14"/>
    <x v="6"/>
    <x v="0"/>
    <x v="1"/>
    <x v="1"/>
    <x v="2"/>
    <x v="0"/>
    <n v="2"/>
    <n v="0.30260000000000004"/>
    <n v="0.9"/>
  </r>
  <r>
    <x v="7"/>
    <x v="12"/>
    <x v="1"/>
    <x v="0"/>
    <x v="1"/>
    <x v="2"/>
    <x v="0"/>
    <x v="0"/>
    <n v="132"/>
    <n v="0"/>
    <n v="36.300000000000004"/>
  </r>
  <r>
    <x v="0"/>
    <x v="10"/>
    <x v="0"/>
    <x v="0"/>
    <x v="1"/>
    <x v="4"/>
    <x v="2"/>
    <x v="0"/>
    <n v="254"/>
    <n v="0"/>
    <n v="139.70000000000002"/>
  </r>
  <r>
    <x v="1"/>
    <x v="11"/>
    <x v="2"/>
    <x v="2"/>
    <x v="1"/>
    <x v="3"/>
    <x v="0"/>
    <x v="0"/>
    <n v="16"/>
    <n v="0"/>
    <n v="8.8000000000000007"/>
  </r>
  <r>
    <x v="8"/>
    <x v="4"/>
    <x v="3"/>
    <x v="1"/>
    <x v="1"/>
    <x v="2"/>
    <x v="0"/>
    <x v="0"/>
    <n v="2"/>
    <n v="0"/>
    <n v="0.55000000000000004"/>
  </r>
  <r>
    <x v="7"/>
    <x v="10"/>
    <x v="0"/>
    <x v="0"/>
    <x v="1"/>
    <x v="4"/>
    <x v="0"/>
    <x v="0"/>
    <n v="135"/>
    <n v="0"/>
    <n v="74.25"/>
  </r>
  <r>
    <x v="0"/>
    <x v="6"/>
    <x v="4"/>
    <x v="2"/>
    <x v="1"/>
    <x v="0"/>
    <x v="2"/>
    <x v="0"/>
    <n v="793"/>
    <n v="0"/>
    <n v="210.14500000000001"/>
  </r>
  <r>
    <x v="1"/>
    <x v="4"/>
    <x v="3"/>
    <x v="2"/>
    <x v="1"/>
    <x v="1"/>
    <x v="2"/>
    <x v="0"/>
    <n v="129"/>
    <n v="33.201100000000004"/>
    <n v="58.050000000000004"/>
  </r>
  <r>
    <x v="3"/>
    <x v="19"/>
    <x v="2"/>
    <x v="0"/>
    <x v="1"/>
    <x v="0"/>
    <x v="0"/>
    <x v="0"/>
    <n v="3114"/>
    <n v="0"/>
    <n v="856.35"/>
  </r>
  <r>
    <x v="11"/>
    <x v="4"/>
    <x v="3"/>
    <x v="0"/>
    <x v="1"/>
    <x v="5"/>
    <x v="3"/>
    <x v="0"/>
    <n v="2"/>
    <n v="0.78470000000000006"/>
    <n v="1.3800000000000001"/>
  </r>
  <r>
    <x v="6"/>
    <x v="7"/>
    <x v="2"/>
    <x v="0"/>
    <x v="1"/>
    <x v="2"/>
    <x v="3"/>
    <x v="1"/>
    <n v="2"/>
    <n v="0"/>
    <n v="0"/>
  </r>
  <r>
    <x v="1"/>
    <x v="12"/>
    <x v="1"/>
    <x v="2"/>
    <x v="1"/>
    <x v="4"/>
    <x v="2"/>
    <x v="0"/>
    <n v="1"/>
    <n v="0"/>
    <n v="0.55000000000000004"/>
  </r>
  <r>
    <x v="5"/>
    <x v="11"/>
    <x v="2"/>
    <x v="2"/>
    <x v="1"/>
    <x v="1"/>
    <x v="0"/>
    <x v="0"/>
    <n v="125"/>
    <n v="39.895099999999999"/>
    <n v="56.25"/>
  </r>
  <r>
    <x v="5"/>
    <x v="12"/>
    <x v="1"/>
    <x v="2"/>
    <x v="1"/>
    <x v="1"/>
    <x v="2"/>
    <x v="0"/>
    <n v="61"/>
    <n v="22.901"/>
    <n v="27.450000000000003"/>
  </r>
  <r>
    <x v="1"/>
    <x v="17"/>
    <x v="8"/>
    <x v="1"/>
    <x v="1"/>
    <x v="0"/>
    <x v="2"/>
    <x v="0"/>
    <n v="271"/>
    <n v="0"/>
    <n v="74.525000000000006"/>
  </r>
  <r>
    <x v="6"/>
    <x v="26"/>
    <x v="2"/>
    <x v="0"/>
    <x v="1"/>
    <x v="3"/>
    <x v="2"/>
    <x v="1"/>
    <n v="0"/>
    <n v="0"/>
    <n v="0"/>
  </r>
  <r>
    <x v="5"/>
    <x v="19"/>
    <x v="2"/>
    <x v="2"/>
    <x v="1"/>
    <x v="0"/>
    <x v="2"/>
    <x v="1"/>
    <n v="54"/>
    <n v="0"/>
    <n v="0"/>
  </r>
  <r>
    <x v="5"/>
    <x v="21"/>
    <x v="0"/>
    <x v="0"/>
    <x v="1"/>
    <x v="0"/>
    <x v="0"/>
    <x v="0"/>
    <n v="13"/>
    <n v="0"/>
    <n v="3.4450000000000003"/>
  </r>
  <r>
    <x v="5"/>
    <x v="17"/>
    <x v="8"/>
    <x v="1"/>
    <x v="1"/>
    <x v="3"/>
    <x v="1"/>
    <x v="0"/>
    <n v="4"/>
    <n v="0"/>
    <n v="2.2000000000000002"/>
  </r>
  <r>
    <x v="9"/>
    <x v="9"/>
    <x v="2"/>
    <x v="0"/>
    <x v="1"/>
    <x v="1"/>
    <x v="3"/>
    <x v="0"/>
    <n v="452"/>
    <n v="126.26050000000001"/>
    <n v="203.4"/>
  </r>
  <r>
    <x v="9"/>
    <x v="8"/>
    <x v="5"/>
    <x v="2"/>
    <x v="1"/>
    <x v="0"/>
    <x v="3"/>
    <x v="0"/>
    <n v="38"/>
    <n v="0"/>
    <n v="10.07"/>
  </r>
  <r>
    <x v="0"/>
    <x v="13"/>
    <x v="0"/>
    <x v="0"/>
    <x v="1"/>
    <x v="0"/>
    <x v="3"/>
    <x v="0"/>
    <n v="144"/>
    <n v="0"/>
    <n v="38.160000000000004"/>
  </r>
  <r>
    <x v="3"/>
    <x v="4"/>
    <x v="3"/>
    <x v="0"/>
    <x v="1"/>
    <x v="3"/>
    <x v="3"/>
    <x v="1"/>
    <n v="13"/>
    <n v="0"/>
    <n v="0"/>
  </r>
  <r>
    <x v="1"/>
    <x v="5"/>
    <x v="1"/>
    <x v="0"/>
    <x v="1"/>
    <x v="2"/>
    <x v="1"/>
    <x v="1"/>
    <n v="1"/>
    <n v="0"/>
    <n v="0"/>
  </r>
  <r>
    <x v="2"/>
    <x v="17"/>
    <x v="8"/>
    <x v="0"/>
    <x v="1"/>
    <x v="4"/>
    <x v="3"/>
    <x v="1"/>
    <n v="104"/>
    <n v="0"/>
    <n v="0"/>
  </r>
  <r>
    <x v="7"/>
    <x v="11"/>
    <x v="2"/>
    <x v="1"/>
    <x v="1"/>
    <x v="0"/>
    <x v="3"/>
    <x v="1"/>
    <n v="24"/>
    <n v="0"/>
    <n v="0"/>
  </r>
  <r>
    <x v="8"/>
    <x v="10"/>
    <x v="0"/>
    <x v="0"/>
    <x v="1"/>
    <x v="1"/>
    <x v="1"/>
    <x v="0"/>
    <n v="903"/>
    <n v="313.91020000000003"/>
    <n v="406.35"/>
  </r>
  <r>
    <x v="8"/>
    <x v="10"/>
    <x v="0"/>
    <x v="2"/>
    <x v="1"/>
    <x v="2"/>
    <x v="3"/>
    <x v="1"/>
    <n v="1"/>
    <n v="0"/>
    <n v="0"/>
  </r>
  <r>
    <x v="4"/>
    <x v="4"/>
    <x v="3"/>
    <x v="0"/>
    <x v="1"/>
    <x v="0"/>
    <x v="1"/>
    <x v="0"/>
    <n v="2560"/>
    <n v="0"/>
    <n v="678.4"/>
  </r>
  <r>
    <x v="4"/>
    <x v="11"/>
    <x v="2"/>
    <x v="1"/>
    <x v="1"/>
    <x v="4"/>
    <x v="0"/>
    <x v="1"/>
    <n v="1"/>
    <n v="0"/>
    <n v="0"/>
  </r>
  <r>
    <x v="9"/>
    <x v="9"/>
    <x v="2"/>
    <x v="1"/>
    <x v="1"/>
    <x v="4"/>
    <x v="2"/>
    <x v="0"/>
    <n v="1"/>
    <n v="0"/>
    <n v="0.55000000000000004"/>
  </r>
  <r>
    <x v="11"/>
    <x v="6"/>
    <x v="4"/>
    <x v="2"/>
    <x v="1"/>
    <x v="2"/>
    <x v="2"/>
    <x v="0"/>
    <n v="84"/>
    <n v="0"/>
    <n v="23.1"/>
  </r>
  <r>
    <x v="10"/>
    <x v="10"/>
    <x v="0"/>
    <x v="0"/>
    <x v="0"/>
    <x v="4"/>
    <x v="0"/>
    <x v="0"/>
    <n v="40"/>
    <n v="0"/>
    <n v="22"/>
  </r>
  <r>
    <x v="2"/>
    <x v="10"/>
    <x v="0"/>
    <x v="1"/>
    <x v="0"/>
    <x v="1"/>
    <x v="0"/>
    <x v="0"/>
    <n v="6"/>
    <n v="1.5374000000000001"/>
    <n v="2.7"/>
  </r>
  <r>
    <x v="9"/>
    <x v="19"/>
    <x v="2"/>
    <x v="0"/>
    <x v="1"/>
    <x v="3"/>
    <x v="2"/>
    <x v="0"/>
    <n v="1607"/>
    <n v="0"/>
    <n v="883.85"/>
  </r>
  <r>
    <x v="6"/>
    <x v="0"/>
    <x v="0"/>
    <x v="2"/>
    <x v="1"/>
    <x v="1"/>
    <x v="1"/>
    <x v="0"/>
    <n v="10"/>
    <n v="1.9258000000000002"/>
    <n v="4.5"/>
  </r>
  <r>
    <x v="0"/>
    <x v="6"/>
    <x v="4"/>
    <x v="1"/>
    <x v="1"/>
    <x v="1"/>
    <x v="1"/>
    <x v="0"/>
    <n v="5"/>
    <n v="1.2369000000000001"/>
    <n v="2.25"/>
  </r>
  <r>
    <x v="9"/>
    <x v="7"/>
    <x v="2"/>
    <x v="0"/>
    <x v="1"/>
    <x v="0"/>
    <x v="3"/>
    <x v="0"/>
    <n v="22"/>
    <n v="0"/>
    <n v="5.83"/>
  </r>
  <r>
    <x v="2"/>
    <x v="7"/>
    <x v="2"/>
    <x v="0"/>
    <x v="1"/>
    <x v="2"/>
    <x v="0"/>
    <x v="0"/>
    <n v="2"/>
    <n v="0"/>
    <n v="0.55000000000000004"/>
  </r>
  <r>
    <x v="1"/>
    <x v="5"/>
    <x v="1"/>
    <x v="2"/>
    <x v="1"/>
    <x v="2"/>
    <x v="2"/>
    <x v="0"/>
    <n v="11"/>
    <n v="0"/>
    <n v="3.0250000000000004"/>
  </r>
  <r>
    <x v="9"/>
    <x v="22"/>
    <x v="7"/>
    <x v="0"/>
    <x v="1"/>
    <x v="3"/>
    <x v="3"/>
    <x v="0"/>
    <n v="1"/>
    <n v="0"/>
    <n v="0.55000000000000004"/>
  </r>
  <r>
    <x v="6"/>
    <x v="9"/>
    <x v="2"/>
    <x v="1"/>
    <x v="1"/>
    <x v="0"/>
    <x v="0"/>
    <x v="0"/>
    <n v="50"/>
    <n v="0"/>
    <n v="13.75"/>
  </r>
  <r>
    <x v="1"/>
    <x v="12"/>
    <x v="1"/>
    <x v="1"/>
    <x v="1"/>
    <x v="2"/>
    <x v="2"/>
    <x v="0"/>
    <n v="6"/>
    <n v="0"/>
    <n v="1.6500000000000001"/>
  </r>
  <r>
    <x v="6"/>
    <x v="17"/>
    <x v="8"/>
    <x v="1"/>
    <x v="1"/>
    <x v="0"/>
    <x v="0"/>
    <x v="1"/>
    <n v="4"/>
    <n v="0"/>
    <n v="0"/>
  </r>
  <r>
    <x v="10"/>
    <x v="17"/>
    <x v="8"/>
    <x v="1"/>
    <x v="1"/>
    <x v="0"/>
    <x v="0"/>
    <x v="0"/>
    <n v="75"/>
    <n v="0"/>
    <n v="20.625"/>
  </r>
  <r>
    <x v="7"/>
    <x v="0"/>
    <x v="0"/>
    <x v="1"/>
    <x v="0"/>
    <x v="1"/>
    <x v="3"/>
    <x v="0"/>
    <n v="2"/>
    <n v="0.55080000000000007"/>
    <n v="0.9"/>
  </r>
  <r>
    <x v="1"/>
    <x v="2"/>
    <x v="2"/>
    <x v="0"/>
    <x v="1"/>
    <x v="3"/>
    <x v="1"/>
    <x v="0"/>
    <n v="14"/>
    <n v="0"/>
    <n v="7.7"/>
  </r>
  <r>
    <x v="2"/>
    <x v="13"/>
    <x v="0"/>
    <x v="0"/>
    <x v="1"/>
    <x v="2"/>
    <x v="0"/>
    <x v="0"/>
    <n v="12"/>
    <n v="0"/>
    <n v="3.3000000000000003"/>
  </r>
  <r>
    <x v="2"/>
    <x v="10"/>
    <x v="0"/>
    <x v="0"/>
    <x v="1"/>
    <x v="2"/>
    <x v="2"/>
    <x v="1"/>
    <n v="127"/>
    <n v="0"/>
    <n v="0"/>
  </r>
  <r>
    <x v="1"/>
    <x v="1"/>
    <x v="1"/>
    <x v="1"/>
    <x v="1"/>
    <x v="0"/>
    <x v="1"/>
    <x v="0"/>
    <n v="1"/>
    <n v="0"/>
    <n v="0.27500000000000002"/>
  </r>
  <r>
    <x v="11"/>
    <x v="21"/>
    <x v="0"/>
    <x v="0"/>
    <x v="1"/>
    <x v="4"/>
    <x v="3"/>
    <x v="0"/>
    <n v="1"/>
    <n v="0"/>
    <n v="0.55000000000000004"/>
  </r>
  <r>
    <x v="3"/>
    <x v="4"/>
    <x v="3"/>
    <x v="0"/>
    <x v="0"/>
    <x v="4"/>
    <x v="0"/>
    <x v="0"/>
    <n v="3"/>
    <n v="0"/>
    <n v="1.6500000000000001"/>
  </r>
  <r>
    <x v="8"/>
    <x v="2"/>
    <x v="2"/>
    <x v="1"/>
    <x v="1"/>
    <x v="1"/>
    <x v="0"/>
    <x v="0"/>
    <n v="1"/>
    <n v="0.25109999999999999"/>
    <n v="0.45"/>
  </r>
  <r>
    <x v="1"/>
    <x v="0"/>
    <x v="0"/>
    <x v="0"/>
    <x v="0"/>
    <x v="3"/>
    <x v="2"/>
    <x v="1"/>
    <n v="0"/>
    <n v="0"/>
    <n v="0"/>
  </r>
  <r>
    <x v="0"/>
    <x v="10"/>
    <x v="0"/>
    <x v="1"/>
    <x v="0"/>
    <x v="4"/>
    <x v="2"/>
    <x v="0"/>
    <n v="1"/>
    <n v="0"/>
    <n v="0.55000000000000004"/>
  </r>
  <r>
    <x v="9"/>
    <x v="11"/>
    <x v="2"/>
    <x v="1"/>
    <x v="1"/>
    <x v="0"/>
    <x v="2"/>
    <x v="0"/>
    <n v="700"/>
    <n v="0"/>
    <n v="185.5"/>
  </r>
  <r>
    <x v="10"/>
    <x v="10"/>
    <x v="0"/>
    <x v="2"/>
    <x v="0"/>
    <x v="0"/>
    <x v="2"/>
    <x v="1"/>
    <n v="11"/>
    <n v="0"/>
    <n v="0"/>
  </r>
  <r>
    <x v="6"/>
    <x v="10"/>
    <x v="0"/>
    <x v="0"/>
    <x v="0"/>
    <x v="3"/>
    <x v="3"/>
    <x v="0"/>
    <n v="126"/>
    <n v="0"/>
    <n v="69.3"/>
  </r>
  <r>
    <x v="6"/>
    <x v="9"/>
    <x v="2"/>
    <x v="0"/>
    <x v="1"/>
    <x v="0"/>
    <x v="2"/>
    <x v="0"/>
    <n v="9456"/>
    <n v="0"/>
    <n v="2600.4"/>
  </r>
  <r>
    <x v="4"/>
    <x v="11"/>
    <x v="2"/>
    <x v="0"/>
    <x v="1"/>
    <x v="0"/>
    <x v="0"/>
    <x v="0"/>
    <n v="4132"/>
    <n v="0"/>
    <n v="1094.98"/>
  </r>
  <r>
    <x v="9"/>
    <x v="11"/>
    <x v="2"/>
    <x v="2"/>
    <x v="1"/>
    <x v="2"/>
    <x v="1"/>
    <x v="0"/>
    <n v="25"/>
    <n v="0"/>
    <n v="6.625"/>
  </r>
  <r>
    <x v="1"/>
    <x v="16"/>
    <x v="7"/>
    <x v="1"/>
    <x v="1"/>
    <x v="3"/>
    <x v="3"/>
    <x v="0"/>
    <n v="1"/>
    <n v="0"/>
    <n v="0.55000000000000004"/>
  </r>
  <r>
    <x v="8"/>
    <x v="17"/>
    <x v="8"/>
    <x v="2"/>
    <x v="1"/>
    <x v="3"/>
    <x v="0"/>
    <x v="0"/>
    <n v="34"/>
    <n v="0"/>
    <n v="18.7"/>
  </r>
  <r>
    <x v="2"/>
    <x v="5"/>
    <x v="1"/>
    <x v="2"/>
    <x v="1"/>
    <x v="1"/>
    <x v="0"/>
    <x v="0"/>
    <n v="1"/>
    <n v="0.1"/>
    <n v="0.45"/>
  </r>
  <r>
    <x v="8"/>
    <x v="9"/>
    <x v="2"/>
    <x v="2"/>
    <x v="1"/>
    <x v="3"/>
    <x v="3"/>
    <x v="0"/>
    <n v="4"/>
    <n v="0"/>
    <n v="2.2000000000000002"/>
  </r>
  <r>
    <x v="11"/>
    <x v="1"/>
    <x v="1"/>
    <x v="1"/>
    <x v="1"/>
    <x v="0"/>
    <x v="3"/>
    <x v="0"/>
    <n v="6"/>
    <n v="0"/>
    <n v="1.6500000000000001"/>
  </r>
  <r>
    <x v="4"/>
    <x v="17"/>
    <x v="8"/>
    <x v="0"/>
    <x v="1"/>
    <x v="1"/>
    <x v="2"/>
    <x v="0"/>
    <n v="2019"/>
    <n v="602.20350000000008"/>
    <n v="908.55000000000007"/>
  </r>
  <r>
    <x v="11"/>
    <x v="11"/>
    <x v="2"/>
    <x v="0"/>
    <x v="1"/>
    <x v="5"/>
    <x v="2"/>
    <x v="0"/>
    <n v="17"/>
    <n v="155.51000000000002"/>
    <n v="11.73"/>
  </r>
  <r>
    <x v="9"/>
    <x v="2"/>
    <x v="2"/>
    <x v="2"/>
    <x v="1"/>
    <x v="2"/>
    <x v="1"/>
    <x v="0"/>
    <n v="6"/>
    <n v="0"/>
    <n v="1.59"/>
  </r>
  <r>
    <x v="3"/>
    <x v="15"/>
    <x v="2"/>
    <x v="2"/>
    <x v="1"/>
    <x v="3"/>
    <x v="0"/>
    <x v="0"/>
    <n v="5"/>
    <n v="0"/>
    <n v="2.75"/>
  </r>
  <r>
    <x v="6"/>
    <x v="6"/>
    <x v="4"/>
    <x v="0"/>
    <x v="0"/>
    <x v="4"/>
    <x v="0"/>
    <x v="0"/>
    <n v="26"/>
    <n v="0"/>
    <n v="14.3"/>
  </r>
  <r>
    <x v="2"/>
    <x v="17"/>
    <x v="8"/>
    <x v="0"/>
    <x v="1"/>
    <x v="2"/>
    <x v="2"/>
    <x v="0"/>
    <n v="2045"/>
    <n v="0"/>
    <n v="562.375"/>
  </r>
  <r>
    <x v="9"/>
    <x v="16"/>
    <x v="7"/>
    <x v="0"/>
    <x v="1"/>
    <x v="4"/>
    <x v="2"/>
    <x v="1"/>
    <n v="18"/>
    <n v="0"/>
    <n v="0"/>
  </r>
  <r>
    <x v="1"/>
    <x v="8"/>
    <x v="5"/>
    <x v="1"/>
    <x v="1"/>
    <x v="1"/>
    <x v="1"/>
    <x v="0"/>
    <n v="11"/>
    <n v="2.4102000000000001"/>
    <n v="4.95"/>
  </r>
  <r>
    <x v="10"/>
    <x v="10"/>
    <x v="0"/>
    <x v="0"/>
    <x v="0"/>
    <x v="3"/>
    <x v="3"/>
    <x v="0"/>
    <n v="98"/>
    <n v="0"/>
    <n v="53.900000000000006"/>
  </r>
  <r>
    <x v="4"/>
    <x v="1"/>
    <x v="1"/>
    <x v="0"/>
    <x v="1"/>
    <x v="4"/>
    <x v="3"/>
    <x v="0"/>
    <n v="11"/>
    <n v="0"/>
    <n v="6.0500000000000007"/>
  </r>
  <r>
    <x v="4"/>
    <x v="7"/>
    <x v="2"/>
    <x v="1"/>
    <x v="1"/>
    <x v="0"/>
    <x v="1"/>
    <x v="1"/>
    <n v="1"/>
    <n v="0"/>
    <n v="0"/>
  </r>
  <r>
    <x v="7"/>
    <x v="17"/>
    <x v="8"/>
    <x v="2"/>
    <x v="1"/>
    <x v="2"/>
    <x v="3"/>
    <x v="1"/>
    <n v="8"/>
    <n v="0"/>
    <n v="0"/>
  </r>
  <r>
    <x v="9"/>
    <x v="25"/>
    <x v="11"/>
    <x v="0"/>
    <x v="1"/>
    <x v="0"/>
    <x v="0"/>
    <x v="0"/>
    <n v="27"/>
    <n v="0"/>
    <n v="7.1550000000000002"/>
  </r>
  <r>
    <x v="6"/>
    <x v="19"/>
    <x v="2"/>
    <x v="2"/>
    <x v="1"/>
    <x v="3"/>
    <x v="2"/>
    <x v="1"/>
    <n v="0"/>
    <n v="0"/>
    <n v="0"/>
  </r>
  <r>
    <x v="9"/>
    <x v="17"/>
    <x v="8"/>
    <x v="2"/>
    <x v="1"/>
    <x v="5"/>
    <x v="2"/>
    <x v="0"/>
    <n v="5"/>
    <n v="19.7698"/>
    <n v="3.45"/>
  </r>
  <r>
    <x v="11"/>
    <x v="17"/>
    <x v="8"/>
    <x v="2"/>
    <x v="1"/>
    <x v="4"/>
    <x v="2"/>
    <x v="0"/>
    <n v="10"/>
    <n v="0"/>
    <n v="5.5"/>
  </r>
  <r>
    <x v="9"/>
    <x v="13"/>
    <x v="0"/>
    <x v="2"/>
    <x v="1"/>
    <x v="0"/>
    <x v="0"/>
    <x v="0"/>
    <n v="5"/>
    <n v="0"/>
    <n v="1.325"/>
  </r>
  <r>
    <x v="6"/>
    <x v="15"/>
    <x v="2"/>
    <x v="1"/>
    <x v="1"/>
    <x v="3"/>
    <x v="2"/>
    <x v="0"/>
    <n v="10"/>
    <n v="0"/>
    <n v="5.5"/>
  </r>
  <r>
    <x v="10"/>
    <x v="22"/>
    <x v="7"/>
    <x v="0"/>
    <x v="1"/>
    <x v="0"/>
    <x v="2"/>
    <x v="0"/>
    <n v="281"/>
    <n v="0"/>
    <n v="77.275000000000006"/>
  </r>
  <r>
    <x v="0"/>
    <x v="16"/>
    <x v="7"/>
    <x v="0"/>
    <x v="1"/>
    <x v="4"/>
    <x v="3"/>
    <x v="1"/>
    <n v="5"/>
    <n v="0"/>
    <n v="0"/>
  </r>
  <r>
    <x v="9"/>
    <x v="15"/>
    <x v="2"/>
    <x v="1"/>
    <x v="1"/>
    <x v="0"/>
    <x v="0"/>
    <x v="0"/>
    <n v="43"/>
    <n v="0"/>
    <n v="11.395000000000001"/>
  </r>
  <r>
    <x v="5"/>
    <x v="26"/>
    <x v="2"/>
    <x v="0"/>
    <x v="1"/>
    <x v="1"/>
    <x v="2"/>
    <x v="0"/>
    <n v="4"/>
    <n v="2.5695000000000001"/>
    <n v="1.8"/>
  </r>
  <r>
    <x v="6"/>
    <x v="4"/>
    <x v="3"/>
    <x v="0"/>
    <x v="1"/>
    <x v="3"/>
    <x v="0"/>
    <x v="0"/>
    <n v="451"/>
    <n v="0"/>
    <n v="248.05"/>
  </r>
  <r>
    <x v="3"/>
    <x v="0"/>
    <x v="0"/>
    <x v="0"/>
    <x v="1"/>
    <x v="0"/>
    <x v="2"/>
    <x v="0"/>
    <n v="1937"/>
    <n v="0"/>
    <n v="532.67500000000007"/>
  </r>
  <r>
    <x v="8"/>
    <x v="15"/>
    <x v="2"/>
    <x v="2"/>
    <x v="1"/>
    <x v="0"/>
    <x v="0"/>
    <x v="0"/>
    <n v="77"/>
    <n v="0"/>
    <n v="21.175000000000001"/>
  </r>
  <r>
    <x v="9"/>
    <x v="26"/>
    <x v="2"/>
    <x v="0"/>
    <x v="1"/>
    <x v="0"/>
    <x v="2"/>
    <x v="0"/>
    <n v="40"/>
    <n v="0"/>
    <n v="10.6"/>
  </r>
  <r>
    <x v="9"/>
    <x v="10"/>
    <x v="0"/>
    <x v="2"/>
    <x v="0"/>
    <x v="0"/>
    <x v="0"/>
    <x v="1"/>
    <n v="1"/>
    <n v="0"/>
    <n v="0"/>
  </r>
  <r>
    <x v="3"/>
    <x v="0"/>
    <x v="0"/>
    <x v="2"/>
    <x v="1"/>
    <x v="1"/>
    <x v="2"/>
    <x v="0"/>
    <n v="18"/>
    <n v="4.2804000000000002"/>
    <n v="8.1"/>
  </r>
  <r>
    <x v="3"/>
    <x v="10"/>
    <x v="0"/>
    <x v="2"/>
    <x v="0"/>
    <x v="1"/>
    <x v="0"/>
    <x v="0"/>
    <n v="66"/>
    <n v="11.246500000000001"/>
    <n v="29.700000000000003"/>
  </r>
  <r>
    <x v="2"/>
    <x v="1"/>
    <x v="1"/>
    <x v="0"/>
    <x v="1"/>
    <x v="4"/>
    <x v="2"/>
    <x v="0"/>
    <n v="8"/>
    <n v="0"/>
    <n v="4.4000000000000004"/>
  </r>
  <r>
    <x v="6"/>
    <x v="1"/>
    <x v="1"/>
    <x v="0"/>
    <x v="1"/>
    <x v="2"/>
    <x v="3"/>
    <x v="0"/>
    <n v="162"/>
    <n v="0"/>
    <n v="44.550000000000004"/>
  </r>
  <r>
    <x v="6"/>
    <x v="10"/>
    <x v="0"/>
    <x v="0"/>
    <x v="1"/>
    <x v="2"/>
    <x v="2"/>
    <x v="1"/>
    <n v="124"/>
    <n v="0"/>
    <n v="0"/>
  </r>
  <r>
    <x v="1"/>
    <x v="6"/>
    <x v="4"/>
    <x v="2"/>
    <x v="1"/>
    <x v="0"/>
    <x v="1"/>
    <x v="0"/>
    <n v="65"/>
    <n v="0"/>
    <n v="17.855"/>
  </r>
  <r>
    <x v="7"/>
    <x v="10"/>
    <x v="0"/>
    <x v="1"/>
    <x v="0"/>
    <x v="1"/>
    <x v="1"/>
    <x v="0"/>
    <n v="12"/>
    <n v="8.9579000000000004"/>
    <n v="5.4"/>
  </r>
  <r>
    <x v="7"/>
    <x v="10"/>
    <x v="0"/>
    <x v="2"/>
    <x v="0"/>
    <x v="3"/>
    <x v="1"/>
    <x v="0"/>
    <n v="3"/>
    <n v="0"/>
    <n v="1.6500000000000001"/>
  </r>
  <r>
    <x v="3"/>
    <x v="16"/>
    <x v="7"/>
    <x v="1"/>
    <x v="1"/>
    <x v="3"/>
    <x v="2"/>
    <x v="1"/>
    <n v="0"/>
    <n v="0"/>
    <n v="0"/>
  </r>
  <r>
    <x v="11"/>
    <x v="11"/>
    <x v="2"/>
    <x v="0"/>
    <x v="1"/>
    <x v="3"/>
    <x v="3"/>
    <x v="0"/>
    <n v="512"/>
    <n v="0"/>
    <n v="281.60000000000002"/>
  </r>
  <r>
    <x v="5"/>
    <x v="4"/>
    <x v="3"/>
    <x v="2"/>
    <x v="0"/>
    <x v="1"/>
    <x v="2"/>
    <x v="0"/>
    <n v="7"/>
    <n v="1.9376"/>
    <n v="3.1500000000000004"/>
  </r>
  <r>
    <x v="0"/>
    <x v="6"/>
    <x v="4"/>
    <x v="0"/>
    <x v="0"/>
    <x v="0"/>
    <x v="0"/>
    <x v="0"/>
    <n v="794"/>
    <n v="0"/>
    <n v="210.41"/>
  </r>
  <r>
    <x v="0"/>
    <x v="17"/>
    <x v="8"/>
    <x v="2"/>
    <x v="1"/>
    <x v="1"/>
    <x v="0"/>
    <x v="0"/>
    <n v="177"/>
    <n v="49.088200000000001"/>
    <n v="79.650000000000006"/>
  </r>
  <r>
    <x v="11"/>
    <x v="26"/>
    <x v="2"/>
    <x v="0"/>
    <x v="1"/>
    <x v="3"/>
    <x v="2"/>
    <x v="0"/>
    <n v="1"/>
    <n v="0"/>
    <n v="0.55000000000000004"/>
  </r>
  <r>
    <x v="3"/>
    <x v="10"/>
    <x v="0"/>
    <x v="0"/>
    <x v="1"/>
    <x v="4"/>
    <x v="2"/>
    <x v="1"/>
    <n v="304"/>
    <n v="0"/>
    <n v="0"/>
  </r>
  <r>
    <x v="4"/>
    <x v="23"/>
    <x v="2"/>
    <x v="0"/>
    <x v="1"/>
    <x v="1"/>
    <x v="3"/>
    <x v="0"/>
    <n v="1"/>
    <n v="5.0000000000000001E-4"/>
    <n v="0.45"/>
  </r>
  <r>
    <x v="1"/>
    <x v="13"/>
    <x v="0"/>
    <x v="2"/>
    <x v="1"/>
    <x v="1"/>
    <x v="2"/>
    <x v="0"/>
    <n v="1"/>
    <n v="0.251"/>
    <n v="0.45"/>
  </r>
  <r>
    <x v="9"/>
    <x v="6"/>
    <x v="4"/>
    <x v="0"/>
    <x v="1"/>
    <x v="3"/>
    <x v="0"/>
    <x v="0"/>
    <n v="255"/>
    <n v="0"/>
    <n v="140.25"/>
  </r>
  <r>
    <x v="0"/>
    <x v="6"/>
    <x v="4"/>
    <x v="1"/>
    <x v="1"/>
    <x v="0"/>
    <x v="0"/>
    <x v="0"/>
    <n v="26"/>
    <n v="0"/>
    <n v="6.8900000000000006"/>
  </r>
  <r>
    <x v="4"/>
    <x v="12"/>
    <x v="1"/>
    <x v="0"/>
    <x v="1"/>
    <x v="2"/>
    <x v="0"/>
    <x v="1"/>
    <n v="1"/>
    <n v="0"/>
    <n v="0"/>
  </r>
  <r>
    <x v="7"/>
    <x v="0"/>
    <x v="0"/>
    <x v="1"/>
    <x v="1"/>
    <x v="2"/>
    <x v="0"/>
    <x v="0"/>
    <n v="1"/>
    <n v="0"/>
    <n v="0.27500000000000002"/>
  </r>
  <r>
    <x v="8"/>
    <x v="16"/>
    <x v="7"/>
    <x v="1"/>
    <x v="1"/>
    <x v="3"/>
    <x v="2"/>
    <x v="0"/>
    <n v="8"/>
    <n v="0"/>
    <n v="4.4000000000000004"/>
  </r>
  <r>
    <x v="2"/>
    <x v="6"/>
    <x v="4"/>
    <x v="0"/>
    <x v="0"/>
    <x v="2"/>
    <x v="2"/>
    <x v="0"/>
    <n v="241"/>
    <n v="0"/>
    <n v="66.275000000000006"/>
  </r>
  <r>
    <x v="6"/>
    <x v="9"/>
    <x v="2"/>
    <x v="1"/>
    <x v="1"/>
    <x v="3"/>
    <x v="1"/>
    <x v="0"/>
    <n v="9"/>
    <n v="0"/>
    <n v="4.95"/>
  </r>
  <r>
    <x v="11"/>
    <x v="0"/>
    <x v="0"/>
    <x v="0"/>
    <x v="1"/>
    <x v="3"/>
    <x v="3"/>
    <x v="0"/>
    <n v="34"/>
    <n v="0"/>
    <n v="18.7"/>
  </r>
  <r>
    <x v="11"/>
    <x v="4"/>
    <x v="3"/>
    <x v="0"/>
    <x v="1"/>
    <x v="3"/>
    <x v="1"/>
    <x v="1"/>
    <n v="3"/>
    <n v="0"/>
    <n v="0"/>
  </r>
  <r>
    <x v="2"/>
    <x v="6"/>
    <x v="4"/>
    <x v="0"/>
    <x v="1"/>
    <x v="5"/>
    <x v="3"/>
    <x v="0"/>
    <n v="2"/>
    <n v="28.0016"/>
    <n v="1.3800000000000001"/>
  </r>
  <r>
    <x v="0"/>
    <x v="13"/>
    <x v="0"/>
    <x v="0"/>
    <x v="1"/>
    <x v="4"/>
    <x v="0"/>
    <x v="0"/>
    <n v="1"/>
    <n v="0"/>
    <n v="0.55000000000000004"/>
  </r>
  <r>
    <x v="4"/>
    <x v="10"/>
    <x v="0"/>
    <x v="0"/>
    <x v="0"/>
    <x v="0"/>
    <x v="1"/>
    <x v="0"/>
    <n v="658"/>
    <n v="0"/>
    <n v="174.37"/>
  </r>
  <r>
    <x v="6"/>
    <x v="6"/>
    <x v="4"/>
    <x v="0"/>
    <x v="1"/>
    <x v="3"/>
    <x v="0"/>
    <x v="1"/>
    <n v="11"/>
    <n v="0"/>
    <n v="0"/>
  </r>
  <r>
    <x v="10"/>
    <x v="14"/>
    <x v="6"/>
    <x v="0"/>
    <x v="1"/>
    <x v="3"/>
    <x v="2"/>
    <x v="1"/>
    <n v="0"/>
    <n v="0"/>
    <n v="0"/>
  </r>
  <r>
    <x v="7"/>
    <x v="17"/>
    <x v="8"/>
    <x v="1"/>
    <x v="1"/>
    <x v="5"/>
    <x v="2"/>
    <x v="0"/>
    <n v="2"/>
    <n v="11.9192"/>
    <n v="1.3800000000000001"/>
  </r>
  <r>
    <x v="8"/>
    <x v="8"/>
    <x v="5"/>
    <x v="2"/>
    <x v="1"/>
    <x v="2"/>
    <x v="3"/>
    <x v="0"/>
    <n v="14"/>
    <n v="0"/>
    <n v="3.85"/>
  </r>
  <r>
    <x v="10"/>
    <x v="4"/>
    <x v="3"/>
    <x v="2"/>
    <x v="1"/>
    <x v="0"/>
    <x v="0"/>
    <x v="0"/>
    <n v="176"/>
    <n v="0"/>
    <n v="48.400000000000006"/>
  </r>
  <r>
    <x v="5"/>
    <x v="6"/>
    <x v="4"/>
    <x v="0"/>
    <x v="1"/>
    <x v="4"/>
    <x v="0"/>
    <x v="0"/>
    <n v="84"/>
    <n v="0"/>
    <n v="46.2"/>
  </r>
  <r>
    <x v="1"/>
    <x v="12"/>
    <x v="1"/>
    <x v="2"/>
    <x v="1"/>
    <x v="1"/>
    <x v="1"/>
    <x v="0"/>
    <n v="3"/>
    <n v="0.436"/>
    <n v="1.35"/>
  </r>
  <r>
    <x v="4"/>
    <x v="10"/>
    <x v="0"/>
    <x v="2"/>
    <x v="1"/>
    <x v="5"/>
    <x v="0"/>
    <x v="0"/>
    <n v="2"/>
    <n v="25.733500000000003"/>
    <n v="1.3800000000000001"/>
  </r>
  <r>
    <x v="10"/>
    <x v="2"/>
    <x v="2"/>
    <x v="2"/>
    <x v="1"/>
    <x v="0"/>
    <x v="2"/>
    <x v="0"/>
    <n v="184"/>
    <n v="0"/>
    <n v="50.6"/>
  </r>
  <r>
    <x v="11"/>
    <x v="22"/>
    <x v="7"/>
    <x v="2"/>
    <x v="1"/>
    <x v="0"/>
    <x v="3"/>
    <x v="0"/>
    <n v="2"/>
    <n v="0"/>
    <n v="0.55000000000000004"/>
  </r>
  <r>
    <x v="7"/>
    <x v="11"/>
    <x v="2"/>
    <x v="1"/>
    <x v="1"/>
    <x v="2"/>
    <x v="3"/>
    <x v="0"/>
    <n v="44"/>
    <n v="0"/>
    <n v="12.100000000000001"/>
  </r>
  <r>
    <x v="6"/>
    <x v="10"/>
    <x v="0"/>
    <x v="0"/>
    <x v="0"/>
    <x v="4"/>
    <x v="2"/>
    <x v="0"/>
    <n v="93"/>
    <n v="0"/>
    <n v="51.150000000000006"/>
  </r>
  <r>
    <x v="7"/>
    <x v="15"/>
    <x v="2"/>
    <x v="0"/>
    <x v="1"/>
    <x v="1"/>
    <x v="3"/>
    <x v="0"/>
    <n v="544"/>
    <n v="200.38410000000002"/>
    <n v="244.8"/>
  </r>
  <r>
    <x v="6"/>
    <x v="6"/>
    <x v="4"/>
    <x v="0"/>
    <x v="0"/>
    <x v="3"/>
    <x v="2"/>
    <x v="1"/>
    <n v="4"/>
    <n v="0"/>
    <n v="0"/>
  </r>
  <r>
    <x v="10"/>
    <x v="0"/>
    <x v="0"/>
    <x v="0"/>
    <x v="1"/>
    <x v="4"/>
    <x v="1"/>
    <x v="0"/>
    <n v="1"/>
    <n v="0"/>
    <n v="0.55000000000000004"/>
  </r>
  <r>
    <x v="1"/>
    <x v="3"/>
    <x v="2"/>
    <x v="0"/>
    <x v="1"/>
    <x v="3"/>
    <x v="3"/>
    <x v="0"/>
    <n v="1"/>
    <n v="0"/>
    <n v="0.55000000000000004"/>
  </r>
  <r>
    <x v="1"/>
    <x v="17"/>
    <x v="8"/>
    <x v="2"/>
    <x v="1"/>
    <x v="3"/>
    <x v="0"/>
    <x v="1"/>
    <n v="3"/>
    <n v="0"/>
    <n v="0"/>
  </r>
  <r>
    <x v="10"/>
    <x v="4"/>
    <x v="3"/>
    <x v="0"/>
    <x v="1"/>
    <x v="2"/>
    <x v="3"/>
    <x v="1"/>
    <n v="14"/>
    <n v="0"/>
    <n v="0"/>
  </r>
  <r>
    <x v="7"/>
    <x v="5"/>
    <x v="1"/>
    <x v="0"/>
    <x v="1"/>
    <x v="4"/>
    <x v="0"/>
    <x v="0"/>
    <n v="2"/>
    <n v="0"/>
    <n v="1.1000000000000001"/>
  </r>
  <r>
    <x v="6"/>
    <x v="4"/>
    <x v="3"/>
    <x v="0"/>
    <x v="1"/>
    <x v="2"/>
    <x v="2"/>
    <x v="0"/>
    <n v="4010"/>
    <n v="0"/>
    <n v="1102.75"/>
  </r>
  <r>
    <x v="11"/>
    <x v="9"/>
    <x v="2"/>
    <x v="2"/>
    <x v="1"/>
    <x v="0"/>
    <x v="1"/>
    <x v="0"/>
    <n v="23"/>
    <n v="0"/>
    <n v="6.3250000000000002"/>
  </r>
  <r>
    <x v="2"/>
    <x v="24"/>
    <x v="2"/>
    <x v="2"/>
    <x v="1"/>
    <x v="3"/>
    <x v="2"/>
    <x v="0"/>
    <n v="1"/>
    <n v="0"/>
    <n v="0.55000000000000004"/>
  </r>
  <r>
    <x v="2"/>
    <x v="16"/>
    <x v="7"/>
    <x v="1"/>
    <x v="1"/>
    <x v="4"/>
    <x v="0"/>
    <x v="0"/>
    <n v="1"/>
    <n v="0"/>
    <n v="0.55000000000000004"/>
  </r>
  <r>
    <x v="10"/>
    <x v="16"/>
    <x v="7"/>
    <x v="0"/>
    <x v="1"/>
    <x v="4"/>
    <x v="1"/>
    <x v="1"/>
    <n v="4"/>
    <n v="0"/>
    <n v="0"/>
  </r>
  <r>
    <x v="11"/>
    <x v="10"/>
    <x v="0"/>
    <x v="0"/>
    <x v="1"/>
    <x v="0"/>
    <x v="0"/>
    <x v="0"/>
    <n v="8426"/>
    <n v="0"/>
    <n v="2317.15"/>
  </r>
  <r>
    <x v="3"/>
    <x v="17"/>
    <x v="8"/>
    <x v="1"/>
    <x v="1"/>
    <x v="0"/>
    <x v="2"/>
    <x v="1"/>
    <n v="4"/>
    <n v="0"/>
    <n v="0"/>
  </r>
  <r>
    <x v="2"/>
    <x v="15"/>
    <x v="2"/>
    <x v="0"/>
    <x v="1"/>
    <x v="2"/>
    <x v="0"/>
    <x v="0"/>
    <n v="88"/>
    <n v="0"/>
    <n v="24.200000000000003"/>
  </r>
  <r>
    <x v="4"/>
    <x v="6"/>
    <x v="4"/>
    <x v="2"/>
    <x v="1"/>
    <x v="4"/>
    <x v="1"/>
    <x v="0"/>
    <n v="5"/>
    <n v="0"/>
    <n v="2.75"/>
  </r>
  <r>
    <x v="6"/>
    <x v="1"/>
    <x v="1"/>
    <x v="0"/>
    <x v="1"/>
    <x v="0"/>
    <x v="3"/>
    <x v="0"/>
    <n v="1889"/>
    <n v="0"/>
    <n v="519.47500000000002"/>
  </r>
  <r>
    <x v="9"/>
    <x v="15"/>
    <x v="2"/>
    <x v="2"/>
    <x v="1"/>
    <x v="0"/>
    <x v="0"/>
    <x v="0"/>
    <n v="66"/>
    <n v="0"/>
    <n v="17.490000000000002"/>
  </r>
  <r>
    <x v="11"/>
    <x v="17"/>
    <x v="8"/>
    <x v="2"/>
    <x v="1"/>
    <x v="0"/>
    <x v="2"/>
    <x v="1"/>
    <n v="53"/>
    <n v="0"/>
    <n v="0"/>
  </r>
  <r>
    <x v="7"/>
    <x v="4"/>
    <x v="3"/>
    <x v="0"/>
    <x v="0"/>
    <x v="0"/>
    <x v="2"/>
    <x v="1"/>
    <n v="46"/>
    <n v="0"/>
    <n v="0"/>
  </r>
  <r>
    <x v="5"/>
    <x v="17"/>
    <x v="8"/>
    <x v="0"/>
    <x v="1"/>
    <x v="0"/>
    <x v="2"/>
    <x v="1"/>
    <n v="547"/>
    <n v="0"/>
    <n v="0"/>
  </r>
  <r>
    <x v="7"/>
    <x v="8"/>
    <x v="5"/>
    <x v="0"/>
    <x v="1"/>
    <x v="3"/>
    <x v="1"/>
    <x v="0"/>
    <n v="5"/>
    <n v="0"/>
    <n v="2.75"/>
  </r>
  <r>
    <x v="6"/>
    <x v="6"/>
    <x v="4"/>
    <x v="0"/>
    <x v="1"/>
    <x v="2"/>
    <x v="2"/>
    <x v="1"/>
    <n v="24"/>
    <n v="0"/>
    <n v="0"/>
  </r>
  <r>
    <x v="9"/>
    <x v="10"/>
    <x v="0"/>
    <x v="2"/>
    <x v="1"/>
    <x v="2"/>
    <x v="3"/>
    <x v="0"/>
    <n v="127"/>
    <n v="0"/>
    <n v="33.655000000000001"/>
  </r>
  <r>
    <x v="2"/>
    <x v="12"/>
    <x v="1"/>
    <x v="0"/>
    <x v="1"/>
    <x v="1"/>
    <x v="0"/>
    <x v="0"/>
    <n v="320"/>
    <n v="111.2043"/>
    <n v="144"/>
  </r>
  <r>
    <x v="1"/>
    <x v="8"/>
    <x v="5"/>
    <x v="0"/>
    <x v="1"/>
    <x v="3"/>
    <x v="0"/>
    <x v="1"/>
    <n v="1"/>
    <n v="0"/>
    <n v="0"/>
  </r>
  <r>
    <x v="8"/>
    <x v="11"/>
    <x v="2"/>
    <x v="1"/>
    <x v="1"/>
    <x v="5"/>
    <x v="0"/>
    <x v="1"/>
    <n v="1"/>
    <n v="14.417300000000001"/>
    <n v="0"/>
  </r>
  <r>
    <x v="5"/>
    <x v="6"/>
    <x v="4"/>
    <x v="1"/>
    <x v="1"/>
    <x v="2"/>
    <x v="1"/>
    <x v="0"/>
    <n v="1"/>
    <n v="0"/>
    <n v="0.26500000000000001"/>
  </r>
  <r>
    <x v="4"/>
    <x v="8"/>
    <x v="5"/>
    <x v="2"/>
    <x v="1"/>
    <x v="3"/>
    <x v="0"/>
    <x v="0"/>
    <n v="4"/>
    <n v="0"/>
    <n v="2.2000000000000002"/>
  </r>
  <r>
    <x v="5"/>
    <x v="4"/>
    <x v="3"/>
    <x v="2"/>
    <x v="1"/>
    <x v="2"/>
    <x v="0"/>
    <x v="0"/>
    <n v="27"/>
    <n v="0"/>
    <n v="7.1550000000000002"/>
  </r>
  <r>
    <x v="8"/>
    <x v="19"/>
    <x v="2"/>
    <x v="0"/>
    <x v="1"/>
    <x v="0"/>
    <x v="1"/>
    <x v="0"/>
    <n v="897"/>
    <n v="0"/>
    <n v="246.67500000000001"/>
  </r>
  <r>
    <x v="7"/>
    <x v="6"/>
    <x v="4"/>
    <x v="0"/>
    <x v="0"/>
    <x v="2"/>
    <x v="0"/>
    <x v="1"/>
    <n v="2"/>
    <n v="0"/>
    <n v="0"/>
  </r>
  <r>
    <x v="10"/>
    <x v="6"/>
    <x v="4"/>
    <x v="1"/>
    <x v="1"/>
    <x v="4"/>
    <x v="2"/>
    <x v="0"/>
    <n v="6"/>
    <n v="0"/>
    <n v="3.3000000000000003"/>
  </r>
  <r>
    <x v="2"/>
    <x v="11"/>
    <x v="2"/>
    <x v="1"/>
    <x v="1"/>
    <x v="2"/>
    <x v="1"/>
    <x v="1"/>
    <n v="6"/>
    <n v="0"/>
    <n v="0"/>
  </r>
  <r>
    <x v="6"/>
    <x v="16"/>
    <x v="7"/>
    <x v="0"/>
    <x v="1"/>
    <x v="4"/>
    <x v="2"/>
    <x v="1"/>
    <n v="7"/>
    <n v="0"/>
    <n v="0"/>
  </r>
  <r>
    <x v="6"/>
    <x v="10"/>
    <x v="0"/>
    <x v="0"/>
    <x v="1"/>
    <x v="5"/>
    <x v="2"/>
    <x v="0"/>
    <n v="8"/>
    <n v="26.790300000000002"/>
    <n v="5.5200000000000005"/>
  </r>
  <r>
    <x v="2"/>
    <x v="2"/>
    <x v="2"/>
    <x v="0"/>
    <x v="1"/>
    <x v="3"/>
    <x v="3"/>
    <x v="0"/>
    <n v="37"/>
    <n v="0"/>
    <n v="20.350000000000001"/>
  </r>
  <r>
    <x v="8"/>
    <x v="4"/>
    <x v="3"/>
    <x v="0"/>
    <x v="1"/>
    <x v="4"/>
    <x v="0"/>
    <x v="0"/>
    <n v="310"/>
    <n v="0"/>
    <n v="170.5"/>
  </r>
  <r>
    <x v="6"/>
    <x v="4"/>
    <x v="3"/>
    <x v="2"/>
    <x v="1"/>
    <x v="4"/>
    <x v="1"/>
    <x v="0"/>
    <n v="2"/>
    <n v="0"/>
    <n v="1.1000000000000001"/>
  </r>
  <r>
    <x v="8"/>
    <x v="15"/>
    <x v="2"/>
    <x v="1"/>
    <x v="1"/>
    <x v="0"/>
    <x v="1"/>
    <x v="0"/>
    <n v="9"/>
    <n v="0"/>
    <n v="2.4750000000000001"/>
  </r>
  <r>
    <x v="11"/>
    <x v="11"/>
    <x v="2"/>
    <x v="1"/>
    <x v="1"/>
    <x v="3"/>
    <x v="3"/>
    <x v="1"/>
    <n v="1"/>
    <n v="0"/>
    <n v="0"/>
  </r>
  <r>
    <x v="0"/>
    <x v="15"/>
    <x v="2"/>
    <x v="0"/>
    <x v="1"/>
    <x v="3"/>
    <x v="3"/>
    <x v="1"/>
    <n v="4"/>
    <n v="0"/>
    <n v="0"/>
  </r>
  <r>
    <x v="8"/>
    <x v="1"/>
    <x v="1"/>
    <x v="2"/>
    <x v="1"/>
    <x v="1"/>
    <x v="2"/>
    <x v="0"/>
    <n v="12"/>
    <n v="1.2592000000000001"/>
    <n v="5.4"/>
  </r>
  <r>
    <x v="8"/>
    <x v="11"/>
    <x v="2"/>
    <x v="0"/>
    <x v="1"/>
    <x v="2"/>
    <x v="3"/>
    <x v="1"/>
    <n v="28"/>
    <n v="0"/>
    <n v="0"/>
  </r>
  <r>
    <x v="4"/>
    <x v="10"/>
    <x v="0"/>
    <x v="1"/>
    <x v="0"/>
    <x v="1"/>
    <x v="1"/>
    <x v="0"/>
    <n v="2"/>
    <n v="0.58620000000000005"/>
    <n v="0.9"/>
  </r>
  <r>
    <x v="1"/>
    <x v="5"/>
    <x v="1"/>
    <x v="0"/>
    <x v="1"/>
    <x v="3"/>
    <x v="1"/>
    <x v="0"/>
    <n v="5"/>
    <n v="0"/>
    <n v="2.75"/>
  </r>
  <r>
    <x v="6"/>
    <x v="21"/>
    <x v="0"/>
    <x v="1"/>
    <x v="1"/>
    <x v="3"/>
    <x v="2"/>
    <x v="1"/>
    <n v="0"/>
    <n v="0"/>
    <n v="0"/>
  </r>
  <r>
    <x v="0"/>
    <x v="10"/>
    <x v="0"/>
    <x v="2"/>
    <x v="0"/>
    <x v="2"/>
    <x v="1"/>
    <x v="0"/>
    <n v="19"/>
    <n v="0"/>
    <n v="5.0350000000000001"/>
  </r>
  <r>
    <x v="7"/>
    <x v="2"/>
    <x v="2"/>
    <x v="0"/>
    <x v="1"/>
    <x v="4"/>
    <x v="1"/>
    <x v="1"/>
    <n v="12"/>
    <n v="0"/>
    <n v="0"/>
  </r>
  <r>
    <x v="0"/>
    <x v="7"/>
    <x v="2"/>
    <x v="0"/>
    <x v="1"/>
    <x v="2"/>
    <x v="3"/>
    <x v="0"/>
    <n v="2"/>
    <n v="0"/>
    <n v="0.53"/>
  </r>
  <r>
    <x v="4"/>
    <x v="4"/>
    <x v="3"/>
    <x v="1"/>
    <x v="1"/>
    <x v="0"/>
    <x v="3"/>
    <x v="1"/>
    <n v="1"/>
    <n v="0"/>
    <n v="0"/>
  </r>
  <r>
    <x v="3"/>
    <x v="12"/>
    <x v="1"/>
    <x v="0"/>
    <x v="1"/>
    <x v="5"/>
    <x v="3"/>
    <x v="0"/>
    <n v="1"/>
    <n v="0.51770000000000005"/>
    <n v="0.69000000000000006"/>
  </r>
  <r>
    <x v="9"/>
    <x v="4"/>
    <x v="3"/>
    <x v="0"/>
    <x v="0"/>
    <x v="2"/>
    <x v="3"/>
    <x v="0"/>
    <n v="23"/>
    <n v="0"/>
    <n v="6.0950000000000006"/>
  </r>
  <r>
    <x v="2"/>
    <x v="10"/>
    <x v="0"/>
    <x v="0"/>
    <x v="0"/>
    <x v="1"/>
    <x v="2"/>
    <x v="0"/>
    <n v="684"/>
    <n v="265.47410000000002"/>
    <n v="307.8"/>
  </r>
  <r>
    <x v="8"/>
    <x v="4"/>
    <x v="3"/>
    <x v="0"/>
    <x v="0"/>
    <x v="0"/>
    <x v="2"/>
    <x v="1"/>
    <n v="56"/>
    <n v="0"/>
    <n v="0"/>
  </r>
  <r>
    <x v="11"/>
    <x v="11"/>
    <x v="2"/>
    <x v="1"/>
    <x v="1"/>
    <x v="5"/>
    <x v="2"/>
    <x v="0"/>
    <n v="5"/>
    <n v="23.021599999999999"/>
    <n v="3.45"/>
  </r>
  <r>
    <x v="9"/>
    <x v="18"/>
    <x v="9"/>
    <x v="2"/>
    <x v="1"/>
    <x v="3"/>
    <x v="2"/>
    <x v="1"/>
    <n v="0"/>
    <n v="0"/>
    <n v="0"/>
  </r>
  <r>
    <x v="2"/>
    <x v="19"/>
    <x v="2"/>
    <x v="2"/>
    <x v="1"/>
    <x v="0"/>
    <x v="3"/>
    <x v="1"/>
    <n v="9"/>
    <n v="0"/>
    <n v="0"/>
  </r>
  <r>
    <x v="11"/>
    <x v="23"/>
    <x v="2"/>
    <x v="0"/>
    <x v="1"/>
    <x v="0"/>
    <x v="0"/>
    <x v="0"/>
    <n v="5"/>
    <n v="0"/>
    <n v="1.375"/>
  </r>
  <r>
    <x v="9"/>
    <x v="4"/>
    <x v="3"/>
    <x v="1"/>
    <x v="1"/>
    <x v="0"/>
    <x v="2"/>
    <x v="0"/>
    <n v="72"/>
    <n v="0"/>
    <n v="19.080000000000002"/>
  </r>
  <r>
    <x v="1"/>
    <x v="15"/>
    <x v="2"/>
    <x v="0"/>
    <x v="1"/>
    <x v="5"/>
    <x v="3"/>
    <x v="1"/>
    <n v="2"/>
    <n v="37.686"/>
    <n v="0"/>
  </r>
  <r>
    <x v="5"/>
    <x v="26"/>
    <x v="2"/>
    <x v="1"/>
    <x v="1"/>
    <x v="3"/>
    <x v="2"/>
    <x v="1"/>
    <n v="0"/>
    <n v="0"/>
    <n v="0"/>
  </r>
  <r>
    <x v="11"/>
    <x v="9"/>
    <x v="2"/>
    <x v="0"/>
    <x v="1"/>
    <x v="3"/>
    <x v="3"/>
    <x v="0"/>
    <n v="132"/>
    <n v="0"/>
    <n v="72.600000000000009"/>
  </r>
  <r>
    <x v="0"/>
    <x v="10"/>
    <x v="0"/>
    <x v="2"/>
    <x v="0"/>
    <x v="4"/>
    <x v="2"/>
    <x v="0"/>
    <n v="1"/>
    <n v="0"/>
    <n v="0.55000000000000004"/>
  </r>
  <r>
    <x v="11"/>
    <x v="11"/>
    <x v="2"/>
    <x v="2"/>
    <x v="1"/>
    <x v="0"/>
    <x v="3"/>
    <x v="1"/>
    <n v="27"/>
    <n v="0"/>
    <n v="0"/>
  </r>
  <r>
    <x v="8"/>
    <x v="12"/>
    <x v="1"/>
    <x v="1"/>
    <x v="1"/>
    <x v="1"/>
    <x v="3"/>
    <x v="0"/>
    <n v="5"/>
    <n v="0.68670000000000009"/>
    <n v="2.25"/>
  </r>
  <r>
    <x v="9"/>
    <x v="8"/>
    <x v="5"/>
    <x v="1"/>
    <x v="1"/>
    <x v="1"/>
    <x v="3"/>
    <x v="0"/>
    <n v="10"/>
    <n v="2.6398999999999999"/>
    <n v="4.5"/>
  </r>
  <r>
    <x v="1"/>
    <x v="19"/>
    <x v="2"/>
    <x v="1"/>
    <x v="1"/>
    <x v="0"/>
    <x v="2"/>
    <x v="0"/>
    <n v="326"/>
    <n v="0"/>
    <n v="89.65"/>
  </r>
  <r>
    <x v="9"/>
    <x v="17"/>
    <x v="8"/>
    <x v="1"/>
    <x v="1"/>
    <x v="3"/>
    <x v="0"/>
    <x v="0"/>
    <n v="12"/>
    <n v="0"/>
    <n v="6.6000000000000005"/>
  </r>
  <r>
    <x v="9"/>
    <x v="10"/>
    <x v="0"/>
    <x v="0"/>
    <x v="1"/>
    <x v="3"/>
    <x v="3"/>
    <x v="0"/>
    <n v="949"/>
    <n v="0"/>
    <n v="521.95000000000005"/>
  </r>
  <r>
    <x v="10"/>
    <x v="18"/>
    <x v="9"/>
    <x v="0"/>
    <x v="1"/>
    <x v="2"/>
    <x v="0"/>
    <x v="0"/>
    <n v="2"/>
    <n v="0"/>
    <n v="0.55000000000000004"/>
  </r>
  <r>
    <x v="0"/>
    <x v="6"/>
    <x v="4"/>
    <x v="0"/>
    <x v="1"/>
    <x v="2"/>
    <x v="0"/>
    <x v="1"/>
    <n v="7"/>
    <n v="0"/>
    <n v="0"/>
  </r>
  <r>
    <x v="6"/>
    <x v="10"/>
    <x v="0"/>
    <x v="1"/>
    <x v="1"/>
    <x v="3"/>
    <x v="3"/>
    <x v="1"/>
    <n v="1"/>
    <n v="0"/>
    <n v="0"/>
  </r>
  <r>
    <x v="6"/>
    <x v="10"/>
    <x v="0"/>
    <x v="2"/>
    <x v="1"/>
    <x v="3"/>
    <x v="0"/>
    <x v="0"/>
    <n v="42"/>
    <n v="0"/>
    <n v="23.1"/>
  </r>
  <r>
    <x v="3"/>
    <x v="16"/>
    <x v="7"/>
    <x v="0"/>
    <x v="1"/>
    <x v="0"/>
    <x v="1"/>
    <x v="1"/>
    <n v="1"/>
    <n v="0"/>
    <n v="0"/>
  </r>
  <r>
    <x v="1"/>
    <x v="2"/>
    <x v="2"/>
    <x v="2"/>
    <x v="1"/>
    <x v="3"/>
    <x v="1"/>
    <x v="0"/>
    <n v="3"/>
    <n v="0"/>
    <n v="1.6500000000000001"/>
  </r>
  <r>
    <x v="7"/>
    <x v="10"/>
    <x v="0"/>
    <x v="1"/>
    <x v="1"/>
    <x v="2"/>
    <x v="2"/>
    <x v="1"/>
    <n v="2"/>
    <n v="0"/>
    <n v="0"/>
  </r>
  <r>
    <x v="0"/>
    <x v="23"/>
    <x v="2"/>
    <x v="0"/>
    <x v="1"/>
    <x v="3"/>
    <x v="2"/>
    <x v="0"/>
    <n v="3"/>
    <n v="0"/>
    <n v="1.6500000000000001"/>
  </r>
  <r>
    <x v="11"/>
    <x v="18"/>
    <x v="9"/>
    <x v="0"/>
    <x v="1"/>
    <x v="1"/>
    <x v="0"/>
    <x v="0"/>
    <n v="57"/>
    <n v="54.078400000000002"/>
    <n v="25.650000000000002"/>
  </r>
  <r>
    <x v="7"/>
    <x v="10"/>
    <x v="0"/>
    <x v="0"/>
    <x v="1"/>
    <x v="0"/>
    <x v="2"/>
    <x v="1"/>
    <n v="947"/>
    <n v="0"/>
    <n v="0"/>
  </r>
  <r>
    <x v="7"/>
    <x v="2"/>
    <x v="2"/>
    <x v="1"/>
    <x v="1"/>
    <x v="1"/>
    <x v="2"/>
    <x v="0"/>
    <n v="11"/>
    <n v="3.1929000000000003"/>
    <n v="4.95"/>
  </r>
  <r>
    <x v="6"/>
    <x v="5"/>
    <x v="1"/>
    <x v="0"/>
    <x v="1"/>
    <x v="2"/>
    <x v="0"/>
    <x v="0"/>
    <n v="99"/>
    <n v="0"/>
    <n v="27.225000000000001"/>
  </r>
  <r>
    <x v="7"/>
    <x v="24"/>
    <x v="2"/>
    <x v="0"/>
    <x v="1"/>
    <x v="1"/>
    <x v="2"/>
    <x v="0"/>
    <n v="20"/>
    <n v="12.579600000000001"/>
    <n v="9"/>
  </r>
  <r>
    <x v="5"/>
    <x v="15"/>
    <x v="2"/>
    <x v="1"/>
    <x v="1"/>
    <x v="5"/>
    <x v="1"/>
    <x v="0"/>
    <n v="5"/>
    <n v="25.103300000000001"/>
    <n v="3.45"/>
  </r>
  <r>
    <x v="11"/>
    <x v="14"/>
    <x v="6"/>
    <x v="0"/>
    <x v="1"/>
    <x v="1"/>
    <x v="2"/>
    <x v="0"/>
    <n v="2"/>
    <n v="0.33490000000000003"/>
    <n v="0.9"/>
  </r>
  <r>
    <x v="1"/>
    <x v="10"/>
    <x v="0"/>
    <x v="1"/>
    <x v="1"/>
    <x v="3"/>
    <x v="0"/>
    <x v="1"/>
    <n v="6"/>
    <n v="0"/>
    <n v="0"/>
  </r>
  <r>
    <x v="5"/>
    <x v="20"/>
    <x v="10"/>
    <x v="0"/>
    <x v="1"/>
    <x v="0"/>
    <x v="2"/>
    <x v="0"/>
    <n v="7"/>
    <n v="0"/>
    <n v="1.855"/>
  </r>
  <r>
    <x v="11"/>
    <x v="12"/>
    <x v="1"/>
    <x v="0"/>
    <x v="1"/>
    <x v="3"/>
    <x v="1"/>
    <x v="0"/>
    <n v="23"/>
    <n v="0"/>
    <n v="12.65"/>
  </r>
  <r>
    <x v="4"/>
    <x v="12"/>
    <x v="1"/>
    <x v="0"/>
    <x v="1"/>
    <x v="2"/>
    <x v="3"/>
    <x v="0"/>
    <n v="135"/>
    <n v="0"/>
    <n v="35.774999999999999"/>
  </r>
  <r>
    <x v="9"/>
    <x v="4"/>
    <x v="3"/>
    <x v="0"/>
    <x v="1"/>
    <x v="2"/>
    <x v="1"/>
    <x v="0"/>
    <n v="306"/>
    <n v="0"/>
    <n v="81.09"/>
  </r>
  <r>
    <x v="4"/>
    <x v="17"/>
    <x v="8"/>
    <x v="1"/>
    <x v="1"/>
    <x v="0"/>
    <x v="1"/>
    <x v="0"/>
    <n v="23"/>
    <n v="0"/>
    <n v="6.0950000000000006"/>
  </r>
  <r>
    <x v="5"/>
    <x v="4"/>
    <x v="3"/>
    <x v="2"/>
    <x v="0"/>
    <x v="0"/>
    <x v="2"/>
    <x v="1"/>
    <n v="6"/>
    <n v="0"/>
    <n v="0"/>
  </r>
  <r>
    <x v="2"/>
    <x v="18"/>
    <x v="9"/>
    <x v="1"/>
    <x v="1"/>
    <x v="2"/>
    <x v="3"/>
    <x v="0"/>
    <n v="3"/>
    <n v="0"/>
    <n v="0.82500000000000007"/>
  </r>
  <r>
    <x v="7"/>
    <x v="1"/>
    <x v="1"/>
    <x v="0"/>
    <x v="1"/>
    <x v="1"/>
    <x v="2"/>
    <x v="0"/>
    <n v="659"/>
    <n v="176.57150000000001"/>
    <n v="296.55"/>
  </r>
  <r>
    <x v="5"/>
    <x v="21"/>
    <x v="0"/>
    <x v="0"/>
    <x v="0"/>
    <x v="0"/>
    <x v="2"/>
    <x v="0"/>
    <n v="8"/>
    <n v="0"/>
    <n v="2.12"/>
  </r>
  <r>
    <x v="4"/>
    <x v="19"/>
    <x v="2"/>
    <x v="2"/>
    <x v="1"/>
    <x v="5"/>
    <x v="2"/>
    <x v="0"/>
    <n v="2"/>
    <n v="0.68600000000000005"/>
    <n v="1.3800000000000001"/>
  </r>
  <r>
    <x v="11"/>
    <x v="2"/>
    <x v="2"/>
    <x v="1"/>
    <x v="1"/>
    <x v="0"/>
    <x v="0"/>
    <x v="0"/>
    <n v="16"/>
    <n v="0"/>
    <n v="4.4000000000000004"/>
  </r>
  <r>
    <x v="6"/>
    <x v="0"/>
    <x v="0"/>
    <x v="0"/>
    <x v="1"/>
    <x v="4"/>
    <x v="2"/>
    <x v="0"/>
    <n v="8"/>
    <n v="0"/>
    <n v="4.4000000000000004"/>
  </r>
  <r>
    <x v="10"/>
    <x v="17"/>
    <x v="8"/>
    <x v="0"/>
    <x v="1"/>
    <x v="5"/>
    <x v="0"/>
    <x v="1"/>
    <n v="7"/>
    <n v="141.67160000000001"/>
    <n v="0"/>
  </r>
  <r>
    <x v="10"/>
    <x v="25"/>
    <x v="11"/>
    <x v="0"/>
    <x v="1"/>
    <x v="0"/>
    <x v="1"/>
    <x v="0"/>
    <n v="4"/>
    <n v="0"/>
    <n v="1.1000000000000001"/>
  </r>
  <r>
    <x v="5"/>
    <x v="12"/>
    <x v="1"/>
    <x v="0"/>
    <x v="1"/>
    <x v="4"/>
    <x v="0"/>
    <x v="1"/>
    <n v="97"/>
    <n v="0"/>
    <n v="0"/>
  </r>
  <r>
    <x v="4"/>
    <x v="29"/>
    <x v="1"/>
    <x v="0"/>
    <x v="1"/>
    <x v="3"/>
    <x v="2"/>
    <x v="0"/>
    <n v="2"/>
    <n v="0"/>
    <n v="1.1000000000000001"/>
  </r>
  <r>
    <x v="8"/>
    <x v="1"/>
    <x v="1"/>
    <x v="0"/>
    <x v="1"/>
    <x v="3"/>
    <x v="2"/>
    <x v="0"/>
    <n v="418"/>
    <n v="0"/>
    <n v="229.9"/>
  </r>
  <r>
    <x v="6"/>
    <x v="6"/>
    <x v="4"/>
    <x v="1"/>
    <x v="1"/>
    <x v="4"/>
    <x v="2"/>
    <x v="0"/>
    <n v="4"/>
    <n v="0"/>
    <n v="2.2000000000000002"/>
  </r>
  <r>
    <x v="4"/>
    <x v="4"/>
    <x v="3"/>
    <x v="2"/>
    <x v="1"/>
    <x v="0"/>
    <x v="2"/>
    <x v="1"/>
    <n v="12"/>
    <n v="0"/>
    <n v="0"/>
  </r>
  <r>
    <x v="9"/>
    <x v="20"/>
    <x v="10"/>
    <x v="0"/>
    <x v="1"/>
    <x v="1"/>
    <x v="0"/>
    <x v="0"/>
    <n v="1"/>
    <n v="1.0172000000000001"/>
    <n v="0.45"/>
  </r>
  <r>
    <x v="10"/>
    <x v="0"/>
    <x v="0"/>
    <x v="2"/>
    <x v="1"/>
    <x v="3"/>
    <x v="2"/>
    <x v="1"/>
    <n v="1"/>
    <n v="0"/>
    <n v="0"/>
  </r>
  <r>
    <x v="2"/>
    <x v="10"/>
    <x v="0"/>
    <x v="2"/>
    <x v="0"/>
    <x v="2"/>
    <x v="0"/>
    <x v="1"/>
    <n v="1"/>
    <n v="0"/>
    <n v="0"/>
  </r>
  <r>
    <x v="6"/>
    <x v="29"/>
    <x v="1"/>
    <x v="2"/>
    <x v="1"/>
    <x v="0"/>
    <x v="0"/>
    <x v="0"/>
    <n v="1"/>
    <n v="0"/>
    <n v="0.27500000000000002"/>
  </r>
  <r>
    <x v="8"/>
    <x v="10"/>
    <x v="0"/>
    <x v="2"/>
    <x v="0"/>
    <x v="1"/>
    <x v="3"/>
    <x v="0"/>
    <n v="54"/>
    <n v="10.8157"/>
    <n v="24.3"/>
  </r>
  <r>
    <x v="3"/>
    <x v="10"/>
    <x v="0"/>
    <x v="0"/>
    <x v="0"/>
    <x v="0"/>
    <x v="2"/>
    <x v="1"/>
    <n v="153"/>
    <n v="0"/>
    <n v="0"/>
  </r>
  <r>
    <x v="8"/>
    <x v="1"/>
    <x v="1"/>
    <x v="0"/>
    <x v="1"/>
    <x v="2"/>
    <x v="3"/>
    <x v="1"/>
    <n v="1"/>
    <n v="0"/>
    <n v="0"/>
  </r>
  <r>
    <x v="1"/>
    <x v="23"/>
    <x v="2"/>
    <x v="1"/>
    <x v="1"/>
    <x v="0"/>
    <x v="3"/>
    <x v="0"/>
    <n v="2"/>
    <n v="0"/>
    <n v="0.55000000000000004"/>
  </r>
  <r>
    <x v="5"/>
    <x v="9"/>
    <x v="2"/>
    <x v="2"/>
    <x v="1"/>
    <x v="3"/>
    <x v="2"/>
    <x v="0"/>
    <n v="46"/>
    <n v="0"/>
    <n v="25.3"/>
  </r>
  <r>
    <x v="2"/>
    <x v="10"/>
    <x v="0"/>
    <x v="2"/>
    <x v="0"/>
    <x v="3"/>
    <x v="3"/>
    <x v="0"/>
    <n v="9"/>
    <n v="0"/>
    <n v="4.95"/>
  </r>
  <r>
    <x v="10"/>
    <x v="8"/>
    <x v="5"/>
    <x v="2"/>
    <x v="1"/>
    <x v="2"/>
    <x v="2"/>
    <x v="0"/>
    <n v="33"/>
    <n v="0"/>
    <n v="9.0750000000000011"/>
  </r>
  <r>
    <x v="5"/>
    <x v="0"/>
    <x v="0"/>
    <x v="2"/>
    <x v="1"/>
    <x v="1"/>
    <x v="0"/>
    <x v="0"/>
    <n v="26"/>
    <n v="6.2045000000000003"/>
    <n v="11.700000000000001"/>
  </r>
  <r>
    <x v="8"/>
    <x v="21"/>
    <x v="0"/>
    <x v="0"/>
    <x v="1"/>
    <x v="0"/>
    <x v="0"/>
    <x v="0"/>
    <n v="8"/>
    <n v="0"/>
    <n v="2.2000000000000002"/>
  </r>
  <r>
    <x v="7"/>
    <x v="10"/>
    <x v="0"/>
    <x v="2"/>
    <x v="0"/>
    <x v="2"/>
    <x v="2"/>
    <x v="0"/>
    <n v="75"/>
    <n v="0"/>
    <n v="20.625"/>
  </r>
  <r>
    <x v="2"/>
    <x v="19"/>
    <x v="2"/>
    <x v="0"/>
    <x v="1"/>
    <x v="0"/>
    <x v="0"/>
    <x v="1"/>
    <n v="70"/>
    <n v="0"/>
    <n v="0"/>
  </r>
  <r>
    <x v="4"/>
    <x v="19"/>
    <x v="2"/>
    <x v="1"/>
    <x v="1"/>
    <x v="3"/>
    <x v="0"/>
    <x v="0"/>
    <n v="2"/>
    <n v="0"/>
    <n v="1.1000000000000001"/>
  </r>
  <r>
    <x v="6"/>
    <x v="16"/>
    <x v="7"/>
    <x v="0"/>
    <x v="1"/>
    <x v="2"/>
    <x v="3"/>
    <x v="0"/>
    <n v="137"/>
    <n v="0"/>
    <n v="37.675000000000004"/>
  </r>
  <r>
    <x v="11"/>
    <x v="0"/>
    <x v="0"/>
    <x v="1"/>
    <x v="1"/>
    <x v="5"/>
    <x v="3"/>
    <x v="0"/>
    <n v="1"/>
    <n v="2.9838"/>
    <n v="0.69000000000000006"/>
  </r>
  <r>
    <x v="9"/>
    <x v="5"/>
    <x v="1"/>
    <x v="0"/>
    <x v="1"/>
    <x v="3"/>
    <x v="2"/>
    <x v="0"/>
    <n v="243"/>
    <n v="0"/>
    <n v="133.65"/>
  </r>
  <r>
    <x v="9"/>
    <x v="15"/>
    <x v="2"/>
    <x v="1"/>
    <x v="1"/>
    <x v="3"/>
    <x v="1"/>
    <x v="0"/>
    <n v="1"/>
    <n v="0"/>
    <n v="0.55000000000000004"/>
  </r>
  <r>
    <x v="10"/>
    <x v="15"/>
    <x v="2"/>
    <x v="1"/>
    <x v="1"/>
    <x v="2"/>
    <x v="3"/>
    <x v="0"/>
    <n v="3"/>
    <n v="0"/>
    <n v="0.82500000000000007"/>
  </r>
  <r>
    <x v="10"/>
    <x v="1"/>
    <x v="1"/>
    <x v="0"/>
    <x v="1"/>
    <x v="2"/>
    <x v="1"/>
    <x v="0"/>
    <n v="28"/>
    <n v="0"/>
    <n v="7.7"/>
  </r>
  <r>
    <x v="1"/>
    <x v="4"/>
    <x v="3"/>
    <x v="0"/>
    <x v="1"/>
    <x v="4"/>
    <x v="0"/>
    <x v="1"/>
    <n v="177"/>
    <n v="0"/>
    <n v="0"/>
  </r>
  <r>
    <x v="3"/>
    <x v="5"/>
    <x v="1"/>
    <x v="0"/>
    <x v="1"/>
    <x v="5"/>
    <x v="2"/>
    <x v="0"/>
    <n v="1"/>
    <n v="34.867200000000004"/>
    <n v="0.69000000000000006"/>
  </r>
  <r>
    <x v="11"/>
    <x v="6"/>
    <x v="4"/>
    <x v="1"/>
    <x v="1"/>
    <x v="1"/>
    <x v="3"/>
    <x v="0"/>
    <n v="8"/>
    <n v="2.0735000000000001"/>
    <n v="3.6"/>
  </r>
  <r>
    <x v="3"/>
    <x v="17"/>
    <x v="8"/>
    <x v="2"/>
    <x v="1"/>
    <x v="0"/>
    <x v="1"/>
    <x v="0"/>
    <n v="129"/>
    <n v="0"/>
    <n v="35.475000000000001"/>
  </r>
  <r>
    <x v="9"/>
    <x v="0"/>
    <x v="0"/>
    <x v="1"/>
    <x v="1"/>
    <x v="3"/>
    <x v="2"/>
    <x v="0"/>
    <n v="2"/>
    <n v="0"/>
    <n v="1.1000000000000001"/>
  </r>
  <r>
    <x v="1"/>
    <x v="15"/>
    <x v="2"/>
    <x v="1"/>
    <x v="1"/>
    <x v="5"/>
    <x v="3"/>
    <x v="0"/>
    <n v="1"/>
    <n v="55.317600000000006"/>
    <n v="0.69000000000000006"/>
  </r>
  <r>
    <x v="3"/>
    <x v="17"/>
    <x v="8"/>
    <x v="2"/>
    <x v="1"/>
    <x v="3"/>
    <x v="2"/>
    <x v="0"/>
    <n v="181"/>
    <n v="0"/>
    <n v="99.550000000000011"/>
  </r>
  <r>
    <x v="9"/>
    <x v="9"/>
    <x v="2"/>
    <x v="0"/>
    <x v="1"/>
    <x v="5"/>
    <x v="0"/>
    <x v="0"/>
    <n v="3"/>
    <n v="68.534599999999998"/>
    <n v="2.0700000000000003"/>
  </r>
  <r>
    <x v="9"/>
    <x v="15"/>
    <x v="2"/>
    <x v="1"/>
    <x v="1"/>
    <x v="1"/>
    <x v="0"/>
    <x v="0"/>
    <n v="28"/>
    <n v="6.9398"/>
    <n v="12.600000000000001"/>
  </r>
  <r>
    <x v="5"/>
    <x v="6"/>
    <x v="4"/>
    <x v="0"/>
    <x v="0"/>
    <x v="3"/>
    <x v="3"/>
    <x v="1"/>
    <n v="1"/>
    <n v="0"/>
    <n v="0"/>
  </r>
  <r>
    <x v="0"/>
    <x v="23"/>
    <x v="2"/>
    <x v="0"/>
    <x v="1"/>
    <x v="0"/>
    <x v="2"/>
    <x v="0"/>
    <n v="65"/>
    <n v="0"/>
    <n v="17.225000000000001"/>
  </r>
  <r>
    <x v="2"/>
    <x v="10"/>
    <x v="0"/>
    <x v="0"/>
    <x v="1"/>
    <x v="4"/>
    <x v="3"/>
    <x v="1"/>
    <n v="81"/>
    <n v="0"/>
    <n v="0"/>
  </r>
  <r>
    <x v="3"/>
    <x v="1"/>
    <x v="1"/>
    <x v="2"/>
    <x v="1"/>
    <x v="4"/>
    <x v="1"/>
    <x v="0"/>
    <n v="8"/>
    <n v="0"/>
    <n v="4.4000000000000004"/>
  </r>
  <r>
    <x v="1"/>
    <x v="23"/>
    <x v="2"/>
    <x v="2"/>
    <x v="1"/>
    <x v="0"/>
    <x v="0"/>
    <x v="0"/>
    <n v="1"/>
    <n v="0"/>
    <n v="0.27500000000000002"/>
  </r>
  <r>
    <x v="3"/>
    <x v="1"/>
    <x v="1"/>
    <x v="1"/>
    <x v="1"/>
    <x v="3"/>
    <x v="3"/>
    <x v="0"/>
    <n v="1"/>
    <n v="0"/>
    <n v="0.55000000000000004"/>
  </r>
  <r>
    <x v="5"/>
    <x v="6"/>
    <x v="4"/>
    <x v="2"/>
    <x v="0"/>
    <x v="3"/>
    <x v="2"/>
    <x v="0"/>
    <n v="8"/>
    <n v="0"/>
    <n v="4.4000000000000004"/>
  </r>
  <r>
    <x v="9"/>
    <x v="6"/>
    <x v="4"/>
    <x v="0"/>
    <x v="0"/>
    <x v="0"/>
    <x v="3"/>
    <x v="0"/>
    <n v="1209"/>
    <n v="0"/>
    <n v="320.38499999999999"/>
  </r>
  <r>
    <x v="7"/>
    <x v="19"/>
    <x v="2"/>
    <x v="2"/>
    <x v="1"/>
    <x v="3"/>
    <x v="2"/>
    <x v="1"/>
    <n v="0"/>
    <n v="0"/>
    <n v="0"/>
  </r>
  <r>
    <x v="5"/>
    <x v="22"/>
    <x v="7"/>
    <x v="1"/>
    <x v="1"/>
    <x v="3"/>
    <x v="2"/>
    <x v="1"/>
    <n v="0"/>
    <n v="0"/>
    <n v="0"/>
  </r>
  <r>
    <x v="8"/>
    <x v="5"/>
    <x v="1"/>
    <x v="0"/>
    <x v="1"/>
    <x v="2"/>
    <x v="0"/>
    <x v="1"/>
    <n v="1"/>
    <n v="0"/>
    <n v="0"/>
  </r>
  <r>
    <x v="3"/>
    <x v="4"/>
    <x v="3"/>
    <x v="1"/>
    <x v="1"/>
    <x v="1"/>
    <x v="1"/>
    <x v="0"/>
    <n v="1"/>
    <n v="0.18390000000000001"/>
    <n v="0.45"/>
  </r>
  <r>
    <x v="2"/>
    <x v="12"/>
    <x v="1"/>
    <x v="2"/>
    <x v="1"/>
    <x v="2"/>
    <x v="0"/>
    <x v="0"/>
    <n v="6"/>
    <n v="0"/>
    <n v="1.6500000000000001"/>
  </r>
  <r>
    <x v="11"/>
    <x v="17"/>
    <x v="8"/>
    <x v="0"/>
    <x v="1"/>
    <x v="3"/>
    <x v="2"/>
    <x v="0"/>
    <n v="1586"/>
    <n v="0"/>
    <n v="872.30000000000007"/>
  </r>
  <r>
    <x v="10"/>
    <x v="19"/>
    <x v="2"/>
    <x v="1"/>
    <x v="1"/>
    <x v="0"/>
    <x v="0"/>
    <x v="0"/>
    <n v="68"/>
    <n v="0"/>
    <n v="18.7"/>
  </r>
  <r>
    <x v="1"/>
    <x v="10"/>
    <x v="0"/>
    <x v="1"/>
    <x v="1"/>
    <x v="0"/>
    <x v="0"/>
    <x v="0"/>
    <n v="141"/>
    <n v="0"/>
    <n v="38.774999999999999"/>
  </r>
  <r>
    <x v="4"/>
    <x v="10"/>
    <x v="0"/>
    <x v="1"/>
    <x v="1"/>
    <x v="2"/>
    <x v="0"/>
    <x v="0"/>
    <n v="22"/>
    <n v="0"/>
    <n v="5.83"/>
  </r>
  <r>
    <x v="4"/>
    <x v="21"/>
    <x v="0"/>
    <x v="0"/>
    <x v="1"/>
    <x v="2"/>
    <x v="2"/>
    <x v="0"/>
    <n v="6"/>
    <n v="0"/>
    <n v="1.59"/>
  </r>
  <r>
    <x v="10"/>
    <x v="0"/>
    <x v="0"/>
    <x v="0"/>
    <x v="1"/>
    <x v="2"/>
    <x v="3"/>
    <x v="0"/>
    <n v="57"/>
    <n v="0"/>
    <n v="15.675000000000001"/>
  </r>
  <r>
    <x v="6"/>
    <x v="15"/>
    <x v="2"/>
    <x v="2"/>
    <x v="1"/>
    <x v="3"/>
    <x v="2"/>
    <x v="0"/>
    <n v="46"/>
    <n v="0"/>
    <n v="25.3"/>
  </r>
  <r>
    <x v="7"/>
    <x v="1"/>
    <x v="1"/>
    <x v="2"/>
    <x v="1"/>
    <x v="3"/>
    <x v="2"/>
    <x v="0"/>
    <n v="15"/>
    <n v="0"/>
    <n v="8.25"/>
  </r>
  <r>
    <x v="10"/>
    <x v="11"/>
    <x v="2"/>
    <x v="1"/>
    <x v="1"/>
    <x v="3"/>
    <x v="2"/>
    <x v="1"/>
    <n v="6"/>
    <n v="0"/>
    <n v="0"/>
  </r>
  <r>
    <x v="3"/>
    <x v="5"/>
    <x v="1"/>
    <x v="0"/>
    <x v="1"/>
    <x v="0"/>
    <x v="2"/>
    <x v="1"/>
    <n v="32"/>
    <n v="0"/>
    <n v="0"/>
  </r>
  <r>
    <x v="8"/>
    <x v="17"/>
    <x v="8"/>
    <x v="0"/>
    <x v="1"/>
    <x v="2"/>
    <x v="1"/>
    <x v="0"/>
    <n v="113"/>
    <n v="0"/>
    <n v="31.075000000000003"/>
  </r>
  <r>
    <x v="0"/>
    <x v="16"/>
    <x v="7"/>
    <x v="2"/>
    <x v="1"/>
    <x v="1"/>
    <x v="0"/>
    <x v="0"/>
    <n v="8"/>
    <n v="1.806"/>
    <n v="3.6"/>
  </r>
  <r>
    <x v="2"/>
    <x v="19"/>
    <x v="2"/>
    <x v="0"/>
    <x v="1"/>
    <x v="1"/>
    <x v="0"/>
    <x v="0"/>
    <n v="929"/>
    <n v="256.4212"/>
    <n v="418.05"/>
  </r>
  <r>
    <x v="4"/>
    <x v="12"/>
    <x v="1"/>
    <x v="0"/>
    <x v="1"/>
    <x v="4"/>
    <x v="1"/>
    <x v="0"/>
    <n v="3"/>
    <n v="0"/>
    <n v="1.6500000000000001"/>
  </r>
  <r>
    <x v="8"/>
    <x v="10"/>
    <x v="0"/>
    <x v="0"/>
    <x v="0"/>
    <x v="0"/>
    <x v="1"/>
    <x v="1"/>
    <n v="11"/>
    <n v="0"/>
    <n v="0"/>
  </r>
  <r>
    <x v="6"/>
    <x v="10"/>
    <x v="0"/>
    <x v="2"/>
    <x v="0"/>
    <x v="3"/>
    <x v="0"/>
    <x v="0"/>
    <n v="8"/>
    <n v="0"/>
    <n v="4.4000000000000004"/>
  </r>
  <r>
    <x v="9"/>
    <x v="21"/>
    <x v="0"/>
    <x v="0"/>
    <x v="1"/>
    <x v="2"/>
    <x v="0"/>
    <x v="0"/>
    <n v="1"/>
    <n v="0"/>
    <n v="0.26500000000000001"/>
  </r>
  <r>
    <x v="8"/>
    <x v="9"/>
    <x v="2"/>
    <x v="0"/>
    <x v="1"/>
    <x v="4"/>
    <x v="0"/>
    <x v="1"/>
    <n v="25"/>
    <n v="0"/>
    <n v="0"/>
  </r>
  <r>
    <x v="7"/>
    <x v="6"/>
    <x v="4"/>
    <x v="0"/>
    <x v="1"/>
    <x v="3"/>
    <x v="1"/>
    <x v="0"/>
    <n v="67"/>
    <n v="0"/>
    <n v="36.85"/>
  </r>
  <r>
    <x v="1"/>
    <x v="0"/>
    <x v="0"/>
    <x v="0"/>
    <x v="1"/>
    <x v="2"/>
    <x v="0"/>
    <x v="0"/>
    <n v="43"/>
    <n v="0"/>
    <n v="11.825000000000001"/>
  </r>
  <r>
    <x v="5"/>
    <x v="2"/>
    <x v="2"/>
    <x v="0"/>
    <x v="1"/>
    <x v="2"/>
    <x v="0"/>
    <x v="0"/>
    <n v="55"/>
    <n v="0"/>
    <n v="14.575000000000001"/>
  </r>
  <r>
    <x v="8"/>
    <x v="18"/>
    <x v="9"/>
    <x v="0"/>
    <x v="1"/>
    <x v="1"/>
    <x v="1"/>
    <x v="0"/>
    <n v="5"/>
    <n v="3.8720000000000003"/>
    <n v="2.25"/>
  </r>
  <r>
    <x v="9"/>
    <x v="6"/>
    <x v="4"/>
    <x v="0"/>
    <x v="1"/>
    <x v="1"/>
    <x v="1"/>
    <x v="0"/>
    <n v="881"/>
    <n v="275.40710000000001"/>
    <n v="396.45000000000005"/>
  </r>
  <r>
    <x v="4"/>
    <x v="10"/>
    <x v="0"/>
    <x v="1"/>
    <x v="0"/>
    <x v="2"/>
    <x v="0"/>
    <x v="0"/>
    <n v="1"/>
    <n v="0"/>
    <n v="0.26500000000000001"/>
  </r>
  <r>
    <x v="5"/>
    <x v="4"/>
    <x v="3"/>
    <x v="1"/>
    <x v="1"/>
    <x v="4"/>
    <x v="3"/>
    <x v="1"/>
    <n v="8"/>
    <n v="0"/>
    <n v="0"/>
  </r>
  <r>
    <x v="5"/>
    <x v="1"/>
    <x v="1"/>
    <x v="2"/>
    <x v="1"/>
    <x v="3"/>
    <x v="3"/>
    <x v="0"/>
    <n v="3"/>
    <n v="0"/>
    <n v="1.6500000000000001"/>
  </r>
  <r>
    <x v="8"/>
    <x v="11"/>
    <x v="2"/>
    <x v="0"/>
    <x v="1"/>
    <x v="4"/>
    <x v="1"/>
    <x v="0"/>
    <n v="40"/>
    <n v="0"/>
    <n v="22"/>
  </r>
  <r>
    <x v="9"/>
    <x v="10"/>
    <x v="0"/>
    <x v="1"/>
    <x v="0"/>
    <x v="1"/>
    <x v="3"/>
    <x v="0"/>
    <n v="12"/>
    <n v="3.7114000000000003"/>
    <n v="5.4"/>
  </r>
  <r>
    <x v="0"/>
    <x v="15"/>
    <x v="2"/>
    <x v="0"/>
    <x v="1"/>
    <x v="1"/>
    <x v="3"/>
    <x v="0"/>
    <n v="332"/>
    <n v="100.6435"/>
    <n v="149.4"/>
  </r>
  <r>
    <x v="3"/>
    <x v="16"/>
    <x v="7"/>
    <x v="2"/>
    <x v="1"/>
    <x v="0"/>
    <x v="2"/>
    <x v="1"/>
    <n v="1"/>
    <n v="0"/>
    <n v="0"/>
  </r>
  <r>
    <x v="10"/>
    <x v="10"/>
    <x v="0"/>
    <x v="1"/>
    <x v="0"/>
    <x v="0"/>
    <x v="2"/>
    <x v="0"/>
    <n v="127"/>
    <n v="0"/>
    <n v="34.925000000000004"/>
  </r>
  <r>
    <x v="6"/>
    <x v="17"/>
    <x v="8"/>
    <x v="2"/>
    <x v="1"/>
    <x v="4"/>
    <x v="3"/>
    <x v="1"/>
    <n v="7"/>
    <n v="0"/>
    <n v="0"/>
  </r>
  <r>
    <x v="8"/>
    <x v="7"/>
    <x v="2"/>
    <x v="0"/>
    <x v="1"/>
    <x v="3"/>
    <x v="2"/>
    <x v="0"/>
    <n v="5"/>
    <n v="0"/>
    <n v="2.75"/>
  </r>
  <r>
    <x v="3"/>
    <x v="4"/>
    <x v="3"/>
    <x v="0"/>
    <x v="1"/>
    <x v="4"/>
    <x v="2"/>
    <x v="0"/>
    <n v="451"/>
    <n v="0"/>
    <n v="248.05"/>
  </r>
  <r>
    <x v="5"/>
    <x v="20"/>
    <x v="10"/>
    <x v="0"/>
    <x v="1"/>
    <x v="1"/>
    <x v="2"/>
    <x v="0"/>
    <n v="2"/>
    <n v="0.38480000000000003"/>
    <n v="0.9"/>
  </r>
  <r>
    <x v="8"/>
    <x v="15"/>
    <x v="2"/>
    <x v="0"/>
    <x v="1"/>
    <x v="2"/>
    <x v="3"/>
    <x v="1"/>
    <n v="7"/>
    <n v="0"/>
    <n v="0"/>
  </r>
  <r>
    <x v="4"/>
    <x v="17"/>
    <x v="8"/>
    <x v="1"/>
    <x v="1"/>
    <x v="3"/>
    <x v="3"/>
    <x v="0"/>
    <n v="4"/>
    <n v="0"/>
    <n v="2.2000000000000002"/>
  </r>
  <r>
    <x v="0"/>
    <x v="22"/>
    <x v="7"/>
    <x v="2"/>
    <x v="1"/>
    <x v="1"/>
    <x v="0"/>
    <x v="0"/>
    <n v="2"/>
    <n v="0.26869999999999999"/>
    <n v="0.9"/>
  </r>
  <r>
    <x v="10"/>
    <x v="12"/>
    <x v="1"/>
    <x v="0"/>
    <x v="1"/>
    <x v="1"/>
    <x v="2"/>
    <x v="0"/>
    <n v="747"/>
    <n v="181.10900000000001"/>
    <n v="336.15000000000003"/>
  </r>
  <r>
    <x v="10"/>
    <x v="9"/>
    <x v="2"/>
    <x v="2"/>
    <x v="1"/>
    <x v="0"/>
    <x v="0"/>
    <x v="0"/>
    <n v="117"/>
    <n v="0"/>
    <n v="32.175000000000004"/>
  </r>
  <r>
    <x v="6"/>
    <x v="24"/>
    <x v="2"/>
    <x v="2"/>
    <x v="1"/>
    <x v="0"/>
    <x v="3"/>
    <x v="0"/>
    <n v="6"/>
    <n v="0"/>
    <n v="1.6500000000000001"/>
  </r>
  <r>
    <x v="0"/>
    <x v="10"/>
    <x v="0"/>
    <x v="1"/>
    <x v="1"/>
    <x v="0"/>
    <x v="3"/>
    <x v="0"/>
    <n v="317"/>
    <n v="0"/>
    <n v="84.00500000000001"/>
  </r>
  <r>
    <x v="7"/>
    <x v="17"/>
    <x v="8"/>
    <x v="2"/>
    <x v="1"/>
    <x v="0"/>
    <x v="2"/>
    <x v="0"/>
    <n v="2026"/>
    <n v="0"/>
    <n v="557.15"/>
  </r>
  <r>
    <x v="4"/>
    <x v="19"/>
    <x v="2"/>
    <x v="2"/>
    <x v="1"/>
    <x v="1"/>
    <x v="1"/>
    <x v="0"/>
    <n v="21"/>
    <n v="5.2812000000000001"/>
    <n v="9.4500000000000011"/>
  </r>
  <r>
    <x v="1"/>
    <x v="11"/>
    <x v="2"/>
    <x v="1"/>
    <x v="1"/>
    <x v="2"/>
    <x v="2"/>
    <x v="0"/>
    <n v="73"/>
    <n v="0"/>
    <n v="20.074999999999999"/>
  </r>
  <r>
    <x v="9"/>
    <x v="0"/>
    <x v="0"/>
    <x v="0"/>
    <x v="0"/>
    <x v="0"/>
    <x v="0"/>
    <x v="0"/>
    <n v="2"/>
    <n v="0"/>
    <n v="0.53"/>
  </r>
  <r>
    <x v="8"/>
    <x v="22"/>
    <x v="7"/>
    <x v="2"/>
    <x v="1"/>
    <x v="2"/>
    <x v="3"/>
    <x v="0"/>
    <n v="2"/>
    <n v="0"/>
    <n v="0.55000000000000004"/>
  </r>
  <r>
    <x v="1"/>
    <x v="25"/>
    <x v="11"/>
    <x v="0"/>
    <x v="1"/>
    <x v="2"/>
    <x v="1"/>
    <x v="0"/>
    <n v="2"/>
    <n v="0"/>
    <n v="0.55000000000000004"/>
  </r>
  <r>
    <x v="4"/>
    <x v="15"/>
    <x v="2"/>
    <x v="0"/>
    <x v="1"/>
    <x v="0"/>
    <x v="3"/>
    <x v="0"/>
    <n v="1617"/>
    <n v="0"/>
    <n v="428.505"/>
  </r>
  <r>
    <x v="0"/>
    <x v="17"/>
    <x v="8"/>
    <x v="2"/>
    <x v="1"/>
    <x v="2"/>
    <x v="3"/>
    <x v="0"/>
    <n v="95"/>
    <n v="0"/>
    <n v="25.175000000000001"/>
  </r>
  <r>
    <x v="8"/>
    <x v="4"/>
    <x v="3"/>
    <x v="2"/>
    <x v="0"/>
    <x v="0"/>
    <x v="2"/>
    <x v="0"/>
    <n v="54"/>
    <n v="0"/>
    <n v="14.850000000000001"/>
  </r>
  <r>
    <x v="2"/>
    <x v="15"/>
    <x v="2"/>
    <x v="0"/>
    <x v="1"/>
    <x v="0"/>
    <x v="0"/>
    <x v="1"/>
    <n v="19"/>
    <n v="0"/>
    <n v="0"/>
  </r>
  <r>
    <x v="7"/>
    <x v="8"/>
    <x v="5"/>
    <x v="2"/>
    <x v="1"/>
    <x v="4"/>
    <x v="0"/>
    <x v="0"/>
    <n v="1"/>
    <n v="0"/>
    <n v="0.55000000000000004"/>
  </r>
  <r>
    <x v="5"/>
    <x v="10"/>
    <x v="0"/>
    <x v="1"/>
    <x v="1"/>
    <x v="0"/>
    <x v="2"/>
    <x v="1"/>
    <n v="38"/>
    <n v="0"/>
    <n v="0"/>
  </r>
  <r>
    <x v="6"/>
    <x v="1"/>
    <x v="1"/>
    <x v="2"/>
    <x v="1"/>
    <x v="4"/>
    <x v="2"/>
    <x v="0"/>
    <n v="6"/>
    <n v="0"/>
    <n v="3.3000000000000003"/>
  </r>
  <r>
    <x v="10"/>
    <x v="22"/>
    <x v="7"/>
    <x v="2"/>
    <x v="1"/>
    <x v="0"/>
    <x v="2"/>
    <x v="0"/>
    <n v="4"/>
    <n v="0"/>
    <n v="1.1000000000000001"/>
  </r>
  <r>
    <x v="4"/>
    <x v="0"/>
    <x v="0"/>
    <x v="2"/>
    <x v="1"/>
    <x v="3"/>
    <x v="3"/>
    <x v="0"/>
    <n v="1"/>
    <n v="0"/>
    <n v="0.55000000000000004"/>
  </r>
  <r>
    <x v="10"/>
    <x v="8"/>
    <x v="5"/>
    <x v="0"/>
    <x v="1"/>
    <x v="3"/>
    <x v="2"/>
    <x v="1"/>
    <n v="2"/>
    <n v="0"/>
    <n v="0"/>
  </r>
  <r>
    <x v="10"/>
    <x v="10"/>
    <x v="0"/>
    <x v="0"/>
    <x v="1"/>
    <x v="2"/>
    <x v="1"/>
    <x v="0"/>
    <n v="377"/>
    <n v="0"/>
    <n v="103.67500000000001"/>
  </r>
  <r>
    <x v="2"/>
    <x v="11"/>
    <x v="2"/>
    <x v="2"/>
    <x v="1"/>
    <x v="5"/>
    <x v="0"/>
    <x v="0"/>
    <n v="1"/>
    <n v="0.15049999999999999"/>
    <n v="0.69000000000000006"/>
  </r>
  <r>
    <x v="10"/>
    <x v="5"/>
    <x v="1"/>
    <x v="1"/>
    <x v="1"/>
    <x v="1"/>
    <x v="3"/>
    <x v="0"/>
    <n v="1"/>
    <n v="6.7799999999999999E-2"/>
    <n v="0.45"/>
  </r>
  <r>
    <x v="6"/>
    <x v="6"/>
    <x v="4"/>
    <x v="2"/>
    <x v="0"/>
    <x v="1"/>
    <x v="0"/>
    <x v="0"/>
    <n v="26"/>
    <n v="10.905800000000001"/>
    <n v="11.700000000000001"/>
  </r>
  <r>
    <x v="11"/>
    <x v="0"/>
    <x v="0"/>
    <x v="2"/>
    <x v="1"/>
    <x v="0"/>
    <x v="3"/>
    <x v="0"/>
    <n v="14"/>
    <n v="0"/>
    <n v="3.85"/>
  </r>
  <r>
    <x v="2"/>
    <x v="10"/>
    <x v="0"/>
    <x v="1"/>
    <x v="1"/>
    <x v="1"/>
    <x v="3"/>
    <x v="0"/>
    <n v="59"/>
    <n v="21.331800000000001"/>
    <n v="26.55"/>
  </r>
  <r>
    <x v="1"/>
    <x v="18"/>
    <x v="9"/>
    <x v="2"/>
    <x v="1"/>
    <x v="0"/>
    <x v="0"/>
    <x v="0"/>
    <n v="1"/>
    <n v="0"/>
    <n v="0.27500000000000002"/>
  </r>
  <r>
    <x v="6"/>
    <x v="11"/>
    <x v="2"/>
    <x v="1"/>
    <x v="1"/>
    <x v="3"/>
    <x v="2"/>
    <x v="1"/>
    <n v="10"/>
    <n v="0"/>
    <n v="0"/>
  </r>
  <r>
    <x v="3"/>
    <x v="19"/>
    <x v="2"/>
    <x v="1"/>
    <x v="1"/>
    <x v="0"/>
    <x v="2"/>
    <x v="1"/>
    <n v="10"/>
    <n v="0"/>
    <n v="0"/>
  </r>
  <r>
    <x v="1"/>
    <x v="9"/>
    <x v="2"/>
    <x v="1"/>
    <x v="1"/>
    <x v="3"/>
    <x v="1"/>
    <x v="0"/>
    <n v="7"/>
    <n v="0"/>
    <n v="3.85"/>
  </r>
  <r>
    <x v="2"/>
    <x v="4"/>
    <x v="3"/>
    <x v="2"/>
    <x v="1"/>
    <x v="2"/>
    <x v="3"/>
    <x v="0"/>
    <n v="26"/>
    <n v="0"/>
    <n v="7.15"/>
  </r>
  <r>
    <x v="0"/>
    <x v="1"/>
    <x v="1"/>
    <x v="2"/>
    <x v="1"/>
    <x v="0"/>
    <x v="2"/>
    <x v="0"/>
    <n v="173"/>
    <n v="0"/>
    <n v="45.844999999999999"/>
  </r>
  <r>
    <x v="10"/>
    <x v="16"/>
    <x v="7"/>
    <x v="0"/>
    <x v="1"/>
    <x v="0"/>
    <x v="3"/>
    <x v="1"/>
    <n v="5"/>
    <n v="0"/>
    <n v="0"/>
  </r>
  <r>
    <x v="9"/>
    <x v="19"/>
    <x v="2"/>
    <x v="0"/>
    <x v="1"/>
    <x v="2"/>
    <x v="2"/>
    <x v="1"/>
    <n v="85"/>
    <n v="0"/>
    <n v="0"/>
  </r>
  <r>
    <x v="3"/>
    <x v="12"/>
    <x v="1"/>
    <x v="1"/>
    <x v="1"/>
    <x v="1"/>
    <x v="2"/>
    <x v="0"/>
    <n v="3"/>
    <n v="0.46990000000000004"/>
    <n v="1.35"/>
  </r>
  <r>
    <x v="5"/>
    <x v="11"/>
    <x v="2"/>
    <x v="0"/>
    <x v="1"/>
    <x v="3"/>
    <x v="0"/>
    <x v="0"/>
    <n v="368"/>
    <n v="0"/>
    <n v="202.4"/>
  </r>
  <r>
    <x v="0"/>
    <x v="0"/>
    <x v="0"/>
    <x v="0"/>
    <x v="1"/>
    <x v="0"/>
    <x v="1"/>
    <x v="1"/>
    <n v="2"/>
    <n v="0"/>
    <n v="0"/>
  </r>
  <r>
    <x v="1"/>
    <x v="10"/>
    <x v="0"/>
    <x v="0"/>
    <x v="0"/>
    <x v="4"/>
    <x v="2"/>
    <x v="0"/>
    <n v="91"/>
    <n v="0"/>
    <n v="50.050000000000004"/>
  </r>
  <r>
    <x v="10"/>
    <x v="8"/>
    <x v="5"/>
    <x v="0"/>
    <x v="1"/>
    <x v="5"/>
    <x v="0"/>
    <x v="0"/>
    <n v="27"/>
    <n v="279.32220000000001"/>
    <n v="18.630000000000003"/>
  </r>
  <r>
    <x v="0"/>
    <x v="21"/>
    <x v="0"/>
    <x v="0"/>
    <x v="1"/>
    <x v="2"/>
    <x v="3"/>
    <x v="0"/>
    <n v="1"/>
    <n v="0"/>
    <n v="0.26500000000000001"/>
  </r>
  <r>
    <x v="9"/>
    <x v="19"/>
    <x v="2"/>
    <x v="1"/>
    <x v="1"/>
    <x v="3"/>
    <x v="2"/>
    <x v="0"/>
    <n v="66"/>
    <n v="0"/>
    <n v="36.300000000000004"/>
  </r>
  <r>
    <x v="11"/>
    <x v="17"/>
    <x v="8"/>
    <x v="1"/>
    <x v="1"/>
    <x v="1"/>
    <x v="1"/>
    <x v="0"/>
    <n v="7"/>
    <n v="1.2723"/>
    <n v="3.1500000000000004"/>
  </r>
  <r>
    <x v="0"/>
    <x v="15"/>
    <x v="2"/>
    <x v="2"/>
    <x v="1"/>
    <x v="3"/>
    <x v="2"/>
    <x v="1"/>
    <n v="0"/>
    <n v="0"/>
    <n v="0"/>
  </r>
  <r>
    <x v="1"/>
    <x v="2"/>
    <x v="2"/>
    <x v="1"/>
    <x v="1"/>
    <x v="2"/>
    <x v="2"/>
    <x v="0"/>
    <n v="6"/>
    <n v="0"/>
    <n v="1.6500000000000001"/>
  </r>
  <r>
    <x v="5"/>
    <x v="8"/>
    <x v="5"/>
    <x v="1"/>
    <x v="1"/>
    <x v="1"/>
    <x v="3"/>
    <x v="0"/>
    <n v="17"/>
    <n v="4.9462000000000002"/>
    <n v="7.65"/>
  </r>
  <r>
    <x v="0"/>
    <x v="10"/>
    <x v="0"/>
    <x v="2"/>
    <x v="1"/>
    <x v="3"/>
    <x v="3"/>
    <x v="0"/>
    <n v="69"/>
    <n v="0"/>
    <n v="37.950000000000003"/>
  </r>
  <r>
    <x v="10"/>
    <x v="6"/>
    <x v="4"/>
    <x v="2"/>
    <x v="1"/>
    <x v="2"/>
    <x v="2"/>
    <x v="1"/>
    <n v="2"/>
    <n v="0"/>
    <n v="0"/>
  </r>
  <r>
    <x v="8"/>
    <x v="19"/>
    <x v="2"/>
    <x v="2"/>
    <x v="1"/>
    <x v="0"/>
    <x v="3"/>
    <x v="0"/>
    <n v="180"/>
    <n v="0"/>
    <n v="49.5"/>
  </r>
  <r>
    <x v="3"/>
    <x v="11"/>
    <x v="2"/>
    <x v="0"/>
    <x v="1"/>
    <x v="4"/>
    <x v="0"/>
    <x v="0"/>
    <n v="156"/>
    <n v="0"/>
    <n v="85.8"/>
  </r>
  <r>
    <x v="10"/>
    <x v="13"/>
    <x v="0"/>
    <x v="0"/>
    <x v="1"/>
    <x v="5"/>
    <x v="3"/>
    <x v="0"/>
    <n v="1"/>
    <n v="1.6674"/>
    <n v="0.69000000000000006"/>
  </r>
  <r>
    <x v="4"/>
    <x v="17"/>
    <x v="8"/>
    <x v="2"/>
    <x v="1"/>
    <x v="4"/>
    <x v="1"/>
    <x v="0"/>
    <n v="1"/>
    <n v="0"/>
    <n v="0.55000000000000004"/>
  </r>
  <r>
    <x v="10"/>
    <x v="15"/>
    <x v="2"/>
    <x v="0"/>
    <x v="1"/>
    <x v="2"/>
    <x v="1"/>
    <x v="0"/>
    <n v="44"/>
    <n v="0"/>
    <n v="12.100000000000001"/>
  </r>
  <r>
    <x v="7"/>
    <x v="0"/>
    <x v="0"/>
    <x v="0"/>
    <x v="1"/>
    <x v="3"/>
    <x v="3"/>
    <x v="0"/>
    <n v="27"/>
    <n v="0"/>
    <n v="14.850000000000001"/>
  </r>
  <r>
    <x v="4"/>
    <x v="9"/>
    <x v="2"/>
    <x v="1"/>
    <x v="1"/>
    <x v="0"/>
    <x v="0"/>
    <x v="1"/>
    <n v="3"/>
    <n v="0"/>
    <n v="0"/>
  </r>
  <r>
    <x v="4"/>
    <x v="8"/>
    <x v="5"/>
    <x v="1"/>
    <x v="1"/>
    <x v="2"/>
    <x v="3"/>
    <x v="0"/>
    <n v="3"/>
    <n v="0"/>
    <n v="0.79500000000000004"/>
  </r>
  <r>
    <x v="4"/>
    <x v="7"/>
    <x v="2"/>
    <x v="2"/>
    <x v="1"/>
    <x v="3"/>
    <x v="2"/>
    <x v="1"/>
    <n v="0"/>
    <n v="0"/>
    <n v="0"/>
  </r>
  <r>
    <x v="4"/>
    <x v="19"/>
    <x v="2"/>
    <x v="1"/>
    <x v="1"/>
    <x v="0"/>
    <x v="1"/>
    <x v="0"/>
    <n v="14"/>
    <n v="0"/>
    <n v="3.71"/>
  </r>
  <r>
    <x v="7"/>
    <x v="17"/>
    <x v="8"/>
    <x v="2"/>
    <x v="1"/>
    <x v="1"/>
    <x v="0"/>
    <x v="0"/>
    <n v="212"/>
    <n v="65.711700000000008"/>
    <n v="95.4"/>
  </r>
  <r>
    <x v="3"/>
    <x v="22"/>
    <x v="7"/>
    <x v="2"/>
    <x v="1"/>
    <x v="0"/>
    <x v="3"/>
    <x v="0"/>
    <n v="1"/>
    <n v="0"/>
    <n v="0.27500000000000002"/>
  </r>
  <r>
    <x v="6"/>
    <x v="3"/>
    <x v="2"/>
    <x v="1"/>
    <x v="1"/>
    <x v="2"/>
    <x v="0"/>
    <x v="1"/>
    <n v="1"/>
    <n v="0"/>
    <n v="0"/>
  </r>
  <r>
    <x v="3"/>
    <x v="8"/>
    <x v="5"/>
    <x v="0"/>
    <x v="1"/>
    <x v="0"/>
    <x v="2"/>
    <x v="0"/>
    <n v="1735"/>
    <n v="0"/>
    <n v="477.125"/>
  </r>
  <r>
    <x v="7"/>
    <x v="13"/>
    <x v="0"/>
    <x v="0"/>
    <x v="1"/>
    <x v="2"/>
    <x v="2"/>
    <x v="1"/>
    <n v="6"/>
    <n v="0"/>
    <n v="0"/>
  </r>
  <r>
    <x v="5"/>
    <x v="17"/>
    <x v="8"/>
    <x v="1"/>
    <x v="1"/>
    <x v="3"/>
    <x v="2"/>
    <x v="1"/>
    <n v="1"/>
    <n v="0"/>
    <n v="0"/>
  </r>
  <r>
    <x v="6"/>
    <x v="12"/>
    <x v="1"/>
    <x v="0"/>
    <x v="1"/>
    <x v="0"/>
    <x v="2"/>
    <x v="1"/>
    <n v="39"/>
    <n v="0"/>
    <n v="0"/>
  </r>
  <r>
    <x v="3"/>
    <x v="10"/>
    <x v="0"/>
    <x v="1"/>
    <x v="0"/>
    <x v="3"/>
    <x v="0"/>
    <x v="0"/>
    <n v="3"/>
    <n v="0"/>
    <n v="1.6500000000000001"/>
  </r>
  <r>
    <x v="4"/>
    <x v="11"/>
    <x v="2"/>
    <x v="0"/>
    <x v="1"/>
    <x v="4"/>
    <x v="3"/>
    <x v="0"/>
    <n v="38"/>
    <n v="0"/>
    <n v="20.900000000000002"/>
  </r>
  <r>
    <x v="8"/>
    <x v="4"/>
    <x v="3"/>
    <x v="0"/>
    <x v="1"/>
    <x v="0"/>
    <x v="3"/>
    <x v="1"/>
    <n v="105"/>
    <n v="0"/>
    <n v="0"/>
  </r>
  <r>
    <x v="8"/>
    <x v="30"/>
    <x v="1"/>
    <x v="0"/>
    <x v="1"/>
    <x v="3"/>
    <x v="2"/>
    <x v="1"/>
    <n v="0"/>
    <n v="0"/>
    <n v="0"/>
  </r>
  <r>
    <x v="11"/>
    <x v="12"/>
    <x v="1"/>
    <x v="0"/>
    <x v="1"/>
    <x v="2"/>
    <x v="0"/>
    <x v="0"/>
    <n v="134"/>
    <n v="0"/>
    <n v="36.85"/>
  </r>
  <r>
    <x v="10"/>
    <x v="4"/>
    <x v="3"/>
    <x v="0"/>
    <x v="1"/>
    <x v="0"/>
    <x v="1"/>
    <x v="0"/>
    <n v="3482"/>
    <n v="0"/>
    <n v="957.55000000000007"/>
  </r>
  <r>
    <x v="8"/>
    <x v="12"/>
    <x v="1"/>
    <x v="0"/>
    <x v="1"/>
    <x v="4"/>
    <x v="0"/>
    <x v="0"/>
    <n v="70"/>
    <n v="0"/>
    <n v="38.5"/>
  </r>
  <r>
    <x v="3"/>
    <x v="19"/>
    <x v="2"/>
    <x v="2"/>
    <x v="1"/>
    <x v="1"/>
    <x v="3"/>
    <x v="0"/>
    <n v="37"/>
    <n v="9.5684000000000005"/>
    <n v="16.650000000000002"/>
  </r>
  <r>
    <x v="1"/>
    <x v="8"/>
    <x v="5"/>
    <x v="0"/>
    <x v="1"/>
    <x v="1"/>
    <x v="2"/>
    <x v="0"/>
    <n v="219"/>
    <n v="49.098400000000005"/>
    <n v="98.550000000000011"/>
  </r>
  <r>
    <x v="4"/>
    <x v="1"/>
    <x v="1"/>
    <x v="0"/>
    <x v="1"/>
    <x v="0"/>
    <x v="3"/>
    <x v="1"/>
    <n v="16"/>
    <n v="0"/>
    <n v="0"/>
  </r>
  <r>
    <x v="2"/>
    <x v="19"/>
    <x v="2"/>
    <x v="0"/>
    <x v="1"/>
    <x v="5"/>
    <x v="2"/>
    <x v="0"/>
    <n v="4"/>
    <n v="14.2522"/>
    <n v="2.7600000000000002"/>
  </r>
  <r>
    <x v="0"/>
    <x v="16"/>
    <x v="7"/>
    <x v="0"/>
    <x v="1"/>
    <x v="2"/>
    <x v="0"/>
    <x v="1"/>
    <n v="2"/>
    <n v="0"/>
    <n v="0"/>
  </r>
  <r>
    <x v="5"/>
    <x v="6"/>
    <x v="4"/>
    <x v="2"/>
    <x v="1"/>
    <x v="4"/>
    <x v="0"/>
    <x v="0"/>
    <n v="1"/>
    <n v="0"/>
    <n v="0.55000000000000004"/>
  </r>
  <r>
    <x v="10"/>
    <x v="2"/>
    <x v="2"/>
    <x v="2"/>
    <x v="1"/>
    <x v="1"/>
    <x v="3"/>
    <x v="0"/>
    <n v="2"/>
    <n v="0.46800000000000003"/>
    <n v="0.9"/>
  </r>
  <r>
    <x v="7"/>
    <x v="9"/>
    <x v="2"/>
    <x v="0"/>
    <x v="1"/>
    <x v="0"/>
    <x v="0"/>
    <x v="1"/>
    <n v="55"/>
    <n v="0"/>
    <n v="0"/>
  </r>
  <r>
    <x v="5"/>
    <x v="18"/>
    <x v="9"/>
    <x v="1"/>
    <x v="1"/>
    <x v="0"/>
    <x v="2"/>
    <x v="0"/>
    <n v="1"/>
    <n v="0"/>
    <n v="0.26500000000000001"/>
  </r>
  <r>
    <x v="2"/>
    <x v="14"/>
    <x v="6"/>
    <x v="0"/>
    <x v="1"/>
    <x v="3"/>
    <x v="2"/>
    <x v="0"/>
    <n v="5"/>
    <n v="0"/>
    <n v="2.75"/>
  </r>
  <r>
    <x v="6"/>
    <x v="11"/>
    <x v="2"/>
    <x v="2"/>
    <x v="1"/>
    <x v="2"/>
    <x v="0"/>
    <x v="0"/>
    <n v="78"/>
    <n v="0"/>
    <n v="21.45"/>
  </r>
  <r>
    <x v="8"/>
    <x v="8"/>
    <x v="5"/>
    <x v="0"/>
    <x v="1"/>
    <x v="3"/>
    <x v="0"/>
    <x v="1"/>
    <n v="1"/>
    <n v="0"/>
    <n v="0"/>
  </r>
  <r>
    <x v="0"/>
    <x v="6"/>
    <x v="4"/>
    <x v="0"/>
    <x v="1"/>
    <x v="4"/>
    <x v="0"/>
    <x v="0"/>
    <n v="77"/>
    <n v="0"/>
    <n v="42.35"/>
  </r>
  <r>
    <x v="4"/>
    <x v="17"/>
    <x v="8"/>
    <x v="1"/>
    <x v="1"/>
    <x v="4"/>
    <x v="1"/>
    <x v="1"/>
    <n v="17"/>
    <n v="0"/>
    <n v="0"/>
  </r>
  <r>
    <x v="8"/>
    <x v="10"/>
    <x v="0"/>
    <x v="0"/>
    <x v="1"/>
    <x v="0"/>
    <x v="1"/>
    <x v="1"/>
    <n v="69"/>
    <n v="0"/>
    <n v="0"/>
  </r>
  <r>
    <x v="11"/>
    <x v="15"/>
    <x v="2"/>
    <x v="1"/>
    <x v="1"/>
    <x v="0"/>
    <x v="1"/>
    <x v="0"/>
    <n v="2"/>
    <n v="0"/>
    <n v="0.55000000000000004"/>
  </r>
  <r>
    <x v="0"/>
    <x v="8"/>
    <x v="5"/>
    <x v="1"/>
    <x v="1"/>
    <x v="3"/>
    <x v="3"/>
    <x v="0"/>
    <n v="1"/>
    <n v="0"/>
    <n v="0.55000000000000004"/>
  </r>
  <r>
    <x v="9"/>
    <x v="11"/>
    <x v="2"/>
    <x v="0"/>
    <x v="1"/>
    <x v="5"/>
    <x v="0"/>
    <x v="1"/>
    <n v="62"/>
    <n v="1715.1774"/>
    <n v="0"/>
  </r>
  <r>
    <x v="6"/>
    <x v="9"/>
    <x v="2"/>
    <x v="2"/>
    <x v="1"/>
    <x v="0"/>
    <x v="0"/>
    <x v="0"/>
    <n v="100"/>
    <n v="0"/>
    <n v="27.5"/>
  </r>
  <r>
    <x v="11"/>
    <x v="2"/>
    <x v="2"/>
    <x v="0"/>
    <x v="1"/>
    <x v="1"/>
    <x v="2"/>
    <x v="0"/>
    <n v="322"/>
    <n v="100.08590000000001"/>
    <n v="144.9"/>
  </r>
  <r>
    <x v="11"/>
    <x v="6"/>
    <x v="4"/>
    <x v="0"/>
    <x v="0"/>
    <x v="0"/>
    <x v="3"/>
    <x v="1"/>
    <n v="19"/>
    <n v="0"/>
    <n v="0"/>
  </r>
  <r>
    <x v="0"/>
    <x v="10"/>
    <x v="0"/>
    <x v="0"/>
    <x v="0"/>
    <x v="5"/>
    <x v="0"/>
    <x v="0"/>
    <n v="3"/>
    <n v="85.62"/>
    <n v="2.0700000000000003"/>
  </r>
  <r>
    <x v="1"/>
    <x v="6"/>
    <x v="4"/>
    <x v="0"/>
    <x v="1"/>
    <x v="3"/>
    <x v="3"/>
    <x v="0"/>
    <n v="258"/>
    <n v="0"/>
    <n v="141.9"/>
  </r>
  <r>
    <x v="1"/>
    <x v="10"/>
    <x v="0"/>
    <x v="2"/>
    <x v="0"/>
    <x v="3"/>
    <x v="0"/>
    <x v="0"/>
    <n v="10"/>
    <n v="0"/>
    <n v="5.5"/>
  </r>
  <r>
    <x v="5"/>
    <x v="29"/>
    <x v="1"/>
    <x v="0"/>
    <x v="1"/>
    <x v="0"/>
    <x v="3"/>
    <x v="0"/>
    <n v="1"/>
    <n v="0"/>
    <n v="0.26500000000000001"/>
  </r>
  <r>
    <x v="11"/>
    <x v="10"/>
    <x v="0"/>
    <x v="2"/>
    <x v="0"/>
    <x v="0"/>
    <x v="0"/>
    <x v="1"/>
    <n v="1"/>
    <n v="0"/>
    <n v="0"/>
  </r>
  <r>
    <x v="4"/>
    <x v="26"/>
    <x v="2"/>
    <x v="0"/>
    <x v="1"/>
    <x v="0"/>
    <x v="2"/>
    <x v="0"/>
    <n v="26"/>
    <n v="0"/>
    <n v="6.8900000000000006"/>
  </r>
  <r>
    <x v="10"/>
    <x v="4"/>
    <x v="3"/>
    <x v="2"/>
    <x v="0"/>
    <x v="3"/>
    <x v="2"/>
    <x v="1"/>
    <n v="0"/>
    <n v="0"/>
    <n v="0"/>
  </r>
  <r>
    <x v="1"/>
    <x v="6"/>
    <x v="4"/>
    <x v="2"/>
    <x v="1"/>
    <x v="1"/>
    <x v="3"/>
    <x v="0"/>
    <n v="83"/>
    <n v="22.667000000000002"/>
    <n v="37.35"/>
  </r>
  <r>
    <x v="9"/>
    <x v="16"/>
    <x v="7"/>
    <x v="1"/>
    <x v="1"/>
    <x v="0"/>
    <x v="2"/>
    <x v="0"/>
    <n v="69"/>
    <n v="0"/>
    <n v="18.285"/>
  </r>
  <r>
    <x v="7"/>
    <x v="12"/>
    <x v="1"/>
    <x v="0"/>
    <x v="1"/>
    <x v="3"/>
    <x v="0"/>
    <x v="0"/>
    <n v="71"/>
    <n v="0"/>
    <n v="39.050000000000004"/>
  </r>
  <r>
    <x v="1"/>
    <x v="10"/>
    <x v="0"/>
    <x v="0"/>
    <x v="0"/>
    <x v="2"/>
    <x v="3"/>
    <x v="0"/>
    <n v="291"/>
    <n v="0"/>
    <n v="79.674999999999997"/>
  </r>
  <r>
    <x v="1"/>
    <x v="2"/>
    <x v="2"/>
    <x v="0"/>
    <x v="1"/>
    <x v="3"/>
    <x v="2"/>
    <x v="1"/>
    <n v="1"/>
    <n v="0"/>
    <n v="0"/>
  </r>
  <r>
    <x v="10"/>
    <x v="6"/>
    <x v="4"/>
    <x v="2"/>
    <x v="1"/>
    <x v="0"/>
    <x v="2"/>
    <x v="1"/>
    <n v="17"/>
    <n v="0"/>
    <n v="0"/>
  </r>
  <r>
    <x v="10"/>
    <x v="13"/>
    <x v="0"/>
    <x v="0"/>
    <x v="1"/>
    <x v="0"/>
    <x v="0"/>
    <x v="1"/>
    <n v="7"/>
    <n v="0"/>
    <n v="0"/>
  </r>
  <r>
    <x v="3"/>
    <x v="6"/>
    <x v="4"/>
    <x v="0"/>
    <x v="0"/>
    <x v="0"/>
    <x v="1"/>
    <x v="1"/>
    <n v="3"/>
    <n v="0"/>
    <n v="0"/>
  </r>
  <r>
    <x v="11"/>
    <x v="15"/>
    <x v="2"/>
    <x v="0"/>
    <x v="1"/>
    <x v="4"/>
    <x v="1"/>
    <x v="0"/>
    <n v="9"/>
    <n v="0"/>
    <n v="4.95"/>
  </r>
  <r>
    <x v="6"/>
    <x v="19"/>
    <x v="2"/>
    <x v="2"/>
    <x v="1"/>
    <x v="1"/>
    <x v="3"/>
    <x v="0"/>
    <n v="16"/>
    <n v="3.669"/>
    <n v="7.2"/>
  </r>
  <r>
    <x v="1"/>
    <x v="1"/>
    <x v="1"/>
    <x v="2"/>
    <x v="1"/>
    <x v="0"/>
    <x v="1"/>
    <x v="0"/>
    <n v="12"/>
    <n v="0"/>
    <n v="3.29"/>
  </r>
  <r>
    <x v="5"/>
    <x v="9"/>
    <x v="2"/>
    <x v="0"/>
    <x v="1"/>
    <x v="0"/>
    <x v="1"/>
    <x v="0"/>
    <n v="551"/>
    <n v="0"/>
    <n v="146.01500000000001"/>
  </r>
  <r>
    <x v="10"/>
    <x v="9"/>
    <x v="2"/>
    <x v="1"/>
    <x v="1"/>
    <x v="3"/>
    <x v="0"/>
    <x v="1"/>
    <n v="1"/>
    <n v="0"/>
    <n v="0"/>
  </r>
  <r>
    <x v="0"/>
    <x v="15"/>
    <x v="2"/>
    <x v="0"/>
    <x v="1"/>
    <x v="2"/>
    <x v="1"/>
    <x v="1"/>
    <n v="5"/>
    <n v="0"/>
    <n v="0"/>
  </r>
  <r>
    <x v="8"/>
    <x v="19"/>
    <x v="2"/>
    <x v="2"/>
    <x v="1"/>
    <x v="3"/>
    <x v="1"/>
    <x v="0"/>
    <n v="3"/>
    <n v="0"/>
    <n v="1.6500000000000001"/>
  </r>
  <r>
    <x v="7"/>
    <x v="8"/>
    <x v="5"/>
    <x v="2"/>
    <x v="1"/>
    <x v="0"/>
    <x v="0"/>
    <x v="0"/>
    <n v="31"/>
    <n v="0"/>
    <n v="8.5250000000000004"/>
  </r>
  <r>
    <x v="3"/>
    <x v="13"/>
    <x v="0"/>
    <x v="0"/>
    <x v="1"/>
    <x v="0"/>
    <x v="1"/>
    <x v="0"/>
    <n v="28"/>
    <n v="0"/>
    <n v="7.7"/>
  </r>
  <r>
    <x v="7"/>
    <x v="1"/>
    <x v="1"/>
    <x v="1"/>
    <x v="1"/>
    <x v="2"/>
    <x v="2"/>
    <x v="0"/>
    <n v="5"/>
    <n v="0"/>
    <n v="1.375"/>
  </r>
  <r>
    <x v="3"/>
    <x v="4"/>
    <x v="3"/>
    <x v="0"/>
    <x v="0"/>
    <x v="1"/>
    <x v="1"/>
    <x v="0"/>
    <n v="12"/>
    <n v="8.1422000000000008"/>
    <n v="5.4"/>
  </r>
  <r>
    <x v="7"/>
    <x v="17"/>
    <x v="8"/>
    <x v="0"/>
    <x v="1"/>
    <x v="0"/>
    <x v="1"/>
    <x v="0"/>
    <n v="1104"/>
    <n v="0"/>
    <n v="303.60000000000002"/>
  </r>
  <r>
    <x v="10"/>
    <x v="16"/>
    <x v="7"/>
    <x v="0"/>
    <x v="1"/>
    <x v="3"/>
    <x v="1"/>
    <x v="0"/>
    <n v="27"/>
    <n v="0"/>
    <n v="14.850000000000001"/>
  </r>
  <r>
    <x v="4"/>
    <x v="4"/>
    <x v="3"/>
    <x v="2"/>
    <x v="1"/>
    <x v="3"/>
    <x v="3"/>
    <x v="0"/>
    <n v="17"/>
    <n v="0"/>
    <n v="9.35"/>
  </r>
  <r>
    <x v="6"/>
    <x v="22"/>
    <x v="7"/>
    <x v="0"/>
    <x v="1"/>
    <x v="0"/>
    <x v="2"/>
    <x v="0"/>
    <n v="265"/>
    <n v="0"/>
    <n v="72.875"/>
  </r>
  <r>
    <x v="7"/>
    <x v="23"/>
    <x v="2"/>
    <x v="0"/>
    <x v="1"/>
    <x v="3"/>
    <x v="2"/>
    <x v="0"/>
    <n v="4"/>
    <n v="0"/>
    <n v="2.2000000000000002"/>
  </r>
  <r>
    <x v="3"/>
    <x v="5"/>
    <x v="1"/>
    <x v="0"/>
    <x v="1"/>
    <x v="1"/>
    <x v="0"/>
    <x v="0"/>
    <n v="124"/>
    <n v="36.219700000000003"/>
    <n v="55.800000000000004"/>
  </r>
  <r>
    <x v="9"/>
    <x v="11"/>
    <x v="2"/>
    <x v="2"/>
    <x v="1"/>
    <x v="2"/>
    <x v="2"/>
    <x v="1"/>
    <n v="26"/>
    <n v="0"/>
    <n v="0"/>
  </r>
  <r>
    <x v="0"/>
    <x v="1"/>
    <x v="1"/>
    <x v="0"/>
    <x v="1"/>
    <x v="1"/>
    <x v="2"/>
    <x v="0"/>
    <n v="766"/>
    <n v="199.97220000000002"/>
    <n v="344.7"/>
  </r>
  <r>
    <x v="7"/>
    <x v="5"/>
    <x v="1"/>
    <x v="1"/>
    <x v="1"/>
    <x v="0"/>
    <x v="3"/>
    <x v="0"/>
    <n v="1"/>
    <n v="0"/>
    <n v="0.27500000000000002"/>
  </r>
  <r>
    <x v="7"/>
    <x v="15"/>
    <x v="2"/>
    <x v="2"/>
    <x v="1"/>
    <x v="1"/>
    <x v="1"/>
    <x v="0"/>
    <n v="23"/>
    <n v="8.6039000000000012"/>
    <n v="10.35"/>
  </r>
  <r>
    <x v="5"/>
    <x v="10"/>
    <x v="0"/>
    <x v="2"/>
    <x v="1"/>
    <x v="2"/>
    <x v="2"/>
    <x v="0"/>
    <n v="347"/>
    <n v="0"/>
    <n v="91.954999999999998"/>
  </r>
  <r>
    <x v="3"/>
    <x v="11"/>
    <x v="2"/>
    <x v="2"/>
    <x v="1"/>
    <x v="2"/>
    <x v="2"/>
    <x v="0"/>
    <n v="330"/>
    <n v="0"/>
    <n v="90.75"/>
  </r>
  <r>
    <x v="5"/>
    <x v="6"/>
    <x v="4"/>
    <x v="2"/>
    <x v="0"/>
    <x v="1"/>
    <x v="1"/>
    <x v="0"/>
    <n v="14"/>
    <n v="3.9448000000000003"/>
    <n v="6.3000000000000007"/>
  </r>
  <r>
    <x v="0"/>
    <x v="17"/>
    <x v="8"/>
    <x v="0"/>
    <x v="1"/>
    <x v="0"/>
    <x v="3"/>
    <x v="1"/>
    <n v="164"/>
    <n v="0"/>
    <n v="0"/>
  </r>
  <r>
    <x v="10"/>
    <x v="11"/>
    <x v="2"/>
    <x v="2"/>
    <x v="1"/>
    <x v="5"/>
    <x v="0"/>
    <x v="0"/>
    <n v="3"/>
    <n v="8.7186000000000003"/>
    <n v="2.0700000000000003"/>
  </r>
  <r>
    <x v="7"/>
    <x v="12"/>
    <x v="1"/>
    <x v="1"/>
    <x v="1"/>
    <x v="2"/>
    <x v="3"/>
    <x v="0"/>
    <n v="4"/>
    <n v="0"/>
    <n v="1.1000000000000001"/>
  </r>
  <r>
    <x v="10"/>
    <x v="21"/>
    <x v="0"/>
    <x v="0"/>
    <x v="0"/>
    <x v="0"/>
    <x v="1"/>
    <x v="0"/>
    <n v="2"/>
    <n v="0"/>
    <n v="0.55000000000000004"/>
  </r>
  <r>
    <x v="5"/>
    <x v="10"/>
    <x v="0"/>
    <x v="0"/>
    <x v="0"/>
    <x v="0"/>
    <x v="0"/>
    <x v="1"/>
    <n v="30"/>
    <n v="0"/>
    <n v="0"/>
  </r>
  <r>
    <x v="3"/>
    <x v="2"/>
    <x v="2"/>
    <x v="0"/>
    <x v="1"/>
    <x v="0"/>
    <x v="3"/>
    <x v="0"/>
    <n v="623"/>
    <n v="0"/>
    <n v="171.32500000000002"/>
  </r>
  <r>
    <x v="1"/>
    <x v="8"/>
    <x v="5"/>
    <x v="2"/>
    <x v="1"/>
    <x v="2"/>
    <x v="0"/>
    <x v="0"/>
    <n v="2"/>
    <n v="0"/>
    <n v="0.55000000000000004"/>
  </r>
  <r>
    <x v="0"/>
    <x v="13"/>
    <x v="0"/>
    <x v="0"/>
    <x v="1"/>
    <x v="3"/>
    <x v="3"/>
    <x v="0"/>
    <n v="8"/>
    <n v="0"/>
    <n v="4.4000000000000004"/>
  </r>
  <r>
    <x v="0"/>
    <x v="16"/>
    <x v="7"/>
    <x v="0"/>
    <x v="1"/>
    <x v="2"/>
    <x v="3"/>
    <x v="0"/>
    <n v="138"/>
    <n v="0"/>
    <n v="36.57"/>
  </r>
  <r>
    <x v="11"/>
    <x v="4"/>
    <x v="3"/>
    <x v="0"/>
    <x v="0"/>
    <x v="0"/>
    <x v="0"/>
    <x v="0"/>
    <n v="168"/>
    <n v="0"/>
    <n v="46.2"/>
  </r>
  <r>
    <x v="9"/>
    <x v="11"/>
    <x v="2"/>
    <x v="0"/>
    <x v="1"/>
    <x v="5"/>
    <x v="3"/>
    <x v="0"/>
    <n v="6"/>
    <n v="29.2392"/>
    <n v="4.1400000000000006"/>
  </r>
  <r>
    <x v="2"/>
    <x v="4"/>
    <x v="3"/>
    <x v="0"/>
    <x v="0"/>
    <x v="4"/>
    <x v="0"/>
    <x v="0"/>
    <n v="2"/>
    <n v="0"/>
    <n v="1.1000000000000001"/>
  </r>
  <r>
    <x v="10"/>
    <x v="6"/>
    <x v="4"/>
    <x v="0"/>
    <x v="0"/>
    <x v="1"/>
    <x v="1"/>
    <x v="0"/>
    <n v="141"/>
    <n v="50.888600000000004"/>
    <n v="63.45"/>
  </r>
  <r>
    <x v="2"/>
    <x v="4"/>
    <x v="3"/>
    <x v="0"/>
    <x v="1"/>
    <x v="2"/>
    <x v="3"/>
    <x v="0"/>
    <n v="1174"/>
    <n v="0"/>
    <n v="322.85000000000002"/>
  </r>
  <r>
    <x v="8"/>
    <x v="17"/>
    <x v="8"/>
    <x v="2"/>
    <x v="1"/>
    <x v="2"/>
    <x v="1"/>
    <x v="0"/>
    <n v="19"/>
    <n v="0"/>
    <n v="5.2250000000000005"/>
  </r>
  <r>
    <x v="4"/>
    <x v="6"/>
    <x v="4"/>
    <x v="0"/>
    <x v="1"/>
    <x v="2"/>
    <x v="0"/>
    <x v="0"/>
    <n v="411"/>
    <n v="0"/>
    <n v="108.91500000000001"/>
  </r>
  <r>
    <x v="6"/>
    <x v="10"/>
    <x v="0"/>
    <x v="2"/>
    <x v="1"/>
    <x v="0"/>
    <x v="2"/>
    <x v="0"/>
    <n v="2660"/>
    <n v="0"/>
    <n v="731.5"/>
  </r>
  <r>
    <x v="6"/>
    <x v="2"/>
    <x v="2"/>
    <x v="0"/>
    <x v="1"/>
    <x v="1"/>
    <x v="0"/>
    <x v="0"/>
    <n v="141"/>
    <n v="73.464100000000002"/>
    <n v="63.45"/>
  </r>
  <r>
    <x v="3"/>
    <x v="11"/>
    <x v="2"/>
    <x v="2"/>
    <x v="1"/>
    <x v="1"/>
    <x v="0"/>
    <x v="0"/>
    <n v="80"/>
    <n v="29.463100000000001"/>
    <n v="36"/>
  </r>
  <r>
    <x v="6"/>
    <x v="19"/>
    <x v="2"/>
    <x v="0"/>
    <x v="1"/>
    <x v="0"/>
    <x v="2"/>
    <x v="0"/>
    <n v="14021"/>
    <n v="0"/>
    <n v="3855.7750000000001"/>
  </r>
  <r>
    <x v="11"/>
    <x v="10"/>
    <x v="0"/>
    <x v="2"/>
    <x v="0"/>
    <x v="0"/>
    <x v="3"/>
    <x v="0"/>
    <n v="145"/>
    <n v="0"/>
    <n v="39.875"/>
  </r>
  <r>
    <x v="9"/>
    <x v="17"/>
    <x v="8"/>
    <x v="1"/>
    <x v="1"/>
    <x v="4"/>
    <x v="0"/>
    <x v="0"/>
    <n v="22"/>
    <n v="0"/>
    <n v="12.100000000000001"/>
  </r>
  <r>
    <x v="1"/>
    <x v="19"/>
    <x v="2"/>
    <x v="1"/>
    <x v="1"/>
    <x v="2"/>
    <x v="3"/>
    <x v="0"/>
    <n v="13"/>
    <n v="0"/>
    <n v="3.5550000000000002"/>
  </r>
  <r>
    <x v="2"/>
    <x v="11"/>
    <x v="2"/>
    <x v="1"/>
    <x v="1"/>
    <x v="3"/>
    <x v="2"/>
    <x v="0"/>
    <n v="92"/>
    <n v="0"/>
    <n v="50.6"/>
  </r>
  <r>
    <x v="9"/>
    <x v="19"/>
    <x v="2"/>
    <x v="0"/>
    <x v="1"/>
    <x v="1"/>
    <x v="1"/>
    <x v="0"/>
    <n v="497"/>
    <n v="171.79179999999999"/>
    <n v="223.65"/>
  </r>
  <r>
    <x v="5"/>
    <x v="7"/>
    <x v="2"/>
    <x v="0"/>
    <x v="1"/>
    <x v="0"/>
    <x v="1"/>
    <x v="0"/>
    <n v="8"/>
    <n v="0"/>
    <n v="2.12"/>
  </r>
  <r>
    <x v="1"/>
    <x v="8"/>
    <x v="5"/>
    <x v="2"/>
    <x v="1"/>
    <x v="1"/>
    <x v="3"/>
    <x v="0"/>
    <n v="2"/>
    <n v="0.45120000000000005"/>
    <n v="0.9"/>
  </r>
  <r>
    <x v="1"/>
    <x v="16"/>
    <x v="7"/>
    <x v="0"/>
    <x v="1"/>
    <x v="0"/>
    <x v="2"/>
    <x v="1"/>
    <n v="22"/>
    <n v="0"/>
    <n v="0"/>
  </r>
  <r>
    <x v="11"/>
    <x v="10"/>
    <x v="0"/>
    <x v="2"/>
    <x v="0"/>
    <x v="4"/>
    <x v="0"/>
    <x v="0"/>
    <n v="3"/>
    <n v="0"/>
    <n v="1.6500000000000001"/>
  </r>
  <r>
    <x v="7"/>
    <x v="15"/>
    <x v="2"/>
    <x v="1"/>
    <x v="1"/>
    <x v="0"/>
    <x v="0"/>
    <x v="1"/>
    <n v="5"/>
    <n v="0"/>
    <n v="0"/>
  </r>
  <r>
    <x v="10"/>
    <x v="19"/>
    <x v="2"/>
    <x v="2"/>
    <x v="1"/>
    <x v="2"/>
    <x v="1"/>
    <x v="0"/>
    <n v="8"/>
    <n v="0"/>
    <n v="2.2000000000000002"/>
  </r>
  <r>
    <x v="4"/>
    <x v="11"/>
    <x v="2"/>
    <x v="2"/>
    <x v="1"/>
    <x v="1"/>
    <x v="2"/>
    <x v="0"/>
    <n v="156"/>
    <n v="53.2258"/>
    <n v="70.2"/>
  </r>
  <r>
    <x v="6"/>
    <x v="17"/>
    <x v="8"/>
    <x v="0"/>
    <x v="1"/>
    <x v="4"/>
    <x v="3"/>
    <x v="1"/>
    <n v="135"/>
    <n v="0"/>
    <n v="0"/>
  </r>
  <r>
    <x v="1"/>
    <x v="18"/>
    <x v="9"/>
    <x v="0"/>
    <x v="1"/>
    <x v="0"/>
    <x v="3"/>
    <x v="0"/>
    <n v="37"/>
    <n v="0"/>
    <n v="10.145000000000001"/>
  </r>
  <r>
    <x v="8"/>
    <x v="6"/>
    <x v="4"/>
    <x v="2"/>
    <x v="0"/>
    <x v="0"/>
    <x v="2"/>
    <x v="0"/>
    <n v="148"/>
    <n v="0"/>
    <n v="40.700000000000003"/>
  </r>
  <r>
    <x v="8"/>
    <x v="15"/>
    <x v="2"/>
    <x v="1"/>
    <x v="1"/>
    <x v="0"/>
    <x v="2"/>
    <x v="1"/>
    <n v="10"/>
    <n v="0"/>
    <n v="0"/>
  </r>
  <r>
    <x v="1"/>
    <x v="11"/>
    <x v="2"/>
    <x v="0"/>
    <x v="1"/>
    <x v="4"/>
    <x v="2"/>
    <x v="1"/>
    <n v="147"/>
    <n v="0"/>
    <n v="0"/>
  </r>
  <r>
    <x v="0"/>
    <x v="12"/>
    <x v="1"/>
    <x v="0"/>
    <x v="1"/>
    <x v="2"/>
    <x v="2"/>
    <x v="0"/>
    <n v="528"/>
    <n v="0"/>
    <n v="139.92000000000002"/>
  </r>
  <r>
    <x v="2"/>
    <x v="1"/>
    <x v="1"/>
    <x v="2"/>
    <x v="1"/>
    <x v="3"/>
    <x v="3"/>
    <x v="0"/>
    <n v="1"/>
    <n v="0"/>
    <n v="0.55000000000000004"/>
  </r>
  <r>
    <x v="7"/>
    <x v="9"/>
    <x v="2"/>
    <x v="0"/>
    <x v="1"/>
    <x v="4"/>
    <x v="0"/>
    <x v="0"/>
    <n v="7"/>
    <n v="0"/>
    <n v="3.85"/>
  </r>
  <r>
    <x v="7"/>
    <x v="17"/>
    <x v="8"/>
    <x v="1"/>
    <x v="1"/>
    <x v="2"/>
    <x v="1"/>
    <x v="0"/>
    <n v="6"/>
    <n v="0"/>
    <n v="1.6500000000000001"/>
  </r>
  <r>
    <x v="1"/>
    <x v="22"/>
    <x v="7"/>
    <x v="0"/>
    <x v="1"/>
    <x v="1"/>
    <x v="2"/>
    <x v="0"/>
    <n v="32"/>
    <n v="5.5768000000000004"/>
    <n v="14.4"/>
  </r>
  <r>
    <x v="0"/>
    <x v="17"/>
    <x v="8"/>
    <x v="2"/>
    <x v="1"/>
    <x v="0"/>
    <x v="3"/>
    <x v="0"/>
    <n v="651"/>
    <n v="0"/>
    <n v="172.51500000000001"/>
  </r>
  <r>
    <x v="2"/>
    <x v="11"/>
    <x v="2"/>
    <x v="0"/>
    <x v="1"/>
    <x v="3"/>
    <x v="0"/>
    <x v="0"/>
    <n v="357"/>
    <n v="0"/>
    <n v="196.35000000000002"/>
  </r>
  <r>
    <x v="6"/>
    <x v="19"/>
    <x v="2"/>
    <x v="2"/>
    <x v="1"/>
    <x v="2"/>
    <x v="3"/>
    <x v="1"/>
    <n v="19"/>
    <n v="0"/>
    <n v="0"/>
  </r>
  <r>
    <x v="7"/>
    <x v="6"/>
    <x v="4"/>
    <x v="0"/>
    <x v="1"/>
    <x v="0"/>
    <x v="0"/>
    <x v="1"/>
    <n v="59"/>
    <n v="0"/>
    <n v="0"/>
  </r>
  <r>
    <x v="5"/>
    <x v="9"/>
    <x v="2"/>
    <x v="1"/>
    <x v="1"/>
    <x v="2"/>
    <x v="2"/>
    <x v="0"/>
    <n v="32"/>
    <n v="0"/>
    <n v="8.48"/>
  </r>
  <r>
    <x v="0"/>
    <x v="19"/>
    <x v="2"/>
    <x v="0"/>
    <x v="1"/>
    <x v="0"/>
    <x v="0"/>
    <x v="0"/>
    <n v="2887"/>
    <n v="0"/>
    <n v="765.05500000000006"/>
  </r>
  <r>
    <x v="2"/>
    <x v="10"/>
    <x v="0"/>
    <x v="0"/>
    <x v="0"/>
    <x v="0"/>
    <x v="2"/>
    <x v="1"/>
    <n v="157"/>
    <n v="0"/>
    <n v="0"/>
  </r>
  <r>
    <x v="4"/>
    <x v="17"/>
    <x v="8"/>
    <x v="1"/>
    <x v="1"/>
    <x v="2"/>
    <x v="3"/>
    <x v="0"/>
    <n v="10"/>
    <n v="0"/>
    <n v="2.65"/>
  </r>
  <r>
    <x v="8"/>
    <x v="10"/>
    <x v="0"/>
    <x v="1"/>
    <x v="1"/>
    <x v="3"/>
    <x v="3"/>
    <x v="1"/>
    <n v="2"/>
    <n v="0"/>
    <n v="0"/>
  </r>
  <r>
    <x v="5"/>
    <x v="4"/>
    <x v="3"/>
    <x v="2"/>
    <x v="1"/>
    <x v="3"/>
    <x v="2"/>
    <x v="0"/>
    <n v="96"/>
    <n v="0"/>
    <n v="52.800000000000004"/>
  </r>
  <r>
    <x v="6"/>
    <x v="19"/>
    <x v="2"/>
    <x v="0"/>
    <x v="1"/>
    <x v="3"/>
    <x v="2"/>
    <x v="0"/>
    <n v="1166"/>
    <n v="0"/>
    <n v="641.30000000000007"/>
  </r>
  <r>
    <x v="8"/>
    <x v="15"/>
    <x v="2"/>
    <x v="1"/>
    <x v="1"/>
    <x v="3"/>
    <x v="0"/>
    <x v="0"/>
    <n v="3"/>
    <n v="0"/>
    <n v="1.6500000000000001"/>
  </r>
  <r>
    <x v="5"/>
    <x v="10"/>
    <x v="0"/>
    <x v="0"/>
    <x v="0"/>
    <x v="0"/>
    <x v="3"/>
    <x v="0"/>
    <n v="2550"/>
    <n v="0"/>
    <n v="675.75"/>
  </r>
  <r>
    <x v="6"/>
    <x v="6"/>
    <x v="4"/>
    <x v="2"/>
    <x v="1"/>
    <x v="0"/>
    <x v="3"/>
    <x v="1"/>
    <n v="6"/>
    <n v="0"/>
    <n v="0"/>
  </r>
  <r>
    <x v="9"/>
    <x v="11"/>
    <x v="2"/>
    <x v="2"/>
    <x v="1"/>
    <x v="3"/>
    <x v="2"/>
    <x v="0"/>
    <n v="173"/>
    <n v="0"/>
    <n v="95.15"/>
  </r>
  <r>
    <x v="4"/>
    <x v="13"/>
    <x v="0"/>
    <x v="2"/>
    <x v="1"/>
    <x v="2"/>
    <x v="3"/>
    <x v="0"/>
    <n v="1"/>
    <n v="0"/>
    <n v="0.26500000000000001"/>
  </r>
  <r>
    <x v="3"/>
    <x v="4"/>
    <x v="3"/>
    <x v="2"/>
    <x v="0"/>
    <x v="1"/>
    <x v="2"/>
    <x v="0"/>
    <n v="4"/>
    <n v="1.8023"/>
    <n v="1.8"/>
  </r>
  <r>
    <x v="8"/>
    <x v="19"/>
    <x v="2"/>
    <x v="0"/>
    <x v="1"/>
    <x v="5"/>
    <x v="0"/>
    <x v="0"/>
    <n v="36"/>
    <n v="347.04599999999999"/>
    <n v="24.84"/>
  </r>
  <r>
    <x v="10"/>
    <x v="11"/>
    <x v="2"/>
    <x v="0"/>
    <x v="1"/>
    <x v="2"/>
    <x v="1"/>
    <x v="0"/>
    <n v="206"/>
    <n v="0"/>
    <n v="56.650000000000006"/>
  </r>
  <r>
    <x v="1"/>
    <x v="5"/>
    <x v="1"/>
    <x v="0"/>
    <x v="1"/>
    <x v="3"/>
    <x v="2"/>
    <x v="1"/>
    <n v="7"/>
    <n v="0"/>
    <n v="0"/>
  </r>
  <r>
    <x v="10"/>
    <x v="29"/>
    <x v="1"/>
    <x v="0"/>
    <x v="1"/>
    <x v="0"/>
    <x v="1"/>
    <x v="0"/>
    <n v="1"/>
    <n v="0"/>
    <n v="0.27500000000000002"/>
  </r>
  <r>
    <x v="8"/>
    <x v="11"/>
    <x v="2"/>
    <x v="2"/>
    <x v="1"/>
    <x v="2"/>
    <x v="3"/>
    <x v="0"/>
    <n v="87"/>
    <n v="0"/>
    <n v="23.925000000000001"/>
  </r>
  <r>
    <x v="8"/>
    <x v="16"/>
    <x v="7"/>
    <x v="0"/>
    <x v="1"/>
    <x v="4"/>
    <x v="1"/>
    <x v="0"/>
    <n v="5"/>
    <n v="0"/>
    <n v="2.75"/>
  </r>
  <r>
    <x v="3"/>
    <x v="9"/>
    <x v="2"/>
    <x v="0"/>
    <x v="1"/>
    <x v="5"/>
    <x v="0"/>
    <x v="1"/>
    <n v="1"/>
    <n v="55.751600000000003"/>
    <n v="0"/>
  </r>
  <r>
    <x v="7"/>
    <x v="6"/>
    <x v="4"/>
    <x v="2"/>
    <x v="1"/>
    <x v="3"/>
    <x v="0"/>
    <x v="0"/>
    <n v="7"/>
    <n v="0"/>
    <n v="3.85"/>
  </r>
  <r>
    <x v="3"/>
    <x v="10"/>
    <x v="0"/>
    <x v="1"/>
    <x v="1"/>
    <x v="3"/>
    <x v="0"/>
    <x v="1"/>
    <n v="3"/>
    <n v="0"/>
    <n v="0"/>
  </r>
  <r>
    <x v="3"/>
    <x v="6"/>
    <x v="4"/>
    <x v="2"/>
    <x v="1"/>
    <x v="2"/>
    <x v="2"/>
    <x v="0"/>
    <n v="88"/>
    <n v="0"/>
    <n v="24.200000000000003"/>
  </r>
  <r>
    <x v="0"/>
    <x v="11"/>
    <x v="2"/>
    <x v="1"/>
    <x v="1"/>
    <x v="5"/>
    <x v="2"/>
    <x v="1"/>
    <n v="1"/>
    <n v="2.9671000000000003"/>
    <n v="0"/>
  </r>
  <r>
    <x v="7"/>
    <x v="1"/>
    <x v="1"/>
    <x v="0"/>
    <x v="1"/>
    <x v="2"/>
    <x v="0"/>
    <x v="0"/>
    <n v="125"/>
    <n v="0"/>
    <n v="34.375"/>
  </r>
  <r>
    <x v="9"/>
    <x v="19"/>
    <x v="2"/>
    <x v="2"/>
    <x v="1"/>
    <x v="0"/>
    <x v="0"/>
    <x v="1"/>
    <n v="9"/>
    <n v="0"/>
    <n v="0"/>
  </r>
  <r>
    <x v="5"/>
    <x v="15"/>
    <x v="2"/>
    <x v="1"/>
    <x v="1"/>
    <x v="3"/>
    <x v="2"/>
    <x v="0"/>
    <n v="16"/>
    <n v="0"/>
    <n v="8.8000000000000007"/>
  </r>
  <r>
    <x v="6"/>
    <x v="9"/>
    <x v="2"/>
    <x v="0"/>
    <x v="1"/>
    <x v="4"/>
    <x v="1"/>
    <x v="1"/>
    <n v="3"/>
    <n v="0"/>
    <n v="0"/>
  </r>
  <r>
    <x v="5"/>
    <x v="6"/>
    <x v="4"/>
    <x v="0"/>
    <x v="1"/>
    <x v="2"/>
    <x v="0"/>
    <x v="1"/>
    <n v="10"/>
    <n v="0"/>
    <n v="0"/>
  </r>
  <r>
    <x v="10"/>
    <x v="6"/>
    <x v="4"/>
    <x v="1"/>
    <x v="0"/>
    <x v="0"/>
    <x v="3"/>
    <x v="0"/>
    <n v="9"/>
    <n v="0"/>
    <n v="2.4750000000000001"/>
  </r>
  <r>
    <x v="2"/>
    <x v="18"/>
    <x v="9"/>
    <x v="0"/>
    <x v="1"/>
    <x v="1"/>
    <x v="2"/>
    <x v="0"/>
    <n v="23"/>
    <n v="5.8327"/>
    <n v="10.35"/>
  </r>
  <r>
    <x v="2"/>
    <x v="1"/>
    <x v="1"/>
    <x v="1"/>
    <x v="1"/>
    <x v="0"/>
    <x v="2"/>
    <x v="0"/>
    <n v="27"/>
    <n v="0"/>
    <n v="7.4250000000000007"/>
  </r>
  <r>
    <x v="6"/>
    <x v="17"/>
    <x v="8"/>
    <x v="1"/>
    <x v="1"/>
    <x v="3"/>
    <x v="1"/>
    <x v="0"/>
    <n v="4"/>
    <n v="0"/>
    <n v="2.2000000000000002"/>
  </r>
  <r>
    <x v="5"/>
    <x v="15"/>
    <x v="2"/>
    <x v="0"/>
    <x v="1"/>
    <x v="2"/>
    <x v="0"/>
    <x v="1"/>
    <n v="1"/>
    <n v="0"/>
    <n v="0"/>
  </r>
  <r>
    <x v="6"/>
    <x v="19"/>
    <x v="2"/>
    <x v="0"/>
    <x v="1"/>
    <x v="2"/>
    <x v="0"/>
    <x v="1"/>
    <n v="11"/>
    <n v="0"/>
    <n v="0"/>
  </r>
  <r>
    <x v="10"/>
    <x v="17"/>
    <x v="8"/>
    <x v="1"/>
    <x v="1"/>
    <x v="5"/>
    <x v="0"/>
    <x v="0"/>
    <n v="2"/>
    <n v="15.135200000000001"/>
    <n v="1.3800000000000001"/>
  </r>
  <r>
    <x v="10"/>
    <x v="15"/>
    <x v="2"/>
    <x v="2"/>
    <x v="1"/>
    <x v="1"/>
    <x v="0"/>
    <x v="0"/>
    <n v="12"/>
    <n v="3.7618"/>
    <n v="5.4"/>
  </r>
  <r>
    <x v="2"/>
    <x v="10"/>
    <x v="0"/>
    <x v="1"/>
    <x v="0"/>
    <x v="3"/>
    <x v="2"/>
    <x v="1"/>
    <n v="0"/>
    <n v="0"/>
    <n v="0"/>
  </r>
  <r>
    <x v="2"/>
    <x v="17"/>
    <x v="8"/>
    <x v="1"/>
    <x v="1"/>
    <x v="5"/>
    <x v="3"/>
    <x v="0"/>
    <n v="7"/>
    <n v="63.556000000000004"/>
    <n v="4.83"/>
  </r>
  <r>
    <x v="5"/>
    <x v="6"/>
    <x v="4"/>
    <x v="2"/>
    <x v="0"/>
    <x v="2"/>
    <x v="0"/>
    <x v="0"/>
    <n v="5"/>
    <n v="0"/>
    <n v="1.325"/>
  </r>
  <r>
    <x v="5"/>
    <x v="19"/>
    <x v="2"/>
    <x v="1"/>
    <x v="1"/>
    <x v="0"/>
    <x v="1"/>
    <x v="1"/>
    <n v="3"/>
    <n v="0"/>
    <n v="0"/>
  </r>
  <r>
    <x v="11"/>
    <x v="15"/>
    <x v="2"/>
    <x v="2"/>
    <x v="1"/>
    <x v="3"/>
    <x v="2"/>
    <x v="1"/>
    <n v="0"/>
    <n v="0"/>
    <n v="0"/>
  </r>
  <r>
    <x v="0"/>
    <x v="10"/>
    <x v="0"/>
    <x v="2"/>
    <x v="1"/>
    <x v="0"/>
    <x v="0"/>
    <x v="1"/>
    <n v="11"/>
    <n v="0"/>
    <n v="0"/>
  </r>
  <r>
    <x v="3"/>
    <x v="6"/>
    <x v="4"/>
    <x v="2"/>
    <x v="0"/>
    <x v="1"/>
    <x v="2"/>
    <x v="0"/>
    <n v="31"/>
    <n v="5.7948000000000004"/>
    <n v="13.950000000000001"/>
  </r>
  <r>
    <x v="10"/>
    <x v="9"/>
    <x v="2"/>
    <x v="0"/>
    <x v="1"/>
    <x v="4"/>
    <x v="1"/>
    <x v="1"/>
    <n v="4"/>
    <n v="0"/>
    <n v="0"/>
  </r>
  <r>
    <x v="0"/>
    <x v="1"/>
    <x v="1"/>
    <x v="1"/>
    <x v="1"/>
    <x v="1"/>
    <x v="2"/>
    <x v="0"/>
    <n v="2"/>
    <n v="0.21780000000000002"/>
    <n v="0.9"/>
  </r>
  <r>
    <x v="6"/>
    <x v="15"/>
    <x v="2"/>
    <x v="2"/>
    <x v="1"/>
    <x v="2"/>
    <x v="3"/>
    <x v="0"/>
    <n v="15"/>
    <n v="0"/>
    <n v="4.125"/>
  </r>
  <r>
    <x v="7"/>
    <x v="4"/>
    <x v="3"/>
    <x v="0"/>
    <x v="1"/>
    <x v="1"/>
    <x v="1"/>
    <x v="0"/>
    <n v="4534"/>
    <n v="1737.2787000000001"/>
    <n v="2040.3000000000002"/>
  </r>
  <r>
    <x v="5"/>
    <x v="1"/>
    <x v="1"/>
    <x v="0"/>
    <x v="1"/>
    <x v="4"/>
    <x v="0"/>
    <x v="1"/>
    <n v="35"/>
    <n v="0"/>
    <n v="0"/>
  </r>
  <r>
    <x v="11"/>
    <x v="17"/>
    <x v="8"/>
    <x v="0"/>
    <x v="1"/>
    <x v="0"/>
    <x v="0"/>
    <x v="1"/>
    <n v="94"/>
    <n v="0"/>
    <n v="0"/>
  </r>
  <r>
    <x v="11"/>
    <x v="16"/>
    <x v="7"/>
    <x v="1"/>
    <x v="1"/>
    <x v="0"/>
    <x v="2"/>
    <x v="1"/>
    <n v="1"/>
    <n v="0"/>
    <n v="0"/>
  </r>
  <r>
    <x v="6"/>
    <x v="15"/>
    <x v="2"/>
    <x v="2"/>
    <x v="1"/>
    <x v="1"/>
    <x v="0"/>
    <x v="0"/>
    <n v="4"/>
    <n v="0.85320000000000007"/>
    <n v="1.8"/>
  </r>
  <r>
    <x v="8"/>
    <x v="20"/>
    <x v="10"/>
    <x v="0"/>
    <x v="1"/>
    <x v="0"/>
    <x v="0"/>
    <x v="0"/>
    <n v="2"/>
    <n v="0"/>
    <n v="0.55000000000000004"/>
  </r>
  <r>
    <x v="2"/>
    <x v="12"/>
    <x v="1"/>
    <x v="2"/>
    <x v="1"/>
    <x v="0"/>
    <x v="2"/>
    <x v="0"/>
    <n v="243"/>
    <n v="0"/>
    <n v="66.825000000000003"/>
  </r>
  <r>
    <x v="8"/>
    <x v="7"/>
    <x v="2"/>
    <x v="0"/>
    <x v="1"/>
    <x v="0"/>
    <x v="3"/>
    <x v="0"/>
    <n v="11"/>
    <n v="0"/>
    <n v="3.0250000000000004"/>
  </r>
  <r>
    <x v="6"/>
    <x v="13"/>
    <x v="0"/>
    <x v="0"/>
    <x v="1"/>
    <x v="4"/>
    <x v="1"/>
    <x v="0"/>
    <n v="1"/>
    <n v="0"/>
    <n v="0.55000000000000004"/>
  </r>
  <r>
    <x v="8"/>
    <x v="19"/>
    <x v="2"/>
    <x v="0"/>
    <x v="1"/>
    <x v="0"/>
    <x v="2"/>
    <x v="1"/>
    <n v="306"/>
    <n v="0"/>
    <n v="0"/>
  </r>
  <r>
    <x v="3"/>
    <x v="2"/>
    <x v="2"/>
    <x v="0"/>
    <x v="1"/>
    <x v="2"/>
    <x v="0"/>
    <x v="0"/>
    <n v="48"/>
    <n v="0"/>
    <n v="13.200000000000001"/>
  </r>
  <r>
    <x v="10"/>
    <x v="4"/>
    <x v="3"/>
    <x v="0"/>
    <x v="0"/>
    <x v="3"/>
    <x v="3"/>
    <x v="0"/>
    <n v="4"/>
    <n v="0"/>
    <n v="2.2000000000000002"/>
  </r>
  <r>
    <x v="11"/>
    <x v="15"/>
    <x v="2"/>
    <x v="1"/>
    <x v="1"/>
    <x v="2"/>
    <x v="3"/>
    <x v="0"/>
    <n v="2"/>
    <n v="0"/>
    <n v="0.55000000000000004"/>
  </r>
  <r>
    <x v="0"/>
    <x v="6"/>
    <x v="4"/>
    <x v="2"/>
    <x v="1"/>
    <x v="0"/>
    <x v="0"/>
    <x v="1"/>
    <n v="3"/>
    <n v="0"/>
    <n v="0"/>
  </r>
  <r>
    <x v="2"/>
    <x v="7"/>
    <x v="2"/>
    <x v="0"/>
    <x v="1"/>
    <x v="1"/>
    <x v="1"/>
    <x v="0"/>
    <n v="1"/>
    <n v="0.56740000000000002"/>
    <n v="0.45"/>
  </r>
  <r>
    <x v="5"/>
    <x v="10"/>
    <x v="0"/>
    <x v="2"/>
    <x v="0"/>
    <x v="4"/>
    <x v="2"/>
    <x v="0"/>
    <n v="3"/>
    <n v="0"/>
    <n v="1.6500000000000001"/>
  </r>
  <r>
    <x v="1"/>
    <x v="15"/>
    <x v="2"/>
    <x v="0"/>
    <x v="1"/>
    <x v="2"/>
    <x v="2"/>
    <x v="0"/>
    <n v="481"/>
    <n v="0"/>
    <n v="132.27500000000001"/>
  </r>
  <r>
    <x v="0"/>
    <x v="11"/>
    <x v="2"/>
    <x v="2"/>
    <x v="1"/>
    <x v="0"/>
    <x v="0"/>
    <x v="1"/>
    <n v="8"/>
    <n v="0"/>
    <n v="0"/>
  </r>
  <r>
    <x v="0"/>
    <x v="2"/>
    <x v="2"/>
    <x v="2"/>
    <x v="1"/>
    <x v="2"/>
    <x v="0"/>
    <x v="0"/>
    <n v="3"/>
    <n v="0"/>
    <n v="0.79500000000000004"/>
  </r>
  <r>
    <x v="0"/>
    <x v="6"/>
    <x v="4"/>
    <x v="1"/>
    <x v="0"/>
    <x v="3"/>
    <x v="3"/>
    <x v="0"/>
    <n v="1"/>
    <n v="0"/>
    <n v="0.55000000000000004"/>
  </r>
  <r>
    <x v="9"/>
    <x v="15"/>
    <x v="2"/>
    <x v="2"/>
    <x v="1"/>
    <x v="3"/>
    <x v="2"/>
    <x v="0"/>
    <n v="31"/>
    <n v="0"/>
    <n v="17.05"/>
  </r>
  <r>
    <x v="5"/>
    <x v="10"/>
    <x v="0"/>
    <x v="2"/>
    <x v="1"/>
    <x v="1"/>
    <x v="2"/>
    <x v="0"/>
    <n v="396"/>
    <n v="121.1242"/>
    <n v="178.20000000000002"/>
  </r>
  <r>
    <x v="3"/>
    <x v="12"/>
    <x v="1"/>
    <x v="0"/>
    <x v="1"/>
    <x v="4"/>
    <x v="0"/>
    <x v="1"/>
    <n v="46"/>
    <n v="0"/>
    <n v="0"/>
  </r>
  <r>
    <x v="10"/>
    <x v="10"/>
    <x v="0"/>
    <x v="1"/>
    <x v="1"/>
    <x v="5"/>
    <x v="2"/>
    <x v="0"/>
    <n v="4"/>
    <n v="44.386800000000001"/>
    <n v="2.7600000000000002"/>
  </r>
  <r>
    <x v="7"/>
    <x v="10"/>
    <x v="0"/>
    <x v="0"/>
    <x v="0"/>
    <x v="4"/>
    <x v="1"/>
    <x v="1"/>
    <n v="17"/>
    <n v="0"/>
    <n v="0"/>
  </r>
  <r>
    <x v="5"/>
    <x v="8"/>
    <x v="5"/>
    <x v="2"/>
    <x v="1"/>
    <x v="0"/>
    <x v="2"/>
    <x v="1"/>
    <n v="11"/>
    <n v="0"/>
    <n v="0"/>
  </r>
  <r>
    <x v="9"/>
    <x v="19"/>
    <x v="2"/>
    <x v="0"/>
    <x v="1"/>
    <x v="0"/>
    <x v="0"/>
    <x v="1"/>
    <n v="71"/>
    <n v="0"/>
    <n v="0"/>
  </r>
  <r>
    <x v="9"/>
    <x v="4"/>
    <x v="3"/>
    <x v="0"/>
    <x v="1"/>
    <x v="2"/>
    <x v="2"/>
    <x v="1"/>
    <n v="60"/>
    <n v="0"/>
    <n v="0"/>
  </r>
  <r>
    <x v="9"/>
    <x v="0"/>
    <x v="0"/>
    <x v="1"/>
    <x v="1"/>
    <x v="4"/>
    <x v="2"/>
    <x v="1"/>
    <n v="1"/>
    <n v="0"/>
    <n v="0"/>
  </r>
  <r>
    <x v="1"/>
    <x v="18"/>
    <x v="9"/>
    <x v="1"/>
    <x v="1"/>
    <x v="0"/>
    <x v="2"/>
    <x v="0"/>
    <n v="2"/>
    <n v="0"/>
    <n v="0.55000000000000004"/>
  </r>
  <r>
    <x v="6"/>
    <x v="4"/>
    <x v="3"/>
    <x v="2"/>
    <x v="1"/>
    <x v="0"/>
    <x v="3"/>
    <x v="0"/>
    <n v="262"/>
    <n v="0"/>
    <n v="72.05"/>
  </r>
  <r>
    <x v="0"/>
    <x v="0"/>
    <x v="0"/>
    <x v="0"/>
    <x v="0"/>
    <x v="0"/>
    <x v="2"/>
    <x v="0"/>
    <n v="28"/>
    <n v="0"/>
    <n v="7.42"/>
  </r>
  <r>
    <x v="8"/>
    <x v="17"/>
    <x v="8"/>
    <x v="1"/>
    <x v="1"/>
    <x v="4"/>
    <x v="2"/>
    <x v="0"/>
    <n v="5"/>
    <n v="0"/>
    <n v="2.75"/>
  </r>
  <r>
    <x v="4"/>
    <x v="12"/>
    <x v="1"/>
    <x v="0"/>
    <x v="1"/>
    <x v="3"/>
    <x v="0"/>
    <x v="0"/>
    <n v="63"/>
    <n v="0"/>
    <n v="34.65"/>
  </r>
  <r>
    <x v="9"/>
    <x v="3"/>
    <x v="2"/>
    <x v="0"/>
    <x v="1"/>
    <x v="0"/>
    <x v="2"/>
    <x v="0"/>
    <n v="1"/>
    <n v="0"/>
    <n v="0.26500000000000001"/>
  </r>
  <r>
    <x v="7"/>
    <x v="16"/>
    <x v="7"/>
    <x v="2"/>
    <x v="1"/>
    <x v="1"/>
    <x v="0"/>
    <x v="0"/>
    <n v="5"/>
    <n v="0.92100000000000004"/>
    <n v="2.25"/>
  </r>
  <r>
    <x v="3"/>
    <x v="0"/>
    <x v="0"/>
    <x v="0"/>
    <x v="1"/>
    <x v="3"/>
    <x v="1"/>
    <x v="0"/>
    <n v="8"/>
    <n v="0"/>
    <n v="4.4000000000000004"/>
  </r>
  <r>
    <x v="11"/>
    <x v="9"/>
    <x v="2"/>
    <x v="0"/>
    <x v="1"/>
    <x v="2"/>
    <x v="3"/>
    <x v="0"/>
    <n v="183"/>
    <n v="0"/>
    <n v="50.325000000000003"/>
  </r>
  <r>
    <x v="1"/>
    <x v="17"/>
    <x v="8"/>
    <x v="1"/>
    <x v="1"/>
    <x v="0"/>
    <x v="0"/>
    <x v="1"/>
    <n v="2"/>
    <n v="0"/>
    <n v="0"/>
  </r>
  <r>
    <x v="8"/>
    <x v="24"/>
    <x v="2"/>
    <x v="2"/>
    <x v="1"/>
    <x v="0"/>
    <x v="0"/>
    <x v="1"/>
    <n v="2"/>
    <n v="0"/>
    <n v="0"/>
  </r>
  <r>
    <x v="1"/>
    <x v="4"/>
    <x v="3"/>
    <x v="2"/>
    <x v="1"/>
    <x v="2"/>
    <x v="3"/>
    <x v="1"/>
    <n v="1"/>
    <n v="0"/>
    <n v="0"/>
  </r>
  <r>
    <x v="1"/>
    <x v="9"/>
    <x v="2"/>
    <x v="0"/>
    <x v="1"/>
    <x v="0"/>
    <x v="0"/>
    <x v="0"/>
    <n v="1702"/>
    <n v="0"/>
    <n v="468.05"/>
  </r>
  <r>
    <x v="9"/>
    <x v="6"/>
    <x v="4"/>
    <x v="1"/>
    <x v="1"/>
    <x v="3"/>
    <x v="2"/>
    <x v="0"/>
    <n v="8"/>
    <n v="0"/>
    <n v="4.4000000000000004"/>
  </r>
  <r>
    <x v="3"/>
    <x v="27"/>
    <x v="12"/>
    <x v="0"/>
    <x v="1"/>
    <x v="0"/>
    <x v="2"/>
    <x v="0"/>
    <n v="4"/>
    <n v="0"/>
    <n v="1.1000000000000001"/>
  </r>
  <r>
    <x v="4"/>
    <x v="19"/>
    <x v="2"/>
    <x v="1"/>
    <x v="1"/>
    <x v="4"/>
    <x v="0"/>
    <x v="0"/>
    <n v="18"/>
    <n v="0"/>
    <n v="9.9"/>
  </r>
  <r>
    <x v="10"/>
    <x v="5"/>
    <x v="1"/>
    <x v="2"/>
    <x v="1"/>
    <x v="3"/>
    <x v="2"/>
    <x v="0"/>
    <n v="8"/>
    <n v="0"/>
    <n v="4.4000000000000004"/>
  </r>
  <r>
    <x v="10"/>
    <x v="8"/>
    <x v="5"/>
    <x v="2"/>
    <x v="1"/>
    <x v="0"/>
    <x v="0"/>
    <x v="0"/>
    <n v="30"/>
    <n v="0"/>
    <n v="8.25"/>
  </r>
  <r>
    <x v="2"/>
    <x v="6"/>
    <x v="4"/>
    <x v="0"/>
    <x v="1"/>
    <x v="1"/>
    <x v="1"/>
    <x v="0"/>
    <n v="648"/>
    <n v="219.0318"/>
    <n v="291.60000000000002"/>
  </r>
  <r>
    <x v="8"/>
    <x v="8"/>
    <x v="5"/>
    <x v="2"/>
    <x v="1"/>
    <x v="4"/>
    <x v="2"/>
    <x v="0"/>
    <n v="20"/>
    <n v="0"/>
    <n v="11"/>
  </r>
  <r>
    <x v="1"/>
    <x v="4"/>
    <x v="3"/>
    <x v="0"/>
    <x v="0"/>
    <x v="2"/>
    <x v="2"/>
    <x v="0"/>
    <n v="61"/>
    <n v="0"/>
    <n v="16.775000000000002"/>
  </r>
  <r>
    <x v="11"/>
    <x v="11"/>
    <x v="2"/>
    <x v="0"/>
    <x v="1"/>
    <x v="2"/>
    <x v="2"/>
    <x v="0"/>
    <n v="4008"/>
    <n v="0"/>
    <n v="1102.2"/>
  </r>
  <r>
    <x v="10"/>
    <x v="11"/>
    <x v="2"/>
    <x v="2"/>
    <x v="1"/>
    <x v="0"/>
    <x v="2"/>
    <x v="0"/>
    <n v="2014"/>
    <n v="0"/>
    <n v="553.85"/>
  </r>
  <r>
    <x v="2"/>
    <x v="13"/>
    <x v="0"/>
    <x v="1"/>
    <x v="1"/>
    <x v="1"/>
    <x v="2"/>
    <x v="0"/>
    <n v="1"/>
    <n v="0.217"/>
    <n v="0.45"/>
  </r>
  <r>
    <x v="4"/>
    <x v="8"/>
    <x v="5"/>
    <x v="2"/>
    <x v="1"/>
    <x v="1"/>
    <x v="0"/>
    <x v="0"/>
    <n v="14"/>
    <n v="4.8944999999999999"/>
    <n v="6.3000000000000007"/>
  </r>
  <r>
    <x v="10"/>
    <x v="1"/>
    <x v="1"/>
    <x v="0"/>
    <x v="1"/>
    <x v="2"/>
    <x v="2"/>
    <x v="1"/>
    <n v="9"/>
    <n v="0"/>
    <n v="0"/>
  </r>
  <r>
    <x v="6"/>
    <x v="17"/>
    <x v="8"/>
    <x v="1"/>
    <x v="1"/>
    <x v="4"/>
    <x v="0"/>
    <x v="1"/>
    <n v="21"/>
    <n v="0"/>
    <n v="0"/>
  </r>
  <r>
    <x v="3"/>
    <x v="6"/>
    <x v="4"/>
    <x v="1"/>
    <x v="1"/>
    <x v="0"/>
    <x v="1"/>
    <x v="0"/>
    <n v="9"/>
    <n v="0"/>
    <n v="2.4750000000000001"/>
  </r>
  <r>
    <x v="11"/>
    <x v="17"/>
    <x v="8"/>
    <x v="2"/>
    <x v="1"/>
    <x v="2"/>
    <x v="1"/>
    <x v="0"/>
    <n v="14"/>
    <n v="0"/>
    <n v="3.85"/>
  </r>
  <r>
    <x v="1"/>
    <x v="29"/>
    <x v="1"/>
    <x v="0"/>
    <x v="1"/>
    <x v="3"/>
    <x v="1"/>
    <x v="0"/>
    <n v="1"/>
    <n v="0"/>
    <n v="0.55000000000000004"/>
  </r>
  <r>
    <x v="2"/>
    <x v="24"/>
    <x v="2"/>
    <x v="0"/>
    <x v="1"/>
    <x v="1"/>
    <x v="3"/>
    <x v="0"/>
    <n v="6"/>
    <n v="1.2064000000000001"/>
    <n v="2.7"/>
  </r>
  <r>
    <x v="11"/>
    <x v="12"/>
    <x v="1"/>
    <x v="0"/>
    <x v="1"/>
    <x v="3"/>
    <x v="2"/>
    <x v="1"/>
    <n v="10"/>
    <n v="0"/>
    <n v="0"/>
  </r>
  <r>
    <x v="10"/>
    <x v="6"/>
    <x v="4"/>
    <x v="0"/>
    <x v="1"/>
    <x v="1"/>
    <x v="1"/>
    <x v="0"/>
    <n v="661"/>
    <n v="196.79060000000001"/>
    <n v="297.45"/>
  </r>
  <r>
    <x v="1"/>
    <x v="10"/>
    <x v="0"/>
    <x v="1"/>
    <x v="1"/>
    <x v="5"/>
    <x v="3"/>
    <x v="0"/>
    <n v="1"/>
    <n v="0.88340000000000007"/>
    <n v="0.69000000000000006"/>
  </r>
  <r>
    <x v="3"/>
    <x v="15"/>
    <x v="2"/>
    <x v="1"/>
    <x v="1"/>
    <x v="2"/>
    <x v="0"/>
    <x v="0"/>
    <n v="7"/>
    <n v="0"/>
    <n v="1.925"/>
  </r>
  <r>
    <x v="9"/>
    <x v="0"/>
    <x v="0"/>
    <x v="2"/>
    <x v="1"/>
    <x v="1"/>
    <x v="2"/>
    <x v="0"/>
    <n v="32"/>
    <n v="9.1110000000000007"/>
    <n v="14.4"/>
  </r>
  <r>
    <x v="2"/>
    <x v="19"/>
    <x v="2"/>
    <x v="0"/>
    <x v="1"/>
    <x v="3"/>
    <x v="0"/>
    <x v="0"/>
    <n v="160"/>
    <n v="0"/>
    <n v="88"/>
  </r>
  <r>
    <x v="2"/>
    <x v="16"/>
    <x v="7"/>
    <x v="1"/>
    <x v="1"/>
    <x v="3"/>
    <x v="2"/>
    <x v="1"/>
    <n v="0"/>
    <n v="0"/>
    <n v="0"/>
  </r>
  <r>
    <x v="5"/>
    <x v="7"/>
    <x v="2"/>
    <x v="2"/>
    <x v="1"/>
    <x v="3"/>
    <x v="2"/>
    <x v="1"/>
    <n v="0"/>
    <n v="0"/>
    <n v="0"/>
  </r>
  <r>
    <x v="5"/>
    <x v="9"/>
    <x v="2"/>
    <x v="0"/>
    <x v="1"/>
    <x v="3"/>
    <x v="2"/>
    <x v="1"/>
    <n v="12"/>
    <n v="0"/>
    <n v="0"/>
  </r>
  <r>
    <x v="11"/>
    <x v="14"/>
    <x v="6"/>
    <x v="0"/>
    <x v="1"/>
    <x v="2"/>
    <x v="0"/>
    <x v="0"/>
    <n v="1"/>
    <n v="0"/>
    <n v="0.27500000000000002"/>
  </r>
  <r>
    <x v="0"/>
    <x v="10"/>
    <x v="0"/>
    <x v="0"/>
    <x v="1"/>
    <x v="4"/>
    <x v="0"/>
    <x v="1"/>
    <n v="208"/>
    <n v="0"/>
    <n v="0"/>
  </r>
  <r>
    <x v="1"/>
    <x v="16"/>
    <x v="7"/>
    <x v="0"/>
    <x v="1"/>
    <x v="4"/>
    <x v="1"/>
    <x v="1"/>
    <n v="2"/>
    <n v="0"/>
    <n v="0"/>
  </r>
  <r>
    <x v="1"/>
    <x v="19"/>
    <x v="2"/>
    <x v="2"/>
    <x v="1"/>
    <x v="2"/>
    <x v="3"/>
    <x v="0"/>
    <n v="24"/>
    <n v="0"/>
    <n v="6.5600000000000005"/>
  </r>
  <r>
    <x v="9"/>
    <x v="19"/>
    <x v="2"/>
    <x v="0"/>
    <x v="1"/>
    <x v="3"/>
    <x v="0"/>
    <x v="1"/>
    <n v="8"/>
    <n v="0"/>
    <n v="0"/>
  </r>
  <r>
    <x v="4"/>
    <x v="9"/>
    <x v="2"/>
    <x v="0"/>
    <x v="1"/>
    <x v="0"/>
    <x v="3"/>
    <x v="1"/>
    <n v="59"/>
    <n v="0"/>
    <n v="0"/>
  </r>
  <r>
    <x v="4"/>
    <x v="17"/>
    <x v="8"/>
    <x v="2"/>
    <x v="1"/>
    <x v="0"/>
    <x v="3"/>
    <x v="1"/>
    <n v="19"/>
    <n v="0"/>
    <n v="0"/>
  </r>
  <r>
    <x v="11"/>
    <x v="6"/>
    <x v="4"/>
    <x v="0"/>
    <x v="0"/>
    <x v="3"/>
    <x v="2"/>
    <x v="0"/>
    <n v="217"/>
    <n v="0"/>
    <n v="119.35000000000001"/>
  </r>
  <r>
    <x v="4"/>
    <x v="11"/>
    <x v="2"/>
    <x v="1"/>
    <x v="1"/>
    <x v="2"/>
    <x v="0"/>
    <x v="0"/>
    <n v="19"/>
    <n v="0"/>
    <n v="5.0350000000000001"/>
  </r>
  <r>
    <x v="9"/>
    <x v="8"/>
    <x v="5"/>
    <x v="0"/>
    <x v="1"/>
    <x v="4"/>
    <x v="1"/>
    <x v="1"/>
    <n v="2"/>
    <n v="0"/>
    <n v="0"/>
  </r>
  <r>
    <x v="7"/>
    <x v="16"/>
    <x v="7"/>
    <x v="2"/>
    <x v="1"/>
    <x v="0"/>
    <x v="3"/>
    <x v="0"/>
    <n v="68"/>
    <n v="0"/>
    <n v="18.7"/>
  </r>
  <r>
    <x v="0"/>
    <x v="6"/>
    <x v="4"/>
    <x v="2"/>
    <x v="1"/>
    <x v="0"/>
    <x v="3"/>
    <x v="0"/>
    <n v="271"/>
    <n v="0"/>
    <n v="71.814999999999998"/>
  </r>
  <r>
    <x v="3"/>
    <x v="10"/>
    <x v="0"/>
    <x v="2"/>
    <x v="1"/>
    <x v="0"/>
    <x v="2"/>
    <x v="0"/>
    <n v="2721"/>
    <n v="0"/>
    <n v="748.27500000000009"/>
  </r>
  <r>
    <x v="7"/>
    <x v="4"/>
    <x v="3"/>
    <x v="0"/>
    <x v="1"/>
    <x v="0"/>
    <x v="0"/>
    <x v="0"/>
    <n v="8987"/>
    <n v="0"/>
    <n v="2471.4250000000002"/>
  </r>
  <r>
    <x v="11"/>
    <x v="17"/>
    <x v="8"/>
    <x v="0"/>
    <x v="1"/>
    <x v="4"/>
    <x v="0"/>
    <x v="0"/>
    <n v="71"/>
    <n v="0"/>
    <n v="39.050000000000004"/>
  </r>
  <r>
    <x v="2"/>
    <x v="10"/>
    <x v="0"/>
    <x v="1"/>
    <x v="1"/>
    <x v="3"/>
    <x v="1"/>
    <x v="0"/>
    <n v="2"/>
    <n v="0"/>
    <n v="1.1000000000000001"/>
  </r>
  <r>
    <x v="4"/>
    <x v="11"/>
    <x v="2"/>
    <x v="1"/>
    <x v="1"/>
    <x v="1"/>
    <x v="2"/>
    <x v="0"/>
    <n v="115"/>
    <n v="30.698700000000002"/>
    <n v="51.75"/>
  </r>
  <r>
    <x v="0"/>
    <x v="10"/>
    <x v="0"/>
    <x v="0"/>
    <x v="1"/>
    <x v="4"/>
    <x v="3"/>
    <x v="0"/>
    <n v="91"/>
    <n v="0"/>
    <n v="50.050000000000004"/>
  </r>
  <r>
    <x v="11"/>
    <x v="8"/>
    <x v="5"/>
    <x v="0"/>
    <x v="1"/>
    <x v="3"/>
    <x v="0"/>
    <x v="0"/>
    <n v="20"/>
    <n v="0"/>
    <n v="11"/>
  </r>
  <r>
    <x v="2"/>
    <x v="15"/>
    <x v="2"/>
    <x v="1"/>
    <x v="1"/>
    <x v="1"/>
    <x v="1"/>
    <x v="0"/>
    <n v="4"/>
    <n v="0.57140000000000002"/>
    <n v="1.8"/>
  </r>
  <r>
    <x v="5"/>
    <x v="16"/>
    <x v="7"/>
    <x v="2"/>
    <x v="1"/>
    <x v="2"/>
    <x v="3"/>
    <x v="0"/>
    <n v="5"/>
    <n v="0"/>
    <n v="1.325"/>
  </r>
  <r>
    <x v="1"/>
    <x v="10"/>
    <x v="0"/>
    <x v="1"/>
    <x v="1"/>
    <x v="2"/>
    <x v="0"/>
    <x v="1"/>
    <n v="1"/>
    <n v="0"/>
    <n v="0"/>
  </r>
  <r>
    <x v="0"/>
    <x v="21"/>
    <x v="0"/>
    <x v="0"/>
    <x v="1"/>
    <x v="0"/>
    <x v="2"/>
    <x v="0"/>
    <n v="69"/>
    <n v="0"/>
    <n v="18.285"/>
  </r>
  <r>
    <x v="0"/>
    <x v="15"/>
    <x v="2"/>
    <x v="1"/>
    <x v="1"/>
    <x v="0"/>
    <x v="1"/>
    <x v="0"/>
    <n v="13"/>
    <n v="0"/>
    <n v="3.4450000000000003"/>
  </r>
  <r>
    <x v="2"/>
    <x v="13"/>
    <x v="0"/>
    <x v="2"/>
    <x v="1"/>
    <x v="0"/>
    <x v="2"/>
    <x v="0"/>
    <n v="13"/>
    <n v="0"/>
    <n v="3.5750000000000002"/>
  </r>
  <r>
    <x v="6"/>
    <x v="12"/>
    <x v="1"/>
    <x v="0"/>
    <x v="1"/>
    <x v="1"/>
    <x v="0"/>
    <x v="0"/>
    <n v="326"/>
    <n v="120.55850000000001"/>
    <n v="146.70000000000002"/>
  </r>
  <r>
    <x v="4"/>
    <x v="17"/>
    <x v="8"/>
    <x v="2"/>
    <x v="1"/>
    <x v="3"/>
    <x v="0"/>
    <x v="1"/>
    <n v="2"/>
    <n v="0"/>
    <n v="0"/>
  </r>
  <r>
    <x v="7"/>
    <x v="18"/>
    <x v="9"/>
    <x v="1"/>
    <x v="1"/>
    <x v="3"/>
    <x v="2"/>
    <x v="0"/>
    <n v="1"/>
    <n v="0"/>
    <n v="0.55000000000000004"/>
  </r>
  <r>
    <x v="2"/>
    <x v="2"/>
    <x v="2"/>
    <x v="2"/>
    <x v="1"/>
    <x v="2"/>
    <x v="3"/>
    <x v="0"/>
    <n v="3"/>
    <n v="0"/>
    <n v="0.82500000000000007"/>
  </r>
  <r>
    <x v="3"/>
    <x v="15"/>
    <x v="2"/>
    <x v="1"/>
    <x v="1"/>
    <x v="0"/>
    <x v="3"/>
    <x v="0"/>
    <n v="26"/>
    <n v="0"/>
    <n v="7.15"/>
  </r>
  <r>
    <x v="11"/>
    <x v="10"/>
    <x v="0"/>
    <x v="0"/>
    <x v="1"/>
    <x v="2"/>
    <x v="3"/>
    <x v="1"/>
    <n v="41"/>
    <n v="0"/>
    <n v="0"/>
  </r>
  <r>
    <x v="3"/>
    <x v="17"/>
    <x v="8"/>
    <x v="0"/>
    <x v="1"/>
    <x v="1"/>
    <x v="1"/>
    <x v="0"/>
    <n v="409"/>
    <n v="123.01310000000001"/>
    <n v="184.05"/>
  </r>
  <r>
    <x v="6"/>
    <x v="0"/>
    <x v="0"/>
    <x v="0"/>
    <x v="0"/>
    <x v="1"/>
    <x v="2"/>
    <x v="0"/>
    <n v="1"/>
    <n v="0.3"/>
    <n v="0.45"/>
  </r>
  <r>
    <x v="8"/>
    <x v="11"/>
    <x v="2"/>
    <x v="0"/>
    <x v="1"/>
    <x v="4"/>
    <x v="2"/>
    <x v="1"/>
    <n v="107"/>
    <n v="0"/>
    <n v="0"/>
  </r>
  <r>
    <x v="6"/>
    <x v="9"/>
    <x v="2"/>
    <x v="0"/>
    <x v="1"/>
    <x v="0"/>
    <x v="0"/>
    <x v="1"/>
    <n v="30"/>
    <n v="0"/>
    <n v="0"/>
  </r>
  <r>
    <x v="4"/>
    <x v="16"/>
    <x v="7"/>
    <x v="0"/>
    <x v="1"/>
    <x v="1"/>
    <x v="3"/>
    <x v="0"/>
    <n v="342"/>
    <n v="124.03060000000001"/>
    <n v="153.9"/>
  </r>
  <r>
    <x v="2"/>
    <x v="9"/>
    <x v="2"/>
    <x v="0"/>
    <x v="1"/>
    <x v="5"/>
    <x v="1"/>
    <x v="0"/>
    <n v="2"/>
    <n v="48.0184"/>
    <n v="1.3800000000000001"/>
  </r>
  <r>
    <x v="11"/>
    <x v="1"/>
    <x v="1"/>
    <x v="0"/>
    <x v="1"/>
    <x v="3"/>
    <x v="1"/>
    <x v="0"/>
    <n v="15"/>
    <n v="0"/>
    <n v="8.25"/>
  </r>
  <r>
    <x v="6"/>
    <x v="9"/>
    <x v="2"/>
    <x v="0"/>
    <x v="1"/>
    <x v="1"/>
    <x v="1"/>
    <x v="0"/>
    <n v="172"/>
    <n v="66.832599999999999"/>
    <n v="77.400000000000006"/>
  </r>
  <r>
    <x v="8"/>
    <x v="0"/>
    <x v="0"/>
    <x v="1"/>
    <x v="1"/>
    <x v="0"/>
    <x v="0"/>
    <x v="0"/>
    <n v="3"/>
    <n v="0"/>
    <n v="0.82500000000000007"/>
  </r>
  <r>
    <x v="1"/>
    <x v="12"/>
    <x v="1"/>
    <x v="0"/>
    <x v="1"/>
    <x v="4"/>
    <x v="1"/>
    <x v="0"/>
    <n v="9"/>
    <n v="0"/>
    <n v="4.95"/>
  </r>
  <r>
    <x v="9"/>
    <x v="1"/>
    <x v="1"/>
    <x v="0"/>
    <x v="1"/>
    <x v="4"/>
    <x v="2"/>
    <x v="0"/>
    <n v="9"/>
    <n v="0"/>
    <n v="4.95"/>
  </r>
  <r>
    <x v="7"/>
    <x v="5"/>
    <x v="1"/>
    <x v="0"/>
    <x v="1"/>
    <x v="0"/>
    <x v="0"/>
    <x v="1"/>
    <n v="2"/>
    <n v="0"/>
    <n v="0"/>
  </r>
  <r>
    <x v="3"/>
    <x v="12"/>
    <x v="1"/>
    <x v="0"/>
    <x v="1"/>
    <x v="2"/>
    <x v="1"/>
    <x v="1"/>
    <n v="2"/>
    <n v="0"/>
    <n v="0"/>
  </r>
  <r>
    <x v="1"/>
    <x v="4"/>
    <x v="3"/>
    <x v="2"/>
    <x v="1"/>
    <x v="1"/>
    <x v="3"/>
    <x v="0"/>
    <n v="41"/>
    <n v="15.216600000000001"/>
    <n v="18.45"/>
  </r>
  <r>
    <x v="11"/>
    <x v="4"/>
    <x v="3"/>
    <x v="0"/>
    <x v="0"/>
    <x v="4"/>
    <x v="2"/>
    <x v="0"/>
    <n v="1"/>
    <n v="0"/>
    <n v="0.55000000000000004"/>
  </r>
  <r>
    <x v="5"/>
    <x v="19"/>
    <x v="2"/>
    <x v="2"/>
    <x v="1"/>
    <x v="0"/>
    <x v="3"/>
    <x v="1"/>
    <n v="12"/>
    <n v="0"/>
    <n v="0"/>
  </r>
  <r>
    <x v="11"/>
    <x v="6"/>
    <x v="4"/>
    <x v="2"/>
    <x v="1"/>
    <x v="2"/>
    <x v="0"/>
    <x v="1"/>
    <n v="2"/>
    <n v="0"/>
    <n v="0"/>
  </r>
  <r>
    <x v="4"/>
    <x v="8"/>
    <x v="5"/>
    <x v="0"/>
    <x v="1"/>
    <x v="4"/>
    <x v="2"/>
    <x v="1"/>
    <n v="33"/>
    <n v="0"/>
    <n v="0"/>
  </r>
  <r>
    <x v="7"/>
    <x v="4"/>
    <x v="3"/>
    <x v="2"/>
    <x v="1"/>
    <x v="2"/>
    <x v="1"/>
    <x v="0"/>
    <n v="1"/>
    <n v="0"/>
    <n v="0.27500000000000002"/>
  </r>
  <r>
    <x v="9"/>
    <x v="11"/>
    <x v="2"/>
    <x v="1"/>
    <x v="1"/>
    <x v="0"/>
    <x v="0"/>
    <x v="1"/>
    <n v="18"/>
    <n v="0"/>
    <n v="0"/>
  </r>
  <r>
    <x v="1"/>
    <x v="18"/>
    <x v="9"/>
    <x v="0"/>
    <x v="1"/>
    <x v="2"/>
    <x v="3"/>
    <x v="0"/>
    <n v="3"/>
    <n v="0"/>
    <n v="0.81500000000000006"/>
  </r>
  <r>
    <x v="9"/>
    <x v="19"/>
    <x v="2"/>
    <x v="0"/>
    <x v="1"/>
    <x v="3"/>
    <x v="3"/>
    <x v="0"/>
    <n v="253"/>
    <n v="0"/>
    <n v="139.15"/>
  </r>
  <r>
    <x v="10"/>
    <x v="7"/>
    <x v="2"/>
    <x v="0"/>
    <x v="1"/>
    <x v="0"/>
    <x v="2"/>
    <x v="0"/>
    <n v="40"/>
    <n v="0"/>
    <n v="11"/>
  </r>
  <r>
    <x v="8"/>
    <x v="17"/>
    <x v="8"/>
    <x v="0"/>
    <x v="1"/>
    <x v="2"/>
    <x v="2"/>
    <x v="1"/>
    <n v="87"/>
    <n v="0"/>
    <n v="0"/>
  </r>
  <r>
    <x v="0"/>
    <x v="4"/>
    <x v="3"/>
    <x v="1"/>
    <x v="1"/>
    <x v="0"/>
    <x v="0"/>
    <x v="0"/>
    <n v="21"/>
    <n v="0"/>
    <n v="5.5650000000000004"/>
  </r>
  <r>
    <x v="11"/>
    <x v="15"/>
    <x v="2"/>
    <x v="2"/>
    <x v="1"/>
    <x v="2"/>
    <x v="0"/>
    <x v="0"/>
    <n v="7"/>
    <n v="0"/>
    <n v="1.925"/>
  </r>
  <r>
    <x v="11"/>
    <x v="16"/>
    <x v="7"/>
    <x v="2"/>
    <x v="1"/>
    <x v="3"/>
    <x v="0"/>
    <x v="0"/>
    <n v="1"/>
    <n v="0"/>
    <n v="0.55000000000000004"/>
  </r>
  <r>
    <x v="9"/>
    <x v="1"/>
    <x v="1"/>
    <x v="1"/>
    <x v="1"/>
    <x v="3"/>
    <x v="2"/>
    <x v="1"/>
    <n v="0"/>
    <n v="0"/>
    <n v="0"/>
  </r>
  <r>
    <x v="4"/>
    <x v="17"/>
    <x v="8"/>
    <x v="0"/>
    <x v="1"/>
    <x v="0"/>
    <x v="3"/>
    <x v="0"/>
    <n v="5188"/>
    <n v="0"/>
    <n v="1374.8200000000002"/>
  </r>
  <r>
    <x v="1"/>
    <x v="9"/>
    <x v="2"/>
    <x v="2"/>
    <x v="1"/>
    <x v="1"/>
    <x v="0"/>
    <x v="0"/>
    <n v="25"/>
    <n v="9.2187000000000001"/>
    <n v="11.25"/>
  </r>
  <r>
    <x v="6"/>
    <x v="6"/>
    <x v="4"/>
    <x v="0"/>
    <x v="1"/>
    <x v="0"/>
    <x v="2"/>
    <x v="1"/>
    <n v="203"/>
    <n v="0"/>
    <n v="0"/>
  </r>
  <r>
    <x v="0"/>
    <x v="4"/>
    <x v="3"/>
    <x v="2"/>
    <x v="1"/>
    <x v="0"/>
    <x v="0"/>
    <x v="1"/>
    <n v="5"/>
    <n v="0"/>
    <n v="0"/>
  </r>
  <r>
    <x v="6"/>
    <x v="17"/>
    <x v="8"/>
    <x v="2"/>
    <x v="1"/>
    <x v="1"/>
    <x v="2"/>
    <x v="0"/>
    <n v="404"/>
    <n v="88.329100000000011"/>
    <n v="181.8"/>
  </r>
  <r>
    <x v="11"/>
    <x v="6"/>
    <x v="4"/>
    <x v="2"/>
    <x v="1"/>
    <x v="2"/>
    <x v="3"/>
    <x v="0"/>
    <n v="8"/>
    <n v="0"/>
    <n v="2.2000000000000002"/>
  </r>
  <r>
    <x v="9"/>
    <x v="10"/>
    <x v="0"/>
    <x v="0"/>
    <x v="1"/>
    <x v="5"/>
    <x v="3"/>
    <x v="0"/>
    <n v="1"/>
    <n v="0.15160000000000001"/>
    <n v="0.69000000000000006"/>
  </r>
  <r>
    <x v="11"/>
    <x v="13"/>
    <x v="0"/>
    <x v="0"/>
    <x v="1"/>
    <x v="0"/>
    <x v="3"/>
    <x v="0"/>
    <n v="79"/>
    <n v="0"/>
    <n v="21.725000000000001"/>
  </r>
  <r>
    <x v="11"/>
    <x v="10"/>
    <x v="0"/>
    <x v="1"/>
    <x v="1"/>
    <x v="2"/>
    <x v="3"/>
    <x v="0"/>
    <n v="23"/>
    <n v="0"/>
    <n v="6.3250000000000002"/>
  </r>
  <r>
    <x v="3"/>
    <x v="4"/>
    <x v="3"/>
    <x v="2"/>
    <x v="1"/>
    <x v="3"/>
    <x v="3"/>
    <x v="0"/>
    <n v="11"/>
    <n v="0"/>
    <n v="6.0500000000000007"/>
  </r>
  <r>
    <x v="11"/>
    <x v="26"/>
    <x v="2"/>
    <x v="0"/>
    <x v="1"/>
    <x v="0"/>
    <x v="1"/>
    <x v="1"/>
    <n v="1"/>
    <n v="0"/>
    <n v="0"/>
  </r>
  <r>
    <x v="1"/>
    <x v="4"/>
    <x v="3"/>
    <x v="0"/>
    <x v="1"/>
    <x v="5"/>
    <x v="3"/>
    <x v="0"/>
    <n v="4"/>
    <n v="50.501200000000004"/>
    <n v="2.7600000000000002"/>
  </r>
  <r>
    <x v="10"/>
    <x v="10"/>
    <x v="0"/>
    <x v="0"/>
    <x v="0"/>
    <x v="0"/>
    <x v="3"/>
    <x v="0"/>
    <n v="2622"/>
    <n v="0"/>
    <n v="721.05000000000007"/>
  </r>
  <r>
    <x v="2"/>
    <x v="17"/>
    <x v="8"/>
    <x v="0"/>
    <x v="1"/>
    <x v="2"/>
    <x v="0"/>
    <x v="1"/>
    <n v="24"/>
    <n v="0"/>
    <n v="0"/>
  </r>
  <r>
    <x v="0"/>
    <x v="16"/>
    <x v="7"/>
    <x v="1"/>
    <x v="1"/>
    <x v="4"/>
    <x v="2"/>
    <x v="0"/>
    <n v="8"/>
    <n v="0"/>
    <n v="4.4000000000000004"/>
  </r>
  <r>
    <x v="11"/>
    <x v="11"/>
    <x v="2"/>
    <x v="0"/>
    <x v="1"/>
    <x v="5"/>
    <x v="0"/>
    <x v="1"/>
    <n v="54"/>
    <n v="1405.3933"/>
    <n v="0"/>
  </r>
  <r>
    <x v="2"/>
    <x v="9"/>
    <x v="2"/>
    <x v="0"/>
    <x v="1"/>
    <x v="4"/>
    <x v="1"/>
    <x v="0"/>
    <n v="4"/>
    <n v="0"/>
    <n v="2.2000000000000002"/>
  </r>
  <r>
    <x v="2"/>
    <x v="10"/>
    <x v="0"/>
    <x v="0"/>
    <x v="1"/>
    <x v="2"/>
    <x v="3"/>
    <x v="1"/>
    <n v="39"/>
    <n v="0"/>
    <n v="0"/>
  </r>
  <r>
    <x v="5"/>
    <x v="9"/>
    <x v="2"/>
    <x v="2"/>
    <x v="1"/>
    <x v="2"/>
    <x v="2"/>
    <x v="1"/>
    <n v="1"/>
    <n v="0"/>
    <n v="0"/>
  </r>
  <r>
    <x v="6"/>
    <x v="4"/>
    <x v="3"/>
    <x v="0"/>
    <x v="1"/>
    <x v="5"/>
    <x v="0"/>
    <x v="0"/>
    <n v="8"/>
    <n v="164.4573"/>
    <n v="5.5200000000000005"/>
  </r>
  <r>
    <x v="0"/>
    <x v="15"/>
    <x v="2"/>
    <x v="2"/>
    <x v="1"/>
    <x v="4"/>
    <x v="2"/>
    <x v="0"/>
    <n v="4"/>
    <n v="0"/>
    <n v="2.2000000000000002"/>
  </r>
  <r>
    <x v="3"/>
    <x v="1"/>
    <x v="1"/>
    <x v="2"/>
    <x v="1"/>
    <x v="1"/>
    <x v="2"/>
    <x v="0"/>
    <n v="11"/>
    <n v="4.2408999999999999"/>
    <n v="4.95"/>
  </r>
  <r>
    <x v="8"/>
    <x v="0"/>
    <x v="0"/>
    <x v="2"/>
    <x v="1"/>
    <x v="1"/>
    <x v="2"/>
    <x v="0"/>
    <n v="14"/>
    <n v="3.1436000000000002"/>
    <n v="6.3000000000000007"/>
  </r>
  <r>
    <x v="7"/>
    <x v="12"/>
    <x v="1"/>
    <x v="2"/>
    <x v="1"/>
    <x v="4"/>
    <x v="2"/>
    <x v="0"/>
    <n v="3"/>
    <n v="0"/>
    <n v="1.6500000000000001"/>
  </r>
  <r>
    <x v="10"/>
    <x v="17"/>
    <x v="8"/>
    <x v="1"/>
    <x v="1"/>
    <x v="3"/>
    <x v="0"/>
    <x v="0"/>
    <n v="9"/>
    <n v="0"/>
    <n v="4.95"/>
  </r>
  <r>
    <x v="2"/>
    <x v="17"/>
    <x v="8"/>
    <x v="0"/>
    <x v="1"/>
    <x v="0"/>
    <x v="2"/>
    <x v="0"/>
    <n v="17838"/>
    <n v="0"/>
    <n v="4905.45"/>
  </r>
  <r>
    <x v="8"/>
    <x v="22"/>
    <x v="7"/>
    <x v="0"/>
    <x v="1"/>
    <x v="1"/>
    <x v="2"/>
    <x v="0"/>
    <n v="54"/>
    <n v="19.3276"/>
    <n v="24.3"/>
  </r>
  <r>
    <x v="1"/>
    <x v="9"/>
    <x v="2"/>
    <x v="1"/>
    <x v="1"/>
    <x v="3"/>
    <x v="2"/>
    <x v="1"/>
    <n v="0"/>
    <n v="0"/>
    <n v="0"/>
  </r>
  <r>
    <x v="1"/>
    <x v="11"/>
    <x v="2"/>
    <x v="2"/>
    <x v="1"/>
    <x v="4"/>
    <x v="3"/>
    <x v="0"/>
    <n v="3"/>
    <n v="0"/>
    <n v="1.6500000000000001"/>
  </r>
  <r>
    <x v="4"/>
    <x v="2"/>
    <x v="2"/>
    <x v="2"/>
    <x v="1"/>
    <x v="0"/>
    <x v="3"/>
    <x v="1"/>
    <n v="1"/>
    <n v="0"/>
    <n v="0"/>
  </r>
  <r>
    <x v="3"/>
    <x v="17"/>
    <x v="8"/>
    <x v="2"/>
    <x v="1"/>
    <x v="1"/>
    <x v="2"/>
    <x v="0"/>
    <n v="321"/>
    <n v="83.174900000000008"/>
    <n v="144.45000000000002"/>
  </r>
  <r>
    <x v="8"/>
    <x v="10"/>
    <x v="0"/>
    <x v="2"/>
    <x v="0"/>
    <x v="4"/>
    <x v="3"/>
    <x v="1"/>
    <n v="19"/>
    <n v="0"/>
    <n v="0"/>
  </r>
  <r>
    <x v="2"/>
    <x v="1"/>
    <x v="1"/>
    <x v="0"/>
    <x v="1"/>
    <x v="4"/>
    <x v="0"/>
    <x v="1"/>
    <n v="41"/>
    <n v="0"/>
    <n v="0"/>
  </r>
  <r>
    <x v="9"/>
    <x v="16"/>
    <x v="7"/>
    <x v="0"/>
    <x v="1"/>
    <x v="2"/>
    <x v="3"/>
    <x v="1"/>
    <n v="2"/>
    <n v="0"/>
    <n v="0"/>
  </r>
  <r>
    <x v="7"/>
    <x v="25"/>
    <x v="11"/>
    <x v="0"/>
    <x v="1"/>
    <x v="1"/>
    <x v="0"/>
    <x v="0"/>
    <n v="7"/>
    <n v="1.2897000000000001"/>
    <n v="3.1500000000000004"/>
  </r>
  <r>
    <x v="2"/>
    <x v="12"/>
    <x v="1"/>
    <x v="1"/>
    <x v="1"/>
    <x v="0"/>
    <x v="3"/>
    <x v="0"/>
    <n v="15"/>
    <n v="0"/>
    <n v="4.125"/>
  </r>
  <r>
    <x v="0"/>
    <x v="6"/>
    <x v="4"/>
    <x v="0"/>
    <x v="0"/>
    <x v="1"/>
    <x v="1"/>
    <x v="0"/>
    <n v="154"/>
    <n v="45.562400000000004"/>
    <n v="69.3"/>
  </r>
  <r>
    <x v="4"/>
    <x v="10"/>
    <x v="0"/>
    <x v="2"/>
    <x v="0"/>
    <x v="0"/>
    <x v="2"/>
    <x v="0"/>
    <n v="562"/>
    <n v="0"/>
    <n v="148.93"/>
  </r>
  <r>
    <x v="11"/>
    <x v="13"/>
    <x v="0"/>
    <x v="1"/>
    <x v="1"/>
    <x v="0"/>
    <x v="2"/>
    <x v="0"/>
    <n v="4"/>
    <n v="0"/>
    <n v="1.1000000000000001"/>
  </r>
  <r>
    <x v="3"/>
    <x v="10"/>
    <x v="0"/>
    <x v="1"/>
    <x v="1"/>
    <x v="4"/>
    <x v="2"/>
    <x v="1"/>
    <n v="54"/>
    <n v="0"/>
    <n v="0"/>
  </r>
  <r>
    <x v="4"/>
    <x v="0"/>
    <x v="0"/>
    <x v="0"/>
    <x v="0"/>
    <x v="1"/>
    <x v="1"/>
    <x v="0"/>
    <n v="5"/>
    <n v="3.6000000000000004E-2"/>
    <n v="2.25"/>
  </r>
  <r>
    <x v="7"/>
    <x v="6"/>
    <x v="4"/>
    <x v="0"/>
    <x v="0"/>
    <x v="3"/>
    <x v="0"/>
    <x v="0"/>
    <n v="32"/>
    <n v="0"/>
    <n v="17.600000000000001"/>
  </r>
  <r>
    <x v="1"/>
    <x v="6"/>
    <x v="4"/>
    <x v="1"/>
    <x v="1"/>
    <x v="1"/>
    <x v="0"/>
    <x v="0"/>
    <n v="7"/>
    <n v="1.0064"/>
    <n v="3.1500000000000004"/>
  </r>
  <r>
    <x v="4"/>
    <x v="1"/>
    <x v="1"/>
    <x v="0"/>
    <x v="1"/>
    <x v="1"/>
    <x v="1"/>
    <x v="0"/>
    <n v="81"/>
    <n v="22.447300000000002"/>
    <n v="36.450000000000003"/>
  </r>
  <r>
    <x v="11"/>
    <x v="6"/>
    <x v="4"/>
    <x v="0"/>
    <x v="1"/>
    <x v="3"/>
    <x v="3"/>
    <x v="1"/>
    <n v="15"/>
    <n v="0"/>
    <n v="0"/>
  </r>
  <r>
    <x v="5"/>
    <x v="0"/>
    <x v="0"/>
    <x v="0"/>
    <x v="1"/>
    <x v="1"/>
    <x v="2"/>
    <x v="0"/>
    <n v="360"/>
    <n v="95.697500000000005"/>
    <n v="162"/>
  </r>
  <r>
    <x v="7"/>
    <x v="19"/>
    <x v="2"/>
    <x v="0"/>
    <x v="1"/>
    <x v="5"/>
    <x v="1"/>
    <x v="0"/>
    <n v="1"/>
    <n v="7.4008000000000003"/>
    <n v="0.69000000000000006"/>
  </r>
  <r>
    <x v="1"/>
    <x v="1"/>
    <x v="1"/>
    <x v="0"/>
    <x v="1"/>
    <x v="3"/>
    <x v="2"/>
    <x v="0"/>
    <n v="438"/>
    <n v="0"/>
    <n v="240.9"/>
  </r>
  <r>
    <x v="2"/>
    <x v="17"/>
    <x v="8"/>
    <x v="0"/>
    <x v="1"/>
    <x v="3"/>
    <x v="2"/>
    <x v="1"/>
    <n v="85"/>
    <n v="0"/>
    <n v="0"/>
  </r>
  <r>
    <x v="5"/>
    <x v="17"/>
    <x v="8"/>
    <x v="2"/>
    <x v="1"/>
    <x v="3"/>
    <x v="2"/>
    <x v="0"/>
    <n v="179"/>
    <n v="0"/>
    <n v="98.45"/>
  </r>
  <r>
    <x v="6"/>
    <x v="10"/>
    <x v="0"/>
    <x v="0"/>
    <x v="1"/>
    <x v="4"/>
    <x v="2"/>
    <x v="1"/>
    <n v="251"/>
    <n v="0"/>
    <n v="0"/>
  </r>
  <r>
    <x v="7"/>
    <x v="17"/>
    <x v="8"/>
    <x v="0"/>
    <x v="1"/>
    <x v="4"/>
    <x v="3"/>
    <x v="1"/>
    <n v="118"/>
    <n v="0"/>
    <n v="0"/>
  </r>
  <r>
    <x v="0"/>
    <x v="10"/>
    <x v="0"/>
    <x v="0"/>
    <x v="0"/>
    <x v="4"/>
    <x v="0"/>
    <x v="0"/>
    <n v="41"/>
    <n v="0"/>
    <n v="22.55"/>
  </r>
  <r>
    <x v="7"/>
    <x v="4"/>
    <x v="3"/>
    <x v="0"/>
    <x v="0"/>
    <x v="1"/>
    <x v="2"/>
    <x v="0"/>
    <n v="102"/>
    <n v="27.4636"/>
    <n v="45.900000000000006"/>
  </r>
  <r>
    <x v="7"/>
    <x v="5"/>
    <x v="1"/>
    <x v="2"/>
    <x v="1"/>
    <x v="2"/>
    <x v="1"/>
    <x v="0"/>
    <n v="1"/>
    <n v="0"/>
    <n v="0.27500000000000002"/>
  </r>
  <r>
    <x v="6"/>
    <x v="9"/>
    <x v="2"/>
    <x v="0"/>
    <x v="1"/>
    <x v="0"/>
    <x v="3"/>
    <x v="0"/>
    <n v="3325"/>
    <n v="0"/>
    <n v="914.375"/>
  </r>
  <r>
    <x v="10"/>
    <x v="15"/>
    <x v="2"/>
    <x v="0"/>
    <x v="1"/>
    <x v="4"/>
    <x v="0"/>
    <x v="0"/>
    <n v="6"/>
    <n v="0"/>
    <n v="3.3000000000000003"/>
  </r>
  <r>
    <x v="4"/>
    <x v="10"/>
    <x v="0"/>
    <x v="2"/>
    <x v="0"/>
    <x v="3"/>
    <x v="2"/>
    <x v="0"/>
    <n v="76"/>
    <n v="0"/>
    <n v="41.800000000000004"/>
  </r>
  <r>
    <x v="9"/>
    <x v="0"/>
    <x v="0"/>
    <x v="0"/>
    <x v="1"/>
    <x v="1"/>
    <x v="1"/>
    <x v="0"/>
    <n v="53"/>
    <n v="15.807400000000001"/>
    <n v="23.85"/>
  </r>
  <r>
    <x v="1"/>
    <x v="2"/>
    <x v="2"/>
    <x v="0"/>
    <x v="1"/>
    <x v="1"/>
    <x v="0"/>
    <x v="0"/>
    <n v="88"/>
    <n v="32.845100000000002"/>
    <n v="39.6"/>
  </r>
  <r>
    <x v="5"/>
    <x v="25"/>
    <x v="11"/>
    <x v="0"/>
    <x v="1"/>
    <x v="3"/>
    <x v="0"/>
    <x v="0"/>
    <n v="1"/>
    <n v="0"/>
    <n v="0.55000000000000004"/>
  </r>
  <r>
    <x v="11"/>
    <x v="17"/>
    <x v="8"/>
    <x v="2"/>
    <x v="1"/>
    <x v="4"/>
    <x v="3"/>
    <x v="0"/>
    <n v="4"/>
    <n v="0"/>
    <n v="2.2000000000000002"/>
  </r>
  <r>
    <x v="11"/>
    <x v="6"/>
    <x v="4"/>
    <x v="0"/>
    <x v="0"/>
    <x v="2"/>
    <x v="3"/>
    <x v="0"/>
    <n v="57"/>
    <n v="0"/>
    <n v="15.675000000000001"/>
  </r>
  <r>
    <x v="11"/>
    <x v="9"/>
    <x v="2"/>
    <x v="0"/>
    <x v="1"/>
    <x v="5"/>
    <x v="0"/>
    <x v="1"/>
    <n v="4"/>
    <n v="115.87"/>
    <n v="0"/>
  </r>
  <r>
    <x v="10"/>
    <x v="4"/>
    <x v="3"/>
    <x v="0"/>
    <x v="1"/>
    <x v="0"/>
    <x v="2"/>
    <x v="1"/>
    <n v="438"/>
    <n v="0"/>
    <n v="0"/>
  </r>
  <r>
    <x v="2"/>
    <x v="10"/>
    <x v="0"/>
    <x v="0"/>
    <x v="1"/>
    <x v="3"/>
    <x v="0"/>
    <x v="0"/>
    <n v="601"/>
    <n v="0"/>
    <n v="330.55"/>
  </r>
  <r>
    <x v="3"/>
    <x v="10"/>
    <x v="0"/>
    <x v="0"/>
    <x v="0"/>
    <x v="3"/>
    <x v="1"/>
    <x v="1"/>
    <n v="1"/>
    <n v="0"/>
    <n v="0"/>
  </r>
  <r>
    <x v="6"/>
    <x v="0"/>
    <x v="0"/>
    <x v="1"/>
    <x v="1"/>
    <x v="0"/>
    <x v="2"/>
    <x v="0"/>
    <n v="18"/>
    <n v="0"/>
    <n v="4.95"/>
  </r>
  <r>
    <x v="0"/>
    <x v="12"/>
    <x v="1"/>
    <x v="2"/>
    <x v="1"/>
    <x v="4"/>
    <x v="1"/>
    <x v="0"/>
    <n v="1"/>
    <n v="0"/>
    <n v="0.55000000000000004"/>
  </r>
  <r>
    <x v="3"/>
    <x v="29"/>
    <x v="1"/>
    <x v="0"/>
    <x v="1"/>
    <x v="2"/>
    <x v="2"/>
    <x v="0"/>
    <n v="2"/>
    <n v="0"/>
    <n v="0.55000000000000004"/>
  </r>
  <r>
    <x v="8"/>
    <x v="19"/>
    <x v="2"/>
    <x v="2"/>
    <x v="1"/>
    <x v="3"/>
    <x v="2"/>
    <x v="1"/>
    <n v="2"/>
    <n v="0"/>
    <n v="0"/>
  </r>
  <r>
    <x v="2"/>
    <x v="10"/>
    <x v="0"/>
    <x v="2"/>
    <x v="1"/>
    <x v="0"/>
    <x v="2"/>
    <x v="1"/>
    <n v="60"/>
    <n v="0"/>
    <n v="0"/>
  </r>
  <r>
    <x v="4"/>
    <x v="11"/>
    <x v="2"/>
    <x v="1"/>
    <x v="1"/>
    <x v="3"/>
    <x v="1"/>
    <x v="0"/>
    <n v="2"/>
    <n v="0"/>
    <n v="1.1000000000000001"/>
  </r>
  <r>
    <x v="9"/>
    <x v="27"/>
    <x v="12"/>
    <x v="0"/>
    <x v="1"/>
    <x v="0"/>
    <x v="2"/>
    <x v="0"/>
    <n v="19"/>
    <n v="0"/>
    <n v="5.0350000000000001"/>
  </r>
  <r>
    <x v="5"/>
    <x v="10"/>
    <x v="0"/>
    <x v="0"/>
    <x v="0"/>
    <x v="5"/>
    <x v="0"/>
    <x v="0"/>
    <n v="1"/>
    <n v="0.4002"/>
    <n v="0.69000000000000006"/>
  </r>
  <r>
    <x v="10"/>
    <x v="10"/>
    <x v="0"/>
    <x v="0"/>
    <x v="1"/>
    <x v="3"/>
    <x v="3"/>
    <x v="0"/>
    <n v="603"/>
    <n v="0"/>
    <n v="331.65000000000003"/>
  </r>
  <r>
    <x v="1"/>
    <x v="15"/>
    <x v="2"/>
    <x v="1"/>
    <x v="1"/>
    <x v="3"/>
    <x v="3"/>
    <x v="0"/>
    <n v="2"/>
    <n v="0"/>
    <n v="1.1000000000000001"/>
  </r>
  <r>
    <x v="7"/>
    <x v="9"/>
    <x v="2"/>
    <x v="1"/>
    <x v="1"/>
    <x v="0"/>
    <x v="2"/>
    <x v="0"/>
    <n v="243"/>
    <n v="0"/>
    <n v="66.825000000000003"/>
  </r>
  <r>
    <x v="3"/>
    <x v="0"/>
    <x v="0"/>
    <x v="0"/>
    <x v="1"/>
    <x v="0"/>
    <x v="0"/>
    <x v="1"/>
    <n v="9"/>
    <n v="0"/>
    <n v="0"/>
  </r>
  <r>
    <x v="4"/>
    <x v="4"/>
    <x v="3"/>
    <x v="0"/>
    <x v="1"/>
    <x v="4"/>
    <x v="0"/>
    <x v="1"/>
    <n v="190"/>
    <n v="0"/>
    <n v="0"/>
  </r>
  <r>
    <x v="9"/>
    <x v="0"/>
    <x v="0"/>
    <x v="2"/>
    <x v="1"/>
    <x v="2"/>
    <x v="2"/>
    <x v="0"/>
    <n v="12"/>
    <n v="0"/>
    <n v="3.18"/>
  </r>
  <r>
    <x v="1"/>
    <x v="12"/>
    <x v="1"/>
    <x v="2"/>
    <x v="1"/>
    <x v="3"/>
    <x v="2"/>
    <x v="1"/>
    <n v="0"/>
    <n v="0"/>
    <n v="0"/>
  </r>
  <r>
    <x v="10"/>
    <x v="12"/>
    <x v="1"/>
    <x v="1"/>
    <x v="1"/>
    <x v="3"/>
    <x v="1"/>
    <x v="0"/>
    <n v="2"/>
    <n v="0"/>
    <n v="1.1000000000000001"/>
  </r>
  <r>
    <x v="8"/>
    <x v="4"/>
    <x v="3"/>
    <x v="1"/>
    <x v="1"/>
    <x v="1"/>
    <x v="1"/>
    <x v="0"/>
    <n v="1"/>
    <n v="8.3700000000000011E-2"/>
    <n v="0.45"/>
  </r>
  <r>
    <x v="6"/>
    <x v="10"/>
    <x v="0"/>
    <x v="1"/>
    <x v="1"/>
    <x v="1"/>
    <x v="1"/>
    <x v="0"/>
    <n v="39"/>
    <n v="13.6456"/>
    <n v="17.55"/>
  </r>
  <r>
    <x v="6"/>
    <x v="8"/>
    <x v="5"/>
    <x v="1"/>
    <x v="1"/>
    <x v="2"/>
    <x v="1"/>
    <x v="0"/>
    <n v="1"/>
    <n v="0"/>
    <n v="0.27500000000000002"/>
  </r>
  <r>
    <x v="10"/>
    <x v="0"/>
    <x v="0"/>
    <x v="0"/>
    <x v="1"/>
    <x v="3"/>
    <x v="2"/>
    <x v="1"/>
    <n v="2"/>
    <n v="0"/>
    <n v="0"/>
  </r>
  <r>
    <x v="6"/>
    <x v="3"/>
    <x v="2"/>
    <x v="0"/>
    <x v="1"/>
    <x v="1"/>
    <x v="3"/>
    <x v="0"/>
    <n v="1"/>
    <n v="0.15040000000000001"/>
    <n v="0.45"/>
  </r>
  <r>
    <x v="11"/>
    <x v="6"/>
    <x v="4"/>
    <x v="1"/>
    <x v="1"/>
    <x v="3"/>
    <x v="2"/>
    <x v="0"/>
    <n v="13"/>
    <n v="0"/>
    <n v="7.15"/>
  </r>
  <r>
    <x v="0"/>
    <x v="6"/>
    <x v="4"/>
    <x v="0"/>
    <x v="1"/>
    <x v="0"/>
    <x v="0"/>
    <x v="0"/>
    <n v="4905"/>
    <n v="0"/>
    <n v="1299.825"/>
  </r>
  <r>
    <x v="9"/>
    <x v="4"/>
    <x v="3"/>
    <x v="0"/>
    <x v="1"/>
    <x v="1"/>
    <x v="3"/>
    <x v="0"/>
    <n v="3660"/>
    <n v="1037.9241"/>
    <n v="1647"/>
  </r>
  <r>
    <x v="7"/>
    <x v="11"/>
    <x v="2"/>
    <x v="1"/>
    <x v="1"/>
    <x v="4"/>
    <x v="1"/>
    <x v="0"/>
    <n v="1"/>
    <n v="0"/>
    <n v="0.55000000000000004"/>
  </r>
  <r>
    <x v="8"/>
    <x v="1"/>
    <x v="1"/>
    <x v="0"/>
    <x v="1"/>
    <x v="5"/>
    <x v="1"/>
    <x v="0"/>
    <n v="1"/>
    <n v="4.3348000000000004"/>
    <n v="0.69000000000000006"/>
  </r>
  <r>
    <x v="6"/>
    <x v="10"/>
    <x v="0"/>
    <x v="0"/>
    <x v="0"/>
    <x v="4"/>
    <x v="0"/>
    <x v="1"/>
    <n v="46"/>
    <n v="0"/>
    <n v="0"/>
  </r>
  <r>
    <x v="0"/>
    <x v="9"/>
    <x v="2"/>
    <x v="0"/>
    <x v="1"/>
    <x v="0"/>
    <x v="0"/>
    <x v="0"/>
    <n v="1888"/>
    <n v="0"/>
    <n v="500.32000000000005"/>
  </r>
  <r>
    <x v="11"/>
    <x v="12"/>
    <x v="1"/>
    <x v="1"/>
    <x v="1"/>
    <x v="3"/>
    <x v="2"/>
    <x v="1"/>
    <n v="0"/>
    <n v="0"/>
    <n v="0"/>
  </r>
  <r>
    <x v="1"/>
    <x v="18"/>
    <x v="9"/>
    <x v="2"/>
    <x v="1"/>
    <x v="1"/>
    <x v="2"/>
    <x v="0"/>
    <n v="3"/>
    <n v="0.51900000000000002"/>
    <n v="1.35"/>
  </r>
  <r>
    <x v="10"/>
    <x v="2"/>
    <x v="2"/>
    <x v="0"/>
    <x v="1"/>
    <x v="4"/>
    <x v="1"/>
    <x v="1"/>
    <n v="32"/>
    <n v="0"/>
    <n v="0"/>
  </r>
  <r>
    <x v="1"/>
    <x v="26"/>
    <x v="2"/>
    <x v="0"/>
    <x v="1"/>
    <x v="0"/>
    <x v="0"/>
    <x v="1"/>
    <n v="4"/>
    <n v="0"/>
    <n v="0"/>
  </r>
  <r>
    <x v="11"/>
    <x v="16"/>
    <x v="7"/>
    <x v="0"/>
    <x v="1"/>
    <x v="0"/>
    <x v="1"/>
    <x v="0"/>
    <n v="367"/>
    <n v="0"/>
    <n v="100.92500000000001"/>
  </r>
  <r>
    <x v="1"/>
    <x v="8"/>
    <x v="5"/>
    <x v="0"/>
    <x v="1"/>
    <x v="2"/>
    <x v="3"/>
    <x v="1"/>
    <n v="1"/>
    <n v="0"/>
    <n v="0"/>
  </r>
  <r>
    <x v="10"/>
    <x v="2"/>
    <x v="2"/>
    <x v="2"/>
    <x v="1"/>
    <x v="0"/>
    <x v="3"/>
    <x v="0"/>
    <n v="54"/>
    <n v="0"/>
    <n v="14.850000000000001"/>
  </r>
  <r>
    <x v="8"/>
    <x v="5"/>
    <x v="1"/>
    <x v="0"/>
    <x v="1"/>
    <x v="4"/>
    <x v="2"/>
    <x v="0"/>
    <n v="3"/>
    <n v="0"/>
    <n v="1.6500000000000001"/>
  </r>
  <r>
    <x v="9"/>
    <x v="17"/>
    <x v="8"/>
    <x v="2"/>
    <x v="1"/>
    <x v="5"/>
    <x v="3"/>
    <x v="0"/>
    <n v="11"/>
    <n v="17.295200000000001"/>
    <n v="7.5900000000000007"/>
  </r>
  <r>
    <x v="3"/>
    <x v="8"/>
    <x v="5"/>
    <x v="2"/>
    <x v="1"/>
    <x v="4"/>
    <x v="2"/>
    <x v="0"/>
    <n v="22"/>
    <n v="0"/>
    <n v="12.100000000000001"/>
  </r>
  <r>
    <x v="6"/>
    <x v="4"/>
    <x v="3"/>
    <x v="0"/>
    <x v="1"/>
    <x v="2"/>
    <x v="0"/>
    <x v="1"/>
    <n v="5"/>
    <n v="0"/>
    <n v="0"/>
  </r>
  <r>
    <x v="8"/>
    <x v="6"/>
    <x v="4"/>
    <x v="2"/>
    <x v="1"/>
    <x v="2"/>
    <x v="0"/>
    <x v="0"/>
    <n v="29"/>
    <n v="0"/>
    <n v="7.9750000000000005"/>
  </r>
  <r>
    <x v="4"/>
    <x v="23"/>
    <x v="2"/>
    <x v="0"/>
    <x v="1"/>
    <x v="2"/>
    <x v="3"/>
    <x v="0"/>
    <n v="1"/>
    <n v="0"/>
    <n v="0.26500000000000001"/>
  </r>
  <r>
    <x v="2"/>
    <x v="6"/>
    <x v="4"/>
    <x v="2"/>
    <x v="0"/>
    <x v="2"/>
    <x v="1"/>
    <x v="0"/>
    <n v="2"/>
    <n v="0"/>
    <n v="0.55000000000000004"/>
  </r>
  <r>
    <x v="10"/>
    <x v="2"/>
    <x v="2"/>
    <x v="2"/>
    <x v="1"/>
    <x v="0"/>
    <x v="0"/>
    <x v="1"/>
    <n v="3"/>
    <n v="0"/>
    <n v="0"/>
  </r>
  <r>
    <x v="11"/>
    <x v="15"/>
    <x v="2"/>
    <x v="2"/>
    <x v="1"/>
    <x v="0"/>
    <x v="3"/>
    <x v="0"/>
    <n v="71"/>
    <n v="0"/>
    <n v="19.525000000000002"/>
  </r>
  <r>
    <x v="1"/>
    <x v="25"/>
    <x v="11"/>
    <x v="0"/>
    <x v="1"/>
    <x v="0"/>
    <x v="1"/>
    <x v="0"/>
    <n v="7"/>
    <n v="0"/>
    <n v="1.925"/>
  </r>
  <r>
    <x v="8"/>
    <x v="2"/>
    <x v="2"/>
    <x v="0"/>
    <x v="1"/>
    <x v="0"/>
    <x v="2"/>
    <x v="0"/>
    <n v="2466"/>
    <n v="0"/>
    <n v="678.15"/>
  </r>
  <r>
    <x v="8"/>
    <x v="0"/>
    <x v="0"/>
    <x v="1"/>
    <x v="1"/>
    <x v="3"/>
    <x v="2"/>
    <x v="1"/>
    <n v="0"/>
    <n v="0"/>
    <n v="0"/>
  </r>
  <r>
    <x v="5"/>
    <x v="17"/>
    <x v="8"/>
    <x v="0"/>
    <x v="1"/>
    <x v="0"/>
    <x v="3"/>
    <x v="1"/>
    <n v="149"/>
    <n v="0"/>
    <n v="0"/>
  </r>
  <r>
    <x v="5"/>
    <x v="9"/>
    <x v="2"/>
    <x v="0"/>
    <x v="1"/>
    <x v="5"/>
    <x v="2"/>
    <x v="1"/>
    <n v="3"/>
    <n v="124.48660000000001"/>
    <n v="0"/>
  </r>
  <r>
    <x v="7"/>
    <x v="10"/>
    <x v="0"/>
    <x v="2"/>
    <x v="0"/>
    <x v="1"/>
    <x v="1"/>
    <x v="0"/>
    <n v="55"/>
    <n v="21.225100000000001"/>
    <n v="24.75"/>
  </r>
  <r>
    <x v="9"/>
    <x v="26"/>
    <x v="2"/>
    <x v="0"/>
    <x v="1"/>
    <x v="0"/>
    <x v="3"/>
    <x v="0"/>
    <n v="7"/>
    <n v="0"/>
    <n v="1.855"/>
  </r>
  <r>
    <x v="9"/>
    <x v="4"/>
    <x v="3"/>
    <x v="2"/>
    <x v="0"/>
    <x v="3"/>
    <x v="2"/>
    <x v="1"/>
    <n v="0"/>
    <n v="0"/>
    <n v="0"/>
  </r>
  <r>
    <x v="3"/>
    <x v="0"/>
    <x v="0"/>
    <x v="0"/>
    <x v="1"/>
    <x v="4"/>
    <x v="3"/>
    <x v="0"/>
    <n v="3"/>
    <n v="0"/>
    <n v="1.6500000000000001"/>
  </r>
  <r>
    <x v="2"/>
    <x v="2"/>
    <x v="2"/>
    <x v="1"/>
    <x v="1"/>
    <x v="0"/>
    <x v="1"/>
    <x v="0"/>
    <n v="7"/>
    <n v="0"/>
    <n v="1.925"/>
  </r>
  <r>
    <x v="8"/>
    <x v="1"/>
    <x v="1"/>
    <x v="0"/>
    <x v="1"/>
    <x v="3"/>
    <x v="0"/>
    <x v="1"/>
    <n v="1"/>
    <n v="0"/>
    <n v="0"/>
  </r>
  <r>
    <x v="5"/>
    <x v="18"/>
    <x v="9"/>
    <x v="0"/>
    <x v="1"/>
    <x v="3"/>
    <x v="0"/>
    <x v="0"/>
    <n v="6"/>
    <n v="0"/>
    <n v="3.3000000000000003"/>
  </r>
  <r>
    <x v="11"/>
    <x v="11"/>
    <x v="2"/>
    <x v="1"/>
    <x v="1"/>
    <x v="5"/>
    <x v="0"/>
    <x v="1"/>
    <n v="1"/>
    <n v="15.7681"/>
    <n v="0"/>
  </r>
  <r>
    <x v="2"/>
    <x v="11"/>
    <x v="2"/>
    <x v="0"/>
    <x v="1"/>
    <x v="4"/>
    <x v="0"/>
    <x v="0"/>
    <n v="89"/>
    <n v="0"/>
    <n v="48.95"/>
  </r>
  <r>
    <x v="9"/>
    <x v="4"/>
    <x v="3"/>
    <x v="1"/>
    <x v="1"/>
    <x v="0"/>
    <x v="0"/>
    <x v="1"/>
    <n v="1"/>
    <n v="0"/>
    <n v="0"/>
  </r>
  <r>
    <x v="1"/>
    <x v="22"/>
    <x v="7"/>
    <x v="2"/>
    <x v="1"/>
    <x v="0"/>
    <x v="1"/>
    <x v="0"/>
    <n v="1"/>
    <n v="0"/>
    <n v="0.27500000000000002"/>
  </r>
  <r>
    <x v="2"/>
    <x v="6"/>
    <x v="4"/>
    <x v="0"/>
    <x v="0"/>
    <x v="2"/>
    <x v="0"/>
    <x v="1"/>
    <n v="6"/>
    <n v="0"/>
    <n v="0"/>
  </r>
  <r>
    <x v="11"/>
    <x v="13"/>
    <x v="0"/>
    <x v="0"/>
    <x v="1"/>
    <x v="2"/>
    <x v="2"/>
    <x v="1"/>
    <n v="3"/>
    <n v="0"/>
    <n v="0"/>
  </r>
  <r>
    <x v="1"/>
    <x v="3"/>
    <x v="2"/>
    <x v="0"/>
    <x v="1"/>
    <x v="1"/>
    <x v="0"/>
    <x v="0"/>
    <n v="9"/>
    <n v="2.3930000000000002"/>
    <n v="4.05"/>
  </r>
  <r>
    <x v="6"/>
    <x v="4"/>
    <x v="3"/>
    <x v="0"/>
    <x v="0"/>
    <x v="0"/>
    <x v="2"/>
    <x v="1"/>
    <n v="46"/>
    <n v="0"/>
    <n v="0"/>
  </r>
  <r>
    <x v="10"/>
    <x v="8"/>
    <x v="5"/>
    <x v="0"/>
    <x v="1"/>
    <x v="1"/>
    <x v="2"/>
    <x v="0"/>
    <n v="194"/>
    <n v="41.332500000000003"/>
    <n v="87.3"/>
  </r>
  <r>
    <x v="0"/>
    <x v="12"/>
    <x v="1"/>
    <x v="1"/>
    <x v="1"/>
    <x v="1"/>
    <x v="0"/>
    <x v="0"/>
    <n v="1"/>
    <n v="0.26700000000000002"/>
    <n v="0.45"/>
  </r>
  <r>
    <x v="4"/>
    <x v="8"/>
    <x v="5"/>
    <x v="2"/>
    <x v="1"/>
    <x v="0"/>
    <x v="1"/>
    <x v="1"/>
    <n v="1"/>
    <n v="0"/>
    <n v="0"/>
  </r>
  <r>
    <x v="6"/>
    <x v="6"/>
    <x v="4"/>
    <x v="0"/>
    <x v="0"/>
    <x v="3"/>
    <x v="3"/>
    <x v="1"/>
    <n v="1"/>
    <n v="0"/>
    <n v="0"/>
  </r>
  <r>
    <x v="7"/>
    <x v="22"/>
    <x v="7"/>
    <x v="0"/>
    <x v="1"/>
    <x v="4"/>
    <x v="2"/>
    <x v="1"/>
    <n v="1"/>
    <n v="0"/>
    <n v="0"/>
  </r>
  <r>
    <x v="1"/>
    <x v="19"/>
    <x v="2"/>
    <x v="1"/>
    <x v="1"/>
    <x v="0"/>
    <x v="0"/>
    <x v="1"/>
    <n v="4"/>
    <n v="0"/>
    <n v="0"/>
  </r>
  <r>
    <x v="0"/>
    <x v="10"/>
    <x v="0"/>
    <x v="2"/>
    <x v="0"/>
    <x v="4"/>
    <x v="0"/>
    <x v="1"/>
    <n v="29"/>
    <n v="0"/>
    <n v="0"/>
  </r>
  <r>
    <x v="1"/>
    <x v="2"/>
    <x v="2"/>
    <x v="2"/>
    <x v="1"/>
    <x v="1"/>
    <x v="0"/>
    <x v="0"/>
    <n v="11"/>
    <n v="2.343"/>
    <n v="4.95"/>
  </r>
  <r>
    <x v="3"/>
    <x v="17"/>
    <x v="8"/>
    <x v="1"/>
    <x v="1"/>
    <x v="0"/>
    <x v="3"/>
    <x v="1"/>
    <n v="2"/>
    <n v="0"/>
    <n v="0"/>
  </r>
  <r>
    <x v="2"/>
    <x v="24"/>
    <x v="2"/>
    <x v="2"/>
    <x v="1"/>
    <x v="0"/>
    <x v="1"/>
    <x v="1"/>
    <n v="1"/>
    <n v="0"/>
    <n v="0"/>
  </r>
  <r>
    <x v="9"/>
    <x v="10"/>
    <x v="0"/>
    <x v="2"/>
    <x v="0"/>
    <x v="2"/>
    <x v="1"/>
    <x v="0"/>
    <n v="7"/>
    <n v="0"/>
    <n v="1.855"/>
  </r>
  <r>
    <x v="11"/>
    <x v="9"/>
    <x v="2"/>
    <x v="1"/>
    <x v="1"/>
    <x v="2"/>
    <x v="2"/>
    <x v="1"/>
    <n v="1"/>
    <n v="0"/>
    <n v="0"/>
  </r>
  <r>
    <x v="6"/>
    <x v="10"/>
    <x v="0"/>
    <x v="0"/>
    <x v="0"/>
    <x v="0"/>
    <x v="3"/>
    <x v="0"/>
    <n v="3033"/>
    <n v="0"/>
    <n v="834.07500000000005"/>
  </r>
  <r>
    <x v="8"/>
    <x v="10"/>
    <x v="0"/>
    <x v="2"/>
    <x v="1"/>
    <x v="3"/>
    <x v="0"/>
    <x v="0"/>
    <n v="40"/>
    <n v="0"/>
    <n v="22"/>
  </r>
  <r>
    <x v="3"/>
    <x v="12"/>
    <x v="1"/>
    <x v="0"/>
    <x v="1"/>
    <x v="0"/>
    <x v="0"/>
    <x v="0"/>
    <n v="1215"/>
    <n v="0"/>
    <n v="334.125"/>
  </r>
  <r>
    <x v="5"/>
    <x v="5"/>
    <x v="1"/>
    <x v="2"/>
    <x v="1"/>
    <x v="2"/>
    <x v="0"/>
    <x v="0"/>
    <n v="3"/>
    <n v="0"/>
    <n v="0.79500000000000004"/>
  </r>
  <r>
    <x v="9"/>
    <x v="19"/>
    <x v="2"/>
    <x v="1"/>
    <x v="1"/>
    <x v="1"/>
    <x v="1"/>
    <x v="0"/>
    <n v="8"/>
    <n v="1.3753"/>
    <n v="3.6"/>
  </r>
  <r>
    <x v="8"/>
    <x v="4"/>
    <x v="3"/>
    <x v="0"/>
    <x v="1"/>
    <x v="5"/>
    <x v="2"/>
    <x v="0"/>
    <n v="7"/>
    <n v="45.1374"/>
    <n v="4.83"/>
  </r>
  <r>
    <x v="7"/>
    <x v="12"/>
    <x v="1"/>
    <x v="0"/>
    <x v="1"/>
    <x v="4"/>
    <x v="0"/>
    <x v="0"/>
    <n v="89"/>
    <n v="0"/>
    <n v="48.95"/>
  </r>
  <r>
    <x v="7"/>
    <x v="10"/>
    <x v="0"/>
    <x v="0"/>
    <x v="1"/>
    <x v="3"/>
    <x v="2"/>
    <x v="0"/>
    <n v="5003"/>
    <n v="0"/>
    <n v="2751.65"/>
  </r>
  <r>
    <x v="3"/>
    <x v="10"/>
    <x v="0"/>
    <x v="1"/>
    <x v="1"/>
    <x v="5"/>
    <x v="2"/>
    <x v="0"/>
    <n v="2"/>
    <n v="46.151600000000002"/>
    <n v="1.3800000000000001"/>
  </r>
  <r>
    <x v="7"/>
    <x v="12"/>
    <x v="1"/>
    <x v="0"/>
    <x v="1"/>
    <x v="1"/>
    <x v="0"/>
    <x v="0"/>
    <n v="363"/>
    <n v="116.8053"/>
    <n v="163.35"/>
  </r>
  <r>
    <x v="2"/>
    <x v="6"/>
    <x v="4"/>
    <x v="2"/>
    <x v="0"/>
    <x v="1"/>
    <x v="3"/>
    <x v="0"/>
    <n v="28"/>
    <n v="7.0900000000000007"/>
    <n v="12.600000000000001"/>
  </r>
  <r>
    <x v="10"/>
    <x v="15"/>
    <x v="2"/>
    <x v="1"/>
    <x v="1"/>
    <x v="1"/>
    <x v="1"/>
    <x v="0"/>
    <n v="2"/>
    <n v="0.85170000000000001"/>
    <n v="0.9"/>
  </r>
  <r>
    <x v="7"/>
    <x v="5"/>
    <x v="1"/>
    <x v="0"/>
    <x v="1"/>
    <x v="2"/>
    <x v="2"/>
    <x v="0"/>
    <n v="234"/>
    <n v="0"/>
    <n v="64.350000000000009"/>
  </r>
  <r>
    <x v="1"/>
    <x v="12"/>
    <x v="1"/>
    <x v="0"/>
    <x v="1"/>
    <x v="1"/>
    <x v="2"/>
    <x v="0"/>
    <n v="704"/>
    <n v="229.41810000000001"/>
    <n v="316.8"/>
  </r>
  <r>
    <x v="9"/>
    <x v="10"/>
    <x v="0"/>
    <x v="0"/>
    <x v="1"/>
    <x v="0"/>
    <x v="3"/>
    <x v="0"/>
    <n v="16364"/>
    <n v="0"/>
    <n v="4336.46"/>
  </r>
  <r>
    <x v="10"/>
    <x v="1"/>
    <x v="1"/>
    <x v="2"/>
    <x v="1"/>
    <x v="4"/>
    <x v="0"/>
    <x v="0"/>
    <n v="1"/>
    <n v="0"/>
    <n v="0.55000000000000004"/>
  </r>
  <r>
    <x v="7"/>
    <x v="4"/>
    <x v="3"/>
    <x v="0"/>
    <x v="0"/>
    <x v="0"/>
    <x v="3"/>
    <x v="1"/>
    <n v="14"/>
    <n v="0"/>
    <n v="0"/>
  </r>
  <r>
    <x v="5"/>
    <x v="21"/>
    <x v="0"/>
    <x v="0"/>
    <x v="1"/>
    <x v="3"/>
    <x v="2"/>
    <x v="0"/>
    <n v="4"/>
    <n v="0"/>
    <n v="2.2000000000000002"/>
  </r>
  <r>
    <x v="11"/>
    <x v="15"/>
    <x v="2"/>
    <x v="1"/>
    <x v="1"/>
    <x v="0"/>
    <x v="2"/>
    <x v="1"/>
    <n v="25"/>
    <n v="0"/>
    <n v="0"/>
  </r>
  <r>
    <x v="6"/>
    <x v="10"/>
    <x v="0"/>
    <x v="0"/>
    <x v="1"/>
    <x v="5"/>
    <x v="0"/>
    <x v="1"/>
    <n v="30"/>
    <n v="1163.7441000000001"/>
    <n v="0"/>
  </r>
  <r>
    <x v="3"/>
    <x v="16"/>
    <x v="7"/>
    <x v="2"/>
    <x v="1"/>
    <x v="1"/>
    <x v="2"/>
    <x v="0"/>
    <n v="25"/>
    <n v="8.572000000000001"/>
    <n v="11.25"/>
  </r>
  <r>
    <x v="8"/>
    <x v="1"/>
    <x v="1"/>
    <x v="0"/>
    <x v="1"/>
    <x v="0"/>
    <x v="2"/>
    <x v="1"/>
    <n v="90"/>
    <n v="0"/>
    <n v="0"/>
  </r>
  <r>
    <x v="10"/>
    <x v="9"/>
    <x v="2"/>
    <x v="1"/>
    <x v="1"/>
    <x v="0"/>
    <x v="0"/>
    <x v="0"/>
    <n v="47"/>
    <n v="0"/>
    <n v="12.925000000000001"/>
  </r>
  <r>
    <x v="6"/>
    <x v="0"/>
    <x v="0"/>
    <x v="0"/>
    <x v="1"/>
    <x v="4"/>
    <x v="3"/>
    <x v="0"/>
    <n v="4"/>
    <n v="0"/>
    <n v="2.2000000000000002"/>
  </r>
  <r>
    <x v="6"/>
    <x v="6"/>
    <x v="4"/>
    <x v="2"/>
    <x v="1"/>
    <x v="4"/>
    <x v="0"/>
    <x v="0"/>
    <n v="4"/>
    <n v="0"/>
    <n v="2.2000000000000002"/>
  </r>
  <r>
    <x v="6"/>
    <x v="10"/>
    <x v="0"/>
    <x v="2"/>
    <x v="0"/>
    <x v="2"/>
    <x v="2"/>
    <x v="0"/>
    <n v="108"/>
    <n v="0"/>
    <n v="29.700000000000003"/>
  </r>
  <r>
    <x v="11"/>
    <x v="10"/>
    <x v="0"/>
    <x v="1"/>
    <x v="1"/>
    <x v="3"/>
    <x v="3"/>
    <x v="0"/>
    <n v="10"/>
    <n v="0"/>
    <n v="5.5"/>
  </r>
  <r>
    <x v="11"/>
    <x v="1"/>
    <x v="1"/>
    <x v="1"/>
    <x v="1"/>
    <x v="3"/>
    <x v="2"/>
    <x v="1"/>
    <n v="0"/>
    <n v="0"/>
    <n v="0"/>
  </r>
  <r>
    <x v="3"/>
    <x v="17"/>
    <x v="8"/>
    <x v="2"/>
    <x v="1"/>
    <x v="3"/>
    <x v="0"/>
    <x v="1"/>
    <n v="3"/>
    <n v="0"/>
    <n v="0"/>
  </r>
  <r>
    <x v="8"/>
    <x v="8"/>
    <x v="5"/>
    <x v="0"/>
    <x v="1"/>
    <x v="2"/>
    <x v="2"/>
    <x v="0"/>
    <n v="129"/>
    <n v="0"/>
    <n v="35.475000000000001"/>
  </r>
  <r>
    <x v="3"/>
    <x v="13"/>
    <x v="0"/>
    <x v="0"/>
    <x v="1"/>
    <x v="0"/>
    <x v="2"/>
    <x v="1"/>
    <n v="14"/>
    <n v="0"/>
    <n v="0"/>
  </r>
  <r>
    <x v="4"/>
    <x v="15"/>
    <x v="2"/>
    <x v="0"/>
    <x v="1"/>
    <x v="3"/>
    <x v="0"/>
    <x v="1"/>
    <n v="4"/>
    <n v="0"/>
    <n v="0"/>
  </r>
  <r>
    <x v="8"/>
    <x v="19"/>
    <x v="2"/>
    <x v="0"/>
    <x v="1"/>
    <x v="2"/>
    <x v="3"/>
    <x v="1"/>
    <n v="14"/>
    <n v="0"/>
    <n v="0"/>
  </r>
  <r>
    <x v="6"/>
    <x v="8"/>
    <x v="5"/>
    <x v="0"/>
    <x v="1"/>
    <x v="1"/>
    <x v="0"/>
    <x v="0"/>
    <n v="131"/>
    <n v="33.711100000000002"/>
    <n v="58.95"/>
  </r>
  <r>
    <x v="5"/>
    <x v="4"/>
    <x v="3"/>
    <x v="2"/>
    <x v="0"/>
    <x v="0"/>
    <x v="3"/>
    <x v="1"/>
    <n v="1"/>
    <n v="0"/>
    <n v="0"/>
  </r>
  <r>
    <x v="5"/>
    <x v="25"/>
    <x v="11"/>
    <x v="0"/>
    <x v="1"/>
    <x v="2"/>
    <x v="2"/>
    <x v="0"/>
    <n v="7"/>
    <n v="0"/>
    <n v="1.855"/>
  </r>
  <r>
    <x v="1"/>
    <x v="6"/>
    <x v="4"/>
    <x v="0"/>
    <x v="1"/>
    <x v="5"/>
    <x v="2"/>
    <x v="0"/>
    <n v="1"/>
    <n v="7.0012000000000008"/>
    <n v="0.69000000000000006"/>
  </r>
  <r>
    <x v="10"/>
    <x v="11"/>
    <x v="2"/>
    <x v="0"/>
    <x v="1"/>
    <x v="4"/>
    <x v="1"/>
    <x v="1"/>
    <n v="17"/>
    <n v="0"/>
    <n v="0"/>
  </r>
  <r>
    <x v="5"/>
    <x v="7"/>
    <x v="2"/>
    <x v="0"/>
    <x v="1"/>
    <x v="0"/>
    <x v="2"/>
    <x v="1"/>
    <n v="1"/>
    <n v="0"/>
    <n v="0"/>
  </r>
  <r>
    <x v="7"/>
    <x v="24"/>
    <x v="2"/>
    <x v="0"/>
    <x v="1"/>
    <x v="1"/>
    <x v="3"/>
    <x v="0"/>
    <n v="16"/>
    <n v="8.3148"/>
    <n v="7.2"/>
  </r>
  <r>
    <x v="10"/>
    <x v="16"/>
    <x v="7"/>
    <x v="0"/>
    <x v="1"/>
    <x v="3"/>
    <x v="2"/>
    <x v="1"/>
    <n v="2"/>
    <n v="0"/>
    <n v="0"/>
  </r>
  <r>
    <x v="5"/>
    <x v="14"/>
    <x v="6"/>
    <x v="2"/>
    <x v="1"/>
    <x v="3"/>
    <x v="2"/>
    <x v="1"/>
    <n v="0"/>
    <n v="0"/>
    <n v="0"/>
  </r>
  <r>
    <x v="10"/>
    <x v="2"/>
    <x v="2"/>
    <x v="0"/>
    <x v="1"/>
    <x v="0"/>
    <x v="3"/>
    <x v="0"/>
    <n v="592"/>
    <n v="0"/>
    <n v="162.80000000000001"/>
  </r>
  <r>
    <x v="5"/>
    <x v="10"/>
    <x v="0"/>
    <x v="0"/>
    <x v="1"/>
    <x v="4"/>
    <x v="1"/>
    <x v="0"/>
    <n v="42"/>
    <n v="0"/>
    <n v="23.1"/>
  </r>
  <r>
    <x v="0"/>
    <x v="21"/>
    <x v="0"/>
    <x v="2"/>
    <x v="1"/>
    <x v="1"/>
    <x v="2"/>
    <x v="0"/>
    <n v="1"/>
    <n v="0.58440000000000003"/>
    <n v="0.45"/>
  </r>
  <r>
    <x v="4"/>
    <x v="4"/>
    <x v="3"/>
    <x v="0"/>
    <x v="0"/>
    <x v="1"/>
    <x v="2"/>
    <x v="0"/>
    <n v="90"/>
    <n v="20.680400000000002"/>
    <n v="40.5"/>
  </r>
  <r>
    <x v="1"/>
    <x v="6"/>
    <x v="4"/>
    <x v="0"/>
    <x v="0"/>
    <x v="4"/>
    <x v="0"/>
    <x v="0"/>
    <n v="22"/>
    <n v="0"/>
    <n v="12.100000000000001"/>
  </r>
  <r>
    <x v="9"/>
    <x v="1"/>
    <x v="1"/>
    <x v="0"/>
    <x v="1"/>
    <x v="0"/>
    <x v="0"/>
    <x v="0"/>
    <n v="1109"/>
    <n v="0"/>
    <n v="293.88499999999999"/>
  </r>
  <r>
    <x v="0"/>
    <x v="6"/>
    <x v="4"/>
    <x v="0"/>
    <x v="0"/>
    <x v="3"/>
    <x v="1"/>
    <x v="0"/>
    <n v="15"/>
    <n v="0"/>
    <n v="8.25"/>
  </r>
  <r>
    <x v="5"/>
    <x v="9"/>
    <x v="2"/>
    <x v="2"/>
    <x v="1"/>
    <x v="3"/>
    <x v="0"/>
    <x v="1"/>
    <n v="8"/>
    <n v="0"/>
    <n v="0"/>
  </r>
  <r>
    <x v="0"/>
    <x v="10"/>
    <x v="0"/>
    <x v="0"/>
    <x v="1"/>
    <x v="2"/>
    <x v="0"/>
    <x v="1"/>
    <n v="18"/>
    <n v="0"/>
    <n v="0"/>
  </r>
  <r>
    <x v="0"/>
    <x v="1"/>
    <x v="1"/>
    <x v="0"/>
    <x v="1"/>
    <x v="4"/>
    <x v="3"/>
    <x v="0"/>
    <n v="3"/>
    <n v="0"/>
    <n v="1.6500000000000001"/>
  </r>
  <r>
    <x v="7"/>
    <x v="17"/>
    <x v="8"/>
    <x v="0"/>
    <x v="1"/>
    <x v="3"/>
    <x v="1"/>
    <x v="0"/>
    <n v="87"/>
    <n v="0"/>
    <n v="47.85"/>
  </r>
  <r>
    <x v="3"/>
    <x v="10"/>
    <x v="0"/>
    <x v="1"/>
    <x v="0"/>
    <x v="0"/>
    <x v="3"/>
    <x v="0"/>
    <n v="40"/>
    <n v="0"/>
    <n v="11"/>
  </r>
  <r>
    <x v="7"/>
    <x v="10"/>
    <x v="0"/>
    <x v="2"/>
    <x v="0"/>
    <x v="2"/>
    <x v="0"/>
    <x v="1"/>
    <n v="2"/>
    <n v="0"/>
    <n v="0"/>
  </r>
  <r>
    <x v="8"/>
    <x v="16"/>
    <x v="7"/>
    <x v="0"/>
    <x v="1"/>
    <x v="4"/>
    <x v="2"/>
    <x v="1"/>
    <n v="2"/>
    <n v="0"/>
    <n v="0"/>
  </r>
  <r>
    <x v="6"/>
    <x v="16"/>
    <x v="7"/>
    <x v="2"/>
    <x v="1"/>
    <x v="1"/>
    <x v="2"/>
    <x v="0"/>
    <n v="40"/>
    <n v="25.911300000000001"/>
    <n v="18"/>
  </r>
  <r>
    <x v="5"/>
    <x v="10"/>
    <x v="0"/>
    <x v="1"/>
    <x v="0"/>
    <x v="0"/>
    <x v="0"/>
    <x v="0"/>
    <n v="23"/>
    <n v="0"/>
    <n v="6.0950000000000006"/>
  </r>
  <r>
    <x v="1"/>
    <x v="0"/>
    <x v="0"/>
    <x v="0"/>
    <x v="1"/>
    <x v="0"/>
    <x v="0"/>
    <x v="0"/>
    <n v="285"/>
    <n v="0"/>
    <n v="78.375"/>
  </r>
  <r>
    <x v="0"/>
    <x v="12"/>
    <x v="1"/>
    <x v="0"/>
    <x v="1"/>
    <x v="4"/>
    <x v="3"/>
    <x v="0"/>
    <n v="30"/>
    <n v="0"/>
    <n v="16.5"/>
  </r>
  <r>
    <x v="10"/>
    <x v="6"/>
    <x v="4"/>
    <x v="1"/>
    <x v="1"/>
    <x v="4"/>
    <x v="3"/>
    <x v="0"/>
    <n v="1"/>
    <n v="0"/>
    <n v="0.55000000000000004"/>
  </r>
  <r>
    <x v="6"/>
    <x v="10"/>
    <x v="0"/>
    <x v="1"/>
    <x v="1"/>
    <x v="4"/>
    <x v="3"/>
    <x v="0"/>
    <n v="1"/>
    <n v="0"/>
    <n v="0.55000000000000004"/>
  </r>
  <r>
    <x v="3"/>
    <x v="8"/>
    <x v="5"/>
    <x v="2"/>
    <x v="1"/>
    <x v="1"/>
    <x v="2"/>
    <x v="0"/>
    <n v="15"/>
    <n v="2.9141000000000004"/>
    <n v="6.75"/>
  </r>
  <r>
    <x v="5"/>
    <x v="19"/>
    <x v="2"/>
    <x v="0"/>
    <x v="1"/>
    <x v="0"/>
    <x v="0"/>
    <x v="0"/>
    <n v="2836"/>
    <n v="0"/>
    <n v="751.54000000000008"/>
  </r>
  <r>
    <x v="10"/>
    <x v="5"/>
    <x v="1"/>
    <x v="2"/>
    <x v="1"/>
    <x v="0"/>
    <x v="0"/>
    <x v="0"/>
    <n v="11"/>
    <n v="0"/>
    <n v="3.0250000000000004"/>
  </r>
  <r>
    <x v="9"/>
    <x v="5"/>
    <x v="1"/>
    <x v="0"/>
    <x v="1"/>
    <x v="3"/>
    <x v="0"/>
    <x v="1"/>
    <n v="1"/>
    <n v="0"/>
    <n v="0"/>
  </r>
  <r>
    <x v="5"/>
    <x v="3"/>
    <x v="2"/>
    <x v="2"/>
    <x v="1"/>
    <x v="0"/>
    <x v="3"/>
    <x v="1"/>
    <n v="1"/>
    <n v="0"/>
    <n v="0"/>
  </r>
  <r>
    <x v="5"/>
    <x v="21"/>
    <x v="0"/>
    <x v="0"/>
    <x v="1"/>
    <x v="2"/>
    <x v="0"/>
    <x v="0"/>
    <n v="6"/>
    <n v="0"/>
    <n v="1.59"/>
  </r>
  <r>
    <x v="3"/>
    <x v="17"/>
    <x v="8"/>
    <x v="2"/>
    <x v="1"/>
    <x v="2"/>
    <x v="2"/>
    <x v="0"/>
    <n v="291"/>
    <n v="0"/>
    <n v="80.025000000000006"/>
  </r>
  <r>
    <x v="8"/>
    <x v="19"/>
    <x v="2"/>
    <x v="2"/>
    <x v="1"/>
    <x v="2"/>
    <x v="1"/>
    <x v="1"/>
    <n v="6"/>
    <n v="0"/>
    <n v="0"/>
  </r>
  <r>
    <x v="5"/>
    <x v="6"/>
    <x v="4"/>
    <x v="0"/>
    <x v="0"/>
    <x v="0"/>
    <x v="3"/>
    <x v="0"/>
    <n v="1073"/>
    <n v="0"/>
    <n v="284.34500000000003"/>
  </r>
  <r>
    <x v="8"/>
    <x v="9"/>
    <x v="2"/>
    <x v="1"/>
    <x v="1"/>
    <x v="3"/>
    <x v="0"/>
    <x v="0"/>
    <n v="25"/>
    <n v="0"/>
    <n v="13.75"/>
  </r>
  <r>
    <x v="11"/>
    <x v="15"/>
    <x v="2"/>
    <x v="0"/>
    <x v="1"/>
    <x v="0"/>
    <x v="1"/>
    <x v="0"/>
    <n v="253"/>
    <n v="0"/>
    <n v="69.575000000000003"/>
  </r>
  <r>
    <x v="11"/>
    <x v="19"/>
    <x v="2"/>
    <x v="2"/>
    <x v="1"/>
    <x v="3"/>
    <x v="0"/>
    <x v="0"/>
    <n v="7"/>
    <n v="0"/>
    <n v="3.85"/>
  </r>
  <r>
    <x v="3"/>
    <x v="10"/>
    <x v="0"/>
    <x v="2"/>
    <x v="1"/>
    <x v="1"/>
    <x v="0"/>
    <x v="0"/>
    <n v="235"/>
    <n v="83.138199999999998"/>
    <n v="105.75"/>
  </r>
  <r>
    <x v="4"/>
    <x v="17"/>
    <x v="8"/>
    <x v="0"/>
    <x v="1"/>
    <x v="5"/>
    <x v="0"/>
    <x v="0"/>
    <n v="11"/>
    <n v="171.97390000000001"/>
    <n v="7.5900000000000007"/>
  </r>
  <r>
    <x v="6"/>
    <x v="4"/>
    <x v="3"/>
    <x v="0"/>
    <x v="0"/>
    <x v="2"/>
    <x v="0"/>
    <x v="0"/>
    <n v="19"/>
    <n v="0"/>
    <n v="5.2250000000000005"/>
  </r>
  <r>
    <x v="8"/>
    <x v="1"/>
    <x v="1"/>
    <x v="0"/>
    <x v="1"/>
    <x v="3"/>
    <x v="3"/>
    <x v="0"/>
    <n v="61"/>
    <n v="0"/>
    <n v="33.550000000000004"/>
  </r>
  <r>
    <x v="6"/>
    <x v="12"/>
    <x v="1"/>
    <x v="0"/>
    <x v="1"/>
    <x v="4"/>
    <x v="2"/>
    <x v="0"/>
    <n v="69"/>
    <n v="0"/>
    <n v="37.950000000000003"/>
  </r>
  <r>
    <x v="3"/>
    <x v="29"/>
    <x v="1"/>
    <x v="0"/>
    <x v="1"/>
    <x v="3"/>
    <x v="0"/>
    <x v="0"/>
    <n v="1"/>
    <n v="0"/>
    <n v="0.55000000000000004"/>
  </r>
  <r>
    <x v="10"/>
    <x v="6"/>
    <x v="4"/>
    <x v="0"/>
    <x v="1"/>
    <x v="3"/>
    <x v="1"/>
    <x v="0"/>
    <n v="81"/>
    <n v="0"/>
    <n v="44.550000000000004"/>
  </r>
  <r>
    <x v="3"/>
    <x v="4"/>
    <x v="3"/>
    <x v="2"/>
    <x v="0"/>
    <x v="0"/>
    <x v="0"/>
    <x v="0"/>
    <n v="13"/>
    <n v="0"/>
    <n v="3.5750000000000002"/>
  </r>
  <r>
    <x v="8"/>
    <x v="26"/>
    <x v="2"/>
    <x v="0"/>
    <x v="1"/>
    <x v="3"/>
    <x v="2"/>
    <x v="1"/>
    <n v="0"/>
    <n v="0"/>
    <n v="0"/>
  </r>
  <r>
    <x v="7"/>
    <x v="1"/>
    <x v="1"/>
    <x v="0"/>
    <x v="1"/>
    <x v="1"/>
    <x v="3"/>
    <x v="0"/>
    <n v="769"/>
    <n v="288.42410000000001"/>
    <n v="346.05"/>
  </r>
  <r>
    <x v="0"/>
    <x v="4"/>
    <x v="3"/>
    <x v="0"/>
    <x v="0"/>
    <x v="0"/>
    <x v="2"/>
    <x v="0"/>
    <n v="1122"/>
    <n v="0"/>
    <n v="297.33000000000004"/>
  </r>
  <r>
    <x v="9"/>
    <x v="6"/>
    <x v="4"/>
    <x v="0"/>
    <x v="1"/>
    <x v="4"/>
    <x v="0"/>
    <x v="0"/>
    <n v="117"/>
    <n v="0"/>
    <n v="64.350000000000009"/>
  </r>
  <r>
    <x v="6"/>
    <x v="1"/>
    <x v="1"/>
    <x v="2"/>
    <x v="1"/>
    <x v="3"/>
    <x v="0"/>
    <x v="0"/>
    <n v="4"/>
    <n v="0"/>
    <n v="2.2000000000000002"/>
  </r>
  <r>
    <x v="0"/>
    <x v="4"/>
    <x v="3"/>
    <x v="0"/>
    <x v="0"/>
    <x v="2"/>
    <x v="1"/>
    <x v="0"/>
    <n v="10"/>
    <n v="0"/>
    <n v="2.65"/>
  </r>
  <r>
    <x v="7"/>
    <x v="3"/>
    <x v="2"/>
    <x v="1"/>
    <x v="1"/>
    <x v="3"/>
    <x v="2"/>
    <x v="0"/>
    <n v="1"/>
    <n v="0"/>
    <n v="0.55000000000000004"/>
  </r>
  <r>
    <x v="9"/>
    <x v="10"/>
    <x v="0"/>
    <x v="1"/>
    <x v="1"/>
    <x v="0"/>
    <x v="3"/>
    <x v="0"/>
    <n v="309"/>
    <n v="0"/>
    <n v="81.885000000000005"/>
  </r>
  <r>
    <x v="8"/>
    <x v="4"/>
    <x v="3"/>
    <x v="2"/>
    <x v="0"/>
    <x v="1"/>
    <x v="0"/>
    <x v="0"/>
    <n v="1"/>
    <n v="0.11810000000000001"/>
    <n v="0.45"/>
  </r>
  <r>
    <x v="4"/>
    <x v="5"/>
    <x v="1"/>
    <x v="0"/>
    <x v="1"/>
    <x v="0"/>
    <x v="0"/>
    <x v="1"/>
    <n v="7"/>
    <n v="0"/>
    <n v="0"/>
  </r>
  <r>
    <x v="7"/>
    <x v="17"/>
    <x v="8"/>
    <x v="2"/>
    <x v="1"/>
    <x v="0"/>
    <x v="0"/>
    <x v="1"/>
    <n v="10"/>
    <n v="0"/>
    <n v="0"/>
  </r>
  <r>
    <x v="11"/>
    <x v="17"/>
    <x v="8"/>
    <x v="0"/>
    <x v="1"/>
    <x v="3"/>
    <x v="3"/>
    <x v="0"/>
    <n v="272"/>
    <n v="0"/>
    <n v="149.6"/>
  </r>
  <r>
    <x v="1"/>
    <x v="1"/>
    <x v="1"/>
    <x v="2"/>
    <x v="1"/>
    <x v="2"/>
    <x v="1"/>
    <x v="0"/>
    <n v="3"/>
    <n v="0"/>
    <n v="0.81500000000000006"/>
  </r>
  <r>
    <x v="2"/>
    <x v="6"/>
    <x v="4"/>
    <x v="1"/>
    <x v="1"/>
    <x v="0"/>
    <x v="3"/>
    <x v="0"/>
    <n v="25"/>
    <n v="0"/>
    <n v="6.875"/>
  </r>
  <r>
    <x v="1"/>
    <x v="5"/>
    <x v="1"/>
    <x v="2"/>
    <x v="1"/>
    <x v="0"/>
    <x v="0"/>
    <x v="0"/>
    <n v="23"/>
    <n v="0"/>
    <n v="6.3250000000000002"/>
  </r>
  <r>
    <x v="0"/>
    <x v="16"/>
    <x v="7"/>
    <x v="1"/>
    <x v="1"/>
    <x v="0"/>
    <x v="0"/>
    <x v="0"/>
    <n v="8"/>
    <n v="0"/>
    <n v="2.12"/>
  </r>
  <r>
    <x v="3"/>
    <x v="10"/>
    <x v="0"/>
    <x v="1"/>
    <x v="1"/>
    <x v="0"/>
    <x v="0"/>
    <x v="0"/>
    <n v="165"/>
    <n v="0"/>
    <n v="45.375"/>
  </r>
  <r>
    <x v="8"/>
    <x v="4"/>
    <x v="3"/>
    <x v="2"/>
    <x v="1"/>
    <x v="0"/>
    <x v="1"/>
    <x v="1"/>
    <n v="2"/>
    <n v="0"/>
    <n v="0"/>
  </r>
  <r>
    <x v="3"/>
    <x v="4"/>
    <x v="3"/>
    <x v="2"/>
    <x v="0"/>
    <x v="4"/>
    <x v="1"/>
    <x v="0"/>
    <n v="1"/>
    <n v="0"/>
    <n v="0.55000000000000004"/>
  </r>
  <r>
    <x v="2"/>
    <x v="17"/>
    <x v="8"/>
    <x v="2"/>
    <x v="1"/>
    <x v="5"/>
    <x v="0"/>
    <x v="0"/>
    <n v="8"/>
    <n v="149.80710000000002"/>
    <n v="5.5200000000000005"/>
  </r>
  <r>
    <x v="1"/>
    <x v="13"/>
    <x v="0"/>
    <x v="0"/>
    <x v="1"/>
    <x v="0"/>
    <x v="0"/>
    <x v="0"/>
    <n v="78"/>
    <n v="0"/>
    <n v="21.45"/>
  </r>
  <r>
    <x v="2"/>
    <x v="4"/>
    <x v="3"/>
    <x v="0"/>
    <x v="1"/>
    <x v="5"/>
    <x v="1"/>
    <x v="0"/>
    <n v="3"/>
    <n v="47.6038"/>
    <n v="2.0700000000000003"/>
  </r>
  <r>
    <x v="4"/>
    <x v="11"/>
    <x v="2"/>
    <x v="2"/>
    <x v="1"/>
    <x v="2"/>
    <x v="2"/>
    <x v="0"/>
    <n v="208"/>
    <n v="0"/>
    <n v="55.120000000000005"/>
  </r>
  <r>
    <x v="5"/>
    <x v="8"/>
    <x v="5"/>
    <x v="1"/>
    <x v="1"/>
    <x v="5"/>
    <x v="0"/>
    <x v="0"/>
    <n v="4"/>
    <n v="9.1186000000000007"/>
    <n v="2.7600000000000002"/>
  </r>
  <r>
    <x v="0"/>
    <x v="8"/>
    <x v="5"/>
    <x v="0"/>
    <x v="1"/>
    <x v="4"/>
    <x v="0"/>
    <x v="0"/>
    <n v="9"/>
    <n v="0"/>
    <n v="4.95"/>
  </r>
  <r>
    <x v="1"/>
    <x v="4"/>
    <x v="3"/>
    <x v="2"/>
    <x v="1"/>
    <x v="0"/>
    <x v="3"/>
    <x v="1"/>
    <n v="8"/>
    <n v="0"/>
    <n v="0"/>
  </r>
  <r>
    <x v="0"/>
    <x v="0"/>
    <x v="0"/>
    <x v="2"/>
    <x v="1"/>
    <x v="3"/>
    <x v="2"/>
    <x v="1"/>
    <n v="0"/>
    <n v="0"/>
    <n v="0"/>
  </r>
  <r>
    <x v="7"/>
    <x v="4"/>
    <x v="3"/>
    <x v="0"/>
    <x v="1"/>
    <x v="3"/>
    <x v="3"/>
    <x v="0"/>
    <n v="538"/>
    <n v="0"/>
    <n v="295.90000000000003"/>
  </r>
  <r>
    <x v="6"/>
    <x v="12"/>
    <x v="1"/>
    <x v="1"/>
    <x v="1"/>
    <x v="1"/>
    <x v="2"/>
    <x v="0"/>
    <n v="2"/>
    <n v="0.26960000000000001"/>
    <n v="0.9"/>
  </r>
  <r>
    <x v="10"/>
    <x v="15"/>
    <x v="2"/>
    <x v="2"/>
    <x v="1"/>
    <x v="0"/>
    <x v="2"/>
    <x v="0"/>
    <n v="501"/>
    <n v="0"/>
    <n v="137.77500000000001"/>
  </r>
  <r>
    <x v="11"/>
    <x v="4"/>
    <x v="3"/>
    <x v="1"/>
    <x v="1"/>
    <x v="4"/>
    <x v="0"/>
    <x v="1"/>
    <n v="4"/>
    <n v="0"/>
    <n v="0"/>
  </r>
  <r>
    <x v="2"/>
    <x v="12"/>
    <x v="1"/>
    <x v="2"/>
    <x v="1"/>
    <x v="3"/>
    <x v="2"/>
    <x v="0"/>
    <n v="26"/>
    <n v="0"/>
    <n v="14.3"/>
  </r>
  <r>
    <x v="10"/>
    <x v="9"/>
    <x v="2"/>
    <x v="0"/>
    <x v="1"/>
    <x v="3"/>
    <x v="2"/>
    <x v="0"/>
    <n v="815"/>
    <n v="0"/>
    <n v="448.25"/>
  </r>
  <r>
    <x v="3"/>
    <x v="4"/>
    <x v="3"/>
    <x v="0"/>
    <x v="1"/>
    <x v="4"/>
    <x v="0"/>
    <x v="1"/>
    <n v="191"/>
    <n v="0"/>
    <n v="0"/>
  </r>
  <r>
    <x v="10"/>
    <x v="22"/>
    <x v="7"/>
    <x v="0"/>
    <x v="1"/>
    <x v="1"/>
    <x v="1"/>
    <x v="0"/>
    <n v="3"/>
    <n v="0.86830000000000007"/>
    <n v="1.35"/>
  </r>
  <r>
    <x v="5"/>
    <x v="10"/>
    <x v="0"/>
    <x v="2"/>
    <x v="1"/>
    <x v="3"/>
    <x v="2"/>
    <x v="1"/>
    <n v="5"/>
    <n v="0"/>
    <n v="0"/>
  </r>
  <r>
    <x v="6"/>
    <x v="11"/>
    <x v="2"/>
    <x v="0"/>
    <x v="1"/>
    <x v="2"/>
    <x v="1"/>
    <x v="1"/>
    <n v="37"/>
    <n v="0"/>
    <n v="0"/>
  </r>
  <r>
    <x v="9"/>
    <x v="10"/>
    <x v="0"/>
    <x v="2"/>
    <x v="0"/>
    <x v="3"/>
    <x v="1"/>
    <x v="0"/>
    <n v="4"/>
    <n v="0"/>
    <n v="2.2000000000000002"/>
  </r>
  <r>
    <x v="8"/>
    <x v="10"/>
    <x v="0"/>
    <x v="0"/>
    <x v="0"/>
    <x v="3"/>
    <x v="1"/>
    <x v="0"/>
    <n v="41"/>
    <n v="0"/>
    <n v="22.55"/>
  </r>
  <r>
    <x v="10"/>
    <x v="11"/>
    <x v="2"/>
    <x v="0"/>
    <x v="1"/>
    <x v="2"/>
    <x v="2"/>
    <x v="1"/>
    <n v="180"/>
    <n v="0"/>
    <n v="0"/>
  </r>
  <r>
    <x v="5"/>
    <x v="17"/>
    <x v="8"/>
    <x v="0"/>
    <x v="1"/>
    <x v="1"/>
    <x v="2"/>
    <x v="0"/>
    <n v="2589"/>
    <n v="738.45080000000007"/>
    <n v="1165.05"/>
  </r>
  <r>
    <x v="6"/>
    <x v="5"/>
    <x v="1"/>
    <x v="0"/>
    <x v="1"/>
    <x v="4"/>
    <x v="3"/>
    <x v="0"/>
    <n v="2"/>
    <n v="0"/>
    <n v="1.1000000000000001"/>
  </r>
  <r>
    <x v="9"/>
    <x v="21"/>
    <x v="0"/>
    <x v="2"/>
    <x v="1"/>
    <x v="1"/>
    <x v="0"/>
    <x v="0"/>
    <n v="4"/>
    <n v="6.4209000000000005"/>
    <n v="1.8"/>
  </r>
  <r>
    <x v="4"/>
    <x v="4"/>
    <x v="3"/>
    <x v="2"/>
    <x v="1"/>
    <x v="2"/>
    <x v="1"/>
    <x v="0"/>
    <n v="7"/>
    <n v="0"/>
    <n v="1.855"/>
  </r>
  <r>
    <x v="6"/>
    <x v="10"/>
    <x v="0"/>
    <x v="1"/>
    <x v="0"/>
    <x v="3"/>
    <x v="3"/>
    <x v="0"/>
    <n v="5"/>
    <n v="0"/>
    <n v="2.75"/>
  </r>
  <r>
    <x v="8"/>
    <x v="4"/>
    <x v="3"/>
    <x v="2"/>
    <x v="0"/>
    <x v="0"/>
    <x v="3"/>
    <x v="0"/>
    <n v="21"/>
    <n v="0"/>
    <n v="5.7750000000000004"/>
  </r>
  <r>
    <x v="6"/>
    <x v="10"/>
    <x v="0"/>
    <x v="1"/>
    <x v="0"/>
    <x v="2"/>
    <x v="0"/>
    <x v="0"/>
    <n v="5"/>
    <n v="0"/>
    <n v="1.375"/>
  </r>
  <r>
    <x v="7"/>
    <x v="1"/>
    <x v="1"/>
    <x v="2"/>
    <x v="1"/>
    <x v="3"/>
    <x v="3"/>
    <x v="0"/>
    <n v="1"/>
    <n v="0"/>
    <n v="0.55000000000000004"/>
  </r>
  <r>
    <x v="2"/>
    <x v="13"/>
    <x v="0"/>
    <x v="0"/>
    <x v="1"/>
    <x v="4"/>
    <x v="1"/>
    <x v="0"/>
    <n v="2"/>
    <n v="0"/>
    <n v="1.1000000000000001"/>
  </r>
  <r>
    <x v="3"/>
    <x v="10"/>
    <x v="0"/>
    <x v="0"/>
    <x v="1"/>
    <x v="0"/>
    <x v="1"/>
    <x v="1"/>
    <n v="70"/>
    <n v="0"/>
    <n v="0"/>
  </r>
  <r>
    <x v="10"/>
    <x v="4"/>
    <x v="3"/>
    <x v="0"/>
    <x v="0"/>
    <x v="0"/>
    <x v="1"/>
    <x v="0"/>
    <n v="83"/>
    <n v="0"/>
    <n v="22.825000000000003"/>
  </r>
  <r>
    <x v="1"/>
    <x v="10"/>
    <x v="0"/>
    <x v="2"/>
    <x v="0"/>
    <x v="2"/>
    <x v="1"/>
    <x v="1"/>
    <n v="1"/>
    <n v="0"/>
    <n v="0"/>
  </r>
  <r>
    <x v="6"/>
    <x v="10"/>
    <x v="0"/>
    <x v="2"/>
    <x v="1"/>
    <x v="1"/>
    <x v="3"/>
    <x v="0"/>
    <n v="136"/>
    <n v="61.228100000000005"/>
    <n v="61.2"/>
  </r>
  <r>
    <x v="8"/>
    <x v="11"/>
    <x v="2"/>
    <x v="0"/>
    <x v="1"/>
    <x v="0"/>
    <x v="1"/>
    <x v="1"/>
    <n v="24"/>
    <n v="0"/>
    <n v="0"/>
  </r>
  <r>
    <x v="9"/>
    <x v="26"/>
    <x v="2"/>
    <x v="1"/>
    <x v="1"/>
    <x v="3"/>
    <x v="2"/>
    <x v="1"/>
    <n v="0"/>
    <n v="0"/>
    <n v="0"/>
  </r>
  <r>
    <x v="6"/>
    <x v="6"/>
    <x v="4"/>
    <x v="0"/>
    <x v="1"/>
    <x v="4"/>
    <x v="2"/>
    <x v="0"/>
    <n v="171"/>
    <n v="0"/>
    <n v="94.050000000000011"/>
  </r>
  <r>
    <x v="2"/>
    <x v="6"/>
    <x v="4"/>
    <x v="0"/>
    <x v="0"/>
    <x v="1"/>
    <x v="1"/>
    <x v="0"/>
    <n v="89"/>
    <n v="29.669800000000002"/>
    <n v="40.050000000000004"/>
  </r>
  <r>
    <x v="11"/>
    <x v="6"/>
    <x v="4"/>
    <x v="1"/>
    <x v="0"/>
    <x v="0"/>
    <x v="1"/>
    <x v="0"/>
    <n v="4"/>
    <n v="0"/>
    <n v="1.1000000000000001"/>
  </r>
  <r>
    <x v="1"/>
    <x v="7"/>
    <x v="2"/>
    <x v="0"/>
    <x v="1"/>
    <x v="0"/>
    <x v="0"/>
    <x v="0"/>
    <n v="14"/>
    <n v="0"/>
    <n v="3.85"/>
  </r>
  <r>
    <x v="3"/>
    <x v="15"/>
    <x v="2"/>
    <x v="0"/>
    <x v="1"/>
    <x v="1"/>
    <x v="2"/>
    <x v="0"/>
    <n v="739"/>
    <n v="209.66640000000001"/>
    <n v="332.55"/>
  </r>
  <r>
    <x v="9"/>
    <x v="9"/>
    <x v="2"/>
    <x v="0"/>
    <x v="1"/>
    <x v="4"/>
    <x v="2"/>
    <x v="0"/>
    <n v="65"/>
    <n v="0"/>
    <n v="35.75"/>
  </r>
  <r>
    <x v="6"/>
    <x v="11"/>
    <x v="2"/>
    <x v="1"/>
    <x v="1"/>
    <x v="1"/>
    <x v="3"/>
    <x v="0"/>
    <n v="48"/>
    <n v="11.8932"/>
    <n v="21.6"/>
  </r>
  <r>
    <x v="5"/>
    <x v="0"/>
    <x v="0"/>
    <x v="0"/>
    <x v="1"/>
    <x v="0"/>
    <x v="1"/>
    <x v="0"/>
    <n v="82"/>
    <n v="0"/>
    <n v="21.73"/>
  </r>
  <r>
    <x v="3"/>
    <x v="8"/>
    <x v="5"/>
    <x v="0"/>
    <x v="1"/>
    <x v="0"/>
    <x v="0"/>
    <x v="1"/>
    <n v="19"/>
    <n v="0"/>
    <n v="0"/>
  </r>
  <r>
    <x v="9"/>
    <x v="17"/>
    <x v="8"/>
    <x v="0"/>
    <x v="1"/>
    <x v="5"/>
    <x v="2"/>
    <x v="0"/>
    <n v="4"/>
    <n v="4.5196000000000005"/>
    <n v="2.7600000000000002"/>
  </r>
  <r>
    <x v="6"/>
    <x v="26"/>
    <x v="2"/>
    <x v="1"/>
    <x v="1"/>
    <x v="3"/>
    <x v="2"/>
    <x v="0"/>
    <n v="2"/>
    <n v="0"/>
    <n v="1.1000000000000001"/>
  </r>
  <r>
    <x v="9"/>
    <x v="10"/>
    <x v="0"/>
    <x v="0"/>
    <x v="0"/>
    <x v="1"/>
    <x v="3"/>
    <x v="0"/>
    <n v="356"/>
    <n v="125.18520000000001"/>
    <n v="160.20000000000002"/>
  </r>
  <r>
    <x v="0"/>
    <x v="1"/>
    <x v="1"/>
    <x v="2"/>
    <x v="1"/>
    <x v="0"/>
    <x v="3"/>
    <x v="0"/>
    <n v="62"/>
    <n v="0"/>
    <n v="16.43"/>
  </r>
  <r>
    <x v="11"/>
    <x v="19"/>
    <x v="2"/>
    <x v="1"/>
    <x v="1"/>
    <x v="5"/>
    <x v="1"/>
    <x v="0"/>
    <n v="3"/>
    <n v="8.9863"/>
    <n v="2.0700000000000003"/>
  </r>
  <r>
    <x v="3"/>
    <x v="0"/>
    <x v="0"/>
    <x v="0"/>
    <x v="1"/>
    <x v="3"/>
    <x v="2"/>
    <x v="1"/>
    <n v="1"/>
    <n v="0"/>
    <n v="0"/>
  </r>
  <r>
    <x v="11"/>
    <x v="4"/>
    <x v="3"/>
    <x v="1"/>
    <x v="1"/>
    <x v="0"/>
    <x v="3"/>
    <x v="1"/>
    <n v="3"/>
    <n v="0"/>
    <n v="0"/>
  </r>
  <r>
    <x v="5"/>
    <x v="0"/>
    <x v="0"/>
    <x v="0"/>
    <x v="1"/>
    <x v="4"/>
    <x v="2"/>
    <x v="0"/>
    <n v="6"/>
    <n v="0"/>
    <n v="3.3000000000000003"/>
  </r>
  <r>
    <x v="9"/>
    <x v="19"/>
    <x v="2"/>
    <x v="1"/>
    <x v="1"/>
    <x v="3"/>
    <x v="3"/>
    <x v="0"/>
    <n v="9"/>
    <n v="0"/>
    <n v="4.95"/>
  </r>
  <r>
    <x v="3"/>
    <x v="8"/>
    <x v="5"/>
    <x v="1"/>
    <x v="1"/>
    <x v="1"/>
    <x v="1"/>
    <x v="0"/>
    <n v="3"/>
    <n v="0.68570000000000009"/>
    <n v="1.35"/>
  </r>
  <r>
    <x v="5"/>
    <x v="6"/>
    <x v="4"/>
    <x v="2"/>
    <x v="0"/>
    <x v="3"/>
    <x v="3"/>
    <x v="0"/>
    <n v="1"/>
    <n v="0"/>
    <n v="0.55000000000000004"/>
  </r>
  <r>
    <x v="1"/>
    <x v="11"/>
    <x v="2"/>
    <x v="2"/>
    <x v="1"/>
    <x v="2"/>
    <x v="0"/>
    <x v="0"/>
    <n v="90"/>
    <n v="0"/>
    <n v="24.75"/>
  </r>
  <r>
    <x v="5"/>
    <x v="11"/>
    <x v="2"/>
    <x v="1"/>
    <x v="1"/>
    <x v="0"/>
    <x v="1"/>
    <x v="0"/>
    <n v="61"/>
    <n v="0"/>
    <n v="16.164999999999999"/>
  </r>
  <r>
    <x v="11"/>
    <x v="17"/>
    <x v="8"/>
    <x v="2"/>
    <x v="1"/>
    <x v="2"/>
    <x v="2"/>
    <x v="1"/>
    <n v="18"/>
    <n v="0"/>
    <n v="0"/>
  </r>
  <r>
    <x v="11"/>
    <x v="10"/>
    <x v="0"/>
    <x v="0"/>
    <x v="1"/>
    <x v="3"/>
    <x v="1"/>
    <x v="0"/>
    <n v="133"/>
    <n v="0"/>
    <n v="73.150000000000006"/>
  </r>
  <r>
    <x v="11"/>
    <x v="11"/>
    <x v="2"/>
    <x v="0"/>
    <x v="1"/>
    <x v="4"/>
    <x v="2"/>
    <x v="0"/>
    <n v="198"/>
    <n v="0"/>
    <n v="108.9"/>
  </r>
  <r>
    <x v="2"/>
    <x v="1"/>
    <x v="1"/>
    <x v="2"/>
    <x v="1"/>
    <x v="2"/>
    <x v="2"/>
    <x v="0"/>
    <n v="41"/>
    <n v="0"/>
    <n v="11.275"/>
  </r>
  <r>
    <x v="5"/>
    <x v="18"/>
    <x v="9"/>
    <x v="1"/>
    <x v="1"/>
    <x v="1"/>
    <x v="2"/>
    <x v="0"/>
    <n v="1"/>
    <n v="0.20020000000000002"/>
    <n v="0.45"/>
  </r>
  <r>
    <x v="0"/>
    <x v="13"/>
    <x v="0"/>
    <x v="1"/>
    <x v="1"/>
    <x v="3"/>
    <x v="3"/>
    <x v="1"/>
    <n v="2"/>
    <n v="0"/>
    <n v="0"/>
  </r>
  <r>
    <x v="11"/>
    <x v="11"/>
    <x v="2"/>
    <x v="0"/>
    <x v="1"/>
    <x v="0"/>
    <x v="2"/>
    <x v="0"/>
    <n v="35149"/>
    <n v="0"/>
    <n v="9665.9750000000004"/>
  </r>
  <r>
    <x v="0"/>
    <x v="18"/>
    <x v="9"/>
    <x v="0"/>
    <x v="1"/>
    <x v="0"/>
    <x v="1"/>
    <x v="0"/>
    <n v="9"/>
    <n v="0"/>
    <n v="2.3850000000000002"/>
  </r>
  <r>
    <x v="1"/>
    <x v="11"/>
    <x v="2"/>
    <x v="1"/>
    <x v="1"/>
    <x v="2"/>
    <x v="3"/>
    <x v="0"/>
    <n v="46"/>
    <n v="0"/>
    <n v="12.58"/>
  </r>
  <r>
    <x v="0"/>
    <x v="12"/>
    <x v="1"/>
    <x v="0"/>
    <x v="1"/>
    <x v="3"/>
    <x v="2"/>
    <x v="0"/>
    <n v="416"/>
    <n v="0"/>
    <n v="228.8"/>
  </r>
  <r>
    <x v="9"/>
    <x v="19"/>
    <x v="2"/>
    <x v="1"/>
    <x v="1"/>
    <x v="4"/>
    <x v="2"/>
    <x v="1"/>
    <n v="21"/>
    <n v="0"/>
    <n v="0"/>
  </r>
  <r>
    <x v="1"/>
    <x v="4"/>
    <x v="3"/>
    <x v="0"/>
    <x v="0"/>
    <x v="0"/>
    <x v="1"/>
    <x v="0"/>
    <n v="74"/>
    <n v="0"/>
    <n v="20.290000000000003"/>
  </r>
  <r>
    <x v="8"/>
    <x v="14"/>
    <x v="6"/>
    <x v="0"/>
    <x v="1"/>
    <x v="3"/>
    <x v="2"/>
    <x v="1"/>
    <n v="0"/>
    <n v="0"/>
    <n v="0"/>
  </r>
  <r>
    <x v="4"/>
    <x v="4"/>
    <x v="3"/>
    <x v="1"/>
    <x v="1"/>
    <x v="4"/>
    <x v="2"/>
    <x v="1"/>
    <n v="39"/>
    <n v="0"/>
    <n v="0"/>
  </r>
  <r>
    <x v="3"/>
    <x v="11"/>
    <x v="2"/>
    <x v="0"/>
    <x v="1"/>
    <x v="5"/>
    <x v="3"/>
    <x v="1"/>
    <n v="8"/>
    <n v="149.00620000000001"/>
    <n v="0"/>
  </r>
  <r>
    <x v="3"/>
    <x v="9"/>
    <x v="2"/>
    <x v="1"/>
    <x v="1"/>
    <x v="0"/>
    <x v="2"/>
    <x v="1"/>
    <n v="8"/>
    <n v="0"/>
    <n v="0"/>
  </r>
  <r>
    <x v="7"/>
    <x v="6"/>
    <x v="4"/>
    <x v="0"/>
    <x v="1"/>
    <x v="4"/>
    <x v="2"/>
    <x v="1"/>
    <n v="89"/>
    <n v="0"/>
    <n v="0"/>
  </r>
  <r>
    <x v="4"/>
    <x v="8"/>
    <x v="5"/>
    <x v="2"/>
    <x v="1"/>
    <x v="2"/>
    <x v="3"/>
    <x v="0"/>
    <n v="2"/>
    <n v="0"/>
    <n v="0.53"/>
  </r>
  <r>
    <x v="10"/>
    <x v="11"/>
    <x v="2"/>
    <x v="1"/>
    <x v="1"/>
    <x v="3"/>
    <x v="3"/>
    <x v="1"/>
    <n v="1"/>
    <n v="0"/>
    <n v="0"/>
  </r>
  <r>
    <x v="5"/>
    <x v="16"/>
    <x v="7"/>
    <x v="1"/>
    <x v="1"/>
    <x v="0"/>
    <x v="2"/>
    <x v="0"/>
    <n v="73"/>
    <n v="0"/>
    <n v="19.345000000000002"/>
  </r>
  <r>
    <x v="3"/>
    <x v="21"/>
    <x v="0"/>
    <x v="0"/>
    <x v="1"/>
    <x v="1"/>
    <x v="2"/>
    <x v="0"/>
    <n v="7"/>
    <n v="4.1722000000000001"/>
    <n v="3.1500000000000004"/>
  </r>
  <r>
    <x v="7"/>
    <x v="17"/>
    <x v="8"/>
    <x v="0"/>
    <x v="1"/>
    <x v="2"/>
    <x v="3"/>
    <x v="1"/>
    <n v="19"/>
    <n v="0"/>
    <n v="0"/>
  </r>
  <r>
    <x v="9"/>
    <x v="8"/>
    <x v="5"/>
    <x v="0"/>
    <x v="1"/>
    <x v="2"/>
    <x v="1"/>
    <x v="0"/>
    <n v="13"/>
    <n v="0"/>
    <n v="3.4450000000000003"/>
  </r>
  <r>
    <x v="5"/>
    <x v="26"/>
    <x v="2"/>
    <x v="0"/>
    <x v="1"/>
    <x v="0"/>
    <x v="1"/>
    <x v="0"/>
    <n v="1"/>
    <n v="0"/>
    <n v="0.26500000000000001"/>
  </r>
  <r>
    <x v="4"/>
    <x v="18"/>
    <x v="9"/>
    <x v="1"/>
    <x v="1"/>
    <x v="3"/>
    <x v="2"/>
    <x v="1"/>
    <n v="0"/>
    <n v="0"/>
    <n v="0"/>
  </r>
  <r>
    <x v="6"/>
    <x v="9"/>
    <x v="2"/>
    <x v="2"/>
    <x v="1"/>
    <x v="4"/>
    <x v="0"/>
    <x v="0"/>
    <n v="2"/>
    <n v="0"/>
    <n v="1.1000000000000001"/>
  </r>
  <r>
    <x v="2"/>
    <x v="16"/>
    <x v="7"/>
    <x v="0"/>
    <x v="1"/>
    <x v="1"/>
    <x v="0"/>
    <x v="0"/>
    <n v="360"/>
    <n v="100.25120000000001"/>
    <n v="162"/>
  </r>
  <r>
    <x v="1"/>
    <x v="10"/>
    <x v="0"/>
    <x v="0"/>
    <x v="0"/>
    <x v="3"/>
    <x v="0"/>
    <x v="0"/>
    <n v="119"/>
    <n v="0"/>
    <n v="65.45"/>
  </r>
  <r>
    <x v="11"/>
    <x v="24"/>
    <x v="2"/>
    <x v="2"/>
    <x v="1"/>
    <x v="1"/>
    <x v="2"/>
    <x v="0"/>
    <n v="2"/>
    <n v="0.51829999999999998"/>
    <n v="0.9"/>
  </r>
  <r>
    <x v="7"/>
    <x v="4"/>
    <x v="3"/>
    <x v="2"/>
    <x v="1"/>
    <x v="2"/>
    <x v="2"/>
    <x v="1"/>
    <n v="3"/>
    <n v="0"/>
    <n v="0"/>
  </r>
  <r>
    <x v="9"/>
    <x v="4"/>
    <x v="3"/>
    <x v="2"/>
    <x v="0"/>
    <x v="0"/>
    <x v="0"/>
    <x v="0"/>
    <n v="8"/>
    <n v="0"/>
    <n v="2.12"/>
  </r>
  <r>
    <x v="1"/>
    <x v="10"/>
    <x v="0"/>
    <x v="2"/>
    <x v="1"/>
    <x v="3"/>
    <x v="0"/>
    <x v="0"/>
    <n v="32"/>
    <n v="0"/>
    <n v="17.600000000000001"/>
  </r>
  <r>
    <x v="5"/>
    <x v="9"/>
    <x v="2"/>
    <x v="2"/>
    <x v="1"/>
    <x v="0"/>
    <x v="3"/>
    <x v="1"/>
    <n v="5"/>
    <n v="0"/>
    <n v="0"/>
  </r>
  <r>
    <x v="7"/>
    <x v="6"/>
    <x v="4"/>
    <x v="2"/>
    <x v="1"/>
    <x v="0"/>
    <x v="0"/>
    <x v="0"/>
    <n v="125"/>
    <n v="0"/>
    <n v="34.375"/>
  </r>
  <r>
    <x v="2"/>
    <x v="26"/>
    <x v="2"/>
    <x v="0"/>
    <x v="1"/>
    <x v="1"/>
    <x v="3"/>
    <x v="0"/>
    <n v="1"/>
    <n v="1.0671000000000002"/>
    <n v="0.45"/>
  </r>
  <r>
    <x v="5"/>
    <x v="10"/>
    <x v="0"/>
    <x v="1"/>
    <x v="1"/>
    <x v="0"/>
    <x v="3"/>
    <x v="1"/>
    <n v="7"/>
    <n v="0"/>
    <n v="0"/>
  </r>
  <r>
    <x v="5"/>
    <x v="4"/>
    <x v="3"/>
    <x v="0"/>
    <x v="1"/>
    <x v="3"/>
    <x v="2"/>
    <x v="0"/>
    <n v="4182"/>
    <n v="0"/>
    <n v="2300.1"/>
  </r>
  <r>
    <x v="11"/>
    <x v="1"/>
    <x v="1"/>
    <x v="2"/>
    <x v="1"/>
    <x v="1"/>
    <x v="1"/>
    <x v="0"/>
    <n v="1"/>
    <n v="0.20050000000000001"/>
    <n v="0.45"/>
  </r>
  <r>
    <x v="5"/>
    <x v="6"/>
    <x v="4"/>
    <x v="1"/>
    <x v="0"/>
    <x v="0"/>
    <x v="2"/>
    <x v="0"/>
    <n v="28"/>
    <n v="0"/>
    <n v="7.42"/>
  </r>
  <r>
    <x v="8"/>
    <x v="3"/>
    <x v="2"/>
    <x v="0"/>
    <x v="1"/>
    <x v="1"/>
    <x v="3"/>
    <x v="0"/>
    <n v="5"/>
    <n v="1.6877"/>
    <n v="2.25"/>
  </r>
  <r>
    <x v="3"/>
    <x v="12"/>
    <x v="1"/>
    <x v="1"/>
    <x v="1"/>
    <x v="1"/>
    <x v="3"/>
    <x v="0"/>
    <n v="1"/>
    <n v="1.6000000000000001E-3"/>
    <n v="0.45"/>
  </r>
  <r>
    <x v="5"/>
    <x v="11"/>
    <x v="2"/>
    <x v="2"/>
    <x v="1"/>
    <x v="2"/>
    <x v="2"/>
    <x v="1"/>
    <n v="7"/>
    <n v="0"/>
    <n v="0"/>
  </r>
  <r>
    <x v="11"/>
    <x v="29"/>
    <x v="1"/>
    <x v="0"/>
    <x v="1"/>
    <x v="0"/>
    <x v="2"/>
    <x v="0"/>
    <n v="7"/>
    <n v="0"/>
    <n v="1.925"/>
  </r>
  <r>
    <x v="9"/>
    <x v="2"/>
    <x v="2"/>
    <x v="1"/>
    <x v="1"/>
    <x v="1"/>
    <x v="3"/>
    <x v="0"/>
    <n v="9"/>
    <n v="4.2075000000000005"/>
    <n v="4.05"/>
  </r>
  <r>
    <x v="7"/>
    <x v="19"/>
    <x v="2"/>
    <x v="2"/>
    <x v="1"/>
    <x v="2"/>
    <x v="2"/>
    <x v="0"/>
    <n v="108"/>
    <n v="0"/>
    <n v="29.700000000000003"/>
  </r>
  <r>
    <x v="3"/>
    <x v="3"/>
    <x v="2"/>
    <x v="0"/>
    <x v="1"/>
    <x v="1"/>
    <x v="0"/>
    <x v="0"/>
    <n v="9"/>
    <n v="2.4713000000000003"/>
    <n v="4.05"/>
  </r>
  <r>
    <x v="2"/>
    <x v="17"/>
    <x v="8"/>
    <x v="1"/>
    <x v="1"/>
    <x v="2"/>
    <x v="1"/>
    <x v="0"/>
    <n v="4"/>
    <n v="0"/>
    <n v="1.1000000000000001"/>
  </r>
  <r>
    <x v="11"/>
    <x v="0"/>
    <x v="0"/>
    <x v="0"/>
    <x v="1"/>
    <x v="0"/>
    <x v="3"/>
    <x v="1"/>
    <n v="12"/>
    <n v="0"/>
    <n v="0"/>
  </r>
  <r>
    <x v="9"/>
    <x v="16"/>
    <x v="7"/>
    <x v="1"/>
    <x v="1"/>
    <x v="2"/>
    <x v="3"/>
    <x v="0"/>
    <n v="1"/>
    <n v="0"/>
    <n v="0.26500000000000001"/>
  </r>
  <r>
    <x v="8"/>
    <x v="9"/>
    <x v="2"/>
    <x v="0"/>
    <x v="1"/>
    <x v="3"/>
    <x v="0"/>
    <x v="0"/>
    <n v="129"/>
    <n v="0"/>
    <n v="70.95"/>
  </r>
  <r>
    <x v="3"/>
    <x v="9"/>
    <x v="2"/>
    <x v="2"/>
    <x v="1"/>
    <x v="3"/>
    <x v="0"/>
    <x v="0"/>
    <n v="3"/>
    <n v="0"/>
    <n v="1.6500000000000001"/>
  </r>
  <r>
    <x v="1"/>
    <x v="10"/>
    <x v="0"/>
    <x v="0"/>
    <x v="0"/>
    <x v="4"/>
    <x v="3"/>
    <x v="0"/>
    <n v="41"/>
    <n v="0"/>
    <n v="22.55"/>
  </r>
  <r>
    <x v="7"/>
    <x v="1"/>
    <x v="1"/>
    <x v="2"/>
    <x v="1"/>
    <x v="4"/>
    <x v="0"/>
    <x v="0"/>
    <n v="1"/>
    <n v="0"/>
    <n v="0.55000000000000004"/>
  </r>
  <r>
    <x v="6"/>
    <x v="10"/>
    <x v="0"/>
    <x v="2"/>
    <x v="1"/>
    <x v="0"/>
    <x v="0"/>
    <x v="1"/>
    <n v="11"/>
    <n v="0"/>
    <n v="0"/>
  </r>
  <r>
    <x v="5"/>
    <x v="10"/>
    <x v="0"/>
    <x v="2"/>
    <x v="1"/>
    <x v="2"/>
    <x v="0"/>
    <x v="1"/>
    <n v="2"/>
    <n v="0"/>
    <n v="0"/>
  </r>
  <r>
    <x v="4"/>
    <x v="17"/>
    <x v="8"/>
    <x v="0"/>
    <x v="1"/>
    <x v="3"/>
    <x v="1"/>
    <x v="0"/>
    <n v="80"/>
    <n v="0"/>
    <n v="44"/>
  </r>
  <r>
    <x v="5"/>
    <x v="8"/>
    <x v="5"/>
    <x v="1"/>
    <x v="1"/>
    <x v="2"/>
    <x v="3"/>
    <x v="0"/>
    <n v="1"/>
    <n v="0"/>
    <n v="0.26500000000000001"/>
  </r>
  <r>
    <x v="9"/>
    <x v="13"/>
    <x v="0"/>
    <x v="0"/>
    <x v="1"/>
    <x v="0"/>
    <x v="2"/>
    <x v="0"/>
    <n v="344"/>
    <n v="0"/>
    <n v="91.160000000000011"/>
  </r>
  <r>
    <x v="9"/>
    <x v="19"/>
    <x v="2"/>
    <x v="0"/>
    <x v="1"/>
    <x v="2"/>
    <x v="3"/>
    <x v="1"/>
    <n v="31"/>
    <n v="0"/>
    <n v="0"/>
  </r>
  <r>
    <x v="3"/>
    <x v="15"/>
    <x v="2"/>
    <x v="2"/>
    <x v="1"/>
    <x v="0"/>
    <x v="3"/>
    <x v="0"/>
    <n v="129"/>
    <n v="0"/>
    <n v="35.475000000000001"/>
  </r>
  <r>
    <x v="0"/>
    <x v="2"/>
    <x v="2"/>
    <x v="0"/>
    <x v="1"/>
    <x v="4"/>
    <x v="1"/>
    <x v="1"/>
    <n v="19"/>
    <n v="0"/>
    <n v="0"/>
  </r>
  <r>
    <x v="0"/>
    <x v="0"/>
    <x v="0"/>
    <x v="2"/>
    <x v="1"/>
    <x v="2"/>
    <x v="0"/>
    <x v="0"/>
    <n v="1"/>
    <n v="0"/>
    <n v="0.26500000000000001"/>
  </r>
  <r>
    <x v="0"/>
    <x v="17"/>
    <x v="8"/>
    <x v="0"/>
    <x v="1"/>
    <x v="2"/>
    <x v="1"/>
    <x v="1"/>
    <n v="12"/>
    <n v="0"/>
    <n v="0"/>
  </r>
  <r>
    <x v="1"/>
    <x v="12"/>
    <x v="1"/>
    <x v="2"/>
    <x v="1"/>
    <x v="2"/>
    <x v="3"/>
    <x v="0"/>
    <n v="14"/>
    <n v="0"/>
    <n v="3.8200000000000003"/>
  </r>
  <r>
    <x v="10"/>
    <x v="10"/>
    <x v="0"/>
    <x v="0"/>
    <x v="1"/>
    <x v="4"/>
    <x v="3"/>
    <x v="1"/>
    <n v="89"/>
    <n v="0"/>
    <n v="0"/>
  </r>
  <r>
    <x v="3"/>
    <x v="19"/>
    <x v="2"/>
    <x v="0"/>
    <x v="1"/>
    <x v="2"/>
    <x v="2"/>
    <x v="0"/>
    <n v="1456"/>
    <n v="0"/>
    <n v="400.40000000000003"/>
  </r>
  <r>
    <x v="11"/>
    <x v="10"/>
    <x v="0"/>
    <x v="2"/>
    <x v="0"/>
    <x v="2"/>
    <x v="3"/>
    <x v="0"/>
    <n v="21"/>
    <n v="0"/>
    <n v="5.7750000000000004"/>
  </r>
  <r>
    <x v="7"/>
    <x v="13"/>
    <x v="0"/>
    <x v="0"/>
    <x v="1"/>
    <x v="0"/>
    <x v="2"/>
    <x v="1"/>
    <n v="26"/>
    <n v="0"/>
    <n v="0"/>
  </r>
  <r>
    <x v="5"/>
    <x v="0"/>
    <x v="0"/>
    <x v="0"/>
    <x v="1"/>
    <x v="3"/>
    <x v="3"/>
    <x v="1"/>
    <n v="1"/>
    <n v="0"/>
    <n v="0"/>
  </r>
  <r>
    <x v="9"/>
    <x v="17"/>
    <x v="8"/>
    <x v="2"/>
    <x v="1"/>
    <x v="2"/>
    <x v="2"/>
    <x v="1"/>
    <n v="10"/>
    <n v="0"/>
    <n v="0"/>
  </r>
  <r>
    <x v="8"/>
    <x v="4"/>
    <x v="3"/>
    <x v="0"/>
    <x v="1"/>
    <x v="2"/>
    <x v="3"/>
    <x v="1"/>
    <n v="8"/>
    <n v="0"/>
    <n v="0"/>
  </r>
  <r>
    <x v="11"/>
    <x v="1"/>
    <x v="1"/>
    <x v="0"/>
    <x v="1"/>
    <x v="3"/>
    <x v="2"/>
    <x v="1"/>
    <n v="6"/>
    <n v="0"/>
    <n v="0"/>
  </r>
  <r>
    <x v="0"/>
    <x v="10"/>
    <x v="0"/>
    <x v="0"/>
    <x v="0"/>
    <x v="2"/>
    <x v="2"/>
    <x v="1"/>
    <n v="41"/>
    <n v="0"/>
    <n v="0"/>
  </r>
  <r>
    <x v="3"/>
    <x v="11"/>
    <x v="2"/>
    <x v="2"/>
    <x v="1"/>
    <x v="0"/>
    <x v="1"/>
    <x v="1"/>
    <n v="1"/>
    <n v="0"/>
    <n v="0"/>
  </r>
  <r>
    <x v="6"/>
    <x v="16"/>
    <x v="7"/>
    <x v="2"/>
    <x v="1"/>
    <x v="2"/>
    <x v="1"/>
    <x v="0"/>
    <n v="2"/>
    <n v="0"/>
    <n v="0.55000000000000004"/>
  </r>
  <r>
    <x v="0"/>
    <x v="1"/>
    <x v="1"/>
    <x v="0"/>
    <x v="1"/>
    <x v="1"/>
    <x v="3"/>
    <x v="0"/>
    <n v="303"/>
    <n v="84.079300000000003"/>
    <n v="136.35"/>
  </r>
  <r>
    <x v="7"/>
    <x v="8"/>
    <x v="5"/>
    <x v="0"/>
    <x v="1"/>
    <x v="0"/>
    <x v="0"/>
    <x v="0"/>
    <n v="275"/>
    <n v="0"/>
    <n v="75.625"/>
  </r>
  <r>
    <x v="6"/>
    <x v="1"/>
    <x v="1"/>
    <x v="0"/>
    <x v="1"/>
    <x v="3"/>
    <x v="0"/>
    <x v="1"/>
    <n v="1"/>
    <n v="0"/>
    <n v="0"/>
  </r>
  <r>
    <x v="10"/>
    <x v="0"/>
    <x v="0"/>
    <x v="0"/>
    <x v="0"/>
    <x v="0"/>
    <x v="2"/>
    <x v="0"/>
    <n v="10"/>
    <n v="0"/>
    <n v="2.75"/>
  </r>
  <r>
    <x v="4"/>
    <x v="26"/>
    <x v="2"/>
    <x v="0"/>
    <x v="1"/>
    <x v="0"/>
    <x v="3"/>
    <x v="0"/>
    <n v="8"/>
    <n v="0"/>
    <n v="2.12"/>
  </r>
  <r>
    <x v="0"/>
    <x v="12"/>
    <x v="1"/>
    <x v="0"/>
    <x v="1"/>
    <x v="2"/>
    <x v="0"/>
    <x v="1"/>
    <n v="14"/>
    <n v="0"/>
    <n v="0"/>
  </r>
  <r>
    <x v="8"/>
    <x v="10"/>
    <x v="0"/>
    <x v="0"/>
    <x v="1"/>
    <x v="5"/>
    <x v="0"/>
    <x v="1"/>
    <n v="44"/>
    <n v="1763.6201000000001"/>
    <n v="0"/>
  </r>
  <r>
    <x v="1"/>
    <x v="12"/>
    <x v="1"/>
    <x v="0"/>
    <x v="1"/>
    <x v="4"/>
    <x v="2"/>
    <x v="1"/>
    <n v="22"/>
    <n v="0"/>
    <n v="0"/>
  </r>
  <r>
    <x v="0"/>
    <x v="10"/>
    <x v="0"/>
    <x v="1"/>
    <x v="1"/>
    <x v="4"/>
    <x v="2"/>
    <x v="1"/>
    <n v="29"/>
    <n v="0"/>
    <n v="0"/>
  </r>
  <r>
    <x v="10"/>
    <x v="19"/>
    <x v="2"/>
    <x v="0"/>
    <x v="1"/>
    <x v="2"/>
    <x v="0"/>
    <x v="0"/>
    <n v="360"/>
    <n v="0"/>
    <n v="99"/>
  </r>
  <r>
    <x v="11"/>
    <x v="19"/>
    <x v="2"/>
    <x v="1"/>
    <x v="1"/>
    <x v="2"/>
    <x v="1"/>
    <x v="0"/>
    <n v="5"/>
    <n v="0"/>
    <n v="1.375"/>
  </r>
  <r>
    <x v="7"/>
    <x v="19"/>
    <x v="2"/>
    <x v="1"/>
    <x v="1"/>
    <x v="1"/>
    <x v="1"/>
    <x v="0"/>
    <n v="20"/>
    <n v="10.466000000000001"/>
    <n v="9"/>
  </r>
  <r>
    <x v="6"/>
    <x v="10"/>
    <x v="0"/>
    <x v="2"/>
    <x v="0"/>
    <x v="0"/>
    <x v="0"/>
    <x v="0"/>
    <n v="125"/>
    <n v="0"/>
    <n v="34.375"/>
  </r>
  <r>
    <x v="10"/>
    <x v="19"/>
    <x v="2"/>
    <x v="2"/>
    <x v="1"/>
    <x v="0"/>
    <x v="2"/>
    <x v="0"/>
    <n v="820"/>
    <n v="0"/>
    <n v="225.5"/>
  </r>
  <r>
    <x v="7"/>
    <x v="11"/>
    <x v="2"/>
    <x v="0"/>
    <x v="1"/>
    <x v="4"/>
    <x v="1"/>
    <x v="1"/>
    <n v="15"/>
    <n v="0"/>
    <n v="0"/>
  </r>
  <r>
    <x v="1"/>
    <x v="1"/>
    <x v="1"/>
    <x v="0"/>
    <x v="1"/>
    <x v="2"/>
    <x v="1"/>
    <x v="0"/>
    <n v="45"/>
    <n v="0"/>
    <n v="12.365"/>
  </r>
  <r>
    <x v="10"/>
    <x v="12"/>
    <x v="1"/>
    <x v="0"/>
    <x v="1"/>
    <x v="4"/>
    <x v="1"/>
    <x v="0"/>
    <n v="2"/>
    <n v="0"/>
    <n v="1.1000000000000001"/>
  </r>
  <r>
    <x v="6"/>
    <x v="9"/>
    <x v="2"/>
    <x v="0"/>
    <x v="1"/>
    <x v="3"/>
    <x v="2"/>
    <x v="1"/>
    <n v="5"/>
    <n v="0"/>
    <n v="0"/>
  </r>
  <r>
    <x v="2"/>
    <x v="17"/>
    <x v="8"/>
    <x v="0"/>
    <x v="1"/>
    <x v="5"/>
    <x v="3"/>
    <x v="1"/>
    <n v="2"/>
    <n v="39.8521"/>
    <n v="0"/>
  </r>
  <r>
    <x v="0"/>
    <x v="15"/>
    <x v="2"/>
    <x v="1"/>
    <x v="1"/>
    <x v="2"/>
    <x v="2"/>
    <x v="0"/>
    <n v="30"/>
    <n v="0"/>
    <n v="7.95"/>
  </r>
  <r>
    <x v="8"/>
    <x v="6"/>
    <x v="4"/>
    <x v="0"/>
    <x v="1"/>
    <x v="1"/>
    <x v="0"/>
    <x v="0"/>
    <n v="1640"/>
    <n v="510.2217"/>
    <n v="738"/>
  </r>
  <r>
    <x v="11"/>
    <x v="2"/>
    <x v="2"/>
    <x v="0"/>
    <x v="1"/>
    <x v="1"/>
    <x v="3"/>
    <x v="0"/>
    <n v="159"/>
    <n v="53.030700000000003"/>
    <n v="71.55"/>
  </r>
  <r>
    <x v="1"/>
    <x v="23"/>
    <x v="2"/>
    <x v="0"/>
    <x v="1"/>
    <x v="2"/>
    <x v="3"/>
    <x v="0"/>
    <n v="2"/>
    <n v="0"/>
    <n v="0.55000000000000004"/>
  </r>
  <r>
    <x v="4"/>
    <x v="16"/>
    <x v="7"/>
    <x v="0"/>
    <x v="1"/>
    <x v="4"/>
    <x v="1"/>
    <x v="1"/>
    <n v="1"/>
    <n v="0"/>
    <n v="0"/>
  </r>
  <r>
    <x v="7"/>
    <x v="5"/>
    <x v="1"/>
    <x v="1"/>
    <x v="1"/>
    <x v="1"/>
    <x v="1"/>
    <x v="0"/>
    <n v="2"/>
    <n v="0.2525"/>
    <n v="0.9"/>
  </r>
  <r>
    <x v="8"/>
    <x v="15"/>
    <x v="2"/>
    <x v="2"/>
    <x v="1"/>
    <x v="3"/>
    <x v="0"/>
    <x v="0"/>
    <n v="4"/>
    <n v="0"/>
    <n v="2.2000000000000002"/>
  </r>
  <r>
    <x v="9"/>
    <x v="10"/>
    <x v="0"/>
    <x v="1"/>
    <x v="1"/>
    <x v="1"/>
    <x v="1"/>
    <x v="0"/>
    <n v="98"/>
    <n v="35.118099999999998"/>
    <n v="44.1"/>
  </r>
  <r>
    <x v="10"/>
    <x v="15"/>
    <x v="2"/>
    <x v="0"/>
    <x v="1"/>
    <x v="3"/>
    <x v="3"/>
    <x v="0"/>
    <n v="88"/>
    <n v="0"/>
    <n v="48.400000000000006"/>
  </r>
  <r>
    <x v="0"/>
    <x v="10"/>
    <x v="0"/>
    <x v="1"/>
    <x v="1"/>
    <x v="3"/>
    <x v="1"/>
    <x v="1"/>
    <n v="4"/>
    <n v="0"/>
    <n v="0"/>
  </r>
  <r>
    <x v="4"/>
    <x v="2"/>
    <x v="2"/>
    <x v="0"/>
    <x v="1"/>
    <x v="4"/>
    <x v="1"/>
    <x v="1"/>
    <n v="25"/>
    <n v="0"/>
    <n v="0"/>
  </r>
  <r>
    <x v="9"/>
    <x v="11"/>
    <x v="2"/>
    <x v="0"/>
    <x v="1"/>
    <x v="0"/>
    <x v="1"/>
    <x v="0"/>
    <n v="1680"/>
    <n v="0"/>
    <n v="445.20000000000005"/>
  </r>
  <r>
    <x v="2"/>
    <x v="15"/>
    <x v="2"/>
    <x v="1"/>
    <x v="1"/>
    <x v="0"/>
    <x v="1"/>
    <x v="1"/>
    <n v="1"/>
    <n v="0"/>
    <n v="0"/>
  </r>
  <r>
    <x v="4"/>
    <x v="7"/>
    <x v="2"/>
    <x v="0"/>
    <x v="1"/>
    <x v="2"/>
    <x v="0"/>
    <x v="1"/>
    <n v="1"/>
    <n v="0"/>
    <n v="0"/>
  </r>
  <r>
    <x v="7"/>
    <x v="11"/>
    <x v="2"/>
    <x v="0"/>
    <x v="1"/>
    <x v="3"/>
    <x v="0"/>
    <x v="0"/>
    <n v="407"/>
    <n v="0"/>
    <n v="223.85000000000002"/>
  </r>
  <r>
    <x v="7"/>
    <x v="6"/>
    <x v="4"/>
    <x v="0"/>
    <x v="0"/>
    <x v="5"/>
    <x v="3"/>
    <x v="0"/>
    <n v="1"/>
    <n v="0.98430000000000006"/>
    <n v="0.69000000000000006"/>
  </r>
  <r>
    <x v="5"/>
    <x v="10"/>
    <x v="0"/>
    <x v="2"/>
    <x v="1"/>
    <x v="2"/>
    <x v="3"/>
    <x v="0"/>
    <n v="98"/>
    <n v="0"/>
    <n v="25.970000000000002"/>
  </r>
  <r>
    <x v="0"/>
    <x v="2"/>
    <x v="2"/>
    <x v="2"/>
    <x v="1"/>
    <x v="0"/>
    <x v="2"/>
    <x v="0"/>
    <n v="161"/>
    <n v="0"/>
    <n v="42.664999999999999"/>
  </r>
  <r>
    <x v="0"/>
    <x v="16"/>
    <x v="7"/>
    <x v="1"/>
    <x v="1"/>
    <x v="3"/>
    <x v="0"/>
    <x v="0"/>
    <n v="1"/>
    <n v="0"/>
    <n v="0.55000000000000004"/>
  </r>
  <r>
    <x v="1"/>
    <x v="16"/>
    <x v="7"/>
    <x v="0"/>
    <x v="1"/>
    <x v="2"/>
    <x v="0"/>
    <x v="0"/>
    <n v="70"/>
    <n v="0"/>
    <n v="19.25"/>
  </r>
  <r>
    <x v="10"/>
    <x v="3"/>
    <x v="2"/>
    <x v="0"/>
    <x v="1"/>
    <x v="3"/>
    <x v="2"/>
    <x v="1"/>
    <n v="0"/>
    <n v="0"/>
    <n v="0"/>
  </r>
  <r>
    <x v="4"/>
    <x v="9"/>
    <x v="2"/>
    <x v="2"/>
    <x v="1"/>
    <x v="3"/>
    <x v="1"/>
    <x v="1"/>
    <n v="3"/>
    <n v="0"/>
    <n v="0"/>
  </r>
  <r>
    <x v="2"/>
    <x v="9"/>
    <x v="2"/>
    <x v="0"/>
    <x v="1"/>
    <x v="4"/>
    <x v="2"/>
    <x v="1"/>
    <n v="76"/>
    <n v="0"/>
    <n v="0"/>
  </r>
  <r>
    <x v="6"/>
    <x v="17"/>
    <x v="8"/>
    <x v="1"/>
    <x v="1"/>
    <x v="2"/>
    <x v="1"/>
    <x v="0"/>
    <n v="9"/>
    <n v="0"/>
    <n v="2.4750000000000001"/>
  </r>
  <r>
    <x v="3"/>
    <x v="6"/>
    <x v="4"/>
    <x v="0"/>
    <x v="1"/>
    <x v="2"/>
    <x v="2"/>
    <x v="0"/>
    <n v="2123"/>
    <n v="0"/>
    <n v="583.82500000000005"/>
  </r>
  <r>
    <x v="0"/>
    <x v="0"/>
    <x v="0"/>
    <x v="0"/>
    <x v="1"/>
    <x v="3"/>
    <x v="2"/>
    <x v="1"/>
    <n v="6"/>
    <n v="0"/>
    <n v="0"/>
  </r>
  <r>
    <x v="3"/>
    <x v="11"/>
    <x v="2"/>
    <x v="0"/>
    <x v="1"/>
    <x v="2"/>
    <x v="2"/>
    <x v="0"/>
    <n v="3037"/>
    <n v="0"/>
    <n v="835.17500000000007"/>
  </r>
  <r>
    <x v="6"/>
    <x v="19"/>
    <x v="2"/>
    <x v="0"/>
    <x v="1"/>
    <x v="0"/>
    <x v="0"/>
    <x v="1"/>
    <n v="61"/>
    <n v="0"/>
    <n v="0"/>
  </r>
  <r>
    <x v="4"/>
    <x v="2"/>
    <x v="2"/>
    <x v="0"/>
    <x v="1"/>
    <x v="0"/>
    <x v="1"/>
    <x v="0"/>
    <n v="133"/>
    <n v="0"/>
    <n v="35.245000000000005"/>
  </r>
  <r>
    <x v="4"/>
    <x v="19"/>
    <x v="2"/>
    <x v="0"/>
    <x v="1"/>
    <x v="5"/>
    <x v="2"/>
    <x v="0"/>
    <n v="4"/>
    <n v="94.503"/>
    <n v="2.7600000000000002"/>
  </r>
  <r>
    <x v="7"/>
    <x v="11"/>
    <x v="2"/>
    <x v="1"/>
    <x v="1"/>
    <x v="4"/>
    <x v="2"/>
    <x v="1"/>
    <n v="38"/>
    <n v="0"/>
    <n v="0"/>
  </r>
  <r>
    <x v="3"/>
    <x v="7"/>
    <x v="2"/>
    <x v="0"/>
    <x v="1"/>
    <x v="3"/>
    <x v="2"/>
    <x v="0"/>
    <n v="1"/>
    <n v="0"/>
    <n v="0.55000000000000004"/>
  </r>
  <r>
    <x v="11"/>
    <x v="4"/>
    <x v="3"/>
    <x v="2"/>
    <x v="0"/>
    <x v="0"/>
    <x v="1"/>
    <x v="0"/>
    <n v="1"/>
    <n v="0"/>
    <n v="0.27500000000000002"/>
  </r>
  <r>
    <x v="11"/>
    <x v="25"/>
    <x v="11"/>
    <x v="0"/>
    <x v="1"/>
    <x v="0"/>
    <x v="2"/>
    <x v="0"/>
    <n v="23"/>
    <n v="0"/>
    <n v="6.3250000000000002"/>
  </r>
  <r>
    <x v="11"/>
    <x v="10"/>
    <x v="0"/>
    <x v="0"/>
    <x v="0"/>
    <x v="2"/>
    <x v="1"/>
    <x v="0"/>
    <n v="53"/>
    <n v="0"/>
    <n v="14.575000000000001"/>
  </r>
  <r>
    <x v="2"/>
    <x v="6"/>
    <x v="4"/>
    <x v="0"/>
    <x v="0"/>
    <x v="4"/>
    <x v="1"/>
    <x v="1"/>
    <n v="4"/>
    <n v="0"/>
    <n v="0"/>
  </r>
  <r>
    <x v="3"/>
    <x v="11"/>
    <x v="2"/>
    <x v="2"/>
    <x v="1"/>
    <x v="2"/>
    <x v="3"/>
    <x v="0"/>
    <n v="72"/>
    <n v="0"/>
    <n v="19.8"/>
  </r>
  <r>
    <x v="7"/>
    <x v="6"/>
    <x v="4"/>
    <x v="1"/>
    <x v="1"/>
    <x v="0"/>
    <x v="2"/>
    <x v="0"/>
    <n v="98"/>
    <n v="0"/>
    <n v="26.950000000000003"/>
  </r>
  <r>
    <x v="0"/>
    <x v="19"/>
    <x v="2"/>
    <x v="2"/>
    <x v="1"/>
    <x v="3"/>
    <x v="0"/>
    <x v="0"/>
    <n v="9"/>
    <n v="0"/>
    <n v="4.95"/>
  </r>
  <r>
    <x v="11"/>
    <x v="2"/>
    <x v="2"/>
    <x v="0"/>
    <x v="1"/>
    <x v="3"/>
    <x v="2"/>
    <x v="0"/>
    <n v="218"/>
    <n v="0"/>
    <n v="119.9"/>
  </r>
  <r>
    <x v="3"/>
    <x v="21"/>
    <x v="0"/>
    <x v="0"/>
    <x v="0"/>
    <x v="1"/>
    <x v="0"/>
    <x v="0"/>
    <n v="1"/>
    <n v="0.13450000000000001"/>
    <n v="0.45"/>
  </r>
  <r>
    <x v="0"/>
    <x v="29"/>
    <x v="1"/>
    <x v="0"/>
    <x v="1"/>
    <x v="1"/>
    <x v="2"/>
    <x v="0"/>
    <n v="4"/>
    <n v="0.57040000000000002"/>
    <n v="1.8"/>
  </r>
  <r>
    <x v="2"/>
    <x v="9"/>
    <x v="2"/>
    <x v="1"/>
    <x v="1"/>
    <x v="1"/>
    <x v="2"/>
    <x v="0"/>
    <n v="19"/>
    <n v="7.8789000000000007"/>
    <n v="8.5500000000000007"/>
  </r>
  <r>
    <x v="8"/>
    <x v="4"/>
    <x v="3"/>
    <x v="2"/>
    <x v="0"/>
    <x v="2"/>
    <x v="0"/>
    <x v="1"/>
    <n v="1"/>
    <n v="0"/>
    <n v="0"/>
  </r>
  <r>
    <x v="4"/>
    <x v="10"/>
    <x v="0"/>
    <x v="0"/>
    <x v="0"/>
    <x v="1"/>
    <x v="1"/>
    <x v="0"/>
    <n v="133"/>
    <n v="44.437400000000004"/>
    <n v="59.85"/>
  </r>
  <r>
    <x v="2"/>
    <x v="10"/>
    <x v="0"/>
    <x v="0"/>
    <x v="0"/>
    <x v="0"/>
    <x v="3"/>
    <x v="1"/>
    <n v="51"/>
    <n v="0"/>
    <n v="0"/>
  </r>
  <r>
    <x v="11"/>
    <x v="22"/>
    <x v="7"/>
    <x v="0"/>
    <x v="1"/>
    <x v="0"/>
    <x v="0"/>
    <x v="0"/>
    <n v="35"/>
    <n v="0"/>
    <n v="9.625"/>
  </r>
  <r>
    <x v="6"/>
    <x v="19"/>
    <x v="2"/>
    <x v="0"/>
    <x v="1"/>
    <x v="3"/>
    <x v="0"/>
    <x v="1"/>
    <n v="20"/>
    <n v="0"/>
    <n v="0"/>
  </r>
  <r>
    <x v="11"/>
    <x v="19"/>
    <x v="2"/>
    <x v="0"/>
    <x v="1"/>
    <x v="2"/>
    <x v="1"/>
    <x v="0"/>
    <n v="62"/>
    <n v="0"/>
    <n v="17.05"/>
  </r>
  <r>
    <x v="9"/>
    <x v="1"/>
    <x v="1"/>
    <x v="0"/>
    <x v="1"/>
    <x v="3"/>
    <x v="0"/>
    <x v="0"/>
    <n v="70"/>
    <n v="0"/>
    <n v="38.5"/>
  </r>
  <r>
    <x v="8"/>
    <x v="8"/>
    <x v="5"/>
    <x v="0"/>
    <x v="1"/>
    <x v="0"/>
    <x v="3"/>
    <x v="1"/>
    <n v="8"/>
    <n v="0"/>
    <n v="0"/>
  </r>
  <r>
    <x v="6"/>
    <x v="3"/>
    <x v="2"/>
    <x v="2"/>
    <x v="1"/>
    <x v="3"/>
    <x v="2"/>
    <x v="1"/>
    <n v="0"/>
    <n v="0"/>
    <n v="0"/>
  </r>
  <r>
    <x v="10"/>
    <x v="1"/>
    <x v="1"/>
    <x v="0"/>
    <x v="1"/>
    <x v="0"/>
    <x v="0"/>
    <x v="1"/>
    <n v="11"/>
    <n v="0"/>
    <n v="0"/>
  </r>
  <r>
    <x v="2"/>
    <x v="9"/>
    <x v="2"/>
    <x v="0"/>
    <x v="1"/>
    <x v="1"/>
    <x v="1"/>
    <x v="0"/>
    <n v="167"/>
    <n v="70.797300000000007"/>
    <n v="75.150000000000006"/>
  </r>
  <r>
    <x v="5"/>
    <x v="8"/>
    <x v="5"/>
    <x v="1"/>
    <x v="1"/>
    <x v="0"/>
    <x v="1"/>
    <x v="0"/>
    <n v="6"/>
    <n v="0"/>
    <n v="1.59"/>
  </r>
  <r>
    <x v="7"/>
    <x v="9"/>
    <x v="2"/>
    <x v="0"/>
    <x v="1"/>
    <x v="3"/>
    <x v="2"/>
    <x v="0"/>
    <n v="976"/>
    <n v="0"/>
    <n v="536.80000000000007"/>
  </r>
  <r>
    <x v="3"/>
    <x v="1"/>
    <x v="1"/>
    <x v="0"/>
    <x v="1"/>
    <x v="2"/>
    <x v="1"/>
    <x v="1"/>
    <n v="4"/>
    <n v="0"/>
    <n v="0"/>
  </r>
  <r>
    <x v="11"/>
    <x v="6"/>
    <x v="4"/>
    <x v="0"/>
    <x v="1"/>
    <x v="2"/>
    <x v="3"/>
    <x v="1"/>
    <n v="8"/>
    <n v="0"/>
    <n v="0"/>
  </r>
  <r>
    <x v="9"/>
    <x v="2"/>
    <x v="2"/>
    <x v="2"/>
    <x v="1"/>
    <x v="3"/>
    <x v="2"/>
    <x v="0"/>
    <n v="26"/>
    <n v="0"/>
    <n v="14.3"/>
  </r>
  <r>
    <x v="8"/>
    <x v="6"/>
    <x v="4"/>
    <x v="2"/>
    <x v="1"/>
    <x v="3"/>
    <x v="2"/>
    <x v="0"/>
    <n v="49"/>
    <n v="0"/>
    <n v="26.950000000000003"/>
  </r>
  <r>
    <x v="9"/>
    <x v="15"/>
    <x v="2"/>
    <x v="2"/>
    <x v="1"/>
    <x v="4"/>
    <x v="0"/>
    <x v="0"/>
    <n v="2"/>
    <n v="0"/>
    <n v="1.1000000000000001"/>
  </r>
  <r>
    <x v="2"/>
    <x v="2"/>
    <x v="2"/>
    <x v="0"/>
    <x v="1"/>
    <x v="0"/>
    <x v="2"/>
    <x v="0"/>
    <n v="2386"/>
    <n v="0"/>
    <n v="656.15"/>
  </r>
  <r>
    <x v="9"/>
    <x v="2"/>
    <x v="2"/>
    <x v="0"/>
    <x v="1"/>
    <x v="3"/>
    <x v="0"/>
    <x v="0"/>
    <n v="27"/>
    <n v="0"/>
    <n v="14.850000000000001"/>
  </r>
  <r>
    <x v="2"/>
    <x v="11"/>
    <x v="2"/>
    <x v="1"/>
    <x v="1"/>
    <x v="3"/>
    <x v="3"/>
    <x v="0"/>
    <n v="13"/>
    <n v="0"/>
    <n v="7.15"/>
  </r>
  <r>
    <x v="2"/>
    <x v="17"/>
    <x v="8"/>
    <x v="0"/>
    <x v="1"/>
    <x v="4"/>
    <x v="0"/>
    <x v="0"/>
    <n v="67"/>
    <n v="0"/>
    <n v="36.85"/>
  </r>
  <r>
    <x v="9"/>
    <x v="12"/>
    <x v="1"/>
    <x v="1"/>
    <x v="1"/>
    <x v="3"/>
    <x v="2"/>
    <x v="0"/>
    <n v="7"/>
    <n v="0"/>
    <n v="3.85"/>
  </r>
  <r>
    <x v="1"/>
    <x v="11"/>
    <x v="2"/>
    <x v="0"/>
    <x v="1"/>
    <x v="4"/>
    <x v="3"/>
    <x v="1"/>
    <n v="76"/>
    <n v="0"/>
    <n v="0"/>
  </r>
  <r>
    <x v="7"/>
    <x v="22"/>
    <x v="7"/>
    <x v="0"/>
    <x v="1"/>
    <x v="1"/>
    <x v="1"/>
    <x v="0"/>
    <n v="18"/>
    <n v="5.2667999999999999"/>
    <n v="8.1"/>
  </r>
  <r>
    <x v="10"/>
    <x v="16"/>
    <x v="7"/>
    <x v="1"/>
    <x v="1"/>
    <x v="2"/>
    <x v="0"/>
    <x v="0"/>
    <n v="3"/>
    <n v="0"/>
    <n v="0.82500000000000007"/>
  </r>
  <r>
    <x v="10"/>
    <x v="12"/>
    <x v="1"/>
    <x v="2"/>
    <x v="1"/>
    <x v="3"/>
    <x v="2"/>
    <x v="1"/>
    <n v="0"/>
    <n v="0"/>
    <n v="0"/>
  </r>
  <r>
    <x v="6"/>
    <x v="11"/>
    <x v="2"/>
    <x v="0"/>
    <x v="1"/>
    <x v="3"/>
    <x v="2"/>
    <x v="0"/>
    <n v="2604"/>
    <n v="0"/>
    <n v="1432.2"/>
  </r>
  <r>
    <x v="0"/>
    <x v="11"/>
    <x v="2"/>
    <x v="1"/>
    <x v="1"/>
    <x v="5"/>
    <x v="3"/>
    <x v="1"/>
    <n v="3"/>
    <n v="2.9010000000000002"/>
    <n v="0"/>
  </r>
  <r>
    <x v="7"/>
    <x v="6"/>
    <x v="4"/>
    <x v="2"/>
    <x v="0"/>
    <x v="3"/>
    <x v="1"/>
    <x v="0"/>
    <n v="2"/>
    <n v="0"/>
    <n v="1.1000000000000001"/>
  </r>
  <r>
    <x v="5"/>
    <x v="10"/>
    <x v="0"/>
    <x v="2"/>
    <x v="0"/>
    <x v="4"/>
    <x v="0"/>
    <x v="1"/>
    <n v="36"/>
    <n v="0"/>
    <n v="0"/>
  </r>
  <r>
    <x v="3"/>
    <x v="6"/>
    <x v="4"/>
    <x v="0"/>
    <x v="1"/>
    <x v="1"/>
    <x v="0"/>
    <x v="0"/>
    <n v="1902"/>
    <n v="569.58850000000007"/>
    <n v="855.90000000000009"/>
  </r>
  <r>
    <x v="7"/>
    <x v="11"/>
    <x v="2"/>
    <x v="2"/>
    <x v="1"/>
    <x v="0"/>
    <x v="1"/>
    <x v="0"/>
    <n v="130"/>
    <n v="0"/>
    <n v="35.75"/>
  </r>
  <r>
    <x v="8"/>
    <x v="10"/>
    <x v="0"/>
    <x v="2"/>
    <x v="1"/>
    <x v="2"/>
    <x v="0"/>
    <x v="0"/>
    <n v="75"/>
    <n v="0"/>
    <n v="20.625"/>
  </r>
  <r>
    <x v="7"/>
    <x v="13"/>
    <x v="0"/>
    <x v="0"/>
    <x v="1"/>
    <x v="5"/>
    <x v="0"/>
    <x v="0"/>
    <n v="2"/>
    <n v="4.6359000000000004"/>
    <n v="1.3800000000000001"/>
  </r>
  <r>
    <x v="3"/>
    <x v="10"/>
    <x v="0"/>
    <x v="2"/>
    <x v="0"/>
    <x v="3"/>
    <x v="1"/>
    <x v="1"/>
    <n v="1"/>
    <n v="0"/>
    <n v="0"/>
  </r>
  <r>
    <x v="2"/>
    <x v="6"/>
    <x v="4"/>
    <x v="0"/>
    <x v="1"/>
    <x v="4"/>
    <x v="3"/>
    <x v="1"/>
    <n v="28"/>
    <n v="0"/>
    <n v="0"/>
  </r>
  <r>
    <x v="9"/>
    <x v="9"/>
    <x v="2"/>
    <x v="1"/>
    <x v="1"/>
    <x v="0"/>
    <x v="3"/>
    <x v="0"/>
    <n v="83"/>
    <n v="0"/>
    <n v="21.995000000000001"/>
  </r>
  <r>
    <x v="11"/>
    <x v="10"/>
    <x v="0"/>
    <x v="1"/>
    <x v="0"/>
    <x v="1"/>
    <x v="1"/>
    <x v="0"/>
    <n v="2"/>
    <n v="0.40210000000000001"/>
    <n v="0.9"/>
  </r>
  <r>
    <x v="10"/>
    <x v="6"/>
    <x v="4"/>
    <x v="1"/>
    <x v="1"/>
    <x v="1"/>
    <x v="0"/>
    <x v="0"/>
    <n v="9"/>
    <n v="2.8894000000000002"/>
    <n v="4.05"/>
  </r>
  <r>
    <x v="9"/>
    <x v="11"/>
    <x v="2"/>
    <x v="2"/>
    <x v="1"/>
    <x v="3"/>
    <x v="0"/>
    <x v="1"/>
    <n v="1"/>
    <n v="0"/>
    <n v="0"/>
  </r>
  <r>
    <x v="3"/>
    <x v="1"/>
    <x v="1"/>
    <x v="0"/>
    <x v="1"/>
    <x v="3"/>
    <x v="3"/>
    <x v="0"/>
    <n v="53"/>
    <n v="0"/>
    <n v="29.150000000000002"/>
  </r>
  <r>
    <x v="9"/>
    <x v="1"/>
    <x v="1"/>
    <x v="1"/>
    <x v="1"/>
    <x v="0"/>
    <x v="1"/>
    <x v="0"/>
    <n v="2"/>
    <n v="0"/>
    <n v="0.53"/>
  </r>
  <r>
    <x v="11"/>
    <x v="13"/>
    <x v="0"/>
    <x v="0"/>
    <x v="1"/>
    <x v="3"/>
    <x v="0"/>
    <x v="0"/>
    <n v="6"/>
    <n v="0"/>
    <n v="3.3000000000000003"/>
  </r>
  <r>
    <x v="0"/>
    <x v="16"/>
    <x v="7"/>
    <x v="0"/>
    <x v="1"/>
    <x v="4"/>
    <x v="0"/>
    <x v="0"/>
    <n v="5"/>
    <n v="0"/>
    <n v="2.75"/>
  </r>
  <r>
    <x v="0"/>
    <x v="15"/>
    <x v="2"/>
    <x v="2"/>
    <x v="1"/>
    <x v="2"/>
    <x v="0"/>
    <x v="0"/>
    <n v="17"/>
    <n v="0"/>
    <n v="4.5049999999999999"/>
  </r>
  <r>
    <x v="3"/>
    <x v="6"/>
    <x v="4"/>
    <x v="2"/>
    <x v="1"/>
    <x v="4"/>
    <x v="0"/>
    <x v="1"/>
    <n v="8"/>
    <n v="0"/>
    <n v="0"/>
  </r>
  <r>
    <x v="0"/>
    <x v="9"/>
    <x v="2"/>
    <x v="2"/>
    <x v="1"/>
    <x v="1"/>
    <x v="2"/>
    <x v="0"/>
    <n v="70"/>
    <n v="19.199100000000001"/>
    <n v="31.5"/>
  </r>
  <r>
    <x v="0"/>
    <x v="4"/>
    <x v="3"/>
    <x v="0"/>
    <x v="1"/>
    <x v="3"/>
    <x v="1"/>
    <x v="1"/>
    <n v="8"/>
    <n v="0"/>
    <n v="0"/>
  </r>
  <r>
    <x v="4"/>
    <x v="2"/>
    <x v="2"/>
    <x v="1"/>
    <x v="1"/>
    <x v="1"/>
    <x v="1"/>
    <x v="0"/>
    <n v="5"/>
    <n v="2.1722999999999999"/>
    <n v="2.25"/>
  </r>
  <r>
    <x v="10"/>
    <x v="10"/>
    <x v="0"/>
    <x v="1"/>
    <x v="1"/>
    <x v="4"/>
    <x v="2"/>
    <x v="1"/>
    <n v="41"/>
    <n v="0"/>
    <n v="0"/>
  </r>
  <r>
    <x v="8"/>
    <x v="11"/>
    <x v="2"/>
    <x v="0"/>
    <x v="1"/>
    <x v="5"/>
    <x v="3"/>
    <x v="0"/>
    <n v="1"/>
    <n v="0.56710000000000005"/>
    <n v="0.69000000000000006"/>
  </r>
  <r>
    <x v="7"/>
    <x v="8"/>
    <x v="5"/>
    <x v="2"/>
    <x v="1"/>
    <x v="1"/>
    <x v="3"/>
    <x v="0"/>
    <n v="8"/>
    <n v="2.0060000000000002"/>
    <n v="3.6"/>
  </r>
  <r>
    <x v="6"/>
    <x v="3"/>
    <x v="2"/>
    <x v="0"/>
    <x v="1"/>
    <x v="0"/>
    <x v="2"/>
    <x v="0"/>
    <n v="13"/>
    <n v="0"/>
    <n v="3.5750000000000002"/>
  </r>
  <r>
    <x v="8"/>
    <x v="15"/>
    <x v="2"/>
    <x v="1"/>
    <x v="1"/>
    <x v="2"/>
    <x v="0"/>
    <x v="0"/>
    <n v="3"/>
    <n v="0"/>
    <n v="0.82500000000000007"/>
  </r>
  <r>
    <x v="1"/>
    <x v="16"/>
    <x v="7"/>
    <x v="0"/>
    <x v="1"/>
    <x v="0"/>
    <x v="3"/>
    <x v="1"/>
    <n v="5"/>
    <n v="0"/>
    <n v="0"/>
  </r>
  <r>
    <x v="7"/>
    <x v="11"/>
    <x v="2"/>
    <x v="0"/>
    <x v="1"/>
    <x v="1"/>
    <x v="3"/>
    <x v="0"/>
    <n v="3953"/>
    <n v="1386.8586"/>
    <n v="1778.8500000000001"/>
  </r>
  <r>
    <x v="3"/>
    <x v="4"/>
    <x v="3"/>
    <x v="0"/>
    <x v="1"/>
    <x v="3"/>
    <x v="0"/>
    <x v="0"/>
    <n v="497"/>
    <n v="0"/>
    <n v="273.35000000000002"/>
  </r>
  <r>
    <x v="7"/>
    <x v="0"/>
    <x v="0"/>
    <x v="0"/>
    <x v="1"/>
    <x v="1"/>
    <x v="2"/>
    <x v="0"/>
    <n v="302"/>
    <n v="64.995400000000004"/>
    <n v="135.9"/>
  </r>
  <r>
    <x v="7"/>
    <x v="11"/>
    <x v="2"/>
    <x v="1"/>
    <x v="1"/>
    <x v="0"/>
    <x v="0"/>
    <x v="0"/>
    <n v="148"/>
    <n v="0"/>
    <n v="40.700000000000003"/>
  </r>
  <r>
    <x v="9"/>
    <x v="0"/>
    <x v="0"/>
    <x v="1"/>
    <x v="1"/>
    <x v="0"/>
    <x v="0"/>
    <x v="0"/>
    <n v="1"/>
    <n v="0"/>
    <n v="0.26500000000000001"/>
  </r>
  <r>
    <x v="8"/>
    <x v="17"/>
    <x v="8"/>
    <x v="1"/>
    <x v="1"/>
    <x v="4"/>
    <x v="0"/>
    <x v="1"/>
    <n v="6"/>
    <n v="0"/>
    <n v="0"/>
  </r>
  <r>
    <x v="10"/>
    <x v="10"/>
    <x v="0"/>
    <x v="2"/>
    <x v="0"/>
    <x v="4"/>
    <x v="2"/>
    <x v="0"/>
    <n v="3"/>
    <n v="0"/>
    <n v="1.6500000000000001"/>
  </r>
  <r>
    <x v="1"/>
    <x v="4"/>
    <x v="3"/>
    <x v="1"/>
    <x v="1"/>
    <x v="2"/>
    <x v="0"/>
    <x v="0"/>
    <n v="6"/>
    <n v="0"/>
    <n v="1.6500000000000001"/>
  </r>
  <r>
    <x v="0"/>
    <x v="10"/>
    <x v="0"/>
    <x v="0"/>
    <x v="0"/>
    <x v="0"/>
    <x v="2"/>
    <x v="0"/>
    <n v="10203"/>
    <n v="0"/>
    <n v="2703.7950000000001"/>
  </r>
  <r>
    <x v="2"/>
    <x v="9"/>
    <x v="2"/>
    <x v="0"/>
    <x v="1"/>
    <x v="2"/>
    <x v="3"/>
    <x v="1"/>
    <n v="1"/>
    <n v="0"/>
    <n v="0"/>
  </r>
  <r>
    <x v="10"/>
    <x v="9"/>
    <x v="2"/>
    <x v="2"/>
    <x v="1"/>
    <x v="2"/>
    <x v="3"/>
    <x v="0"/>
    <n v="18"/>
    <n v="0"/>
    <n v="4.95"/>
  </r>
  <r>
    <x v="7"/>
    <x v="1"/>
    <x v="1"/>
    <x v="2"/>
    <x v="1"/>
    <x v="1"/>
    <x v="0"/>
    <x v="0"/>
    <n v="6"/>
    <n v="2.589"/>
    <n v="2.7"/>
  </r>
  <r>
    <x v="5"/>
    <x v="4"/>
    <x v="3"/>
    <x v="2"/>
    <x v="1"/>
    <x v="3"/>
    <x v="3"/>
    <x v="0"/>
    <n v="13"/>
    <n v="0"/>
    <n v="7.15"/>
  </r>
  <r>
    <x v="4"/>
    <x v="4"/>
    <x v="3"/>
    <x v="0"/>
    <x v="1"/>
    <x v="3"/>
    <x v="3"/>
    <x v="0"/>
    <n v="585"/>
    <n v="0"/>
    <n v="321.75"/>
  </r>
  <r>
    <x v="8"/>
    <x v="5"/>
    <x v="1"/>
    <x v="2"/>
    <x v="1"/>
    <x v="3"/>
    <x v="3"/>
    <x v="0"/>
    <n v="2"/>
    <n v="0"/>
    <n v="1.1000000000000001"/>
  </r>
  <r>
    <x v="6"/>
    <x v="7"/>
    <x v="2"/>
    <x v="0"/>
    <x v="1"/>
    <x v="2"/>
    <x v="0"/>
    <x v="0"/>
    <n v="10"/>
    <n v="0"/>
    <n v="2.75"/>
  </r>
  <r>
    <x v="1"/>
    <x v="12"/>
    <x v="1"/>
    <x v="1"/>
    <x v="1"/>
    <x v="4"/>
    <x v="0"/>
    <x v="1"/>
    <n v="20"/>
    <n v="0"/>
    <n v="0"/>
  </r>
  <r>
    <x v="9"/>
    <x v="6"/>
    <x v="4"/>
    <x v="2"/>
    <x v="1"/>
    <x v="2"/>
    <x v="2"/>
    <x v="1"/>
    <n v="1"/>
    <n v="0"/>
    <n v="0"/>
  </r>
  <r>
    <x v="8"/>
    <x v="0"/>
    <x v="0"/>
    <x v="0"/>
    <x v="1"/>
    <x v="4"/>
    <x v="2"/>
    <x v="0"/>
    <n v="12"/>
    <n v="0"/>
    <n v="6.6000000000000005"/>
  </r>
  <r>
    <x v="4"/>
    <x v="1"/>
    <x v="1"/>
    <x v="1"/>
    <x v="1"/>
    <x v="0"/>
    <x v="1"/>
    <x v="0"/>
    <n v="1"/>
    <n v="0"/>
    <n v="0.26500000000000001"/>
  </r>
  <r>
    <x v="8"/>
    <x v="8"/>
    <x v="5"/>
    <x v="1"/>
    <x v="1"/>
    <x v="0"/>
    <x v="2"/>
    <x v="0"/>
    <n v="33"/>
    <n v="0"/>
    <n v="9.0750000000000011"/>
  </r>
  <r>
    <x v="0"/>
    <x v="6"/>
    <x v="4"/>
    <x v="0"/>
    <x v="0"/>
    <x v="3"/>
    <x v="2"/>
    <x v="1"/>
    <n v="11"/>
    <n v="0"/>
    <n v="0"/>
  </r>
  <r>
    <x v="2"/>
    <x v="0"/>
    <x v="0"/>
    <x v="2"/>
    <x v="1"/>
    <x v="0"/>
    <x v="0"/>
    <x v="0"/>
    <n v="11"/>
    <n v="0"/>
    <n v="3.0250000000000004"/>
  </r>
  <r>
    <x v="4"/>
    <x v="2"/>
    <x v="2"/>
    <x v="0"/>
    <x v="1"/>
    <x v="5"/>
    <x v="2"/>
    <x v="0"/>
    <n v="1"/>
    <n v="1.3848"/>
    <n v="0.69000000000000006"/>
  </r>
  <r>
    <x v="0"/>
    <x v="0"/>
    <x v="0"/>
    <x v="1"/>
    <x v="1"/>
    <x v="0"/>
    <x v="2"/>
    <x v="0"/>
    <n v="7"/>
    <n v="0"/>
    <n v="1.855"/>
  </r>
  <r>
    <x v="9"/>
    <x v="15"/>
    <x v="2"/>
    <x v="2"/>
    <x v="1"/>
    <x v="3"/>
    <x v="3"/>
    <x v="0"/>
    <n v="8"/>
    <n v="0"/>
    <n v="4.4000000000000004"/>
  </r>
  <r>
    <x v="8"/>
    <x v="17"/>
    <x v="8"/>
    <x v="0"/>
    <x v="1"/>
    <x v="4"/>
    <x v="3"/>
    <x v="1"/>
    <n v="94"/>
    <n v="0"/>
    <n v="0"/>
  </r>
  <r>
    <x v="1"/>
    <x v="4"/>
    <x v="3"/>
    <x v="0"/>
    <x v="1"/>
    <x v="0"/>
    <x v="1"/>
    <x v="0"/>
    <n v="3754"/>
    <n v="0"/>
    <n v="1028.93"/>
  </r>
  <r>
    <x v="8"/>
    <x v="0"/>
    <x v="0"/>
    <x v="2"/>
    <x v="1"/>
    <x v="2"/>
    <x v="0"/>
    <x v="0"/>
    <n v="4"/>
    <n v="0"/>
    <n v="1.1000000000000001"/>
  </r>
  <r>
    <x v="3"/>
    <x v="6"/>
    <x v="4"/>
    <x v="2"/>
    <x v="1"/>
    <x v="2"/>
    <x v="3"/>
    <x v="0"/>
    <n v="12"/>
    <n v="0"/>
    <n v="3.3000000000000003"/>
  </r>
  <r>
    <x v="0"/>
    <x v="4"/>
    <x v="3"/>
    <x v="1"/>
    <x v="1"/>
    <x v="3"/>
    <x v="3"/>
    <x v="0"/>
    <n v="1"/>
    <n v="0"/>
    <n v="0.55000000000000004"/>
  </r>
  <r>
    <x v="0"/>
    <x v="4"/>
    <x v="3"/>
    <x v="2"/>
    <x v="1"/>
    <x v="4"/>
    <x v="1"/>
    <x v="0"/>
    <n v="1"/>
    <n v="0"/>
    <n v="0.55000000000000004"/>
  </r>
  <r>
    <x v="2"/>
    <x v="16"/>
    <x v="7"/>
    <x v="2"/>
    <x v="1"/>
    <x v="3"/>
    <x v="0"/>
    <x v="0"/>
    <n v="3"/>
    <n v="0"/>
    <n v="1.6500000000000001"/>
  </r>
  <r>
    <x v="9"/>
    <x v="8"/>
    <x v="5"/>
    <x v="0"/>
    <x v="1"/>
    <x v="0"/>
    <x v="3"/>
    <x v="0"/>
    <n v="536"/>
    <n v="0"/>
    <n v="142.04000000000002"/>
  </r>
  <r>
    <x v="6"/>
    <x v="12"/>
    <x v="1"/>
    <x v="2"/>
    <x v="1"/>
    <x v="3"/>
    <x v="3"/>
    <x v="0"/>
    <n v="3"/>
    <n v="0"/>
    <n v="1.6500000000000001"/>
  </r>
  <r>
    <x v="9"/>
    <x v="10"/>
    <x v="0"/>
    <x v="0"/>
    <x v="1"/>
    <x v="4"/>
    <x v="3"/>
    <x v="0"/>
    <n v="60"/>
    <n v="0"/>
    <n v="33"/>
  </r>
  <r>
    <x v="1"/>
    <x v="15"/>
    <x v="2"/>
    <x v="0"/>
    <x v="1"/>
    <x v="2"/>
    <x v="3"/>
    <x v="0"/>
    <n v="159"/>
    <n v="0"/>
    <n v="43.575000000000003"/>
  </r>
  <r>
    <x v="5"/>
    <x v="2"/>
    <x v="2"/>
    <x v="2"/>
    <x v="1"/>
    <x v="3"/>
    <x v="2"/>
    <x v="0"/>
    <n v="18"/>
    <n v="0"/>
    <n v="9.9"/>
  </r>
  <r>
    <x v="2"/>
    <x v="8"/>
    <x v="5"/>
    <x v="0"/>
    <x v="1"/>
    <x v="1"/>
    <x v="0"/>
    <x v="0"/>
    <n v="130"/>
    <n v="31.175900000000002"/>
    <n v="58.5"/>
  </r>
  <r>
    <x v="1"/>
    <x v="15"/>
    <x v="2"/>
    <x v="0"/>
    <x v="1"/>
    <x v="0"/>
    <x v="2"/>
    <x v="1"/>
    <n v="95"/>
    <n v="0"/>
    <n v="0"/>
  </r>
  <r>
    <x v="7"/>
    <x v="1"/>
    <x v="1"/>
    <x v="0"/>
    <x v="1"/>
    <x v="4"/>
    <x v="0"/>
    <x v="1"/>
    <n v="43"/>
    <n v="0"/>
    <n v="0"/>
  </r>
  <r>
    <x v="0"/>
    <x v="22"/>
    <x v="7"/>
    <x v="0"/>
    <x v="1"/>
    <x v="1"/>
    <x v="1"/>
    <x v="0"/>
    <n v="4"/>
    <n v="0.91970000000000007"/>
    <n v="1.8"/>
  </r>
  <r>
    <x v="3"/>
    <x v="22"/>
    <x v="7"/>
    <x v="0"/>
    <x v="1"/>
    <x v="3"/>
    <x v="3"/>
    <x v="0"/>
    <n v="2"/>
    <n v="0"/>
    <n v="1.1000000000000001"/>
  </r>
  <r>
    <x v="1"/>
    <x v="10"/>
    <x v="0"/>
    <x v="2"/>
    <x v="0"/>
    <x v="1"/>
    <x v="0"/>
    <x v="0"/>
    <n v="52"/>
    <n v="16.600999999999999"/>
    <n v="23.400000000000002"/>
  </r>
  <r>
    <x v="1"/>
    <x v="22"/>
    <x v="7"/>
    <x v="0"/>
    <x v="1"/>
    <x v="1"/>
    <x v="3"/>
    <x v="0"/>
    <n v="3"/>
    <n v="0.21870000000000001"/>
    <n v="1.35"/>
  </r>
  <r>
    <x v="11"/>
    <x v="16"/>
    <x v="7"/>
    <x v="0"/>
    <x v="1"/>
    <x v="2"/>
    <x v="2"/>
    <x v="1"/>
    <n v="4"/>
    <n v="0"/>
    <n v="0"/>
  </r>
  <r>
    <x v="5"/>
    <x v="6"/>
    <x v="4"/>
    <x v="1"/>
    <x v="1"/>
    <x v="4"/>
    <x v="3"/>
    <x v="0"/>
    <n v="1"/>
    <n v="0"/>
    <n v="0.55000000000000004"/>
  </r>
  <r>
    <x v="1"/>
    <x v="15"/>
    <x v="2"/>
    <x v="2"/>
    <x v="1"/>
    <x v="3"/>
    <x v="2"/>
    <x v="0"/>
    <n v="36"/>
    <n v="0"/>
    <n v="19.8"/>
  </r>
  <r>
    <x v="1"/>
    <x v="9"/>
    <x v="2"/>
    <x v="2"/>
    <x v="1"/>
    <x v="3"/>
    <x v="1"/>
    <x v="0"/>
    <n v="2"/>
    <n v="0"/>
    <n v="1.1000000000000001"/>
  </r>
  <r>
    <x v="11"/>
    <x v="11"/>
    <x v="2"/>
    <x v="0"/>
    <x v="1"/>
    <x v="2"/>
    <x v="0"/>
    <x v="1"/>
    <n v="121"/>
    <n v="0"/>
    <n v="0"/>
  </r>
  <r>
    <x v="9"/>
    <x v="4"/>
    <x v="3"/>
    <x v="1"/>
    <x v="1"/>
    <x v="3"/>
    <x v="2"/>
    <x v="1"/>
    <n v="0"/>
    <n v="0"/>
    <n v="0"/>
  </r>
  <r>
    <x v="9"/>
    <x v="6"/>
    <x v="4"/>
    <x v="0"/>
    <x v="0"/>
    <x v="2"/>
    <x v="3"/>
    <x v="1"/>
    <n v="4"/>
    <n v="0"/>
    <n v="0"/>
  </r>
  <r>
    <x v="8"/>
    <x v="19"/>
    <x v="2"/>
    <x v="0"/>
    <x v="1"/>
    <x v="1"/>
    <x v="1"/>
    <x v="0"/>
    <n v="388"/>
    <n v="112.15310000000001"/>
    <n v="174.6"/>
  </r>
  <r>
    <x v="7"/>
    <x v="17"/>
    <x v="8"/>
    <x v="2"/>
    <x v="1"/>
    <x v="2"/>
    <x v="0"/>
    <x v="0"/>
    <n v="46"/>
    <n v="0"/>
    <n v="12.65"/>
  </r>
  <r>
    <x v="4"/>
    <x v="0"/>
    <x v="0"/>
    <x v="0"/>
    <x v="1"/>
    <x v="2"/>
    <x v="3"/>
    <x v="0"/>
    <n v="41"/>
    <n v="0"/>
    <n v="10.865"/>
  </r>
  <r>
    <x v="9"/>
    <x v="11"/>
    <x v="2"/>
    <x v="2"/>
    <x v="1"/>
    <x v="0"/>
    <x v="1"/>
    <x v="1"/>
    <n v="2"/>
    <n v="0"/>
    <n v="0"/>
  </r>
  <r>
    <x v="8"/>
    <x v="17"/>
    <x v="8"/>
    <x v="1"/>
    <x v="1"/>
    <x v="4"/>
    <x v="3"/>
    <x v="0"/>
    <n v="3"/>
    <n v="0"/>
    <n v="1.6500000000000001"/>
  </r>
  <r>
    <x v="9"/>
    <x v="5"/>
    <x v="1"/>
    <x v="2"/>
    <x v="1"/>
    <x v="4"/>
    <x v="3"/>
    <x v="0"/>
    <n v="2"/>
    <n v="0"/>
    <n v="1.1000000000000001"/>
  </r>
  <r>
    <x v="7"/>
    <x v="16"/>
    <x v="7"/>
    <x v="2"/>
    <x v="1"/>
    <x v="4"/>
    <x v="2"/>
    <x v="0"/>
    <n v="1"/>
    <n v="0"/>
    <n v="0.55000000000000004"/>
  </r>
  <r>
    <x v="10"/>
    <x v="4"/>
    <x v="3"/>
    <x v="0"/>
    <x v="1"/>
    <x v="2"/>
    <x v="0"/>
    <x v="0"/>
    <n v="1005"/>
    <n v="0"/>
    <n v="276.375"/>
  </r>
  <r>
    <x v="0"/>
    <x v="19"/>
    <x v="2"/>
    <x v="2"/>
    <x v="1"/>
    <x v="0"/>
    <x v="1"/>
    <x v="0"/>
    <n v="49"/>
    <n v="0"/>
    <n v="12.985000000000001"/>
  </r>
  <r>
    <x v="7"/>
    <x v="15"/>
    <x v="2"/>
    <x v="0"/>
    <x v="1"/>
    <x v="5"/>
    <x v="0"/>
    <x v="0"/>
    <n v="6"/>
    <n v="90.888100000000009"/>
    <n v="4.1400000000000006"/>
  </r>
  <r>
    <x v="9"/>
    <x v="0"/>
    <x v="0"/>
    <x v="1"/>
    <x v="1"/>
    <x v="4"/>
    <x v="3"/>
    <x v="1"/>
    <n v="5"/>
    <n v="0"/>
    <n v="0"/>
  </r>
  <r>
    <x v="0"/>
    <x v="4"/>
    <x v="3"/>
    <x v="2"/>
    <x v="1"/>
    <x v="2"/>
    <x v="2"/>
    <x v="0"/>
    <n v="135"/>
    <n v="0"/>
    <n v="35.774999999999999"/>
  </r>
  <r>
    <x v="11"/>
    <x v="2"/>
    <x v="2"/>
    <x v="2"/>
    <x v="1"/>
    <x v="2"/>
    <x v="0"/>
    <x v="0"/>
    <n v="3"/>
    <n v="0"/>
    <n v="0.82500000000000007"/>
  </r>
  <r>
    <x v="3"/>
    <x v="17"/>
    <x v="8"/>
    <x v="1"/>
    <x v="1"/>
    <x v="1"/>
    <x v="0"/>
    <x v="0"/>
    <n v="16"/>
    <n v="6.4305000000000003"/>
    <n v="7.2"/>
  </r>
  <r>
    <x v="1"/>
    <x v="6"/>
    <x v="4"/>
    <x v="1"/>
    <x v="0"/>
    <x v="3"/>
    <x v="2"/>
    <x v="1"/>
    <n v="0"/>
    <n v="0"/>
    <n v="0"/>
  </r>
  <r>
    <x v="0"/>
    <x v="13"/>
    <x v="0"/>
    <x v="1"/>
    <x v="1"/>
    <x v="0"/>
    <x v="2"/>
    <x v="0"/>
    <n v="1"/>
    <n v="0"/>
    <n v="0.26500000000000001"/>
  </r>
  <r>
    <x v="9"/>
    <x v="16"/>
    <x v="7"/>
    <x v="0"/>
    <x v="1"/>
    <x v="1"/>
    <x v="1"/>
    <x v="0"/>
    <n v="208"/>
    <n v="92.548700000000011"/>
    <n v="93.600000000000009"/>
  </r>
  <r>
    <x v="5"/>
    <x v="15"/>
    <x v="2"/>
    <x v="1"/>
    <x v="1"/>
    <x v="3"/>
    <x v="3"/>
    <x v="0"/>
    <n v="4"/>
    <n v="0"/>
    <n v="2.2000000000000002"/>
  </r>
  <r>
    <x v="10"/>
    <x v="11"/>
    <x v="2"/>
    <x v="2"/>
    <x v="1"/>
    <x v="0"/>
    <x v="0"/>
    <x v="1"/>
    <n v="6"/>
    <n v="0"/>
    <n v="0"/>
  </r>
  <r>
    <x v="11"/>
    <x v="6"/>
    <x v="4"/>
    <x v="0"/>
    <x v="0"/>
    <x v="3"/>
    <x v="0"/>
    <x v="1"/>
    <n v="1"/>
    <n v="0"/>
    <n v="0"/>
  </r>
  <r>
    <x v="2"/>
    <x v="12"/>
    <x v="1"/>
    <x v="2"/>
    <x v="1"/>
    <x v="0"/>
    <x v="3"/>
    <x v="0"/>
    <n v="69"/>
    <n v="0"/>
    <n v="18.975000000000001"/>
  </r>
  <r>
    <x v="2"/>
    <x v="18"/>
    <x v="9"/>
    <x v="0"/>
    <x v="1"/>
    <x v="1"/>
    <x v="3"/>
    <x v="0"/>
    <n v="4"/>
    <n v="0.78600000000000003"/>
    <n v="1.8"/>
  </r>
  <r>
    <x v="10"/>
    <x v="10"/>
    <x v="0"/>
    <x v="2"/>
    <x v="1"/>
    <x v="2"/>
    <x v="1"/>
    <x v="0"/>
    <n v="30"/>
    <n v="0"/>
    <n v="8.25"/>
  </r>
  <r>
    <x v="4"/>
    <x v="17"/>
    <x v="8"/>
    <x v="2"/>
    <x v="1"/>
    <x v="1"/>
    <x v="1"/>
    <x v="0"/>
    <n v="72"/>
    <n v="15.041"/>
    <n v="32.4"/>
  </r>
  <r>
    <x v="3"/>
    <x v="12"/>
    <x v="1"/>
    <x v="2"/>
    <x v="1"/>
    <x v="2"/>
    <x v="3"/>
    <x v="1"/>
    <n v="1"/>
    <n v="0"/>
    <n v="0"/>
  </r>
  <r>
    <x v="6"/>
    <x v="16"/>
    <x v="7"/>
    <x v="2"/>
    <x v="1"/>
    <x v="0"/>
    <x v="1"/>
    <x v="0"/>
    <n v="15"/>
    <n v="0"/>
    <n v="4.125"/>
  </r>
  <r>
    <x v="8"/>
    <x v="10"/>
    <x v="0"/>
    <x v="0"/>
    <x v="0"/>
    <x v="2"/>
    <x v="1"/>
    <x v="1"/>
    <n v="5"/>
    <n v="0"/>
    <n v="0"/>
  </r>
  <r>
    <x v="1"/>
    <x v="6"/>
    <x v="4"/>
    <x v="0"/>
    <x v="0"/>
    <x v="3"/>
    <x v="2"/>
    <x v="0"/>
    <n v="258"/>
    <n v="0"/>
    <n v="141.9"/>
  </r>
  <r>
    <x v="1"/>
    <x v="16"/>
    <x v="7"/>
    <x v="1"/>
    <x v="1"/>
    <x v="1"/>
    <x v="0"/>
    <x v="0"/>
    <n v="6"/>
    <n v="1.8544"/>
    <n v="2.7"/>
  </r>
  <r>
    <x v="8"/>
    <x v="17"/>
    <x v="8"/>
    <x v="0"/>
    <x v="1"/>
    <x v="0"/>
    <x v="1"/>
    <x v="0"/>
    <n v="1195"/>
    <n v="0"/>
    <n v="328.625"/>
  </r>
  <r>
    <x v="0"/>
    <x v="6"/>
    <x v="4"/>
    <x v="0"/>
    <x v="1"/>
    <x v="3"/>
    <x v="3"/>
    <x v="1"/>
    <n v="21"/>
    <n v="0"/>
    <n v="0"/>
  </r>
  <r>
    <x v="10"/>
    <x v="13"/>
    <x v="0"/>
    <x v="2"/>
    <x v="1"/>
    <x v="4"/>
    <x v="2"/>
    <x v="0"/>
    <n v="1"/>
    <n v="0"/>
    <n v="0.55000000000000004"/>
  </r>
  <r>
    <x v="1"/>
    <x v="3"/>
    <x v="2"/>
    <x v="0"/>
    <x v="1"/>
    <x v="0"/>
    <x v="0"/>
    <x v="1"/>
    <n v="6"/>
    <n v="0"/>
    <n v="0"/>
  </r>
  <r>
    <x v="5"/>
    <x v="19"/>
    <x v="2"/>
    <x v="1"/>
    <x v="1"/>
    <x v="2"/>
    <x v="2"/>
    <x v="0"/>
    <n v="49"/>
    <n v="0"/>
    <n v="12.985000000000001"/>
  </r>
  <r>
    <x v="3"/>
    <x v="10"/>
    <x v="0"/>
    <x v="2"/>
    <x v="1"/>
    <x v="0"/>
    <x v="0"/>
    <x v="1"/>
    <n v="12"/>
    <n v="0"/>
    <n v="0"/>
  </r>
  <r>
    <x v="9"/>
    <x v="0"/>
    <x v="0"/>
    <x v="2"/>
    <x v="1"/>
    <x v="1"/>
    <x v="3"/>
    <x v="0"/>
    <n v="6"/>
    <n v="1.2730000000000001"/>
    <n v="2.7"/>
  </r>
  <r>
    <x v="7"/>
    <x v="4"/>
    <x v="3"/>
    <x v="0"/>
    <x v="0"/>
    <x v="2"/>
    <x v="1"/>
    <x v="0"/>
    <n v="5"/>
    <n v="0"/>
    <n v="1.375"/>
  </r>
  <r>
    <x v="4"/>
    <x v="8"/>
    <x v="5"/>
    <x v="0"/>
    <x v="1"/>
    <x v="0"/>
    <x v="3"/>
    <x v="0"/>
    <n v="479"/>
    <n v="0"/>
    <n v="126.935"/>
  </r>
  <r>
    <x v="11"/>
    <x v="9"/>
    <x v="2"/>
    <x v="1"/>
    <x v="1"/>
    <x v="3"/>
    <x v="0"/>
    <x v="0"/>
    <n v="17"/>
    <n v="0"/>
    <n v="9.35"/>
  </r>
  <r>
    <x v="2"/>
    <x v="19"/>
    <x v="2"/>
    <x v="2"/>
    <x v="1"/>
    <x v="0"/>
    <x v="0"/>
    <x v="0"/>
    <n v="176"/>
    <n v="0"/>
    <n v="48.400000000000006"/>
  </r>
  <r>
    <x v="0"/>
    <x v="10"/>
    <x v="0"/>
    <x v="1"/>
    <x v="0"/>
    <x v="1"/>
    <x v="1"/>
    <x v="0"/>
    <n v="1"/>
    <n v="0.61799999999999999"/>
    <n v="0.45"/>
  </r>
  <r>
    <x v="4"/>
    <x v="0"/>
    <x v="0"/>
    <x v="2"/>
    <x v="1"/>
    <x v="2"/>
    <x v="3"/>
    <x v="0"/>
    <n v="8"/>
    <n v="0"/>
    <n v="2.12"/>
  </r>
  <r>
    <x v="5"/>
    <x v="15"/>
    <x v="2"/>
    <x v="1"/>
    <x v="1"/>
    <x v="0"/>
    <x v="3"/>
    <x v="1"/>
    <n v="1"/>
    <n v="0"/>
    <n v="0"/>
  </r>
  <r>
    <x v="2"/>
    <x v="13"/>
    <x v="0"/>
    <x v="2"/>
    <x v="1"/>
    <x v="0"/>
    <x v="3"/>
    <x v="0"/>
    <n v="2"/>
    <n v="0"/>
    <n v="0.55000000000000004"/>
  </r>
  <r>
    <x v="1"/>
    <x v="22"/>
    <x v="7"/>
    <x v="0"/>
    <x v="1"/>
    <x v="3"/>
    <x v="1"/>
    <x v="0"/>
    <n v="2"/>
    <n v="0"/>
    <n v="1.1000000000000001"/>
  </r>
  <r>
    <x v="10"/>
    <x v="10"/>
    <x v="0"/>
    <x v="0"/>
    <x v="1"/>
    <x v="0"/>
    <x v="0"/>
    <x v="1"/>
    <n v="202"/>
    <n v="0"/>
    <n v="0"/>
  </r>
  <r>
    <x v="0"/>
    <x v="11"/>
    <x v="2"/>
    <x v="1"/>
    <x v="1"/>
    <x v="2"/>
    <x v="1"/>
    <x v="0"/>
    <n v="14"/>
    <n v="0"/>
    <n v="3.71"/>
  </r>
  <r>
    <x v="10"/>
    <x v="11"/>
    <x v="2"/>
    <x v="2"/>
    <x v="1"/>
    <x v="0"/>
    <x v="3"/>
    <x v="0"/>
    <n v="519"/>
    <n v="0"/>
    <n v="142.72499999999999"/>
  </r>
  <r>
    <x v="2"/>
    <x v="2"/>
    <x v="2"/>
    <x v="0"/>
    <x v="1"/>
    <x v="4"/>
    <x v="1"/>
    <x v="1"/>
    <n v="19"/>
    <n v="0"/>
    <n v="0"/>
  </r>
  <r>
    <x v="1"/>
    <x v="9"/>
    <x v="2"/>
    <x v="1"/>
    <x v="1"/>
    <x v="2"/>
    <x v="3"/>
    <x v="0"/>
    <n v="9"/>
    <n v="0"/>
    <n v="2.4550000000000001"/>
  </r>
  <r>
    <x v="5"/>
    <x v="8"/>
    <x v="5"/>
    <x v="2"/>
    <x v="1"/>
    <x v="0"/>
    <x v="3"/>
    <x v="1"/>
    <n v="19"/>
    <n v="0"/>
    <n v="0"/>
  </r>
  <r>
    <x v="11"/>
    <x v="9"/>
    <x v="2"/>
    <x v="0"/>
    <x v="1"/>
    <x v="4"/>
    <x v="2"/>
    <x v="0"/>
    <n v="50"/>
    <n v="0"/>
    <n v="27.5"/>
  </r>
  <r>
    <x v="11"/>
    <x v="11"/>
    <x v="2"/>
    <x v="2"/>
    <x v="1"/>
    <x v="3"/>
    <x v="3"/>
    <x v="0"/>
    <n v="28"/>
    <n v="0"/>
    <n v="15.4"/>
  </r>
  <r>
    <x v="4"/>
    <x v="19"/>
    <x v="2"/>
    <x v="2"/>
    <x v="1"/>
    <x v="2"/>
    <x v="2"/>
    <x v="0"/>
    <n v="117"/>
    <n v="0"/>
    <n v="31.005000000000003"/>
  </r>
  <r>
    <x v="7"/>
    <x v="12"/>
    <x v="1"/>
    <x v="2"/>
    <x v="1"/>
    <x v="1"/>
    <x v="2"/>
    <x v="0"/>
    <n v="58"/>
    <n v="20.175000000000001"/>
    <n v="26.1"/>
  </r>
  <r>
    <x v="7"/>
    <x v="30"/>
    <x v="1"/>
    <x v="0"/>
    <x v="1"/>
    <x v="3"/>
    <x v="2"/>
    <x v="0"/>
    <n v="1"/>
    <n v="0"/>
    <n v="0.55000000000000004"/>
  </r>
  <r>
    <x v="8"/>
    <x v="17"/>
    <x v="8"/>
    <x v="0"/>
    <x v="1"/>
    <x v="3"/>
    <x v="1"/>
    <x v="1"/>
    <n v="5"/>
    <n v="0"/>
    <n v="0"/>
  </r>
  <r>
    <x v="7"/>
    <x v="0"/>
    <x v="0"/>
    <x v="0"/>
    <x v="1"/>
    <x v="2"/>
    <x v="2"/>
    <x v="0"/>
    <n v="192"/>
    <n v="0"/>
    <n v="52.800000000000004"/>
  </r>
  <r>
    <x v="3"/>
    <x v="11"/>
    <x v="2"/>
    <x v="1"/>
    <x v="1"/>
    <x v="0"/>
    <x v="1"/>
    <x v="1"/>
    <n v="7"/>
    <n v="0"/>
    <n v="0"/>
  </r>
  <r>
    <x v="9"/>
    <x v="6"/>
    <x v="4"/>
    <x v="2"/>
    <x v="0"/>
    <x v="1"/>
    <x v="2"/>
    <x v="0"/>
    <n v="46"/>
    <n v="8.847900000000001"/>
    <n v="20.7"/>
  </r>
  <r>
    <x v="11"/>
    <x v="22"/>
    <x v="7"/>
    <x v="1"/>
    <x v="1"/>
    <x v="0"/>
    <x v="2"/>
    <x v="0"/>
    <n v="1"/>
    <n v="0"/>
    <n v="0.27500000000000002"/>
  </r>
  <r>
    <x v="4"/>
    <x v="10"/>
    <x v="0"/>
    <x v="1"/>
    <x v="0"/>
    <x v="0"/>
    <x v="2"/>
    <x v="0"/>
    <n v="90"/>
    <n v="0"/>
    <n v="23.85"/>
  </r>
  <r>
    <x v="10"/>
    <x v="1"/>
    <x v="1"/>
    <x v="2"/>
    <x v="1"/>
    <x v="3"/>
    <x v="1"/>
    <x v="0"/>
    <n v="4"/>
    <n v="0"/>
    <n v="2.2000000000000002"/>
  </r>
  <r>
    <x v="9"/>
    <x v="19"/>
    <x v="2"/>
    <x v="2"/>
    <x v="1"/>
    <x v="2"/>
    <x v="0"/>
    <x v="1"/>
    <n v="5"/>
    <n v="0"/>
    <n v="0"/>
  </r>
  <r>
    <x v="4"/>
    <x v="17"/>
    <x v="8"/>
    <x v="1"/>
    <x v="1"/>
    <x v="5"/>
    <x v="2"/>
    <x v="0"/>
    <n v="2"/>
    <n v="3.9174000000000002"/>
    <n v="1.3800000000000001"/>
  </r>
  <r>
    <x v="9"/>
    <x v="26"/>
    <x v="2"/>
    <x v="1"/>
    <x v="1"/>
    <x v="0"/>
    <x v="2"/>
    <x v="1"/>
    <n v="1"/>
    <n v="0"/>
    <n v="0"/>
  </r>
  <r>
    <x v="3"/>
    <x v="4"/>
    <x v="3"/>
    <x v="0"/>
    <x v="1"/>
    <x v="2"/>
    <x v="2"/>
    <x v="0"/>
    <n v="4253"/>
    <n v="0"/>
    <n v="1169.575"/>
  </r>
  <r>
    <x v="8"/>
    <x v="11"/>
    <x v="2"/>
    <x v="0"/>
    <x v="1"/>
    <x v="2"/>
    <x v="0"/>
    <x v="0"/>
    <n v="686"/>
    <n v="0"/>
    <n v="188.65"/>
  </r>
  <r>
    <x v="5"/>
    <x v="11"/>
    <x v="2"/>
    <x v="1"/>
    <x v="1"/>
    <x v="0"/>
    <x v="2"/>
    <x v="1"/>
    <n v="69"/>
    <n v="0"/>
    <n v="0"/>
  </r>
  <r>
    <x v="8"/>
    <x v="1"/>
    <x v="1"/>
    <x v="0"/>
    <x v="1"/>
    <x v="2"/>
    <x v="0"/>
    <x v="0"/>
    <n v="133"/>
    <n v="0"/>
    <n v="36.575000000000003"/>
  </r>
  <r>
    <x v="0"/>
    <x v="15"/>
    <x v="2"/>
    <x v="0"/>
    <x v="1"/>
    <x v="3"/>
    <x v="0"/>
    <x v="0"/>
    <n v="64"/>
    <n v="0"/>
    <n v="35.200000000000003"/>
  </r>
  <r>
    <x v="10"/>
    <x v="4"/>
    <x v="3"/>
    <x v="0"/>
    <x v="0"/>
    <x v="2"/>
    <x v="3"/>
    <x v="0"/>
    <n v="20"/>
    <n v="0"/>
    <n v="5.5"/>
  </r>
  <r>
    <x v="7"/>
    <x v="6"/>
    <x v="4"/>
    <x v="0"/>
    <x v="1"/>
    <x v="1"/>
    <x v="1"/>
    <x v="0"/>
    <n v="1648"/>
    <n v="623.05889999999999"/>
    <n v="741.6"/>
  </r>
  <r>
    <x v="2"/>
    <x v="4"/>
    <x v="3"/>
    <x v="2"/>
    <x v="0"/>
    <x v="2"/>
    <x v="3"/>
    <x v="0"/>
    <n v="2"/>
    <n v="0"/>
    <n v="0.55000000000000004"/>
  </r>
  <r>
    <x v="8"/>
    <x v="8"/>
    <x v="5"/>
    <x v="2"/>
    <x v="1"/>
    <x v="1"/>
    <x v="0"/>
    <x v="0"/>
    <n v="4"/>
    <n v="0.80549999999999999"/>
    <n v="1.8"/>
  </r>
  <r>
    <x v="3"/>
    <x v="21"/>
    <x v="0"/>
    <x v="2"/>
    <x v="1"/>
    <x v="3"/>
    <x v="2"/>
    <x v="1"/>
    <n v="0"/>
    <n v="0"/>
    <n v="0"/>
  </r>
  <r>
    <x v="3"/>
    <x v="4"/>
    <x v="3"/>
    <x v="0"/>
    <x v="1"/>
    <x v="0"/>
    <x v="1"/>
    <x v="1"/>
    <n v="24"/>
    <n v="0"/>
    <n v="0"/>
  </r>
  <r>
    <x v="4"/>
    <x v="4"/>
    <x v="3"/>
    <x v="1"/>
    <x v="1"/>
    <x v="0"/>
    <x v="0"/>
    <x v="0"/>
    <n v="21"/>
    <n v="0"/>
    <n v="5.5650000000000004"/>
  </r>
  <r>
    <x v="0"/>
    <x v="21"/>
    <x v="0"/>
    <x v="0"/>
    <x v="1"/>
    <x v="0"/>
    <x v="3"/>
    <x v="0"/>
    <n v="29"/>
    <n v="0"/>
    <n v="7.6850000000000005"/>
  </r>
  <r>
    <x v="1"/>
    <x v="14"/>
    <x v="6"/>
    <x v="0"/>
    <x v="1"/>
    <x v="0"/>
    <x v="2"/>
    <x v="0"/>
    <n v="19"/>
    <n v="0"/>
    <n v="5.2250000000000005"/>
  </r>
  <r>
    <x v="8"/>
    <x v="11"/>
    <x v="2"/>
    <x v="1"/>
    <x v="1"/>
    <x v="1"/>
    <x v="2"/>
    <x v="0"/>
    <n v="163"/>
    <n v="42.705500000000001"/>
    <n v="73.350000000000009"/>
  </r>
  <r>
    <x v="5"/>
    <x v="11"/>
    <x v="2"/>
    <x v="0"/>
    <x v="1"/>
    <x v="5"/>
    <x v="2"/>
    <x v="0"/>
    <n v="6"/>
    <n v="63.021700000000003"/>
    <n v="4.1400000000000006"/>
  </r>
  <r>
    <x v="2"/>
    <x v="21"/>
    <x v="0"/>
    <x v="2"/>
    <x v="1"/>
    <x v="3"/>
    <x v="2"/>
    <x v="1"/>
    <n v="0"/>
    <n v="0"/>
    <n v="0"/>
  </r>
  <r>
    <x v="3"/>
    <x v="18"/>
    <x v="9"/>
    <x v="0"/>
    <x v="0"/>
    <x v="0"/>
    <x v="2"/>
    <x v="0"/>
    <n v="4"/>
    <n v="0"/>
    <n v="1.1000000000000001"/>
  </r>
  <r>
    <x v="0"/>
    <x v="25"/>
    <x v="11"/>
    <x v="0"/>
    <x v="1"/>
    <x v="3"/>
    <x v="2"/>
    <x v="1"/>
    <n v="1"/>
    <n v="0"/>
    <n v="0"/>
  </r>
  <r>
    <x v="4"/>
    <x v="11"/>
    <x v="2"/>
    <x v="0"/>
    <x v="1"/>
    <x v="1"/>
    <x v="3"/>
    <x v="0"/>
    <n v="1285"/>
    <n v="420.08770000000004"/>
    <n v="578.25"/>
  </r>
  <r>
    <x v="0"/>
    <x v="10"/>
    <x v="0"/>
    <x v="2"/>
    <x v="1"/>
    <x v="4"/>
    <x v="2"/>
    <x v="0"/>
    <n v="75"/>
    <n v="0"/>
    <n v="41.25"/>
  </r>
  <r>
    <x v="8"/>
    <x v="12"/>
    <x v="1"/>
    <x v="0"/>
    <x v="1"/>
    <x v="1"/>
    <x v="0"/>
    <x v="0"/>
    <n v="354"/>
    <n v="120.52680000000001"/>
    <n v="159.30000000000001"/>
  </r>
  <r>
    <x v="5"/>
    <x v="17"/>
    <x v="8"/>
    <x v="2"/>
    <x v="1"/>
    <x v="3"/>
    <x v="0"/>
    <x v="1"/>
    <n v="5"/>
    <n v="0"/>
    <n v="0"/>
  </r>
  <r>
    <x v="10"/>
    <x v="17"/>
    <x v="8"/>
    <x v="0"/>
    <x v="1"/>
    <x v="4"/>
    <x v="2"/>
    <x v="0"/>
    <n v="164"/>
    <n v="0"/>
    <n v="90.2"/>
  </r>
  <r>
    <x v="6"/>
    <x v="6"/>
    <x v="4"/>
    <x v="2"/>
    <x v="1"/>
    <x v="3"/>
    <x v="3"/>
    <x v="0"/>
    <n v="7"/>
    <n v="0"/>
    <n v="3.85"/>
  </r>
  <r>
    <x v="3"/>
    <x v="21"/>
    <x v="0"/>
    <x v="0"/>
    <x v="1"/>
    <x v="3"/>
    <x v="2"/>
    <x v="1"/>
    <n v="0"/>
    <n v="0"/>
    <n v="0"/>
  </r>
  <r>
    <x v="4"/>
    <x v="16"/>
    <x v="7"/>
    <x v="0"/>
    <x v="1"/>
    <x v="0"/>
    <x v="2"/>
    <x v="1"/>
    <n v="24"/>
    <n v="0"/>
    <n v="0"/>
  </r>
  <r>
    <x v="4"/>
    <x v="16"/>
    <x v="7"/>
    <x v="1"/>
    <x v="1"/>
    <x v="3"/>
    <x v="2"/>
    <x v="1"/>
    <n v="0"/>
    <n v="0"/>
    <n v="0"/>
  </r>
  <r>
    <x v="4"/>
    <x v="12"/>
    <x v="1"/>
    <x v="0"/>
    <x v="1"/>
    <x v="1"/>
    <x v="2"/>
    <x v="0"/>
    <n v="802"/>
    <n v="201.8629"/>
    <n v="360.90000000000003"/>
  </r>
  <r>
    <x v="3"/>
    <x v="23"/>
    <x v="2"/>
    <x v="2"/>
    <x v="1"/>
    <x v="3"/>
    <x v="2"/>
    <x v="1"/>
    <n v="0"/>
    <n v="0"/>
    <n v="0"/>
  </r>
  <r>
    <x v="0"/>
    <x v="17"/>
    <x v="8"/>
    <x v="2"/>
    <x v="1"/>
    <x v="4"/>
    <x v="3"/>
    <x v="1"/>
    <n v="13"/>
    <n v="0"/>
    <n v="0"/>
  </r>
  <r>
    <x v="1"/>
    <x v="0"/>
    <x v="0"/>
    <x v="2"/>
    <x v="1"/>
    <x v="1"/>
    <x v="1"/>
    <x v="0"/>
    <n v="12"/>
    <n v="2.9284000000000003"/>
    <n v="5.4"/>
  </r>
  <r>
    <x v="9"/>
    <x v="1"/>
    <x v="1"/>
    <x v="0"/>
    <x v="1"/>
    <x v="4"/>
    <x v="3"/>
    <x v="0"/>
    <n v="10"/>
    <n v="0"/>
    <n v="5.5"/>
  </r>
  <r>
    <x v="2"/>
    <x v="17"/>
    <x v="8"/>
    <x v="0"/>
    <x v="1"/>
    <x v="0"/>
    <x v="0"/>
    <x v="1"/>
    <n v="83"/>
    <n v="0"/>
    <n v="0"/>
  </r>
  <r>
    <x v="6"/>
    <x v="10"/>
    <x v="0"/>
    <x v="1"/>
    <x v="1"/>
    <x v="3"/>
    <x v="0"/>
    <x v="0"/>
    <n v="8"/>
    <n v="0"/>
    <n v="4.4000000000000004"/>
  </r>
  <r>
    <x v="2"/>
    <x v="11"/>
    <x v="2"/>
    <x v="2"/>
    <x v="1"/>
    <x v="0"/>
    <x v="3"/>
    <x v="1"/>
    <n v="23"/>
    <n v="0"/>
    <n v="0"/>
  </r>
  <r>
    <x v="2"/>
    <x v="19"/>
    <x v="2"/>
    <x v="2"/>
    <x v="1"/>
    <x v="1"/>
    <x v="2"/>
    <x v="0"/>
    <n v="53"/>
    <n v="13.9084"/>
    <n v="23.85"/>
  </r>
  <r>
    <x v="2"/>
    <x v="0"/>
    <x v="0"/>
    <x v="2"/>
    <x v="1"/>
    <x v="3"/>
    <x v="2"/>
    <x v="1"/>
    <n v="1"/>
    <n v="0"/>
    <n v="0"/>
  </r>
  <r>
    <x v="5"/>
    <x v="13"/>
    <x v="0"/>
    <x v="0"/>
    <x v="1"/>
    <x v="0"/>
    <x v="2"/>
    <x v="0"/>
    <n v="402"/>
    <n v="0"/>
    <n v="106.53"/>
  </r>
  <r>
    <x v="11"/>
    <x v="11"/>
    <x v="2"/>
    <x v="2"/>
    <x v="1"/>
    <x v="0"/>
    <x v="0"/>
    <x v="0"/>
    <n v="372"/>
    <n v="0"/>
    <n v="102.30000000000001"/>
  </r>
  <r>
    <x v="6"/>
    <x v="11"/>
    <x v="2"/>
    <x v="2"/>
    <x v="1"/>
    <x v="1"/>
    <x v="0"/>
    <x v="0"/>
    <n v="121"/>
    <n v="39.152799999999999"/>
    <n v="54.45"/>
  </r>
  <r>
    <x v="4"/>
    <x v="8"/>
    <x v="5"/>
    <x v="0"/>
    <x v="1"/>
    <x v="4"/>
    <x v="3"/>
    <x v="1"/>
    <n v="16"/>
    <n v="0"/>
    <n v="0"/>
  </r>
  <r>
    <x v="6"/>
    <x v="20"/>
    <x v="10"/>
    <x v="0"/>
    <x v="1"/>
    <x v="0"/>
    <x v="1"/>
    <x v="0"/>
    <n v="1"/>
    <n v="0"/>
    <n v="0.27500000000000002"/>
  </r>
  <r>
    <x v="6"/>
    <x v="26"/>
    <x v="2"/>
    <x v="0"/>
    <x v="1"/>
    <x v="0"/>
    <x v="0"/>
    <x v="1"/>
    <n v="8"/>
    <n v="0"/>
    <n v="0"/>
  </r>
  <r>
    <x v="9"/>
    <x v="13"/>
    <x v="0"/>
    <x v="1"/>
    <x v="1"/>
    <x v="3"/>
    <x v="2"/>
    <x v="1"/>
    <n v="1"/>
    <n v="0"/>
    <n v="0"/>
  </r>
  <r>
    <x v="10"/>
    <x v="11"/>
    <x v="2"/>
    <x v="1"/>
    <x v="1"/>
    <x v="2"/>
    <x v="3"/>
    <x v="1"/>
    <n v="1"/>
    <n v="0"/>
    <n v="0"/>
  </r>
  <r>
    <x v="0"/>
    <x v="16"/>
    <x v="7"/>
    <x v="1"/>
    <x v="1"/>
    <x v="4"/>
    <x v="3"/>
    <x v="0"/>
    <n v="1"/>
    <n v="0"/>
    <n v="0.55000000000000004"/>
  </r>
  <r>
    <x v="8"/>
    <x v="6"/>
    <x v="4"/>
    <x v="1"/>
    <x v="1"/>
    <x v="2"/>
    <x v="2"/>
    <x v="0"/>
    <n v="21"/>
    <n v="0"/>
    <n v="5.7750000000000004"/>
  </r>
  <r>
    <x v="6"/>
    <x v="1"/>
    <x v="1"/>
    <x v="0"/>
    <x v="1"/>
    <x v="4"/>
    <x v="2"/>
    <x v="1"/>
    <n v="6"/>
    <n v="0"/>
    <n v="0"/>
  </r>
  <r>
    <x v="6"/>
    <x v="8"/>
    <x v="5"/>
    <x v="0"/>
    <x v="1"/>
    <x v="2"/>
    <x v="0"/>
    <x v="0"/>
    <n v="27"/>
    <n v="0"/>
    <n v="7.4250000000000007"/>
  </r>
  <r>
    <x v="5"/>
    <x v="0"/>
    <x v="0"/>
    <x v="0"/>
    <x v="1"/>
    <x v="0"/>
    <x v="2"/>
    <x v="1"/>
    <n v="29"/>
    <n v="0"/>
    <n v="0"/>
  </r>
  <r>
    <x v="10"/>
    <x v="4"/>
    <x v="3"/>
    <x v="0"/>
    <x v="0"/>
    <x v="0"/>
    <x v="2"/>
    <x v="1"/>
    <n v="34"/>
    <n v="0"/>
    <n v="0"/>
  </r>
  <r>
    <x v="11"/>
    <x v="10"/>
    <x v="0"/>
    <x v="2"/>
    <x v="0"/>
    <x v="4"/>
    <x v="3"/>
    <x v="1"/>
    <n v="14"/>
    <n v="0"/>
    <n v="0"/>
  </r>
  <r>
    <x v="10"/>
    <x v="0"/>
    <x v="0"/>
    <x v="0"/>
    <x v="0"/>
    <x v="1"/>
    <x v="2"/>
    <x v="0"/>
    <n v="2"/>
    <n v="0.25180000000000002"/>
    <n v="0.9"/>
  </r>
  <r>
    <x v="0"/>
    <x v="10"/>
    <x v="0"/>
    <x v="0"/>
    <x v="0"/>
    <x v="3"/>
    <x v="3"/>
    <x v="0"/>
    <n v="174"/>
    <n v="0"/>
    <n v="95.7"/>
  </r>
  <r>
    <x v="3"/>
    <x v="23"/>
    <x v="2"/>
    <x v="0"/>
    <x v="1"/>
    <x v="3"/>
    <x v="2"/>
    <x v="1"/>
    <n v="0"/>
    <n v="0"/>
    <n v="0"/>
  </r>
  <r>
    <x v="2"/>
    <x v="4"/>
    <x v="3"/>
    <x v="0"/>
    <x v="0"/>
    <x v="0"/>
    <x v="3"/>
    <x v="1"/>
    <n v="10"/>
    <n v="0"/>
    <n v="0"/>
  </r>
  <r>
    <x v="6"/>
    <x v="6"/>
    <x v="4"/>
    <x v="0"/>
    <x v="1"/>
    <x v="0"/>
    <x v="3"/>
    <x v="1"/>
    <n v="89"/>
    <n v="0"/>
    <n v="0"/>
  </r>
  <r>
    <x v="1"/>
    <x v="15"/>
    <x v="2"/>
    <x v="2"/>
    <x v="1"/>
    <x v="0"/>
    <x v="1"/>
    <x v="0"/>
    <n v="36"/>
    <n v="0"/>
    <n v="9.85"/>
  </r>
  <r>
    <x v="5"/>
    <x v="19"/>
    <x v="2"/>
    <x v="0"/>
    <x v="1"/>
    <x v="5"/>
    <x v="1"/>
    <x v="0"/>
    <n v="1"/>
    <n v="3.3004000000000002"/>
    <n v="0.69000000000000006"/>
  </r>
  <r>
    <x v="2"/>
    <x v="15"/>
    <x v="2"/>
    <x v="0"/>
    <x v="1"/>
    <x v="1"/>
    <x v="2"/>
    <x v="0"/>
    <n v="588"/>
    <n v="140.1387"/>
    <n v="264.60000000000002"/>
  </r>
  <r>
    <x v="11"/>
    <x v="19"/>
    <x v="2"/>
    <x v="0"/>
    <x v="1"/>
    <x v="4"/>
    <x v="2"/>
    <x v="1"/>
    <n v="190"/>
    <n v="0"/>
    <n v="0"/>
  </r>
  <r>
    <x v="8"/>
    <x v="24"/>
    <x v="2"/>
    <x v="0"/>
    <x v="1"/>
    <x v="3"/>
    <x v="3"/>
    <x v="0"/>
    <n v="2"/>
    <n v="0"/>
    <n v="1.1000000000000001"/>
  </r>
  <r>
    <x v="4"/>
    <x v="19"/>
    <x v="2"/>
    <x v="2"/>
    <x v="1"/>
    <x v="0"/>
    <x v="1"/>
    <x v="1"/>
    <n v="2"/>
    <n v="0"/>
    <n v="0"/>
  </r>
  <r>
    <x v="4"/>
    <x v="0"/>
    <x v="0"/>
    <x v="0"/>
    <x v="0"/>
    <x v="0"/>
    <x v="0"/>
    <x v="0"/>
    <n v="4"/>
    <n v="0"/>
    <n v="1.06"/>
  </r>
  <r>
    <x v="8"/>
    <x v="12"/>
    <x v="1"/>
    <x v="0"/>
    <x v="1"/>
    <x v="3"/>
    <x v="2"/>
    <x v="0"/>
    <n v="455"/>
    <n v="0"/>
    <n v="250.25"/>
  </r>
  <r>
    <x v="8"/>
    <x v="6"/>
    <x v="4"/>
    <x v="2"/>
    <x v="0"/>
    <x v="1"/>
    <x v="1"/>
    <x v="0"/>
    <n v="5"/>
    <n v="1.1702000000000001"/>
    <n v="2.25"/>
  </r>
  <r>
    <x v="8"/>
    <x v="10"/>
    <x v="0"/>
    <x v="1"/>
    <x v="1"/>
    <x v="1"/>
    <x v="2"/>
    <x v="0"/>
    <n v="113"/>
    <n v="52.3294"/>
    <n v="50.85"/>
  </r>
  <r>
    <x v="4"/>
    <x v="10"/>
    <x v="0"/>
    <x v="2"/>
    <x v="0"/>
    <x v="3"/>
    <x v="0"/>
    <x v="1"/>
    <n v="3"/>
    <n v="0"/>
    <n v="0"/>
  </r>
  <r>
    <x v="10"/>
    <x v="7"/>
    <x v="2"/>
    <x v="0"/>
    <x v="1"/>
    <x v="0"/>
    <x v="3"/>
    <x v="0"/>
    <n v="16"/>
    <n v="0"/>
    <n v="4.4000000000000004"/>
  </r>
  <r>
    <x v="6"/>
    <x v="7"/>
    <x v="2"/>
    <x v="1"/>
    <x v="1"/>
    <x v="3"/>
    <x v="2"/>
    <x v="1"/>
    <n v="0"/>
    <n v="0"/>
    <n v="0"/>
  </r>
  <r>
    <x v="7"/>
    <x v="1"/>
    <x v="1"/>
    <x v="2"/>
    <x v="1"/>
    <x v="0"/>
    <x v="0"/>
    <x v="0"/>
    <n v="30"/>
    <n v="0"/>
    <n v="8.25"/>
  </r>
  <r>
    <x v="11"/>
    <x v="10"/>
    <x v="0"/>
    <x v="0"/>
    <x v="1"/>
    <x v="3"/>
    <x v="2"/>
    <x v="1"/>
    <n v="52"/>
    <n v="0"/>
    <n v="0"/>
  </r>
  <r>
    <x v="2"/>
    <x v="10"/>
    <x v="0"/>
    <x v="0"/>
    <x v="1"/>
    <x v="4"/>
    <x v="0"/>
    <x v="0"/>
    <n v="137"/>
    <n v="0"/>
    <n v="75.350000000000009"/>
  </r>
  <r>
    <x v="1"/>
    <x v="15"/>
    <x v="2"/>
    <x v="0"/>
    <x v="1"/>
    <x v="3"/>
    <x v="3"/>
    <x v="1"/>
    <n v="2"/>
    <n v="0"/>
    <n v="0"/>
  </r>
  <r>
    <x v="7"/>
    <x v="8"/>
    <x v="5"/>
    <x v="2"/>
    <x v="1"/>
    <x v="3"/>
    <x v="0"/>
    <x v="0"/>
    <n v="2"/>
    <n v="0"/>
    <n v="1.1000000000000001"/>
  </r>
  <r>
    <x v="2"/>
    <x v="17"/>
    <x v="8"/>
    <x v="0"/>
    <x v="1"/>
    <x v="3"/>
    <x v="3"/>
    <x v="1"/>
    <n v="19"/>
    <n v="0"/>
    <n v="0"/>
  </r>
  <r>
    <x v="2"/>
    <x v="9"/>
    <x v="2"/>
    <x v="1"/>
    <x v="1"/>
    <x v="4"/>
    <x v="0"/>
    <x v="0"/>
    <n v="2"/>
    <n v="0"/>
    <n v="1.1000000000000001"/>
  </r>
  <r>
    <x v="6"/>
    <x v="0"/>
    <x v="0"/>
    <x v="1"/>
    <x v="1"/>
    <x v="0"/>
    <x v="3"/>
    <x v="0"/>
    <n v="6"/>
    <n v="0"/>
    <n v="1.6500000000000001"/>
  </r>
  <r>
    <x v="2"/>
    <x v="17"/>
    <x v="8"/>
    <x v="1"/>
    <x v="1"/>
    <x v="2"/>
    <x v="2"/>
    <x v="1"/>
    <n v="3"/>
    <n v="0"/>
    <n v="0"/>
  </r>
  <r>
    <x v="5"/>
    <x v="2"/>
    <x v="2"/>
    <x v="2"/>
    <x v="1"/>
    <x v="0"/>
    <x v="2"/>
    <x v="0"/>
    <n v="163"/>
    <n v="0"/>
    <n v="43.195"/>
  </r>
  <r>
    <x v="4"/>
    <x v="6"/>
    <x v="4"/>
    <x v="2"/>
    <x v="0"/>
    <x v="0"/>
    <x v="2"/>
    <x v="0"/>
    <n v="199"/>
    <n v="0"/>
    <n v="52.734999999999999"/>
  </r>
  <r>
    <x v="9"/>
    <x v="8"/>
    <x v="5"/>
    <x v="0"/>
    <x v="1"/>
    <x v="2"/>
    <x v="2"/>
    <x v="1"/>
    <n v="11"/>
    <n v="0"/>
    <n v="0"/>
  </r>
  <r>
    <x v="8"/>
    <x v="0"/>
    <x v="0"/>
    <x v="2"/>
    <x v="1"/>
    <x v="1"/>
    <x v="3"/>
    <x v="0"/>
    <n v="11"/>
    <n v="2.294"/>
    <n v="4.95"/>
  </r>
  <r>
    <x v="6"/>
    <x v="4"/>
    <x v="3"/>
    <x v="2"/>
    <x v="0"/>
    <x v="1"/>
    <x v="2"/>
    <x v="0"/>
    <n v="3"/>
    <n v="0.68530000000000002"/>
    <n v="1.35"/>
  </r>
  <r>
    <x v="7"/>
    <x v="2"/>
    <x v="2"/>
    <x v="2"/>
    <x v="1"/>
    <x v="3"/>
    <x v="2"/>
    <x v="0"/>
    <n v="5"/>
    <n v="0"/>
    <n v="2.75"/>
  </r>
  <r>
    <x v="10"/>
    <x v="10"/>
    <x v="0"/>
    <x v="1"/>
    <x v="1"/>
    <x v="1"/>
    <x v="3"/>
    <x v="0"/>
    <n v="99"/>
    <n v="40.329799999999999"/>
    <n v="44.550000000000004"/>
  </r>
  <r>
    <x v="8"/>
    <x v="2"/>
    <x v="2"/>
    <x v="0"/>
    <x v="1"/>
    <x v="0"/>
    <x v="0"/>
    <x v="1"/>
    <n v="11"/>
    <n v="0"/>
    <n v="0"/>
  </r>
  <r>
    <x v="10"/>
    <x v="16"/>
    <x v="7"/>
    <x v="2"/>
    <x v="1"/>
    <x v="3"/>
    <x v="2"/>
    <x v="0"/>
    <n v="24"/>
    <n v="0"/>
    <n v="13.200000000000001"/>
  </r>
  <r>
    <x v="11"/>
    <x v="17"/>
    <x v="8"/>
    <x v="1"/>
    <x v="1"/>
    <x v="2"/>
    <x v="2"/>
    <x v="1"/>
    <n v="6"/>
    <n v="0"/>
    <n v="0"/>
  </r>
  <r>
    <x v="6"/>
    <x v="4"/>
    <x v="3"/>
    <x v="0"/>
    <x v="0"/>
    <x v="1"/>
    <x v="0"/>
    <x v="0"/>
    <n v="84"/>
    <n v="30.526"/>
    <n v="37.800000000000004"/>
  </r>
  <r>
    <x v="6"/>
    <x v="10"/>
    <x v="0"/>
    <x v="0"/>
    <x v="1"/>
    <x v="4"/>
    <x v="3"/>
    <x v="1"/>
    <n v="106"/>
    <n v="0"/>
    <n v="0"/>
  </r>
  <r>
    <x v="0"/>
    <x v="15"/>
    <x v="2"/>
    <x v="2"/>
    <x v="1"/>
    <x v="4"/>
    <x v="3"/>
    <x v="0"/>
    <n v="1"/>
    <n v="0"/>
    <n v="0.55000000000000004"/>
  </r>
  <r>
    <x v="5"/>
    <x v="6"/>
    <x v="4"/>
    <x v="1"/>
    <x v="1"/>
    <x v="1"/>
    <x v="1"/>
    <x v="0"/>
    <n v="10"/>
    <n v="7.5391000000000004"/>
    <n v="4.5"/>
  </r>
  <r>
    <x v="3"/>
    <x v="16"/>
    <x v="7"/>
    <x v="0"/>
    <x v="1"/>
    <x v="2"/>
    <x v="3"/>
    <x v="0"/>
    <n v="80"/>
    <n v="0"/>
    <n v="22"/>
  </r>
  <r>
    <x v="4"/>
    <x v="10"/>
    <x v="0"/>
    <x v="2"/>
    <x v="0"/>
    <x v="3"/>
    <x v="3"/>
    <x v="0"/>
    <n v="14"/>
    <n v="0"/>
    <n v="7.7"/>
  </r>
  <r>
    <x v="5"/>
    <x v="4"/>
    <x v="3"/>
    <x v="0"/>
    <x v="0"/>
    <x v="4"/>
    <x v="1"/>
    <x v="0"/>
    <n v="2"/>
    <n v="0"/>
    <n v="1.1000000000000001"/>
  </r>
  <r>
    <x v="4"/>
    <x v="10"/>
    <x v="0"/>
    <x v="1"/>
    <x v="0"/>
    <x v="3"/>
    <x v="0"/>
    <x v="0"/>
    <n v="2"/>
    <n v="0"/>
    <n v="1.1000000000000001"/>
  </r>
  <r>
    <x v="5"/>
    <x v="26"/>
    <x v="2"/>
    <x v="0"/>
    <x v="1"/>
    <x v="0"/>
    <x v="2"/>
    <x v="1"/>
    <n v="46"/>
    <n v="0"/>
    <n v="0"/>
  </r>
  <r>
    <x v="3"/>
    <x v="8"/>
    <x v="5"/>
    <x v="0"/>
    <x v="1"/>
    <x v="2"/>
    <x v="2"/>
    <x v="0"/>
    <n v="180"/>
    <n v="0"/>
    <n v="49.5"/>
  </r>
  <r>
    <x v="6"/>
    <x v="0"/>
    <x v="0"/>
    <x v="0"/>
    <x v="0"/>
    <x v="0"/>
    <x v="2"/>
    <x v="0"/>
    <n v="9"/>
    <n v="0"/>
    <n v="2.4750000000000001"/>
  </r>
  <r>
    <x v="8"/>
    <x v="4"/>
    <x v="3"/>
    <x v="0"/>
    <x v="1"/>
    <x v="3"/>
    <x v="3"/>
    <x v="1"/>
    <n v="12"/>
    <n v="0"/>
    <n v="0"/>
  </r>
  <r>
    <x v="8"/>
    <x v="2"/>
    <x v="2"/>
    <x v="0"/>
    <x v="1"/>
    <x v="0"/>
    <x v="3"/>
    <x v="0"/>
    <n v="625"/>
    <n v="0"/>
    <n v="171.875"/>
  </r>
  <r>
    <x v="3"/>
    <x v="8"/>
    <x v="5"/>
    <x v="2"/>
    <x v="1"/>
    <x v="4"/>
    <x v="3"/>
    <x v="0"/>
    <n v="1"/>
    <n v="0"/>
    <n v="0.55000000000000004"/>
  </r>
  <r>
    <x v="7"/>
    <x v="6"/>
    <x v="4"/>
    <x v="2"/>
    <x v="0"/>
    <x v="1"/>
    <x v="2"/>
    <x v="0"/>
    <n v="90"/>
    <n v="19.635899999999999"/>
    <n v="40.5"/>
  </r>
  <r>
    <x v="5"/>
    <x v="6"/>
    <x v="4"/>
    <x v="0"/>
    <x v="0"/>
    <x v="3"/>
    <x v="0"/>
    <x v="0"/>
    <n v="34"/>
    <n v="0"/>
    <n v="18.7"/>
  </r>
  <r>
    <x v="3"/>
    <x v="17"/>
    <x v="8"/>
    <x v="1"/>
    <x v="1"/>
    <x v="4"/>
    <x v="2"/>
    <x v="0"/>
    <n v="5"/>
    <n v="0"/>
    <n v="2.75"/>
  </r>
  <r>
    <x v="8"/>
    <x v="26"/>
    <x v="2"/>
    <x v="0"/>
    <x v="1"/>
    <x v="2"/>
    <x v="0"/>
    <x v="1"/>
    <n v="2"/>
    <n v="0"/>
    <n v="0"/>
  </r>
  <r>
    <x v="11"/>
    <x v="12"/>
    <x v="1"/>
    <x v="2"/>
    <x v="1"/>
    <x v="3"/>
    <x v="2"/>
    <x v="0"/>
    <n v="18"/>
    <n v="0"/>
    <n v="9.9"/>
  </r>
  <r>
    <x v="8"/>
    <x v="15"/>
    <x v="2"/>
    <x v="0"/>
    <x v="1"/>
    <x v="2"/>
    <x v="0"/>
    <x v="0"/>
    <n v="108"/>
    <n v="0"/>
    <n v="29.700000000000003"/>
  </r>
  <r>
    <x v="11"/>
    <x v="16"/>
    <x v="7"/>
    <x v="1"/>
    <x v="1"/>
    <x v="1"/>
    <x v="0"/>
    <x v="0"/>
    <n v="3"/>
    <n v="1.0031000000000001"/>
    <n v="1.35"/>
  </r>
  <r>
    <x v="5"/>
    <x v="6"/>
    <x v="4"/>
    <x v="0"/>
    <x v="0"/>
    <x v="4"/>
    <x v="3"/>
    <x v="1"/>
    <n v="1"/>
    <n v="0"/>
    <n v="0"/>
  </r>
  <r>
    <x v="5"/>
    <x v="10"/>
    <x v="0"/>
    <x v="0"/>
    <x v="0"/>
    <x v="2"/>
    <x v="2"/>
    <x v="0"/>
    <n v="967"/>
    <n v="0"/>
    <n v="256.255"/>
  </r>
  <r>
    <x v="7"/>
    <x v="15"/>
    <x v="2"/>
    <x v="1"/>
    <x v="1"/>
    <x v="1"/>
    <x v="0"/>
    <x v="0"/>
    <n v="5"/>
    <n v="1.1036000000000001"/>
    <n v="2.25"/>
  </r>
  <r>
    <x v="7"/>
    <x v="9"/>
    <x v="2"/>
    <x v="1"/>
    <x v="1"/>
    <x v="0"/>
    <x v="3"/>
    <x v="0"/>
    <n v="73"/>
    <n v="0"/>
    <n v="20.074999999999999"/>
  </r>
  <r>
    <x v="6"/>
    <x v="13"/>
    <x v="0"/>
    <x v="0"/>
    <x v="1"/>
    <x v="3"/>
    <x v="1"/>
    <x v="0"/>
    <n v="1"/>
    <n v="0"/>
    <n v="0.55000000000000004"/>
  </r>
  <r>
    <x v="9"/>
    <x v="18"/>
    <x v="9"/>
    <x v="0"/>
    <x v="1"/>
    <x v="0"/>
    <x v="3"/>
    <x v="0"/>
    <n v="17"/>
    <n v="0"/>
    <n v="4.5049999999999999"/>
  </r>
  <r>
    <x v="9"/>
    <x v="10"/>
    <x v="0"/>
    <x v="0"/>
    <x v="0"/>
    <x v="4"/>
    <x v="1"/>
    <x v="1"/>
    <n v="18"/>
    <n v="0"/>
    <n v="0"/>
  </r>
  <r>
    <x v="1"/>
    <x v="17"/>
    <x v="8"/>
    <x v="2"/>
    <x v="1"/>
    <x v="4"/>
    <x v="3"/>
    <x v="0"/>
    <n v="6"/>
    <n v="0"/>
    <n v="3.3000000000000003"/>
  </r>
  <r>
    <x v="11"/>
    <x v="1"/>
    <x v="1"/>
    <x v="0"/>
    <x v="1"/>
    <x v="4"/>
    <x v="0"/>
    <x v="0"/>
    <n v="6"/>
    <n v="0"/>
    <n v="3.3000000000000003"/>
  </r>
  <r>
    <x v="11"/>
    <x v="10"/>
    <x v="0"/>
    <x v="2"/>
    <x v="0"/>
    <x v="3"/>
    <x v="1"/>
    <x v="1"/>
    <n v="1"/>
    <n v="0"/>
    <n v="0"/>
  </r>
  <r>
    <x v="1"/>
    <x v="17"/>
    <x v="8"/>
    <x v="1"/>
    <x v="1"/>
    <x v="4"/>
    <x v="0"/>
    <x v="1"/>
    <n v="30"/>
    <n v="0"/>
    <n v="0"/>
  </r>
  <r>
    <x v="4"/>
    <x v="18"/>
    <x v="9"/>
    <x v="0"/>
    <x v="1"/>
    <x v="3"/>
    <x v="2"/>
    <x v="1"/>
    <n v="0"/>
    <n v="0"/>
    <n v="0"/>
  </r>
  <r>
    <x v="6"/>
    <x v="4"/>
    <x v="3"/>
    <x v="0"/>
    <x v="0"/>
    <x v="0"/>
    <x v="3"/>
    <x v="1"/>
    <n v="20"/>
    <n v="0"/>
    <n v="0"/>
  </r>
  <r>
    <x v="2"/>
    <x v="10"/>
    <x v="0"/>
    <x v="2"/>
    <x v="1"/>
    <x v="0"/>
    <x v="3"/>
    <x v="1"/>
    <n v="28"/>
    <n v="0"/>
    <n v="0"/>
  </r>
  <r>
    <x v="7"/>
    <x v="10"/>
    <x v="0"/>
    <x v="0"/>
    <x v="1"/>
    <x v="3"/>
    <x v="0"/>
    <x v="1"/>
    <n v="10"/>
    <n v="0"/>
    <n v="0"/>
  </r>
  <r>
    <x v="9"/>
    <x v="2"/>
    <x v="2"/>
    <x v="1"/>
    <x v="1"/>
    <x v="0"/>
    <x v="2"/>
    <x v="0"/>
    <n v="58"/>
    <n v="0"/>
    <n v="15.370000000000001"/>
  </r>
  <r>
    <x v="1"/>
    <x v="4"/>
    <x v="3"/>
    <x v="1"/>
    <x v="0"/>
    <x v="3"/>
    <x v="2"/>
    <x v="1"/>
    <n v="0"/>
    <n v="0"/>
    <n v="0"/>
  </r>
  <r>
    <x v="0"/>
    <x v="4"/>
    <x v="3"/>
    <x v="1"/>
    <x v="0"/>
    <x v="0"/>
    <x v="3"/>
    <x v="0"/>
    <n v="1"/>
    <n v="0"/>
    <n v="0.26500000000000001"/>
  </r>
  <r>
    <x v="5"/>
    <x v="0"/>
    <x v="0"/>
    <x v="0"/>
    <x v="1"/>
    <x v="1"/>
    <x v="3"/>
    <x v="0"/>
    <n v="256"/>
    <n v="76.242000000000004"/>
    <n v="115.2"/>
  </r>
  <r>
    <x v="11"/>
    <x v="10"/>
    <x v="0"/>
    <x v="0"/>
    <x v="1"/>
    <x v="5"/>
    <x v="0"/>
    <x v="0"/>
    <n v="6"/>
    <n v="61.789300000000004"/>
    <n v="4.1400000000000006"/>
  </r>
  <r>
    <x v="4"/>
    <x v="2"/>
    <x v="2"/>
    <x v="0"/>
    <x v="1"/>
    <x v="1"/>
    <x v="1"/>
    <x v="0"/>
    <n v="70"/>
    <n v="33.7866"/>
    <n v="31.5"/>
  </r>
  <r>
    <x v="5"/>
    <x v="4"/>
    <x v="3"/>
    <x v="0"/>
    <x v="1"/>
    <x v="4"/>
    <x v="0"/>
    <x v="1"/>
    <n v="175"/>
    <n v="0"/>
    <n v="0"/>
  </r>
  <r>
    <x v="9"/>
    <x v="20"/>
    <x v="10"/>
    <x v="0"/>
    <x v="1"/>
    <x v="3"/>
    <x v="2"/>
    <x v="1"/>
    <n v="0"/>
    <n v="0"/>
    <n v="0"/>
  </r>
  <r>
    <x v="4"/>
    <x v="25"/>
    <x v="11"/>
    <x v="0"/>
    <x v="1"/>
    <x v="1"/>
    <x v="1"/>
    <x v="0"/>
    <n v="1"/>
    <n v="0.23480000000000001"/>
    <n v="0.45"/>
  </r>
  <r>
    <x v="4"/>
    <x v="2"/>
    <x v="2"/>
    <x v="2"/>
    <x v="1"/>
    <x v="1"/>
    <x v="2"/>
    <x v="0"/>
    <n v="43"/>
    <n v="18.18"/>
    <n v="19.350000000000001"/>
  </r>
  <r>
    <x v="3"/>
    <x v="5"/>
    <x v="1"/>
    <x v="1"/>
    <x v="1"/>
    <x v="0"/>
    <x v="0"/>
    <x v="0"/>
    <n v="3"/>
    <n v="0"/>
    <n v="0.82500000000000007"/>
  </r>
  <r>
    <x v="9"/>
    <x v="21"/>
    <x v="0"/>
    <x v="0"/>
    <x v="0"/>
    <x v="0"/>
    <x v="1"/>
    <x v="0"/>
    <n v="1"/>
    <n v="0"/>
    <n v="0.26500000000000001"/>
  </r>
  <r>
    <x v="6"/>
    <x v="19"/>
    <x v="2"/>
    <x v="2"/>
    <x v="1"/>
    <x v="0"/>
    <x v="2"/>
    <x v="1"/>
    <n v="38"/>
    <n v="0"/>
    <n v="0"/>
  </r>
  <r>
    <x v="5"/>
    <x v="4"/>
    <x v="3"/>
    <x v="1"/>
    <x v="1"/>
    <x v="0"/>
    <x v="3"/>
    <x v="0"/>
    <n v="15"/>
    <n v="0"/>
    <n v="3.9750000000000001"/>
  </r>
  <r>
    <x v="1"/>
    <x v="6"/>
    <x v="4"/>
    <x v="0"/>
    <x v="1"/>
    <x v="0"/>
    <x v="3"/>
    <x v="0"/>
    <n v="7847"/>
    <n v="0"/>
    <n v="2149.5450000000001"/>
  </r>
  <r>
    <x v="4"/>
    <x v="2"/>
    <x v="2"/>
    <x v="0"/>
    <x v="1"/>
    <x v="0"/>
    <x v="2"/>
    <x v="1"/>
    <n v="46"/>
    <n v="0"/>
    <n v="0"/>
  </r>
  <r>
    <x v="5"/>
    <x v="23"/>
    <x v="2"/>
    <x v="0"/>
    <x v="1"/>
    <x v="0"/>
    <x v="2"/>
    <x v="0"/>
    <n v="75"/>
    <n v="0"/>
    <n v="19.875"/>
  </r>
  <r>
    <x v="1"/>
    <x v="8"/>
    <x v="5"/>
    <x v="0"/>
    <x v="1"/>
    <x v="4"/>
    <x v="3"/>
    <x v="0"/>
    <n v="7"/>
    <n v="0"/>
    <n v="3.85"/>
  </r>
  <r>
    <x v="8"/>
    <x v="10"/>
    <x v="0"/>
    <x v="2"/>
    <x v="0"/>
    <x v="2"/>
    <x v="2"/>
    <x v="0"/>
    <n v="80"/>
    <n v="0"/>
    <n v="22"/>
  </r>
  <r>
    <x v="5"/>
    <x v="12"/>
    <x v="1"/>
    <x v="0"/>
    <x v="1"/>
    <x v="3"/>
    <x v="2"/>
    <x v="1"/>
    <n v="7"/>
    <n v="0"/>
    <n v="0"/>
  </r>
  <r>
    <x v="6"/>
    <x v="5"/>
    <x v="1"/>
    <x v="0"/>
    <x v="1"/>
    <x v="0"/>
    <x v="3"/>
    <x v="1"/>
    <n v="19"/>
    <n v="0"/>
    <n v="0"/>
  </r>
  <r>
    <x v="0"/>
    <x v="12"/>
    <x v="1"/>
    <x v="0"/>
    <x v="1"/>
    <x v="0"/>
    <x v="1"/>
    <x v="0"/>
    <n v="332"/>
    <n v="0"/>
    <n v="87.98"/>
  </r>
  <r>
    <x v="6"/>
    <x v="17"/>
    <x v="8"/>
    <x v="2"/>
    <x v="1"/>
    <x v="4"/>
    <x v="0"/>
    <x v="0"/>
    <n v="4"/>
    <n v="0"/>
    <n v="2.2000000000000002"/>
  </r>
  <r>
    <x v="1"/>
    <x v="1"/>
    <x v="1"/>
    <x v="0"/>
    <x v="1"/>
    <x v="2"/>
    <x v="2"/>
    <x v="1"/>
    <n v="29"/>
    <n v="0"/>
    <n v="0"/>
  </r>
  <r>
    <x v="2"/>
    <x v="24"/>
    <x v="2"/>
    <x v="0"/>
    <x v="1"/>
    <x v="3"/>
    <x v="2"/>
    <x v="1"/>
    <n v="0"/>
    <n v="0"/>
    <n v="0"/>
  </r>
  <r>
    <x v="6"/>
    <x v="12"/>
    <x v="1"/>
    <x v="0"/>
    <x v="1"/>
    <x v="4"/>
    <x v="0"/>
    <x v="1"/>
    <n v="70"/>
    <n v="0"/>
    <n v="0"/>
  </r>
  <r>
    <x v="7"/>
    <x v="0"/>
    <x v="0"/>
    <x v="1"/>
    <x v="1"/>
    <x v="5"/>
    <x v="2"/>
    <x v="0"/>
    <n v="1"/>
    <n v="6.4346000000000005"/>
    <n v="0.69000000000000006"/>
  </r>
  <r>
    <x v="9"/>
    <x v="10"/>
    <x v="0"/>
    <x v="2"/>
    <x v="0"/>
    <x v="0"/>
    <x v="2"/>
    <x v="0"/>
    <n v="648"/>
    <n v="0"/>
    <n v="171.72"/>
  </r>
  <r>
    <x v="10"/>
    <x v="16"/>
    <x v="7"/>
    <x v="0"/>
    <x v="1"/>
    <x v="0"/>
    <x v="0"/>
    <x v="0"/>
    <n v="1259"/>
    <n v="0"/>
    <n v="346.22500000000002"/>
  </r>
  <r>
    <x v="5"/>
    <x v="2"/>
    <x v="2"/>
    <x v="1"/>
    <x v="1"/>
    <x v="1"/>
    <x v="0"/>
    <x v="0"/>
    <n v="13"/>
    <n v="2.4581"/>
    <n v="5.8500000000000005"/>
  </r>
  <r>
    <x v="4"/>
    <x v="0"/>
    <x v="0"/>
    <x v="0"/>
    <x v="1"/>
    <x v="0"/>
    <x v="2"/>
    <x v="0"/>
    <n v="1738"/>
    <n v="0"/>
    <n v="460.57000000000005"/>
  </r>
  <r>
    <x v="1"/>
    <x v="27"/>
    <x v="12"/>
    <x v="0"/>
    <x v="1"/>
    <x v="3"/>
    <x v="2"/>
    <x v="1"/>
    <n v="0"/>
    <n v="0"/>
    <n v="0"/>
  </r>
  <r>
    <x v="7"/>
    <x v="5"/>
    <x v="1"/>
    <x v="0"/>
    <x v="1"/>
    <x v="2"/>
    <x v="3"/>
    <x v="0"/>
    <n v="67"/>
    <n v="0"/>
    <n v="18.425000000000001"/>
  </r>
  <r>
    <x v="0"/>
    <x v="6"/>
    <x v="4"/>
    <x v="0"/>
    <x v="1"/>
    <x v="1"/>
    <x v="1"/>
    <x v="0"/>
    <n v="1059"/>
    <n v="328.0729"/>
    <n v="476.55"/>
  </r>
  <r>
    <x v="5"/>
    <x v="8"/>
    <x v="5"/>
    <x v="0"/>
    <x v="1"/>
    <x v="0"/>
    <x v="2"/>
    <x v="0"/>
    <n v="1728"/>
    <n v="0"/>
    <n v="457.92"/>
  </r>
  <r>
    <x v="9"/>
    <x v="27"/>
    <x v="12"/>
    <x v="0"/>
    <x v="1"/>
    <x v="0"/>
    <x v="3"/>
    <x v="0"/>
    <n v="13"/>
    <n v="0"/>
    <n v="3.4450000000000003"/>
  </r>
  <r>
    <x v="2"/>
    <x v="9"/>
    <x v="2"/>
    <x v="2"/>
    <x v="1"/>
    <x v="3"/>
    <x v="3"/>
    <x v="1"/>
    <n v="4"/>
    <n v="0"/>
    <n v="0"/>
  </r>
  <r>
    <x v="3"/>
    <x v="17"/>
    <x v="8"/>
    <x v="2"/>
    <x v="1"/>
    <x v="4"/>
    <x v="2"/>
    <x v="1"/>
    <n v="69"/>
    <n v="0"/>
    <n v="0"/>
  </r>
  <r>
    <x v="5"/>
    <x v="1"/>
    <x v="1"/>
    <x v="2"/>
    <x v="1"/>
    <x v="2"/>
    <x v="2"/>
    <x v="0"/>
    <n v="21"/>
    <n v="0"/>
    <n v="5.5650000000000004"/>
  </r>
  <r>
    <x v="8"/>
    <x v="4"/>
    <x v="3"/>
    <x v="0"/>
    <x v="1"/>
    <x v="1"/>
    <x v="3"/>
    <x v="0"/>
    <n v="2706"/>
    <n v="830.64790000000005"/>
    <n v="1217.7"/>
  </r>
  <r>
    <x v="0"/>
    <x v="9"/>
    <x v="2"/>
    <x v="2"/>
    <x v="1"/>
    <x v="2"/>
    <x v="2"/>
    <x v="0"/>
    <n v="93"/>
    <n v="0"/>
    <n v="24.645"/>
  </r>
  <r>
    <x v="2"/>
    <x v="10"/>
    <x v="0"/>
    <x v="1"/>
    <x v="1"/>
    <x v="0"/>
    <x v="1"/>
    <x v="1"/>
    <n v="2"/>
    <n v="0"/>
    <n v="0"/>
  </r>
  <r>
    <x v="7"/>
    <x v="17"/>
    <x v="8"/>
    <x v="2"/>
    <x v="1"/>
    <x v="5"/>
    <x v="0"/>
    <x v="0"/>
    <n v="7"/>
    <n v="82.971600000000009"/>
    <n v="4.83"/>
  </r>
  <r>
    <x v="4"/>
    <x v="16"/>
    <x v="7"/>
    <x v="1"/>
    <x v="1"/>
    <x v="0"/>
    <x v="0"/>
    <x v="0"/>
    <n v="13"/>
    <n v="0"/>
    <n v="3.4450000000000003"/>
  </r>
  <r>
    <x v="8"/>
    <x v="2"/>
    <x v="2"/>
    <x v="0"/>
    <x v="1"/>
    <x v="2"/>
    <x v="1"/>
    <x v="0"/>
    <n v="12"/>
    <n v="0"/>
    <n v="3.3000000000000003"/>
  </r>
  <r>
    <x v="10"/>
    <x v="11"/>
    <x v="2"/>
    <x v="1"/>
    <x v="1"/>
    <x v="5"/>
    <x v="2"/>
    <x v="1"/>
    <n v="2"/>
    <n v="1.8016000000000001"/>
    <n v="0"/>
  </r>
  <r>
    <x v="11"/>
    <x v="10"/>
    <x v="0"/>
    <x v="0"/>
    <x v="0"/>
    <x v="2"/>
    <x v="2"/>
    <x v="1"/>
    <n v="60"/>
    <n v="0"/>
    <n v="0"/>
  </r>
  <r>
    <x v="10"/>
    <x v="10"/>
    <x v="0"/>
    <x v="2"/>
    <x v="1"/>
    <x v="1"/>
    <x v="1"/>
    <x v="0"/>
    <n v="71"/>
    <n v="24.438200000000002"/>
    <n v="31.950000000000003"/>
  </r>
  <r>
    <x v="8"/>
    <x v="10"/>
    <x v="0"/>
    <x v="0"/>
    <x v="1"/>
    <x v="2"/>
    <x v="2"/>
    <x v="1"/>
    <n v="111"/>
    <n v="0"/>
    <n v="0"/>
  </r>
  <r>
    <x v="8"/>
    <x v="4"/>
    <x v="3"/>
    <x v="0"/>
    <x v="1"/>
    <x v="0"/>
    <x v="0"/>
    <x v="0"/>
    <n v="10638"/>
    <n v="0"/>
    <n v="2925.4500000000003"/>
  </r>
  <r>
    <x v="11"/>
    <x v="19"/>
    <x v="2"/>
    <x v="0"/>
    <x v="1"/>
    <x v="0"/>
    <x v="3"/>
    <x v="0"/>
    <n v="4219"/>
    <n v="0"/>
    <n v="1160.2250000000001"/>
  </r>
  <r>
    <x v="10"/>
    <x v="5"/>
    <x v="1"/>
    <x v="0"/>
    <x v="1"/>
    <x v="0"/>
    <x v="1"/>
    <x v="0"/>
    <n v="140"/>
    <n v="0"/>
    <n v="38.5"/>
  </r>
  <r>
    <x v="7"/>
    <x v="22"/>
    <x v="7"/>
    <x v="0"/>
    <x v="1"/>
    <x v="4"/>
    <x v="3"/>
    <x v="1"/>
    <n v="3"/>
    <n v="0"/>
    <n v="0"/>
  </r>
  <r>
    <x v="6"/>
    <x v="15"/>
    <x v="2"/>
    <x v="0"/>
    <x v="1"/>
    <x v="5"/>
    <x v="2"/>
    <x v="1"/>
    <n v="10"/>
    <n v="205.05970000000002"/>
    <n v="0"/>
  </r>
  <r>
    <x v="0"/>
    <x v="17"/>
    <x v="8"/>
    <x v="2"/>
    <x v="1"/>
    <x v="5"/>
    <x v="2"/>
    <x v="0"/>
    <n v="20"/>
    <n v="232.4307"/>
    <n v="13.8"/>
  </r>
  <r>
    <x v="3"/>
    <x v="12"/>
    <x v="1"/>
    <x v="0"/>
    <x v="1"/>
    <x v="1"/>
    <x v="2"/>
    <x v="0"/>
    <n v="803"/>
    <n v="219.9324"/>
    <n v="361.35"/>
  </r>
  <r>
    <x v="6"/>
    <x v="24"/>
    <x v="2"/>
    <x v="0"/>
    <x v="1"/>
    <x v="0"/>
    <x v="2"/>
    <x v="0"/>
    <n v="36"/>
    <n v="0"/>
    <n v="9.9"/>
  </r>
  <r>
    <x v="3"/>
    <x v="8"/>
    <x v="5"/>
    <x v="2"/>
    <x v="1"/>
    <x v="1"/>
    <x v="3"/>
    <x v="0"/>
    <n v="5"/>
    <n v="1.2038"/>
    <n v="2.25"/>
  </r>
  <r>
    <x v="1"/>
    <x v="13"/>
    <x v="0"/>
    <x v="2"/>
    <x v="1"/>
    <x v="0"/>
    <x v="0"/>
    <x v="0"/>
    <n v="2"/>
    <n v="0"/>
    <n v="0.55000000000000004"/>
  </r>
  <r>
    <x v="5"/>
    <x v="10"/>
    <x v="0"/>
    <x v="0"/>
    <x v="1"/>
    <x v="3"/>
    <x v="2"/>
    <x v="0"/>
    <n v="4748"/>
    <n v="0"/>
    <n v="2611.4"/>
  </r>
  <r>
    <x v="0"/>
    <x v="19"/>
    <x v="2"/>
    <x v="1"/>
    <x v="1"/>
    <x v="5"/>
    <x v="2"/>
    <x v="0"/>
    <n v="5"/>
    <n v="74.986500000000007"/>
    <n v="3.45"/>
  </r>
  <r>
    <x v="3"/>
    <x v="6"/>
    <x v="4"/>
    <x v="2"/>
    <x v="1"/>
    <x v="0"/>
    <x v="1"/>
    <x v="0"/>
    <n v="56"/>
    <n v="0"/>
    <n v="15.4"/>
  </r>
  <r>
    <x v="3"/>
    <x v="6"/>
    <x v="4"/>
    <x v="1"/>
    <x v="0"/>
    <x v="3"/>
    <x v="2"/>
    <x v="1"/>
    <n v="0"/>
    <n v="0"/>
    <n v="0"/>
  </r>
  <r>
    <x v="2"/>
    <x v="6"/>
    <x v="4"/>
    <x v="0"/>
    <x v="0"/>
    <x v="0"/>
    <x v="2"/>
    <x v="0"/>
    <n v="3522"/>
    <n v="0"/>
    <n v="968.55000000000007"/>
  </r>
  <r>
    <x v="8"/>
    <x v="1"/>
    <x v="1"/>
    <x v="0"/>
    <x v="1"/>
    <x v="4"/>
    <x v="1"/>
    <x v="0"/>
    <n v="1"/>
    <n v="0"/>
    <n v="0.55000000000000004"/>
  </r>
  <r>
    <x v="2"/>
    <x v="19"/>
    <x v="2"/>
    <x v="0"/>
    <x v="1"/>
    <x v="4"/>
    <x v="1"/>
    <x v="0"/>
    <n v="10"/>
    <n v="0"/>
    <n v="5.5"/>
  </r>
  <r>
    <x v="1"/>
    <x v="1"/>
    <x v="1"/>
    <x v="1"/>
    <x v="1"/>
    <x v="3"/>
    <x v="2"/>
    <x v="0"/>
    <n v="2"/>
    <n v="0"/>
    <n v="1.1000000000000001"/>
  </r>
  <r>
    <x v="9"/>
    <x v="18"/>
    <x v="9"/>
    <x v="0"/>
    <x v="0"/>
    <x v="3"/>
    <x v="2"/>
    <x v="1"/>
    <n v="0"/>
    <n v="0"/>
    <n v="0"/>
  </r>
  <r>
    <x v="6"/>
    <x v="8"/>
    <x v="5"/>
    <x v="2"/>
    <x v="1"/>
    <x v="0"/>
    <x v="3"/>
    <x v="1"/>
    <n v="4"/>
    <n v="0"/>
    <n v="0"/>
  </r>
  <r>
    <x v="8"/>
    <x v="11"/>
    <x v="2"/>
    <x v="1"/>
    <x v="1"/>
    <x v="5"/>
    <x v="2"/>
    <x v="0"/>
    <n v="13"/>
    <n v="407.87610000000001"/>
    <n v="8.9700000000000006"/>
  </r>
  <r>
    <x v="7"/>
    <x v="6"/>
    <x v="4"/>
    <x v="2"/>
    <x v="0"/>
    <x v="3"/>
    <x v="2"/>
    <x v="1"/>
    <n v="0"/>
    <n v="0"/>
    <n v="0"/>
  </r>
  <r>
    <x v="9"/>
    <x v="6"/>
    <x v="4"/>
    <x v="1"/>
    <x v="1"/>
    <x v="2"/>
    <x v="1"/>
    <x v="0"/>
    <n v="1"/>
    <n v="0"/>
    <n v="0.26500000000000001"/>
  </r>
  <r>
    <x v="5"/>
    <x v="6"/>
    <x v="4"/>
    <x v="2"/>
    <x v="1"/>
    <x v="0"/>
    <x v="1"/>
    <x v="0"/>
    <n v="45"/>
    <n v="0"/>
    <n v="11.925000000000001"/>
  </r>
  <r>
    <x v="10"/>
    <x v="4"/>
    <x v="3"/>
    <x v="2"/>
    <x v="1"/>
    <x v="1"/>
    <x v="2"/>
    <x v="0"/>
    <n v="137"/>
    <n v="27.601600000000001"/>
    <n v="61.650000000000006"/>
  </r>
  <r>
    <x v="0"/>
    <x v="16"/>
    <x v="7"/>
    <x v="2"/>
    <x v="1"/>
    <x v="2"/>
    <x v="0"/>
    <x v="0"/>
    <n v="10"/>
    <n v="0"/>
    <n v="2.65"/>
  </r>
  <r>
    <x v="8"/>
    <x v="8"/>
    <x v="5"/>
    <x v="0"/>
    <x v="1"/>
    <x v="2"/>
    <x v="3"/>
    <x v="0"/>
    <n v="30"/>
    <n v="0"/>
    <n v="8.25"/>
  </r>
  <r>
    <x v="7"/>
    <x v="4"/>
    <x v="3"/>
    <x v="2"/>
    <x v="1"/>
    <x v="1"/>
    <x v="0"/>
    <x v="0"/>
    <n v="68"/>
    <n v="21.479000000000003"/>
    <n v="30.6"/>
  </r>
  <r>
    <x v="0"/>
    <x v="15"/>
    <x v="2"/>
    <x v="1"/>
    <x v="1"/>
    <x v="1"/>
    <x v="1"/>
    <x v="0"/>
    <n v="13"/>
    <n v="1.8773000000000002"/>
    <n v="5.8500000000000005"/>
  </r>
  <r>
    <x v="0"/>
    <x v="21"/>
    <x v="0"/>
    <x v="0"/>
    <x v="0"/>
    <x v="1"/>
    <x v="0"/>
    <x v="0"/>
    <n v="2"/>
    <n v="0.1678"/>
    <n v="0.9"/>
  </r>
  <r>
    <x v="2"/>
    <x v="10"/>
    <x v="0"/>
    <x v="2"/>
    <x v="1"/>
    <x v="4"/>
    <x v="0"/>
    <x v="0"/>
    <n v="24"/>
    <n v="0"/>
    <n v="13.200000000000001"/>
  </r>
  <r>
    <x v="8"/>
    <x v="1"/>
    <x v="1"/>
    <x v="0"/>
    <x v="1"/>
    <x v="0"/>
    <x v="3"/>
    <x v="1"/>
    <n v="21"/>
    <n v="0"/>
    <n v="0"/>
  </r>
  <r>
    <x v="0"/>
    <x v="10"/>
    <x v="0"/>
    <x v="2"/>
    <x v="0"/>
    <x v="1"/>
    <x v="1"/>
    <x v="0"/>
    <n v="29"/>
    <n v="7.1404000000000005"/>
    <n v="13.05"/>
  </r>
  <r>
    <x v="4"/>
    <x v="10"/>
    <x v="0"/>
    <x v="2"/>
    <x v="0"/>
    <x v="5"/>
    <x v="1"/>
    <x v="0"/>
    <n v="2"/>
    <n v="103.7025"/>
    <n v="1.3800000000000001"/>
  </r>
  <r>
    <x v="11"/>
    <x v="6"/>
    <x v="4"/>
    <x v="0"/>
    <x v="0"/>
    <x v="4"/>
    <x v="2"/>
    <x v="0"/>
    <n v="29"/>
    <n v="0"/>
    <n v="15.950000000000001"/>
  </r>
  <r>
    <x v="6"/>
    <x v="17"/>
    <x v="8"/>
    <x v="0"/>
    <x v="1"/>
    <x v="0"/>
    <x v="2"/>
    <x v="0"/>
    <n v="18014"/>
    <n v="0"/>
    <n v="4953.8500000000004"/>
  </r>
  <r>
    <x v="4"/>
    <x v="1"/>
    <x v="1"/>
    <x v="0"/>
    <x v="1"/>
    <x v="0"/>
    <x v="0"/>
    <x v="0"/>
    <n v="924"/>
    <n v="0"/>
    <n v="244.86"/>
  </r>
  <r>
    <x v="4"/>
    <x v="27"/>
    <x v="12"/>
    <x v="0"/>
    <x v="1"/>
    <x v="0"/>
    <x v="3"/>
    <x v="0"/>
    <n v="1"/>
    <n v="0"/>
    <n v="0.26500000000000001"/>
  </r>
  <r>
    <x v="3"/>
    <x v="11"/>
    <x v="2"/>
    <x v="2"/>
    <x v="1"/>
    <x v="4"/>
    <x v="1"/>
    <x v="0"/>
    <n v="5"/>
    <n v="0"/>
    <n v="2.75"/>
  </r>
  <r>
    <x v="8"/>
    <x v="10"/>
    <x v="0"/>
    <x v="2"/>
    <x v="1"/>
    <x v="1"/>
    <x v="2"/>
    <x v="0"/>
    <n v="280"/>
    <n v="96.813900000000004"/>
    <n v="126"/>
  </r>
  <r>
    <x v="8"/>
    <x v="17"/>
    <x v="8"/>
    <x v="2"/>
    <x v="1"/>
    <x v="4"/>
    <x v="2"/>
    <x v="0"/>
    <n v="6"/>
    <n v="0"/>
    <n v="3.3000000000000003"/>
  </r>
  <r>
    <x v="1"/>
    <x v="10"/>
    <x v="0"/>
    <x v="0"/>
    <x v="1"/>
    <x v="4"/>
    <x v="2"/>
    <x v="1"/>
    <n v="229"/>
    <n v="0"/>
    <n v="0"/>
  </r>
  <r>
    <x v="0"/>
    <x v="11"/>
    <x v="2"/>
    <x v="0"/>
    <x v="1"/>
    <x v="1"/>
    <x v="0"/>
    <x v="0"/>
    <n v="1918"/>
    <n v="586.85520000000008"/>
    <n v="863.1"/>
  </r>
  <r>
    <x v="7"/>
    <x v="0"/>
    <x v="0"/>
    <x v="0"/>
    <x v="0"/>
    <x v="1"/>
    <x v="0"/>
    <x v="0"/>
    <n v="1"/>
    <n v="0.18360000000000001"/>
    <n v="0.45"/>
  </r>
  <r>
    <x v="1"/>
    <x v="16"/>
    <x v="7"/>
    <x v="2"/>
    <x v="1"/>
    <x v="2"/>
    <x v="2"/>
    <x v="0"/>
    <n v="16"/>
    <n v="0"/>
    <n v="4.4000000000000004"/>
  </r>
  <r>
    <x v="11"/>
    <x v="6"/>
    <x v="4"/>
    <x v="0"/>
    <x v="0"/>
    <x v="0"/>
    <x v="0"/>
    <x v="0"/>
    <n v="741"/>
    <n v="0"/>
    <n v="203.77500000000001"/>
  </r>
  <r>
    <x v="3"/>
    <x v="11"/>
    <x v="2"/>
    <x v="1"/>
    <x v="1"/>
    <x v="3"/>
    <x v="3"/>
    <x v="0"/>
    <n v="7"/>
    <n v="0"/>
    <n v="3.85"/>
  </r>
  <r>
    <x v="8"/>
    <x v="5"/>
    <x v="1"/>
    <x v="1"/>
    <x v="1"/>
    <x v="0"/>
    <x v="3"/>
    <x v="0"/>
    <n v="5"/>
    <n v="0"/>
    <n v="1.375"/>
  </r>
  <r>
    <x v="10"/>
    <x v="3"/>
    <x v="2"/>
    <x v="1"/>
    <x v="1"/>
    <x v="3"/>
    <x v="2"/>
    <x v="0"/>
    <n v="2"/>
    <n v="0"/>
    <n v="1.1000000000000001"/>
  </r>
  <r>
    <x v="0"/>
    <x v="10"/>
    <x v="0"/>
    <x v="0"/>
    <x v="1"/>
    <x v="3"/>
    <x v="1"/>
    <x v="1"/>
    <n v="6"/>
    <n v="0"/>
    <n v="0"/>
  </r>
  <r>
    <x v="5"/>
    <x v="2"/>
    <x v="2"/>
    <x v="1"/>
    <x v="1"/>
    <x v="0"/>
    <x v="2"/>
    <x v="0"/>
    <n v="44"/>
    <n v="0"/>
    <n v="11.66"/>
  </r>
  <r>
    <x v="10"/>
    <x v="9"/>
    <x v="2"/>
    <x v="0"/>
    <x v="1"/>
    <x v="3"/>
    <x v="0"/>
    <x v="1"/>
    <n v="1"/>
    <n v="0"/>
    <n v="0"/>
  </r>
  <r>
    <x v="9"/>
    <x v="19"/>
    <x v="2"/>
    <x v="0"/>
    <x v="1"/>
    <x v="5"/>
    <x v="0"/>
    <x v="0"/>
    <n v="5"/>
    <n v="11.4884"/>
    <n v="3.45"/>
  </r>
  <r>
    <x v="10"/>
    <x v="3"/>
    <x v="2"/>
    <x v="2"/>
    <x v="1"/>
    <x v="0"/>
    <x v="0"/>
    <x v="1"/>
    <n v="1"/>
    <n v="0"/>
    <n v="0"/>
  </r>
  <r>
    <x v="9"/>
    <x v="0"/>
    <x v="0"/>
    <x v="0"/>
    <x v="1"/>
    <x v="3"/>
    <x v="1"/>
    <x v="0"/>
    <n v="6"/>
    <n v="0"/>
    <n v="3.3000000000000003"/>
  </r>
  <r>
    <x v="6"/>
    <x v="6"/>
    <x v="4"/>
    <x v="0"/>
    <x v="1"/>
    <x v="4"/>
    <x v="0"/>
    <x v="1"/>
    <n v="119"/>
    <n v="0"/>
    <n v="0"/>
  </r>
  <r>
    <x v="5"/>
    <x v="0"/>
    <x v="0"/>
    <x v="2"/>
    <x v="1"/>
    <x v="0"/>
    <x v="3"/>
    <x v="0"/>
    <n v="16"/>
    <n v="0"/>
    <n v="4.24"/>
  </r>
  <r>
    <x v="9"/>
    <x v="9"/>
    <x v="2"/>
    <x v="1"/>
    <x v="1"/>
    <x v="5"/>
    <x v="0"/>
    <x v="1"/>
    <n v="1"/>
    <n v="57.868300000000005"/>
    <n v="0"/>
  </r>
  <r>
    <x v="7"/>
    <x v="11"/>
    <x v="2"/>
    <x v="2"/>
    <x v="1"/>
    <x v="0"/>
    <x v="2"/>
    <x v="1"/>
    <n v="50"/>
    <n v="0"/>
    <n v="0"/>
  </r>
  <r>
    <x v="9"/>
    <x v="25"/>
    <x v="11"/>
    <x v="0"/>
    <x v="1"/>
    <x v="1"/>
    <x v="3"/>
    <x v="0"/>
    <n v="11"/>
    <n v="3.1074999999999999"/>
    <n v="4.95"/>
  </r>
  <r>
    <x v="3"/>
    <x v="6"/>
    <x v="4"/>
    <x v="0"/>
    <x v="0"/>
    <x v="3"/>
    <x v="1"/>
    <x v="0"/>
    <n v="6"/>
    <n v="0"/>
    <n v="3.3000000000000003"/>
  </r>
  <r>
    <x v="11"/>
    <x v="16"/>
    <x v="7"/>
    <x v="2"/>
    <x v="1"/>
    <x v="0"/>
    <x v="0"/>
    <x v="0"/>
    <n v="35"/>
    <n v="0"/>
    <n v="9.625"/>
  </r>
  <r>
    <x v="3"/>
    <x v="10"/>
    <x v="0"/>
    <x v="2"/>
    <x v="0"/>
    <x v="2"/>
    <x v="1"/>
    <x v="1"/>
    <n v="1"/>
    <n v="0"/>
    <n v="0"/>
  </r>
  <r>
    <x v="9"/>
    <x v="10"/>
    <x v="0"/>
    <x v="0"/>
    <x v="1"/>
    <x v="1"/>
    <x v="2"/>
    <x v="0"/>
    <n v="6925"/>
    <n v="2023.1423000000002"/>
    <n v="3116.25"/>
  </r>
  <r>
    <x v="1"/>
    <x v="18"/>
    <x v="9"/>
    <x v="0"/>
    <x v="1"/>
    <x v="3"/>
    <x v="2"/>
    <x v="0"/>
    <n v="12"/>
    <n v="0"/>
    <n v="6.6000000000000005"/>
  </r>
  <r>
    <x v="1"/>
    <x v="4"/>
    <x v="3"/>
    <x v="0"/>
    <x v="1"/>
    <x v="0"/>
    <x v="2"/>
    <x v="1"/>
    <n v="389"/>
    <n v="0"/>
    <n v="0"/>
  </r>
  <r>
    <x v="0"/>
    <x v="19"/>
    <x v="2"/>
    <x v="0"/>
    <x v="1"/>
    <x v="4"/>
    <x v="2"/>
    <x v="1"/>
    <n v="163"/>
    <n v="0"/>
    <n v="0"/>
  </r>
  <r>
    <x v="10"/>
    <x v="15"/>
    <x v="2"/>
    <x v="1"/>
    <x v="1"/>
    <x v="0"/>
    <x v="3"/>
    <x v="1"/>
    <n v="8"/>
    <n v="0"/>
    <n v="0"/>
  </r>
  <r>
    <x v="7"/>
    <x v="18"/>
    <x v="9"/>
    <x v="0"/>
    <x v="1"/>
    <x v="1"/>
    <x v="2"/>
    <x v="0"/>
    <n v="50"/>
    <n v="15.3916"/>
    <n v="22.5"/>
  </r>
  <r>
    <x v="8"/>
    <x v="22"/>
    <x v="7"/>
    <x v="0"/>
    <x v="1"/>
    <x v="3"/>
    <x v="0"/>
    <x v="0"/>
    <n v="5"/>
    <n v="0"/>
    <n v="2.75"/>
  </r>
  <r>
    <x v="0"/>
    <x v="7"/>
    <x v="2"/>
    <x v="0"/>
    <x v="1"/>
    <x v="3"/>
    <x v="0"/>
    <x v="0"/>
    <n v="2"/>
    <n v="0"/>
    <n v="1.1000000000000001"/>
  </r>
  <r>
    <x v="0"/>
    <x v="2"/>
    <x v="2"/>
    <x v="0"/>
    <x v="1"/>
    <x v="1"/>
    <x v="3"/>
    <x v="0"/>
    <n v="132"/>
    <n v="36.004300000000001"/>
    <n v="59.400000000000006"/>
  </r>
  <r>
    <x v="10"/>
    <x v="19"/>
    <x v="2"/>
    <x v="1"/>
    <x v="1"/>
    <x v="3"/>
    <x v="3"/>
    <x v="0"/>
    <n v="8"/>
    <n v="0"/>
    <n v="4.4000000000000004"/>
  </r>
  <r>
    <x v="0"/>
    <x v="17"/>
    <x v="8"/>
    <x v="0"/>
    <x v="1"/>
    <x v="0"/>
    <x v="0"/>
    <x v="0"/>
    <n v="4016"/>
    <n v="0"/>
    <n v="1064.24"/>
  </r>
  <r>
    <x v="0"/>
    <x v="21"/>
    <x v="0"/>
    <x v="2"/>
    <x v="1"/>
    <x v="1"/>
    <x v="3"/>
    <x v="0"/>
    <n v="1"/>
    <n v="0.31690000000000002"/>
    <n v="0.45"/>
  </r>
  <r>
    <x v="3"/>
    <x v="10"/>
    <x v="0"/>
    <x v="2"/>
    <x v="1"/>
    <x v="3"/>
    <x v="0"/>
    <x v="0"/>
    <n v="34"/>
    <n v="0"/>
    <n v="18.7"/>
  </r>
  <r>
    <x v="0"/>
    <x v="3"/>
    <x v="2"/>
    <x v="0"/>
    <x v="1"/>
    <x v="1"/>
    <x v="1"/>
    <x v="0"/>
    <n v="2"/>
    <n v="0.71850000000000003"/>
    <n v="0.9"/>
  </r>
  <r>
    <x v="9"/>
    <x v="2"/>
    <x v="2"/>
    <x v="1"/>
    <x v="1"/>
    <x v="2"/>
    <x v="3"/>
    <x v="0"/>
    <n v="24"/>
    <n v="0"/>
    <n v="6.36"/>
  </r>
  <r>
    <x v="0"/>
    <x v="11"/>
    <x v="2"/>
    <x v="1"/>
    <x v="1"/>
    <x v="3"/>
    <x v="2"/>
    <x v="1"/>
    <n v="8"/>
    <n v="0"/>
    <n v="0"/>
  </r>
  <r>
    <x v="3"/>
    <x v="19"/>
    <x v="2"/>
    <x v="0"/>
    <x v="1"/>
    <x v="3"/>
    <x v="2"/>
    <x v="0"/>
    <n v="1329"/>
    <n v="0"/>
    <n v="730.95"/>
  </r>
  <r>
    <x v="3"/>
    <x v="18"/>
    <x v="9"/>
    <x v="2"/>
    <x v="1"/>
    <x v="3"/>
    <x v="2"/>
    <x v="0"/>
    <n v="1"/>
    <n v="0"/>
    <n v="0.55000000000000004"/>
  </r>
  <r>
    <x v="0"/>
    <x v="17"/>
    <x v="8"/>
    <x v="1"/>
    <x v="1"/>
    <x v="0"/>
    <x v="1"/>
    <x v="0"/>
    <n v="31"/>
    <n v="0"/>
    <n v="8.2149999999999999"/>
  </r>
  <r>
    <x v="11"/>
    <x v="11"/>
    <x v="2"/>
    <x v="0"/>
    <x v="1"/>
    <x v="4"/>
    <x v="0"/>
    <x v="1"/>
    <n v="49"/>
    <n v="0"/>
    <n v="0"/>
  </r>
  <r>
    <x v="7"/>
    <x v="8"/>
    <x v="5"/>
    <x v="2"/>
    <x v="1"/>
    <x v="2"/>
    <x v="0"/>
    <x v="0"/>
    <n v="6"/>
    <n v="0"/>
    <n v="1.6500000000000001"/>
  </r>
  <r>
    <x v="6"/>
    <x v="4"/>
    <x v="3"/>
    <x v="1"/>
    <x v="0"/>
    <x v="3"/>
    <x v="2"/>
    <x v="0"/>
    <n v="1"/>
    <n v="0"/>
    <n v="0.55000000000000004"/>
  </r>
  <r>
    <x v="6"/>
    <x v="12"/>
    <x v="1"/>
    <x v="1"/>
    <x v="1"/>
    <x v="1"/>
    <x v="3"/>
    <x v="0"/>
    <n v="1"/>
    <n v="0.20020000000000002"/>
    <n v="0.45"/>
  </r>
  <r>
    <x v="5"/>
    <x v="4"/>
    <x v="3"/>
    <x v="0"/>
    <x v="1"/>
    <x v="3"/>
    <x v="0"/>
    <x v="1"/>
    <n v="21"/>
    <n v="0"/>
    <n v="0"/>
  </r>
  <r>
    <x v="3"/>
    <x v="15"/>
    <x v="2"/>
    <x v="0"/>
    <x v="1"/>
    <x v="1"/>
    <x v="3"/>
    <x v="0"/>
    <n v="251"/>
    <n v="89.429700000000011"/>
    <n v="112.95"/>
  </r>
  <r>
    <x v="11"/>
    <x v="9"/>
    <x v="2"/>
    <x v="2"/>
    <x v="1"/>
    <x v="3"/>
    <x v="3"/>
    <x v="0"/>
    <n v="4"/>
    <n v="0"/>
    <n v="2.2000000000000002"/>
  </r>
  <r>
    <x v="0"/>
    <x v="12"/>
    <x v="1"/>
    <x v="0"/>
    <x v="1"/>
    <x v="3"/>
    <x v="0"/>
    <x v="1"/>
    <n v="2"/>
    <n v="0"/>
    <n v="0"/>
  </r>
  <r>
    <x v="6"/>
    <x v="17"/>
    <x v="8"/>
    <x v="0"/>
    <x v="1"/>
    <x v="4"/>
    <x v="0"/>
    <x v="0"/>
    <n v="65"/>
    <n v="0"/>
    <n v="35.75"/>
  </r>
  <r>
    <x v="7"/>
    <x v="15"/>
    <x v="2"/>
    <x v="0"/>
    <x v="1"/>
    <x v="0"/>
    <x v="3"/>
    <x v="1"/>
    <n v="38"/>
    <n v="0"/>
    <n v="0"/>
  </r>
  <r>
    <x v="2"/>
    <x v="9"/>
    <x v="2"/>
    <x v="1"/>
    <x v="1"/>
    <x v="3"/>
    <x v="2"/>
    <x v="0"/>
    <n v="24"/>
    <n v="0"/>
    <n v="13.200000000000001"/>
  </r>
  <r>
    <x v="11"/>
    <x v="11"/>
    <x v="2"/>
    <x v="0"/>
    <x v="1"/>
    <x v="0"/>
    <x v="0"/>
    <x v="1"/>
    <n v="108"/>
    <n v="0"/>
    <n v="0"/>
  </r>
  <r>
    <x v="8"/>
    <x v="6"/>
    <x v="4"/>
    <x v="0"/>
    <x v="0"/>
    <x v="2"/>
    <x v="2"/>
    <x v="0"/>
    <n v="244"/>
    <n v="0"/>
    <n v="67.100000000000009"/>
  </r>
  <r>
    <x v="9"/>
    <x v="10"/>
    <x v="0"/>
    <x v="2"/>
    <x v="1"/>
    <x v="4"/>
    <x v="2"/>
    <x v="0"/>
    <n v="84"/>
    <n v="0"/>
    <n v="46.2"/>
  </r>
  <r>
    <x v="6"/>
    <x v="11"/>
    <x v="2"/>
    <x v="1"/>
    <x v="1"/>
    <x v="0"/>
    <x v="2"/>
    <x v="1"/>
    <n v="61"/>
    <n v="0"/>
    <n v="0"/>
  </r>
  <r>
    <x v="4"/>
    <x v="19"/>
    <x v="2"/>
    <x v="0"/>
    <x v="1"/>
    <x v="2"/>
    <x v="1"/>
    <x v="0"/>
    <n v="92"/>
    <n v="0"/>
    <n v="24.380000000000003"/>
  </r>
  <r>
    <x v="10"/>
    <x v="16"/>
    <x v="7"/>
    <x v="1"/>
    <x v="1"/>
    <x v="1"/>
    <x v="3"/>
    <x v="0"/>
    <n v="18"/>
    <n v="3.6001000000000003"/>
    <n v="8.1"/>
  </r>
  <r>
    <x v="2"/>
    <x v="19"/>
    <x v="2"/>
    <x v="1"/>
    <x v="1"/>
    <x v="3"/>
    <x v="0"/>
    <x v="0"/>
    <n v="9"/>
    <n v="0"/>
    <n v="4.95"/>
  </r>
  <r>
    <x v="0"/>
    <x v="10"/>
    <x v="0"/>
    <x v="1"/>
    <x v="1"/>
    <x v="5"/>
    <x v="3"/>
    <x v="0"/>
    <n v="1"/>
    <n v="0.3014"/>
    <n v="0.69000000000000006"/>
  </r>
  <r>
    <x v="5"/>
    <x v="10"/>
    <x v="0"/>
    <x v="0"/>
    <x v="1"/>
    <x v="1"/>
    <x v="2"/>
    <x v="0"/>
    <n v="7640"/>
    <n v="2220.7492000000002"/>
    <n v="3438"/>
  </r>
  <r>
    <x v="3"/>
    <x v="9"/>
    <x v="2"/>
    <x v="0"/>
    <x v="1"/>
    <x v="0"/>
    <x v="2"/>
    <x v="1"/>
    <n v="249"/>
    <n v="0"/>
    <n v="0"/>
  </r>
  <r>
    <x v="0"/>
    <x v="11"/>
    <x v="2"/>
    <x v="1"/>
    <x v="1"/>
    <x v="2"/>
    <x v="2"/>
    <x v="1"/>
    <n v="4"/>
    <n v="0"/>
    <n v="0"/>
  </r>
  <r>
    <x v="5"/>
    <x v="12"/>
    <x v="1"/>
    <x v="2"/>
    <x v="1"/>
    <x v="0"/>
    <x v="3"/>
    <x v="1"/>
    <n v="2"/>
    <n v="0"/>
    <n v="0"/>
  </r>
  <r>
    <x v="2"/>
    <x v="17"/>
    <x v="8"/>
    <x v="2"/>
    <x v="1"/>
    <x v="4"/>
    <x v="1"/>
    <x v="0"/>
    <n v="2"/>
    <n v="0"/>
    <n v="1.1000000000000001"/>
  </r>
  <r>
    <x v="2"/>
    <x v="16"/>
    <x v="7"/>
    <x v="0"/>
    <x v="1"/>
    <x v="0"/>
    <x v="1"/>
    <x v="0"/>
    <n v="404"/>
    <n v="0"/>
    <n v="111.10000000000001"/>
  </r>
  <r>
    <x v="5"/>
    <x v="17"/>
    <x v="8"/>
    <x v="0"/>
    <x v="1"/>
    <x v="1"/>
    <x v="3"/>
    <x v="0"/>
    <n v="1746"/>
    <n v="594.3329"/>
    <n v="785.7"/>
  </r>
  <r>
    <x v="7"/>
    <x v="6"/>
    <x v="4"/>
    <x v="0"/>
    <x v="0"/>
    <x v="0"/>
    <x v="2"/>
    <x v="1"/>
    <n v="82"/>
    <n v="0"/>
    <n v="0"/>
  </r>
  <r>
    <x v="6"/>
    <x v="8"/>
    <x v="5"/>
    <x v="1"/>
    <x v="1"/>
    <x v="3"/>
    <x v="0"/>
    <x v="0"/>
    <n v="2"/>
    <n v="0"/>
    <n v="1.1000000000000001"/>
  </r>
  <r>
    <x v="8"/>
    <x v="0"/>
    <x v="0"/>
    <x v="2"/>
    <x v="1"/>
    <x v="0"/>
    <x v="1"/>
    <x v="0"/>
    <n v="4"/>
    <n v="0"/>
    <n v="1.1000000000000001"/>
  </r>
  <r>
    <x v="1"/>
    <x v="9"/>
    <x v="2"/>
    <x v="2"/>
    <x v="1"/>
    <x v="3"/>
    <x v="2"/>
    <x v="1"/>
    <n v="8"/>
    <n v="0"/>
    <n v="0"/>
  </r>
  <r>
    <x v="9"/>
    <x v="9"/>
    <x v="2"/>
    <x v="0"/>
    <x v="1"/>
    <x v="4"/>
    <x v="3"/>
    <x v="0"/>
    <n v="37"/>
    <n v="0"/>
    <n v="20.350000000000001"/>
  </r>
  <r>
    <x v="9"/>
    <x v="13"/>
    <x v="0"/>
    <x v="0"/>
    <x v="1"/>
    <x v="0"/>
    <x v="0"/>
    <x v="1"/>
    <n v="3"/>
    <n v="0"/>
    <n v="0"/>
  </r>
  <r>
    <x v="2"/>
    <x v="9"/>
    <x v="2"/>
    <x v="1"/>
    <x v="1"/>
    <x v="2"/>
    <x v="1"/>
    <x v="0"/>
    <n v="3"/>
    <n v="0"/>
    <n v="0.82500000000000007"/>
  </r>
  <r>
    <x v="3"/>
    <x v="1"/>
    <x v="1"/>
    <x v="0"/>
    <x v="1"/>
    <x v="0"/>
    <x v="3"/>
    <x v="0"/>
    <n v="1442"/>
    <n v="0"/>
    <n v="396.55"/>
  </r>
  <r>
    <x v="5"/>
    <x v="8"/>
    <x v="5"/>
    <x v="1"/>
    <x v="1"/>
    <x v="4"/>
    <x v="0"/>
    <x v="0"/>
    <n v="1"/>
    <n v="0"/>
    <n v="0.55000000000000004"/>
  </r>
  <r>
    <x v="6"/>
    <x v="12"/>
    <x v="1"/>
    <x v="1"/>
    <x v="1"/>
    <x v="3"/>
    <x v="1"/>
    <x v="0"/>
    <n v="2"/>
    <n v="0"/>
    <n v="1.1000000000000001"/>
  </r>
  <r>
    <x v="8"/>
    <x v="4"/>
    <x v="3"/>
    <x v="1"/>
    <x v="1"/>
    <x v="4"/>
    <x v="1"/>
    <x v="1"/>
    <n v="1"/>
    <n v="0"/>
    <n v="0"/>
  </r>
  <r>
    <x v="0"/>
    <x v="19"/>
    <x v="2"/>
    <x v="0"/>
    <x v="1"/>
    <x v="1"/>
    <x v="1"/>
    <x v="0"/>
    <n v="537"/>
    <n v="143.91400000000002"/>
    <n v="241.65"/>
  </r>
  <r>
    <x v="3"/>
    <x v="15"/>
    <x v="2"/>
    <x v="0"/>
    <x v="1"/>
    <x v="3"/>
    <x v="1"/>
    <x v="0"/>
    <n v="21"/>
    <n v="0"/>
    <n v="11.55"/>
  </r>
  <r>
    <x v="0"/>
    <x v="8"/>
    <x v="5"/>
    <x v="1"/>
    <x v="1"/>
    <x v="0"/>
    <x v="3"/>
    <x v="0"/>
    <n v="30"/>
    <n v="0"/>
    <n v="7.95"/>
  </r>
  <r>
    <x v="8"/>
    <x v="27"/>
    <x v="12"/>
    <x v="0"/>
    <x v="1"/>
    <x v="3"/>
    <x v="2"/>
    <x v="1"/>
    <n v="0"/>
    <n v="0"/>
    <n v="0"/>
  </r>
  <r>
    <x v="3"/>
    <x v="0"/>
    <x v="0"/>
    <x v="0"/>
    <x v="0"/>
    <x v="0"/>
    <x v="2"/>
    <x v="0"/>
    <n v="13"/>
    <n v="0"/>
    <n v="3.5750000000000002"/>
  </r>
  <r>
    <x v="1"/>
    <x v="4"/>
    <x v="3"/>
    <x v="2"/>
    <x v="1"/>
    <x v="4"/>
    <x v="2"/>
    <x v="0"/>
    <n v="4"/>
    <n v="0"/>
    <n v="2.2000000000000002"/>
  </r>
  <r>
    <x v="10"/>
    <x v="10"/>
    <x v="0"/>
    <x v="2"/>
    <x v="1"/>
    <x v="2"/>
    <x v="2"/>
    <x v="1"/>
    <n v="22"/>
    <n v="0"/>
    <n v="0"/>
  </r>
  <r>
    <x v="10"/>
    <x v="2"/>
    <x v="2"/>
    <x v="0"/>
    <x v="1"/>
    <x v="3"/>
    <x v="1"/>
    <x v="0"/>
    <n v="5"/>
    <n v="0"/>
    <n v="2.75"/>
  </r>
  <r>
    <x v="8"/>
    <x v="10"/>
    <x v="0"/>
    <x v="1"/>
    <x v="1"/>
    <x v="3"/>
    <x v="0"/>
    <x v="0"/>
    <n v="9"/>
    <n v="0"/>
    <n v="4.95"/>
  </r>
  <r>
    <x v="9"/>
    <x v="10"/>
    <x v="0"/>
    <x v="0"/>
    <x v="1"/>
    <x v="2"/>
    <x v="2"/>
    <x v="0"/>
    <n v="5001"/>
    <n v="0"/>
    <n v="1325.2650000000001"/>
  </r>
  <r>
    <x v="6"/>
    <x v="24"/>
    <x v="2"/>
    <x v="0"/>
    <x v="1"/>
    <x v="2"/>
    <x v="2"/>
    <x v="0"/>
    <n v="3"/>
    <n v="0"/>
    <n v="0.82500000000000007"/>
  </r>
  <r>
    <x v="4"/>
    <x v="11"/>
    <x v="2"/>
    <x v="2"/>
    <x v="1"/>
    <x v="4"/>
    <x v="0"/>
    <x v="0"/>
    <n v="7"/>
    <n v="0"/>
    <n v="3.85"/>
  </r>
  <r>
    <x v="5"/>
    <x v="16"/>
    <x v="7"/>
    <x v="1"/>
    <x v="1"/>
    <x v="0"/>
    <x v="3"/>
    <x v="0"/>
    <n v="29"/>
    <n v="0"/>
    <n v="7.6850000000000005"/>
  </r>
  <r>
    <x v="6"/>
    <x v="4"/>
    <x v="3"/>
    <x v="2"/>
    <x v="1"/>
    <x v="2"/>
    <x v="0"/>
    <x v="1"/>
    <n v="1"/>
    <n v="0"/>
    <n v="0"/>
  </r>
  <r>
    <x v="10"/>
    <x v="4"/>
    <x v="3"/>
    <x v="2"/>
    <x v="0"/>
    <x v="1"/>
    <x v="1"/>
    <x v="0"/>
    <n v="1"/>
    <n v="0.13370000000000001"/>
    <n v="0.45"/>
  </r>
  <r>
    <x v="6"/>
    <x v="0"/>
    <x v="0"/>
    <x v="0"/>
    <x v="1"/>
    <x v="0"/>
    <x v="1"/>
    <x v="0"/>
    <n v="134"/>
    <n v="0"/>
    <n v="36.85"/>
  </r>
  <r>
    <x v="6"/>
    <x v="6"/>
    <x v="4"/>
    <x v="2"/>
    <x v="1"/>
    <x v="0"/>
    <x v="0"/>
    <x v="0"/>
    <n v="136"/>
    <n v="0"/>
    <n v="37.4"/>
  </r>
  <r>
    <x v="9"/>
    <x v="6"/>
    <x v="4"/>
    <x v="0"/>
    <x v="1"/>
    <x v="2"/>
    <x v="2"/>
    <x v="1"/>
    <n v="36"/>
    <n v="0"/>
    <n v="0"/>
  </r>
  <r>
    <x v="2"/>
    <x v="6"/>
    <x v="4"/>
    <x v="2"/>
    <x v="1"/>
    <x v="4"/>
    <x v="0"/>
    <x v="1"/>
    <n v="10"/>
    <n v="0"/>
    <n v="0"/>
  </r>
  <r>
    <x v="3"/>
    <x v="11"/>
    <x v="2"/>
    <x v="0"/>
    <x v="1"/>
    <x v="2"/>
    <x v="0"/>
    <x v="1"/>
    <n v="49"/>
    <n v="0"/>
    <n v="0"/>
  </r>
  <r>
    <x v="2"/>
    <x v="22"/>
    <x v="7"/>
    <x v="0"/>
    <x v="1"/>
    <x v="0"/>
    <x v="1"/>
    <x v="0"/>
    <n v="20"/>
    <n v="0"/>
    <n v="5.5"/>
  </r>
  <r>
    <x v="5"/>
    <x v="19"/>
    <x v="2"/>
    <x v="0"/>
    <x v="1"/>
    <x v="3"/>
    <x v="1"/>
    <x v="0"/>
    <n v="59"/>
    <n v="0"/>
    <n v="32.450000000000003"/>
  </r>
  <r>
    <x v="2"/>
    <x v="4"/>
    <x v="3"/>
    <x v="0"/>
    <x v="1"/>
    <x v="1"/>
    <x v="1"/>
    <x v="0"/>
    <n v="1384"/>
    <n v="495.85020000000003"/>
    <n v="622.80000000000007"/>
  </r>
  <r>
    <x v="2"/>
    <x v="17"/>
    <x v="8"/>
    <x v="1"/>
    <x v="1"/>
    <x v="3"/>
    <x v="3"/>
    <x v="0"/>
    <n v="3"/>
    <n v="0"/>
    <n v="1.6500000000000001"/>
  </r>
  <r>
    <x v="4"/>
    <x v="4"/>
    <x v="3"/>
    <x v="0"/>
    <x v="0"/>
    <x v="3"/>
    <x v="2"/>
    <x v="0"/>
    <n v="47"/>
    <n v="0"/>
    <n v="25.85"/>
  </r>
  <r>
    <x v="11"/>
    <x v="8"/>
    <x v="5"/>
    <x v="0"/>
    <x v="1"/>
    <x v="1"/>
    <x v="0"/>
    <x v="0"/>
    <n v="153"/>
    <n v="37.2485"/>
    <n v="68.850000000000009"/>
  </r>
  <r>
    <x v="3"/>
    <x v="19"/>
    <x v="2"/>
    <x v="0"/>
    <x v="1"/>
    <x v="2"/>
    <x v="0"/>
    <x v="1"/>
    <n v="8"/>
    <n v="0"/>
    <n v="0"/>
  </r>
  <r>
    <x v="6"/>
    <x v="20"/>
    <x v="10"/>
    <x v="2"/>
    <x v="1"/>
    <x v="3"/>
    <x v="2"/>
    <x v="1"/>
    <n v="1"/>
    <n v="0"/>
    <n v="0"/>
  </r>
  <r>
    <x v="11"/>
    <x v="1"/>
    <x v="1"/>
    <x v="0"/>
    <x v="1"/>
    <x v="0"/>
    <x v="3"/>
    <x v="1"/>
    <n v="22"/>
    <n v="0"/>
    <n v="0"/>
  </r>
  <r>
    <x v="10"/>
    <x v="1"/>
    <x v="1"/>
    <x v="2"/>
    <x v="1"/>
    <x v="3"/>
    <x v="2"/>
    <x v="1"/>
    <n v="1"/>
    <n v="0"/>
    <n v="0"/>
  </r>
  <r>
    <x v="2"/>
    <x v="25"/>
    <x v="11"/>
    <x v="0"/>
    <x v="1"/>
    <x v="0"/>
    <x v="2"/>
    <x v="0"/>
    <n v="37"/>
    <n v="0"/>
    <n v="10.175000000000001"/>
  </r>
  <r>
    <x v="7"/>
    <x v="6"/>
    <x v="4"/>
    <x v="0"/>
    <x v="1"/>
    <x v="4"/>
    <x v="3"/>
    <x v="1"/>
    <n v="24"/>
    <n v="0"/>
    <n v="0"/>
  </r>
  <r>
    <x v="0"/>
    <x v="11"/>
    <x v="2"/>
    <x v="0"/>
    <x v="1"/>
    <x v="0"/>
    <x v="1"/>
    <x v="0"/>
    <n v="1617"/>
    <n v="0"/>
    <n v="428.505"/>
  </r>
  <r>
    <x v="10"/>
    <x v="12"/>
    <x v="1"/>
    <x v="2"/>
    <x v="1"/>
    <x v="4"/>
    <x v="0"/>
    <x v="0"/>
    <n v="3"/>
    <n v="0"/>
    <n v="1.6500000000000001"/>
  </r>
  <r>
    <x v="9"/>
    <x v="5"/>
    <x v="1"/>
    <x v="0"/>
    <x v="1"/>
    <x v="0"/>
    <x v="2"/>
    <x v="0"/>
    <n v="2415"/>
    <n v="0"/>
    <n v="639.97500000000002"/>
  </r>
  <r>
    <x v="9"/>
    <x v="17"/>
    <x v="8"/>
    <x v="0"/>
    <x v="1"/>
    <x v="5"/>
    <x v="3"/>
    <x v="0"/>
    <n v="2"/>
    <n v="51.7517"/>
    <n v="1.3800000000000001"/>
  </r>
  <r>
    <x v="11"/>
    <x v="22"/>
    <x v="7"/>
    <x v="0"/>
    <x v="1"/>
    <x v="1"/>
    <x v="0"/>
    <x v="0"/>
    <n v="24"/>
    <n v="4.8542000000000005"/>
    <n v="10.8"/>
  </r>
  <r>
    <x v="6"/>
    <x v="8"/>
    <x v="5"/>
    <x v="1"/>
    <x v="1"/>
    <x v="1"/>
    <x v="2"/>
    <x v="0"/>
    <n v="33"/>
    <n v="13.854700000000001"/>
    <n v="14.850000000000001"/>
  </r>
  <r>
    <x v="5"/>
    <x v="12"/>
    <x v="1"/>
    <x v="0"/>
    <x v="1"/>
    <x v="2"/>
    <x v="2"/>
    <x v="0"/>
    <n v="538"/>
    <n v="0"/>
    <n v="142.57"/>
  </r>
  <r>
    <x v="6"/>
    <x v="19"/>
    <x v="2"/>
    <x v="2"/>
    <x v="1"/>
    <x v="2"/>
    <x v="0"/>
    <x v="0"/>
    <n v="43"/>
    <n v="0"/>
    <n v="11.825000000000001"/>
  </r>
  <r>
    <x v="2"/>
    <x v="17"/>
    <x v="8"/>
    <x v="2"/>
    <x v="1"/>
    <x v="0"/>
    <x v="1"/>
    <x v="0"/>
    <n v="105"/>
    <n v="0"/>
    <n v="28.875"/>
  </r>
  <r>
    <x v="4"/>
    <x v="16"/>
    <x v="7"/>
    <x v="0"/>
    <x v="1"/>
    <x v="2"/>
    <x v="2"/>
    <x v="1"/>
    <n v="1"/>
    <n v="0"/>
    <n v="0"/>
  </r>
  <r>
    <x v="6"/>
    <x v="12"/>
    <x v="1"/>
    <x v="1"/>
    <x v="1"/>
    <x v="2"/>
    <x v="1"/>
    <x v="0"/>
    <n v="1"/>
    <n v="0"/>
    <n v="0.27500000000000002"/>
  </r>
  <r>
    <x v="5"/>
    <x v="4"/>
    <x v="3"/>
    <x v="0"/>
    <x v="1"/>
    <x v="1"/>
    <x v="2"/>
    <x v="0"/>
    <n v="11847"/>
    <n v="3367.1052"/>
    <n v="5331.1500000000005"/>
  </r>
  <r>
    <x v="2"/>
    <x v="8"/>
    <x v="5"/>
    <x v="2"/>
    <x v="1"/>
    <x v="2"/>
    <x v="1"/>
    <x v="0"/>
    <n v="6"/>
    <n v="0"/>
    <n v="1.6500000000000001"/>
  </r>
  <r>
    <x v="0"/>
    <x v="12"/>
    <x v="1"/>
    <x v="0"/>
    <x v="1"/>
    <x v="3"/>
    <x v="3"/>
    <x v="0"/>
    <n v="102"/>
    <n v="0"/>
    <n v="56.1"/>
  </r>
  <r>
    <x v="2"/>
    <x v="19"/>
    <x v="2"/>
    <x v="1"/>
    <x v="1"/>
    <x v="5"/>
    <x v="0"/>
    <x v="0"/>
    <n v="3"/>
    <n v="6.2195"/>
    <n v="2.0700000000000003"/>
  </r>
  <r>
    <x v="9"/>
    <x v="17"/>
    <x v="8"/>
    <x v="2"/>
    <x v="1"/>
    <x v="2"/>
    <x v="3"/>
    <x v="1"/>
    <n v="5"/>
    <n v="0"/>
    <n v="0"/>
  </r>
  <r>
    <x v="3"/>
    <x v="15"/>
    <x v="2"/>
    <x v="0"/>
    <x v="1"/>
    <x v="0"/>
    <x v="2"/>
    <x v="0"/>
    <n v="6464"/>
    <n v="0"/>
    <n v="1777.6000000000001"/>
  </r>
  <r>
    <x v="5"/>
    <x v="2"/>
    <x v="2"/>
    <x v="1"/>
    <x v="1"/>
    <x v="2"/>
    <x v="2"/>
    <x v="0"/>
    <n v="10"/>
    <n v="0"/>
    <n v="2.65"/>
  </r>
  <r>
    <x v="8"/>
    <x v="5"/>
    <x v="1"/>
    <x v="1"/>
    <x v="1"/>
    <x v="3"/>
    <x v="2"/>
    <x v="1"/>
    <n v="0"/>
    <n v="0"/>
    <n v="0"/>
  </r>
  <r>
    <x v="4"/>
    <x v="4"/>
    <x v="3"/>
    <x v="1"/>
    <x v="1"/>
    <x v="4"/>
    <x v="3"/>
    <x v="1"/>
    <n v="10"/>
    <n v="0"/>
    <n v="0"/>
  </r>
  <r>
    <x v="3"/>
    <x v="15"/>
    <x v="2"/>
    <x v="0"/>
    <x v="1"/>
    <x v="2"/>
    <x v="1"/>
    <x v="0"/>
    <n v="22"/>
    <n v="0"/>
    <n v="6.0500000000000007"/>
  </r>
  <r>
    <x v="10"/>
    <x v="19"/>
    <x v="2"/>
    <x v="1"/>
    <x v="1"/>
    <x v="1"/>
    <x v="1"/>
    <x v="0"/>
    <n v="20"/>
    <n v="8.0167999999999999"/>
    <n v="9"/>
  </r>
  <r>
    <x v="7"/>
    <x v="12"/>
    <x v="1"/>
    <x v="2"/>
    <x v="1"/>
    <x v="0"/>
    <x v="1"/>
    <x v="0"/>
    <n v="21"/>
    <n v="0"/>
    <n v="5.7750000000000004"/>
  </r>
  <r>
    <x v="5"/>
    <x v="6"/>
    <x v="4"/>
    <x v="2"/>
    <x v="1"/>
    <x v="1"/>
    <x v="1"/>
    <x v="0"/>
    <n v="75"/>
    <n v="30.646600000000003"/>
    <n v="33.75"/>
  </r>
  <r>
    <x v="4"/>
    <x v="6"/>
    <x v="4"/>
    <x v="2"/>
    <x v="0"/>
    <x v="3"/>
    <x v="2"/>
    <x v="0"/>
    <n v="7"/>
    <n v="0"/>
    <n v="3.85"/>
  </r>
  <r>
    <x v="3"/>
    <x v="4"/>
    <x v="3"/>
    <x v="2"/>
    <x v="0"/>
    <x v="2"/>
    <x v="0"/>
    <x v="1"/>
    <n v="1"/>
    <n v="0"/>
    <n v="0"/>
  </r>
  <r>
    <x v="9"/>
    <x v="11"/>
    <x v="2"/>
    <x v="0"/>
    <x v="1"/>
    <x v="2"/>
    <x v="2"/>
    <x v="1"/>
    <n v="99"/>
    <n v="0"/>
    <n v="0"/>
  </r>
  <r>
    <x v="9"/>
    <x v="15"/>
    <x v="2"/>
    <x v="1"/>
    <x v="1"/>
    <x v="2"/>
    <x v="1"/>
    <x v="0"/>
    <n v="5"/>
    <n v="0"/>
    <n v="1.325"/>
  </r>
  <r>
    <x v="11"/>
    <x v="8"/>
    <x v="5"/>
    <x v="1"/>
    <x v="1"/>
    <x v="0"/>
    <x v="1"/>
    <x v="0"/>
    <n v="5"/>
    <n v="0"/>
    <n v="1.375"/>
  </r>
  <r>
    <x v="6"/>
    <x v="7"/>
    <x v="2"/>
    <x v="0"/>
    <x v="1"/>
    <x v="3"/>
    <x v="2"/>
    <x v="0"/>
    <n v="7"/>
    <n v="0"/>
    <n v="3.85"/>
  </r>
  <r>
    <x v="8"/>
    <x v="26"/>
    <x v="2"/>
    <x v="0"/>
    <x v="1"/>
    <x v="0"/>
    <x v="2"/>
    <x v="1"/>
    <n v="35"/>
    <n v="0"/>
    <n v="0"/>
  </r>
  <r>
    <x v="11"/>
    <x v="1"/>
    <x v="1"/>
    <x v="2"/>
    <x v="1"/>
    <x v="2"/>
    <x v="3"/>
    <x v="0"/>
    <n v="4"/>
    <n v="0"/>
    <n v="1.1000000000000001"/>
  </r>
  <r>
    <x v="5"/>
    <x v="18"/>
    <x v="9"/>
    <x v="0"/>
    <x v="1"/>
    <x v="2"/>
    <x v="2"/>
    <x v="0"/>
    <n v="9"/>
    <n v="0"/>
    <n v="2.3850000000000002"/>
  </r>
  <r>
    <x v="2"/>
    <x v="11"/>
    <x v="2"/>
    <x v="0"/>
    <x v="1"/>
    <x v="1"/>
    <x v="1"/>
    <x v="0"/>
    <n v="838"/>
    <n v="270.50240000000002"/>
    <n v="377.1"/>
  </r>
  <r>
    <x v="8"/>
    <x v="1"/>
    <x v="1"/>
    <x v="1"/>
    <x v="1"/>
    <x v="3"/>
    <x v="2"/>
    <x v="0"/>
    <n v="5"/>
    <n v="0"/>
    <n v="2.75"/>
  </r>
  <r>
    <x v="5"/>
    <x v="11"/>
    <x v="2"/>
    <x v="2"/>
    <x v="1"/>
    <x v="2"/>
    <x v="3"/>
    <x v="1"/>
    <n v="2"/>
    <n v="0"/>
    <n v="0"/>
  </r>
  <r>
    <x v="10"/>
    <x v="17"/>
    <x v="8"/>
    <x v="2"/>
    <x v="1"/>
    <x v="3"/>
    <x v="3"/>
    <x v="0"/>
    <n v="35"/>
    <n v="0"/>
    <n v="19.25"/>
  </r>
  <r>
    <x v="6"/>
    <x v="5"/>
    <x v="1"/>
    <x v="2"/>
    <x v="1"/>
    <x v="1"/>
    <x v="3"/>
    <x v="0"/>
    <n v="7"/>
    <n v="2.4047000000000001"/>
    <n v="3.1500000000000004"/>
  </r>
  <r>
    <x v="0"/>
    <x v="30"/>
    <x v="1"/>
    <x v="0"/>
    <x v="1"/>
    <x v="3"/>
    <x v="2"/>
    <x v="1"/>
    <n v="0"/>
    <n v="0"/>
    <n v="0"/>
  </r>
  <r>
    <x v="2"/>
    <x v="16"/>
    <x v="7"/>
    <x v="2"/>
    <x v="1"/>
    <x v="0"/>
    <x v="2"/>
    <x v="1"/>
    <n v="1"/>
    <n v="0"/>
    <n v="0"/>
  </r>
  <r>
    <x v="9"/>
    <x v="11"/>
    <x v="2"/>
    <x v="2"/>
    <x v="1"/>
    <x v="1"/>
    <x v="1"/>
    <x v="0"/>
    <n v="36"/>
    <n v="18.115300000000001"/>
    <n v="16.2"/>
  </r>
  <r>
    <x v="5"/>
    <x v="11"/>
    <x v="2"/>
    <x v="0"/>
    <x v="1"/>
    <x v="4"/>
    <x v="1"/>
    <x v="0"/>
    <n v="41"/>
    <n v="0"/>
    <n v="22.55"/>
  </r>
  <r>
    <x v="7"/>
    <x v="10"/>
    <x v="0"/>
    <x v="2"/>
    <x v="0"/>
    <x v="0"/>
    <x v="2"/>
    <x v="0"/>
    <n v="529"/>
    <n v="0"/>
    <n v="145.47499999999999"/>
  </r>
  <r>
    <x v="1"/>
    <x v="4"/>
    <x v="3"/>
    <x v="2"/>
    <x v="1"/>
    <x v="2"/>
    <x v="0"/>
    <x v="0"/>
    <n v="24"/>
    <n v="0"/>
    <n v="6.6000000000000005"/>
  </r>
  <r>
    <x v="2"/>
    <x v="11"/>
    <x v="2"/>
    <x v="2"/>
    <x v="1"/>
    <x v="1"/>
    <x v="0"/>
    <x v="0"/>
    <n v="106"/>
    <n v="24.894000000000002"/>
    <n v="47.7"/>
  </r>
  <r>
    <x v="6"/>
    <x v="16"/>
    <x v="7"/>
    <x v="1"/>
    <x v="1"/>
    <x v="1"/>
    <x v="0"/>
    <x v="0"/>
    <n v="21"/>
    <n v="4.0838000000000001"/>
    <n v="9.4500000000000011"/>
  </r>
  <r>
    <x v="0"/>
    <x v="4"/>
    <x v="3"/>
    <x v="0"/>
    <x v="1"/>
    <x v="0"/>
    <x v="1"/>
    <x v="1"/>
    <n v="28"/>
    <n v="0"/>
    <n v="0"/>
  </r>
  <r>
    <x v="11"/>
    <x v="11"/>
    <x v="2"/>
    <x v="1"/>
    <x v="1"/>
    <x v="2"/>
    <x v="1"/>
    <x v="0"/>
    <n v="6"/>
    <n v="0"/>
    <n v="1.6500000000000001"/>
  </r>
  <r>
    <x v="0"/>
    <x v="10"/>
    <x v="0"/>
    <x v="1"/>
    <x v="1"/>
    <x v="4"/>
    <x v="3"/>
    <x v="1"/>
    <n v="8"/>
    <n v="0"/>
    <n v="0"/>
  </r>
  <r>
    <x v="2"/>
    <x v="13"/>
    <x v="0"/>
    <x v="2"/>
    <x v="1"/>
    <x v="4"/>
    <x v="0"/>
    <x v="0"/>
    <n v="1"/>
    <n v="0"/>
    <n v="0.55000000000000004"/>
  </r>
  <r>
    <x v="7"/>
    <x v="13"/>
    <x v="0"/>
    <x v="0"/>
    <x v="1"/>
    <x v="0"/>
    <x v="3"/>
    <x v="1"/>
    <n v="8"/>
    <n v="0"/>
    <n v="0"/>
  </r>
  <r>
    <x v="6"/>
    <x v="12"/>
    <x v="1"/>
    <x v="1"/>
    <x v="1"/>
    <x v="0"/>
    <x v="2"/>
    <x v="0"/>
    <n v="79"/>
    <n v="0"/>
    <n v="21.725000000000001"/>
  </r>
  <r>
    <x v="11"/>
    <x v="10"/>
    <x v="0"/>
    <x v="2"/>
    <x v="1"/>
    <x v="2"/>
    <x v="2"/>
    <x v="0"/>
    <n v="408"/>
    <n v="0"/>
    <n v="112.2"/>
  </r>
  <r>
    <x v="0"/>
    <x v="9"/>
    <x v="2"/>
    <x v="2"/>
    <x v="1"/>
    <x v="3"/>
    <x v="0"/>
    <x v="1"/>
    <n v="7"/>
    <n v="0"/>
    <n v="0"/>
  </r>
  <r>
    <x v="0"/>
    <x v="10"/>
    <x v="0"/>
    <x v="0"/>
    <x v="0"/>
    <x v="2"/>
    <x v="3"/>
    <x v="1"/>
    <n v="8"/>
    <n v="0"/>
    <n v="0"/>
  </r>
  <r>
    <x v="5"/>
    <x v="4"/>
    <x v="3"/>
    <x v="2"/>
    <x v="1"/>
    <x v="4"/>
    <x v="0"/>
    <x v="0"/>
    <n v="10"/>
    <n v="0"/>
    <n v="5.5"/>
  </r>
  <r>
    <x v="8"/>
    <x v="17"/>
    <x v="8"/>
    <x v="1"/>
    <x v="1"/>
    <x v="1"/>
    <x v="0"/>
    <x v="0"/>
    <n v="19"/>
    <n v="12.6204"/>
    <n v="8.5500000000000007"/>
  </r>
  <r>
    <x v="4"/>
    <x v="10"/>
    <x v="0"/>
    <x v="2"/>
    <x v="0"/>
    <x v="1"/>
    <x v="1"/>
    <x v="0"/>
    <n v="24"/>
    <n v="4.9828000000000001"/>
    <n v="10.8"/>
  </r>
  <r>
    <x v="10"/>
    <x v="9"/>
    <x v="2"/>
    <x v="1"/>
    <x v="1"/>
    <x v="3"/>
    <x v="2"/>
    <x v="0"/>
    <n v="35"/>
    <n v="0"/>
    <n v="19.25"/>
  </r>
  <r>
    <x v="11"/>
    <x v="10"/>
    <x v="0"/>
    <x v="0"/>
    <x v="0"/>
    <x v="1"/>
    <x v="0"/>
    <x v="0"/>
    <n v="335"/>
    <n v="101.57260000000001"/>
    <n v="150.75"/>
  </r>
  <r>
    <x v="3"/>
    <x v="6"/>
    <x v="4"/>
    <x v="0"/>
    <x v="1"/>
    <x v="2"/>
    <x v="3"/>
    <x v="0"/>
    <n v="499"/>
    <n v="0"/>
    <n v="137.22499999999999"/>
  </r>
  <r>
    <x v="1"/>
    <x v="19"/>
    <x v="2"/>
    <x v="0"/>
    <x v="1"/>
    <x v="3"/>
    <x v="3"/>
    <x v="0"/>
    <n v="224"/>
    <n v="0"/>
    <n v="123.2"/>
  </r>
  <r>
    <x v="5"/>
    <x v="10"/>
    <x v="0"/>
    <x v="2"/>
    <x v="1"/>
    <x v="0"/>
    <x v="3"/>
    <x v="1"/>
    <n v="13"/>
    <n v="0"/>
    <n v="0"/>
  </r>
  <r>
    <x v="7"/>
    <x v="6"/>
    <x v="4"/>
    <x v="2"/>
    <x v="1"/>
    <x v="4"/>
    <x v="3"/>
    <x v="0"/>
    <n v="1"/>
    <n v="0"/>
    <n v="0.55000000000000004"/>
  </r>
  <r>
    <x v="10"/>
    <x v="17"/>
    <x v="8"/>
    <x v="2"/>
    <x v="1"/>
    <x v="5"/>
    <x v="0"/>
    <x v="0"/>
    <n v="2"/>
    <n v="13.000900000000001"/>
    <n v="1.3800000000000001"/>
  </r>
  <r>
    <x v="8"/>
    <x v="2"/>
    <x v="2"/>
    <x v="0"/>
    <x v="1"/>
    <x v="3"/>
    <x v="2"/>
    <x v="0"/>
    <n v="246"/>
    <n v="0"/>
    <n v="135.30000000000001"/>
  </r>
  <r>
    <x v="8"/>
    <x v="21"/>
    <x v="0"/>
    <x v="0"/>
    <x v="1"/>
    <x v="3"/>
    <x v="0"/>
    <x v="0"/>
    <n v="2"/>
    <n v="0"/>
    <n v="1.1000000000000001"/>
  </r>
  <r>
    <x v="7"/>
    <x v="13"/>
    <x v="0"/>
    <x v="2"/>
    <x v="1"/>
    <x v="0"/>
    <x v="1"/>
    <x v="0"/>
    <n v="1"/>
    <n v="0"/>
    <n v="0.27500000000000002"/>
  </r>
  <r>
    <x v="9"/>
    <x v="10"/>
    <x v="0"/>
    <x v="2"/>
    <x v="1"/>
    <x v="1"/>
    <x v="0"/>
    <x v="0"/>
    <n v="302"/>
    <n v="98.373500000000007"/>
    <n v="135.9"/>
  </r>
  <r>
    <x v="6"/>
    <x v="6"/>
    <x v="4"/>
    <x v="0"/>
    <x v="0"/>
    <x v="0"/>
    <x v="1"/>
    <x v="0"/>
    <n v="326"/>
    <n v="0"/>
    <n v="89.65"/>
  </r>
  <r>
    <x v="7"/>
    <x v="19"/>
    <x v="2"/>
    <x v="2"/>
    <x v="1"/>
    <x v="2"/>
    <x v="3"/>
    <x v="0"/>
    <n v="42"/>
    <n v="0"/>
    <n v="11.55"/>
  </r>
  <r>
    <x v="8"/>
    <x v="11"/>
    <x v="2"/>
    <x v="0"/>
    <x v="1"/>
    <x v="3"/>
    <x v="2"/>
    <x v="0"/>
    <n v="2810"/>
    <n v="0"/>
    <n v="1545.5"/>
  </r>
  <r>
    <x v="4"/>
    <x v="13"/>
    <x v="0"/>
    <x v="0"/>
    <x v="1"/>
    <x v="2"/>
    <x v="2"/>
    <x v="0"/>
    <n v="42"/>
    <n v="0"/>
    <n v="11.13"/>
  </r>
  <r>
    <x v="4"/>
    <x v="21"/>
    <x v="0"/>
    <x v="0"/>
    <x v="1"/>
    <x v="0"/>
    <x v="2"/>
    <x v="0"/>
    <n v="54"/>
    <n v="0"/>
    <n v="14.31"/>
  </r>
  <r>
    <x v="11"/>
    <x v="19"/>
    <x v="2"/>
    <x v="0"/>
    <x v="1"/>
    <x v="1"/>
    <x v="2"/>
    <x v="0"/>
    <n v="2291"/>
    <n v="602.39960000000008"/>
    <n v="1030.95"/>
  </r>
  <r>
    <x v="7"/>
    <x v="19"/>
    <x v="2"/>
    <x v="0"/>
    <x v="1"/>
    <x v="0"/>
    <x v="2"/>
    <x v="1"/>
    <n v="429"/>
    <n v="0"/>
    <n v="0"/>
  </r>
  <r>
    <x v="8"/>
    <x v="6"/>
    <x v="4"/>
    <x v="0"/>
    <x v="1"/>
    <x v="0"/>
    <x v="1"/>
    <x v="1"/>
    <n v="29"/>
    <n v="0"/>
    <n v="0"/>
  </r>
  <r>
    <x v="10"/>
    <x v="19"/>
    <x v="2"/>
    <x v="2"/>
    <x v="1"/>
    <x v="0"/>
    <x v="3"/>
    <x v="0"/>
    <n v="186"/>
    <n v="0"/>
    <n v="51.150000000000006"/>
  </r>
  <r>
    <x v="7"/>
    <x v="9"/>
    <x v="2"/>
    <x v="0"/>
    <x v="1"/>
    <x v="0"/>
    <x v="2"/>
    <x v="0"/>
    <n v="10829"/>
    <n v="0"/>
    <n v="2977.9750000000004"/>
  </r>
  <r>
    <x v="6"/>
    <x v="15"/>
    <x v="2"/>
    <x v="0"/>
    <x v="1"/>
    <x v="3"/>
    <x v="0"/>
    <x v="1"/>
    <n v="2"/>
    <n v="0"/>
    <n v="0"/>
  </r>
  <r>
    <x v="8"/>
    <x v="1"/>
    <x v="1"/>
    <x v="2"/>
    <x v="1"/>
    <x v="2"/>
    <x v="0"/>
    <x v="0"/>
    <n v="3"/>
    <n v="0"/>
    <n v="0.82500000000000007"/>
  </r>
  <r>
    <x v="5"/>
    <x v="17"/>
    <x v="8"/>
    <x v="2"/>
    <x v="1"/>
    <x v="1"/>
    <x v="3"/>
    <x v="0"/>
    <n v="266"/>
    <n v="74.051200000000009"/>
    <n v="119.7"/>
  </r>
  <r>
    <x v="3"/>
    <x v="9"/>
    <x v="2"/>
    <x v="2"/>
    <x v="1"/>
    <x v="1"/>
    <x v="0"/>
    <x v="0"/>
    <n v="49"/>
    <n v="17.073399999999999"/>
    <n v="22.05"/>
  </r>
  <r>
    <x v="4"/>
    <x v="9"/>
    <x v="2"/>
    <x v="2"/>
    <x v="1"/>
    <x v="1"/>
    <x v="3"/>
    <x v="0"/>
    <n v="27"/>
    <n v="10.641"/>
    <n v="12.15"/>
  </r>
  <r>
    <x v="5"/>
    <x v="13"/>
    <x v="0"/>
    <x v="1"/>
    <x v="1"/>
    <x v="2"/>
    <x v="2"/>
    <x v="0"/>
    <n v="3"/>
    <n v="0"/>
    <n v="0.79500000000000004"/>
  </r>
  <r>
    <x v="1"/>
    <x v="11"/>
    <x v="2"/>
    <x v="2"/>
    <x v="1"/>
    <x v="0"/>
    <x v="2"/>
    <x v="0"/>
    <n v="1669"/>
    <n v="0"/>
    <n v="458.97500000000002"/>
  </r>
  <r>
    <x v="4"/>
    <x v="9"/>
    <x v="2"/>
    <x v="0"/>
    <x v="1"/>
    <x v="0"/>
    <x v="0"/>
    <x v="0"/>
    <n v="1538"/>
    <n v="0"/>
    <n v="407.57"/>
  </r>
  <r>
    <x v="5"/>
    <x v="27"/>
    <x v="12"/>
    <x v="0"/>
    <x v="1"/>
    <x v="0"/>
    <x v="2"/>
    <x v="0"/>
    <n v="4"/>
    <n v="0"/>
    <n v="1.06"/>
  </r>
  <r>
    <x v="3"/>
    <x v="10"/>
    <x v="0"/>
    <x v="0"/>
    <x v="1"/>
    <x v="2"/>
    <x v="1"/>
    <x v="0"/>
    <n v="287"/>
    <n v="0"/>
    <n v="78.924999999999997"/>
  </r>
  <r>
    <x v="0"/>
    <x v="19"/>
    <x v="2"/>
    <x v="1"/>
    <x v="1"/>
    <x v="0"/>
    <x v="1"/>
    <x v="0"/>
    <n v="32"/>
    <n v="0"/>
    <n v="8.48"/>
  </r>
  <r>
    <x v="10"/>
    <x v="4"/>
    <x v="3"/>
    <x v="0"/>
    <x v="1"/>
    <x v="4"/>
    <x v="3"/>
    <x v="0"/>
    <n v="148"/>
    <n v="0"/>
    <n v="81.400000000000006"/>
  </r>
  <r>
    <x v="0"/>
    <x v="2"/>
    <x v="2"/>
    <x v="2"/>
    <x v="1"/>
    <x v="0"/>
    <x v="3"/>
    <x v="0"/>
    <n v="66"/>
    <n v="0"/>
    <n v="17.490000000000002"/>
  </r>
  <r>
    <x v="9"/>
    <x v="6"/>
    <x v="4"/>
    <x v="0"/>
    <x v="0"/>
    <x v="1"/>
    <x v="0"/>
    <x v="0"/>
    <n v="431"/>
    <n v="116.5254"/>
    <n v="193.95000000000002"/>
  </r>
  <r>
    <x v="6"/>
    <x v="3"/>
    <x v="2"/>
    <x v="0"/>
    <x v="1"/>
    <x v="0"/>
    <x v="0"/>
    <x v="1"/>
    <n v="2"/>
    <n v="0"/>
    <n v="0"/>
  </r>
  <r>
    <x v="9"/>
    <x v="22"/>
    <x v="7"/>
    <x v="0"/>
    <x v="1"/>
    <x v="2"/>
    <x v="2"/>
    <x v="0"/>
    <n v="32"/>
    <n v="0"/>
    <n v="8.48"/>
  </r>
  <r>
    <x v="0"/>
    <x v="29"/>
    <x v="1"/>
    <x v="0"/>
    <x v="1"/>
    <x v="1"/>
    <x v="3"/>
    <x v="0"/>
    <n v="4"/>
    <n v="0.61920000000000008"/>
    <n v="1.8"/>
  </r>
  <r>
    <x v="8"/>
    <x v="5"/>
    <x v="1"/>
    <x v="0"/>
    <x v="1"/>
    <x v="3"/>
    <x v="0"/>
    <x v="0"/>
    <n v="20"/>
    <n v="0"/>
    <n v="11"/>
  </r>
  <r>
    <x v="1"/>
    <x v="15"/>
    <x v="2"/>
    <x v="2"/>
    <x v="1"/>
    <x v="0"/>
    <x v="2"/>
    <x v="1"/>
    <n v="3"/>
    <n v="0"/>
    <n v="0"/>
  </r>
  <r>
    <x v="9"/>
    <x v="0"/>
    <x v="0"/>
    <x v="0"/>
    <x v="0"/>
    <x v="1"/>
    <x v="0"/>
    <x v="0"/>
    <n v="17"/>
    <n v="4.4489000000000001"/>
    <n v="7.65"/>
  </r>
  <r>
    <x v="0"/>
    <x v="4"/>
    <x v="3"/>
    <x v="0"/>
    <x v="1"/>
    <x v="5"/>
    <x v="0"/>
    <x v="0"/>
    <n v="23"/>
    <n v="344.80590000000001"/>
    <n v="15.870000000000001"/>
  </r>
  <r>
    <x v="5"/>
    <x v="6"/>
    <x v="4"/>
    <x v="1"/>
    <x v="1"/>
    <x v="0"/>
    <x v="1"/>
    <x v="0"/>
    <n v="10"/>
    <n v="0"/>
    <n v="2.65"/>
  </r>
  <r>
    <x v="9"/>
    <x v="23"/>
    <x v="2"/>
    <x v="0"/>
    <x v="1"/>
    <x v="2"/>
    <x v="3"/>
    <x v="0"/>
    <n v="1"/>
    <n v="0"/>
    <n v="0.26500000000000001"/>
  </r>
  <r>
    <x v="1"/>
    <x v="5"/>
    <x v="1"/>
    <x v="0"/>
    <x v="1"/>
    <x v="4"/>
    <x v="1"/>
    <x v="0"/>
    <n v="1"/>
    <n v="0"/>
    <n v="0.55000000000000004"/>
  </r>
  <r>
    <x v="1"/>
    <x v="8"/>
    <x v="5"/>
    <x v="1"/>
    <x v="1"/>
    <x v="3"/>
    <x v="0"/>
    <x v="0"/>
    <n v="2"/>
    <n v="0"/>
    <n v="1.1000000000000001"/>
  </r>
  <r>
    <x v="11"/>
    <x v="25"/>
    <x v="11"/>
    <x v="0"/>
    <x v="1"/>
    <x v="0"/>
    <x v="3"/>
    <x v="0"/>
    <n v="6"/>
    <n v="0"/>
    <n v="1.6500000000000001"/>
  </r>
  <r>
    <x v="6"/>
    <x v="9"/>
    <x v="2"/>
    <x v="0"/>
    <x v="1"/>
    <x v="3"/>
    <x v="3"/>
    <x v="1"/>
    <n v="1"/>
    <n v="0"/>
    <n v="0"/>
  </r>
  <r>
    <x v="3"/>
    <x v="2"/>
    <x v="2"/>
    <x v="0"/>
    <x v="1"/>
    <x v="4"/>
    <x v="2"/>
    <x v="1"/>
    <n v="124"/>
    <n v="0"/>
    <n v="0"/>
  </r>
  <r>
    <x v="5"/>
    <x v="16"/>
    <x v="7"/>
    <x v="0"/>
    <x v="1"/>
    <x v="4"/>
    <x v="1"/>
    <x v="1"/>
    <n v="3"/>
    <n v="0"/>
    <n v="0"/>
  </r>
  <r>
    <x v="4"/>
    <x v="17"/>
    <x v="8"/>
    <x v="2"/>
    <x v="1"/>
    <x v="0"/>
    <x v="0"/>
    <x v="0"/>
    <n v="301"/>
    <n v="0"/>
    <n v="79.765000000000001"/>
  </r>
  <r>
    <x v="4"/>
    <x v="12"/>
    <x v="1"/>
    <x v="1"/>
    <x v="1"/>
    <x v="0"/>
    <x v="1"/>
    <x v="0"/>
    <n v="2"/>
    <n v="0"/>
    <n v="0.53"/>
  </r>
  <r>
    <x v="9"/>
    <x v="17"/>
    <x v="8"/>
    <x v="2"/>
    <x v="1"/>
    <x v="1"/>
    <x v="1"/>
    <x v="0"/>
    <n v="83"/>
    <n v="22.176000000000002"/>
    <n v="37.35"/>
  </r>
  <r>
    <x v="10"/>
    <x v="9"/>
    <x v="2"/>
    <x v="2"/>
    <x v="1"/>
    <x v="3"/>
    <x v="2"/>
    <x v="0"/>
    <n v="46"/>
    <n v="0"/>
    <n v="25.3"/>
  </r>
  <r>
    <x v="0"/>
    <x v="10"/>
    <x v="0"/>
    <x v="0"/>
    <x v="0"/>
    <x v="0"/>
    <x v="0"/>
    <x v="1"/>
    <n v="23"/>
    <n v="0"/>
    <n v="0"/>
  </r>
  <r>
    <x v="5"/>
    <x v="16"/>
    <x v="7"/>
    <x v="0"/>
    <x v="1"/>
    <x v="3"/>
    <x v="3"/>
    <x v="0"/>
    <n v="61"/>
    <n v="0"/>
    <n v="33.550000000000004"/>
  </r>
  <r>
    <x v="1"/>
    <x v="6"/>
    <x v="4"/>
    <x v="1"/>
    <x v="0"/>
    <x v="0"/>
    <x v="3"/>
    <x v="0"/>
    <n v="10"/>
    <n v="0"/>
    <n v="2.7"/>
  </r>
  <r>
    <x v="9"/>
    <x v="1"/>
    <x v="1"/>
    <x v="0"/>
    <x v="1"/>
    <x v="1"/>
    <x v="3"/>
    <x v="0"/>
    <n v="274"/>
    <n v="92.737400000000008"/>
    <n v="123.30000000000001"/>
  </r>
  <r>
    <x v="10"/>
    <x v="2"/>
    <x v="2"/>
    <x v="1"/>
    <x v="1"/>
    <x v="0"/>
    <x v="3"/>
    <x v="0"/>
    <n v="16"/>
    <n v="0"/>
    <n v="4.4000000000000004"/>
  </r>
  <r>
    <x v="2"/>
    <x v="2"/>
    <x v="2"/>
    <x v="0"/>
    <x v="1"/>
    <x v="0"/>
    <x v="3"/>
    <x v="0"/>
    <n v="750"/>
    <n v="0"/>
    <n v="206.25"/>
  </r>
  <r>
    <x v="1"/>
    <x v="11"/>
    <x v="2"/>
    <x v="1"/>
    <x v="1"/>
    <x v="0"/>
    <x v="3"/>
    <x v="0"/>
    <n v="244"/>
    <n v="0"/>
    <n v="66.850000000000009"/>
  </r>
  <r>
    <x v="1"/>
    <x v="12"/>
    <x v="1"/>
    <x v="1"/>
    <x v="1"/>
    <x v="1"/>
    <x v="2"/>
    <x v="0"/>
    <n v="8"/>
    <n v="1.5746"/>
    <n v="3.6"/>
  </r>
  <r>
    <x v="8"/>
    <x v="25"/>
    <x v="11"/>
    <x v="2"/>
    <x v="1"/>
    <x v="3"/>
    <x v="2"/>
    <x v="1"/>
    <n v="0"/>
    <n v="0"/>
    <n v="0"/>
  </r>
  <r>
    <x v="1"/>
    <x v="17"/>
    <x v="8"/>
    <x v="0"/>
    <x v="1"/>
    <x v="2"/>
    <x v="1"/>
    <x v="0"/>
    <n v="137"/>
    <n v="0"/>
    <n v="37.585000000000001"/>
  </r>
  <r>
    <x v="11"/>
    <x v="2"/>
    <x v="2"/>
    <x v="0"/>
    <x v="1"/>
    <x v="3"/>
    <x v="3"/>
    <x v="0"/>
    <n v="33"/>
    <n v="0"/>
    <n v="18.150000000000002"/>
  </r>
  <r>
    <x v="0"/>
    <x v="2"/>
    <x v="2"/>
    <x v="1"/>
    <x v="1"/>
    <x v="3"/>
    <x v="3"/>
    <x v="0"/>
    <n v="4"/>
    <n v="0"/>
    <n v="2.2000000000000002"/>
  </r>
  <r>
    <x v="1"/>
    <x v="7"/>
    <x v="2"/>
    <x v="2"/>
    <x v="1"/>
    <x v="0"/>
    <x v="1"/>
    <x v="0"/>
    <n v="1"/>
    <n v="0"/>
    <n v="0.27500000000000002"/>
  </r>
  <r>
    <x v="11"/>
    <x v="10"/>
    <x v="0"/>
    <x v="0"/>
    <x v="1"/>
    <x v="2"/>
    <x v="0"/>
    <x v="0"/>
    <n v="853"/>
    <n v="0"/>
    <n v="234.57500000000002"/>
  </r>
  <r>
    <x v="9"/>
    <x v="19"/>
    <x v="2"/>
    <x v="2"/>
    <x v="1"/>
    <x v="3"/>
    <x v="0"/>
    <x v="0"/>
    <n v="11"/>
    <n v="0"/>
    <n v="6.0500000000000007"/>
  </r>
  <r>
    <x v="1"/>
    <x v="17"/>
    <x v="8"/>
    <x v="0"/>
    <x v="1"/>
    <x v="1"/>
    <x v="1"/>
    <x v="0"/>
    <n v="572"/>
    <n v="180.13680000000002"/>
    <n v="257.40000000000003"/>
  </r>
  <r>
    <x v="11"/>
    <x v="16"/>
    <x v="7"/>
    <x v="0"/>
    <x v="1"/>
    <x v="3"/>
    <x v="2"/>
    <x v="0"/>
    <n v="583"/>
    <n v="0"/>
    <n v="320.65000000000003"/>
  </r>
  <r>
    <x v="7"/>
    <x v="11"/>
    <x v="2"/>
    <x v="1"/>
    <x v="1"/>
    <x v="5"/>
    <x v="2"/>
    <x v="1"/>
    <n v="5"/>
    <n v="6.6890000000000001"/>
    <n v="0"/>
  </r>
  <r>
    <x v="7"/>
    <x v="15"/>
    <x v="2"/>
    <x v="2"/>
    <x v="1"/>
    <x v="3"/>
    <x v="1"/>
    <x v="0"/>
    <n v="1"/>
    <n v="0"/>
    <n v="0.55000000000000004"/>
  </r>
  <r>
    <x v="1"/>
    <x v="20"/>
    <x v="10"/>
    <x v="0"/>
    <x v="1"/>
    <x v="0"/>
    <x v="2"/>
    <x v="0"/>
    <n v="3"/>
    <n v="0"/>
    <n v="0.82500000000000007"/>
  </r>
  <r>
    <x v="2"/>
    <x v="2"/>
    <x v="2"/>
    <x v="0"/>
    <x v="1"/>
    <x v="2"/>
    <x v="2"/>
    <x v="0"/>
    <n v="219"/>
    <n v="0"/>
    <n v="60.225000000000001"/>
  </r>
  <r>
    <x v="3"/>
    <x v="10"/>
    <x v="0"/>
    <x v="0"/>
    <x v="0"/>
    <x v="2"/>
    <x v="2"/>
    <x v="1"/>
    <n v="69"/>
    <n v="0"/>
    <n v="0"/>
  </r>
  <r>
    <x v="11"/>
    <x v="15"/>
    <x v="2"/>
    <x v="0"/>
    <x v="1"/>
    <x v="1"/>
    <x v="1"/>
    <x v="0"/>
    <n v="114"/>
    <n v="38.124500000000005"/>
    <n v="51.300000000000004"/>
  </r>
  <r>
    <x v="5"/>
    <x v="11"/>
    <x v="2"/>
    <x v="2"/>
    <x v="1"/>
    <x v="3"/>
    <x v="2"/>
    <x v="1"/>
    <n v="2"/>
    <n v="0"/>
    <n v="0"/>
  </r>
  <r>
    <x v="0"/>
    <x v="6"/>
    <x v="4"/>
    <x v="0"/>
    <x v="0"/>
    <x v="2"/>
    <x v="3"/>
    <x v="1"/>
    <n v="6"/>
    <n v="0"/>
    <n v="0"/>
  </r>
  <r>
    <x v="0"/>
    <x v="16"/>
    <x v="7"/>
    <x v="1"/>
    <x v="1"/>
    <x v="1"/>
    <x v="3"/>
    <x v="0"/>
    <n v="6"/>
    <n v="3.3881000000000001"/>
    <n v="2.7"/>
  </r>
  <r>
    <x v="7"/>
    <x v="4"/>
    <x v="3"/>
    <x v="1"/>
    <x v="1"/>
    <x v="0"/>
    <x v="1"/>
    <x v="0"/>
    <n v="4"/>
    <n v="0"/>
    <n v="1.1000000000000001"/>
  </r>
  <r>
    <x v="7"/>
    <x v="9"/>
    <x v="2"/>
    <x v="0"/>
    <x v="1"/>
    <x v="2"/>
    <x v="2"/>
    <x v="0"/>
    <n v="962"/>
    <n v="0"/>
    <n v="264.55"/>
  </r>
  <r>
    <x v="11"/>
    <x v="18"/>
    <x v="9"/>
    <x v="0"/>
    <x v="1"/>
    <x v="0"/>
    <x v="1"/>
    <x v="0"/>
    <n v="8"/>
    <n v="0"/>
    <n v="2.2000000000000002"/>
  </r>
  <r>
    <x v="1"/>
    <x v="0"/>
    <x v="0"/>
    <x v="0"/>
    <x v="0"/>
    <x v="3"/>
    <x v="0"/>
    <x v="0"/>
    <n v="1"/>
    <n v="0"/>
    <n v="0.55000000000000004"/>
  </r>
  <r>
    <x v="5"/>
    <x v="15"/>
    <x v="2"/>
    <x v="2"/>
    <x v="1"/>
    <x v="0"/>
    <x v="3"/>
    <x v="1"/>
    <n v="1"/>
    <n v="0"/>
    <n v="0"/>
  </r>
  <r>
    <x v="1"/>
    <x v="4"/>
    <x v="3"/>
    <x v="0"/>
    <x v="1"/>
    <x v="2"/>
    <x v="2"/>
    <x v="1"/>
    <n v="53"/>
    <n v="0"/>
    <n v="0"/>
  </r>
  <r>
    <x v="8"/>
    <x v="10"/>
    <x v="0"/>
    <x v="2"/>
    <x v="0"/>
    <x v="4"/>
    <x v="0"/>
    <x v="0"/>
    <n v="4"/>
    <n v="0"/>
    <n v="2.2000000000000002"/>
  </r>
  <r>
    <x v="9"/>
    <x v="6"/>
    <x v="4"/>
    <x v="2"/>
    <x v="1"/>
    <x v="2"/>
    <x v="3"/>
    <x v="1"/>
    <n v="1"/>
    <n v="0"/>
    <n v="0"/>
  </r>
  <r>
    <x v="5"/>
    <x v="19"/>
    <x v="2"/>
    <x v="2"/>
    <x v="1"/>
    <x v="0"/>
    <x v="0"/>
    <x v="0"/>
    <n v="170"/>
    <n v="0"/>
    <n v="45.050000000000004"/>
  </r>
  <r>
    <x v="10"/>
    <x v="9"/>
    <x v="2"/>
    <x v="0"/>
    <x v="1"/>
    <x v="2"/>
    <x v="3"/>
    <x v="1"/>
    <n v="11"/>
    <n v="0"/>
    <n v="0"/>
  </r>
  <r>
    <x v="8"/>
    <x v="6"/>
    <x v="4"/>
    <x v="2"/>
    <x v="1"/>
    <x v="3"/>
    <x v="0"/>
    <x v="1"/>
    <n v="2"/>
    <n v="0"/>
    <n v="0"/>
  </r>
  <r>
    <x v="6"/>
    <x v="13"/>
    <x v="0"/>
    <x v="0"/>
    <x v="1"/>
    <x v="3"/>
    <x v="2"/>
    <x v="1"/>
    <n v="0"/>
    <n v="0"/>
    <n v="0"/>
  </r>
  <r>
    <x v="5"/>
    <x v="10"/>
    <x v="0"/>
    <x v="1"/>
    <x v="1"/>
    <x v="2"/>
    <x v="1"/>
    <x v="0"/>
    <n v="5"/>
    <n v="0"/>
    <n v="1.325"/>
  </r>
  <r>
    <x v="6"/>
    <x v="18"/>
    <x v="9"/>
    <x v="2"/>
    <x v="1"/>
    <x v="0"/>
    <x v="2"/>
    <x v="0"/>
    <n v="5"/>
    <n v="0"/>
    <n v="1.375"/>
  </r>
  <r>
    <x v="10"/>
    <x v="21"/>
    <x v="0"/>
    <x v="0"/>
    <x v="1"/>
    <x v="2"/>
    <x v="1"/>
    <x v="0"/>
    <n v="1"/>
    <n v="0"/>
    <n v="0.27500000000000002"/>
  </r>
  <r>
    <x v="3"/>
    <x v="6"/>
    <x v="4"/>
    <x v="1"/>
    <x v="1"/>
    <x v="1"/>
    <x v="1"/>
    <x v="0"/>
    <n v="3"/>
    <n v="1.8509"/>
    <n v="1.35"/>
  </r>
  <r>
    <x v="10"/>
    <x v="10"/>
    <x v="0"/>
    <x v="2"/>
    <x v="0"/>
    <x v="4"/>
    <x v="0"/>
    <x v="1"/>
    <n v="15"/>
    <n v="0"/>
    <n v="0"/>
  </r>
  <r>
    <x v="9"/>
    <x v="17"/>
    <x v="8"/>
    <x v="1"/>
    <x v="1"/>
    <x v="1"/>
    <x v="3"/>
    <x v="0"/>
    <n v="23"/>
    <n v="5.0842000000000001"/>
    <n v="10.35"/>
  </r>
  <r>
    <x v="6"/>
    <x v="26"/>
    <x v="2"/>
    <x v="0"/>
    <x v="1"/>
    <x v="3"/>
    <x v="0"/>
    <x v="0"/>
    <n v="1"/>
    <n v="0"/>
    <n v="0.55000000000000004"/>
  </r>
  <r>
    <x v="7"/>
    <x v="19"/>
    <x v="2"/>
    <x v="1"/>
    <x v="1"/>
    <x v="4"/>
    <x v="2"/>
    <x v="0"/>
    <n v="1"/>
    <n v="0"/>
    <n v="0.55000000000000004"/>
  </r>
  <r>
    <x v="6"/>
    <x v="11"/>
    <x v="2"/>
    <x v="2"/>
    <x v="1"/>
    <x v="0"/>
    <x v="2"/>
    <x v="1"/>
    <n v="22"/>
    <n v="0"/>
    <n v="0"/>
  </r>
  <r>
    <x v="3"/>
    <x v="0"/>
    <x v="0"/>
    <x v="1"/>
    <x v="0"/>
    <x v="1"/>
    <x v="3"/>
    <x v="0"/>
    <n v="1"/>
    <n v="0.21830000000000002"/>
    <n v="0.45"/>
  </r>
  <r>
    <x v="1"/>
    <x v="17"/>
    <x v="8"/>
    <x v="0"/>
    <x v="1"/>
    <x v="4"/>
    <x v="2"/>
    <x v="0"/>
    <n v="158"/>
    <n v="0"/>
    <n v="86.9"/>
  </r>
  <r>
    <x v="8"/>
    <x v="6"/>
    <x v="4"/>
    <x v="0"/>
    <x v="0"/>
    <x v="0"/>
    <x v="1"/>
    <x v="1"/>
    <n v="8"/>
    <n v="0"/>
    <n v="0"/>
  </r>
  <r>
    <x v="11"/>
    <x v="26"/>
    <x v="2"/>
    <x v="0"/>
    <x v="1"/>
    <x v="1"/>
    <x v="2"/>
    <x v="0"/>
    <n v="1"/>
    <n v="0.317"/>
    <n v="0.45"/>
  </r>
  <r>
    <x v="1"/>
    <x v="23"/>
    <x v="2"/>
    <x v="0"/>
    <x v="1"/>
    <x v="0"/>
    <x v="2"/>
    <x v="0"/>
    <n v="56"/>
    <n v="0"/>
    <n v="15.4"/>
  </r>
  <r>
    <x v="10"/>
    <x v="21"/>
    <x v="0"/>
    <x v="0"/>
    <x v="1"/>
    <x v="0"/>
    <x v="1"/>
    <x v="0"/>
    <n v="8"/>
    <n v="0"/>
    <n v="2.2000000000000002"/>
  </r>
  <r>
    <x v="9"/>
    <x v="17"/>
    <x v="8"/>
    <x v="0"/>
    <x v="1"/>
    <x v="3"/>
    <x v="2"/>
    <x v="0"/>
    <n v="1816"/>
    <n v="0"/>
    <n v="998.80000000000007"/>
  </r>
  <r>
    <x v="7"/>
    <x v="10"/>
    <x v="0"/>
    <x v="0"/>
    <x v="1"/>
    <x v="1"/>
    <x v="2"/>
    <x v="0"/>
    <n v="7286"/>
    <n v="2254.3851"/>
    <n v="3278.7000000000003"/>
  </r>
  <r>
    <x v="8"/>
    <x v="10"/>
    <x v="0"/>
    <x v="0"/>
    <x v="0"/>
    <x v="1"/>
    <x v="1"/>
    <x v="0"/>
    <n v="112"/>
    <n v="36.297600000000003"/>
    <n v="50.400000000000006"/>
  </r>
  <r>
    <x v="8"/>
    <x v="23"/>
    <x v="2"/>
    <x v="2"/>
    <x v="1"/>
    <x v="3"/>
    <x v="2"/>
    <x v="1"/>
    <n v="0"/>
    <n v="0"/>
    <n v="0"/>
  </r>
  <r>
    <x v="5"/>
    <x v="6"/>
    <x v="4"/>
    <x v="0"/>
    <x v="0"/>
    <x v="1"/>
    <x v="0"/>
    <x v="0"/>
    <n v="493"/>
    <n v="126.88850000000001"/>
    <n v="221.85000000000002"/>
  </r>
  <r>
    <x v="2"/>
    <x v="12"/>
    <x v="1"/>
    <x v="1"/>
    <x v="1"/>
    <x v="4"/>
    <x v="1"/>
    <x v="1"/>
    <n v="8"/>
    <n v="0"/>
    <n v="0"/>
  </r>
  <r>
    <x v="11"/>
    <x v="19"/>
    <x v="2"/>
    <x v="1"/>
    <x v="1"/>
    <x v="3"/>
    <x v="1"/>
    <x v="0"/>
    <n v="2"/>
    <n v="0"/>
    <n v="1.1000000000000001"/>
  </r>
  <r>
    <x v="6"/>
    <x v="9"/>
    <x v="2"/>
    <x v="2"/>
    <x v="1"/>
    <x v="3"/>
    <x v="2"/>
    <x v="0"/>
    <n v="38"/>
    <n v="0"/>
    <n v="20.900000000000002"/>
  </r>
  <r>
    <x v="6"/>
    <x v="22"/>
    <x v="7"/>
    <x v="1"/>
    <x v="1"/>
    <x v="3"/>
    <x v="2"/>
    <x v="1"/>
    <n v="0"/>
    <n v="0"/>
    <n v="0"/>
  </r>
  <r>
    <x v="7"/>
    <x v="10"/>
    <x v="0"/>
    <x v="2"/>
    <x v="1"/>
    <x v="4"/>
    <x v="0"/>
    <x v="0"/>
    <n v="22"/>
    <n v="0"/>
    <n v="12.100000000000001"/>
  </r>
  <r>
    <x v="0"/>
    <x v="6"/>
    <x v="4"/>
    <x v="2"/>
    <x v="1"/>
    <x v="4"/>
    <x v="3"/>
    <x v="0"/>
    <n v="4"/>
    <n v="0"/>
    <n v="2.2000000000000002"/>
  </r>
  <r>
    <x v="3"/>
    <x v="9"/>
    <x v="2"/>
    <x v="2"/>
    <x v="1"/>
    <x v="0"/>
    <x v="2"/>
    <x v="0"/>
    <n v="535"/>
    <n v="0"/>
    <n v="147.125"/>
  </r>
  <r>
    <x v="2"/>
    <x v="4"/>
    <x v="3"/>
    <x v="1"/>
    <x v="0"/>
    <x v="0"/>
    <x v="0"/>
    <x v="0"/>
    <n v="1"/>
    <n v="0"/>
    <n v="0.27500000000000002"/>
  </r>
  <r>
    <x v="11"/>
    <x v="16"/>
    <x v="7"/>
    <x v="0"/>
    <x v="1"/>
    <x v="2"/>
    <x v="3"/>
    <x v="1"/>
    <n v="1"/>
    <n v="0"/>
    <n v="0"/>
  </r>
  <r>
    <x v="11"/>
    <x v="6"/>
    <x v="4"/>
    <x v="0"/>
    <x v="1"/>
    <x v="3"/>
    <x v="0"/>
    <x v="0"/>
    <n v="212"/>
    <n v="0"/>
    <n v="116.60000000000001"/>
  </r>
  <r>
    <x v="5"/>
    <x v="26"/>
    <x v="2"/>
    <x v="1"/>
    <x v="1"/>
    <x v="0"/>
    <x v="2"/>
    <x v="1"/>
    <n v="9"/>
    <n v="0"/>
    <n v="0"/>
  </r>
  <r>
    <x v="2"/>
    <x v="4"/>
    <x v="3"/>
    <x v="2"/>
    <x v="0"/>
    <x v="1"/>
    <x v="2"/>
    <x v="0"/>
    <n v="2"/>
    <n v="0.5181"/>
    <n v="0.9"/>
  </r>
  <r>
    <x v="7"/>
    <x v="2"/>
    <x v="2"/>
    <x v="0"/>
    <x v="1"/>
    <x v="2"/>
    <x v="1"/>
    <x v="0"/>
    <n v="18"/>
    <n v="0"/>
    <n v="4.95"/>
  </r>
  <r>
    <x v="4"/>
    <x v="2"/>
    <x v="2"/>
    <x v="2"/>
    <x v="1"/>
    <x v="0"/>
    <x v="0"/>
    <x v="0"/>
    <n v="22"/>
    <n v="0"/>
    <n v="5.83"/>
  </r>
  <r>
    <x v="0"/>
    <x v="12"/>
    <x v="1"/>
    <x v="0"/>
    <x v="1"/>
    <x v="0"/>
    <x v="2"/>
    <x v="1"/>
    <n v="33"/>
    <n v="0"/>
    <n v="0"/>
  </r>
  <r>
    <x v="5"/>
    <x v="3"/>
    <x v="2"/>
    <x v="0"/>
    <x v="1"/>
    <x v="0"/>
    <x v="2"/>
    <x v="1"/>
    <n v="38"/>
    <n v="0"/>
    <n v="0"/>
  </r>
  <r>
    <x v="10"/>
    <x v="5"/>
    <x v="1"/>
    <x v="0"/>
    <x v="1"/>
    <x v="0"/>
    <x v="2"/>
    <x v="1"/>
    <n v="38"/>
    <n v="0"/>
    <n v="0"/>
  </r>
  <r>
    <x v="0"/>
    <x v="5"/>
    <x v="1"/>
    <x v="0"/>
    <x v="1"/>
    <x v="4"/>
    <x v="1"/>
    <x v="1"/>
    <n v="1"/>
    <n v="0"/>
    <n v="0"/>
  </r>
  <r>
    <x v="10"/>
    <x v="26"/>
    <x v="2"/>
    <x v="1"/>
    <x v="1"/>
    <x v="3"/>
    <x v="2"/>
    <x v="0"/>
    <n v="3"/>
    <n v="0"/>
    <n v="1.6500000000000001"/>
  </r>
  <r>
    <x v="6"/>
    <x v="3"/>
    <x v="2"/>
    <x v="0"/>
    <x v="1"/>
    <x v="0"/>
    <x v="3"/>
    <x v="0"/>
    <n v="3"/>
    <n v="0"/>
    <n v="0.82500000000000007"/>
  </r>
  <r>
    <x v="7"/>
    <x v="10"/>
    <x v="0"/>
    <x v="2"/>
    <x v="1"/>
    <x v="1"/>
    <x v="0"/>
    <x v="0"/>
    <n v="221"/>
    <n v="63.613400000000006"/>
    <n v="99.45"/>
  </r>
  <r>
    <x v="3"/>
    <x v="1"/>
    <x v="1"/>
    <x v="2"/>
    <x v="1"/>
    <x v="0"/>
    <x v="1"/>
    <x v="0"/>
    <n v="6"/>
    <n v="0"/>
    <n v="1.6500000000000001"/>
  </r>
  <r>
    <x v="9"/>
    <x v="2"/>
    <x v="2"/>
    <x v="2"/>
    <x v="1"/>
    <x v="3"/>
    <x v="3"/>
    <x v="0"/>
    <n v="2"/>
    <n v="0"/>
    <n v="1.1000000000000001"/>
  </r>
  <r>
    <x v="8"/>
    <x v="6"/>
    <x v="4"/>
    <x v="2"/>
    <x v="1"/>
    <x v="3"/>
    <x v="3"/>
    <x v="0"/>
    <n v="4"/>
    <n v="0"/>
    <n v="2.2000000000000002"/>
  </r>
  <r>
    <x v="11"/>
    <x v="17"/>
    <x v="8"/>
    <x v="0"/>
    <x v="1"/>
    <x v="0"/>
    <x v="2"/>
    <x v="0"/>
    <n v="19411"/>
    <n v="0"/>
    <n v="5338.0250000000005"/>
  </r>
  <r>
    <x v="5"/>
    <x v="14"/>
    <x v="6"/>
    <x v="0"/>
    <x v="1"/>
    <x v="0"/>
    <x v="2"/>
    <x v="0"/>
    <n v="20"/>
    <n v="0"/>
    <n v="5.3"/>
  </r>
  <r>
    <x v="2"/>
    <x v="19"/>
    <x v="2"/>
    <x v="0"/>
    <x v="1"/>
    <x v="4"/>
    <x v="2"/>
    <x v="1"/>
    <n v="208"/>
    <n v="0"/>
    <n v="0"/>
  </r>
  <r>
    <x v="3"/>
    <x v="17"/>
    <x v="8"/>
    <x v="0"/>
    <x v="1"/>
    <x v="3"/>
    <x v="1"/>
    <x v="1"/>
    <n v="4"/>
    <n v="0"/>
    <n v="0"/>
  </r>
  <r>
    <x v="1"/>
    <x v="6"/>
    <x v="4"/>
    <x v="0"/>
    <x v="0"/>
    <x v="3"/>
    <x v="0"/>
    <x v="1"/>
    <n v="5"/>
    <n v="0"/>
    <n v="0"/>
  </r>
  <r>
    <x v="1"/>
    <x v="6"/>
    <x v="4"/>
    <x v="2"/>
    <x v="1"/>
    <x v="2"/>
    <x v="1"/>
    <x v="0"/>
    <n v="6"/>
    <n v="0"/>
    <n v="1.6400000000000001"/>
  </r>
  <r>
    <x v="4"/>
    <x v="1"/>
    <x v="1"/>
    <x v="0"/>
    <x v="1"/>
    <x v="2"/>
    <x v="1"/>
    <x v="0"/>
    <n v="33"/>
    <n v="0"/>
    <n v="8.745000000000001"/>
  </r>
  <r>
    <x v="2"/>
    <x v="16"/>
    <x v="7"/>
    <x v="0"/>
    <x v="1"/>
    <x v="3"/>
    <x v="1"/>
    <x v="0"/>
    <n v="22"/>
    <n v="0"/>
    <n v="12.100000000000001"/>
  </r>
  <r>
    <x v="11"/>
    <x v="9"/>
    <x v="2"/>
    <x v="0"/>
    <x v="1"/>
    <x v="4"/>
    <x v="0"/>
    <x v="1"/>
    <n v="1"/>
    <n v="0"/>
    <n v="0"/>
  </r>
  <r>
    <x v="1"/>
    <x v="10"/>
    <x v="0"/>
    <x v="1"/>
    <x v="0"/>
    <x v="0"/>
    <x v="3"/>
    <x v="1"/>
    <n v="3"/>
    <n v="0"/>
    <n v="0"/>
  </r>
  <r>
    <x v="3"/>
    <x v="16"/>
    <x v="7"/>
    <x v="1"/>
    <x v="1"/>
    <x v="3"/>
    <x v="0"/>
    <x v="0"/>
    <n v="1"/>
    <n v="0"/>
    <n v="0.55000000000000004"/>
  </r>
  <r>
    <x v="0"/>
    <x v="4"/>
    <x v="3"/>
    <x v="0"/>
    <x v="1"/>
    <x v="1"/>
    <x v="3"/>
    <x v="0"/>
    <n v="3915"/>
    <n v="1146.0444"/>
    <n v="1761.75"/>
  </r>
  <r>
    <x v="3"/>
    <x v="19"/>
    <x v="2"/>
    <x v="1"/>
    <x v="1"/>
    <x v="2"/>
    <x v="3"/>
    <x v="0"/>
    <n v="14"/>
    <n v="0"/>
    <n v="3.85"/>
  </r>
  <r>
    <x v="6"/>
    <x v="11"/>
    <x v="2"/>
    <x v="0"/>
    <x v="1"/>
    <x v="3"/>
    <x v="3"/>
    <x v="0"/>
    <n v="483"/>
    <n v="0"/>
    <n v="265.65000000000003"/>
  </r>
  <r>
    <x v="2"/>
    <x v="4"/>
    <x v="3"/>
    <x v="1"/>
    <x v="1"/>
    <x v="3"/>
    <x v="2"/>
    <x v="0"/>
    <n v="9"/>
    <n v="0"/>
    <n v="4.95"/>
  </r>
  <r>
    <x v="0"/>
    <x v="10"/>
    <x v="0"/>
    <x v="0"/>
    <x v="0"/>
    <x v="0"/>
    <x v="3"/>
    <x v="0"/>
    <n v="3528"/>
    <n v="0"/>
    <n v="934.92000000000007"/>
  </r>
  <r>
    <x v="1"/>
    <x v="16"/>
    <x v="7"/>
    <x v="2"/>
    <x v="1"/>
    <x v="3"/>
    <x v="2"/>
    <x v="0"/>
    <n v="13"/>
    <n v="0"/>
    <n v="7.15"/>
  </r>
  <r>
    <x v="2"/>
    <x v="10"/>
    <x v="0"/>
    <x v="0"/>
    <x v="1"/>
    <x v="2"/>
    <x v="0"/>
    <x v="0"/>
    <n v="917"/>
    <n v="0"/>
    <n v="252.17500000000001"/>
  </r>
  <r>
    <x v="7"/>
    <x v="17"/>
    <x v="8"/>
    <x v="0"/>
    <x v="1"/>
    <x v="4"/>
    <x v="0"/>
    <x v="0"/>
    <n v="50"/>
    <n v="0"/>
    <n v="27.5"/>
  </r>
  <r>
    <x v="4"/>
    <x v="4"/>
    <x v="3"/>
    <x v="0"/>
    <x v="1"/>
    <x v="2"/>
    <x v="1"/>
    <x v="0"/>
    <n v="222"/>
    <n v="0"/>
    <n v="58.830000000000005"/>
  </r>
  <r>
    <x v="6"/>
    <x v="13"/>
    <x v="0"/>
    <x v="1"/>
    <x v="1"/>
    <x v="3"/>
    <x v="1"/>
    <x v="1"/>
    <n v="1"/>
    <n v="0"/>
    <n v="0"/>
  </r>
  <r>
    <x v="3"/>
    <x v="10"/>
    <x v="0"/>
    <x v="1"/>
    <x v="0"/>
    <x v="1"/>
    <x v="2"/>
    <x v="0"/>
    <n v="28"/>
    <n v="8.3353999999999999"/>
    <n v="12.600000000000001"/>
  </r>
  <r>
    <x v="3"/>
    <x v="10"/>
    <x v="0"/>
    <x v="1"/>
    <x v="1"/>
    <x v="3"/>
    <x v="2"/>
    <x v="0"/>
    <n v="78"/>
    <n v="0"/>
    <n v="42.9"/>
  </r>
  <r>
    <x v="7"/>
    <x v="15"/>
    <x v="2"/>
    <x v="2"/>
    <x v="1"/>
    <x v="2"/>
    <x v="0"/>
    <x v="0"/>
    <n v="6"/>
    <n v="0"/>
    <n v="1.6500000000000001"/>
  </r>
  <r>
    <x v="6"/>
    <x v="6"/>
    <x v="4"/>
    <x v="1"/>
    <x v="1"/>
    <x v="2"/>
    <x v="0"/>
    <x v="0"/>
    <n v="4"/>
    <n v="0"/>
    <n v="1.1000000000000001"/>
  </r>
  <r>
    <x v="5"/>
    <x v="2"/>
    <x v="2"/>
    <x v="1"/>
    <x v="1"/>
    <x v="3"/>
    <x v="2"/>
    <x v="1"/>
    <n v="0"/>
    <n v="0"/>
    <n v="0"/>
  </r>
  <r>
    <x v="8"/>
    <x v="2"/>
    <x v="2"/>
    <x v="0"/>
    <x v="1"/>
    <x v="4"/>
    <x v="1"/>
    <x v="0"/>
    <n v="1"/>
    <n v="0"/>
    <n v="0.55000000000000004"/>
  </r>
  <r>
    <x v="7"/>
    <x v="16"/>
    <x v="7"/>
    <x v="2"/>
    <x v="1"/>
    <x v="3"/>
    <x v="0"/>
    <x v="0"/>
    <n v="1"/>
    <n v="0"/>
    <n v="0.55000000000000004"/>
  </r>
  <r>
    <x v="3"/>
    <x v="6"/>
    <x v="4"/>
    <x v="2"/>
    <x v="1"/>
    <x v="0"/>
    <x v="2"/>
    <x v="1"/>
    <n v="19"/>
    <n v="0"/>
    <n v="0"/>
  </r>
  <r>
    <x v="8"/>
    <x v="0"/>
    <x v="0"/>
    <x v="0"/>
    <x v="1"/>
    <x v="4"/>
    <x v="3"/>
    <x v="0"/>
    <n v="4"/>
    <n v="0"/>
    <n v="2.2000000000000002"/>
  </r>
  <r>
    <x v="4"/>
    <x v="3"/>
    <x v="2"/>
    <x v="0"/>
    <x v="1"/>
    <x v="2"/>
    <x v="0"/>
    <x v="1"/>
    <n v="1"/>
    <n v="0"/>
    <n v="0"/>
  </r>
  <r>
    <x v="3"/>
    <x v="9"/>
    <x v="2"/>
    <x v="1"/>
    <x v="1"/>
    <x v="2"/>
    <x v="3"/>
    <x v="0"/>
    <n v="10"/>
    <n v="0"/>
    <n v="2.75"/>
  </r>
  <r>
    <x v="5"/>
    <x v="1"/>
    <x v="1"/>
    <x v="2"/>
    <x v="1"/>
    <x v="0"/>
    <x v="1"/>
    <x v="0"/>
    <n v="12"/>
    <n v="0"/>
    <n v="3.18"/>
  </r>
  <r>
    <x v="8"/>
    <x v="11"/>
    <x v="2"/>
    <x v="0"/>
    <x v="1"/>
    <x v="1"/>
    <x v="0"/>
    <x v="0"/>
    <n v="2271"/>
    <n v="785.39890000000003"/>
    <n v="1021.95"/>
  </r>
  <r>
    <x v="2"/>
    <x v="12"/>
    <x v="1"/>
    <x v="0"/>
    <x v="1"/>
    <x v="4"/>
    <x v="0"/>
    <x v="1"/>
    <n v="32"/>
    <n v="0"/>
    <n v="0"/>
  </r>
  <r>
    <x v="8"/>
    <x v="12"/>
    <x v="1"/>
    <x v="1"/>
    <x v="1"/>
    <x v="0"/>
    <x v="3"/>
    <x v="0"/>
    <n v="24"/>
    <n v="0"/>
    <n v="6.6000000000000005"/>
  </r>
  <r>
    <x v="6"/>
    <x v="4"/>
    <x v="3"/>
    <x v="0"/>
    <x v="0"/>
    <x v="4"/>
    <x v="1"/>
    <x v="0"/>
    <n v="2"/>
    <n v="0"/>
    <n v="1.1000000000000001"/>
  </r>
  <r>
    <x v="2"/>
    <x v="19"/>
    <x v="2"/>
    <x v="1"/>
    <x v="1"/>
    <x v="4"/>
    <x v="0"/>
    <x v="1"/>
    <n v="1"/>
    <n v="0"/>
    <n v="0"/>
  </r>
  <r>
    <x v="1"/>
    <x v="4"/>
    <x v="3"/>
    <x v="0"/>
    <x v="0"/>
    <x v="3"/>
    <x v="3"/>
    <x v="1"/>
    <n v="1"/>
    <n v="0"/>
    <n v="0"/>
  </r>
  <r>
    <x v="7"/>
    <x v="13"/>
    <x v="0"/>
    <x v="1"/>
    <x v="1"/>
    <x v="0"/>
    <x v="2"/>
    <x v="0"/>
    <n v="5"/>
    <n v="0"/>
    <n v="1.375"/>
  </r>
  <r>
    <x v="5"/>
    <x v="1"/>
    <x v="1"/>
    <x v="1"/>
    <x v="1"/>
    <x v="1"/>
    <x v="2"/>
    <x v="0"/>
    <n v="1"/>
    <n v="0.1004"/>
    <n v="0.45"/>
  </r>
  <r>
    <x v="0"/>
    <x v="27"/>
    <x v="12"/>
    <x v="0"/>
    <x v="1"/>
    <x v="1"/>
    <x v="1"/>
    <x v="0"/>
    <n v="1"/>
    <n v="0.73350000000000004"/>
    <n v="0.45"/>
  </r>
  <r>
    <x v="6"/>
    <x v="2"/>
    <x v="2"/>
    <x v="1"/>
    <x v="1"/>
    <x v="1"/>
    <x v="0"/>
    <x v="0"/>
    <n v="5"/>
    <n v="0.9709000000000001"/>
    <n v="2.25"/>
  </r>
  <r>
    <x v="1"/>
    <x v="6"/>
    <x v="4"/>
    <x v="1"/>
    <x v="1"/>
    <x v="0"/>
    <x v="0"/>
    <x v="0"/>
    <n v="17"/>
    <n v="0"/>
    <n v="4.6749999999999998"/>
  </r>
  <r>
    <x v="1"/>
    <x v="8"/>
    <x v="5"/>
    <x v="0"/>
    <x v="1"/>
    <x v="2"/>
    <x v="0"/>
    <x v="0"/>
    <n v="49"/>
    <n v="0"/>
    <n v="13.475000000000001"/>
  </r>
  <r>
    <x v="0"/>
    <x v="10"/>
    <x v="0"/>
    <x v="2"/>
    <x v="1"/>
    <x v="0"/>
    <x v="2"/>
    <x v="0"/>
    <n v="2856"/>
    <n v="0"/>
    <n v="756.84"/>
  </r>
  <r>
    <x v="7"/>
    <x v="16"/>
    <x v="7"/>
    <x v="0"/>
    <x v="1"/>
    <x v="1"/>
    <x v="0"/>
    <x v="0"/>
    <n v="470"/>
    <n v="131.01779999999999"/>
    <n v="211.5"/>
  </r>
  <r>
    <x v="7"/>
    <x v="8"/>
    <x v="5"/>
    <x v="0"/>
    <x v="1"/>
    <x v="4"/>
    <x v="2"/>
    <x v="1"/>
    <n v="31"/>
    <n v="0"/>
    <n v="0"/>
  </r>
  <r>
    <x v="9"/>
    <x v="12"/>
    <x v="1"/>
    <x v="0"/>
    <x v="1"/>
    <x v="4"/>
    <x v="1"/>
    <x v="1"/>
    <n v="12"/>
    <n v="0"/>
    <n v="0"/>
  </r>
  <r>
    <x v="9"/>
    <x v="16"/>
    <x v="7"/>
    <x v="0"/>
    <x v="1"/>
    <x v="4"/>
    <x v="0"/>
    <x v="0"/>
    <n v="9"/>
    <n v="0"/>
    <n v="4.95"/>
  </r>
  <r>
    <x v="1"/>
    <x v="19"/>
    <x v="2"/>
    <x v="2"/>
    <x v="1"/>
    <x v="1"/>
    <x v="1"/>
    <x v="0"/>
    <n v="25"/>
    <n v="8.0233000000000008"/>
    <n v="11.25"/>
  </r>
  <r>
    <x v="2"/>
    <x v="2"/>
    <x v="2"/>
    <x v="1"/>
    <x v="1"/>
    <x v="3"/>
    <x v="3"/>
    <x v="0"/>
    <n v="1"/>
    <n v="0"/>
    <n v="0.55000000000000004"/>
  </r>
  <r>
    <x v="5"/>
    <x v="2"/>
    <x v="2"/>
    <x v="2"/>
    <x v="1"/>
    <x v="3"/>
    <x v="3"/>
    <x v="0"/>
    <n v="1"/>
    <n v="0"/>
    <n v="0.55000000000000004"/>
  </r>
  <r>
    <x v="6"/>
    <x v="2"/>
    <x v="2"/>
    <x v="2"/>
    <x v="1"/>
    <x v="0"/>
    <x v="3"/>
    <x v="0"/>
    <n v="65"/>
    <n v="0"/>
    <n v="17.875"/>
  </r>
  <r>
    <x v="8"/>
    <x v="1"/>
    <x v="1"/>
    <x v="0"/>
    <x v="1"/>
    <x v="4"/>
    <x v="2"/>
    <x v="1"/>
    <n v="12"/>
    <n v="0"/>
    <n v="0"/>
  </r>
  <r>
    <x v="4"/>
    <x v="8"/>
    <x v="5"/>
    <x v="0"/>
    <x v="1"/>
    <x v="2"/>
    <x v="2"/>
    <x v="0"/>
    <n v="110"/>
    <n v="0"/>
    <n v="29.150000000000002"/>
  </r>
  <r>
    <x v="6"/>
    <x v="4"/>
    <x v="3"/>
    <x v="2"/>
    <x v="0"/>
    <x v="2"/>
    <x v="3"/>
    <x v="1"/>
    <n v="2"/>
    <n v="0"/>
    <n v="0"/>
  </r>
  <r>
    <x v="7"/>
    <x v="2"/>
    <x v="2"/>
    <x v="0"/>
    <x v="1"/>
    <x v="0"/>
    <x v="0"/>
    <x v="1"/>
    <n v="8"/>
    <n v="0"/>
    <n v="0"/>
  </r>
  <r>
    <x v="5"/>
    <x v="0"/>
    <x v="0"/>
    <x v="1"/>
    <x v="1"/>
    <x v="0"/>
    <x v="2"/>
    <x v="0"/>
    <n v="10"/>
    <n v="0"/>
    <n v="2.65"/>
  </r>
  <r>
    <x v="0"/>
    <x v="19"/>
    <x v="2"/>
    <x v="1"/>
    <x v="1"/>
    <x v="1"/>
    <x v="1"/>
    <x v="0"/>
    <n v="12"/>
    <n v="5.4943"/>
    <n v="5.4"/>
  </r>
  <r>
    <x v="4"/>
    <x v="25"/>
    <x v="11"/>
    <x v="0"/>
    <x v="1"/>
    <x v="2"/>
    <x v="3"/>
    <x v="0"/>
    <n v="3"/>
    <n v="0"/>
    <n v="0.79500000000000004"/>
  </r>
  <r>
    <x v="7"/>
    <x v="6"/>
    <x v="4"/>
    <x v="0"/>
    <x v="1"/>
    <x v="0"/>
    <x v="2"/>
    <x v="0"/>
    <n v="23404"/>
    <n v="0"/>
    <n v="6436.1"/>
  </r>
  <r>
    <x v="11"/>
    <x v="4"/>
    <x v="3"/>
    <x v="0"/>
    <x v="0"/>
    <x v="3"/>
    <x v="2"/>
    <x v="1"/>
    <n v="3"/>
    <n v="0"/>
    <n v="0"/>
  </r>
  <r>
    <x v="3"/>
    <x v="4"/>
    <x v="3"/>
    <x v="0"/>
    <x v="1"/>
    <x v="2"/>
    <x v="0"/>
    <x v="1"/>
    <n v="12"/>
    <n v="0"/>
    <n v="0"/>
  </r>
  <r>
    <x v="9"/>
    <x v="8"/>
    <x v="5"/>
    <x v="2"/>
    <x v="1"/>
    <x v="3"/>
    <x v="2"/>
    <x v="0"/>
    <n v="14"/>
    <n v="0"/>
    <n v="7.7"/>
  </r>
  <r>
    <x v="0"/>
    <x v="26"/>
    <x v="2"/>
    <x v="0"/>
    <x v="1"/>
    <x v="0"/>
    <x v="1"/>
    <x v="1"/>
    <n v="4"/>
    <n v="0"/>
    <n v="0"/>
  </r>
  <r>
    <x v="5"/>
    <x v="6"/>
    <x v="4"/>
    <x v="1"/>
    <x v="1"/>
    <x v="3"/>
    <x v="2"/>
    <x v="1"/>
    <n v="0"/>
    <n v="0"/>
    <n v="0"/>
  </r>
  <r>
    <x v="0"/>
    <x v="4"/>
    <x v="3"/>
    <x v="2"/>
    <x v="1"/>
    <x v="2"/>
    <x v="3"/>
    <x v="0"/>
    <n v="31"/>
    <n v="0"/>
    <n v="8.2149999999999999"/>
  </r>
  <r>
    <x v="5"/>
    <x v="19"/>
    <x v="2"/>
    <x v="1"/>
    <x v="1"/>
    <x v="2"/>
    <x v="3"/>
    <x v="0"/>
    <n v="11"/>
    <n v="0"/>
    <n v="2.915"/>
  </r>
  <r>
    <x v="0"/>
    <x v="8"/>
    <x v="5"/>
    <x v="2"/>
    <x v="1"/>
    <x v="0"/>
    <x v="2"/>
    <x v="1"/>
    <n v="18"/>
    <n v="0"/>
    <n v="0"/>
  </r>
  <r>
    <x v="5"/>
    <x v="16"/>
    <x v="7"/>
    <x v="2"/>
    <x v="1"/>
    <x v="1"/>
    <x v="3"/>
    <x v="0"/>
    <n v="10"/>
    <n v="1.9914000000000001"/>
    <n v="4.5"/>
  </r>
  <r>
    <x v="6"/>
    <x v="6"/>
    <x v="4"/>
    <x v="2"/>
    <x v="0"/>
    <x v="2"/>
    <x v="1"/>
    <x v="0"/>
    <n v="3"/>
    <n v="0"/>
    <n v="0.82500000000000007"/>
  </r>
  <r>
    <x v="8"/>
    <x v="6"/>
    <x v="4"/>
    <x v="2"/>
    <x v="1"/>
    <x v="0"/>
    <x v="3"/>
    <x v="1"/>
    <n v="7"/>
    <n v="0"/>
    <n v="0"/>
  </r>
  <r>
    <x v="1"/>
    <x v="15"/>
    <x v="2"/>
    <x v="0"/>
    <x v="1"/>
    <x v="0"/>
    <x v="3"/>
    <x v="1"/>
    <n v="37"/>
    <n v="0"/>
    <n v="0"/>
  </r>
  <r>
    <x v="4"/>
    <x v="10"/>
    <x v="0"/>
    <x v="0"/>
    <x v="0"/>
    <x v="4"/>
    <x v="3"/>
    <x v="1"/>
    <n v="18"/>
    <n v="0"/>
    <n v="0"/>
  </r>
  <r>
    <x v="8"/>
    <x v="19"/>
    <x v="2"/>
    <x v="0"/>
    <x v="1"/>
    <x v="2"/>
    <x v="0"/>
    <x v="0"/>
    <n v="311"/>
    <n v="0"/>
    <n v="85.525000000000006"/>
  </r>
  <r>
    <x v="4"/>
    <x v="19"/>
    <x v="2"/>
    <x v="2"/>
    <x v="1"/>
    <x v="2"/>
    <x v="0"/>
    <x v="1"/>
    <n v="9"/>
    <n v="0"/>
    <n v="0"/>
  </r>
  <r>
    <x v="2"/>
    <x v="18"/>
    <x v="9"/>
    <x v="1"/>
    <x v="1"/>
    <x v="3"/>
    <x v="2"/>
    <x v="1"/>
    <n v="0"/>
    <n v="0"/>
    <n v="0"/>
  </r>
  <r>
    <x v="0"/>
    <x v="11"/>
    <x v="2"/>
    <x v="2"/>
    <x v="1"/>
    <x v="0"/>
    <x v="2"/>
    <x v="0"/>
    <n v="1758"/>
    <n v="0"/>
    <n v="465.87"/>
  </r>
  <r>
    <x v="7"/>
    <x v="4"/>
    <x v="3"/>
    <x v="0"/>
    <x v="0"/>
    <x v="0"/>
    <x v="0"/>
    <x v="0"/>
    <n v="152"/>
    <n v="0"/>
    <n v="41.800000000000004"/>
  </r>
  <r>
    <x v="1"/>
    <x v="0"/>
    <x v="0"/>
    <x v="0"/>
    <x v="1"/>
    <x v="3"/>
    <x v="0"/>
    <x v="0"/>
    <n v="18"/>
    <n v="0"/>
    <n v="9.9"/>
  </r>
  <r>
    <x v="2"/>
    <x v="8"/>
    <x v="5"/>
    <x v="1"/>
    <x v="1"/>
    <x v="0"/>
    <x v="3"/>
    <x v="0"/>
    <n v="14"/>
    <n v="0"/>
    <n v="3.85"/>
  </r>
  <r>
    <x v="11"/>
    <x v="4"/>
    <x v="3"/>
    <x v="2"/>
    <x v="1"/>
    <x v="0"/>
    <x v="1"/>
    <x v="0"/>
    <n v="31"/>
    <n v="0"/>
    <n v="8.5250000000000004"/>
  </r>
  <r>
    <x v="2"/>
    <x v="6"/>
    <x v="4"/>
    <x v="2"/>
    <x v="1"/>
    <x v="2"/>
    <x v="2"/>
    <x v="0"/>
    <n v="76"/>
    <n v="0"/>
    <n v="20.900000000000002"/>
  </r>
  <r>
    <x v="7"/>
    <x v="19"/>
    <x v="2"/>
    <x v="1"/>
    <x v="1"/>
    <x v="5"/>
    <x v="0"/>
    <x v="0"/>
    <n v="3"/>
    <n v="16.62"/>
    <n v="2.0700000000000003"/>
  </r>
  <r>
    <x v="3"/>
    <x v="17"/>
    <x v="8"/>
    <x v="1"/>
    <x v="1"/>
    <x v="0"/>
    <x v="0"/>
    <x v="0"/>
    <n v="91"/>
    <n v="0"/>
    <n v="25.025000000000002"/>
  </r>
  <r>
    <x v="8"/>
    <x v="12"/>
    <x v="1"/>
    <x v="2"/>
    <x v="1"/>
    <x v="0"/>
    <x v="2"/>
    <x v="0"/>
    <n v="265"/>
    <n v="0"/>
    <n v="72.875"/>
  </r>
  <r>
    <x v="11"/>
    <x v="0"/>
    <x v="0"/>
    <x v="0"/>
    <x v="0"/>
    <x v="3"/>
    <x v="2"/>
    <x v="1"/>
    <n v="0"/>
    <n v="0"/>
    <n v="0"/>
  </r>
  <r>
    <x v="8"/>
    <x v="9"/>
    <x v="2"/>
    <x v="2"/>
    <x v="1"/>
    <x v="0"/>
    <x v="1"/>
    <x v="0"/>
    <n v="23"/>
    <n v="0"/>
    <n v="6.3250000000000002"/>
  </r>
  <r>
    <x v="10"/>
    <x v="17"/>
    <x v="8"/>
    <x v="0"/>
    <x v="1"/>
    <x v="4"/>
    <x v="0"/>
    <x v="1"/>
    <n v="236"/>
    <n v="0"/>
    <n v="0"/>
  </r>
  <r>
    <x v="1"/>
    <x v="26"/>
    <x v="2"/>
    <x v="0"/>
    <x v="1"/>
    <x v="3"/>
    <x v="2"/>
    <x v="0"/>
    <n v="2"/>
    <n v="0"/>
    <n v="1.1000000000000001"/>
  </r>
  <r>
    <x v="8"/>
    <x v="15"/>
    <x v="2"/>
    <x v="0"/>
    <x v="1"/>
    <x v="5"/>
    <x v="0"/>
    <x v="1"/>
    <n v="3"/>
    <n v="46.319900000000004"/>
    <n v="0"/>
  </r>
  <r>
    <x v="6"/>
    <x v="21"/>
    <x v="0"/>
    <x v="0"/>
    <x v="1"/>
    <x v="2"/>
    <x v="2"/>
    <x v="0"/>
    <n v="3"/>
    <n v="0"/>
    <n v="0.82500000000000007"/>
  </r>
  <r>
    <x v="9"/>
    <x v="0"/>
    <x v="0"/>
    <x v="2"/>
    <x v="1"/>
    <x v="3"/>
    <x v="2"/>
    <x v="1"/>
    <n v="0"/>
    <n v="0"/>
    <n v="0"/>
  </r>
  <r>
    <x v="2"/>
    <x v="0"/>
    <x v="0"/>
    <x v="1"/>
    <x v="1"/>
    <x v="5"/>
    <x v="0"/>
    <x v="0"/>
    <n v="1"/>
    <n v="55.750300000000003"/>
    <n v="0.69000000000000006"/>
  </r>
  <r>
    <x v="3"/>
    <x v="17"/>
    <x v="8"/>
    <x v="0"/>
    <x v="1"/>
    <x v="0"/>
    <x v="3"/>
    <x v="1"/>
    <n v="128"/>
    <n v="0"/>
    <n v="0"/>
  </r>
  <r>
    <x v="10"/>
    <x v="6"/>
    <x v="4"/>
    <x v="0"/>
    <x v="0"/>
    <x v="4"/>
    <x v="1"/>
    <x v="1"/>
    <n v="11"/>
    <n v="0"/>
    <n v="0"/>
  </r>
  <r>
    <x v="5"/>
    <x v="11"/>
    <x v="2"/>
    <x v="1"/>
    <x v="1"/>
    <x v="4"/>
    <x v="1"/>
    <x v="0"/>
    <n v="2"/>
    <n v="0"/>
    <n v="1.1000000000000001"/>
  </r>
  <r>
    <x v="6"/>
    <x v="21"/>
    <x v="0"/>
    <x v="0"/>
    <x v="0"/>
    <x v="3"/>
    <x v="2"/>
    <x v="1"/>
    <n v="0"/>
    <n v="0"/>
    <n v="0"/>
  </r>
  <r>
    <x v="1"/>
    <x v="15"/>
    <x v="2"/>
    <x v="2"/>
    <x v="1"/>
    <x v="3"/>
    <x v="3"/>
    <x v="0"/>
    <n v="2"/>
    <n v="0"/>
    <n v="1.1000000000000001"/>
  </r>
  <r>
    <x v="2"/>
    <x v="0"/>
    <x v="0"/>
    <x v="0"/>
    <x v="1"/>
    <x v="2"/>
    <x v="1"/>
    <x v="0"/>
    <n v="13"/>
    <n v="0"/>
    <n v="3.5750000000000002"/>
  </r>
  <r>
    <x v="4"/>
    <x v="19"/>
    <x v="2"/>
    <x v="1"/>
    <x v="1"/>
    <x v="1"/>
    <x v="1"/>
    <x v="0"/>
    <n v="9"/>
    <n v="5.3252000000000006"/>
    <n v="4.05"/>
  </r>
  <r>
    <x v="9"/>
    <x v="6"/>
    <x v="4"/>
    <x v="1"/>
    <x v="1"/>
    <x v="1"/>
    <x v="3"/>
    <x v="0"/>
    <n v="3"/>
    <n v="0.26850000000000002"/>
    <n v="1.35"/>
  </r>
  <r>
    <x v="5"/>
    <x v="17"/>
    <x v="8"/>
    <x v="0"/>
    <x v="1"/>
    <x v="0"/>
    <x v="0"/>
    <x v="0"/>
    <n v="3802"/>
    <n v="0"/>
    <n v="1007.5300000000001"/>
  </r>
  <r>
    <x v="8"/>
    <x v="10"/>
    <x v="0"/>
    <x v="0"/>
    <x v="1"/>
    <x v="4"/>
    <x v="3"/>
    <x v="1"/>
    <n v="74"/>
    <n v="0"/>
    <n v="0"/>
  </r>
  <r>
    <x v="9"/>
    <x v="19"/>
    <x v="2"/>
    <x v="0"/>
    <x v="1"/>
    <x v="0"/>
    <x v="2"/>
    <x v="0"/>
    <n v="16284"/>
    <n v="0"/>
    <n v="4315.26"/>
  </r>
  <r>
    <x v="3"/>
    <x v="6"/>
    <x v="4"/>
    <x v="0"/>
    <x v="0"/>
    <x v="3"/>
    <x v="2"/>
    <x v="1"/>
    <n v="10"/>
    <n v="0"/>
    <n v="0"/>
  </r>
  <r>
    <x v="6"/>
    <x v="17"/>
    <x v="8"/>
    <x v="1"/>
    <x v="1"/>
    <x v="4"/>
    <x v="2"/>
    <x v="0"/>
    <n v="10"/>
    <n v="0"/>
    <n v="5.5"/>
  </r>
  <r>
    <x v="4"/>
    <x v="16"/>
    <x v="7"/>
    <x v="0"/>
    <x v="1"/>
    <x v="0"/>
    <x v="3"/>
    <x v="1"/>
    <n v="3"/>
    <n v="0"/>
    <n v="0"/>
  </r>
  <r>
    <x v="6"/>
    <x v="12"/>
    <x v="1"/>
    <x v="1"/>
    <x v="1"/>
    <x v="3"/>
    <x v="2"/>
    <x v="1"/>
    <n v="0"/>
    <n v="0"/>
    <n v="0"/>
  </r>
  <r>
    <x v="9"/>
    <x v="11"/>
    <x v="2"/>
    <x v="1"/>
    <x v="1"/>
    <x v="4"/>
    <x v="2"/>
    <x v="1"/>
    <n v="34"/>
    <n v="0"/>
    <n v="0"/>
  </r>
  <r>
    <x v="10"/>
    <x v="17"/>
    <x v="8"/>
    <x v="0"/>
    <x v="1"/>
    <x v="3"/>
    <x v="3"/>
    <x v="1"/>
    <n v="24"/>
    <n v="0"/>
    <n v="0"/>
  </r>
  <r>
    <x v="0"/>
    <x v="17"/>
    <x v="8"/>
    <x v="1"/>
    <x v="1"/>
    <x v="0"/>
    <x v="2"/>
    <x v="1"/>
    <n v="11"/>
    <n v="0"/>
    <n v="0"/>
  </r>
  <r>
    <x v="3"/>
    <x v="4"/>
    <x v="3"/>
    <x v="1"/>
    <x v="1"/>
    <x v="3"/>
    <x v="3"/>
    <x v="0"/>
    <n v="2"/>
    <n v="0"/>
    <n v="1.1000000000000001"/>
  </r>
  <r>
    <x v="11"/>
    <x v="2"/>
    <x v="2"/>
    <x v="2"/>
    <x v="1"/>
    <x v="0"/>
    <x v="0"/>
    <x v="0"/>
    <n v="49"/>
    <n v="0"/>
    <n v="13.475000000000001"/>
  </r>
  <r>
    <x v="4"/>
    <x v="5"/>
    <x v="1"/>
    <x v="2"/>
    <x v="1"/>
    <x v="2"/>
    <x v="2"/>
    <x v="0"/>
    <n v="4"/>
    <n v="0"/>
    <n v="1.06"/>
  </r>
  <r>
    <x v="6"/>
    <x v="19"/>
    <x v="2"/>
    <x v="0"/>
    <x v="1"/>
    <x v="4"/>
    <x v="1"/>
    <x v="0"/>
    <n v="9"/>
    <n v="0"/>
    <n v="4.95"/>
  </r>
  <r>
    <x v="5"/>
    <x v="9"/>
    <x v="2"/>
    <x v="1"/>
    <x v="1"/>
    <x v="3"/>
    <x v="3"/>
    <x v="0"/>
    <n v="3"/>
    <n v="0"/>
    <n v="1.6500000000000001"/>
  </r>
  <r>
    <x v="5"/>
    <x v="14"/>
    <x v="6"/>
    <x v="0"/>
    <x v="1"/>
    <x v="1"/>
    <x v="2"/>
    <x v="0"/>
    <n v="3"/>
    <n v="0.43540000000000001"/>
    <n v="1.35"/>
  </r>
  <r>
    <x v="3"/>
    <x v="19"/>
    <x v="2"/>
    <x v="2"/>
    <x v="1"/>
    <x v="2"/>
    <x v="3"/>
    <x v="1"/>
    <n v="2"/>
    <n v="0"/>
    <n v="0"/>
  </r>
  <r>
    <x v="10"/>
    <x v="18"/>
    <x v="9"/>
    <x v="0"/>
    <x v="1"/>
    <x v="0"/>
    <x v="0"/>
    <x v="0"/>
    <n v="35"/>
    <n v="0"/>
    <n v="9.625"/>
  </r>
  <r>
    <x v="5"/>
    <x v="9"/>
    <x v="2"/>
    <x v="2"/>
    <x v="1"/>
    <x v="4"/>
    <x v="1"/>
    <x v="0"/>
    <n v="1"/>
    <n v="0"/>
    <n v="0.55000000000000004"/>
  </r>
  <r>
    <x v="2"/>
    <x v="6"/>
    <x v="4"/>
    <x v="0"/>
    <x v="1"/>
    <x v="2"/>
    <x v="3"/>
    <x v="1"/>
    <n v="5"/>
    <n v="0"/>
    <n v="0"/>
  </r>
  <r>
    <x v="6"/>
    <x v="1"/>
    <x v="1"/>
    <x v="2"/>
    <x v="1"/>
    <x v="0"/>
    <x v="0"/>
    <x v="0"/>
    <n v="49"/>
    <n v="0"/>
    <n v="13.475000000000001"/>
  </r>
  <r>
    <x v="5"/>
    <x v="1"/>
    <x v="1"/>
    <x v="0"/>
    <x v="1"/>
    <x v="2"/>
    <x v="1"/>
    <x v="1"/>
    <n v="3"/>
    <n v="0"/>
    <n v="0"/>
  </r>
  <r>
    <x v="11"/>
    <x v="27"/>
    <x v="12"/>
    <x v="0"/>
    <x v="1"/>
    <x v="3"/>
    <x v="2"/>
    <x v="0"/>
    <n v="1"/>
    <n v="0"/>
    <n v="0.55000000000000004"/>
  </r>
  <r>
    <x v="5"/>
    <x v="11"/>
    <x v="2"/>
    <x v="0"/>
    <x v="1"/>
    <x v="5"/>
    <x v="0"/>
    <x v="1"/>
    <n v="103"/>
    <n v="2877.7873"/>
    <n v="0"/>
  </r>
  <r>
    <x v="6"/>
    <x v="6"/>
    <x v="4"/>
    <x v="0"/>
    <x v="0"/>
    <x v="3"/>
    <x v="0"/>
    <x v="0"/>
    <n v="35"/>
    <n v="0"/>
    <n v="19.25"/>
  </r>
  <r>
    <x v="1"/>
    <x v="14"/>
    <x v="6"/>
    <x v="0"/>
    <x v="1"/>
    <x v="0"/>
    <x v="3"/>
    <x v="0"/>
    <n v="5"/>
    <n v="0"/>
    <n v="1.375"/>
  </r>
  <r>
    <x v="7"/>
    <x v="12"/>
    <x v="1"/>
    <x v="2"/>
    <x v="1"/>
    <x v="1"/>
    <x v="3"/>
    <x v="0"/>
    <n v="38"/>
    <n v="16.197500000000002"/>
    <n v="17.100000000000001"/>
  </r>
  <r>
    <x v="9"/>
    <x v="12"/>
    <x v="1"/>
    <x v="2"/>
    <x v="1"/>
    <x v="0"/>
    <x v="0"/>
    <x v="0"/>
    <n v="39"/>
    <n v="0"/>
    <n v="10.335000000000001"/>
  </r>
  <r>
    <x v="9"/>
    <x v="2"/>
    <x v="2"/>
    <x v="2"/>
    <x v="1"/>
    <x v="0"/>
    <x v="3"/>
    <x v="1"/>
    <n v="1"/>
    <n v="0"/>
    <n v="0"/>
  </r>
  <r>
    <x v="0"/>
    <x v="2"/>
    <x v="2"/>
    <x v="0"/>
    <x v="1"/>
    <x v="0"/>
    <x v="1"/>
    <x v="0"/>
    <n v="145"/>
    <n v="0"/>
    <n v="38.425000000000004"/>
  </r>
  <r>
    <x v="4"/>
    <x v="17"/>
    <x v="8"/>
    <x v="2"/>
    <x v="1"/>
    <x v="3"/>
    <x v="2"/>
    <x v="0"/>
    <n v="238"/>
    <n v="0"/>
    <n v="130.9"/>
  </r>
  <r>
    <x v="10"/>
    <x v="17"/>
    <x v="8"/>
    <x v="1"/>
    <x v="1"/>
    <x v="1"/>
    <x v="2"/>
    <x v="0"/>
    <n v="57"/>
    <n v="19.4435"/>
    <n v="25.650000000000002"/>
  </r>
  <r>
    <x v="2"/>
    <x v="9"/>
    <x v="2"/>
    <x v="1"/>
    <x v="1"/>
    <x v="2"/>
    <x v="2"/>
    <x v="1"/>
    <n v="1"/>
    <n v="0"/>
    <n v="0"/>
  </r>
  <r>
    <x v="9"/>
    <x v="9"/>
    <x v="2"/>
    <x v="0"/>
    <x v="1"/>
    <x v="3"/>
    <x v="3"/>
    <x v="0"/>
    <n v="164"/>
    <n v="0"/>
    <n v="90.2"/>
  </r>
  <r>
    <x v="0"/>
    <x v="11"/>
    <x v="2"/>
    <x v="0"/>
    <x v="1"/>
    <x v="0"/>
    <x v="2"/>
    <x v="1"/>
    <n v="401"/>
    <n v="0"/>
    <n v="0"/>
  </r>
  <r>
    <x v="3"/>
    <x v="11"/>
    <x v="2"/>
    <x v="1"/>
    <x v="1"/>
    <x v="2"/>
    <x v="1"/>
    <x v="0"/>
    <n v="4"/>
    <n v="0"/>
    <n v="1.1000000000000001"/>
  </r>
  <r>
    <x v="3"/>
    <x v="15"/>
    <x v="2"/>
    <x v="0"/>
    <x v="1"/>
    <x v="3"/>
    <x v="2"/>
    <x v="1"/>
    <n v="13"/>
    <n v="0"/>
    <n v="0"/>
  </r>
  <r>
    <x v="10"/>
    <x v="6"/>
    <x v="4"/>
    <x v="0"/>
    <x v="1"/>
    <x v="4"/>
    <x v="1"/>
    <x v="1"/>
    <n v="10"/>
    <n v="0"/>
    <n v="0"/>
  </r>
  <r>
    <x v="1"/>
    <x v="10"/>
    <x v="0"/>
    <x v="1"/>
    <x v="1"/>
    <x v="2"/>
    <x v="2"/>
    <x v="0"/>
    <n v="109"/>
    <n v="0"/>
    <n v="29.975000000000001"/>
  </r>
  <r>
    <x v="4"/>
    <x v="11"/>
    <x v="2"/>
    <x v="0"/>
    <x v="1"/>
    <x v="3"/>
    <x v="1"/>
    <x v="1"/>
    <n v="3"/>
    <n v="0"/>
    <n v="0"/>
  </r>
  <r>
    <x v="3"/>
    <x v="5"/>
    <x v="1"/>
    <x v="0"/>
    <x v="1"/>
    <x v="3"/>
    <x v="0"/>
    <x v="0"/>
    <n v="38"/>
    <n v="0"/>
    <n v="20.900000000000002"/>
  </r>
  <r>
    <x v="8"/>
    <x v="6"/>
    <x v="4"/>
    <x v="1"/>
    <x v="1"/>
    <x v="2"/>
    <x v="3"/>
    <x v="0"/>
    <n v="7"/>
    <n v="0"/>
    <n v="1.925"/>
  </r>
  <r>
    <x v="1"/>
    <x v="4"/>
    <x v="3"/>
    <x v="2"/>
    <x v="1"/>
    <x v="0"/>
    <x v="0"/>
    <x v="0"/>
    <n v="157"/>
    <n v="0"/>
    <n v="43.175000000000004"/>
  </r>
  <r>
    <x v="6"/>
    <x v="17"/>
    <x v="8"/>
    <x v="0"/>
    <x v="1"/>
    <x v="5"/>
    <x v="1"/>
    <x v="1"/>
    <n v="1"/>
    <n v="3.1350000000000002"/>
    <n v="0"/>
  </r>
  <r>
    <x v="5"/>
    <x v="12"/>
    <x v="1"/>
    <x v="0"/>
    <x v="1"/>
    <x v="1"/>
    <x v="2"/>
    <x v="0"/>
    <n v="987"/>
    <n v="270.29090000000002"/>
    <n v="444.15000000000003"/>
  </r>
  <r>
    <x v="1"/>
    <x v="10"/>
    <x v="0"/>
    <x v="0"/>
    <x v="1"/>
    <x v="3"/>
    <x v="2"/>
    <x v="1"/>
    <n v="36"/>
    <n v="0"/>
    <n v="0"/>
  </r>
  <r>
    <x v="3"/>
    <x v="19"/>
    <x v="2"/>
    <x v="0"/>
    <x v="1"/>
    <x v="1"/>
    <x v="0"/>
    <x v="0"/>
    <n v="1217"/>
    <n v="323.93029999999999"/>
    <n v="547.65"/>
  </r>
  <r>
    <x v="10"/>
    <x v="2"/>
    <x v="2"/>
    <x v="0"/>
    <x v="1"/>
    <x v="3"/>
    <x v="2"/>
    <x v="1"/>
    <n v="0"/>
    <n v="0"/>
    <n v="0"/>
  </r>
  <r>
    <x v="6"/>
    <x v="21"/>
    <x v="0"/>
    <x v="0"/>
    <x v="1"/>
    <x v="0"/>
    <x v="2"/>
    <x v="0"/>
    <n v="79"/>
    <n v="0"/>
    <n v="21.725000000000001"/>
  </r>
  <r>
    <x v="0"/>
    <x v="17"/>
    <x v="8"/>
    <x v="0"/>
    <x v="1"/>
    <x v="3"/>
    <x v="3"/>
    <x v="0"/>
    <n v="437"/>
    <n v="0"/>
    <n v="240.35000000000002"/>
  </r>
  <r>
    <x v="0"/>
    <x v="9"/>
    <x v="2"/>
    <x v="1"/>
    <x v="1"/>
    <x v="0"/>
    <x v="2"/>
    <x v="0"/>
    <n v="276"/>
    <n v="0"/>
    <n v="73.14"/>
  </r>
  <r>
    <x v="7"/>
    <x v="19"/>
    <x v="2"/>
    <x v="0"/>
    <x v="1"/>
    <x v="3"/>
    <x v="3"/>
    <x v="1"/>
    <n v="4"/>
    <n v="0"/>
    <n v="0"/>
  </r>
  <r>
    <x v="2"/>
    <x v="19"/>
    <x v="2"/>
    <x v="2"/>
    <x v="1"/>
    <x v="1"/>
    <x v="3"/>
    <x v="0"/>
    <n v="23"/>
    <n v="4.4363999999999999"/>
    <n v="10.35"/>
  </r>
  <r>
    <x v="6"/>
    <x v="9"/>
    <x v="2"/>
    <x v="2"/>
    <x v="1"/>
    <x v="2"/>
    <x v="2"/>
    <x v="0"/>
    <n v="74"/>
    <n v="0"/>
    <n v="20.350000000000001"/>
  </r>
  <r>
    <x v="9"/>
    <x v="6"/>
    <x v="4"/>
    <x v="2"/>
    <x v="1"/>
    <x v="0"/>
    <x v="3"/>
    <x v="0"/>
    <n v="250"/>
    <n v="0"/>
    <n v="66.25"/>
  </r>
  <r>
    <x v="8"/>
    <x v="12"/>
    <x v="1"/>
    <x v="0"/>
    <x v="1"/>
    <x v="3"/>
    <x v="3"/>
    <x v="0"/>
    <n v="67"/>
    <n v="0"/>
    <n v="36.85"/>
  </r>
  <r>
    <x v="5"/>
    <x v="2"/>
    <x v="2"/>
    <x v="2"/>
    <x v="1"/>
    <x v="0"/>
    <x v="0"/>
    <x v="1"/>
    <n v="1"/>
    <n v="0"/>
    <n v="0"/>
  </r>
  <r>
    <x v="5"/>
    <x v="11"/>
    <x v="2"/>
    <x v="1"/>
    <x v="1"/>
    <x v="2"/>
    <x v="2"/>
    <x v="0"/>
    <n v="105"/>
    <n v="0"/>
    <n v="27.825000000000003"/>
  </r>
  <r>
    <x v="6"/>
    <x v="6"/>
    <x v="4"/>
    <x v="1"/>
    <x v="1"/>
    <x v="0"/>
    <x v="3"/>
    <x v="0"/>
    <n v="20"/>
    <n v="0"/>
    <n v="5.5"/>
  </r>
  <r>
    <x v="11"/>
    <x v="15"/>
    <x v="2"/>
    <x v="0"/>
    <x v="1"/>
    <x v="3"/>
    <x v="3"/>
    <x v="0"/>
    <n v="55"/>
    <n v="0"/>
    <n v="30.25"/>
  </r>
  <r>
    <x v="5"/>
    <x v="2"/>
    <x v="2"/>
    <x v="2"/>
    <x v="1"/>
    <x v="1"/>
    <x v="2"/>
    <x v="0"/>
    <n v="38"/>
    <n v="17.298400000000001"/>
    <n v="17.100000000000001"/>
  </r>
  <r>
    <x v="5"/>
    <x v="8"/>
    <x v="5"/>
    <x v="0"/>
    <x v="1"/>
    <x v="2"/>
    <x v="2"/>
    <x v="1"/>
    <n v="10"/>
    <n v="0"/>
    <n v="0"/>
  </r>
  <r>
    <x v="3"/>
    <x v="10"/>
    <x v="0"/>
    <x v="2"/>
    <x v="0"/>
    <x v="0"/>
    <x v="2"/>
    <x v="1"/>
    <n v="5"/>
    <n v="0"/>
    <n v="0"/>
  </r>
  <r>
    <x v="5"/>
    <x v="4"/>
    <x v="3"/>
    <x v="2"/>
    <x v="0"/>
    <x v="0"/>
    <x v="0"/>
    <x v="0"/>
    <n v="6"/>
    <n v="0"/>
    <n v="1.59"/>
  </r>
  <r>
    <x v="3"/>
    <x v="17"/>
    <x v="8"/>
    <x v="1"/>
    <x v="1"/>
    <x v="4"/>
    <x v="0"/>
    <x v="1"/>
    <n v="7"/>
    <n v="0"/>
    <n v="0"/>
  </r>
  <r>
    <x v="4"/>
    <x v="15"/>
    <x v="2"/>
    <x v="1"/>
    <x v="1"/>
    <x v="2"/>
    <x v="1"/>
    <x v="0"/>
    <n v="1"/>
    <n v="0"/>
    <n v="0.26500000000000001"/>
  </r>
  <r>
    <x v="8"/>
    <x v="9"/>
    <x v="2"/>
    <x v="0"/>
    <x v="1"/>
    <x v="2"/>
    <x v="1"/>
    <x v="0"/>
    <n v="43"/>
    <n v="0"/>
    <n v="11.825000000000001"/>
  </r>
  <r>
    <x v="7"/>
    <x v="16"/>
    <x v="7"/>
    <x v="1"/>
    <x v="1"/>
    <x v="0"/>
    <x v="1"/>
    <x v="0"/>
    <n v="3"/>
    <n v="0"/>
    <n v="0.82500000000000007"/>
  </r>
  <r>
    <x v="7"/>
    <x v="6"/>
    <x v="4"/>
    <x v="0"/>
    <x v="0"/>
    <x v="1"/>
    <x v="0"/>
    <x v="0"/>
    <n v="338"/>
    <n v="87.964100000000002"/>
    <n v="152.1"/>
  </r>
  <r>
    <x v="7"/>
    <x v="9"/>
    <x v="2"/>
    <x v="1"/>
    <x v="1"/>
    <x v="1"/>
    <x v="2"/>
    <x v="0"/>
    <n v="22"/>
    <n v="7.2667999999999999"/>
    <n v="9.9"/>
  </r>
  <r>
    <x v="11"/>
    <x v="8"/>
    <x v="5"/>
    <x v="2"/>
    <x v="1"/>
    <x v="2"/>
    <x v="1"/>
    <x v="1"/>
    <n v="1"/>
    <n v="0"/>
    <n v="0"/>
  </r>
  <r>
    <x v="1"/>
    <x v="6"/>
    <x v="4"/>
    <x v="1"/>
    <x v="1"/>
    <x v="3"/>
    <x v="0"/>
    <x v="0"/>
    <n v="4"/>
    <n v="0"/>
    <n v="2.2000000000000002"/>
  </r>
  <r>
    <x v="6"/>
    <x v="1"/>
    <x v="1"/>
    <x v="0"/>
    <x v="1"/>
    <x v="4"/>
    <x v="3"/>
    <x v="1"/>
    <n v="2"/>
    <n v="0"/>
    <n v="0"/>
  </r>
  <r>
    <x v="11"/>
    <x v="12"/>
    <x v="1"/>
    <x v="2"/>
    <x v="1"/>
    <x v="3"/>
    <x v="3"/>
    <x v="0"/>
    <n v="3"/>
    <n v="0"/>
    <n v="1.6500000000000001"/>
  </r>
  <r>
    <x v="6"/>
    <x v="10"/>
    <x v="0"/>
    <x v="1"/>
    <x v="1"/>
    <x v="2"/>
    <x v="1"/>
    <x v="0"/>
    <n v="11"/>
    <n v="0"/>
    <n v="3.0250000000000004"/>
  </r>
  <r>
    <x v="3"/>
    <x v="12"/>
    <x v="1"/>
    <x v="1"/>
    <x v="1"/>
    <x v="4"/>
    <x v="0"/>
    <x v="1"/>
    <n v="23"/>
    <n v="0"/>
    <n v="0"/>
  </r>
  <r>
    <x v="5"/>
    <x v="19"/>
    <x v="2"/>
    <x v="0"/>
    <x v="1"/>
    <x v="3"/>
    <x v="2"/>
    <x v="1"/>
    <n v="20"/>
    <n v="0"/>
    <n v="0"/>
  </r>
  <r>
    <x v="0"/>
    <x v="0"/>
    <x v="0"/>
    <x v="0"/>
    <x v="1"/>
    <x v="2"/>
    <x v="0"/>
    <x v="1"/>
    <n v="2"/>
    <n v="0"/>
    <n v="0"/>
  </r>
  <r>
    <x v="9"/>
    <x v="6"/>
    <x v="4"/>
    <x v="0"/>
    <x v="0"/>
    <x v="4"/>
    <x v="1"/>
    <x v="0"/>
    <n v="4"/>
    <n v="0"/>
    <n v="2.2000000000000002"/>
  </r>
  <r>
    <x v="2"/>
    <x v="1"/>
    <x v="1"/>
    <x v="0"/>
    <x v="1"/>
    <x v="0"/>
    <x v="1"/>
    <x v="0"/>
    <n v="421"/>
    <n v="0"/>
    <n v="115.77500000000001"/>
  </r>
  <r>
    <x v="5"/>
    <x v="13"/>
    <x v="0"/>
    <x v="0"/>
    <x v="1"/>
    <x v="0"/>
    <x v="3"/>
    <x v="0"/>
    <n v="109"/>
    <n v="0"/>
    <n v="28.885000000000002"/>
  </r>
  <r>
    <x v="11"/>
    <x v="10"/>
    <x v="0"/>
    <x v="0"/>
    <x v="0"/>
    <x v="0"/>
    <x v="2"/>
    <x v="0"/>
    <n v="9360"/>
    <n v="0"/>
    <n v="2574"/>
  </r>
  <r>
    <x v="3"/>
    <x v="18"/>
    <x v="9"/>
    <x v="0"/>
    <x v="0"/>
    <x v="0"/>
    <x v="3"/>
    <x v="0"/>
    <n v="1"/>
    <n v="0"/>
    <n v="0.27500000000000002"/>
  </r>
  <r>
    <x v="10"/>
    <x v="11"/>
    <x v="2"/>
    <x v="0"/>
    <x v="1"/>
    <x v="0"/>
    <x v="1"/>
    <x v="1"/>
    <n v="27"/>
    <n v="0"/>
    <n v="0"/>
  </r>
  <r>
    <x v="11"/>
    <x v="12"/>
    <x v="1"/>
    <x v="1"/>
    <x v="1"/>
    <x v="2"/>
    <x v="2"/>
    <x v="0"/>
    <n v="14"/>
    <n v="0"/>
    <n v="3.85"/>
  </r>
  <r>
    <x v="8"/>
    <x v="11"/>
    <x v="2"/>
    <x v="2"/>
    <x v="1"/>
    <x v="4"/>
    <x v="2"/>
    <x v="0"/>
    <n v="17"/>
    <n v="0"/>
    <n v="9.35"/>
  </r>
  <r>
    <x v="10"/>
    <x v="6"/>
    <x v="4"/>
    <x v="0"/>
    <x v="0"/>
    <x v="0"/>
    <x v="2"/>
    <x v="0"/>
    <n v="3683"/>
    <n v="0"/>
    <n v="1012.825"/>
  </r>
  <r>
    <x v="11"/>
    <x v="17"/>
    <x v="8"/>
    <x v="1"/>
    <x v="1"/>
    <x v="2"/>
    <x v="3"/>
    <x v="1"/>
    <n v="1"/>
    <n v="0"/>
    <n v="0"/>
  </r>
  <r>
    <x v="10"/>
    <x v="17"/>
    <x v="8"/>
    <x v="2"/>
    <x v="1"/>
    <x v="0"/>
    <x v="1"/>
    <x v="1"/>
    <n v="2"/>
    <n v="0"/>
    <n v="0"/>
  </r>
  <r>
    <x v="2"/>
    <x v="17"/>
    <x v="8"/>
    <x v="2"/>
    <x v="1"/>
    <x v="4"/>
    <x v="2"/>
    <x v="1"/>
    <n v="63"/>
    <n v="0"/>
    <n v="0"/>
  </r>
  <r>
    <x v="7"/>
    <x v="17"/>
    <x v="8"/>
    <x v="1"/>
    <x v="1"/>
    <x v="1"/>
    <x v="3"/>
    <x v="0"/>
    <n v="31"/>
    <n v="22.409600000000001"/>
    <n v="13.950000000000001"/>
  </r>
  <r>
    <x v="1"/>
    <x v="12"/>
    <x v="1"/>
    <x v="0"/>
    <x v="1"/>
    <x v="2"/>
    <x v="2"/>
    <x v="0"/>
    <n v="457"/>
    <n v="0"/>
    <n v="125.67500000000001"/>
  </r>
  <r>
    <x v="3"/>
    <x v="17"/>
    <x v="8"/>
    <x v="1"/>
    <x v="1"/>
    <x v="4"/>
    <x v="3"/>
    <x v="0"/>
    <n v="2"/>
    <n v="0"/>
    <n v="1.1000000000000001"/>
  </r>
  <r>
    <x v="2"/>
    <x v="16"/>
    <x v="7"/>
    <x v="1"/>
    <x v="1"/>
    <x v="1"/>
    <x v="3"/>
    <x v="0"/>
    <n v="5"/>
    <n v="1.9532"/>
    <n v="2.25"/>
  </r>
  <r>
    <x v="6"/>
    <x v="17"/>
    <x v="8"/>
    <x v="2"/>
    <x v="1"/>
    <x v="2"/>
    <x v="3"/>
    <x v="0"/>
    <n v="74"/>
    <n v="0"/>
    <n v="20.350000000000001"/>
  </r>
  <r>
    <x v="7"/>
    <x v="10"/>
    <x v="0"/>
    <x v="0"/>
    <x v="0"/>
    <x v="3"/>
    <x v="0"/>
    <x v="1"/>
    <n v="4"/>
    <n v="0"/>
    <n v="0"/>
  </r>
  <r>
    <x v="0"/>
    <x v="4"/>
    <x v="3"/>
    <x v="2"/>
    <x v="1"/>
    <x v="0"/>
    <x v="2"/>
    <x v="0"/>
    <n v="849"/>
    <n v="0"/>
    <n v="224.98500000000001"/>
  </r>
  <r>
    <x v="5"/>
    <x v="10"/>
    <x v="0"/>
    <x v="0"/>
    <x v="0"/>
    <x v="2"/>
    <x v="0"/>
    <x v="1"/>
    <n v="4"/>
    <n v="0"/>
    <n v="0"/>
  </r>
  <r>
    <x v="4"/>
    <x v="10"/>
    <x v="0"/>
    <x v="1"/>
    <x v="1"/>
    <x v="3"/>
    <x v="1"/>
    <x v="0"/>
    <n v="6"/>
    <n v="0"/>
    <n v="3.3000000000000003"/>
  </r>
  <r>
    <x v="6"/>
    <x v="6"/>
    <x v="4"/>
    <x v="0"/>
    <x v="0"/>
    <x v="0"/>
    <x v="2"/>
    <x v="1"/>
    <n v="69"/>
    <n v="0"/>
    <n v="0"/>
  </r>
  <r>
    <x v="4"/>
    <x v="4"/>
    <x v="3"/>
    <x v="0"/>
    <x v="1"/>
    <x v="4"/>
    <x v="2"/>
    <x v="0"/>
    <n v="508"/>
    <n v="0"/>
    <n v="279.40000000000003"/>
  </r>
  <r>
    <x v="4"/>
    <x v="0"/>
    <x v="0"/>
    <x v="0"/>
    <x v="1"/>
    <x v="0"/>
    <x v="0"/>
    <x v="1"/>
    <n v="3"/>
    <n v="0"/>
    <n v="0"/>
  </r>
  <r>
    <x v="9"/>
    <x v="11"/>
    <x v="2"/>
    <x v="0"/>
    <x v="1"/>
    <x v="1"/>
    <x v="1"/>
    <x v="0"/>
    <n v="889"/>
    <n v="324.13810000000001"/>
    <n v="400.05"/>
  </r>
  <r>
    <x v="1"/>
    <x v="0"/>
    <x v="0"/>
    <x v="0"/>
    <x v="0"/>
    <x v="0"/>
    <x v="1"/>
    <x v="0"/>
    <n v="1"/>
    <n v="0"/>
    <n v="0.27500000000000002"/>
  </r>
  <r>
    <x v="5"/>
    <x v="10"/>
    <x v="0"/>
    <x v="0"/>
    <x v="1"/>
    <x v="3"/>
    <x v="0"/>
    <x v="1"/>
    <n v="7"/>
    <n v="0"/>
    <n v="0"/>
  </r>
  <r>
    <x v="9"/>
    <x v="16"/>
    <x v="7"/>
    <x v="2"/>
    <x v="1"/>
    <x v="0"/>
    <x v="2"/>
    <x v="0"/>
    <n v="200"/>
    <n v="0"/>
    <n v="53"/>
  </r>
  <r>
    <x v="8"/>
    <x v="2"/>
    <x v="2"/>
    <x v="2"/>
    <x v="1"/>
    <x v="0"/>
    <x v="3"/>
    <x v="1"/>
    <n v="2"/>
    <n v="0"/>
    <n v="0"/>
  </r>
  <r>
    <x v="4"/>
    <x v="1"/>
    <x v="1"/>
    <x v="0"/>
    <x v="1"/>
    <x v="3"/>
    <x v="1"/>
    <x v="1"/>
    <n v="1"/>
    <n v="0"/>
    <n v="0"/>
  </r>
  <r>
    <x v="2"/>
    <x v="10"/>
    <x v="0"/>
    <x v="0"/>
    <x v="1"/>
    <x v="0"/>
    <x v="2"/>
    <x v="0"/>
    <n v="46528"/>
    <n v="0"/>
    <n v="12795.2"/>
  </r>
  <r>
    <x v="6"/>
    <x v="17"/>
    <x v="8"/>
    <x v="1"/>
    <x v="1"/>
    <x v="0"/>
    <x v="3"/>
    <x v="0"/>
    <n v="111"/>
    <n v="0"/>
    <n v="30.525000000000002"/>
  </r>
  <r>
    <x v="3"/>
    <x v="16"/>
    <x v="7"/>
    <x v="2"/>
    <x v="1"/>
    <x v="0"/>
    <x v="0"/>
    <x v="0"/>
    <n v="30"/>
    <n v="0"/>
    <n v="8.25"/>
  </r>
  <r>
    <x v="2"/>
    <x v="22"/>
    <x v="7"/>
    <x v="2"/>
    <x v="1"/>
    <x v="0"/>
    <x v="0"/>
    <x v="0"/>
    <n v="2"/>
    <n v="0"/>
    <n v="0.55000000000000004"/>
  </r>
  <r>
    <x v="1"/>
    <x v="9"/>
    <x v="2"/>
    <x v="1"/>
    <x v="1"/>
    <x v="4"/>
    <x v="2"/>
    <x v="0"/>
    <n v="5"/>
    <n v="0"/>
    <n v="2.75"/>
  </r>
  <r>
    <x v="5"/>
    <x v="10"/>
    <x v="0"/>
    <x v="1"/>
    <x v="1"/>
    <x v="0"/>
    <x v="0"/>
    <x v="0"/>
    <n v="159"/>
    <n v="0"/>
    <n v="42.135000000000005"/>
  </r>
  <r>
    <x v="5"/>
    <x v="23"/>
    <x v="2"/>
    <x v="0"/>
    <x v="1"/>
    <x v="0"/>
    <x v="3"/>
    <x v="0"/>
    <n v="11"/>
    <n v="0"/>
    <n v="2.915"/>
  </r>
  <r>
    <x v="9"/>
    <x v="2"/>
    <x v="2"/>
    <x v="1"/>
    <x v="1"/>
    <x v="0"/>
    <x v="3"/>
    <x v="0"/>
    <n v="20"/>
    <n v="0"/>
    <n v="5.3"/>
  </r>
  <r>
    <x v="4"/>
    <x v="13"/>
    <x v="0"/>
    <x v="1"/>
    <x v="1"/>
    <x v="0"/>
    <x v="2"/>
    <x v="0"/>
    <n v="4"/>
    <n v="0"/>
    <n v="1.06"/>
  </r>
  <r>
    <x v="0"/>
    <x v="19"/>
    <x v="2"/>
    <x v="0"/>
    <x v="1"/>
    <x v="2"/>
    <x v="2"/>
    <x v="0"/>
    <n v="1597"/>
    <n v="0"/>
    <n v="423.20500000000004"/>
  </r>
  <r>
    <x v="3"/>
    <x v="8"/>
    <x v="5"/>
    <x v="0"/>
    <x v="1"/>
    <x v="2"/>
    <x v="3"/>
    <x v="0"/>
    <n v="33"/>
    <n v="0"/>
    <n v="9.0750000000000011"/>
  </r>
  <r>
    <x v="2"/>
    <x v="10"/>
    <x v="0"/>
    <x v="0"/>
    <x v="1"/>
    <x v="5"/>
    <x v="1"/>
    <x v="1"/>
    <n v="8"/>
    <n v="394.24020000000002"/>
    <n v="0"/>
  </r>
  <r>
    <x v="4"/>
    <x v="15"/>
    <x v="2"/>
    <x v="2"/>
    <x v="1"/>
    <x v="2"/>
    <x v="0"/>
    <x v="0"/>
    <n v="14"/>
    <n v="0"/>
    <n v="3.71"/>
  </r>
  <r>
    <x v="9"/>
    <x v="18"/>
    <x v="9"/>
    <x v="0"/>
    <x v="1"/>
    <x v="4"/>
    <x v="1"/>
    <x v="0"/>
    <n v="1"/>
    <n v="0"/>
    <n v="0.55000000000000004"/>
  </r>
  <r>
    <x v="10"/>
    <x v="11"/>
    <x v="2"/>
    <x v="1"/>
    <x v="1"/>
    <x v="3"/>
    <x v="0"/>
    <x v="0"/>
    <n v="9"/>
    <n v="0"/>
    <n v="4.95"/>
  </r>
  <r>
    <x v="0"/>
    <x v="19"/>
    <x v="2"/>
    <x v="1"/>
    <x v="1"/>
    <x v="5"/>
    <x v="0"/>
    <x v="1"/>
    <n v="1"/>
    <n v="39.7667"/>
    <n v="0"/>
  </r>
  <r>
    <x v="10"/>
    <x v="11"/>
    <x v="2"/>
    <x v="2"/>
    <x v="1"/>
    <x v="3"/>
    <x v="2"/>
    <x v="0"/>
    <n v="157"/>
    <n v="0"/>
    <n v="86.350000000000009"/>
  </r>
  <r>
    <x v="10"/>
    <x v="11"/>
    <x v="2"/>
    <x v="1"/>
    <x v="1"/>
    <x v="1"/>
    <x v="3"/>
    <x v="0"/>
    <n v="57"/>
    <n v="11.5952"/>
    <n v="25.650000000000002"/>
  </r>
  <r>
    <x v="2"/>
    <x v="15"/>
    <x v="2"/>
    <x v="0"/>
    <x v="1"/>
    <x v="1"/>
    <x v="3"/>
    <x v="0"/>
    <n v="234"/>
    <n v="54.9726"/>
    <n v="105.30000000000001"/>
  </r>
  <r>
    <x v="4"/>
    <x v="8"/>
    <x v="5"/>
    <x v="1"/>
    <x v="1"/>
    <x v="3"/>
    <x v="2"/>
    <x v="0"/>
    <n v="3"/>
    <n v="0"/>
    <n v="1.6500000000000001"/>
  </r>
  <r>
    <x v="11"/>
    <x v="19"/>
    <x v="2"/>
    <x v="0"/>
    <x v="1"/>
    <x v="4"/>
    <x v="3"/>
    <x v="1"/>
    <n v="74"/>
    <n v="0"/>
    <n v="0"/>
  </r>
  <r>
    <x v="11"/>
    <x v="15"/>
    <x v="2"/>
    <x v="1"/>
    <x v="1"/>
    <x v="1"/>
    <x v="2"/>
    <x v="0"/>
    <n v="26"/>
    <n v="5.6496000000000004"/>
    <n v="11.700000000000001"/>
  </r>
  <r>
    <x v="3"/>
    <x v="17"/>
    <x v="8"/>
    <x v="2"/>
    <x v="1"/>
    <x v="4"/>
    <x v="3"/>
    <x v="1"/>
    <n v="33"/>
    <n v="0"/>
    <n v="0"/>
  </r>
  <r>
    <x v="3"/>
    <x v="11"/>
    <x v="2"/>
    <x v="0"/>
    <x v="1"/>
    <x v="5"/>
    <x v="0"/>
    <x v="0"/>
    <n v="20"/>
    <n v="250.93"/>
    <n v="13.8"/>
  </r>
  <r>
    <x v="11"/>
    <x v="13"/>
    <x v="0"/>
    <x v="2"/>
    <x v="1"/>
    <x v="1"/>
    <x v="3"/>
    <x v="0"/>
    <n v="1"/>
    <n v="0.1179"/>
    <n v="0.45"/>
  </r>
  <r>
    <x v="7"/>
    <x v="10"/>
    <x v="0"/>
    <x v="1"/>
    <x v="1"/>
    <x v="0"/>
    <x v="1"/>
    <x v="1"/>
    <n v="3"/>
    <n v="0"/>
    <n v="0"/>
  </r>
  <r>
    <x v="5"/>
    <x v="2"/>
    <x v="2"/>
    <x v="2"/>
    <x v="1"/>
    <x v="0"/>
    <x v="3"/>
    <x v="0"/>
    <n v="56"/>
    <n v="0"/>
    <n v="14.84"/>
  </r>
  <r>
    <x v="6"/>
    <x v="13"/>
    <x v="0"/>
    <x v="2"/>
    <x v="1"/>
    <x v="4"/>
    <x v="2"/>
    <x v="0"/>
    <n v="1"/>
    <n v="0"/>
    <n v="0.55000000000000004"/>
  </r>
  <r>
    <x v="6"/>
    <x v="18"/>
    <x v="9"/>
    <x v="0"/>
    <x v="1"/>
    <x v="0"/>
    <x v="0"/>
    <x v="0"/>
    <n v="30"/>
    <n v="0"/>
    <n v="8.25"/>
  </r>
  <r>
    <x v="6"/>
    <x v="2"/>
    <x v="2"/>
    <x v="0"/>
    <x v="1"/>
    <x v="2"/>
    <x v="0"/>
    <x v="1"/>
    <n v="17"/>
    <n v="0"/>
    <n v="0"/>
  </r>
  <r>
    <x v="5"/>
    <x v="13"/>
    <x v="0"/>
    <x v="0"/>
    <x v="1"/>
    <x v="3"/>
    <x v="0"/>
    <x v="0"/>
    <n v="6"/>
    <n v="0"/>
    <n v="3.3000000000000003"/>
  </r>
  <r>
    <x v="9"/>
    <x v="6"/>
    <x v="4"/>
    <x v="0"/>
    <x v="1"/>
    <x v="0"/>
    <x v="0"/>
    <x v="1"/>
    <n v="49"/>
    <n v="0"/>
    <n v="0"/>
  </r>
  <r>
    <x v="4"/>
    <x v="12"/>
    <x v="1"/>
    <x v="2"/>
    <x v="1"/>
    <x v="3"/>
    <x v="0"/>
    <x v="0"/>
    <n v="2"/>
    <n v="0"/>
    <n v="1.1000000000000001"/>
  </r>
  <r>
    <x v="4"/>
    <x v="9"/>
    <x v="2"/>
    <x v="2"/>
    <x v="1"/>
    <x v="4"/>
    <x v="3"/>
    <x v="0"/>
    <n v="1"/>
    <n v="0"/>
    <n v="0.55000000000000004"/>
  </r>
  <r>
    <x v="8"/>
    <x v="17"/>
    <x v="8"/>
    <x v="2"/>
    <x v="1"/>
    <x v="4"/>
    <x v="0"/>
    <x v="1"/>
    <n v="2"/>
    <n v="0"/>
    <n v="0"/>
  </r>
  <r>
    <x v="2"/>
    <x v="1"/>
    <x v="1"/>
    <x v="0"/>
    <x v="1"/>
    <x v="1"/>
    <x v="3"/>
    <x v="0"/>
    <n v="247"/>
    <n v="83.690100000000001"/>
    <n v="111.15"/>
  </r>
  <r>
    <x v="10"/>
    <x v="19"/>
    <x v="2"/>
    <x v="0"/>
    <x v="1"/>
    <x v="5"/>
    <x v="0"/>
    <x v="0"/>
    <n v="8"/>
    <n v="112.7907"/>
    <n v="5.5200000000000005"/>
  </r>
  <r>
    <x v="3"/>
    <x v="19"/>
    <x v="2"/>
    <x v="1"/>
    <x v="1"/>
    <x v="0"/>
    <x v="0"/>
    <x v="0"/>
    <n v="72"/>
    <n v="0"/>
    <n v="19.8"/>
  </r>
  <r>
    <x v="3"/>
    <x v="26"/>
    <x v="2"/>
    <x v="2"/>
    <x v="1"/>
    <x v="3"/>
    <x v="2"/>
    <x v="1"/>
    <n v="0"/>
    <n v="0"/>
    <n v="0"/>
  </r>
  <r>
    <x v="6"/>
    <x v="15"/>
    <x v="2"/>
    <x v="0"/>
    <x v="1"/>
    <x v="2"/>
    <x v="1"/>
    <x v="0"/>
    <n v="46"/>
    <n v="0"/>
    <n v="12.65"/>
  </r>
  <r>
    <x v="6"/>
    <x v="19"/>
    <x v="2"/>
    <x v="2"/>
    <x v="1"/>
    <x v="0"/>
    <x v="3"/>
    <x v="1"/>
    <n v="14"/>
    <n v="0"/>
    <n v="0"/>
  </r>
  <r>
    <x v="11"/>
    <x v="2"/>
    <x v="2"/>
    <x v="0"/>
    <x v="1"/>
    <x v="2"/>
    <x v="2"/>
    <x v="0"/>
    <n v="226"/>
    <n v="0"/>
    <n v="62.150000000000006"/>
  </r>
  <r>
    <x v="5"/>
    <x v="9"/>
    <x v="2"/>
    <x v="2"/>
    <x v="1"/>
    <x v="0"/>
    <x v="0"/>
    <x v="0"/>
    <n v="88"/>
    <n v="0"/>
    <n v="23.32"/>
  </r>
  <r>
    <x v="5"/>
    <x v="8"/>
    <x v="5"/>
    <x v="0"/>
    <x v="1"/>
    <x v="0"/>
    <x v="0"/>
    <x v="1"/>
    <n v="5"/>
    <n v="0"/>
    <n v="0"/>
  </r>
  <r>
    <x v="2"/>
    <x v="6"/>
    <x v="4"/>
    <x v="0"/>
    <x v="0"/>
    <x v="0"/>
    <x v="0"/>
    <x v="1"/>
    <n v="23"/>
    <n v="0"/>
    <n v="0"/>
  </r>
  <r>
    <x v="4"/>
    <x v="6"/>
    <x v="4"/>
    <x v="2"/>
    <x v="1"/>
    <x v="0"/>
    <x v="1"/>
    <x v="0"/>
    <n v="53"/>
    <n v="0"/>
    <n v="14.045"/>
  </r>
  <r>
    <x v="6"/>
    <x v="6"/>
    <x v="4"/>
    <x v="0"/>
    <x v="1"/>
    <x v="3"/>
    <x v="3"/>
    <x v="0"/>
    <n v="258"/>
    <n v="0"/>
    <n v="141.9"/>
  </r>
  <r>
    <x v="2"/>
    <x v="19"/>
    <x v="2"/>
    <x v="1"/>
    <x v="1"/>
    <x v="1"/>
    <x v="1"/>
    <x v="0"/>
    <n v="13"/>
    <n v="8.3266000000000009"/>
    <n v="5.8500000000000005"/>
  </r>
  <r>
    <x v="5"/>
    <x v="9"/>
    <x v="2"/>
    <x v="2"/>
    <x v="1"/>
    <x v="1"/>
    <x v="2"/>
    <x v="0"/>
    <n v="76"/>
    <n v="28.4651"/>
    <n v="34.200000000000003"/>
  </r>
  <r>
    <x v="8"/>
    <x v="11"/>
    <x v="2"/>
    <x v="2"/>
    <x v="1"/>
    <x v="3"/>
    <x v="0"/>
    <x v="0"/>
    <n v="28"/>
    <n v="0"/>
    <n v="15.4"/>
  </r>
  <r>
    <x v="0"/>
    <x v="6"/>
    <x v="4"/>
    <x v="1"/>
    <x v="1"/>
    <x v="4"/>
    <x v="3"/>
    <x v="0"/>
    <n v="2"/>
    <n v="0"/>
    <n v="1.1000000000000001"/>
  </r>
  <r>
    <x v="1"/>
    <x v="6"/>
    <x v="4"/>
    <x v="2"/>
    <x v="1"/>
    <x v="3"/>
    <x v="1"/>
    <x v="0"/>
    <n v="2"/>
    <n v="0"/>
    <n v="1.1000000000000001"/>
  </r>
  <r>
    <x v="7"/>
    <x v="10"/>
    <x v="0"/>
    <x v="0"/>
    <x v="1"/>
    <x v="2"/>
    <x v="3"/>
    <x v="1"/>
    <n v="20"/>
    <n v="0"/>
    <n v="0"/>
  </r>
  <r>
    <x v="7"/>
    <x v="17"/>
    <x v="8"/>
    <x v="0"/>
    <x v="1"/>
    <x v="2"/>
    <x v="0"/>
    <x v="0"/>
    <n v="329"/>
    <n v="0"/>
    <n v="90.475000000000009"/>
  </r>
  <r>
    <x v="6"/>
    <x v="0"/>
    <x v="0"/>
    <x v="0"/>
    <x v="1"/>
    <x v="3"/>
    <x v="1"/>
    <x v="0"/>
    <n v="16"/>
    <n v="0"/>
    <n v="8.8000000000000007"/>
  </r>
  <r>
    <x v="8"/>
    <x v="10"/>
    <x v="0"/>
    <x v="2"/>
    <x v="1"/>
    <x v="0"/>
    <x v="1"/>
    <x v="0"/>
    <n v="178"/>
    <n v="0"/>
    <n v="48.95"/>
  </r>
  <r>
    <x v="8"/>
    <x v="10"/>
    <x v="0"/>
    <x v="0"/>
    <x v="1"/>
    <x v="2"/>
    <x v="3"/>
    <x v="1"/>
    <n v="26"/>
    <n v="0"/>
    <n v="0"/>
  </r>
  <r>
    <x v="0"/>
    <x v="19"/>
    <x v="2"/>
    <x v="1"/>
    <x v="1"/>
    <x v="0"/>
    <x v="2"/>
    <x v="1"/>
    <n v="1"/>
    <n v="0"/>
    <n v="0"/>
  </r>
  <r>
    <x v="2"/>
    <x v="13"/>
    <x v="0"/>
    <x v="0"/>
    <x v="1"/>
    <x v="3"/>
    <x v="2"/>
    <x v="0"/>
    <n v="30"/>
    <n v="0"/>
    <n v="16.5"/>
  </r>
  <r>
    <x v="11"/>
    <x v="0"/>
    <x v="0"/>
    <x v="0"/>
    <x v="1"/>
    <x v="0"/>
    <x v="0"/>
    <x v="0"/>
    <n v="258"/>
    <n v="0"/>
    <n v="70.95"/>
  </r>
  <r>
    <x v="11"/>
    <x v="9"/>
    <x v="2"/>
    <x v="0"/>
    <x v="1"/>
    <x v="5"/>
    <x v="2"/>
    <x v="0"/>
    <n v="7"/>
    <n v="53.673300000000005"/>
    <n v="4.83"/>
  </r>
  <r>
    <x v="11"/>
    <x v="21"/>
    <x v="0"/>
    <x v="0"/>
    <x v="1"/>
    <x v="0"/>
    <x v="1"/>
    <x v="0"/>
    <n v="6"/>
    <n v="0"/>
    <n v="1.6500000000000001"/>
  </r>
  <r>
    <x v="11"/>
    <x v="12"/>
    <x v="1"/>
    <x v="0"/>
    <x v="1"/>
    <x v="0"/>
    <x v="1"/>
    <x v="0"/>
    <n v="299"/>
    <n v="0"/>
    <n v="82.225000000000009"/>
  </r>
  <r>
    <x v="11"/>
    <x v="4"/>
    <x v="3"/>
    <x v="1"/>
    <x v="1"/>
    <x v="0"/>
    <x v="0"/>
    <x v="0"/>
    <n v="22"/>
    <n v="0"/>
    <n v="6.0500000000000007"/>
  </r>
  <r>
    <x v="5"/>
    <x v="4"/>
    <x v="3"/>
    <x v="0"/>
    <x v="1"/>
    <x v="0"/>
    <x v="1"/>
    <x v="1"/>
    <n v="24"/>
    <n v="0"/>
    <n v="0"/>
  </r>
  <r>
    <x v="3"/>
    <x v="7"/>
    <x v="2"/>
    <x v="0"/>
    <x v="1"/>
    <x v="2"/>
    <x v="2"/>
    <x v="0"/>
    <n v="2"/>
    <n v="0"/>
    <n v="0.55000000000000004"/>
  </r>
  <r>
    <x v="1"/>
    <x v="11"/>
    <x v="2"/>
    <x v="0"/>
    <x v="1"/>
    <x v="0"/>
    <x v="1"/>
    <x v="1"/>
    <n v="30"/>
    <n v="0"/>
    <n v="0"/>
  </r>
  <r>
    <x v="9"/>
    <x v="10"/>
    <x v="0"/>
    <x v="2"/>
    <x v="0"/>
    <x v="0"/>
    <x v="3"/>
    <x v="0"/>
    <n v="223"/>
    <n v="0"/>
    <n v="59.095000000000006"/>
  </r>
  <r>
    <x v="3"/>
    <x v="6"/>
    <x v="4"/>
    <x v="0"/>
    <x v="0"/>
    <x v="1"/>
    <x v="3"/>
    <x v="0"/>
    <n v="184"/>
    <n v="51.915500000000002"/>
    <n v="82.8"/>
  </r>
  <r>
    <x v="1"/>
    <x v="5"/>
    <x v="1"/>
    <x v="0"/>
    <x v="1"/>
    <x v="5"/>
    <x v="2"/>
    <x v="0"/>
    <n v="1"/>
    <n v="2.9673000000000003"/>
    <n v="0.69000000000000006"/>
  </r>
  <r>
    <x v="9"/>
    <x v="19"/>
    <x v="2"/>
    <x v="0"/>
    <x v="1"/>
    <x v="2"/>
    <x v="0"/>
    <x v="0"/>
    <n v="297"/>
    <n v="0"/>
    <n v="78.704999999999998"/>
  </r>
  <r>
    <x v="6"/>
    <x v="11"/>
    <x v="2"/>
    <x v="0"/>
    <x v="1"/>
    <x v="4"/>
    <x v="1"/>
    <x v="0"/>
    <n v="46"/>
    <n v="0"/>
    <n v="25.3"/>
  </r>
  <r>
    <x v="0"/>
    <x v="17"/>
    <x v="8"/>
    <x v="2"/>
    <x v="1"/>
    <x v="5"/>
    <x v="3"/>
    <x v="0"/>
    <n v="2"/>
    <n v="17.9849"/>
    <n v="1.3800000000000001"/>
  </r>
  <r>
    <x v="11"/>
    <x v="5"/>
    <x v="1"/>
    <x v="0"/>
    <x v="1"/>
    <x v="0"/>
    <x v="0"/>
    <x v="1"/>
    <n v="7"/>
    <n v="0"/>
    <n v="0"/>
  </r>
  <r>
    <x v="1"/>
    <x v="17"/>
    <x v="8"/>
    <x v="2"/>
    <x v="1"/>
    <x v="3"/>
    <x v="3"/>
    <x v="0"/>
    <n v="42"/>
    <n v="0"/>
    <n v="23.1"/>
  </r>
  <r>
    <x v="7"/>
    <x v="15"/>
    <x v="2"/>
    <x v="2"/>
    <x v="1"/>
    <x v="3"/>
    <x v="2"/>
    <x v="1"/>
    <n v="0"/>
    <n v="0"/>
    <n v="0"/>
  </r>
  <r>
    <x v="5"/>
    <x v="0"/>
    <x v="0"/>
    <x v="0"/>
    <x v="1"/>
    <x v="3"/>
    <x v="0"/>
    <x v="0"/>
    <n v="19"/>
    <n v="0"/>
    <n v="10.450000000000001"/>
  </r>
  <r>
    <x v="8"/>
    <x v="3"/>
    <x v="2"/>
    <x v="0"/>
    <x v="1"/>
    <x v="0"/>
    <x v="2"/>
    <x v="1"/>
    <n v="15"/>
    <n v="0"/>
    <n v="0"/>
  </r>
  <r>
    <x v="11"/>
    <x v="6"/>
    <x v="4"/>
    <x v="0"/>
    <x v="0"/>
    <x v="4"/>
    <x v="0"/>
    <x v="1"/>
    <n v="29"/>
    <n v="0"/>
    <n v="0"/>
  </r>
  <r>
    <x v="1"/>
    <x v="9"/>
    <x v="2"/>
    <x v="1"/>
    <x v="1"/>
    <x v="0"/>
    <x v="1"/>
    <x v="0"/>
    <n v="19"/>
    <n v="0"/>
    <n v="5.2250000000000005"/>
  </r>
  <r>
    <x v="0"/>
    <x v="6"/>
    <x v="4"/>
    <x v="2"/>
    <x v="0"/>
    <x v="4"/>
    <x v="2"/>
    <x v="0"/>
    <n v="10"/>
    <n v="0"/>
    <n v="5.5"/>
  </r>
  <r>
    <x v="5"/>
    <x v="17"/>
    <x v="8"/>
    <x v="2"/>
    <x v="1"/>
    <x v="0"/>
    <x v="1"/>
    <x v="0"/>
    <n v="107"/>
    <n v="0"/>
    <n v="28.355"/>
  </r>
  <r>
    <x v="2"/>
    <x v="8"/>
    <x v="5"/>
    <x v="0"/>
    <x v="1"/>
    <x v="5"/>
    <x v="0"/>
    <x v="0"/>
    <n v="3"/>
    <n v="34.769300000000001"/>
    <n v="2.0700000000000003"/>
  </r>
  <r>
    <x v="4"/>
    <x v="12"/>
    <x v="1"/>
    <x v="0"/>
    <x v="1"/>
    <x v="0"/>
    <x v="2"/>
    <x v="1"/>
    <n v="23"/>
    <n v="0"/>
    <n v="0"/>
  </r>
  <r>
    <x v="2"/>
    <x v="9"/>
    <x v="2"/>
    <x v="2"/>
    <x v="1"/>
    <x v="0"/>
    <x v="2"/>
    <x v="0"/>
    <n v="512"/>
    <n v="0"/>
    <n v="140.80000000000001"/>
  </r>
  <r>
    <x v="5"/>
    <x v="2"/>
    <x v="2"/>
    <x v="0"/>
    <x v="1"/>
    <x v="4"/>
    <x v="0"/>
    <x v="1"/>
    <n v="120"/>
    <n v="0"/>
    <n v="0"/>
  </r>
  <r>
    <x v="11"/>
    <x v="0"/>
    <x v="0"/>
    <x v="1"/>
    <x v="1"/>
    <x v="0"/>
    <x v="0"/>
    <x v="0"/>
    <n v="1"/>
    <n v="0"/>
    <n v="0.27500000000000002"/>
  </r>
  <r>
    <x v="6"/>
    <x v="6"/>
    <x v="4"/>
    <x v="0"/>
    <x v="0"/>
    <x v="2"/>
    <x v="2"/>
    <x v="0"/>
    <n v="267"/>
    <n v="0"/>
    <n v="73.424999999999997"/>
  </r>
  <r>
    <x v="10"/>
    <x v="11"/>
    <x v="2"/>
    <x v="1"/>
    <x v="1"/>
    <x v="0"/>
    <x v="3"/>
    <x v="1"/>
    <n v="18"/>
    <n v="0"/>
    <n v="0"/>
  </r>
  <r>
    <x v="5"/>
    <x v="27"/>
    <x v="12"/>
    <x v="0"/>
    <x v="1"/>
    <x v="2"/>
    <x v="2"/>
    <x v="0"/>
    <n v="1"/>
    <n v="0"/>
    <n v="0.26500000000000001"/>
  </r>
  <r>
    <x v="5"/>
    <x v="8"/>
    <x v="5"/>
    <x v="0"/>
    <x v="1"/>
    <x v="4"/>
    <x v="1"/>
    <x v="1"/>
    <n v="2"/>
    <n v="0"/>
    <n v="0"/>
  </r>
  <r>
    <x v="7"/>
    <x v="19"/>
    <x v="2"/>
    <x v="0"/>
    <x v="1"/>
    <x v="4"/>
    <x v="1"/>
    <x v="0"/>
    <n v="8"/>
    <n v="0"/>
    <n v="4.4000000000000004"/>
  </r>
  <r>
    <x v="2"/>
    <x v="22"/>
    <x v="7"/>
    <x v="0"/>
    <x v="1"/>
    <x v="3"/>
    <x v="1"/>
    <x v="0"/>
    <n v="1"/>
    <n v="0"/>
    <n v="0.55000000000000004"/>
  </r>
  <r>
    <x v="10"/>
    <x v="10"/>
    <x v="0"/>
    <x v="0"/>
    <x v="1"/>
    <x v="4"/>
    <x v="0"/>
    <x v="0"/>
    <n v="177"/>
    <n v="0"/>
    <n v="97.350000000000009"/>
  </r>
  <r>
    <x v="4"/>
    <x v="15"/>
    <x v="2"/>
    <x v="0"/>
    <x v="1"/>
    <x v="3"/>
    <x v="2"/>
    <x v="0"/>
    <n v="579"/>
    <n v="0"/>
    <n v="318.45"/>
  </r>
  <r>
    <x v="4"/>
    <x v="10"/>
    <x v="0"/>
    <x v="2"/>
    <x v="0"/>
    <x v="2"/>
    <x v="1"/>
    <x v="1"/>
    <n v="1"/>
    <n v="0"/>
    <n v="0"/>
  </r>
  <r>
    <x v="1"/>
    <x v="5"/>
    <x v="1"/>
    <x v="0"/>
    <x v="1"/>
    <x v="4"/>
    <x v="2"/>
    <x v="1"/>
    <n v="7"/>
    <n v="0"/>
    <n v="0"/>
  </r>
  <r>
    <x v="1"/>
    <x v="26"/>
    <x v="2"/>
    <x v="0"/>
    <x v="1"/>
    <x v="0"/>
    <x v="2"/>
    <x v="0"/>
    <n v="13"/>
    <n v="0"/>
    <n v="3.5750000000000002"/>
  </r>
  <r>
    <x v="2"/>
    <x v="15"/>
    <x v="2"/>
    <x v="2"/>
    <x v="1"/>
    <x v="2"/>
    <x v="1"/>
    <x v="0"/>
    <n v="4"/>
    <n v="0"/>
    <n v="1.1000000000000001"/>
  </r>
  <r>
    <x v="5"/>
    <x v="12"/>
    <x v="1"/>
    <x v="0"/>
    <x v="1"/>
    <x v="3"/>
    <x v="3"/>
    <x v="1"/>
    <n v="1"/>
    <n v="0"/>
    <n v="0"/>
  </r>
  <r>
    <x v="7"/>
    <x v="22"/>
    <x v="7"/>
    <x v="0"/>
    <x v="1"/>
    <x v="3"/>
    <x v="3"/>
    <x v="0"/>
    <n v="4"/>
    <n v="0"/>
    <n v="2.2000000000000002"/>
  </r>
  <r>
    <x v="8"/>
    <x v="6"/>
    <x v="4"/>
    <x v="0"/>
    <x v="0"/>
    <x v="2"/>
    <x v="0"/>
    <x v="1"/>
    <n v="2"/>
    <n v="0"/>
    <n v="0"/>
  </r>
  <r>
    <x v="8"/>
    <x v="17"/>
    <x v="8"/>
    <x v="2"/>
    <x v="1"/>
    <x v="0"/>
    <x v="2"/>
    <x v="0"/>
    <n v="2136"/>
    <n v="0"/>
    <n v="587.4"/>
  </r>
  <r>
    <x v="10"/>
    <x v="6"/>
    <x v="4"/>
    <x v="2"/>
    <x v="1"/>
    <x v="0"/>
    <x v="0"/>
    <x v="0"/>
    <n v="152"/>
    <n v="0"/>
    <n v="41.800000000000004"/>
  </r>
  <r>
    <x v="8"/>
    <x v="7"/>
    <x v="2"/>
    <x v="0"/>
    <x v="1"/>
    <x v="2"/>
    <x v="2"/>
    <x v="1"/>
    <n v="1"/>
    <n v="0"/>
    <n v="0"/>
  </r>
  <r>
    <x v="2"/>
    <x v="9"/>
    <x v="2"/>
    <x v="1"/>
    <x v="1"/>
    <x v="3"/>
    <x v="0"/>
    <x v="1"/>
    <n v="1"/>
    <n v="0"/>
    <n v="0"/>
  </r>
  <r>
    <x v="4"/>
    <x v="6"/>
    <x v="4"/>
    <x v="0"/>
    <x v="1"/>
    <x v="0"/>
    <x v="2"/>
    <x v="0"/>
    <n v="21763"/>
    <n v="0"/>
    <n v="5767.1950000000006"/>
  </r>
  <r>
    <x v="3"/>
    <x v="6"/>
    <x v="4"/>
    <x v="0"/>
    <x v="1"/>
    <x v="0"/>
    <x v="2"/>
    <x v="1"/>
    <n v="218"/>
    <n v="0"/>
    <n v="0"/>
  </r>
  <r>
    <x v="4"/>
    <x v="10"/>
    <x v="0"/>
    <x v="0"/>
    <x v="0"/>
    <x v="2"/>
    <x v="1"/>
    <x v="1"/>
    <n v="2"/>
    <n v="0"/>
    <n v="0"/>
  </r>
  <r>
    <x v="3"/>
    <x v="1"/>
    <x v="1"/>
    <x v="2"/>
    <x v="1"/>
    <x v="2"/>
    <x v="3"/>
    <x v="0"/>
    <n v="10"/>
    <n v="0"/>
    <n v="2.75"/>
  </r>
  <r>
    <x v="8"/>
    <x v="4"/>
    <x v="3"/>
    <x v="0"/>
    <x v="1"/>
    <x v="2"/>
    <x v="0"/>
    <x v="0"/>
    <n v="933"/>
    <n v="0"/>
    <n v="256.57499999999999"/>
  </r>
  <r>
    <x v="5"/>
    <x v="10"/>
    <x v="0"/>
    <x v="0"/>
    <x v="1"/>
    <x v="3"/>
    <x v="3"/>
    <x v="0"/>
    <n v="719"/>
    <n v="0"/>
    <n v="395.45000000000005"/>
  </r>
  <r>
    <x v="2"/>
    <x v="29"/>
    <x v="1"/>
    <x v="0"/>
    <x v="1"/>
    <x v="0"/>
    <x v="2"/>
    <x v="0"/>
    <n v="10"/>
    <n v="0"/>
    <n v="2.75"/>
  </r>
  <r>
    <x v="7"/>
    <x v="13"/>
    <x v="0"/>
    <x v="0"/>
    <x v="1"/>
    <x v="2"/>
    <x v="0"/>
    <x v="0"/>
    <n v="26"/>
    <n v="0"/>
    <n v="7.15"/>
  </r>
  <r>
    <x v="6"/>
    <x v="17"/>
    <x v="8"/>
    <x v="0"/>
    <x v="1"/>
    <x v="0"/>
    <x v="0"/>
    <x v="1"/>
    <n v="81"/>
    <n v="0"/>
    <n v="0"/>
  </r>
  <r>
    <x v="3"/>
    <x v="9"/>
    <x v="2"/>
    <x v="0"/>
    <x v="1"/>
    <x v="4"/>
    <x v="3"/>
    <x v="1"/>
    <n v="30"/>
    <n v="0"/>
    <n v="0"/>
  </r>
  <r>
    <x v="11"/>
    <x v="4"/>
    <x v="3"/>
    <x v="2"/>
    <x v="1"/>
    <x v="2"/>
    <x v="1"/>
    <x v="0"/>
    <n v="6"/>
    <n v="0"/>
    <n v="1.6500000000000001"/>
  </r>
  <r>
    <x v="0"/>
    <x v="9"/>
    <x v="2"/>
    <x v="0"/>
    <x v="1"/>
    <x v="1"/>
    <x v="0"/>
    <x v="0"/>
    <n v="542"/>
    <n v="178.2176"/>
    <n v="243.9"/>
  </r>
  <r>
    <x v="9"/>
    <x v="10"/>
    <x v="0"/>
    <x v="0"/>
    <x v="0"/>
    <x v="3"/>
    <x v="1"/>
    <x v="0"/>
    <n v="33"/>
    <n v="0"/>
    <n v="18.150000000000002"/>
  </r>
  <r>
    <x v="0"/>
    <x v="10"/>
    <x v="0"/>
    <x v="0"/>
    <x v="1"/>
    <x v="2"/>
    <x v="2"/>
    <x v="0"/>
    <n v="5242"/>
    <n v="0"/>
    <n v="1389.13"/>
  </r>
  <r>
    <x v="1"/>
    <x v="8"/>
    <x v="5"/>
    <x v="0"/>
    <x v="1"/>
    <x v="3"/>
    <x v="3"/>
    <x v="0"/>
    <n v="21"/>
    <n v="0"/>
    <n v="11.55"/>
  </r>
  <r>
    <x v="1"/>
    <x v="5"/>
    <x v="1"/>
    <x v="2"/>
    <x v="1"/>
    <x v="1"/>
    <x v="3"/>
    <x v="0"/>
    <n v="2"/>
    <n v="0.48530000000000001"/>
    <n v="0.9"/>
  </r>
  <r>
    <x v="5"/>
    <x v="12"/>
    <x v="1"/>
    <x v="0"/>
    <x v="1"/>
    <x v="4"/>
    <x v="3"/>
    <x v="0"/>
    <n v="16"/>
    <n v="0"/>
    <n v="8.8000000000000007"/>
  </r>
  <r>
    <x v="10"/>
    <x v="11"/>
    <x v="2"/>
    <x v="0"/>
    <x v="1"/>
    <x v="1"/>
    <x v="1"/>
    <x v="0"/>
    <n v="772"/>
    <n v="271.4393"/>
    <n v="347.40000000000003"/>
  </r>
  <r>
    <x v="4"/>
    <x v="11"/>
    <x v="2"/>
    <x v="0"/>
    <x v="1"/>
    <x v="5"/>
    <x v="1"/>
    <x v="1"/>
    <n v="35"/>
    <n v="990.98060000000009"/>
    <n v="0"/>
  </r>
  <r>
    <x v="1"/>
    <x v="16"/>
    <x v="7"/>
    <x v="2"/>
    <x v="1"/>
    <x v="2"/>
    <x v="3"/>
    <x v="0"/>
    <n v="5"/>
    <n v="0"/>
    <n v="1.375"/>
  </r>
  <r>
    <x v="11"/>
    <x v="24"/>
    <x v="2"/>
    <x v="2"/>
    <x v="1"/>
    <x v="2"/>
    <x v="2"/>
    <x v="0"/>
    <n v="3"/>
    <n v="0"/>
    <n v="0.82500000000000007"/>
  </r>
  <r>
    <x v="10"/>
    <x v="26"/>
    <x v="2"/>
    <x v="0"/>
    <x v="1"/>
    <x v="2"/>
    <x v="2"/>
    <x v="1"/>
    <n v="4"/>
    <n v="0"/>
    <n v="0"/>
  </r>
  <r>
    <x v="8"/>
    <x v="17"/>
    <x v="8"/>
    <x v="1"/>
    <x v="1"/>
    <x v="0"/>
    <x v="3"/>
    <x v="1"/>
    <n v="5"/>
    <n v="0"/>
    <n v="0"/>
  </r>
  <r>
    <x v="4"/>
    <x v="9"/>
    <x v="2"/>
    <x v="0"/>
    <x v="1"/>
    <x v="3"/>
    <x v="1"/>
    <x v="0"/>
    <n v="26"/>
    <n v="0"/>
    <n v="14.3"/>
  </r>
  <r>
    <x v="8"/>
    <x v="20"/>
    <x v="10"/>
    <x v="2"/>
    <x v="1"/>
    <x v="3"/>
    <x v="2"/>
    <x v="1"/>
    <n v="0"/>
    <n v="0"/>
    <n v="0"/>
  </r>
  <r>
    <x v="6"/>
    <x v="15"/>
    <x v="2"/>
    <x v="0"/>
    <x v="1"/>
    <x v="5"/>
    <x v="3"/>
    <x v="1"/>
    <n v="2"/>
    <n v="22.9359"/>
    <n v="0"/>
  </r>
  <r>
    <x v="2"/>
    <x v="17"/>
    <x v="8"/>
    <x v="0"/>
    <x v="1"/>
    <x v="5"/>
    <x v="0"/>
    <x v="0"/>
    <n v="13"/>
    <n v="204.29640000000001"/>
    <n v="8.9700000000000006"/>
  </r>
  <r>
    <x v="8"/>
    <x v="6"/>
    <x v="4"/>
    <x v="1"/>
    <x v="1"/>
    <x v="3"/>
    <x v="0"/>
    <x v="0"/>
    <n v="4"/>
    <n v="0"/>
    <n v="2.2000000000000002"/>
  </r>
  <r>
    <x v="5"/>
    <x v="11"/>
    <x v="2"/>
    <x v="2"/>
    <x v="1"/>
    <x v="0"/>
    <x v="1"/>
    <x v="1"/>
    <n v="2"/>
    <n v="0"/>
    <n v="0"/>
  </r>
  <r>
    <x v="1"/>
    <x v="10"/>
    <x v="0"/>
    <x v="0"/>
    <x v="1"/>
    <x v="4"/>
    <x v="3"/>
    <x v="1"/>
    <n v="105"/>
    <n v="0"/>
    <n v="0"/>
  </r>
  <r>
    <x v="10"/>
    <x v="1"/>
    <x v="1"/>
    <x v="0"/>
    <x v="1"/>
    <x v="1"/>
    <x v="3"/>
    <x v="0"/>
    <n v="218"/>
    <n v="76.071899999999999"/>
    <n v="98.100000000000009"/>
  </r>
  <r>
    <x v="6"/>
    <x v="11"/>
    <x v="2"/>
    <x v="1"/>
    <x v="1"/>
    <x v="2"/>
    <x v="2"/>
    <x v="1"/>
    <n v="29"/>
    <n v="0"/>
    <n v="0"/>
  </r>
  <r>
    <x v="5"/>
    <x v="4"/>
    <x v="3"/>
    <x v="2"/>
    <x v="1"/>
    <x v="1"/>
    <x v="2"/>
    <x v="0"/>
    <n v="200"/>
    <n v="48.280700000000003"/>
    <n v="90"/>
  </r>
  <r>
    <x v="10"/>
    <x v="4"/>
    <x v="3"/>
    <x v="2"/>
    <x v="1"/>
    <x v="1"/>
    <x v="3"/>
    <x v="0"/>
    <n v="39"/>
    <n v="9.8154000000000003"/>
    <n v="17.55"/>
  </r>
  <r>
    <x v="11"/>
    <x v="26"/>
    <x v="2"/>
    <x v="1"/>
    <x v="1"/>
    <x v="3"/>
    <x v="2"/>
    <x v="1"/>
    <n v="0"/>
    <n v="0"/>
    <n v="0"/>
  </r>
  <r>
    <x v="10"/>
    <x v="17"/>
    <x v="8"/>
    <x v="0"/>
    <x v="1"/>
    <x v="5"/>
    <x v="3"/>
    <x v="0"/>
    <n v="1"/>
    <n v="33.001400000000004"/>
    <n v="0.69000000000000006"/>
  </r>
  <r>
    <x v="8"/>
    <x v="13"/>
    <x v="0"/>
    <x v="0"/>
    <x v="1"/>
    <x v="0"/>
    <x v="3"/>
    <x v="0"/>
    <n v="91"/>
    <n v="0"/>
    <n v="25.025000000000002"/>
  </r>
  <r>
    <x v="11"/>
    <x v="5"/>
    <x v="1"/>
    <x v="0"/>
    <x v="1"/>
    <x v="1"/>
    <x v="1"/>
    <x v="0"/>
    <n v="28"/>
    <n v="7.4099000000000004"/>
    <n v="12.600000000000001"/>
  </r>
  <r>
    <x v="8"/>
    <x v="6"/>
    <x v="4"/>
    <x v="1"/>
    <x v="1"/>
    <x v="0"/>
    <x v="2"/>
    <x v="0"/>
    <n v="107"/>
    <n v="0"/>
    <n v="29.425000000000001"/>
  </r>
  <r>
    <x v="8"/>
    <x v="2"/>
    <x v="2"/>
    <x v="0"/>
    <x v="1"/>
    <x v="4"/>
    <x v="2"/>
    <x v="1"/>
    <n v="112"/>
    <n v="0"/>
    <n v="0"/>
  </r>
  <r>
    <x v="1"/>
    <x v="11"/>
    <x v="2"/>
    <x v="0"/>
    <x v="1"/>
    <x v="4"/>
    <x v="0"/>
    <x v="0"/>
    <n v="119"/>
    <n v="0"/>
    <n v="65.45"/>
  </r>
  <r>
    <x v="2"/>
    <x v="21"/>
    <x v="0"/>
    <x v="0"/>
    <x v="0"/>
    <x v="3"/>
    <x v="2"/>
    <x v="1"/>
    <n v="0"/>
    <n v="0"/>
    <n v="0"/>
  </r>
  <r>
    <x v="9"/>
    <x v="5"/>
    <x v="1"/>
    <x v="0"/>
    <x v="1"/>
    <x v="0"/>
    <x v="0"/>
    <x v="1"/>
    <n v="13"/>
    <n v="0"/>
    <n v="0"/>
  </r>
  <r>
    <x v="0"/>
    <x v="17"/>
    <x v="8"/>
    <x v="1"/>
    <x v="1"/>
    <x v="1"/>
    <x v="2"/>
    <x v="0"/>
    <n v="39"/>
    <n v="12.118300000000001"/>
    <n v="17.55"/>
  </r>
  <r>
    <x v="6"/>
    <x v="10"/>
    <x v="0"/>
    <x v="2"/>
    <x v="1"/>
    <x v="5"/>
    <x v="0"/>
    <x v="0"/>
    <n v="1"/>
    <n v="42.418100000000003"/>
    <n v="0.69000000000000006"/>
  </r>
  <r>
    <x v="4"/>
    <x v="19"/>
    <x v="2"/>
    <x v="0"/>
    <x v="1"/>
    <x v="3"/>
    <x v="3"/>
    <x v="1"/>
    <n v="3"/>
    <n v="0"/>
    <n v="0"/>
  </r>
  <r>
    <x v="11"/>
    <x v="24"/>
    <x v="2"/>
    <x v="2"/>
    <x v="1"/>
    <x v="0"/>
    <x v="3"/>
    <x v="1"/>
    <n v="6"/>
    <n v="0"/>
    <n v="0"/>
  </r>
  <r>
    <x v="10"/>
    <x v="6"/>
    <x v="4"/>
    <x v="1"/>
    <x v="1"/>
    <x v="3"/>
    <x v="2"/>
    <x v="0"/>
    <n v="15"/>
    <n v="0"/>
    <n v="8.25"/>
  </r>
  <r>
    <x v="0"/>
    <x v="6"/>
    <x v="4"/>
    <x v="0"/>
    <x v="1"/>
    <x v="2"/>
    <x v="3"/>
    <x v="0"/>
    <n v="763"/>
    <n v="0"/>
    <n v="202.19500000000002"/>
  </r>
  <r>
    <x v="3"/>
    <x v="3"/>
    <x v="2"/>
    <x v="0"/>
    <x v="1"/>
    <x v="2"/>
    <x v="2"/>
    <x v="1"/>
    <n v="1"/>
    <n v="0"/>
    <n v="0"/>
  </r>
  <r>
    <x v="7"/>
    <x v="4"/>
    <x v="3"/>
    <x v="1"/>
    <x v="1"/>
    <x v="0"/>
    <x v="2"/>
    <x v="1"/>
    <n v="4"/>
    <n v="0"/>
    <n v="0"/>
  </r>
  <r>
    <x v="1"/>
    <x v="10"/>
    <x v="0"/>
    <x v="1"/>
    <x v="1"/>
    <x v="3"/>
    <x v="3"/>
    <x v="0"/>
    <n v="17"/>
    <n v="0"/>
    <n v="9.35"/>
  </r>
  <r>
    <x v="1"/>
    <x v="0"/>
    <x v="0"/>
    <x v="2"/>
    <x v="1"/>
    <x v="0"/>
    <x v="1"/>
    <x v="0"/>
    <n v="5"/>
    <n v="0"/>
    <n v="1.375"/>
  </r>
  <r>
    <x v="1"/>
    <x v="10"/>
    <x v="0"/>
    <x v="2"/>
    <x v="1"/>
    <x v="4"/>
    <x v="1"/>
    <x v="0"/>
    <n v="1"/>
    <n v="0"/>
    <n v="0.55000000000000004"/>
  </r>
  <r>
    <x v="8"/>
    <x v="21"/>
    <x v="0"/>
    <x v="1"/>
    <x v="1"/>
    <x v="3"/>
    <x v="2"/>
    <x v="1"/>
    <n v="0"/>
    <n v="0"/>
    <n v="0"/>
  </r>
  <r>
    <x v="1"/>
    <x v="4"/>
    <x v="3"/>
    <x v="0"/>
    <x v="1"/>
    <x v="4"/>
    <x v="3"/>
    <x v="0"/>
    <n v="190"/>
    <n v="0"/>
    <n v="104.5"/>
  </r>
  <r>
    <x v="4"/>
    <x v="10"/>
    <x v="0"/>
    <x v="0"/>
    <x v="1"/>
    <x v="4"/>
    <x v="1"/>
    <x v="0"/>
    <n v="40"/>
    <n v="0"/>
    <n v="22"/>
  </r>
  <r>
    <x v="9"/>
    <x v="25"/>
    <x v="11"/>
    <x v="2"/>
    <x v="1"/>
    <x v="0"/>
    <x v="3"/>
    <x v="0"/>
    <n v="1"/>
    <n v="0"/>
    <n v="0.26500000000000001"/>
  </r>
  <r>
    <x v="7"/>
    <x v="6"/>
    <x v="4"/>
    <x v="0"/>
    <x v="0"/>
    <x v="2"/>
    <x v="3"/>
    <x v="0"/>
    <n v="64"/>
    <n v="0"/>
    <n v="17.600000000000001"/>
  </r>
  <r>
    <x v="4"/>
    <x v="10"/>
    <x v="0"/>
    <x v="0"/>
    <x v="0"/>
    <x v="3"/>
    <x v="2"/>
    <x v="0"/>
    <n v="692"/>
    <n v="0"/>
    <n v="380.6"/>
  </r>
  <r>
    <x v="6"/>
    <x v="2"/>
    <x v="2"/>
    <x v="1"/>
    <x v="1"/>
    <x v="0"/>
    <x v="3"/>
    <x v="0"/>
    <n v="16"/>
    <n v="0"/>
    <n v="4.4000000000000004"/>
  </r>
  <r>
    <x v="3"/>
    <x v="19"/>
    <x v="2"/>
    <x v="0"/>
    <x v="1"/>
    <x v="3"/>
    <x v="0"/>
    <x v="1"/>
    <n v="19"/>
    <n v="0"/>
    <n v="0"/>
  </r>
  <r>
    <x v="10"/>
    <x v="10"/>
    <x v="0"/>
    <x v="2"/>
    <x v="0"/>
    <x v="1"/>
    <x v="2"/>
    <x v="0"/>
    <n v="115"/>
    <n v="24.378299999999999"/>
    <n v="51.75"/>
  </r>
  <r>
    <x v="9"/>
    <x v="8"/>
    <x v="5"/>
    <x v="1"/>
    <x v="1"/>
    <x v="3"/>
    <x v="1"/>
    <x v="0"/>
    <n v="1"/>
    <n v="0"/>
    <n v="0.55000000000000004"/>
  </r>
  <r>
    <x v="2"/>
    <x v="4"/>
    <x v="3"/>
    <x v="2"/>
    <x v="0"/>
    <x v="0"/>
    <x v="1"/>
    <x v="0"/>
    <n v="1"/>
    <n v="0"/>
    <n v="0.27500000000000002"/>
  </r>
  <r>
    <x v="6"/>
    <x v="11"/>
    <x v="2"/>
    <x v="2"/>
    <x v="1"/>
    <x v="3"/>
    <x v="2"/>
    <x v="1"/>
    <n v="3"/>
    <n v="0"/>
    <n v="0"/>
  </r>
  <r>
    <x v="0"/>
    <x v="2"/>
    <x v="2"/>
    <x v="2"/>
    <x v="1"/>
    <x v="1"/>
    <x v="2"/>
    <x v="0"/>
    <n v="29"/>
    <n v="12.472900000000001"/>
    <n v="13.05"/>
  </r>
  <r>
    <x v="1"/>
    <x v="11"/>
    <x v="2"/>
    <x v="1"/>
    <x v="1"/>
    <x v="1"/>
    <x v="0"/>
    <x v="0"/>
    <n v="48"/>
    <n v="14.739500000000001"/>
    <n v="21.6"/>
  </r>
  <r>
    <x v="3"/>
    <x v="9"/>
    <x v="2"/>
    <x v="2"/>
    <x v="1"/>
    <x v="2"/>
    <x v="2"/>
    <x v="0"/>
    <n v="71"/>
    <n v="0"/>
    <n v="19.525000000000002"/>
  </r>
  <r>
    <x v="0"/>
    <x v="8"/>
    <x v="5"/>
    <x v="0"/>
    <x v="1"/>
    <x v="3"/>
    <x v="1"/>
    <x v="0"/>
    <n v="15"/>
    <n v="0"/>
    <n v="8.25"/>
  </r>
  <r>
    <x v="6"/>
    <x v="5"/>
    <x v="1"/>
    <x v="0"/>
    <x v="1"/>
    <x v="3"/>
    <x v="2"/>
    <x v="1"/>
    <n v="4"/>
    <n v="0"/>
    <n v="0"/>
  </r>
  <r>
    <x v="5"/>
    <x v="12"/>
    <x v="1"/>
    <x v="0"/>
    <x v="1"/>
    <x v="2"/>
    <x v="0"/>
    <x v="1"/>
    <n v="1"/>
    <n v="0"/>
    <n v="0"/>
  </r>
  <r>
    <x v="9"/>
    <x v="19"/>
    <x v="2"/>
    <x v="0"/>
    <x v="1"/>
    <x v="4"/>
    <x v="2"/>
    <x v="1"/>
    <n v="194"/>
    <n v="0"/>
    <n v="0"/>
  </r>
  <r>
    <x v="6"/>
    <x v="19"/>
    <x v="2"/>
    <x v="1"/>
    <x v="1"/>
    <x v="0"/>
    <x v="3"/>
    <x v="0"/>
    <n v="132"/>
    <n v="0"/>
    <n v="36.300000000000004"/>
  </r>
  <r>
    <x v="2"/>
    <x v="6"/>
    <x v="4"/>
    <x v="0"/>
    <x v="1"/>
    <x v="4"/>
    <x v="0"/>
    <x v="0"/>
    <n v="102"/>
    <n v="0"/>
    <n v="56.1"/>
  </r>
  <r>
    <x v="0"/>
    <x v="11"/>
    <x v="2"/>
    <x v="2"/>
    <x v="1"/>
    <x v="4"/>
    <x v="1"/>
    <x v="1"/>
    <n v="2"/>
    <n v="0"/>
    <n v="0"/>
  </r>
  <r>
    <x v="1"/>
    <x v="19"/>
    <x v="2"/>
    <x v="0"/>
    <x v="1"/>
    <x v="2"/>
    <x v="3"/>
    <x v="1"/>
    <n v="38"/>
    <n v="0"/>
    <n v="0"/>
  </r>
  <r>
    <x v="6"/>
    <x v="22"/>
    <x v="7"/>
    <x v="2"/>
    <x v="1"/>
    <x v="0"/>
    <x v="2"/>
    <x v="0"/>
    <n v="9"/>
    <n v="0"/>
    <n v="2.4750000000000001"/>
  </r>
  <r>
    <x v="6"/>
    <x v="25"/>
    <x v="11"/>
    <x v="2"/>
    <x v="1"/>
    <x v="0"/>
    <x v="2"/>
    <x v="0"/>
    <n v="1"/>
    <n v="0"/>
    <n v="0.27500000000000002"/>
  </r>
  <r>
    <x v="2"/>
    <x v="16"/>
    <x v="7"/>
    <x v="0"/>
    <x v="1"/>
    <x v="3"/>
    <x v="2"/>
    <x v="1"/>
    <n v="3"/>
    <n v="0"/>
    <n v="0"/>
  </r>
  <r>
    <x v="11"/>
    <x v="15"/>
    <x v="2"/>
    <x v="0"/>
    <x v="1"/>
    <x v="2"/>
    <x v="0"/>
    <x v="1"/>
    <n v="7"/>
    <n v="0"/>
    <n v="0"/>
  </r>
  <r>
    <x v="0"/>
    <x v="19"/>
    <x v="2"/>
    <x v="0"/>
    <x v="1"/>
    <x v="4"/>
    <x v="3"/>
    <x v="1"/>
    <n v="67"/>
    <n v="0"/>
    <n v="0"/>
  </r>
  <r>
    <x v="6"/>
    <x v="10"/>
    <x v="0"/>
    <x v="0"/>
    <x v="1"/>
    <x v="0"/>
    <x v="1"/>
    <x v="0"/>
    <n v="4046"/>
    <n v="0"/>
    <n v="1112.6500000000001"/>
  </r>
  <r>
    <x v="0"/>
    <x v="1"/>
    <x v="1"/>
    <x v="0"/>
    <x v="1"/>
    <x v="3"/>
    <x v="3"/>
    <x v="1"/>
    <n v="1"/>
    <n v="0"/>
    <n v="0"/>
  </r>
  <r>
    <x v="8"/>
    <x v="8"/>
    <x v="5"/>
    <x v="0"/>
    <x v="1"/>
    <x v="0"/>
    <x v="0"/>
    <x v="0"/>
    <n v="343"/>
    <n v="0"/>
    <n v="94.325000000000003"/>
  </r>
  <r>
    <x v="6"/>
    <x v="25"/>
    <x v="11"/>
    <x v="0"/>
    <x v="1"/>
    <x v="0"/>
    <x v="2"/>
    <x v="0"/>
    <n v="85"/>
    <n v="0"/>
    <n v="23.375"/>
  </r>
  <r>
    <x v="9"/>
    <x v="10"/>
    <x v="0"/>
    <x v="0"/>
    <x v="1"/>
    <x v="2"/>
    <x v="0"/>
    <x v="1"/>
    <n v="31"/>
    <n v="0"/>
    <n v="0"/>
  </r>
  <r>
    <x v="4"/>
    <x v="17"/>
    <x v="8"/>
    <x v="1"/>
    <x v="1"/>
    <x v="1"/>
    <x v="2"/>
    <x v="0"/>
    <n v="31"/>
    <n v="11.1739"/>
    <n v="13.950000000000001"/>
  </r>
  <r>
    <x v="1"/>
    <x v="6"/>
    <x v="4"/>
    <x v="0"/>
    <x v="0"/>
    <x v="0"/>
    <x v="1"/>
    <x v="0"/>
    <n v="337"/>
    <n v="0"/>
    <n v="92.335000000000008"/>
  </r>
  <r>
    <x v="2"/>
    <x v="19"/>
    <x v="2"/>
    <x v="0"/>
    <x v="1"/>
    <x v="0"/>
    <x v="3"/>
    <x v="0"/>
    <n v="4586"/>
    <n v="0"/>
    <n v="1261.1500000000001"/>
  </r>
  <r>
    <x v="6"/>
    <x v="19"/>
    <x v="2"/>
    <x v="2"/>
    <x v="1"/>
    <x v="4"/>
    <x v="3"/>
    <x v="0"/>
    <n v="2"/>
    <n v="0"/>
    <n v="1.1000000000000001"/>
  </r>
  <r>
    <x v="4"/>
    <x v="4"/>
    <x v="3"/>
    <x v="0"/>
    <x v="0"/>
    <x v="3"/>
    <x v="0"/>
    <x v="1"/>
    <n v="1"/>
    <n v="0"/>
    <n v="0"/>
  </r>
  <r>
    <x v="0"/>
    <x v="15"/>
    <x v="2"/>
    <x v="0"/>
    <x v="1"/>
    <x v="4"/>
    <x v="1"/>
    <x v="0"/>
    <n v="11"/>
    <n v="0"/>
    <n v="6.0500000000000007"/>
  </r>
  <r>
    <x v="7"/>
    <x v="18"/>
    <x v="9"/>
    <x v="0"/>
    <x v="1"/>
    <x v="3"/>
    <x v="1"/>
    <x v="0"/>
    <n v="1"/>
    <n v="0"/>
    <n v="0.55000000000000004"/>
  </r>
  <r>
    <x v="5"/>
    <x v="2"/>
    <x v="2"/>
    <x v="0"/>
    <x v="1"/>
    <x v="3"/>
    <x v="1"/>
    <x v="0"/>
    <n v="9"/>
    <n v="0"/>
    <n v="4.95"/>
  </r>
  <r>
    <x v="6"/>
    <x v="10"/>
    <x v="0"/>
    <x v="0"/>
    <x v="0"/>
    <x v="2"/>
    <x v="3"/>
    <x v="1"/>
    <n v="17"/>
    <n v="0"/>
    <n v="0"/>
  </r>
  <r>
    <x v="7"/>
    <x v="0"/>
    <x v="0"/>
    <x v="0"/>
    <x v="1"/>
    <x v="0"/>
    <x v="1"/>
    <x v="0"/>
    <n v="109"/>
    <n v="0"/>
    <n v="29.975000000000001"/>
  </r>
  <r>
    <x v="9"/>
    <x v="4"/>
    <x v="3"/>
    <x v="2"/>
    <x v="1"/>
    <x v="2"/>
    <x v="1"/>
    <x v="0"/>
    <n v="14"/>
    <n v="0"/>
    <n v="3.71"/>
  </r>
  <r>
    <x v="10"/>
    <x v="8"/>
    <x v="5"/>
    <x v="0"/>
    <x v="1"/>
    <x v="0"/>
    <x v="1"/>
    <x v="0"/>
    <n v="150"/>
    <n v="0"/>
    <n v="41.25"/>
  </r>
  <r>
    <x v="0"/>
    <x v="6"/>
    <x v="4"/>
    <x v="1"/>
    <x v="0"/>
    <x v="2"/>
    <x v="3"/>
    <x v="0"/>
    <n v="1"/>
    <n v="0"/>
    <n v="0.26500000000000001"/>
  </r>
  <r>
    <x v="3"/>
    <x v="10"/>
    <x v="0"/>
    <x v="1"/>
    <x v="0"/>
    <x v="2"/>
    <x v="1"/>
    <x v="0"/>
    <n v="1"/>
    <n v="0"/>
    <n v="0.27500000000000002"/>
  </r>
  <r>
    <x v="11"/>
    <x v="12"/>
    <x v="1"/>
    <x v="0"/>
    <x v="1"/>
    <x v="4"/>
    <x v="0"/>
    <x v="1"/>
    <n v="44"/>
    <n v="0"/>
    <n v="0"/>
  </r>
  <r>
    <x v="11"/>
    <x v="0"/>
    <x v="0"/>
    <x v="2"/>
    <x v="1"/>
    <x v="3"/>
    <x v="0"/>
    <x v="0"/>
    <n v="1"/>
    <n v="0"/>
    <n v="0.55000000000000004"/>
  </r>
  <r>
    <x v="4"/>
    <x v="1"/>
    <x v="1"/>
    <x v="0"/>
    <x v="1"/>
    <x v="2"/>
    <x v="2"/>
    <x v="1"/>
    <n v="10"/>
    <n v="0"/>
    <n v="0"/>
  </r>
  <r>
    <x v="7"/>
    <x v="0"/>
    <x v="0"/>
    <x v="2"/>
    <x v="1"/>
    <x v="0"/>
    <x v="2"/>
    <x v="0"/>
    <n v="42"/>
    <n v="0"/>
    <n v="11.55"/>
  </r>
  <r>
    <x v="4"/>
    <x v="18"/>
    <x v="9"/>
    <x v="0"/>
    <x v="1"/>
    <x v="0"/>
    <x v="1"/>
    <x v="1"/>
    <n v="3"/>
    <n v="0"/>
    <n v="0"/>
  </r>
  <r>
    <x v="1"/>
    <x v="12"/>
    <x v="1"/>
    <x v="1"/>
    <x v="1"/>
    <x v="0"/>
    <x v="0"/>
    <x v="0"/>
    <n v="11"/>
    <n v="0"/>
    <n v="3.0250000000000004"/>
  </r>
  <r>
    <x v="7"/>
    <x v="6"/>
    <x v="4"/>
    <x v="0"/>
    <x v="0"/>
    <x v="0"/>
    <x v="3"/>
    <x v="1"/>
    <n v="24"/>
    <n v="0"/>
    <n v="0"/>
  </r>
  <r>
    <x v="0"/>
    <x v="11"/>
    <x v="2"/>
    <x v="1"/>
    <x v="1"/>
    <x v="0"/>
    <x v="1"/>
    <x v="0"/>
    <n v="44"/>
    <n v="0"/>
    <n v="11.66"/>
  </r>
  <r>
    <x v="0"/>
    <x v="11"/>
    <x v="2"/>
    <x v="2"/>
    <x v="1"/>
    <x v="2"/>
    <x v="2"/>
    <x v="0"/>
    <n v="210"/>
    <n v="0"/>
    <n v="55.650000000000006"/>
  </r>
  <r>
    <x v="7"/>
    <x v="2"/>
    <x v="2"/>
    <x v="2"/>
    <x v="1"/>
    <x v="0"/>
    <x v="1"/>
    <x v="0"/>
    <n v="6"/>
    <n v="0"/>
    <n v="1.6500000000000001"/>
  </r>
  <r>
    <x v="5"/>
    <x v="12"/>
    <x v="1"/>
    <x v="0"/>
    <x v="1"/>
    <x v="2"/>
    <x v="3"/>
    <x v="0"/>
    <n v="102"/>
    <n v="0"/>
    <n v="27.03"/>
  </r>
  <r>
    <x v="0"/>
    <x v="4"/>
    <x v="3"/>
    <x v="2"/>
    <x v="0"/>
    <x v="0"/>
    <x v="1"/>
    <x v="1"/>
    <n v="2"/>
    <n v="0"/>
    <n v="0"/>
  </r>
  <r>
    <x v="1"/>
    <x v="10"/>
    <x v="0"/>
    <x v="0"/>
    <x v="1"/>
    <x v="2"/>
    <x v="1"/>
    <x v="0"/>
    <n v="356"/>
    <n v="0"/>
    <n v="97.44"/>
  </r>
  <r>
    <x v="8"/>
    <x v="17"/>
    <x v="8"/>
    <x v="0"/>
    <x v="1"/>
    <x v="4"/>
    <x v="0"/>
    <x v="0"/>
    <n v="55"/>
    <n v="0"/>
    <n v="30.25"/>
  </r>
  <r>
    <x v="8"/>
    <x v="5"/>
    <x v="1"/>
    <x v="0"/>
    <x v="1"/>
    <x v="2"/>
    <x v="3"/>
    <x v="0"/>
    <n v="67"/>
    <n v="0"/>
    <n v="18.425000000000001"/>
  </r>
  <r>
    <x v="5"/>
    <x v="1"/>
    <x v="1"/>
    <x v="0"/>
    <x v="1"/>
    <x v="0"/>
    <x v="2"/>
    <x v="0"/>
    <n v="5597"/>
    <n v="0"/>
    <n v="1483.2050000000002"/>
  </r>
  <r>
    <x v="0"/>
    <x v="4"/>
    <x v="3"/>
    <x v="0"/>
    <x v="1"/>
    <x v="2"/>
    <x v="2"/>
    <x v="0"/>
    <n v="4427"/>
    <n v="0"/>
    <n v="1173.155"/>
  </r>
  <r>
    <x v="2"/>
    <x v="10"/>
    <x v="0"/>
    <x v="0"/>
    <x v="0"/>
    <x v="0"/>
    <x v="0"/>
    <x v="0"/>
    <n v="1715"/>
    <n v="0"/>
    <n v="471.625"/>
  </r>
  <r>
    <x v="6"/>
    <x v="11"/>
    <x v="2"/>
    <x v="1"/>
    <x v="1"/>
    <x v="0"/>
    <x v="3"/>
    <x v="1"/>
    <n v="35"/>
    <n v="0"/>
    <n v="0"/>
  </r>
  <r>
    <x v="0"/>
    <x v="11"/>
    <x v="2"/>
    <x v="1"/>
    <x v="1"/>
    <x v="3"/>
    <x v="3"/>
    <x v="1"/>
    <n v="2"/>
    <n v="0"/>
    <n v="0"/>
  </r>
  <r>
    <x v="2"/>
    <x v="9"/>
    <x v="2"/>
    <x v="1"/>
    <x v="1"/>
    <x v="0"/>
    <x v="2"/>
    <x v="0"/>
    <n v="226"/>
    <n v="0"/>
    <n v="62.150000000000006"/>
  </r>
  <r>
    <x v="0"/>
    <x v="2"/>
    <x v="2"/>
    <x v="1"/>
    <x v="1"/>
    <x v="1"/>
    <x v="2"/>
    <x v="0"/>
    <n v="6"/>
    <n v="1.7034"/>
    <n v="2.7"/>
  </r>
  <r>
    <x v="2"/>
    <x v="10"/>
    <x v="0"/>
    <x v="2"/>
    <x v="0"/>
    <x v="2"/>
    <x v="3"/>
    <x v="0"/>
    <n v="8"/>
    <n v="0"/>
    <n v="2.2000000000000002"/>
  </r>
  <r>
    <x v="7"/>
    <x v="9"/>
    <x v="2"/>
    <x v="1"/>
    <x v="1"/>
    <x v="2"/>
    <x v="1"/>
    <x v="0"/>
    <n v="2"/>
    <n v="0"/>
    <n v="0.55000000000000004"/>
  </r>
  <r>
    <x v="1"/>
    <x v="1"/>
    <x v="1"/>
    <x v="0"/>
    <x v="1"/>
    <x v="0"/>
    <x v="1"/>
    <x v="1"/>
    <n v="6"/>
    <n v="0"/>
    <n v="0"/>
  </r>
  <r>
    <x v="11"/>
    <x v="15"/>
    <x v="2"/>
    <x v="2"/>
    <x v="1"/>
    <x v="3"/>
    <x v="0"/>
    <x v="0"/>
    <n v="6"/>
    <n v="0"/>
    <n v="3.3000000000000003"/>
  </r>
  <r>
    <x v="3"/>
    <x v="5"/>
    <x v="1"/>
    <x v="0"/>
    <x v="1"/>
    <x v="4"/>
    <x v="1"/>
    <x v="0"/>
    <n v="1"/>
    <n v="0"/>
    <n v="0.55000000000000004"/>
  </r>
  <r>
    <x v="10"/>
    <x v="18"/>
    <x v="9"/>
    <x v="2"/>
    <x v="1"/>
    <x v="2"/>
    <x v="2"/>
    <x v="0"/>
    <n v="1"/>
    <n v="0"/>
    <n v="0.27500000000000002"/>
  </r>
  <r>
    <x v="11"/>
    <x v="2"/>
    <x v="2"/>
    <x v="0"/>
    <x v="1"/>
    <x v="0"/>
    <x v="0"/>
    <x v="1"/>
    <n v="13"/>
    <n v="0"/>
    <n v="0"/>
  </r>
  <r>
    <x v="1"/>
    <x v="16"/>
    <x v="7"/>
    <x v="0"/>
    <x v="1"/>
    <x v="0"/>
    <x v="0"/>
    <x v="0"/>
    <n v="1008"/>
    <n v="0"/>
    <n v="277.2"/>
  </r>
  <r>
    <x v="4"/>
    <x v="5"/>
    <x v="1"/>
    <x v="0"/>
    <x v="1"/>
    <x v="0"/>
    <x v="2"/>
    <x v="0"/>
    <n v="2044"/>
    <n v="0"/>
    <n v="541.66000000000008"/>
  </r>
  <r>
    <x v="10"/>
    <x v="1"/>
    <x v="1"/>
    <x v="1"/>
    <x v="1"/>
    <x v="3"/>
    <x v="2"/>
    <x v="1"/>
    <n v="0"/>
    <n v="0"/>
    <n v="0"/>
  </r>
  <r>
    <x v="1"/>
    <x v="15"/>
    <x v="2"/>
    <x v="1"/>
    <x v="1"/>
    <x v="4"/>
    <x v="2"/>
    <x v="0"/>
    <n v="8"/>
    <n v="0"/>
    <n v="4.4000000000000004"/>
  </r>
  <r>
    <x v="6"/>
    <x v="6"/>
    <x v="4"/>
    <x v="1"/>
    <x v="0"/>
    <x v="3"/>
    <x v="2"/>
    <x v="0"/>
    <n v="1"/>
    <n v="0"/>
    <n v="0.55000000000000004"/>
  </r>
  <r>
    <x v="5"/>
    <x v="19"/>
    <x v="2"/>
    <x v="1"/>
    <x v="1"/>
    <x v="3"/>
    <x v="2"/>
    <x v="0"/>
    <n v="46"/>
    <n v="0"/>
    <n v="25.3"/>
  </r>
  <r>
    <x v="4"/>
    <x v="15"/>
    <x v="2"/>
    <x v="2"/>
    <x v="1"/>
    <x v="3"/>
    <x v="1"/>
    <x v="0"/>
    <n v="1"/>
    <n v="0"/>
    <n v="0.55000000000000004"/>
  </r>
  <r>
    <x v="3"/>
    <x v="15"/>
    <x v="2"/>
    <x v="0"/>
    <x v="1"/>
    <x v="0"/>
    <x v="0"/>
    <x v="1"/>
    <n v="27"/>
    <n v="0"/>
    <n v="0"/>
  </r>
  <r>
    <x v="2"/>
    <x v="9"/>
    <x v="2"/>
    <x v="0"/>
    <x v="1"/>
    <x v="2"/>
    <x v="0"/>
    <x v="0"/>
    <n v="145"/>
    <n v="0"/>
    <n v="39.875"/>
  </r>
  <r>
    <x v="8"/>
    <x v="11"/>
    <x v="2"/>
    <x v="0"/>
    <x v="1"/>
    <x v="3"/>
    <x v="0"/>
    <x v="1"/>
    <n v="3"/>
    <n v="0"/>
    <n v="0"/>
  </r>
  <r>
    <x v="3"/>
    <x v="10"/>
    <x v="0"/>
    <x v="0"/>
    <x v="1"/>
    <x v="3"/>
    <x v="1"/>
    <x v="1"/>
    <n v="2"/>
    <n v="0"/>
    <n v="0"/>
  </r>
  <r>
    <x v="0"/>
    <x v="11"/>
    <x v="2"/>
    <x v="1"/>
    <x v="1"/>
    <x v="5"/>
    <x v="0"/>
    <x v="0"/>
    <n v="2"/>
    <n v="11.517300000000001"/>
    <n v="1.3800000000000001"/>
  </r>
  <r>
    <x v="8"/>
    <x v="11"/>
    <x v="2"/>
    <x v="2"/>
    <x v="1"/>
    <x v="0"/>
    <x v="1"/>
    <x v="0"/>
    <n v="165"/>
    <n v="0"/>
    <n v="45.375"/>
  </r>
  <r>
    <x v="10"/>
    <x v="19"/>
    <x v="2"/>
    <x v="0"/>
    <x v="1"/>
    <x v="4"/>
    <x v="1"/>
    <x v="1"/>
    <n v="16"/>
    <n v="0"/>
    <n v="0"/>
  </r>
  <r>
    <x v="6"/>
    <x v="17"/>
    <x v="8"/>
    <x v="1"/>
    <x v="1"/>
    <x v="5"/>
    <x v="1"/>
    <x v="0"/>
    <n v="1"/>
    <n v="5.1176000000000004"/>
    <n v="0.69000000000000006"/>
  </r>
  <r>
    <x v="9"/>
    <x v="6"/>
    <x v="4"/>
    <x v="0"/>
    <x v="1"/>
    <x v="2"/>
    <x v="3"/>
    <x v="1"/>
    <n v="9"/>
    <n v="0"/>
    <n v="0"/>
  </r>
  <r>
    <x v="0"/>
    <x v="3"/>
    <x v="2"/>
    <x v="0"/>
    <x v="1"/>
    <x v="0"/>
    <x v="1"/>
    <x v="1"/>
    <n v="2"/>
    <n v="0"/>
    <n v="0"/>
  </r>
  <r>
    <x v="10"/>
    <x v="7"/>
    <x v="2"/>
    <x v="0"/>
    <x v="1"/>
    <x v="1"/>
    <x v="3"/>
    <x v="0"/>
    <n v="1"/>
    <n v="0.15040000000000001"/>
    <n v="0.45"/>
  </r>
  <r>
    <x v="4"/>
    <x v="16"/>
    <x v="7"/>
    <x v="0"/>
    <x v="1"/>
    <x v="2"/>
    <x v="3"/>
    <x v="1"/>
    <n v="1"/>
    <n v="0"/>
    <n v="0"/>
  </r>
  <r>
    <x v="2"/>
    <x v="6"/>
    <x v="4"/>
    <x v="2"/>
    <x v="0"/>
    <x v="4"/>
    <x v="0"/>
    <x v="0"/>
    <n v="7"/>
    <n v="0"/>
    <n v="3.85"/>
  </r>
  <r>
    <x v="5"/>
    <x v="6"/>
    <x v="4"/>
    <x v="0"/>
    <x v="1"/>
    <x v="3"/>
    <x v="2"/>
    <x v="0"/>
    <n v="1727"/>
    <n v="0"/>
    <n v="949.85"/>
  </r>
  <r>
    <x v="1"/>
    <x v="13"/>
    <x v="0"/>
    <x v="0"/>
    <x v="1"/>
    <x v="3"/>
    <x v="2"/>
    <x v="1"/>
    <n v="0"/>
    <n v="0"/>
    <n v="0"/>
  </r>
  <r>
    <x v="9"/>
    <x v="4"/>
    <x v="3"/>
    <x v="0"/>
    <x v="0"/>
    <x v="0"/>
    <x v="2"/>
    <x v="0"/>
    <n v="940"/>
    <n v="0"/>
    <n v="249.10000000000002"/>
  </r>
  <r>
    <x v="11"/>
    <x v="6"/>
    <x v="4"/>
    <x v="0"/>
    <x v="1"/>
    <x v="2"/>
    <x v="0"/>
    <x v="0"/>
    <n v="405"/>
    <n v="0"/>
    <n v="111.375"/>
  </r>
  <r>
    <x v="0"/>
    <x v="4"/>
    <x v="3"/>
    <x v="2"/>
    <x v="0"/>
    <x v="3"/>
    <x v="1"/>
    <x v="0"/>
    <n v="1"/>
    <n v="0"/>
    <n v="0.55000000000000004"/>
  </r>
  <r>
    <x v="11"/>
    <x v="10"/>
    <x v="0"/>
    <x v="2"/>
    <x v="1"/>
    <x v="0"/>
    <x v="2"/>
    <x v="0"/>
    <n v="2886"/>
    <n v="0"/>
    <n v="793.65000000000009"/>
  </r>
  <r>
    <x v="7"/>
    <x v="9"/>
    <x v="2"/>
    <x v="2"/>
    <x v="1"/>
    <x v="3"/>
    <x v="1"/>
    <x v="1"/>
    <n v="1"/>
    <n v="0"/>
    <n v="0"/>
  </r>
  <r>
    <x v="8"/>
    <x v="22"/>
    <x v="7"/>
    <x v="2"/>
    <x v="1"/>
    <x v="1"/>
    <x v="2"/>
    <x v="0"/>
    <n v="1"/>
    <n v="0.25059999999999999"/>
    <n v="0.45"/>
  </r>
  <r>
    <x v="3"/>
    <x v="5"/>
    <x v="1"/>
    <x v="2"/>
    <x v="1"/>
    <x v="0"/>
    <x v="0"/>
    <x v="0"/>
    <n v="14"/>
    <n v="0"/>
    <n v="3.85"/>
  </r>
  <r>
    <x v="10"/>
    <x v="0"/>
    <x v="0"/>
    <x v="2"/>
    <x v="1"/>
    <x v="2"/>
    <x v="0"/>
    <x v="0"/>
    <n v="1"/>
    <n v="0"/>
    <n v="0.27500000000000002"/>
  </r>
  <r>
    <x v="2"/>
    <x v="0"/>
    <x v="0"/>
    <x v="1"/>
    <x v="1"/>
    <x v="2"/>
    <x v="2"/>
    <x v="0"/>
    <n v="2"/>
    <n v="0"/>
    <n v="0.55000000000000004"/>
  </r>
  <r>
    <x v="6"/>
    <x v="15"/>
    <x v="2"/>
    <x v="1"/>
    <x v="1"/>
    <x v="2"/>
    <x v="1"/>
    <x v="0"/>
    <n v="2"/>
    <n v="0"/>
    <n v="0.55000000000000004"/>
  </r>
  <r>
    <x v="10"/>
    <x v="4"/>
    <x v="3"/>
    <x v="0"/>
    <x v="1"/>
    <x v="3"/>
    <x v="1"/>
    <x v="0"/>
    <n v="129"/>
    <n v="0"/>
    <n v="70.95"/>
  </r>
  <r>
    <x v="11"/>
    <x v="12"/>
    <x v="1"/>
    <x v="2"/>
    <x v="1"/>
    <x v="0"/>
    <x v="1"/>
    <x v="0"/>
    <n v="19"/>
    <n v="0"/>
    <n v="5.2250000000000005"/>
  </r>
  <r>
    <x v="3"/>
    <x v="9"/>
    <x v="2"/>
    <x v="0"/>
    <x v="1"/>
    <x v="0"/>
    <x v="3"/>
    <x v="1"/>
    <n v="37"/>
    <n v="0"/>
    <n v="0"/>
  </r>
  <r>
    <x v="3"/>
    <x v="14"/>
    <x v="6"/>
    <x v="0"/>
    <x v="1"/>
    <x v="1"/>
    <x v="1"/>
    <x v="0"/>
    <n v="1"/>
    <n v="0.23420000000000002"/>
    <n v="0.45"/>
  </r>
  <r>
    <x v="10"/>
    <x v="10"/>
    <x v="0"/>
    <x v="1"/>
    <x v="1"/>
    <x v="2"/>
    <x v="2"/>
    <x v="1"/>
    <n v="1"/>
    <n v="0"/>
    <n v="0"/>
  </r>
  <r>
    <x v="4"/>
    <x v="16"/>
    <x v="7"/>
    <x v="2"/>
    <x v="1"/>
    <x v="3"/>
    <x v="2"/>
    <x v="0"/>
    <n v="13"/>
    <n v="0"/>
    <n v="7.15"/>
  </r>
  <r>
    <x v="5"/>
    <x v="10"/>
    <x v="0"/>
    <x v="1"/>
    <x v="1"/>
    <x v="4"/>
    <x v="2"/>
    <x v="1"/>
    <n v="28"/>
    <n v="0"/>
    <n v="0"/>
  </r>
  <r>
    <x v="11"/>
    <x v="10"/>
    <x v="0"/>
    <x v="2"/>
    <x v="1"/>
    <x v="2"/>
    <x v="0"/>
    <x v="1"/>
    <n v="2"/>
    <n v="0"/>
    <n v="0"/>
  </r>
  <r>
    <x v="9"/>
    <x v="6"/>
    <x v="4"/>
    <x v="0"/>
    <x v="0"/>
    <x v="2"/>
    <x v="0"/>
    <x v="0"/>
    <n v="80"/>
    <n v="0"/>
    <n v="21.2"/>
  </r>
  <r>
    <x v="2"/>
    <x v="15"/>
    <x v="2"/>
    <x v="0"/>
    <x v="1"/>
    <x v="0"/>
    <x v="3"/>
    <x v="0"/>
    <n v="1574"/>
    <n v="0"/>
    <n v="432.85"/>
  </r>
  <r>
    <x v="6"/>
    <x v="6"/>
    <x v="4"/>
    <x v="0"/>
    <x v="1"/>
    <x v="1"/>
    <x v="0"/>
    <x v="0"/>
    <n v="1630"/>
    <n v="498.80310000000003"/>
    <n v="733.5"/>
  </r>
  <r>
    <x v="4"/>
    <x v="6"/>
    <x v="4"/>
    <x v="1"/>
    <x v="0"/>
    <x v="0"/>
    <x v="2"/>
    <x v="0"/>
    <n v="14"/>
    <n v="0"/>
    <n v="3.71"/>
  </r>
  <r>
    <x v="6"/>
    <x v="17"/>
    <x v="8"/>
    <x v="0"/>
    <x v="1"/>
    <x v="3"/>
    <x v="2"/>
    <x v="0"/>
    <n v="1466"/>
    <n v="0"/>
    <n v="806.30000000000007"/>
  </r>
  <r>
    <x v="9"/>
    <x v="2"/>
    <x v="2"/>
    <x v="1"/>
    <x v="1"/>
    <x v="3"/>
    <x v="2"/>
    <x v="0"/>
    <n v="7"/>
    <n v="0"/>
    <n v="3.85"/>
  </r>
  <r>
    <x v="3"/>
    <x v="1"/>
    <x v="1"/>
    <x v="1"/>
    <x v="1"/>
    <x v="1"/>
    <x v="2"/>
    <x v="0"/>
    <n v="7"/>
    <n v="0.93820000000000003"/>
    <n v="3.1500000000000004"/>
  </r>
  <r>
    <x v="4"/>
    <x v="2"/>
    <x v="2"/>
    <x v="2"/>
    <x v="1"/>
    <x v="3"/>
    <x v="2"/>
    <x v="0"/>
    <n v="18"/>
    <n v="0"/>
    <n v="9.9"/>
  </r>
  <r>
    <x v="2"/>
    <x v="3"/>
    <x v="2"/>
    <x v="0"/>
    <x v="1"/>
    <x v="3"/>
    <x v="2"/>
    <x v="0"/>
    <n v="3"/>
    <n v="0"/>
    <n v="1.6500000000000001"/>
  </r>
  <r>
    <x v="9"/>
    <x v="7"/>
    <x v="2"/>
    <x v="0"/>
    <x v="1"/>
    <x v="2"/>
    <x v="2"/>
    <x v="0"/>
    <n v="7"/>
    <n v="0"/>
    <n v="1.855"/>
  </r>
  <r>
    <x v="11"/>
    <x v="16"/>
    <x v="7"/>
    <x v="1"/>
    <x v="1"/>
    <x v="0"/>
    <x v="0"/>
    <x v="0"/>
    <n v="26"/>
    <n v="0"/>
    <n v="7.15"/>
  </r>
  <r>
    <x v="11"/>
    <x v="12"/>
    <x v="1"/>
    <x v="1"/>
    <x v="1"/>
    <x v="0"/>
    <x v="1"/>
    <x v="0"/>
    <n v="2"/>
    <n v="0"/>
    <n v="0.55000000000000004"/>
  </r>
  <r>
    <x v="8"/>
    <x v="9"/>
    <x v="2"/>
    <x v="0"/>
    <x v="1"/>
    <x v="4"/>
    <x v="3"/>
    <x v="0"/>
    <n v="9"/>
    <n v="0"/>
    <n v="4.95"/>
  </r>
  <r>
    <x v="6"/>
    <x v="19"/>
    <x v="2"/>
    <x v="0"/>
    <x v="1"/>
    <x v="1"/>
    <x v="1"/>
    <x v="0"/>
    <n v="493"/>
    <n v="162.73830000000001"/>
    <n v="221.85000000000002"/>
  </r>
  <r>
    <x v="4"/>
    <x v="10"/>
    <x v="0"/>
    <x v="1"/>
    <x v="1"/>
    <x v="0"/>
    <x v="3"/>
    <x v="1"/>
    <n v="15"/>
    <n v="0"/>
    <n v="0"/>
  </r>
  <r>
    <x v="2"/>
    <x v="0"/>
    <x v="0"/>
    <x v="0"/>
    <x v="1"/>
    <x v="2"/>
    <x v="2"/>
    <x v="1"/>
    <n v="1"/>
    <n v="0"/>
    <n v="0"/>
  </r>
  <r>
    <x v="5"/>
    <x v="19"/>
    <x v="2"/>
    <x v="2"/>
    <x v="1"/>
    <x v="2"/>
    <x v="1"/>
    <x v="0"/>
    <n v="6"/>
    <n v="0"/>
    <n v="1.59"/>
  </r>
  <r>
    <x v="4"/>
    <x v="10"/>
    <x v="0"/>
    <x v="2"/>
    <x v="1"/>
    <x v="3"/>
    <x v="2"/>
    <x v="1"/>
    <n v="3"/>
    <n v="0"/>
    <n v="0"/>
  </r>
  <r>
    <x v="0"/>
    <x v="16"/>
    <x v="7"/>
    <x v="0"/>
    <x v="1"/>
    <x v="1"/>
    <x v="1"/>
    <x v="0"/>
    <n v="182"/>
    <n v="61.153500000000001"/>
    <n v="81.900000000000006"/>
  </r>
  <r>
    <x v="8"/>
    <x v="15"/>
    <x v="2"/>
    <x v="1"/>
    <x v="1"/>
    <x v="1"/>
    <x v="3"/>
    <x v="0"/>
    <n v="15"/>
    <n v="2.6114999999999999"/>
    <n v="6.75"/>
  </r>
  <r>
    <x v="7"/>
    <x v="10"/>
    <x v="0"/>
    <x v="0"/>
    <x v="1"/>
    <x v="5"/>
    <x v="1"/>
    <x v="1"/>
    <n v="12"/>
    <n v="462.99550000000005"/>
    <n v="0"/>
  </r>
  <r>
    <x v="8"/>
    <x v="9"/>
    <x v="2"/>
    <x v="1"/>
    <x v="1"/>
    <x v="4"/>
    <x v="2"/>
    <x v="0"/>
    <n v="2"/>
    <n v="0"/>
    <n v="1.1000000000000001"/>
  </r>
  <r>
    <x v="7"/>
    <x v="17"/>
    <x v="8"/>
    <x v="2"/>
    <x v="1"/>
    <x v="4"/>
    <x v="1"/>
    <x v="1"/>
    <n v="5"/>
    <n v="0"/>
    <n v="0"/>
  </r>
  <r>
    <x v="8"/>
    <x v="16"/>
    <x v="7"/>
    <x v="2"/>
    <x v="1"/>
    <x v="3"/>
    <x v="0"/>
    <x v="0"/>
    <n v="2"/>
    <n v="0"/>
    <n v="1.1000000000000001"/>
  </r>
  <r>
    <x v="5"/>
    <x v="17"/>
    <x v="8"/>
    <x v="0"/>
    <x v="1"/>
    <x v="2"/>
    <x v="1"/>
    <x v="1"/>
    <n v="6"/>
    <n v="0"/>
    <n v="0"/>
  </r>
  <r>
    <x v="7"/>
    <x v="9"/>
    <x v="2"/>
    <x v="0"/>
    <x v="1"/>
    <x v="1"/>
    <x v="2"/>
    <x v="0"/>
    <n v="1143"/>
    <n v="310.5462"/>
    <n v="514.35"/>
  </r>
  <r>
    <x v="1"/>
    <x v="10"/>
    <x v="0"/>
    <x v="2"/>
    <x v="1"/>
    <x v="2"/>
    <x v="1"/>
    <x v="0"/>
    <n v="17"/>
    <n v="0"/>
    <n v="4.6349999999999998"/>
  </r>
  <r>
    <x v="3"/>
    <x v="15"/>
    <x v="2"/>
    <x v="0"/>
    <x v="1"/>
    <x v="4"/>
    <x v="0"/>
    <x v="0"/>
    <n v="9"/>
    <n v="0"/>
    <n v="4.95"/>
  </r>
  <r>
    <x v="8"/>
    <x v="8"/>
    <x v="5"/>
    <x v="0"/>
    <x v="1"/>
    <x v="3"/>
    <x v="3"/>
    <x v="0"/>
    <n v="12"/>
    <n v="0"/>
    <n v="6.6000000000000005"/>
  </r>
  <r>
    <x v="11"/>
    <x v="9"/>
    <x v="2"/>
    <x v="1"/>
    <x v="1"/>
    <x v="1"/>
    <x v="1"/>
    <x v="0"/>
    <n v="15"/>
    <n v="3.3961000000000001"/>
    <n v="6.75"/>
  </r>
  <r>
    <x v="0"/>
    <x v="6"/>
    <x v="4"/>
    <x v="0"/>
    <x v="1"/>
    <x v="3"/>
    <x v="0"/>
    <x v="0"/>
    <n v="255"/>
    <n v="0"/>
    <n v="140.25"/>
  </r>
  <r>
    <x v="3"/>
    <x v="11"/>
    <x v="2"/>
    <x v="1"/>
    <x v="1"/>
    <x v="2"/>
    <x v="2"/>
    <x v="1"/>
    <n v="38"/>
    <n v="0"/>
    <n v="0"/>
  </r>
  <r>
    <x v="6"/>
    <x v="0"/>
    <x v="0"/>
    <x v="2"/>
    <x v="1"/>
    <x v="0"/>
    <x v="2"/>
    <x v="0"/>
    <n v="39"/>
    <n v="0"/>
    <n v="10.725"/>
  </r>
  <r>
    <x v="3"/>
    <x v="10"/>
    <x v="0"/>
    <x v="1"/>
    <x v="1"/>
    <x v="1"/>
    <x v="2"/>
    <x v="0"/>
    <n v="160"/>
    <n v="48.926500000000004"/>
    <n v="72"/>
  </r>
  <r>
    <x v="6"/>
    <x v="6"/>
    <x v="4"/>
    <x v="1"/>
    <x v="1"/>
    <x v="3"/>
    <x v="2"/>
    <x v="1"/>
    <n v="0"/>
    <n v="0"/>
    <n v="0"/>
  </r>
  <r>
    <x v="2"/>
    <x v="25"/>
    <x v="11"/>
    <x v="0"/>
    <x v="1"/>
    <x v="3"/>
    <x v="2"/>
    <x v="0"/>
    <n v="1"/>
    <n v="0"/>
    <n v="0.55000000000000004"/>
  </r>
  <r>
    <x v="3"/>
    <x v="8"/>
    <x v="5"/>
    <x v="0"/>
    <x v="1"/>
    <x v="4"/>
    <x v="1"/>
    <x v="0"/>
    <n v="12"/>
    <n v="0"/>
    <n v="6.6000000000000005"/>
  </r>
  <r>
    <x v="0"/>
    <x v="9"/>
    <x v="2"/>
    <x v="2"/>
    <x v="1"/>
    <x v="0"/>
    <x v="3"/>
    <x v="1"/>
    <n v="4"/>
    <n v="0"/>
    <n v="0"/>
  </r>
  <r>
    <x v="7"/>
    <x v="17"/>
    <x v="8"/>
    <x v="1"/>
    <x v="1"/>
    <x v="3"/>
    <x v="3"/>
    <x v="1"/>
    <n v="1"/>
    <n v="0"/>
    <n v="0"/>
  </r>
  <r>
    <x v="9"/>
    <x v="22"/>
    <x v="7"/>
    <x v="0"/>
    <x v="1"/>
    <x v="0"/>
    <x v="2"/>
    <x v="0"/>
    <n v="298"/>
    <n v="0"/>
    <n v="78.97"/>
  </r>
  <r>
    <x v="4"/>
    <x v="9"/>
    <x v="2"/>
    <x v="1"/>
    <x v="1"/>
    <x v="0"/>
    <x v="3"/>
    <x v="0"/>
    <n v="57"/>
    <n v="0"/>
    <n v="15.105"/>
  </r>
  <r>
    <x v="1"/>
    <x v="17"/>
    <x v="8"/>
    <x v="1"/>
    <x v="1"/>
    <x v="1"/>
    <x v="0"/>
    <x v="0"/>
    <n v="23"/>
    <n v="7.4044000000000008"/>
    <n v="10.35"/>
  </r>
  <r>
    <x v="1"/>
    <x v="11"/>
    <x v="2"/>
    <x v="2"/>
    <x v="1"/>
    <x v="0"/>
    <x v="0"/>
    <x v="1"/>
    <n v="2"/>
    <n v="0"/>
    <n v="0"/>
  </r>
  <r>
    <x v="6"/>
    <x v="24"/>
    <x v="2"/>
    <x v="0"/>
    <x v="1"/>
    <x v="1"/>
    <x v="1"/>
    <x v="0"/>
    <n v="2"/>
    <n v="0.38550000000000001"/>
    <n v="0.9"/>
  </r>
  <r>
    <x v="2"/>
    <x v="8"/>
    <x v="5"/>
    <x v="0"/>
    <x v="1"/>
    <x v="0"/>
    <x v="1"/>
    <x v="1"/>
    <n v="3"/>
    <n v="0"/>
    <n v="0"/>
  </r>
  <r>
    <x v="9"/>
    <x v="1"/>
    <x v="1"/>
    <x v="2"/>
    <x v="1"/>
    <x v="0"/>
    <x v="3"/>
    <x v="0"/>
    <n v="42"/>
    <n v="0"/>
    <n v="11.13"/>
  </r>
  <r>
    <x v="6"/>
    <x v="19"/>
    <x v="2"/>
    <x v="0"/>
    <x v="1"/>
    <x v="4"/>
    <x v="2"/>
    <x v="1"/>
    <n v="119"/>
    <n v="0"/>
    <n v="0"/>
  </r>
  <r>
    <x v="4"/>
    <x v="2"/>
    <x v="2"/>
    <x v="1"/>
    <x v="1"/>
    <x v="3"/>
    <x v="0"/>
    <x v="0"/>
    <n v="2"/>
    <n v="0"/>
    <n v="1.1000000000000001"/>
  </r>
  <r>
    <x v="2"/>
    <x v="8"/>
    <x v="5"/>
    <x v="2"/>
    <x v="1"/>
    <x v="0"/>
    <x v="2"/>
    <x v="0"/>
    <n v="159"/>
    <n v="0"/>
    <n v="43.725000000000001"/>
  </r>
  <r>
    <x v="9"/>
    <x v="15"/>
    <x v="2"/>
    <x v="0"/>
    <x v="1"/>
    <x v="3"/>
    <x v="1"/>
    <x v="0"/>
    <n v="29"/>
    <n v="0"/>
    <n v="15.950000000000001"/>
  </r>
  <r>
    <x v="8"/>
    <x v="9"/>
    <x v="2"/>
    <x v="0"/>
    <x v="1"/>
    <x v="2"/>
    <x v="2"/>
    <x v="1"/>
    <n v="24"/>
    <n v="0"/>
    <n v="0"/>
  </r>
  <r>
    <x v="2"/>
    <x v="1"/>
    <x v="1"/>
    <x v="0"/>
    <x v="1"/>
    <x v="0"/>
    <x v="2"/>
    <x v="1"/>
    <n v="84"/>
    <n v="0"/>
    <n v="0"/>
  </r>
  <r>
    <x v="11"/>
    <x v="10"/>
    <x v="0"/>
    <x v="2"/>
    <x v="1"/>
    <x v="1"/>
    <x v="1"/>
    <x v="0"/>
    <n v="89"/>
    <n v="22.354900000000001"/>
    <n v="40.050000000000004"/>
  </r>
  <r>
    <x v="11"/>
    <x v="10"/>
    <x v="0"/>
    <x v="0"/>
    <x v="1"/>
    <x v="4"/>
    <x v="1"/>
    <x v="1"/>
    <n v="36"/>
    <n v="0"/>
    <n v="0"/>
  </r>
  <r>
    <x v="10"/>
    <x v="9"/>
    <x v="2"/>
    <x v="2"/>
    <x v="1"/>
    <x v="3"/>
    <x v="0"/>
    <x v="1"/>
    <n v="2"/>
    <n v="0"/>
    <n v="0"/>
  </r>
  <r>
    <x v="4"/>
    <x v="17"/>
    <x v="8"/>
    <x v="2"/>
    <x v="1"/>
    <x v="2"/>
    <x v="3"/>
    <x v="1"/>
    <n v="1"/>
    <n v="0"/>
    <n v="0"/>
  </r>
  <r>
    <x v="4"/>
    <x v="6"/>
    <x v="4"/>
    <x v="2"/>
    <x v="0"/>
    <x v="3"/>
    <x v="3"/>
    <x v="0"/>
    <n v="3"/>
    <n v="0"/>
    <n v="1.6500000000000001"/>
  </r>
  <r>
    <x v="11"/>
    <x v="13"/>
    <x v="0"/>
    <x v="0"/>
    <x v="1"/>
    <x v="1"/>
    <x v="2"/>
    <x v="0"/>
    <n v="68"/>
    <n v="23.139300000000002"/>
    <n v="30.6"/>
  </r>
  <r>
    <x v="5"/>
    <x v="5"/>
    <x v="1"/>
    <x v="2"/>
    <x v="1"/>
    <x v="0"/>
    <x v="0"/>
    <x v="0"/>
    <n v="13"/>
    <n v="0"/>
    <n v="3.4450000000000003"/>
  </r>
  <r>
    <x v="7"/>
    <x v="24"/>
    <x v="2"/>
    <x v="0"/>
    <x v="1"/>
    <x v="3"/>
    <x v="2"/>
    <x v="1"/>
    <n v="0"/>
    <n v="0"/>
    <n v="0"/>
  </r>
  <r>
    <x v="11"/>
    <x v="8"/>
    <x v="5"/>
    <x v="1"/>
    <x v="1"/>
    <x v="1"/>
    <x v="0"/>
    <x v="0"/>
    <n v="23"/>
    <n v="5.4701000000000004"/>
    <n v="10.35"/>
  </r>
  <r>
    <x v="11"/>
    <x v="8"/>
    <x v="5"/>
    <x v="2"/>
    <x v="1"/>
    <x v="0"/>
    <x v="1"/>
    <x v="0"/>
    <n v="3"/>
    <n v="0"/>
    <n v="0.82500000000000007"/>
  </r>
  <r>
    <x v="3"/>
    <x v="5"/>
    <x v="1"/>
    <x v="2"/>
    <x v="1"/>
    <x v="3"/>
    <x v="2"/>
    <x v="1"/>
    <n v="0"/>
    <n v="0"/>
    <n v="0"/>
  </r>
  <r>
    <x v="9"/>
    <x v="23"/>
    <x v="2"/>
    <x v="0"/>
    <x v="1"/>
    <x v="0"/>
    <x v="2"/>
    <x v="0"/>
    <n v="57"/>
    <n v="0"/>
    <n v="15.105"/>
  </r>
  <r>
    <x v="9"/>
    <x v="10"/>
    <x v="0"/>
    <x v="2"/>
    <x v="1"/>
    <x v="5"/>
    <x v="2"/>
    <x v="0"/>
    <n v="2"/>
    <n v="19.002500000000001"/>
    <n v="1.3800000000000001"/>
  </r>
  <r>
    <x v="4"/>
    <x v="21"/>
    <x v="0"/>
    <x v="0"/>
    <x v="1"/>
    <x v="0"/>
    <x v="3"/>
    <x v="0"/>
    <n v="16"/>
    <n v="0"/>
    <n v="4.24"/>
  </r>
  <r>
    <x v="1"/>
    <x v="15"/>
    <x v="2"/>
    <x v="2"/>
    <x v="1"/>
    <x v="1"/>
    <x v="3"/>
    <x v="0"/>
    <n v="20"/>
    <n v="5.7869000000000002"/>
    <n v="9"/>
  </r>
  <r>
    <x v="2"/>
    <x v="16"/>
    <x v="7"/>
    <x v="2"/>
    <x v="1"/>
    <x v="0"/>
    <x v="3"/>
    <x v="1"/>
    <n v="1"/>
    <n v="0"/>
    <n v="0"/>
  </r>
  <r>
    <x v="4"/>
    <x v="4"/>
    <x v="3"/>
    <x v="0"/>
    <x v="1"/>
    <x v="0"/>
    <x v="2"/>
    <x v="1"/>
    <n v="399"/>
    <n v="0"/>
    <n v="0"/>
  </r>
  <r>
    <x v="8"/>
    <x v="22"/>
    <x v="7"/>
    <x v="0"/>
    <x v="1"/>
    <x v="0"/>
    <x v="3"/>
    <x v="1"/>
    <n v="1"/>
    <n v="0"/>
    <n v="0"/>
  </r>
  <r>
    <x v="5"/>
    <x v="15"/>
    <x v="2"/>
    <x v="1"/>
    <x v="1"/>
    <x v="0"/>
    <x v="0"/>
    <x v="0"/>
    <n v="26"/>
    <n v="0"/>
    <n v="6.8900000000000006"/>
  </r>
  <r>
    <x v="3"/>
    <x v="8"/>
    <x v="5"/>
    <x v="2"/>
    <x v="1"/>
    <x v="3"/>
    <x v="2"/>
    <x v="1"/>
    <n v="0"/>
    <n v="0"/>
    <n v="0"/>
  </r>
  <r>
    <x v="1"/>
    <x v="2"/>
    <x v="2"/>
    <x v="2"/>
    <x v="1"/>
    <x v="2"/>
    <x v="3"/>
    <x v="0"/>
    <n v="11"/>
    <n v="0"/>
    <n v="3.0150000000000001"/>
  </r>
  <r>
    <x v="11"/>
    <x v="10"/>
    <x v="0"/>
    <x v="1"/>
    <x v="1"/>
    <x v="0"/>
    <x v="0"/>
    <x v="1"/>
    <n v="4"/>
    <n v="0"/>
    <n v="0"/>
  </r>
  <r>
    <x v="7"/>
    <x v="9"/>
    <x v="2"/>
    <x v="0"/>
    <x v="1"/>
    <x v="2"/>
    <x v="0"/>
    <x v="1"/>
    <n v="3"/>
    <n v="0"/>
    <n v="0"/>
  </r>
  <r>
    <x v="4"/>
    <x v="21"/>
    <x v="0"/>
    <x v="0"/>
    <x v="1"/>
    <x v="3"/>
    <x v="2"/>
    <x v="1"/>
    <n v="0"/>
    <n v="0"/>
    <n v="0"/>
  </r>
  <r>
    <x v="3"/>
    <x v="23"/>
    <x v="2"/>
    <x v="0"/>
    <x v="1"/>
    <x v="1"/>
    <x v="0"/>
    <x v="0"/>
    <n v="1"/>
    <n v="0.151"/>
    <n v="0.45"/>
  </r>
  <r>
    <x v="5"/>
    <x v="6"/>
    <x v="4"/>
    <x v="2"/>
    <x v="1"/>
    <x v="2"/>
    <x v="2"/>
    <x v="0"/>
    <n v="96"/>
    <n v="0"/>
    <n v="25.44"/>
  </r>
  <r>
    <x v="0"/>
    <x v="19"/>
    <x v="2"/>
    <x v="1"/>
    <x v="1"/>
    <x v="4"/>
    <x v="2"/>
    <x v="1"/>
    <n v="22"/>
    <n v="0"/>
    <n v="0"/>
  </r>
  <r>
    <x v="5"/>
    <x v="8"/>
    <x v="5"/>
    <x v="2"/>
    <x v="1"/>
    <x v="0"/>
    <x v="0"/>
    <x v="0"/>
    <n v="22"/>
    <n v="0"/>
    <n v="5.83"/>
  </r>
  <r>
    <x v="4"/>
    <x v="0"/>
    <x v="0"/>
    <x v="0"/>
    <x v="0"/>
    <x v="3"/>
    <x v="2"/>
    <x v="1"/>
    <n v="0"/>
    <n v="0"/>
    <n v="0"/>
  </r>
  <r>
    <x v="2"/>
    <x v="9"/>
    <x v="2"/>
    <x v="2"/>
    <x v="1"/>
    <x v="2"/>
    <x v="2"/>
    <x v="1"/>
    <n v="1"/>
    <n v="0"/>
    <n v="0"/>
  </r>
  <r>
    <x v="1"/>
    <x v="11"/>
    <x v="2"/>
    <x v="0"/>
    <x v="1"/>
    <x v="5"/>
    <x v="1"/>
    <x v="0"/>
    <n v="5"/>
    <n v="54.236600000000003"/>
    <n v="3.45"/>
  </r>
  <r>
    <x v="7"/>
    <x v="19"/>
    <x v="2"/>
    <x v="0"/>
    <x v="1"/>
    <x v="0"/>
    <x v="3"/>
    <x v="1"/>
    <n v="119"/>
    <n v="0"/>
    <n v="0"/>
  </r>
  <r>
    <x v="9"/>
    <x v="11"/>
    <x v="2"/>
    <x v="0"/>
    <x v="1"/>
    <x v="2"/>
    <x v="3"/>
    <x v="1"/>
    <n v="33"/>
    <n v="0"/>
    <n v="0"/>
  </r>
  <r>
    <x v="7"/>
    <x v="10"/>
    <x v="0"/>
    <x v="2"/>
    <x v="0"/>
    <x v="0"/>
    <x v="3"/>
    <x v="0"/>
    <n v="187"/>
    <n v="0"/>
    <n v="51.425000000000004"/>
  </r>
  <r>
    <x v="3"/>
    <x v="11"/>
    <x v="2"/>
    <x v="0"/>
    <x v="1"/>
    <x v="1"/>
    <x v="0"/>
    <x v="0"/>
    <n v="1865"/>
    <n v="576.19479999999999"/>
    <n v="839.25"/>
  </r>
  <r>
    <x v="7"/>
    <x v="10"/>
    <x v="0"/>
    <x v="2"/>
    <x v="1"/>
    <x v="0"/>
    <x v="1"/>
    <x v="1"/>
    <n v="2"/>
    <n v="0"/>
    <n v="0"/>
  </r>
  <r>
    <x v="10"/>
    <x v="10"/>
    <x v="0"/>
    <x v="2"/>
    <x v="1"/>
    <x v="4"/>
    <x v="3"/>
    <x v="0"/>
    <n v="35"/>
    <n v="0"/>
    <n v="19.25"/>
  </r>
  <r>
    <x v="6"/>
    <x v="25"/>
    <x v="11"/>
    <x v="0"/>
    <x v="1"/>
    <x v="2"/>
    <x v="2"/>
    <x v="0"/>
    <n v="3"/>
    <n v="0"/>
    <n v="0.82500000000000007"/>
  </r>
  <r>
    <x v="4"/>
    <x v="10"/>
    <x v="0"/>
    <x v="0"/>
    <x v="0"/>
    <x v="0"/>
    <x v="2"/>
    <x v="1"/>
    <n v="183"/>
    <n v="0"/>
    <n v="0"/>
  </r>
  <r>
    <x v="1"/>
    <x v="19"/>
    <x v="2"/>
    <x v="1"/>
    <x v="1"/>
    <x v="3"/>
    <x v="1"/>
    <x v="0"/>
    <n v="2"/>
    <n v="0"/>
    <n v="1.1000000000000001"/>
  </r>
  <r>
    <x v="1"/>
    <x v="11"/>
    <x v="2"/>
    <x v="0"/>
    <x v="1"/>
    <x v="2"/>
    <x v="1"/>
    <x v="0"/>
    <n v="226"/>
    <n v="0"/>
    <n v="61.88"/>
  </r>
  <r>
    <x v="3"/>
    <x v="12"/>
    <x v="1"/>
    <x v="2"/>
    <x v="1"/>
    <x v="2"/>
    <x v="0"/>
    <x v="0"/>
    <n v="14"/>
    <n v="0"/>
    <n v="3.85"/>
  </r>
  <r>
    <x v="6"/>
    <x v="9"/>
    <x v="2"/>
    <x v="2"/>
    <x v="1"/>
    <x v="3"/>
    <x v="0"/>
    <x v="1"/>
    <n v="4"/>
    <n v="0"/>
    <n v="0"/>
  </r>
  <r>
    <x v="4"/>
    <x v="6"/>
    <x v="4"/>
    <x v="1"/>
    <x v="1"/>
    <x v="2"/>
    <x v="2"/>
    <x v="0"/>
    <n v="16"/>
    <n v="0"/>
    <n v="4.24"/>
  </r>
  <r>
    <x v="3"/>
    <x v="4"/>
    <x v="3"/>
    <x v="2"/>
    <x v="1"/>
    <x v="0"/>
    <x v="1"/>
    <x v="0"/>
    <n v="57"/>
    <n v="0"/>
    <n v="15.675000000000001"/>
  </r>
  <r>
    <x v="8"/>
    <x v="10"/>
    <x v="0"/>
    <x v="0"/>
    <x v="1"/>
    <x v="5"/>
    <x v="2"/>
    <x v="0"/>
    <n v="3"/>
    <n v="6.0352000000000006"/>
    <n v="2.0700000000000003"/>
  </r>
  <r>
    <x v="1"/>
    <x v="17"/>
    <x v="8"/>
    <x v="0"/>
    <x v="1"/>
    <x v="4"/>
    <x v="0"/>
    <x v="1"/>
    <n v="154"/>
    <n v="0"/>
    <n v="0"/>
  </r>
  <r>
    <x v="6"/>
    <x v="17"/>
    <x v="8"/>
    <x v="0"/>
    <x v="1"/>
    <x v="2"/>
    <x v="2"/>
    <x v="0"/>
    <n v="1809"/>
    <n v="0"/>
    <n v="497.47500000000002"/>
  </r>
  <r>
    <x v="1"/>
    <x v="19"/>
    <x v="2"/>
    <x v="1"/>
    <x v="1"/>
    <x v="5"/>
    <x v="1"/>
    <x v="0"/>
    <n v="1"/>
    <n v="18.151500000000002"/>
    <n v="0.69000000000000006"/>
  </r>
  <r>
    <x v="6"/>
    <x v="16"/>
    <x v="7"/>
    <x v="0"/>
    <x v="1"/>
    <x v="0"/>
    <x v="1"/>
    <x v="0"/>
    <n v="489"/>
    <n v="0"/>
    <n v="134.47499999999999"/>
  </r>
  <r>
    <x v="4"/>
    <x v="26"/>
    <x v="2"/>
    <x v="0"/>
    <x v="1"/>
    <x v="1"/>
    <x v="3"/>
    <x v="0"/>
    <n v="5"/>
    <n v="1.2549000000000001"/>
    <n v="2.25"/>
  </r>
  <r>
    <x v="3"/>
    <x v="6"/>
    <x v="4"/>
    <x v="1"/>
    <x v="0"/>
    <x v="2"/>
    <x v="0"/>
    <x v="0"/>
    <n v="2"/>
    <n v="0"/>
    <n v="0.55000000000000004"/>
  </r>
  <r>
    <x v="6"/>
    <x v="10"/>
    <x v="0"/>
    <x v="2"/>
    <x v="1"/>
    <x v="2"/>
    <x v="1"/>
    <x v="1"/>
    <n v="1"/>
    <n v="0"/>
    <n v="0"/>
  </r>
  <r>
    <x v="5"/>
    <x v="9"/>
    <x v="2"/>
    <x v="0"/>
    <x v="1"/>
    <x v="3"/>
    <x v="0"/>
    <x v="0"/>
    <n v="115"/>
    <n v="0"/>
    <n v="63.25"/>
  </r>
  <r>
    <x v="1"/>
    <x v="6"/>
    <x v="4"/>
    <x v="1"/>
    <x v="1"/>
    <x v="2"/>
    <x v="0"/>
    <x v="0"/>
    <n v="5"/>
    <n v="0"/>
    <n v="1.375"/>
  </r>
  <r>
    <x v="10"/>
    <x v="13"/>
    <x v="0"/>
    <x v="2"/>
    <x v="1"/>
    <x v="3"/>
    <x v="2"/>
    <x v="0"/>
    <n v="3"/>
    <n v="0"/>
    <n v="1.6500000000000001"/>
  </r>
  <r>
    <x v="8"/>
    <x v="9"/>
    <x v="2"/>
    <x v="2"/>
    <x v="1"/>
    <x v="1"/>
    <x v="3"/>
    <x v="0"/>
    <n v="9"/>
    <n v="2.3423000000000003"/>
    <n v="4.05"/>
  </r>
  <r>
    <x v="11"/>
    <x v="17"/>
    <x v="8"/>
    <x v="0"/>
    <x v="1"/>
    <x v="5"/>
    <x v="1"/>
    <x v="0"/>
    <n v="9"/>
    <n v="137.25650000000002"/>
    <n v="6.21"/>
  </r>
  <r>
    <x v="0"/>
    <x v="5"/>
    <x v="1"/>
    <x v="2"/>
    <x v="1"/>
    <x v="4"/>
    <x v="2"/>
    <x v="0"/>
    <n v="2"/>
    <n v="0"/>
    <n v="1.1000000000000001"/>
  </r>
  <r>
    <x v="10"/>
    <x v="15"/>
    <x v="2"/>
    <x v="2"/>
    <x v="1"/>
    <x v="2"/>
    <x v="2"/>
    <x v="0"/>
    <n v="67"/>
    <n v="0"/>
    <n v="18.425000000000001"/>
  </r>
  <r>
    <x v="1"/>
    <x v="14"/>
    <x v="6"/>
    <x v="0"/>
    <x v="1"/>
    <x v="3"/>
    <x v="2"/>
    <x v="1"/>
    <n v="0"/>
    <n v="0"/>
    <n v="0"/>
  </r>
  <r>
    <x v="4"/>
    <x v="1"/>
    <x v="1"/>
    <x v="2"/>
    <x v="1"/>
    <x v="0"/>
    <x v="1"/>
    <x v="0"/>
    <n v="5"/>
    <n v="0"/>
    <n v="1.325"/>
  </r>
  <r>
    <x v="3"/>
    <x v="4"/>
    <x v="3"/>
    <x v="0"/>
    <x v="0"/>
    <x v="0"/>
    <x v="1"/>
    <x v="0"/>
    <n v="57"/>
    <n v="0"/>
    <n v="15.675000000000001"/>
  </r>
  <r>
    <x v="1"/>
    <x v="6"/>
    <x v="4"/>
    <x v="0"/>
    <x v="1"/>
    <x v="1"/>
    <x v="0"/>
    <x v="0"/>
    <n v="1729"/>
    <n v="501.2303"/>
    <n v="778.05000000000007"/>
  </r>
  <r>
    <x v="2"/>
    <x v="2"/>
    <x v="2"/>
    <x v="0"/>
    <x v="1"/>
    <x v="2"/>
    <x v="0"/>
    <x v="1"/>
    <n v="28"/>
    <n v="0"/>
    <n v="0"/>
  </r>
  <r>
    <x v="10"/>
    <x v="9"/>
    <x v="2"/>
    <x v="1"/>
    <x v="1"/>
    <x v="3"/>
    <x v="3"/>
    <x v="0"/>
    <n v="2"/>
    <n v="0"/>
    <n v="1.1000000000000001"/>
  </r>
  <r>
    <x v="3"/>
    <x v="6"/>
    <x v="4"/>
    <x v="1"/>
    <x v="0"/>
    <x v="0"/>
    <x v="3"/>
    <x v="0"/>
    <n v="7"/>
    <n v="0"/>
    <n v="1.925"/>
  </r>
  <r>
    <x v="6"/>
    <x v="8"/>
    <x v="5"/>
    <x v="0"/>
    <x v="1"/>
    <x v="5"/>
    <x v="2"/>
    <x v="0"/>
    <n v="2"/>
    <n v="10.3528"/>
    <n v="1.3800000000000001"/>
  </r>
  <r>
    <x v="7"/>
    <x v="9"/>
    <x v="2"/>
    <x v="0"/>
    <x v="1"/>
    <x v="0"/>
    <x v="3"/>
    <x v="0"/>
    <n v="3080"/>
    <n v="0"/>
    <n v="847"/>
  </r>
  <r>
    <x v="1"/>
    <x v="10"/>
    <x v="0"/>
    <x v="0"/>
    <x v="0"/>
    <x v="0"/>
    <x v="1"/>
    <x v="1"/>
    <n v="11"/>
    <n v="0"/>
    <n v="0"/>
  </r>
  <r>
    <x v="0"/>
    <x v="4"/>
    <x v="3"/>
    <x v="0"/>
    <x v="0"/>
    <x v="3"/>
    <x v="2"/>
    <x v="0"/>
    <n v="65"/>
    <n v="0"/>
    <n v="35.75"/>
  </r>
  <r>
    <x v="10"/>
    <x v="4"/>
    <x v="3"/>
    <x v="0"/>
    <x v="1"/>
    <x v="1"/>
    <x v="0"/>
    <x v="0"/>
    <n v="4167"/>
    <n v="1386.8592000000001"/>
    <n v="1875.15"/>
  </r>
  <r>
    <x v="10"/>
    <x v="13"/>
    <x v="0"/>
    <x v="0"/>
    <x v="1"/>
    <x v="0"/>
    <x v="3"/>
    <x v="0"/>
    <n v="84"/>
    <n v="0"/>
    <n v="23.1"/>
  </r>
  <r>
    <x v="5"/>
    <x v="29"/>
    <x v="1"/>
    <x v="0"/>
    <x v="1"/>
    <x v="1"/>
    <x v="2"/>
    <x v="0"/>
    <n v="2"/>
    <n v="0.43440000000000001"/>
    <n v="0.9"/>
  </r>
  <r>
    <x v="4"/>
    <x v="8"/>
    <x v="5"/>
    <x v="0"/>
    <x v="1"/>
    <x v="4"/>
    <x v="0"/>
    <x v="0"/>
    <n v="5"/>
    <n v="0"/>
    <n v="2.75"/>
  </r>
  <r>
    <x v="10"/>
    <x v="15"/>
    <x v="2"/>
    <x v="0"/>
    <x v="1"/>
    <x v="0"/>
    <x v="1"/>
    <x v="1"/>
    <n v="4"/>
    <n v="0"/>
    <n v="0"/>
  </r>
  <r>
    <x v="9"/>
    <x v="10"/>
    <x v="0"/>
    <x v="2"/>
    <x v="0"/>
    <x v="1"/>
    <x v="1"/>
    <x v="0"/>
    <n v="22"/>
    <n v="7.9226000000000001"/>
    <n v="9.9"/>
  </r>
  <r>
    <x v="6"/>
    <x v="11"/>
    <x v="2"/>
    <x v="1"/>
    <x v="1"/>
    <x v="5"/>
    <x v="1"/>
    <x v="0"/>
    <n v="1"/>
    <n v="7.4003000000000005"/>
    <n v="0.69000000000000006"/>
  </r>
  <r>
    <x v="11"/>
    <x v="8"/>
    <x v="5"/>
    <x v="1"/>
    <x v="1"/>
    <x v="2"/>
    <x v="0"/>
    <x v="0"/>
    <n v="2"/>
    <n v="0"/>
    <n v="0.55000000000000004"/>
  </r>
  <r>
    <x v="9"/>
    <x v="17"/>
    <x v="8"/>
    <x v="0"/>
    <x v="1"/>
    <x v="2"/>
    <x v="1"/>
    <x v="0"/>
    <n v="118"/>
    <n v="0"/>
    <n v="31.270000000000003"/>
  </r>
  <r>
    <x v="6"/>
    <x v="0"/>
    <x v="0"/>
    <x v="0"/>
    <x v="1"/>
    <x v="3"/>
    <x v="2"/>
    <x v="1"/>
    <n v="2"/>
    <n v="0"/>
    <n v="0"/>
  </r>
  <r>
    <x v="6"/>
    <x v="11"/>
    <x v="2"/>
    <x v="2"/>
    <x v="1"/>
    <x v="0"/>
    <x v="3"/>
    <x v="1"/>
    <n v="18"/>
    <n v="0"/>
    <n v="0"/>
  </r>
  <r>
    <x v="7"/>
    <x v="19"/>
    <x v="2"/>
    <x v="1"/>
    <x v="1"/>
    <x v="2"/>
    <x v="1"/>
    <x v="0"/>
    <n v="2"/>
    <n v="0"/>
    <n v="0.55000000000000004"/>
  </r>
  <r>
    <x v="10"/>
    <x v="1"/>
    <x v="1"/>
    <x v="0"/>
    <x v="1"/>
    <x v="0"/>
    <x v="2"/>
    <x v="0"/>
    <n v="5668"/>
    <n v="0"/>
    <n v="1558.7"/>
  </r>
  <r>
    <x v="9"/>
    <x v="17"/>
    <x v="8"/>
    <x v="0"/>
    <x v="1"/>
    <x v="3"/>
    <x v="0"/>
    <x v="1"/>
    <n v="31"/>
    <n v="0"/>
    <n v="0"/>
  </r>
  <r>
    <x v="8"/>
    <x v="10"/>
    <x v="0"/>
    <x v="1"/>
    <x v="1"/>
    <x v="2"/>
    <x v="3"/>
    <x v="0"/>
    <n v="29"/>
    <n v="0"/>
    <n v="7.9750000000000005"/>
  </r>
  <r>
    <x v="8"/>
    <x v="27"/>
    <x v="12"/>
    <x v="0"/>
    <x v="1"/>
    <x v="0"/>
    <x v="0"/>
    <x v="0"/>
    <n v="2"/>
    <n v="0"/>
    <n v="0.55000000000000004"/>
  </r>
  <r>
    <x v="11"/>
    <x v="11"/>
    <x v="2"/>
    <x v="0"/>
    <x v="1"/>
    <x v="1"/>
    <x v="2"/>
    <x v="0"/>
    <n v="5112"/>
    <n v="1544.5591000000002"/>
    <n v="2300.4"/>
  </r>
  <r>
    <x v="0"/>
    <x v="1"/>
    <x v="1"/>
    <x v="1"/>
    <x v="1"/>
    <x v="0"/>
    <x v="0"/>
    <x v="0"/>
    <n v="9"/>
    <n v="0"/>
    <n v="2.3850000000000002"/>
  </r>
  <r>
    <x v="10"/>
    <x v="17"/>
    <x v="8"/>
    <x v="0"/>
    <x v="1"/>
    <x v="2"/>
    <x v="3"/>
    <x v="1"/>
    <n v="27"/>
    <n v="0"/>
    <n v="0"/>
  </r>
  <r>
    <x v="7"/>
    <x v="11"/>
    <x v="2"/>
    <x v="0"/>
    <x v="1"/>
    <x v="0"/>
    <x v="2"/>
    <x v="0"/>
    <n v="34944"/>
    <n v="0"/>
    <n v="9609.6"/>
  </r>
  <r>
    <x v="5"/>
    <x v="13"/>
    <x v="0"/>
    <x v="1"/>
    <x v="1"/>
    <x v="2"/>
    <x v="3"/>
    <x v="0"/>
    <n v="1"/>
    <n v="0"/>
    <n v="0.26500000000000001"/>
  </r>
  <r>
    <x v="0"/>
    <x v="9"/>
    <x v="2"/>
    <x v="1"/>
    <x v="1"/>
    <x v="3"/>
    <x v="2"/>
    <x v="0"/>
    <n v="25"/>
    <n v="0"/>
    <n v="13.75"/>
  </r>
  <r>
    <x v="1"/>
    <x v="12"/>
    <x v="1"/>
    <x v="1"/>
    <x v="1"/>
    <x v="1"/>
    <x v="3"/>
    <x v="0"/>
    <n v="4"/>
    <n v="0.95310000000000006"/>
    <n v="1.8"/>
  </r>
  <r>
    <x v="7"/>
    <x v="10"/>
    <x v="0"/>
    <x v="2"/>
    <x v="0"/>
    <x v="3"/>
    <x v="2"/>
    <x v="1"/>
    <n v="3"/>
    <n v="0"/>
    <n v="0"/>
  </r>
  <r>
    <x v="4"/>
    <x v="6"/>
    <x v="4"/>
    <x v="2"/>
    <x v="1"/>
    <x v="0"/>
    <x v="2"/>
    <x v="1"/>
    <n v="15"/>
    <n v="0"/>
    <n v="0"/>
  </r>
  <r>
    <x v="4"/>
    <x v="8"/>
    <x v="5"/>
    <x v="0"/>
    <x v="1"/>
    <x v="2"/>
    <x v="0"/>
    <x v="1"/>
    <n v="1"/>
    <n v="0"/>
    <n v="0"/>
  </r>
  <r>
    <x v="4"/>
    <x v="4"/>
    <x v="3"/>
    <x v="1"/>
    <x v="1"/>
    <x v="3"/>
    <x v="2"/>
    <x v="0"/>
    <n v="3"/>
    <n v="0"/>
    <n v="1.6500000000000001"/>
  </r>
  <r>
    <x v="5"/>
    <x v="11"/>
    <x v="2"/>
    <x v="1"/>
    <x v="1"/>
    <x v="3"/>
    <x v="0"/>
    <x v="0"/>
    <n v="13"/>
    <n v="0"/>
    <n v="7.15"/>
  </r>
  <r>
    <x v="7"/>
    <x v="8"/>
    <x v="5"/>
    <x v="0"/>
    <x v="1"/>
    <x v="3"/>
    <x v="2"/>
    <x v="1"/>
    <n v="7"/>
    <n v="0"/>
    <n v="0"/>
  </r>
  <r>
    <x v="1"/>
    <x v="15"/>
    <x v="2"/>
    <x v="0"/>
    <x v="1"/>
    <x v="3"/>
    <x v="0"/>
    <x v="0"/>
    <n v="70"/>
    <n v="0"/>
    <n v="38.5"/>
  </r>
  <r>
    <x v="6"/>
    <x v="0"/>
    <x v="0"/>
    <x v="1"/>
    <x v="0"/>
    <x v="1"/>
    <x v="2"/>
    <x v="0"/>
    <n v="1"/>
    <n v="0.1013"/>
    <n v="0.45"/>
  </r>
  <r>
    <x v="1"/>
    <x v="6"/>
    <x v="4"/>
    <x v="2"/>
    <x v="1"/>
    <x v="0"/>
    <x v="2"/>
    <x v="1"/>
    <n v="16"/>
    <n v="0"/>
    <n v="0"/>
  </r>
  <r>
    <x v="10"/>
    <x v="3"/>
    <x v="2"/>
    <x v="1"/>
    <x v="1"/>
    <x v="0"/>
    <x v="3"/>
    <x v="1"/>
    <n v="1"/>
    <n v="0"/>
    <n v="0"/>
  </r>
  <r>
    <x v="3"/>
    <x v="6"/>
    <x v="4"/>
    <x v="2"/>
    <x v="1"/>
    <x v="1"/>
    <x v="2"/>
    <x v="0"/>
    <n v="198"/>
    <n v="77.4846"/>
    <n v="89.100000000000009"/>
  </r>
  <r>
    <x v="6"/>
    <x v="1"/>
    <x v="1"/>
    <x v="0"/>
    <x v="1"/>
    <x v="3"/>
    <x v="2"/>
    <x v="0"/>
    <n v="422"/>
    <n v="0"/>
    <n v="232.10000000000002"/>
  </r>
  <r>
    <x v="9"/>
    <x v="22"/>
    <x v="7"/>
    <x v="0"/>
    <x v="1"/>
    <x v="2"/>
    <x v="3"/>
    <x v="0"/>
    <n v="2"/>
    <n v="0"/>
    <n v="0.53"/>
  </r>
  <r>
    <x v="9"/>
    <x v="12"/>
    <x v="1"/>
    <x v="2"/>
    <x v="1"/>
    <x v="2"/>
    <x v="1"/>
    <x v="0"/>
    <n v="2"/>
    <n v="0"/>
    <n v="0.53"/>
  </r>
  <r>
    <x v="8"/>
    <x v="17"/>
    <x v="8"/>
    <x v="1"/>
    <x v="1"/>
    <x v="2"/>
    <x v="1"/>
    <x v="0"/>
    <n v="5"/>
    <n v="0"/>
    <n v="1.375"/>
  </r>
  <r>
    <x v="0"/>
    <x v="17"/>
    <x v="8"/>
    <x v="2"/>
    <x v="1"/>
    <x v="4"/>
    <x v="0"/>
    <x v="0"/>
    <n v="13"/>
    <n v="0"/>
    <n v="7.15"/>
  </r>
  <r>
    <x v="7"/>
    <x v="9"/>
    <x v="2"/>
    <x v="0"/>
    <x v="1"/>
    <x v="2"/>
    <x v="3"/>
    <x v="0"/>
    <n v="244"/>
    <n v="0"/>
    <n v="67.100000000000009"/>
  </r>
  <r>
    <x v="3"/>
    <x v="0"/>
    <x v="0"/>
    <x v="1"/>
    <x v="1"/>
    <x v="1"/>
    <x v="2"/>
    <x v="0"/>
    <n v="2"/>
    <n v="0.16920000000000002"/>
    <n v="0.9"/>
  </r>
  <r>
    <x v="5"/>
    <x v="22"/>
    <x v="7"/>
    <x v="0"/>
    <x v="1"/>
    <x v="0"/>
    <x v="2"/>
    <x v="0"/>
    <n v="307"/>
    <n v="0"/>
    <n v="81.355000000000004"/>
  </r>
  <r>
    <x v="9"/>
    <x v="14"/>
    <x v="6"/>
    <x v="0"/>
    <x v="1"/>
    <x v="1"/>
    <x v="2"/>
    <x v="0"/>
    <n v="1"/>
    <n v="0.1515"/>
    <n v="0.45"/>
  </r>
  <r>
    <x v="5"/>
    <x v="4"/>
    <x v="3"/>
    <x v="0"/>
    <x v="0"/>
    <x v="0"/>
    <x v="1"/>
    <x v="0"/>
    <n v="61"/>
    <n v="0"/>
    <n v="16.164999999999999"/>
  </r>
  <r>
    <x v="3"/>
    <x v="10"/>
    <x v="0"/>
    <x v="0"/>
    <x v="0"/>
    <x v="2"/>
    <x v="3"/>
    <x v="1"/>
    <n v="5"/>
    <n v="0"/>
    <n v="0"/>
  </r>
  <r>
    <x v="2"/>
    <x v="11"/>
    <x v="2"/>
    <x v="2"/>
    <x v="1"/>
    <x v="0"/>
    <x v="0"/>
    <x v="0"/>
    <n v="425"/>
    <n v="0"/>
    <n v="116.875"/>
  </r>
  <r>
    <x v="7"/>
    <x v="8"/>
    <x v="5"/>
    <x v="1"/>
    <x v="1"/>
    <x v="4"/>
    <x v="0"/>
    <x v="0"/>
    <n v="1"/>
    <n v="0"/>
    <n v="0.55000000000000004"/>
  </r>
  <r>
    <x v="10"/>
    <x v="18"/>
    <x v="9"/>
    <x v="0"/>
    <x v="1"/>
    <x v="1"/>
    <x v="0"/>
    <x v="0"/>
    <n v="3"/>
    <n v="1.2193000000000001"/>
    <n v="1.35"/>
  </r>
  <r>
    <x v="6"/>
    <x v="10"/>
    <x v="0"/>
    <x v="2"/>
    <x v="0"/>
    <x v="4"/>
    <x v="2"/>
    <x v="0"/>
    <n v="2"/>
    <n v="0"/>
    <n v="1.1000000000000001"/>
  </r>
  <r>
    <x v="5"/>
    <x v="1"/>
    <x v="1"/>
    <x v="2"/>
    <x v="1"/>
    <x v="4"/>
    <x v="3"/>
    <x v="0"/>
    <n v="2"/>
    <n v="0"/>
    <n v="1.1000000000000001"/>
  </r>
  <r>
    <x v="3"/>
    <x v="17"/>
    <x v="8"/>
    <x v="0"/>
    <x v="1"/>
    <x v="4"/>
    <x v="2"/>
    <x v="0"/>
    <n v="172"/>
    <n v="0"/>
    <n v="94.600000000000009"/>
  </r>
  <r>
    <x v="4"/>
    <x v="19"/>
    <x v="2"/>
    <x v="1"/>
    <x v="1"/>
    <x v="2"/>
    <x v="3"/>
    <x v="0"/>
    <n v="11"/>
    <n v="0"/>
    <n v="2.915"/>
  </r>
  <r>
    <x v="5"/>
    <x v="9"/>
    <x v="2"/>
    <x v="0"/>
    <x v="1"/>
    <x v="4"/>
    <x v="2"/>
    <x v="0"/>
    <n v="59"/>
    <n v="0"/>
    <n v="32.450000000000003"/>
  </r>
  <r>
    <x v="7"/>
    <x v="4"/>
    <x v="3"/>
    <x v="2"/>
    <x v="1"/>
    <x v="0"/>
    <x v="2"/>
    <x v="0"/>
    <n v="918"/>
    <n v="0"/>
    <n v="252.45000000000002"/>
  </r>
  <r>
    <x v="0"/>
    <x v="1"/>
    <x v="1"/>
    <x v="2"/>
    <x v="1"/>
    <x v="1"/>
    <x v="3"/>
    <x v="0"/>
    <n v="8"/>
    <n v="1.5243"/>
    <n v="3.6"/>
  </r>
  <r>
    <x v="3"/>
    <x v="10"/>
    <x v="0"/>
    <x v="1"/>
    <x v="0"/>
    <x v="1"/>
    <x v="3"/>
    <x v="0"/>
    <n v="10"/>
    <n v="1.8594000000000002"/>
    <n v="4.5"/>
  </r>
  <r>
    <x v="5"/>
    <x v="9"/>
    <x v="2"/>
    <x v="2"/>
    <x v="1"/>
    <x v="2"/>
    <x v="0"/>
    <x v="0"/>
    <n v="13"/>
    <n v="0"/>
    <n v="3.4450000000000003"/>
  </r>
  <r>
    <x v="1"/>
    <x v="4"/>
    <x v="3"/>
    <x v="2"/>
    <x v="0"/>
    <x v="2"/>
    <x v="3"/>
    <x v="1"/>
    <n v="1"/>
    <n v="0"/>
    <n v="0"/>
  </r>
  <r>
    <x v="9"/>
    <x v="4"/>
    <x v="3"/>
    <x v="0"/>
    <x v="0"/>
    <x v="4"/>
    <x v="2"/>
    <x v="0"/>
    <n v="9"/>
    <n v="0"/>
    <n v="4.95"/>
  </r>
  <r>
    <x v="2"/>
    <x v="26"/>
    <x v="2"/>
    <x v="0"/>
    <x v="1"/>
    <x v="0"/>
    <x v="2"/>
    <x v="0"/>
    <n v="11"/>
    <n v="0"/>
    <n v="3.0250000000000004"/>
  </r>
  <r>
    <x v="2"/>
    <x v="17"/>
    <x v="8"/>
    <x v="1"/>
    <x v="1"/>
    <x v="1"/>
    <x v="2"/>
    <x v="0"/>
    <n v="55"/>
    <n v="26.388100000000001"/>
    <n v="24.75"/>
  </r>
  <r>
    <x v="4"/>
    <x v="9"/>
    <x v="2"/>
    <x v="1"/>
    <x v="1"/>
    <x v="2"/>
    <x v="3"/>
    <x v="0"/>
    <n v="7"/>
    <n v="0"/>
    <n v="1.855"/>
  </r>
  <r>
    <x v="0"/>
    <x v="25"/>
    <x v="11"/>
    <x v="0"/>
    <x v="1"/>
    <x v="2"/>
    <x v="2"/>
    <x v="0"/>
    <n v="14"/>
    <n v="0"/>
    <n v="3.71"/>
  </r>
  <r>
    <x v="3"/>
    <x v="9"/>
    <x v="2"/>
    <x v="2"/>
    <x v="1"/>
    <x v="0"/>
    <x v="0"/>
    <x v="1"/>
    <n v="5"/>
    <n v="0"/>
    <n v="0"/>
  </r>
  <r>
    <x v="10"/>
    <x v="11"/>
    <x v="2"/>
    <x v="1"/>
    <x v="1"/>
    <x v="2"/>
    <x v="0"/>
    <x v="0"/>
    <n v="28"/>
    <n v="0"/>
    <n v="7.7"/>
  </r>
  <r>
    <x v="7"/>
    <x v="15"/>
    <x v="2"/>
    <x v="1"/>
    <x v="1"/>
    <x v="0"/>
    <x v="3"/>
    <x v="0"/>
    <n v="25"/>
    <n v="0"/>
    <n v="6.875"/>
  </r>
  <r>
    <x v="3"/>
    <x v="23"/>
    <x v="2"/>
    <x v="2"/>
    <x v="1"/>
    <x v="0"/>
    <x v="3"/>
    <x v="0"/>
    <n v="1"/>
    <n v="0"/>
    <n v="0.27500000000000002"/>
  </r>
  <r>
    <x v="9"/>
    <x v="12"/>
    <x v="1"/>
    <x v="1"/>
    <x v="1"/>
    <x v="0"/>
    <x v="0"/>
    <x v="0"/>
    <n v="12"/>
    <n v="0"/>
    <n v="3.18"/>
  </r>
  <r>
    <x v="1"/>
    <x v="23"/>
    <x v="2"/>
    <x v="0"/>
    <x v="1"/>
    <x v="0"/>
    <x v="3"/>
    <x v="0"/>
    <n v="23"/>
    <n v="0"/>
    <n v="6.3050000000000006"/>
  </r>
  <r>
    <x v="10"/>
    <x v="26"/>
    <x v="2"/>
    <x v="1"/>
    <x v="1"/>
    <x v="3"/>
    <x v="3"/>
    <x v="0"/>
    <n v="1"/>
    <n v="0"/>
    <n v="0.55000000000000004"/>
  </r>
  <r>
    <x v="6"/>
    <x v="10"/>
    <x v="0"/>
    <x v="0"/>
    <x v="1"/>
    <x v="4"/>
    <x v="0"/>
    <x v="0"/>
    <n v="151"/>
    <n v="0"/>
    <n v="83.05"/>
  </r>
  <r>
    <x v="2"/>
    <x v="4"/>
    <x v="3"/>
    <x v="0"/>
    <x v="0"/>
    <x v="0"/>
    <x v="0"/>
    <x v="0"/>
    <n v="135"/>
    <n v="0"/>
    <n v="37.125"/>
  </r>
  <r>
    <x v="5"/>
    <x v="18"/>
    <x v="9"/>
    <x v="2"/>
    <x v="1"/>
    <x v="3"/>
    <x v="2"/>
    <x v="1"/>
    <n v="0"/>
    <n v="0"/>
    <n v="0"/>
  </r>
  <r>
    <x v="1"/>
    <x v="10"/>
    <x v="0"/>
    <x v="0"/>
    <x v="0"/>
    <x v="1"/>
    <x v="2"/>
    <x v="0"/>
    <n v="774"/>
    <n v="220.46530000000001"/>
    <n v="348.3"/>
  </r>
  <r>
    <x v="1"/>
    <x v="4"/>
    <x v="3"/>
    <x v="0"/>
    <x v="1"/>
    <x v="2"/>
    <x v="3"/>
    <x v="1"/>
    <n v="18"/>
    <n v="0"/>
    <n v="0"/>
  </r>
  <r>
    <x v="8"/>
    <x v="4"/>
    <x v="3"/>
    <x v="2"/>
    <x v="0"/>
    <x v="2"/>
    <x v="2"/>
    <x v="0"/>
    <n v="3"/>
    <n v="0"/>
    <n v="0.82500000000000007"/>
  </r>
  <r>
    <x v="1"/>
    <x v="2"/>
    <x v="2"/>
    <x v="0"/>
    <x v="1"/>
    <x v="4"/>
    <x v="1"/>
    <x v="0"/>
    <n v="2"/>
    <n v="0"/>
    <n v="1.1000000000000001"/>
  </r>
  <r>
    <x v="3"/>
    <x v="25"/>
    <x v="11"/>
    <x v="0"/>
    <x v="1"/>
    <x v="1"/>
    <x v="0"/>
    <x v="0"/>
    <n v="3"/>
    <n v="0.86850000000000005"/>
    <n v="1.35"/>
  </r>
  <r>
    <x v="6"/>
    <x v="15"/>
    <x v="2"/>
    <x v="0"/>
    <x v="1"/>
    <x v="2"/>
    <x v="2"/>
    <x v="1"/>
    <n v="14"/>
    <n v="0"/>
    <n v="0"/>
  </r>
  <r>
    <x v="7"/>
    <x v="12"/>
    <x v="1"/>
    <x v="2"/>
    <x v="1"/>
    <x v="2"/>
    <x v="3"/>
    <x v="0"/>
    <n v="2"/>
    <n v="0"/>
    <n v="0.55000000000000004"/>
  </r>
  <r>
    <x v="11"/>
    <x v="10"/>
    <x v="0"/>
    <x v="0"/>
    <x v="0"/>
    <x v="3"/>
    <x v="1"/>
    <x v="0"/>
    <n v="17"/>
    <n v="0"/>
    <n v="9.35"/>
  </r>
  <r>
    <x v="3"/>
    <x v="16"/>
    <x v="7"/>
    <x v="2"/>
    <x v="1"/>
    <x v="3"/>
    <x v="2"/>
    <x v="0"/>
    <n v="15"/>
    <n v="0"/>
    <n v="8.25"/>
  </r>
  <r>
    <x v="3"/>
    <x v="10"/>
    <x v="0"/>
    <x v="2"/>
    <x v="1"/>
    <x v="4"/>
    <x v="1"/>
    <x v="0"/>
    <n v="1"/>
    <n v="0"/>
    <n v="0.55000000000000004"/>
  </r>
  <r>
    <x v="0"/>
    <x v="5"/>
    <x v="1"/>
    <x v="0"/>
    <x v="1"/>
    <x v="3"/>
    <x v="2"/>
    <x v="0"/>
    <n v="246"/>
    <n v="0"/>
    <n v="135.30000000000001"/>
  </r>
  <r>
    <x v="8"/>
    <x v="4"/>
    <x v="3"/>
    <x v="0"/>
    <x v="1"/>
    <x v="3"/>
    <x v="0"/>
    <x v="0"/>
    <n v="488"/>
    <n v="0"/>
    <n v="268.40000000000003"/>
  </r>
  <r>
    <x v="5"/>
    <x v="1"/>
    <x v="1"/>
    <x v="0"/>
    <x v="1"/>
    <x v="4"/>
    <x v="3"/>
    <x v="0"/>
    <n v="7"/>
    <n v="0"/>
    <n v="3.85"/>
  </r>
  <r>
    <x v="10"/>
    <x v="1"/>
    <x v="1"/>
    <x v="2"/>
    <x v="1"/>
    <x v="0"/>
    <x v="0"/>
    <x v="0"/>
    <n v="37"/>
    <n v="0"/>
    <n v="10.175000000000001"/>
  </r>
  <r>
    <x v="8"/>
    <x v="12"/>
    <x v="1"/>
    <x v="2"/>
    <x v="1"/>
    <x v="2"/>
    <x v="1"/>
    <x v="0"/>
    <n v="3"/>
    <n v="0"/>
    <n v="0.82500000000000007"/>
  </r>
  <r>
    <x v="4"/>
    <x v="17"/>
    <x v="8"/>
    <x v="1"/>
    <x v="1"/>
    <x v="0"/>
    <x v="2"/>
    <x v="1"/>
    <n v="12"/>
    <n v="0"/>
    <n v="0"/>
  </r>
  <r>
    <x v="11"/>
    <x v="13"/>
    <x v="0"/>
    <x v="0"/>
    <x v="1"/>
    <x v="2"/>
    <x v="0"/>
    <x v="0"/>
    <n v="15"/>
    <n v="0"/>
    <n v="4.125"/>
  </r>
  <r>
    <x v="3"/>
    <x v="9"/>
    <x v="2"/>
    <x v="0"/>
    <x v="1"/>
    <x v="5"/>
    <x v="3"/>
    <x v="0"/>
    <n v="1"/>
    <n v="2.1177999999999999"/>
    <n v="0.69000000000000006"/>
  </r>
  <r>
    <x v="7"/>
    <x v="15"/>
    <x v="2"/>
    <x v="0"/>
    <x v="1"/>
    <x v="3"/>
    <x v="1"/>
    <x v="0"/>
    <n v="17"/>
    <n v="0"/>
    <n v="9.35"/>
  </r>
  <r>
    <x v="3"/>
    <x v="6"/>
    <x v="4"/>
    <x v="1"/>
    <x v="0"/>
    <x v="1"/>
    <x v="2"/>
    <x v="0"/>
    <n v="1"/>
    <n v="0.15130000000000002"/>
    <n v="0.45"/>
  </r>
  <r>
    <x v="3"/>
    <x v="15"/>
    <x v="2"/>
    <x v="1"/>
    <x v="1"/>
    <x v="1"/>
    <x v="3"/>
    <x v="0"/>
    <n v="10"/>
    <n v="4.4094000000000007"/>
    <n v="4.5"/>
  </r>
  <r>
    <x v="2"/>
    <x v="11"/>
    <x v="2"/>
    <x v="0"/>
    <x v="1"/>
    <x v="2"/>
    <x v="2"/>
    <x v="0"/>
    <n v="3345"/>
    <n v="0"/>
    <n v="919.875"/>
  </r>
  <r>
    <x v="9"/>
    <x v="8"/>
    <x v="5"/>
    <x v="0"/>
    <x v="1"/>
    <x v="3"/>
    <x v="0"/>
    <x v="0"/>
    <n v="18"/>
    <n v="0"/>
    <n v="9.9"/>
  </r>
  <r>
    <x v="0"/>
    <x v="10"/>
    <x v="0"/>
    <x v="2"/>
    <x v="0"/>
    <x v="2"/>
    <x v="2"/>
    <x v="1"/>
    <n v="5"/>
    <n v="0"/>
    <n v="0"/>
  </r>
  <r>
    <x v="11"/>
    <x v="9"/>
    <x v="2"/>
    <x v="2"/>
    <x v="1"/>
    <x v="0"/>
    <x v="2"/>
    <x v="1"/>
    <n v="15"/>
    <n v="0"/>
    <n v="0"/>
  </r>
  <r>
    <x v="6"/>
    <x v="6"/>
    <x v="4"/>
    <x v="0"/>
    <x v="1"/>
    <x v="0"/>
    <x v="0"/>
    <x v="0"/>
    <n v="4868"/>
    <n v="0"/>
    <n v="1338.7"/>
  </r>
  <r>
    <x v="6"/>
    <x v="9"/>
    <x v="2"/>
    <x v="1"/>
    <x v="1"/>
    <x v="3"/>
    <x v="2"/>
    <x v="1"/>
    <n v="0"/>
    <n v="0"/>
    <n v="0"/>
  </r>
  <r>
    <x v="2"/>
    <x v="17"/>
    <x v="8"/>
    <x v="0"/>
    <x v="1"/>
    <x v="3"/>
    <x v="0"/>
    <x v="0"/>
    <n v="225"/>
    <n v="0"/>
    <n v="123.75"/>
  </r>
  <r>
    <x v="9"/>
    <x v="9"/>
    <x v="2"/>
    <x v="0"/>
    <x v="1"/>
    <x v="0"/>
    <x v="3"/>
    <x v="1"/>
    <n v="44"/>
    <n v="0"/>
    <n v="0"/>
  </r>
  <r>
    <x v="6"/>
    <x v="15"/>
    <x v="2"/>
    <x v="0"/>
    <x v="1"/>
    <x v="4"/>
    <x v="2"/>
    <x v="0"/>
    <n v="26"/>
    <n v="0"/>
    <n v="14.3"/>
  </r>
  <r>
    <x v="0"/>
    <x v="6"/>
    <x v="4"/>
    <x v="2"/>
    <x v="1"/>
    <x v="2"/>
    <x v="1"/>
    <x v="1"/>
    <n v="1"/>
    <n v="0"/>
    <n v="0"/>
  </r>
  <r>
    <x v="10"/>
    <x v="27"/>
    <x v="12"/>
    <x v="0"/>
    <x v="1"/>
    <x v="0"/>
    <x v="1"/>
    <x v="0"/>
    <n v="1"/>
    <n v="0"/>
    <n v="0.27500000000000002"/>
  </r>
  <r>
    <x v="9"/>
    <x v="13"/>
    <x v="0"/>
    <x v="0"/>
    <x v="1"/>
    <x v="3"/>
    <x v="2"/>
    <x v="0"/>
    <n v="60"/>
    <n v="0"/>
    <n v="33"/>
  </r>
  <r>
    <x v="1"/>
    <x v="7"/>
    <x v="2"/>
    <x v="0"/>
    <x v="1"/>
    <x v="3"/>
    <x v="2"/>
    <x v="0"/>
    <n v="4"/>
    <n v="0"/>
    <n v="2.2000000000000002"/>
  </r>
  <r>
    <x v="3"/>
    <x v="4"/>
    <x v="3"/>
    <x v="0"/>
    <x v="1"/>
    <x v="5"/>
    <x v="0"/>
    <x v="0"/>
    <n v="7"/>
    <n v="101.9897"/>
    <n v="4.83"/>
  </r>
  <r>
    <x v="4"/>
    <x v="4"/>
    <x v="3"/>
    <x v="0"/>
    <x v="0"/>
    <x v="2"/>
    <x v="2"/>
    <x v="0"/>
    <n v="72"/>
    <n v="0"/>
    <n v="19.080000000000002"/>
  </r>
  <r>
    <x v="4"/>
    <x v="15"/>
    <x v="2"/>
    <x v="1"/>
    <x v="1"/>
    <x v="3"/>
    <x v="0"/>
    <x v="0"/>
    <n v="3"/>
    <n v="0"/>
    <n v="1.6500000000000001"/>
  </r>
  <r>
    <x v="1"/>
    <x v="6"/>
    <x v="4"/>
    <x v="2"/>
    <x v="1"/>
    <x v="3"/>
    <x v="2"/>
    <x v="1"/>
    <n v="4"/>
    <n v="0"/>
    <n v="0"/>
  </r>
  <r>
    <x v="6"/>
    <x v="19"/>
    <x v="2"/>
    <x v="0"/>
    <x v="1"/>
    <x v="2"/>
    <x v="3"/>
    <x v="0"/>
    <n v="360"/>
    <n v="0"/>
    <n v="99"/>
  </r>
  <r>
    <x v="11"/>
    <x v="5"/>
    <x v="1"/>
    <x v="2"/>
    <x v="1"/>
    <x v="3"/>
    <x v="2"/>
    <x v="1"/>
    <n v="0"/>
    <n v="0"/>
    <n v="0"/>
  </r>
  <r>
    <x v="10"/>
    <x v="26"/>
    <x v="2"/>
    <x v="0"/>
    <x v="1"/>
    <x v="0"/>
    <x v="0"/>
    <x v="1"/>
    <n v="7"/>
    <n v="0"/>
    <n v="0"/>
  </r>
  <r>
    <x v="0"/>
    <x v="10"/>
    <x v="0"/>
    <x v="2"/>
    <x v="1"/>
    <x v="2"/>
    <x v="1"/>
    <x v="0"/>
    <n v="23"/>
    <n v="0"/>
    <n v="6.0950000000000006"/>
  </r>
  <r>
    <x v="11"/>
    <x v="17"/>
    <x v="8"/>
    <x v="0"/>
    <x v="1"/>
    <x v="0"/>
    <x v="3"/>
    <x v="0"/>
    <n v="5172"/>
    <n v="0"/>
    <n v="1422.3"/>
  </r>
  <r>
    <x v="5"/>
    <x v="6"/>
    <x v="4"/>
    <x v="0"/>
    <x v="1"/>
    <x v="2"/>
    <x v="3"/>
    <x v="0"/>
    <n v="520"/>
    <n v="0"/>
    <n v="137.80000000000001"/>
  </r>
  <r>
    <x v="11"/>
    <x v="19"/>
    <x v="2"/>
    <x v="2"/>
    <x v="1"/>
    <x v="2"/>
    <x v="2"/>
    <x v="0"/>
    <n v="126"/>
    <n v="0"/>
    <n v="34.65"/>
  </r>
  <r>
    <x v="3"/>
    <x v="4"/>
    <x v="3"/>
    <x v="1"/>
    <x v="1"/>
    <x v="2"/>
    <x v="0"/>
    <x v="0"/>
    <n v="6"/>
    <n v="0"/>
    <n v="1.6500000000000001"/>
  </r>
  <r>
    <x v="9"/>
    <x v="12"/>
    <x v="1"/>
    <x v="0"/>
    <x v="1"/>
    <x v="2"/>
    <x v="2"/>
    <x v="0"/>
    <n v="507"/>
    <n v="0"/>
    <n v="134.35500000000002"/>
  </r>
  <r>
    <x v="8"/>
    <x v="8"/>
    <x v="5"/>
    <x v="2"/>
    <x v="1"/>
    <x v="3"/>
    <x v="2"/>
    <x v="0"/>
    <n v="10"/>
    <n v="0"/>
    <n v="5.5"/>
  </r>
  <r>
    <x v="9"/>
    <x v="10"/>
    <x v="0"/>
    <x v="0"/>
    <x v="0"/>
    <x v="3"/>
    <x v="2"/>
    <x v="1"/>
    <n v="16"/>
    <n v="0"/>
    <n v="0"/>
  </r>
  <r>
    <x v="8"/>
    <x v="16"/>
    <x v="7"/>
    <x v="0"/>
    <x v="1"/>
    <x v="0"/>
    <x v="1"/>
    <x v="1"/>
    <n v="2"/>
    <n v="0"/>
    <n v="0"/>
  </r>
  <r>
    <x v="8"/>
    <x v="10"/>
    <x v="0"/>
    <x v="1"/>
    <x v="0"/>
    <x v="0"/>
    <x v="1"/>
    <x v="0"/>
    <n v="3"/>
    <n v="0"/>
    <n v="0.82500000000000007"/>
  </r>
  <r>
    <x v="3"/>
    <x v="12"/>
    <x v="1"/>
    <x v="0"/>
    <x v="1"/>
    <x v="3"/>
    <x v="3"/>
    <x v="0"/>
    <n v="42"/>
    <n v="0"/>
    <n v="23.1"/>
  </r>
  <r>
    <x v="0"/>
    <x v="13"/>
    <x v="0"/>
    <x v="0"/>
    <x v="1"/>
    <x v="1"/>
    <x v="2"/>
    <x v="0"/>
    <n v="49"/>
    <n v="16.040400000000002"/>
    <n v="22.05"/>
  </r>
  <r>
    <x v="7"/>
    <x v="8"/>
    <x v="5"/>
    <x v="0"/>
    <x v="1"/>
    <x v="4"/>
    <x v="3"/>
    <x v="1"/>
    <n v="15"/>
    <n v="0"/>
    <n v="0"/>
  </r>
  <r>
    <x v="2"/>
    <x v="29"/>
    <x v="1"/>
    <x v="2"/>
    <x v="1"/>
    <x v="0"/>
    <x v="3"/>
    <x v="0"/>
    <n v="1"/>
    <n v="0"/>
    <n v="0.27500000000000002"/>
  </r>
  <r>
    <x v="0"/>
    <x v="11"/>
    <x v="2"/>
    <x v="2"/>
    <x v="1"/>
    <x v="0"/>
    <x v="3"/>
    <x v="0"/>
    <n v="571"/>
    <n v="0"/>
    <n v="151.315"/>
  </r>
  <r>
    <x v="1"/>
    <x v="12"/>
    <x v="1"/>
    <x v="2"/>
    <x v="1"/>
    <x v="3"/>
    <x v="0"/>
    <x v="0"/>
    <n v="3"/>
    <n v="0"/>
    <n v="1.6500000000000001"/>
  </r>
  <r>
    <x v="10"/>
    <x v="0"/>
    <x v="0"/>
    <x v="1"/>
    <x v="1"/>
    <x v="5"/>
    <x v="0"/>
    <x v="0"/>
    <n v="1"/>
    <n v="2.5340000000000003"/>
    <n v="0.69000000000000006"/>
  </r>
  <r>
    <x v="2"/>
    <x v="6"/>
    <x v="4"/>
    <x v="0"/>
    <x v="1"/>
    <x v="3"/>
    <x v="1"/>
    <x v="0"/>
    <n v="67"/>
    <n v="0"/>
    <n v="36.85"/>
  </r>
  <r>
    <x v="6"/>
    <x v="4"/>
    <x v="3"/>
    <x v="0"/>
    <x v="0"/>
    <x v="0"/>
    <x v="0"/>
    <x v="0"/>
    <n v="213"/>
    <n v="0"/>
    <n v="58.575000000000003"/>
  </r>
  <r>
    <x v="4"/>
    <x v="9"/>
    <x v="2"/>
    <x v="0"/>
    <x v="1"/>
    <x v="3"/>
    <x v="2"/>
    <x v="1"/>
    <n v="10"/>
    <n v="0"/>
    <n v="0"/>
  </r>
  <r>
    <x v="7"/>
    <x v="4"/>
    <x v="3"/>
    <x v="2"/>
    <x v="0"/>
    <x v="3"/>
    <x v="2"/>
    <x v="1"/>
    <n v="0"/>
    <n v="0"/>
    <n v="0"/>
  </r>
  <r>
    <x v="11"/>
    <x v="12"/>
    <x v="1"/>
    <x v="1"/>
    <x v="1"/>
    <x v="3"/>
    <x v="0"/>
    <x v="0"/>
    <n v="1"/>
    <n v="0"/>
    <n v="0.55000000000000004"/>
  </r>
  <r>
    <x v="7"/>
    <x v="24"/>
    <x v="2"/>
    <x v="0"/>
    <x v="1"/>
    <x v="2"/>
    <x v="2"/>
    <x v="1"/>
    <n v="1"/>
    <n v="0"/>
    <n v="0"/>
  </r>
  <r>
    <x v="2"/>
    <x v="9"/>
    <x v="2"/>
    <x v="2"/>
    <x v="1"/>
    <x v="3"/>
    <x v="0"/>
    <x v="0"/>
    <n v="4"/>
    <n v="0"/>
    <n v="2.2000000000000002"/>
  </r>
  <r>
    <x v="5"/>
    <x v="5"/>
    <x v="1"/>
    <x v="1"/>
    <x v="1"/>
    <x v="0"/>
    <x v="0"/>
    <x v="0"/>
    <n v="2"/>
    <n v="0"/>
    <n v="0.53"/>
  </r>
  <r>
    <x v="7"/>
    <x v="19"/>
    <x v="2"/>
    <x v="0"/>
    <x v="1"/>
    <x v="4"/>
    <x v="2"/>
    <x v="1"/>
    <n v="182"/>
    <n v="0"/>
    <n v="0"/>
  </r>
  <r>
    <x v="3"/>
    <x v="6"/>
    <x v="4"/>
    <x v="2"/>
    <x v="1"/>
    <x v="4"/>
    <x v="2"/>
    <x v="0"/>
    <n v="3"/>
    <n v="0"/>
    <n v="1.6500000000000001"/>
  </r>
  <r>
    <x v="3"/>
    <x v="10"/>
    <x v="0"/>
    <x v="1"/>
    <x v="1"/>
    <x v="3"/>
    <x v="3"/>
    <x v="0"/>
    <n v="10"/>
    <n v="0"/>
    <n v="5.5"/>
  </r>
  <r>
    <x v="0"/>
    <x v="10"/>
    <x v="0"/>
    <x v="2"/>
    <x v="1"/>
    <x v="0"/>
    <x v="3"/>
    <x v="0"/>
    <n v="888"/>
    <n v="0"/>
    <n v="235.32000000000002"/>
  </r>
  <r>
    <x v="9"/>
    <x v="19"/>
    <x v="2"/>
    <x v="2"/>
    <x v="1"/>
    <x v="0"/>
    <x v="3"/>
    <x v="0"/>
    <n v="229"/>
    <n v="0"/>
    <n v="60.685000000000002"/>
  </r>
  <r>
    <x v="8"/>
    <x v="8"/>
    <x v="5"/>
    <x v="1"/>
    <x v="1"/>
    <x v="1"/>
    <x v="2"/>
    <x v="0"/>
    <n v="58"/>
    <n v="15.4619"/>
    <n v="26.1"/>
  </r>
  <r>
    <x v="8"/>
    <x v="16"/>
    <x v="7"/>
    <x v="2"/>
    <x v="1"/>
    <x v="0"/>
    <x v="3"/>
    <x v="0"/>
    <n v="51"/>
    <n v="0"/>
    <n v="14.025"/>
  </r>
  <r>
    <x v="5"/>
    <x v="15"/>
    <x v="2"/>
    <x v="0"/>
    <x v="1"/>
    <x v="2"/>
    <x v="3"/>
    <x v="0"/>
    <n v="146"/>
    <n v="0"/>
    <n v="38.690000000000005"/>
  </r>
  <r>
    <x v="10"/>
    <x v="0"/>
    <x v="0"/>
    <x v="0"/>
    <x v="1"/>
    <x v="3"/>
    <x v="0"/>
    <x v="0"/>
    <n v="17"/>
    <n v="0"/>
    <n v="9.35"/>
  </r>
  <r>
    <x v="6"/>
    <x v="12"/>
    <x v="1"/>
    <x v="2"/>
    <x v="1"/>
    <x v="1"/>
    <x v="2"/>
    <x v="0"/>
    <n v="24"/>
    <n v="4.1922000000000006"/>
    <n v="10.8"/>
  </r>
  <r>
    <x v="7"/>
    <x v="6"/>
    <x v="4"/>
    <x v="0"/>
    <x v="1"/>
    <x v="0"/>
    <x v="3"/>
    <x v="0"/>
    <n v="6911"/>
    <n v="0"/>
    <n v="1900.5250000000001"/>
  </r>
  <r>
    <x v="0"/>
    <x v="7"/>
    <x v="2"/>
    <x v="0"/>
    <x v="1"/>
    <x v="1"/>
    <x v="0"/>
    <x v="0"/>
    <n v="1"/>
    <n v="0.11800000000000001"/>
    <n v="0.45"/>
  </r>
  <r>
    <x v="3"/>
    <x v="9"/>
    <x v="2"/>
    <x v="0"/>
    <x v="1"/>
    <x v="2"/>
    <x v="1"/>
    <x v="0"/>
    <n v="56"/>
    <n v="0"/>
    <n v="15.4"/>
  </r>
  <r>
    <x v="0"/>
    <x v="8"/>
    <x v="5"/>
    <x v="2"/>
    <x v="1"/>
    <x v="0"/>
    <x v="3"/>
    <x v="1"/>
    <n v="1"/>
    <n v="0"/>
    <n v="0"/>
  </r>
  <r>
    <x v="3"/>
    <x v="6"/>
    <x v="4"/>
    <x v="1"/>
    <x v="1"/>
    <x v="2"/>
    <x v="3"/>
    <x v="0"/>
    <n v="7"/>
    <n v="0"/>
    <n v="1.925"/>
  </r>
  <r>
    <x v="0"/>
    <x v="8"/>
    <x v="5"/>
    <x v="0"/>
    <x v="1"/>
    <x v="3"/>
    <x v="2"/>
    <x v="1"/>
    <n v="7"/>
    <n v="0"/>
    <n v="0"/>
  </r>
  <r>
    <x v="9"/>
    <x v="19"/>
    <x v="2"/>
    <x v="0"/>
    <x v="1"/>
    <x v="0"/>
    <x v="3"/>
    <x v="0"/>
    <n v="4976"/>
    <n v="0"/>
    <n v="1318.64"/>
  </r>
  <r>
    <x v="8"/>
    <x v="21"/>
    <x v="0"/>
    <x v="0"/>
    <x v="1"/>
    <x v="2"/>
    <x v="0"/>
    <x v="0"/>
    <n v="6"/>
    <n v="0"/>
    <n v="1.6500000000000001"/>
  </r>
  <r>
    <x v="1"/>
    <x v="6"/>
    <x v="4"/>
    <x v="0"/>
    <x v="0"/>
    <x v="1"/>
    <x v="2"/>
    <x v="0"/>
    <n v="534"/>
    <n v="132.84"/>
    <n v="240.3"/>
  </r>
  <r>
    <x v="3"/>
    <x v="17"/>
    <x v="8"/>
    <x v="2"/>
    <x v="1"/>
    <x v="0"/>
    <x v="2"/>
    <x v="1"/>
    <n v="54"/>
    <n v="0"/>
    <n v="0"/>
  </r>
  <r>
    <x v="9"/>
    <x v="9"/>
    <x v="2"/>
    <x v="0"/>
    <x v="1"/>
    <x v="2"/>
    <x v="1"/>
    <x v="1"/>
    <n v="2"/>
    <n v="0"/>
    <n v="0"/>
  </r>
  <r>
    <x v="5"/>
    <x v="0"/>
    <x v="0"/>
    <x v="1"/>
    <x v="1"/>
    <x v="0"/>
    <x v="3"/>
    <x v="0"/>
    <n v="5"/>
    <n v="0"/>
    <n v="1.325"/>
  </r>
  <r>
    <x v="11"/>
    <x v="21"/>
    <x v="0"/>
    <x v="0"/>
    <x v="0"/>
    <x v="3"/>
    <x v="2"/>
    <x v="1"/>
    <n v="0"/>
    <n v="0"/>
    <n v="0"/>
  </r>
  <r>
    <x v="2"/>
    <x v="10"/>
    <x v="0"/>
    <x v="2"/>
    <x v="1"/>
    <x v="0"/>
    <x v="0"/>
    <x v="0"/>
    <n v="444"/>
    <n v="0"/>
    <n v="122.10000000000001"/>
  </r>
  <r>
    <x v="10"/>
    <x v="2"/>
    <x v="2"/>
    <x v="1"/>
    <x v="1"/>
    <x v="1"/>
    <x v="3"/>
    <x v="0"/>
    <n v="1"/>
    <n v="0.51680000000000004"/>
    <n v="0.45"/>
  </r>
  <r>
    <x v="2"/>
    <x v="4"/>
    <x v="3"/>
    <x v="2"/>
    <x v="0"/>
    <x v="0"/>
    <x v="2"/>
    <x v="1"/>
    <n v="1"/>
    <n v="0"/>
    <n v="0"/>
  </r>
  <r>
    <x v="11"/>
    <x v="10"/>
    <x v="0"/>
    <x v="0"/>
    <x v="0"/>
    <x v="0"/>
    <x v="0"/>
    <x v="1"/>
    <n v="42"/>
    <n v="0"/>
    <n v="0"/>
  </r>
  <r>
    <x v="8"/>
    <x v="9"/>
    <x v="2"/>
    <x v="0"/>
    <x v="1"/>
    <x v="1"/>
    <x v="3"/>
    <x v="0"/>
    <n v="295"/>
    <n v="86.493499999999997"/>
    <n v="132.75"/>
  </r>
  <r>
    <x v="3"/>
    <x v="16"/>
    <x v="7"/>
    <x v="1"/>
    <x v="1"/>
    <x v="2"/>
    <x v="0"/>
    <x v="0"/>
    <n v="1"/>
    <n v="0"/>
    <n v="0.27500000000000002"/>
  </r>
  <r>
    <x v="5"/>
    <x v="18"/>
    <x v="9"/>
    <x v="0"/>
    <x v="1"/>
    <x v="1"/>
    <x v="1"/>
    <x v="0"/>
    <n v="7"/>
    <n v="3.972"/>
    <n v="3.1500000000000004"/>
  </r>
  <r>
    <x v="11"/>
    <x v="4"/>
    <x v="3"/>
    <x v="0"/>
    <x v="1"/>
    <x v="4"/>
    <x v="1"/>
    <x v="1"/>
    <n v="46"/>
    <n v="0"/>
    <n v="0"/>
  </r>
  <r>
    <x v="5"/>
    <x v="23"/>
    <x v="2"/>
    <x v="2"/>
    <x v="1"/>
    <x v="0"/>
    <x v="1"/>
    <x v="0"/>
    <n v="2"/>
    <n v="0"/>
    <n v="0.53"/>
  </r>
  <r>
    <x v="3"/>
    <x v="23"/>
    <x v="2"/>
    <x v="0"/>
    <x v="1"/>
    <x v="2"/>
    <x v="0"/>
    <x v="0"/>
    <n v="2"/>
    <n v="0"/>
    <n v="0.55000000000000004"/>
  </r>
  <r>
    <x v="6"/>
    <x v="4"/>
    <x v="3"/>
    <x v="0"/>
    <x v="1"/>
    <x v="1"/>
    <x v="3"/>
    <x v="0"/>
    <n v="3428"/>
    <n v="1011.7370000000001"/>
    <n v="1542.6000000000001"/>
  </r>
  <r>
    <x v="5"/>
    <x v="10"/>
    <x v="0"/>
    <x v="2"/>
    <x v="0"/>
    <x v="1"/>
    <x v="1"/>
    <x v="0"/>
    <n v="41"/>
    <n v="10.5212"/>
    <n v="18.45"/>
  </r>
  <r>
    <x v="7"/>
    <x v="6"/>
    <x v="4"/>
    <x v="2"/>
    <x v="0"/>
    <x v="4"/>
    <x v="0"/>
    <x v="0"/>
    <n v="7"/>
    <n v="0"/>
    <n v="3.85"/>
  </r>
  <r>
    <x v="8"/>
    <x v="6"/>
    <x v="4"/>
    <x v="0"/>
    <x v="0"/>
    <x v="1"/>
    <x v="3"/>
    <x v="0"/>
    <n v="146"/>
    <n v="45.147100000000002"/>
    <n v="65.7"/>
  </r>
  <r>
    <x v="0"/>
    <x v="15"/>
    <x v="2"/>
    <x v="1"/>
    <x v="1"/>
    <x v="4"/>
    <x v="0"/>
    <x v="0"/>
    <n v="1"/>
    <n v="0"/>
    <n v="0.55000000000000004"/>
  </r>
  <r>
    <x v="5"/>
    <x v="15"/>
    <x v="2"/>
    <x v="1"/>
    <x v="1"/>
    <x v="1"/>
    <x v="0"/>
    <x v="0"/>
    <n v="6"/>
    <n v="1.2552000000000001"/>
    <n v="2.7"/>
  </r>
  <r>
    <x v="5"/>
    <x v="6"/>
    <x v="4"/>
    <x v="0"/>
    <x v="0"/>
    <x v="4"/>
    <x v="0"/>
    <x v="0"/>
    <n v="30"/>
    <n v="0"/>
    <n v="16.5"/>
  </r>
  <r>
    <x v="8"/>
    <x v="12"/>
    <x v="1"/>
    <x v="2"/>
    <x v="1"/>
    <x v="0"/>
    <x v="3"/>
    <x v="0"/>
    <n v="70"/>
    <n v="0"/>
    <n v="19.25"/>
  </r>
  <r>
    <x v="2"/>
    <x v="11"/>
    <x v="2"/>
    <x v="0"/>
    <x v="1"/>
    <x v="5"/>
    <x v="3"/>
    <x v="1"/>
    <n v="11"/>
    <n v="247.8922"/>
    <n v="0"/>
  </r>
  <r>
    <x v="1"/>
    <x v="2"/>
    <x v="2"/>
    <x v="2"/>
    <x v="1"/>
    <x v="3"/>
    <x v="2"/>
    <x v="1"/>
    <n v="0"/>
    <n v="0"/>
    <n v="0"/>
  </r>
  <r>
    <x v="5"/>
    <x v="4"/>
    <x v="3"/>
    <x v="1"/>
    <x v="1"/>
    <x v="2"/>
    <x v="0"/>
    <x v="0"/>
    <n v="1"/>
    <n v="0"/>
    <n v="0.26500000000000001"/>
  </r>
  <r>
    <x v="0"/>
    <x v="9"/>
    <x v="2"/>
    <x v="1"/>
    <x v="1"/>
    <x v="0"/>
    <x v="0"/>
    <x v="1"/>
    <n v="3"/>
    <n v="0"/>
    <n v="0"/>
  </r>
  <r>
    <x v="10"/>
    <x v="10"/>
    <x v="0"/>
    <x v="0"/>
    <x v="1"/>
    <x v="0"/>
    <x v="2"/>
    <x v="0"/>
    <n v="49743"/>
    <n v="0"/>
    <n v="13679.325000000001"/>
  </r>
  <r>
    <x v="11"/>
    <x v="5"/>
    <x v="1"/>
    <x v="0"/>
    <x v="1"/>
    <x v="3"/>
    <x v="0"/>
    <x v="1"/>
    <n v="1"/>
    <n v="0"/>
    <n v="0"/>
  </r>
  <r>
    <x v="8"/>
    <x v="2"/>
    <x v="2"/>
    <x v="1"/>
    <x v="1"/>
    <x v="0"/>
    <x v="0"/>
    <x v="0"/>
    <n v="13"/>
    <n v="0"/>
    <n v="3.5750000000000002"/>
  </r>
  <r>
    <x v="8"/>
    <x v="6"/>
    <x v="4"/>
    <x v="1"/>
    <x v="0"/>
    <x v="3"/>
    <x v="2"/>
    <x v="0"/>
    <n v="2"/>
    <n v="0"/>
    <n v="1.1000000000000001"/>
  </r>
  <r>
    <x v="5"/>
    <x v="2"/>
    <x v="2"/>
    <x v="2"/>
    <x v="1"/>
    <x v="2"/>
    <x v="0"/>
    <x v="0"/>
    <n v="1"/>
    <n v="0"/>
    <n v="0.26500000000000001"/>
  </r>
  <r>
    <x v="7"/>
    <x v="1"/>
    <x v="1"/>
    <x v="0"/>
    <x v="1"/>
    <x v="4"/>
    <x v="2"/>
    <x v="0"/>
    <n v="2"/>
    <n v="0"/>
    <n v="1.1000000000000001"/>
  </r>
  <r>
    <x v="7"/>
    <x v="6"/>
    <x v="4"/>
    <x v="2"/>
    <x v="0"/>
    <x v="0"/>
    <x v="0"/>
    <x v="0"/>
    <n v="35"/>
    <n v="0"/>
    <n v="9.625"/>
  </r>
  <r>
    <x v="1"/>
    <x v="17"/>
    <x v="8"/>
    <x v="1"/>
    <x v="1"/>
    <x v="0"/>
    <x v="3"/>
    <x v="0"/>
    <n v="111"/>
    <n v="0"/>
    <n v="30.375"/>
  </r>
  <r>
    <x v="7"/>
    <x v="16"/>
    <x v="7"/>
    <x v="2"/>
    <x v="1"/>
    <x v="2"/>
    <x v="2"/>
    <x v="0"/>
    <n v="29"/>
    <n v="0"/>
    <n v="7.9750000000000005"/>
  </r>
  <r>
    <x v="11"/>
    <x v="12"/>
    <x v="1"/>
    <x v="1"/>
    <x v="1"/>
    <x v="1"/>
    <x v="1"/>
    <x v="0"/>
    <n v="2"/>
    <n v="0.2336"/>
    <n v="0.9"/>
  </r>
  <r>
    <x v="7"/>
    <x v="0"/>
    <x v="0"/>
    <x v="0"/>
    <x v="1"/>
    <x v="0"/>
    <x v="2"/>
    <x v="1"/>
    <n v="25"/>
    <n v="0"/>
    <n v="0"/>
  </r>
  <r>
    <x v="6"/>
    <x v="8"/>
    <x v="5"/>
    <x v="2"/>
    <x v="1"/>
    <x v="0"/>
    <x v="0"/>
    <x v="0"/>
    <n v="31"/>
    <n v="0"/>
    <n v="8.5250000000000004"/>
  </r>
  <r>
    <x v="4"/>
    <x v="2"/>
    <x v="2"/>
    <x v="0"/>
    <x v="1"/>
    <x v="3"/>
    <x v="0"/>
    <x v="0"/>
    <n v="26"/>
    <n v="0"/>
    <n v="14.3"/>
  </r>
  <r>
    <x v="9"/>
    <x v="6"/>
    <x v="4"/>
    <x v="2"/>
    <x v="0"/>
    <x v="0"/>
    <x v="3"/>
    <x v="0"/>
    <n v="47"/>
    <n v="0"/>
    <n v="12.455"/>
  </r>
  <r>
    <x v="4"/>
    <x v="0"/>
    <x v="0"/>
    <x v="0"/>
    <x v="1"/>
    <x v="4"/>
    <x v="3"/>
    <x v="0"/>
    <n v="1"/>
    <n v="0"/>
    <n v="0.55000000000000004"/>
  </r>
  <r>
    <x v="8"/>
    <x v="17"/>
    <x v="8"/>
    <x v="2"/>
    <x v="1"/>
    <x v="5"/>
    <x v="0"/>
    <x v="0"/>
    <n v="5"/>
    <n v="32.768599999999999"/>
    <n v="3.45"/>
  </r>
  <r>
    <x v="10"/>
    <x v="19"/>
    <x v="2"/>
    <x v="1"/>
    <x v="1"/>
    <x v="5"/>
    <x v="3"/>
    <x v="0"/>
    <n v="1"/>
    <n v="33.884399999999999"/>
    <n v="0.69000000000000006"/>
  </r>
  <r>
    <x v="9"/>
    <x v="11"/>
    <x v="2"/>
    <x v="1"/>
    <x v="1"/>
    <x v="4"/>
    <x v="3"/>
    <x v="1"/>
    <n v="14"/>
    <n v="0"/>
    <n v="0"/>
  </r>
  <r>
    <x v="9"/>
    <x v="15"/>
    <x v="2"/>
    <x v="1"/>
    <x v="1"/>
    <x v="3"/>
    <x v="2"/>
    <x v="1"/>
    <n v="0"/>
    <n v="0"/>
    <n v="0"/>
  </r>
  <r>
    <x v="2"/>
    <x v="6"/>
    <x v="4"/>
    <x v="2"/>
    <x v="1"/>
    <x v="2"/>
    <x v="3"/>
    <x v="0"/>
    <n v="22"/>
    <n v="0"/>
    <n v="6.0500000000000007"/>
  </r>
  <r>
    <x v="0"/>
    <x v="13"/>
    <x v="0"/>
    <x v="0"/>
    <x v="1"/>
    <x v="2"/>
    <x v="2"/>
    <x v="0"/>
    <n v="52"/>
    <n v="0"/>
    <n v="13.780000000000001"/>
  </r>
  <r>
    <x v="1"/>
    <x v="10"/>
    <x v="0"/>
    <x v="0"/>
    <x v="1"/>
    <x v="1"/>
    <x v="1"/>
    <x v="0"/>
    <n v="1336"/>
    <n v="475.08500000000004"/>
    <n v="601.20000000000005"/>
  </r>
  <r>
    <x v="0"/>
    <x v="15"/>
    <x v="2"/>
    <x v="0"/>
    <x v="1"/>
    <x v="4"/>
    <x v="2"/>
    <x v="1"/>
    <n v="38"/>
    <n v="0"/>
    <n v="0"/>
  </r>
  <r>
    <x v="9"/>
    <x v="19"/>
    <x v="2"/>
    <x v="2"/>
    <x v="1"/>
    <x v="2"/>
    <x v="2"/>
    <x v="0"/>
    <n v="132"/>
    <n v="0"/>
    <n v="34.980000000000004"/>
  </r>
  <r>
    <x v="10"/>
    <x v="10"/>
    <x v="0"/>
    <x v="0"/>
    <x v="1"/>
    <x v="2"/>
    <x v="2"/>
    <x v="1"/>
    <n v="148"/>
    <n v="0"/>
    <n v="0"/>
  </r>
  <r>
    <x v="3"/>
    <x v="0"/>
    <x v="0"/>
    <x v="0"/>
    <x v="1"/>
    <x v="1"/>
    <x v="2"/>
    <x v="0"/>
    <n v="293"/>
    <n v="75.42240000000001"/>
    <n v="131.85"/>
  </r>
  <r>
    <x v="7"/>
    <x v="6"/>
    <x v="4"/>
    <x v="0"/>
    <x v="1"/>
    <x v="3"/>
    <x v="2"/>
    <x v="1"/>
    <n v="51"/>
    <n v="0"/>
    <n v="0"/>
  </r>
  <r>
    <x v="6"/>
    <x v="17"/>
    <x v="8"/>
    <x v="1"/>
    <x v="1"/>
    <x v="4"/>
    <x v="3"/>
    <x v="0"/>
    <n v="3"/>
    <n v="0"/>
    <n v="1.6500000000000001"/>
  </r>
  <r>
    <x v="5"/>
    <x v="2"/>
    <x v="2"/>
    <x v="0"/>
    <x v="1"/>
    <x v="3"/>
    <x v="2"/>
    <x v="1"/>
    <n v="2"/>
    <n v="0"/>
    <n v="0"/>
  </r>
  <r>
    <x v="1"/>
    <x v="3"/>
    <x v="2"/>
    <x v="0"/>
    <x v="1"/>
    <x v="0"/>
    <x v="2"/>
    <x v="0"/>
    <n v="1"/>
    <n v="0"/>
    <n v="0.27500000000000002"/>
  </r>
  <r>
    <x v="6"/>
    <x v="5"/>
    <x v="1"/>
    <x v="0"/>
    <x v="1"/>
    <x v="0"/>
    <x v="0"/>
    <x v="0"/>
    <n v="472"/>
    <n v="0"/>
    <n v="129.80000000000001"/>
  </r>
  <r>
    <x v="1"/>
    <x v="26"/>
    <x v="2"/>
    <x v="0"/>
    <x v="1"/>
    <x v="3"/>
    <x v="3"/>
    <x v="0"/>
    <n v="1"/>
    <n v="0"/>
    <n v="0.55000000000000004"/>
  </r>
  <r>
    <x v="0"/>
    <x v="26"/>
    <x v="2"/>
    <x v="2"/>
    <x v="1"/>
    <x v="1"/>
    <x v="2"/>
    <x v="0"/>
    <n v="1"/>
    <n v="1.6900000000000002E-2"/>
    <n v="0.45"/>
  </r>
  <r>
    <x v="7"/>
    <x v="5"/>
    <x v="1"/>
    <x v="0"/>
    <x v="1"/>
    <x v="0"/>
    <x v="3"/>
    <x v="0"/>
    <n v="537"/>
    <n v="0"/>
    <n v="147.67500000000001"/>
  </r>
  <r>
    <x v="10"/>
    <x v="13"/>
    <x v="0"/>
    <x v="0"/>
    <x v="1"/>
    <x v="3"/>
    <x v="2"/>
    <x v="0"/>
    <n v="41"/>
    <n v="0"/>
    <n v="22.55"/>
  </r>
  <r>
    <x v="1"/>
    <x v="6"/>
    <x v="4"/>
    <x v="0"/>
    <x v="0"/>
    <x v="0"/>
    <x v="2"/>
    <x v="1"/>
    <n v="98"/>
    <n v="0"/>
    <n v="0"/>
  </r>
  <r>
    <x v="0"/>
    <x v="11"/>
    <x v="2"/>
    <x v="1"/>
    <x v="1"/>
    <x v="0"/>
    <x v="2"/>
    <x v="1"/>
    <n v="69"/>
    <n v="0"/>
    <n v="0"/>
  </r>
  <r>
    <x v="5"/>
    <x v="3"/>
    <x v="2"/>
    <x v="0"/>
    <x v="1"/>
    <x v="2"/>
    <x v="1"/>
    <x v="1"/>
    <n v="1"/>
    <n v="0"/>
    <n v="0"/>
  </r>
  <r>
    <x v="8"/>
    <x v="13"/>
    <x v="0"/>
    <x v="2"/>
    <x v="1"/>
    <x v="0"/>
    <x v="3"/>
    <x v="0"/>
    <n v="4"/>
    <n v="0"/>
    <n v="1.1000000000000001"/>
  </r>
  <r>
    <x v="3"/>
    <x v="12"/>
    <x v="1"/>
    <x v="0"/>
    <x v="1"/>
    <x v="4"/>
    <x v="3"/>
    <x v="0"/>
    <n v="21"/>
    <n v="0"/>
    <n v="11.55"/>
  </r>
  <r>
    <x v="9"/>
    <x v="8"/>
    <x v="5"/>
    <x v="1"/>
    <x v="1"/>
    <x v="3"/>
    <x v="2"/>
    <x v="1"/>
    <n v="0"/>
    <n v="0"/>
    <n v="0"/>
  </r>
  <r>
    <x v="6"/>
    <x v="10"/>
    <x v="0"/>
    <x v="0"/>
    <x v="1"/>
    <x v="0"/>
    <x v="2"/>
    <x v="1"/>
    <n v="996"/>
    <n v="0"/>
    <n v="0"/>
  </r>
  <r>
    <x v="9"/>
    <x v="4"/>
    <x v="3"/>
    <x v="2"/>
    <x v="1"/>
    <x v="2"/>
    <x v="2"/>
    <x v="1"/>
    <n v="17"/>
    <n v="0"/>
    <n v="0"/>
  </r>
  <r>
    <x v="5"/>
    <x v="12"/>
    <x v="1"/>
    <x v="2"/>
    <x v="1"/>
    <x v="1"/>
    <x v="3"/>
    <x v="0"/>
    <n v="29"/>
    <n v="10.468300000000001"/>
    <n v="13.05"/>
  </r>
  <r>
    <x v="4"/>
    <x v="8"/>
    <x v="5"/>
    <x v="0"/>
    <x v="1"/>
    <x v="1"/>
    <x v="3"/>
    <x v="0"/>
    <n v="70"/>
    <n v="13.764900000000001"/>
    <n v="31.5"/>
  </r>
  <r>
    <x v="9"/>
    <x v="23"/>
    <x v="2"/>
    <x v="0"/>
    <x v="1"/>
    <x v="1"/>
    <x v="2"/>
    <x v="0"/>
    <n v="1"/>
    <n v="5.0599999999999999E-2"/>
    <n v="0.45"/>
  </r>
  <r>
    <x v="7"/>
    <x v="18"/>
    <x v="9"/>
    <x v="0"/>
    <x v="1"/>
    <x v="3"/>
    <x v="2"/>
    <x v="1"/>
    <n v="0"/>
    <n v="0"/>
    <n v="0"/>
  </r>
  <r>
    <x v="8"/>
    <x v="1"/>
    <x v="1"/>
    <x v="0"/>
    <x v="1"/>
    <x v="0"/>
    <x v="0"/>
    <x v="0"/>
    <n v="1221"/>
    <n v="0"/>
    <n v="335.77500000000003"/>
  </r>
  <r>
    <x v="0"/>
    <x v="12"/>
    <x v="1"/>
    <x v="2"/>
    <x v="1"/>
    <x v="0"/>
    <x v="1"/>
    <x v="0"/>
    <n v="9"/>
    <n v="0"/>
    <n v="2.3850000000000002"/>
  </r>
  <r>
    <x v="2"/>
    <x v="15"/>
    <x v="2"/>
    <x v="2"/>
    <x v="1"/>
    <x v="0"/>
    <x v="0"/>
    <x v="0"/>
    <n v="71"/>
    <n v="0"/>
    <n v="19.525000000000002"/>
  </r>
  <r>
    <x v="8"/>
    <x v="19"/>
    <x v="2"/>
    <x v="0"/>
    <x v="1"/>
    <x v="4"/>
    <x v="1"/>
    <x v="0"/>
    <n v="11"/>
    <n v="0"/>
    <n v="6.0500000000000007"/>
  </r>
  <r>
    <x v="4"/>
    <x v="17"/>
    <x v="8"/>
    <x v="2"/>
    <x v="1"/>
    <x v="4"/>
    <x v="2"/>
    <x v="1"/>
    <n v="44"/>
    <n v="0"/>
    <n v="0"/>
  </r>
  <r>
    <x v="10"/>
    <x v="2"/>
    <x v="2"/>
    <x v="0"/>
    <x v="1"/>
    <x v="2"/>
    <x v="1"/>
    <x v="0"/>
    <n v="29"/>
    <n v="0"/>
    <n v="7.9750000000000005"/>
  </r>
  <r>
    <x v="8"/>
    <x v="10"/>
    <x v="0"/>
    <x v="0"/>
    <x v="0"/>
    <x v="4"/>
    <x v="1"/>
    <x v="0"/>
    <n v="11"/>
    <n v="0"/>
    <n v="6.0500000000000007"/>
  </r>
  <r>
    <x v="2"/>
    <x v="10"/>
    <x v="0"/>
    <x v="0"/>
    <x v="1"/>
    <x v="0"/>
    <x v="0"/>
    <x v="1"/>
    <n v="152"/>
    <n v="0"/>
    <n v="0"/>
  </r>
  <r>
    <x v="3"/>
    <x v="19"/>
    <x v="2"/>
    <x v="1"/>
    <x v="1"/>
    <x v="1"/>
    <x v="2"/>
    <x v="0"/>
    <n v="99"/>
    <n v="38.264200000000002"/>
    <n v="44.550000000000004"/>
  </r>
  <r>
    <x v="1"/>
    <x v="5"/>
    <x v="1"/>
    <x v="2"/>
    <x v="1"/>
    <x v="2"/>
    <x v="3"/>
    <x v="0"/>
    <n v="7"/>
    <n v="0"/>
    <n v="1.925"/>
  </r>
  <r>
    <x v="0"/>
    <x v="19"/>
    <x v="2"/>
    <x v="2"/>
    <x v="1"/>
    <x v="4"/>
    <x v="2"/>
    <x v="0"/>
    <n v="15"/>
    <n v="0"/>
    <n v="8.25"/>
  </r>
  <r>
    <x v="0"/>
    <x v="5"/>
    <x v="1"/>
    <x v="1"/>
    <x v="1"/>
    <x v="1"/>
    <x v="2"/>
    <x v="0"/>
    <n v="2"/>
    <n v="0.11800000000000001"/>
    <n v="0.9"/>
  </r>
  <r>
    <x v="5"/>
    <x v="11"/>
    <x v="2"/>
    <x v="1"/>
    <x v="1"/>
    <x v="5"/>
    <x v="0"/>
    <x v="0"/>
    <n v="3"/>
    <n v="71.135400000000004"/>
    <n v="2.0700000000000003"/>
  </r>
  <r>
    <x v="7"/>
    <x v="9"/>
    <x v="2"/>
    <x v="1"/>
    <x v="1"/>
    <x v="2"/>
    <x v="2"/>
    <x v="1"/>
    <n v="3"/>
    <n v="0"/>
    <n v="0"/>
  </r>
  <r>
    <x v="8"/>
    <x v="24"/>
    <x v="2"/>
    <x v="0"/>
    <x v="1"/>
    <x v="1"/>
    <x v="1"/>
    <x v="0"/>
    <n v="19"/>
    <n v="11.868300000000001"/>
    <n v="8.5500000000000007"/>
  </r>
  <r>
    <x v="1"/>
    <x v="10"/>
    <x v="0"/>
    <x v="1"/>
    <x v="1"/>
    <x v="2"/>
    <x v="3"/>
    <x v="0"/>
    <n v="37"/>
    <n v="0"/>
    <n v="10.145000000000001"/>
  </r>
  <r>
    <x v="2"/>
    <x v="10"/>
    <x v="0"/>
    <x v="1"/>
    <x v="0"/>
    <x v="0"/>
    <x v="1"/>
    <x v="0"/>
    <n v="10"/>
    <n v="0"/>
    <n v="2.75"/>
  </r>
  <r>
    <x v="4"/>
    <x v="15"/>
    <x v="2"/>
    <x v="0"/>
    <x v="1"/>
    <x v="1"/>
    <x v="0"/>
    <x v="0"/>
    <n v="290"/>
    <n v="107.1264"/>
    <n v="130.5"/>
  </r>
  <r>
    <x v="6"/>
    <x v="10"/>
    <x v="0"/>
    <x v="0"/>
    <x v="1"/>
    <x v="3"/>
    <x v="0"/>
    <x v="1"/>
    <n v="8"/>
    <n v="0"/>
    <n v="0"/>
  </r>
  <r>
    <x v="10"/>
    <x v="6"/>
    <x v="4"/>
    <x v="0"/>
    <x v="0"/>
    <x v="0"/>
    <x v="0"/>
    <x v="1"/>
    <n v="23"/>
    <n v="0"/>
    <n v="0"/>
  </r>
  <r>
    <x v="1"/>
    <x v="10"/>
    <x v="0"/>
    <x v="0"/>
    <x v="1"/>
    <x v="2"/>
    <x v="2"/>
    <x v="1"/>
    <n v="122"/>
    <n v="0"/>
    <n v="0"/>
  </r>
  <r>
    <x v="6"/>
    <x v="21"/>
    <x v="0"/>
    <x v="0"/>
    <x v="1"/>
    <x v="0"/>
    <x v="3"/>
    <x v="0"/>
    <n v="23"/>
    <n v="0"/>
    <n v="6.3250000000000002"/>
  </r>
  <r>
    <x v="10"/>
    <x v="17"/>
    <x v="8"/>
    <x v="1"/>
    <x v="1"/>
    <x v="1"/>
    <x v="3"/>
    <x v="0"/>
    <n v="12"/>
    <n v="3.8772000000000002"/>
    <n v="5.4"/>
  </r>
  <r>
    <x v="2"/>
    <x v="21"/>
    <x v="0"/>
    <x v="1"/>
    <x v="1"/>
    <x v="3"/>
    <x v="2"/>
    <x v="1"/>
    <n v="0"/>
    <n v="0"/>
    <n v="0"/>
  </r>
  <r>
    <x v="3"/>
    <x v="6"/>
    <x v="4"/>
    <x v="2"/>
    <x v="1"/>
    <x v="3"/>
    <x v="1"/>
    <x v="0"/>
    <n v="1"/>
    <n v="0"/>
    <n v="0.55000000000000004"/>
  </r>
  <r>
    <x v="8"/>
    <x v="1"/>
    <x v="1"/>
    <x v="1"/>
    <x v="1"/>
    <x v="1"/>
    <x v="0"/>
    <x v="0"/>
    <n v="17"/>
    <n v="2.5172000000000003"/>
    <n v="7.65"/>
  </r>
  <r>
    <x v="2"/>
    <x v="17"/>
    <x v="8"/>
    <x v="0"/>
    <x v="1"/>
    <x v="2"/>
    <x v="3"/>
    <x v="0"/>
    <n v="509"/>
    <n v="0"/>
    <n v="139.97499999999999"/>
  </r>
  <r>
    <x v="9"/>
    <x v="10"/>
    <x v="0"/>
    <x v="0"/>
    <x v="0"/>
    <x v="2"/>
    <x v="1"/>
    <x v="1"/>
    <n v="1"/>
    <n v="0"/>
    <n v="0"/>
  </r>
  <r>
    <x v="5"/>
    <x v="0"/>
    <x v="0"/>
    <x v="2"/>
    <x v="1"/>
    <x v="2"/>
    <x v="0"/>
    <x v="0"/>
    <n v="3"/>
    <n v="0"/>
    <n v="0.79500000000000004"/>
  </r>
  <r>
    <x v="5"/>
    <x v="30"/>
    <x v="1"/>
    <x v="0"/>
    <x v="1"/>
    <x v="3"/>
    <x v="2"/>
    <x v="1"/>
    <n v="0"/>
    <n v="0"/>
    <n v="0"/>
  </r>
  <r>
    <x v="1"/>
    <x v="11"/>
    <x v="2"/>
    <x v="0"/>
    <x v="1"/>
    <x v="3"/>
    <x v="1"/>
    <x v="0"/>
    <n v="113"/>
    <n v="0"/>
    <n v="62.150000000000006"/>
  </r>
  <r>
    <x v="9"/>
    <x v="11"/>
    <x v="2"/>
    <x v="1"/>
    <x v="1"/>
    <x v="0"/>
    <x v="3"/>
    <x v="0"/>
    <n v="224"/>
    <n v="0"/>
    <n v="59.36"/>
  </r>
  <r>
    <x v="5"/>
    <x v="26"/>
    <x v="2"/>
    <x v="0"/>
    <x v="1"/>
    <x v="1"/>
    <x v="3"/>
    <x v="0"/>
    <n v="6"/>
    <n v="3.9223000000000003"/>
    <n v="2.7"/>
  </r>
  <r>
    <x v="4"/>
    <x v="15"/>
    <x v="2"/>
    <x v="2"/>
    <x v="1"/>
    <x v="3"/>
    <x v="2"/>
    <x v="1"/>
    <n v="0"/>
    <n v="0"/>
    <n v="0"/>
  </r>
  <r>
    <x v="5"/>
    <x v="11"/>
    <x v="2"/>
    <x v="1"/>
    <x v="1"/>
    <x v="2"/>
    <x v="0"/>
    <x v="1"/>
    <n v="3"/>
    <n v="0"/>
    <n v="0"/>
  </r>
  <r>
    <x v="5"/>
    <x v="8"/>
    <x v="5"/>
    <x v="0"/>
    <x v="1"/>
    <x v="2"/>
    <x v="3"/>
    <x v="1"/>
    <n v="1"/>
    <n v="0"/>
    <n v="0"/>
  </r>
  <r>
    <x v="1"/>
    <x v="12"/>
    <x v="1"/>
    <x v="0"/>
    <x v="1"/>
    <x v="2"/>
    <x v="0"/>
    <x v="1"/>
    <n v="6"/>
    <n v="0"/>
    <n v="0"/>
  </r>
  <r>
    <x v="4"/>
    <x v="17"/>
    <x v="8"/>
    <x v="2"/>
    <x v="1"/>
    <x v="3"/>
    <x v="3"/>
    <x v="0"/>
    <n v="30"/>
    <n v="0"/>
    <n v="16.5"/>
  </r>
  <r>
    <x v="2"/>
    <x v="0"/>
    <x v="0"/>
    <x v="0"/>
    <x v="1"/>
    <x v="3"/>
    <x v="1"/>
    <x v="0"/>
    <n v="4"/>
    <n v="0"/>
    <n v="2.2000000000000002"/>
  </r>
  <r>
    <x v="9"/>
    <x v="25"/>
    <x v="11"/>
    <x v="0"/>
    <x v="1"/>
    <x v="3"/>
    <x v="2"/>
    <x v="1"/>
    <n v="0"/>
    <n v="0"/>
    <n v="0"/>
  </r>
  <r>
    <x v="1"/>
    <x v="9"/>
    <x v="2"/>
    <x v="1"/>
    <x v="1"/>
    <x v="4"/>
    <x v="3"/>
    <x v="0"/>
    <n v="3"/>
    <n v="0"/>
    <n v="1.6500000000000001"/>
  </r>
  <r>
    <x v="10"/>
    <x v="15"/>
    <x v="2"/>
    <x v="0"/>
    <x v="1"/>
    <x v="2"/>
    <x v="2"/>
    <x v="1"/>
    <n v="12"/>
    <n v="0"/>
    <n v="0"/>
  </r>
  <r>
    <x v="0"/>
    <x v="4"/>
    <x v="3"/>
    <x v="2"/>
    <x v="0"/>
    <x v="3"/>
    <x v="2"/>
    <x v="1"/>
    <n v="0"/>
    <n v="0"/>
    <n v="0"/>
  </r>
  <r>
    <x v="0"/>
    <x v="8"/>
    <x v="5"/>
    <x v="2"/>
    <x v="1"/>
    <x v="1"/>
    <x v="0"/>
    <x v="0"/>
    <n v="10"/>
    <n v="3.5093000000000001"/>
    <n v="4.5"/>
  </r>
  <r>
    <x v="0"/>
    <x v="13"/>
    <x v="0"/>
    <x v="2"/>
    <x v="1"/>
    <x v="0"/>
    <x v="1"/>
    <x v="0"/>
    <n v="1"/>
    <n v="0"/>
    <n v="0.26500000000000001"/>
  </r>
  <r>
    <x v="10"/>
    <x v="10"/>
    <x v="0"/>
    <x v="2"/>
    <x v="0"/>
    <x v="0"/>
    <x v="3"/>
    <x v="1"/>
    <n v="2"/>
    <n v="0"/>
    <n v="0"/>
  </r>
  <r>
    <x v="2"/>
    <x v="4"/>
    <x v="3"/>
    <x v="0"/>
    <x v="1"/>
    <x v="0"/>
    <x v="1"/>
    <x v="0"/>
    <n v="3099"/>
    <n v="0"/>
    <n v="852.22500000000002"/>
  </r>
  <r>
    <x v="5"/>
    <x v="10"/>
    <x v="0"/>
    <x v="2"/>
    <x v="1"/>
    <x v="3"/>
    <x v="0"/>
    <x v="0"/>
    <n v="40"/>
    <n v="0"/>
    <n v="22"/>
  </r>
  <r>
    <x v="1"/>
    <x v="12"/>
    <x v="1"/>
    <x v="0"/>
    <x v="1"/>
    <x v="2"/>
    <x v="3"/>
    <x v="0"/>
    <n v="164"/>
    <n v="0"/>
    <n v="44.89"/>
  </r>
  <r>
    <x v="7"/>
    <x v="12"/>
    <x v="1"/>
    <x v="1"/>
    <x v="1"/>
    <x v="4"/>
    <x v="1"/>
    <x v="1"/>
    <n v="9"/>
    <n v="0"/>
    <n v="0"/>
  </r>
  <r>
    <x v="1"/>
    <x v="15"/>
    <x v="2"/>
    <x v="1"/>
    <x v="1"/>
    <x v="0"/>
    <x v="2"/>
    <x v="0"/>
    <n v="109"/>
    <n v="0"/>
    <n v="29.975000000000001"/>
  </r>
  <r>
    <x v="4"/>
    <x v="8"/>
    <x v="5"/>
    <x v="1"/>
    <x v="1"/>
    <x v="3"/>
    <x v="3"/>
    <x v="0"/>
    <n v="1"/>
    <n v="0"/>
    <n v="0.55000000000000004"/>
  </r>
  <r>
    <x v="3"/>
    <x v="8"/>
    <x v="5"/>
    <x v="2"/>
    <x v="1"/>
    <x v="0"/>
    <x v="0"/>
    <x v="1"/>
    <n v="4"/>
    <n v="0"/>
    <n v="0"/>
  </r>
  <r>
    <x v="4"/>
    <x v="17"/>
    <x v="8"/>
    <x v="0"/>
    <x v="1"/>
    <x v="1"/>
    <x v="3"/>
    <x v="0"/>
    <n v="792"/>
    <n v="224.363"/>
    <n v="356.40000000000003"/>
  </r>
  <r>
    <x v="0"/>
    <x v="4"/>
    <x v="3"/>
    <x v="2"/>
    <x v="1"/>
    <x v="0"/>
    <x v="3"/>
    <x v="0"/>
    <n v="299"/>
    <n v="0"/>
    <n v="79.234999999999999"/>
  </r>
  <r>
    <x v="5"/>
    <x v="4"/>
    <x v="3"/>
    <x v="2"/>
    <x v="0"/>
    <x v="1"/>
    <x v="3"/>
    <x v="0"/>
    <n v="12"/>
    <n v="4.9443999999999999"/>
    <n v="5.4"/>
  </r>
  <r>
    <x v="4"/>
    <x v="23"/>
    <x v="2"/>
    <x v="2"/>
    <x v="1"/>
    <x v="0"/>
    <x v="2"/>
    <x v="0"/>
    <n v="5"/>
    <n v="0"/>
    <n v="1.325"/>
  </r>
  <r>
    <x v="4"/>
    <x v="19"/>
    <x v="2"/>
    <x v="1"/>
    <x v="1"/>
    <x v="0"/>
    <x v="2"/>
    <x v="1"/>
    <n v="23"/>
    <n v="0"/>
    <n v="0"/>
  </r>
  <r>
    <x v="11"/>
    <x v="6"/>
    <x v="4"/>
    <x v="2"/>
    <x v="1"/>
    <x v="1"/>
    <x v="1"/>
    <x v="0"/>
    <n v="20"/>
    <n v="3.5336000000000003"/>
    <n v="9"/>
  </r>
  <r>
    <x v="6"/>
    <x v="14"/>
    <x v="6"/>
    <x v="0"/>
    <x v="1"/>
    <x v="3"/>
    <x v="2"/>
    <x v="0"/>
    <n v="4"/>
    <n v="0"/>
    <n v="2.2000000000000002"/>
  </r>
  <r>
    <x v="0"/>
    <x v="19"/>
    <x v="2"/>
    <x v="0"/>
    <x v="1"/>
    <x v="2"/>
    <x v="0"/>
    <x v="1"/>
    <n v="17"/>
    <n v="0"/>
    <n v="0"/>
  </r>
  <r>
    <x v="10"/>
    <x v="15"/>
    <x v="2"/>
    <x v="1"/>
    <x v="1"/>
    <x v="0"/>
    <x v="0"/>
    <x v="0"/>
    <n v="42"/>
    <n v="0"/>
    <n v="11.55"/>
  </r>
  <r>
    <x v="6"/>
    <x v="10"/>
    <x v="0"/>
    <x v="1"/>
    <x v="1"/>
    <x v="0"/>
    <x v="1"/>
    <x v="1"/>
    <n v="1"/>
    <n v="0"/>
    <n v="0"/>
  </r>
  <r>
    <x v="0"/>
    <x v="11"/>
    <x v="2"/>
    <x v="1"/>
    <x v="1"/>
    <x v="1"/>
    <x v="2"/>
    <x v="0"/>
    <n v="140"/>
    <n v="46.250900000000001"/>
    <n v="63"/>
  </r>
  <r>
    <x v="11"/>
    <x v="15"/>
    <x v="2"/>
    <x v="1"/>
    <x v="1"/>
    <x v="4"/>
    <x v="2"/>
    <x v="0"/>
    <n v="2"/>
    <n v="0"/>
    <n v="1.1000000000000001"/>
  </r>
  <r>
    <x v="6"/>
    <x v="15"/>
    <x v="2"/>
    <x v="1"/>
    <x v="1"/>
    <x v="3"/>
    <x v="3"/>
    <x v="0"/>
    <n v="6"/>
    <n v="0"/>
    <n v="3.3000000000000003"/>
  </r>
  <r>
    <x v="7"/>
    <x v="5"/>
    <x v="1"/>
    <x v="0"/>
    <x v="1"/>
    <x v="1"/>
    <x v="0"/>
    <x v="0"/>
    <n v="114"/>
    <n v="50.849600000000002"/>
    <n v="51.300000000000004"/>
  </r>
  <r>
    <x v="4"/>
    <x v="8"/>
    <x v="5"/>
    <x v="2"/>
    <x v="1"/>
    <x v="4"/>
    <x v="1"/>
    <x v="0"/>
    <n v="1"/>
    <n v="0"/>
    <n v="0.55000000000000004"/>
  </r>
  <r>
    <x v="11"/>
    <x v="11"/>
    <x v="2"/>
    <x v="0"/>
    <x v="1"/>
    <x v="5"/>
    <x v="3"/>
    <x v="0"/>
    <n v="13"/>
    <n v="23.845300000000002"/>
    <n v="8.9700000000000006"/>
  </r>
  <r>
    <x v="10"/>
    <x v="5"/>
    <x v="1"/>
    <x v="0"/>
    <x v="1"/>
    <x v="2"/>
    <x v="2"/>
    <x v="0"/>
    <n v="273"/>
    <n v="0"/>
    <n v="75.075000000000003"/>
  </r>
  <r>
    <x v="5"/>
    <x v="4"/>
    <x v="3"/>
    <x v="0"/>
    <x v="1"/>
    <x v="4"/>
    <x v="2"/>
    <x v="0"/>
    <n v="528"/>
    <n v="0"/>
    <n v="290.40000000000003"/>
  </r>
  <r>
    <x v="11"/>
    <x v="17"/>
    <x v="8"/>
    <x v="2"/>
    <x v="1"/>
    <x v="0"/>
    <x v="3"/>
    <x v="1"/>
    <n v="10"/>
    <n v="0"/>
    <n v="0"/>
  </r>
  <r>
    <x v="7"/>
    <x v="15"/>
    <x v="2"/>
    <x v="0"/>
    <x v="1"/>
    <x v="0"/>
    <x v="0"/>
    <x v="0"/>
    <n v="922"/>
    <n v="0"/>
    <n v="253.55"/>
  </r>
  <r>
    <x v="7"/>
    <x v="5"/>
    <x v="1"/>
    <x v="2"/>
    <x v="1"/>
    <x v="1"/>
    <x v="0"/>
    <x v="0"/>
    <n v="1"/>
    <n v="3.4700000000000002E-2"/>
    <n v="0.45"/>
  </r>
  <r>
    <x v="11"/>
    <x v="8"/>
    <x v="5"/>
    <x v="2"/>
    <x v="1"/>
    <x v="0"/>
    <x v="2"/>
    <x v="1"/>
    <n v="5"/>
    <n v="0"/>
    <n v="0"/>
  </r>
  <r>
    <x v="9"/>
    <x v="26"/>
    <x v="2"/>
    <x v="0"/>
    <x v="1"/>
    <x v="2"/>
    <x v="2"/>
    <x v="0"/>
    <n v="1"/>
    <n v="0"/>
    <n v="0.26500000000000001"/>
  </r>
  <r>
    <x v="11"/>
    <x v="2"/>
    <x v="2"/>
    <x v="2"/>
    <x v="1"/>
    <x v="3"/>
    <x v="2"/>
    <x v="1"/>
    <n v="0"/>
    <n v="0"/>
    <n v="0"/>
  </r>
  <r>
    <x v="11"/>
    <x v="6"/>
    <x v="4"/>
    <x v="0"/>
    <x v="0"/>
    <x v="1"/>
    <x v="2"/>
    <x v="0"/>
    <n v="551"/>
    <n v="152.59130000000002"/>
    <n v="247.95000000000002"/>
  </r>
  <r>
    <x v="0"/>
    <x v="10"/>
    <x v="0"/>
    <x v="1"/>
    <x v="0"/>
    <x v="2"/>
    <x v="1"/>
    <x v="0"/>
    <n v="2"/>
    <n v="0"/>
    <n v="0.53"/>
  </r>
  <r>
    <x v="10"/>
    <x v="22"/>
    <x v="7"/>
    <x v="0"/>
    <x v="1"/>
    <x v="0"/>
    <x v="3"/>
    <x v="0"/>
    <n v="68"/>
    <n v="0"/>
    <n v="18.7"/>
  </r>
  <r>
    <x v="2"/>
    <x v="10"/>
    <x v="0"/>
    <x v="0"/>
    <x v="1"/>
    <x v="0"/>
    <x v="3"/>
    <x v="0"/>
    <n v="15089"/>
    <n v="0"/>
    <n v="4149.4750000000004"/>
  </r>
  <r>
    <x v="5"/>
    <x v="5"/>
    <x v="1"/>
    <x v="0"/>
    <x v="1"/>
    <x v="3"/>
    <x v="1"/>
    <x v="0"/>
    <n v="5"/>
    <n v="0"/>
    <n v="2.75"/>
  </r>
  <r>
    <x v="11"/>
    <x v="2"/>
    <x v="2"/>
    <x v="0"/>
    <x v="1"/>
    <x v="2"/>
    <x v="0"/>
    <x v="1"/>
    <n v="21"/>
    <n v="0"/>
    <n v="0"/>
  </r>
  <r>
    <x v="3"/>
    <x v="16"/>
    <x v="7"/>
    <x v="0"/>
    <x v="1"/>
    <x v="1"/>
    <x v="0"/>
    <x v="0"/>
    <n v="493"/>
    <n v="141.7921"/>
    <n v="221.85000000000002"/>
  </r>
  <r>
    <x v="2"/>
    <x v="1"/>
    <x v="1"/>
    <x v="0"/>
    <x v="1"/>
    <x v="4"/>
    <x v="3"/>
    <x v="0"/>
    <n v="7"/>
    <n v="0"/>
    <n v="3.85"/>
  </r>
  <r>
    <x v="6"/>
    <x v="10"/>
    <x v="0"/>
    <x v="0"/>
    <x v="1"/>
    <x v="2"/>
    <x v="3"/>
    <x v="1"/>
    <n v="41"/>
    <n v="0"/>
    <n v="0"/>
  </r>
  <r>
    <x v="0"/>
    <x v="2"/>
    <x v="2"/>
    <x v="1"/>
    <x v="1"/>
    <x v="0"/>
    <x v="0"/>
    <x v="0"/>
    <n v="14"/>
    <n v="0"/>
    <n v="3.71"/>
  </r>
  <r>
    <x v="2"/>
    <x v="0"/>
    <x v="0"/>
    <x v="0"/>
    <x v="1"/>
    <x v="0"/>
    <x v="2"/>
    <x v="0"/>
    <n v="1752"/>
    <n v="0"/>
    <n v="481.8"/>
  </r>
  <r>
    <x v="0"/>
    <x v="4"/>
    <x v="3"/>
    <x v="0"/>
    <x v="1"/>
    <x v="4"/>
    <x v="1"/>
    <x v="1"/>
    <n v="45"/>
    <n v="0"/>
    <n v="0"/>
  </r>
  <r>
    <x v="3"/>
    <x v="0"/>
    <x v="0"/>
    <x v="2"/>
    <x v="1"/>
    <x v="1"/>
    <x v="3"/>
    <x v="0"/>
    <n v="5"/>
    <n v="2.0041000000000002"/>
    <n v="2.25"/>
  </r>
  <r>
    <x v="3"/>
    <x v="10"/>
    <x v="0"/>
    <x v="0"/>
    <x v="1"/>
    <x v="4"/>
    <x v="3"/>
    <x v="1"/>
    <n v="77"/>
    <n v="0"/>
    <n v="0"/>
  </r>
  <r>
    <x v="0"/>
    <x v="19"/>
    <x v="2"/>
    <x v="0"/>
    <x v="1"/>
    <x v="2"/>
    <x v="3"/>
    <x v="0"/>
    <n v="503"/>
    <n v="0"/>
    <n v="133.29500000000002"/>
  </r>
  <r>
    <x v="3"/>
    <x v="0"/>
    <x v="0"/>
    <x v="0"/>
    <x v="1"/>
    <x v="0"/>
    <x v="3"/>
    <x v="0"/>
    <n v="530"/>
    <n v="0"/>
    <n v="145.75"/>
  </r>
  <r>
    <x v="0"/>
    <x v="11"/>
    <x v="2"/>
    <x v="0"/>
    <x v="1"/>
    <x v="3"/>
    <x v="1"/>
    <x v="1"/>
    <n v="2"/>
    <n v="0"/>
    <n v="0"/>
  </r>
  <r>
    <x v="6"/>
    <x v="10"/>
    <x v="0"/>
    <x v="0"/>
    <x v="0"/>
    <x v="5"/>
    <x v="0"/>
    <x v="0"/>
    <n v="2"/>
    <n v="2.3509000000000002"/>
    <n v="1.3800000000000001"/>
  </r>
  <r>
    <x v="8"/>
    <x v="6"/>
    <x v="4"/>
    <x v="0"/>
    <x v="0"/>
    <x v="4"/>
    <x v="1"/>
    <x v="1"/>
    <n v="5"/>
    <n v="0"/>
    <n v="0"/>
  </r>
  <r>
    <x v="2"/>
    <x v="30"/>
    <x v="1"/>
    <x v="0"/>
    <x v="1"/>
    <x v="0"/>
    <x v="2"/>
    <x v="0"/>
    <n v="1"/>
    <n v="0"/>
    <n v="0.27500000000000002"/>
  </r>
  <r>
    <x v="3"/>
    <x v="9"/>
    <x v="2"/>
    <x v="1"/>
    <x v="1"/>
    <x v="0"/>
    <x v="0"/>
    <x v="0"/>
    <n v="41"/>
    <n v="0"/>
    <n v="11.275"/>
  </r>
  <r>
    <x v="3"/>
    <x v="4"/>
    <x v="3"/>
    <x v="0"/>
    <x v="0"/>
    <x v="0"/>
    <x v="2"/>
    <x v="1"/>
    <n v="28"/>
    <n v="0"/>
    <n v="0"/>
  </r>
  <r>
    <x v="1"/>
    <x v="4"/>
    <x v="3"/>
    <x v="0"/>
    <x v="1"/>
    <x v="3"/>
    <x v="1"/>
    <x v="1"/>
    <n v="12"/>
    <n v="0"/>
    <n v="0"/>
  </r>
  <r>
    <x v="9"/>
    <x v="11"/>
    <x v="2"/>
    <x v="0"/>
    <x v="1"/>
    <x v="4"/>
    <x v="2"/>
    <x v="0"/>
    <n v="135"/>
    <n v="0"/>
    <n v="74.25"/>
  </r>
  <r>
    <x v="7"/>
    <x v="6"/>
    <x v="4"/>
    <x v="1"/>
    <x v="0"/>
    <x v="0"/>
    <x v="1"/>
    <x v="0"/>
    <n v="2"/>
    <n v="0"/>
    <n v="0.55000000000000004"/>
  </r>
  <r>
    <x v="1"/>
    <x v="17"/>
    <x v="8"/>
    <x v="2"/>
    <x v="1"/>
    <x v="1"/>
    <x v="1"/>
    <x v="0"/>
    <n v="92"/>
    <n v="20.6372"/>
    <n v="41.4"/>
  </r>
  <r>
    <x v="5"/>
    <x v="11"/>
    <x v="2"/>
    <x v="2"/>
    <x v="1"/>
    <x v="2"/>
    <x v="0"/>
    <x v="0"/>
    <n v="52"/>
    <n v="0"/>
    <n v="13.780000000000001"/>
  </r>
  <r>
    <x v="0"/>
    <x v="10"/>
    <x v="0"/>
    <x v="0"/>
    <x v="1"/>
    <x v="0"/>
    <x v="1"/>
    <x v="1"/>
    <n v="64"/>
    <n v="0"/>
    <n v="0"/>
  </r>
  <r>
    <x v="4"/>
    <x v="29"/>
    <x v="1"/>
    <x v="0"/>
    <x v="1"/>
    <x v="0"/>
    <x v="1"/>
    <x v="0"/>
    <n v="1"/>
    <n v="0"/>
    <n v="0.26500000000000001"/>
  </r>
  <r>
    <x v="2"/>
    <x v="10"/>
    <x v="0"/>
    <x v="0"/>
    <x v="0"/>
    <x v="1"/>
    <x v="3"/>
    <x v="0"/>
    <n v="289"/>
    <n v="123.57900000000001"/>
    <n v="130.05000000000001"/>
  </r>
  <r>
    <x v="3"/>
    <x v="10"/>
    <x v="0"/>
    <x v="2"/>
    <x v="0"/>
    <x v="4"/>
    <x v="2"/>
    <x v="1"/>
    <n v="25"/>
    <n v="0"/>
    <n v="0"/>
  </r>
  <r>
    <x v="5"/>
    <x v="12"/>
    <x v="1"/>
    <x v="2"/>
    <x v="1"/>
    <x v="0"/>
    <x v="0"/>
    <x v="0"/>
    <n v="53"/>
    <n v="0"/>
    <n v="14.045"/>
  </r>
  <r>
    <x v="5"/>
    <x v="5"/>
    <x v="1"/>
    <x v="1"/>
    <x v="1"/>
    <x v="3"/>
    <x v="1"/>
    <x v="0"/>
    <n v="1"/>
    <n v="0"/>
    <n v="0.55000000000000004"/>
  </r>
  <r>
    <x v="10"/>
    <x v="6"/>
    <x v="4"/>
    <x v="0"/>
    <x v="0"/>
    <x v="2"/>
    <x v="2"/>
    <x v="0"/>
    <n v="257"/>
    <n v="0"/>
    <n v="70.674999999999997"/>
  </r>
  <r>
    <x v="4"/>
    <x v="4"/>
    <x v="3"/>
    <x v="0"/>
    <x v="1"/>
    <x v="4"/>
    <x v="3"/>
    <x v="0"/>
    <n v="137"/>
    <n v="0"/>
    <n v="75.350000000000009"/>
  </r>
  <r>
    <x v="1"/>
    <x v="11"/>
    <x v="2"/>
    <x v="0"/>
    <x v="1"/>
    <x v="5"/>
    <x v="2"/>
    <x v="1"/>
    <n v="41"/>
    <n v="768.16910000000007"/>
    <n v="0"/>
  </r>
  <r>
    <x v="9"/>
    <x v="15"/>
    <x v="2"/>
    <x v="0"/>
    <x v="1"/>
    <x v="0"/>
    <x v="1"/>
    <x v="1"/>
    <n v="6"/>
    <n v="0"/>
    <n v="0"/>
  </r>
  <r>
    <x v="2"/>
    <x v="22"/>
    <x v="7"/>
    <x v="0"/>
    <x v="1"/>
    <x v="2"/>
    <x v="0"/>
    <x v="0"/>
    <n v="4"/>
    <n v="0"/>
    <n v="1.1000000000000001"/>
  </r>
  <r>
    <x v="4"/>
    <x v="6"/>
    <x v="4"/>
    <x v="0"/>
    <x v="1"/>
    <x v="0"/>
    <x v="0"/>
    <x v="1"/>
    <n v="51"/>
    <n v="0"/>
    <n v="0"/>
  </r>
  <r>
    <x v="6"/>
    <x v="4"/>
    <x v="3"/>
    <x v="0"/>
    <x v="1"/>
    <x v="2"/>
    <x v="3"/>
    <x v="0"/>
    <n v="1229"/>
    <n v="0"/>
    <n v="337.97500000000002"/>
  </r>
  <r>
    <x v="11"/>
    <x v="1"/>
    <x v="1"/>
    <x v="0"/>
    <x v="1"/>
    <x v="0"/>
    <x v="0"/>
    <x v="0"/>
    <n v="918"/>
    <n v="0"/>
    <n v="252.45000000000002"/>
  </r>
  <r>
    <x v="3"/>
    <x v="2"/>
    <x v="2"/>
    <x v="1"/>
    <x v="1"/>
    <x v="0"/>
    <x v="1"/>
    <x v="0"/>
    <n v="3"/>
    <n v="0"/>
    <n v="0.82500000000000007"/>
  </r>
  <r>
    <x v="8"/>
    <x v="16"/>
    <x v="7"/>
    <x v="1"/>
    <x v="1"/>
    <x v="3"/>
    <x v="3"/>
    <x v="0"/>
    <n v="2"/>
    <n v="0"/>
    <n v="1.1000000000000001"/>
  </r>
  <r>
    <x v="1"/>
    <x v="17"/>
    <x v="8"/>
    <x v="1"/>
    <x v="1"/>
    <x v="4"/>
    <x v="2"/>
    <x v="0"/>
    <n v="1"/>
    <n v="0"/>
    <n v="0.55000000000000004"/>
  </r>
  <r>
    <x v="11"/>
    <x v="9"/>
    <x v="2"/>
    <x v="0"/>
    <x v="1"/>
    <x v="5"/>
    <x v="3"/>
    <x v="0"/>
    <n v="10"/>
    <n v="102.75960000000001"/>
    <n v="6.9"/>
  </r>
  <r>
    <x v="4"/>
    <x v="4"/>
    <x v="3"/>
    <x v="0"/>
    <x v="1"/>
    <x v="1"/>
    <x v="2"/>
    <x v="0"/>
    <n v="8542"/>
    <n v="2321.0016000000001"/>
    <n v="3843.9"/>
  </r>
  <r>
    <x v="6"/>
    <x v="22"/>
    <x v="7"/>
    <x v="2"/>
    <x v="1"/>
    <x v="2"/>
    <x v="3"/>
    <x v="0"/>
    <n v="2"/>
    <n v="0"/>
    <n v="0.55000000000000004"/>
  </r>
  <r>
    <x v="4"/>
    <x v="12"/>
    <x v="1"/>
    <x v="0"/>
    <x v="1"/>
    <x v="0"/>
    <x v="3"/>
    <x v="1"/>
    <n v="7"/>
    <n v="0"/>
    <n v="0"/>
  </r>
  <r>
    <x v="5"/>
    <x v="9"/>
    <x v="2"/>
    <x v="2"/>
    <x v="1"/>
    <x v="1"/>
    <x v="3"/>
    <x v="0"/>
    <n v="55"/>
    <n v="16.3325"/>
    <n v="24.75"/>
  </r>
  <r>
    <x v="7"/>
    <x v="17"/>
    <x v="8"/>
    <x v="1"/>
    <x v="1"/>
    <x v="2"/>
    <x v="2"/>
    <x v="1"/>
    <n v="13"/>
    <n v="0"/>
    <n v="0"/>
  </r>
  <r>
    <x v="6"/>
    <x v="23"/>
    <x v="2"/>
    <x v="0"/>
    <x v="1"/>
    <x v="0"/>
    <x v="2"/>
    <x v="0"/>
    <n v="31"/>
    <n v="0"/>
    <n v="8.5250000000000004"/>
  </r>
  <r>
    <x v="9"/>
    <x v="15"/>
    <x v="2"/>
    <x v="0"/>
    <x v="1"/>
    <x v="3"/>
    <x v="2"/>
    <x v="1"/>
    <n v="9"/>
    <n v="0"/>
    <n v="0"/>
  </r>
  <r>
    <x v="1"/>
    <x v="10"/>
    <x v="0"/>
    <x v="1"/>
    <x v="1"/>
    <x v="4"/>
    <x v="2"/>
    <x v="1"/>
    <n v="33"/>
    <n v="0"/>
    <n v="0"/>
  </r>
  <r>
    <x v="9"/>
    <x v="2"/>
    <x v="2"/>
    <x v="2"/>
    <x v="1"/>
    <x v="1"/>
    <x v="2"/>
    <x v="0"/>
    <n v="38"/>
    <n v="24.5288"/>
    <n v="17.100000000000001"/>
  </r>
  <r>
    <x v="7"/>
    <x v="6"/>
    <x v="4"/>
    <x v="0"/>
    <x v="1"/>
    <x v="4"/>
    <x v="0"/>
    <x v="0"/>
    <n v="88"/>
    <n v="0"/>
    <n v="48.400000000000006"/>
  </r>
  <r>
    <x v="9"/>
    <x v="0"/>
    <x v="0"/>
    <x v="2"/>
    <x v="0"/>
    <x v="0"/>
    <x v="2"/>
    <x v="0"/>
    <n v="1"/>
    <n v="0"/>
    <n v="0.26500000000000001"/>
  </r>
  <r>
    <x v="8"/>
    <x v="2"/>
    <x v="2"/>
    <x v="1"/>
    <x v="1"/>
    <x v="3"/>
    <x v="2"/>
    <x v="1"/>
    <n v="0"/>
    <n v="0"/>
    <n v="0"/>
  </r>
  <r>
    <x v="5"/>
    <x v="9"/>
    <x v="2"/>
    <x v="0"/>
    <x v="1"/>
    <x v="0"/>
    <x v="2"/>
    <x v="1"/>
    <n v="155"/>
    <n v="0"/>
    <n v="0"/>
  </r>
  <r>
    <x v="2"/>
    <x v="6"/>
    <x v="4"/>
    <x v="0"/>
    <x v="0"/>
    <x v="2"/>
    <x v="3"/>
    <x v="0"/>
    <n v="81"/>
    <n v="0"/>
    <n v="22.275000000000002"/>
  </r>
  <r>
    <x v="11"/>
    <x v="15"/>
    <x v="2"/>
    <x v="1"/>
    <x v="1"/>
    <x v="1"/>
    <x v="3"/>
    <x v="0"/>
    <n v="7"/>
    <n v="3.3404000000000003"/>
    <n v="3.1500000000000004"/>
  </r>
  <r>
    <x v="1"/>
    <x v="19"/>
    <x v="2"/>
    <x v="1"/>
    <x v="1"/>
    <x v="3"/>
    <x v="2"/>
    <x v="1"/>
    <n v="0"/>
    <n v="0"/>
    <n v="0"/>
  </r>
  <r>
    <x v="8"/>
    <x v="17"/>
    <x v="8"/>
    <x v="2"/>
    <x v="1"/>
    <x v="0"/>
    <x v="0"/>
    <x v="1"/>
    <n v="12"/>
    <n v="0"/>
    <n v="0"/>
  </r>
  <r>
    <x v="7"/>
    <x v="2"/>
    <x v="2"/>
    <x v="1"/>
    <x v="1"/>
    <x v="1"/>
    <x v="3"/>
    <x v="0"/>
    <n v="10"/>
    <n v="2.2084000000000001"/>
    <n v="4.5"/>
  </r>
  <r>
    <x v="6"/>
    <x v="17"/>
    <x v="8"/>
    <x v="1"/>
    <x v="1"/>
    <x v="1"/>
    <x v="0"/>
    <x v="0"/>
    <n v="11"/>
    <n v="5.6284999999999998"/>
    <n v="4.95"/>
  </r>
  <r>
    <x v="4"/>
    <x v="4"/>
    <x v="3"/>
    <x v="2"/>
    <x v="1"/>
    <x v="0"/>
    <x v="3"/>
    <x v="1"/>
    <n v="2"/>
    <n v="0"/>
    <n v="0"/>
  </r>
  <r>
    <x v="9"/>
    <x v="19"/>
    <x v="2"/>
    <x v="1"/>
    <x v="1"/>
    <x v="4"/>
    <x v="0"/>
    <x v="0"/>
    <n v="22"/>
    <n v="0"/>
    <n v="12.100000000000001"/>
  </r>
  <r>
    <x v="11"/>
    <x v="10"/>
    <x v="0"/>
    <x v="0"/>
    <x v="1"/>
    <x v="1"/>
    <x v="1"/>
    <x v="0"/>
    <n v="1074"/>
    <n v="347.5197"/>
    <n v="483.3"/>
  </r>
  <r>
    <x v="10"/>
    <x v="18"/>
    <x v="9"/>
    <x v="0"/>
    <x v="0"/>
    <x v="0"/>
    <x v="0"/>
    <x v="0"/>
    <n v="1"/>
    <n v="0"/>
    <n v="0.27500000000000002"/>
  </r>
  <r>
    <x v="0"/>
    <x v="9"/>
    <x v="2"/>
    <x v="1"/>
    <x v="1"/>
    <x v="1"/>
    <x v="2"/>
    <x v="0"/>
    <n v="28"/>
    <n v="7.7213000000000003"/>
    <n v="12.600000000000001"/>
  </r>
  <r>
    <x v="0"/>
    <x v="12"/>
    <x v="1"/>
    <x v="1"/>
    <x v="1"/>
    <x v="0"/>
    <x v="1"/>
    <x v="0"/>
    <n v="5"/>
    <n v="0"/>
    <n v="1.325"/>
  </r>
  <r>
    <x v="2"/>
    <x v="9"/>
    <x v="2"/>
    <x v="2"/>
    <x v="1"/>
    <x v="0"/>
    <x v="3"/>
    <x v="0"/>
    <n v="146"/>
    <n v="0"/>
    <n v="40.15"/>
  </r>
  <r>
    <x v="3"/>
    <x v="6"/>
    <x v="4"/>
    <x v="0"/>
    <x v="1"/>
    <x v="0"/>
    <x v="3"/>
    <x v="1"/>
    <n v="61"/>
    <n v="0"/>
    <n v="0"/>
  </r>
  <r>
    <x v="1"/>
    <x v="10"/>
    <x v="0"/>
    <x v="0"/>
    <x v="1"/>
    <x v="5"/>
    <x v="0"/>
    <x v="0"/>
    <n v="2"/>
    <n v="52.985300000000002"/>
    <n v="1.3800000000000001"/>
  </r>
  <r>
    <x v="6"/>
    <x v="15"/>
    <x v="2"/>
    <x v="0"/>
    <x v="1"/>
    <x v="0"/>
    <x v="1"/>
    <x v="1"/>
    <n v="7"/>
    <n v="0"/>
    <n v="0"/>
  </r>
  <r>
    <x v="9"/>
    <x v="4"/>
    <x v="3"/>
    <x v="2"/>
    <x v="1"/>
    <x v="1"/>
    <x v="1"/>
    <x v="0"/>
    <n v="22"/>
    <n v="5.7190000000000003"/>
    <n v="9.9"/>
  </r>
  <r>
    <x v="8"/>
    <x v="2"/>
    <x v="2"/>
    <x v="2"/>
    <x v="1"/>
    <x v="2"/>
    <x v="0"/>
    <x v="0"/>
    <n v="7"/>
    <n v="0"/>
    <n v="1.925"/>
  </r>
  <r>
    <x v="1"/>
    <x v="19"/>
    <x v="2"/>
    <x v="0"/>
    <x v="1"/>
    <x v="4"/>
    <x v="1"/>
    <x v="1"/>
    <n v="23"/>
    <n v="0"/>
    <n v="0"/>
  </r>
  <r>
    <x v="4"/>
    <x v="13"/>
    <x v="0"/>
    <x v="1"/>
    <x v="1"/>
    <x v="0"/>
    <x v="3"/>
    <x v="0"/>
    <n v="1"/>
    <n v="0"/>
    <n v="0.26500000000000001"/>
  </r>
  <r>
    <x v="8"/>
    <x v="17"/>
    <x v="8"/>
    <x v="2"/>
    <x v="1"/>
    <x v="2"/>
    <x v="2"/>
    <x v="1"/>
    <n v="11"/>
    <n v="0"/>
    <n v="0"/>
  </r>
  <r>
    <x v="5"/>
    <x v="26"/>
    <x v="2"/>
    <x v="0"/>
    <x v="1"/>
    <x v="5"/>
    <x v="2"/>
    <x v="0"/>
    <n v="1"/>
    <n v="0.4168"/>
    <n v="0.69000000000000006"/>
  </r>
  <r>
    <x v="6"/>
    <x v="6"/>
    <x v="4"/>
    <x v="0"/>
    <x v="1"/>
    <x v="2"/>
    <x v="3"/>
    <x v="1"/>
    <n v="10"/>
    <n v="0"/>
    <n v="0"/>
  </r>
  <r>
    <x v="5"/>
    <x v="13"/>
    <x v="0"/>
    <x v="2"/>
    <x v="1"/>
    <x v="0"/>
    <x v="0"/>
    <x v="0"/>
    <n v="2"/>
    <n v="0"/>
    <n v="0.53"/>
  </r>
  <r>
    <x v="4"/>
    <x v="12"/>
    <x v="1"/>
    <x v="2"/>
    <x v="1"/>
    <x v="4"/>
    <x v="0"/>
    <x v="0"/>
    <n v="1"/>
    <n v="0"/>
    <n v="0.55000000000000004"/>
  </r>
  <r>
    <x v="3"/>
    <x v="26"/>
    <x v="2"/>
    <x v="0"/>
    <x v="1"/>
    <x v="3"/>
    <x v="2"/>
    <x v="0"/>
    <n v="7"/>
    <n v="0"/>
    <n v="3.85"/>
  </r>
  <r>
    <x v="1"/>
    <x v="10"/>
    <x v="0"/>
    <x v="0"/>
    <x v="1"/>
    <x v="0"/>
    <x v="1"/>
    <x v="0"/>
    <n v="3691"/>
    <n v="0"/>
    <n v="1011.755"/>
  </r>
  <r>
    <x v="9"/>
    <x v="4"/>
    <x v="3"/>
    <x v="1"/>
    <x v="1"/>
    <x v="0"/>
    <x v="3"/>
    <x v="0"/>
    <n v="16"/>
    <n v="0"/>
    <n v="4.24"/>
  </r>
  <r>
    <x v="6"/>
    <x v="16"/>
    <x v="7"/>
    <x v="0"/>
    <x v="1"/>
    <x v="4"/>
    <x v="3"/>
    <x v="1"/>
    <n v="3"/>
    <n v="0"/>
    <n v="0"/>
  </r>
  <r>
    <x v="6"/>
    <x v="16"/>
    <x v="7"/>
    <x v="0"/>
    <x v="1"/>
    <x v="0"/>
    <x v="2"/>
    <x v="1"/>
    <n v="24"/>
    <n v="0"/>
    <n v="0"/>
  </r>
  <r>
    <x v="6"/>
    <x v="10"/>
    <x v="0"/>
    <x v="0"/>
    <x v="0"/>
    <x v="4"/>
    <x v="3"/>
    <x v="0"/>
    <n v="34"/>
    <n v="0"/>
    <n v="18.7"/>
  </r>
  <r>
    <x v="1"/>
    <x v="18"/>
    <x v="9"/>
    <x v="0"/>
    <x v="0"/>
    <x v="0"/>
    <x v="2"/>
    <x v="0"/>
    <n v="2"/>
    <n v="0"/>
    <n v="0.55000000000000004"/>
  </r>
  <r>
    <x v="11"/>
    <x v="0"/>
    <x v="0"/>
    <x v="2"/>
    <x v="1"/>
    <x v="2"/>
    <x v="0"/>
    <x v="0"/>
    <n v="5"/>
    <n v="0"/>
    <n v="1.375"/>
  </r>
  <r>
    <x v="9"/>
    <x v="26"/>
    <x v="2"/>
    <x v="0"/>
    <x v="1"/>
    <x v="1"/>
    <x v="0"/>
    <x v="0"/>
    <n v="4"/>
    <n v="1.6364000000000001"/>
    <n v="1.8"/>
  </r>
  <r>
    <x v="7"/>
    <x v="17"/>
    <x v="8"/>
    <x v="0"/>
    <x v="1"/>
    <x v="0"/>
    <x v="2"/>
    <x v="1"/>
    <n v="581"/>
    <n v="0"/>
    <n v="0"/>
  </r>
  <r>
    <x v="10"/>
    <x v="5"/>
    <x v="1"/>
    <x v="0"/>
    <x v="1"/>
    <x v="4"/>
    <x v="2"/>
    <x v="0"/>
    <n v="3"/>
    <n v="0"/>
    <n v="1.6500000000000001"/>
  </r>
  <r>
    <x v="4"/>
    <x v="15"/>
    <x v="2"/>
    <x v="0"/>
    <x v="1"/>
    <x v="3"/>
    <x v="3"/>
    <x v="0"/>
    <n v="102"/>
    <n v="0"/>
    <n v="56.1"/>
  </r>
  <r>
    <x v="6"/>
    <x v="9"/>
    <x v="2"/>
    <x v="1"/>
    <x v="1"/>
    <x v="2"/>
    <x v="1"/>
    <x v="0"/>
    <n v="1"/>
    <n v="0"/>
    <n v="0.27500000000000002"/>
  </r>
  <r>
    <x v="1"/>
    <x v="4"/>
    <x v="3"/>
    <x v="1"/>
    <x v="1"/>
    <x v="0"/>
    <x v="1"/>
    <x v="0"/>
    <n v="7"/>
    <n v="0"/>
    <n v="1.915"/>
  </r>
  <r>
    <x v="0"/>
    <x v="0"/>
    <x v="0"/>
    <x v="0"/>
    <x v="1"/>
    <x v="3"/>
    <x v="0"/>
    <x v="0"/>
    <n v="21"/>
    <n v="0"/>
    <n v="11.55"/>
  </r>
  <r>
    <x v="11"/>
    <x v="6"/>
    <x v="4"/>
    <x v="2"/>
    <x v="1"/>
    <x v="3"/>
    <x v="1"/>
    <x v="0"/>
    <n v="3"/>
    <n v="0"/>
    <n v="1.6500000000000001"/>
  </r>
  <r>
    <x v="6"/>
    <x v="6"/>
    <x v="4"/>
    <x v="0"/>
    <x v="0"/>
    <x v="2"/>
    <x v="3"/>
    <x v="0"/>
    <n v="76"/>
    <n v="0"/>
    <n v="20.900000000000002"/>
  </r>
  <r>
    <x v="0"/>
    <x v="0"/>
    <x v="0"/>
    <x v="2"/>
    <x v="1"/>
    <x v="0"/>
    <x v="0"/>
    <x v="0"/>
    <n v="7"/>
    <n v="0"/>
    <n v="1.855"/>
  </r>
  <r>
    <x v="1"/>
    <x v="2"/>
    <x v="2"/>
    <x v="2"/>
    <x v="1"/>
    <x v="0"/>
    <x v="1"/>
    <x v="0"/>
    <n v="17"/>
    <n v="0"/>
    <n v="4.665"/>
  </r>
  <r>
    <x v="0"/>
    <x v="10"/>
    <x v="0"/>
    <x v="0"/>
    <x v="0"/>
    <x v="2"/>
    <x v="0"/>
    <x v="0"/>
    <n v="241"/>
    <n v="0"/>
    <n v="63.865000000000002"/>
  </r>
  <r>
    <x v="2"/>
    <x v="0"/>
    <x v="0"/>
    <x v="1"/>
    <x v="0"/>
    <x v="3"/>
    <x v="2"/>
    <x v="1"/>
    <n v="0"/>
    <n v="0"/>
    <n v="0"/>
  </r>
  <r>
    <x v="1"/>
    <x v="26"/>
    <x v="2"/>
    <x v="0"/>
    <x v="1"/>
    <x v="0"/>
    <x v="3"/>
    <x v="0"/>
    <n v="3"/>
    <n v="0"/>
    <n v="0.82500000000000007"/>
  </r>
  <r>
    <x v="8"/>
    <x v="4"/>
    <x v="3"/>
    <x v="0"/>
    <x v="0"/>
    <x v="0"/>
    <x v="3"/>
    <x v="1"/>
    <n v="20"/>
    <n v="0"/>
    <n v="0"/>
  </r>
  <r>
    <x v="4"/>
    <x v="6"/>
    <x v="4"/>
    <x v="0"/>
    <x v="0"/>
    <x v="3"/>
    <x v="1"/>
    <x v="0"/>
    <n v="11"/>
    <n v="0"/>
    <n v="6.0500000000000007"/>
  </r>
  <r>
    <x v="6"/>
    <x v="10"/>
    <x v="0"/>
    <x v="0"/>
    <x v="1"/>
    <x v="5"/>
    <x v="3"/>
    <x v="0"/>
    <n v="1"/>
    <n v="1.4009"/>
    <n v="0.69000000000000006"/>
  </r>
  <r>
    <x v="7"/>
    <x v="13"/>
    <x v="0"/>
    <x v="0"/>
    <x v="1"/>
    <x v="0"/>
    <x v="0"/>
    <x v="0"/>
    <n v="88"/>
    <n v="0"/>
    <n v="24.200000000000003"/>
  </r>
  <r>
    <x v="10"/>
    <x v="10"/>
    <x v="0"/>
    <x v="1"/>
    <x v="0"/>
    <x v="1"/>
    <x v="2"/>
    <x v="0"/>
    <n v="14"/>
    <n v="2.9578000000000002"/>
    <n v="6.3000000000000007"/>
  </r>
  <r>
    <x v="6"/>
    <x v="15"/>
    <x v="2"/>
    <x v="2"/>
    <x v="1"/>
    <x v="0"/>
    <x v="2"/>
    <x v="0"/>
    <n v="474"/>
    <n v="0"/>
    <n v="130.35"/>
  </r>
  <r>
    <x v="1"/>
    <x v="19"/>
    <x v="2"/>
    <x v="1"/>
    <x v="1"/>
    <x v="0"/>
    <x v="3"/>
    <x v="0"/>
    <n v="123"/>
    <n v="0"/>
    <n v="33.675000000000004"/>
  </r>
  <r>
    <x v="0"/>
    <x v="10"/>
    <x v="0"/>
    <x v="2"/>
    <x v="0"/>
    <x v="4"/>
    <x v="3"/>
    <x v="0"/>
    <n v="4"/>
    <n v="0"/>
    <n v="2.2000000000000002"/>
  </r>
  <r>
    <x v="3"/>
    <x v="10"/>
    <x v="0"/>
    <x v="0"/>
    <x v="0"/>
    <x v="0"/>
    <x v="3"/>
    <x v="1"/>
    <n v="37"/>
    <n v="0"/>
    <n v="0"/>
  </r>
  <r>
    <x v="2"/>
    <x v="13"/>
    <x v="0"/>
    <x v="0"/>
    <x v="1"/>
    <x v="1"/>
    <x v="2"/>
    <x v="0"/>
    <n v="47"/>
    <n v="18.822200000000002"/>
    <n v="21.150000000000002"/>
  </r>
  <r>
    <x v="0"/>
    <x v="11"/>
    <x v="2"/>
    <x v="0"/>
    <x v="1"/>
    <x v="5"/>
    <x v="0"/>
    <x v="1"/>
    <n v="80"/>
    <n v="2174.9360999999999"/>
    <n v="0"/>
  </r>
  <r>
    <x v="1"/>
    <x v="9"/>
    <x v="2"/>
    <x v="0"/>
    <x v="1"/>
    <x v="2"/>
    <x v="2"/>
    <x v="0"/>
    <n v="876"/>
    <n v="0"/>
    <n v="240.9"/>
  </r>
  <r>
    <x v="9"/>
    <x v="10"/>
    <x v="0"/>
    <x v="1"/>
    <x v="1"/>
    <x v="2"/>
    <x v="2"/>
    <x v="0"/>
    <n v="122"/>
    <n v="0"/>
    <n v="32.33"/>
  </r>
  <r>
    <x v="9"/>
    <x v="17"/>
    <x v="8"/>
    <x v="0"/>
    <x v="1"/>
    <x v="2"/>
    <x v="2"/>
    <x v="1"/>
    <n v="94"/>
    <n v="0"/>
    <n v="0"/>
  </r>
  <r>
    <x v="3"/>
    <x v="17"/>
    <x v="8"/>
    <x v="2"/>
    <x v="1"/>
    <x v="3"/>
    <x v="3"/>
    <x v="0"/>
    <n v="47"/>
    <n v="0"/>
    <n v="25.85"/>
  </r>
  <r>
    <x v="1"/>
    <x v="1"/>
    <x v="1"/>
    <x v="0"/>
    <x v="1"/>
    <x v="4"/>
    <x v="1"/>
    <x v="1"/>
    <n v="16"/>
    <n v="0"/>
    <n v="0"/>
  </r>
  <r>
    <x v="2"/>
    <x v="13"/>
    <x v="0"/>
    <x v="0"/>
    <x v="1"/>
    <x v="3"/>
    <x v="3"/>
    <x v="0"/>
    <n v="2"/>
    <n v="0"/>
    <n v="1.1000000000000001"/>
  </r>
  <r>
    <x v="9"/>
    <x v="17"/>
    <x v="8"/>
    <x v="2"/>
    <x v="1"/>
    <x v="2"/>
    <x v="0"/>
    <x v="0"/>
    <n v="54"/>
    <n v="0"/>
    <n v="14.31"/>
  </r>
  <r>
    <x v="7"/>
    <x v="10"/>
    <x v="0"/>
    <x v="0"/>
    <x v="1"/>
    <x v="0"/>
    <x v="3"/>
    <x v="1"/>
    <n v="261"/>
    <n v="0"/>
    <n v="0"/>
  </r>
  <r>
    <x v="0"/>
    <x v="16"/>
    <x v="7"/>
    <x v="0"/>
    <x v="1"/>
    <x v="0"/>
    <x v="0"/>
    <x v="1"/>
    <n v="2"/>
    <n v="0"/>
    <n v="0"/>
  </r>
  <r>
    <x v="3"/>
    <x v="10"/>
    <x v="0"/>
    <x v="0"/>
    <x v="0"/>
    <x v="4"/>
    <x v="1"/>
    <x v="0"/>
    <n v="9"/>
    <n v="0"/>
    <n v="4.95"/>
  </r>
  <r>
    <x v="0"/>
    <x v="23"/>
    <x v="2"/>
    <x v="0"/>
    <x v="1"/>
    <x v="0"/>
    <x v="3"/>
    <x v="0"/>
    <n v="25"/>
    <n v="0"/>
    <n v="6.625"/>
  </r>
  <r>
    <x v="3"/>
    <x v="15"/>
    <x v="2"/>
    <x v="2"/>
    <x v="1"/>
    <x v="4"/>
    <x v="2"/>
    <x v="0"/>
    <n v="1"/>
    <n v="0"/>
    <n v="0.55000000000000004"/>
  </r>
  <r>
    <x v="6"/>
    <x v="15"/>
    <x v="2"/>
    <x v="2"/>
    <x v="1"/>
    <x v="3"/>
    <x v="3"/>
    <x v="0"/>
    <n v="5"/>
    <n v="0"/>
    <n v="2.75"/>
  </r>
  <r>
    <x v="5"/>
    <x v="0"/>
    <x v="0"/>
    <x v="2"/>
    <x v="0"/>
    <x v="3"/>
    <x v="2"/>
    <x v="0"/>
    <n v="1"/>
    <n v="0"/>
    <n v="0.55000000000000004"/>
  </r>
  <r>
    <x v="0"/>
    <x v="4"/>
    <x v="3"/>
    <x v="1"/>
    <x v="0"/>
    <x v="3"/>
    <x v="2"/>
    <x v="0"/>
    <n v="2"/>
    <n v="0"/>
    <n v="1.1000000000000001"/>
  </r>
  <r>
    <x v="3"/>
    <x v="25"/>
    <x v="11"/>
    <x v="0"/>
    <x v="1"/>
    <x v="0"/>
    <x v="1"/>
    <x v="0"/>
    <n v="2"/>
    <n v="0"/>
    <n v="0.55000000000000004"/>
  </r>
  <r>
    <x v="4"/>
    <x v="10"/>
    <x v="0"/>
    <x v="0"/>
    <x v="0"/>
    <x v="3"/>
    <x v="3"/>
    <x v="0"/>
    <n v="113"/>
    <n v="0"/>
    <n v="62.150000000000006"/>
  </r>
  <r>
    <x v="1"/>
    <x v="15"/>
    <x v="2"/>
    <x v="0"/>
    <x v="1"/>
    <x v="1"/>
    <x v="2"/>
    <x v="0"/>
    <n v="730"/>
    <n v="259.55470000000003"/>
    <n v="328.5"/>
  </r>
  <r>
    <x v="8"/>
    <x v="1"/>
    <x v="1"/>
    <x v="2"/>
    <x v="1"/>
    <x v="1"/>
    <x v="3"/>
    <x v="0"/>
    <n v="1"/>
    <n v="0.26740000000000003"/>
    <n v="0.45"/>
  </r>
  <r>
    <x v="9"/>
    <x v="15"/>
    <x v="2"/>
    <x v="0"/>
    <x v="1"/>
    <x v="4"/>
    <x v="2"/>
    <x v="0"/>
    <n v="10"/>
    <n v="0"/>
    <n v="5.5"/>
  </r>
  <r>
    <x v="8"/>
    <x v="5"/>
    <x v="1"/>
    <x v="1"/>
    <x v="1"/>
    <x v="1"/>
    <x v="0"/>
    <x v="0"/>
    <n v="1"/>
    <n v="0.16750000000000001"/>
    <n v="0.45"/>
  </r>
  <r>
    <x v="5"/>
    <x v="9"/>
    <x v="2"/>
    <x v="2"/>
    <x v="1"/>
    <x v="3"/>
    <x v="3"/>
    <x v="0"/>
    <n v="7"/>
    <n v="0"/>
    <n v="3.85"/>
  </r>
  <r>
    <x v="10"/>
    <x v="8"/>
    <x v="5"/>
    <x v="2"/>
    <x v="1"/>
    <x v="2"/>
    <x v="3"/>
    <x v="0"/>
    <n v="10"/>
    <n v="0"/>
    <n v="2.75"/>
  </r>
  <r>
    <x v="8"/>
    <x v="0"/>
    <x v="0"/>
    <x v="0"/>
    <x v="1"/>
    <x v="2"/>
    <x v="3"/>
    <x v="1"/>
    <n v="2"/>
    <n v="0"/>
    <n v="0"/>
  </r>
  <r>
    <x v="8"/>
    <x v="17"/>
    <x v="8"/>
    <x v="1"/>
    <x v="1"/>
    <x v="2"/>
    <x v="2"/>
    <x v="1"/>
    <n v="2"/>
    <n v="0"/>
    <n v="0"/>
  </r>
  <r>
    <x v="5"/>
    <x v="21"/>
    <x v="0"/>
    <x v="0"/>
    <x v="0"/>
    <x v="0"/>
    <x v="3"/>
    <x v="0"/>
    <n v="2"/>
    <n v="0"/>
    <n v="0.53"/>
  </r>
  <r>
    <x v="7"/>
    <x v="15"/>
    <x v="2"/>
    <x v="0"/>
    <x v="1"/>
    <x v="3"/>
    <x v="2"/>
    <x v="1"/>
    <n v="10"/>
    <n v="0"/>
    <n v="0"/>
  </r>
  <r>
    <x v="1"/>
    <x v="18"/>
    <x v="9"/>
    <x v="0"/>
    <x v="1"/>
    <x v="1"/>
    <x v="2"/>
    <x v="0"/>
    <n v="14"/>
    <n v="5.0123000000000006"/>
    <n v="6.3000000000000007"/>
  </r>
  <r>
    <x v="4"/>
    <x v="2"/>
    <x v="2"/>
    <x v="1"/>
    <x v="1"/>
    <x v="0"/>
    <x v="0"/>
    <x v="0"/>
    <n v="10"/>
    <n v="0"/>
    <n v="2.65"/>
  </r>
  <r>
    <x v="7"/>
    <x v="10"/>
    <x v="0"/>
    <x v="2"/>
    <x v="0"/>
    <x v="2"/>
    <x v="3"/>
    <x v="0"/>
    <n v="20"/>
    <n v="0"/>
    <n v="5.5"/>
  </r>
  <r>
    <x v="10"/>
    <x v="9"/>
    <x v="2"/>
    <x v="0"/>
    <x v="1"/>
    <x v="2"/>
    <x v="0"/>
    <x v="0"/>
    <n v="238"/>
    <n v="0"/>
    <n v="65.45"/>
  </r>
  <r>
    <x v="6"/>
    <x v="9"/>
    <x v="2"/>
    <x v="0"/>
    <x v="1"/>
    <x v="2"/>
    <x v="0"/>
    <x v="1"/>
    <n v="7"/>
    <n v="0"/>
    <n v="0"/>
  </r>
  <r>
    <x v="8"/>
    <x v="0"/>
    <x v="0"/>
    <x v="1"/>
    <x v="1"/>
    <x v="2"/>
    <x v="2"/>
    <x v="0"/>
    <n v="3"/>
    <n v="0"/>
    <n v="0.82500000000000007"/>
  </r>
  <r>
    <x v="11"/>
    <x v="19"/>
    <x v="2"/>
    <x v="2"/>
    <x v="1"/>
    <x v="1"/>
    <x v="2"/>
    <x v="0"/>
    <n v="59"/>
    <n v="21.2788"/>
    <n v="26.55"/>
  </r>
  <r>
    <x v="6"/>
    <x v="17"/>
    <x v="8"/>
    <x v="1"/>
    <x v="1"/>
    <x v="3"/>
    <x v="2"/>
    <x v="1"/>
    <n v="0"/>
    <n v="0"/>
    <n v="0"/>
  </r>
  <r>
    <x v="4"/>
    <x v="17"/>
    <x v="8"/>
    <x v="0"/>
    <x v="1"/>
    <x v="4"/>
    <x v="0"/>
    <x v="1"/>
    <n v="209"/>
    <n v="0"/>
    <n v="0"/>
  </r>
  <r>
    <x v="5"/>
    <x v="10"/>
    <x v="0"/>
    <x v="2"/>
    <x v="1"/>
    <x v="0"/>
    <x v="0"/>
    <x v="0"/>
    <n v="440"/>
    <n v="0"/>
    <n v="116.60000000000001"/>
  </r>
  <r>
    <x v="2"/>
    <x v="9"/>
    <x v="2"/>
    <x v="1"/>
    <x v="1"/>
    <x v="0"/>
    <x v="0"/>
    <x v="1"/>
    <n v="1"/>
    <n v="0"/>
    <n v="0"/>
  </r>
  <r>
    <x v="0"/>
    <x v="10"/>
    <x v="0"/>
    <x v="0"/>
    <x v="1"/>
    <x v="2"/>
    <x v="3"/>
    <x v="0"/>
    <n v="1631"/>
    <n v="0"/>
    <n v="432.21500000000003"/>
  </r>
  <r>
    <x v="7"/>
    <x v="11"/>
    <x v="2"/>
    <x v="2"/>
    <x v="1"/>
    <x v="4"/>
    <x v="0"/>
    <x v="0"/>
    <n v="34"/>
    <n v="0"/>
    <n v="18.7"/>
  </r>
  <r>
    <x v="10"/>
    <x v="19"/>
    <x v="2"/>
    <x v="2"/>
    <x v="1"/>
    <x v="2"/>
    <x v="2"/>
    <x v="1"/>
    <n v="51"/>
    <n v="0"/>
    <n v="0"/>
  </r>
  <r>
    <x v="4"/>
    <x v="6"/>
    <x v="4"/>
    <x v="0"/>
    <x v="0"/>
    <x v="4"/>
    <x v="3"/>
    <x v="1"/>
    <n v="4"/>
    <n v="0"/>
    <n v="0"/>
  </r>
  <r>
    <x v="6"/>
    <x v="11"/>
    <x v="2"/>
    <x v="1"/>
    <x v="1"/>
    <x v="2"/>
    <x v="3"/>
    <x v="1"/>
    <n v="4"/>
    <n v="0"/>
    <n v="0"/>
  </r>
  <r>
    <x v="1"/>
    <x v="11"/>
    <x v="2"/>
    <x v="2"/>
    <x v="1"/>
    <x v="1"/>
    <x v="2"/>
    <x v="0"/>
    <n v="233"/>
    <n v="70.463200000000001"/>
    <n v="104.85000000000001"/>
  </r>
  <r>
    <x v="10"/>
    <x v="0"/>
    <x v="0"/>
    <x v="2"/>
    <x v="1"/>
    <x v="0"/>
    <x v="2"/>
    <x v="0"/>
    <n v="59"/>
    <n v="0"/>
    <n v="16.225000000000001"/>
  </r>
  <r>
    <x v="6"/>
    <x v="9"/>
    <x v="2"/>
    <x v="0"/>
    <x v="1"/>
    <x v="3"/>
    <x v="0"/>
    <x v="0"/>
    <n v="104"/>
    <n v="0"/>
    <n v="57.2"/>
  </r>
  <r>
    <x v="7"/>
    <x v="10"/>
    <x v="0"/>
    <x v="1"/>
    <x v="1"/>
    <x v="3"/>
    <x v="1"/>
    <x v="0"/>
    <n v="6"/>
    <n v="0"/>
    <n v="3.3000000000000003"/>
  </r>
  <r>
    <x v="4"/>
    <x v="21"/>
    <x v="0"/>
    <x v="0"/>
    <x v="1"/>
    <x v="2"/>
    <x v="3"/>
    <x v="0"/>
    <n v="1"/>
    <n v="0"/>
    <n v="0.26500000000000001"/>
  </r>
  <r>
    <x v="6"/>
    <x v="1"/>
    <x v="1"/>
    <x v="1"/>
    <x v="1"/>
    <x v="2"/>
    <x v="2"/>
    <x v="0"/>
    <n v="5"/>
    <n v="0"/>
    <n v="1.375"/>
  </r>
  <r>
    <x v="3"/>
    <x v="1"/>
    <x v="1"/>
    <x v="1"/>
    <x v="1"/>
    <x v="0"/>
    <x v="1"/>
    <x v="0"/>
    <n v="3"/>
    <n v="0"/>
    <n v="0.82500000000000007"/>
  </r>
  <r>
    <x v="0"/>
    <x v="6"/>
    <x v="4"/>
    <x v="0"/>
    <x v="0"/>
    <x v="2"/>
    <x v="0"/>
    <x v="0"/>
    <n v="92"/>
    <n v="0"/>
    <n v="24.380000000000003"/>
  </r>
  <r>
    <x v="11"/>
    <x v="10"/>
    <x v="0"/>
    <x v="2"/>
    <x v="1"/>
    <x v="0"/>
    <x v="0"/>
    <x v="1"/>
    <n v="12"/>
    <n v="0"/>
    <n v="0"/>
  </r>
  <r>
    <x v="8"/>
    <x v="10"/>
    <x v="0"/>
    <x v="1"/>
    <x v="0"/>
    <x v="0"/>
    <x v="2"/>
    <x v="1"/>
    <n v="1"/>
    <n v="0"/>
    <n v="0"/>
  </r>
  <r>
    <x v="11"/>
    <x v="15"/>
    <x v="2"/>
    <x v="0"/>
    <x v="1"/>
    <x v="5"/>
    <x v="1"/>
    <x v="1"/>
    <n v="3"/>
    <n v="108.31840000000001"/>
    <n v="0"/>
  </r>
  <r>
    <x v="7"/>
    <x v="6"/>
    <x v="4"/>
    <x v="2"/>
    <x v="1"/>
    <x v="1"/>
    <x v="0"/>
    <x v="0"/>
    <n v="85"/>
    <n v="24.552"/>
    <n v="38.25"/>
  </r>
  <r>
    <x v="0"/>
    <x v="2"/>
    <x v="2"/>
    <x v="1"/>
    <x v="1"/>
    <x v="1"/>
    <x v="3"/>
    <x v="0"/>
    <n v="5"/>
    <n v="0.80460000000000009"/>
    <n v="2.25"/>
  </r>
  <r>
    <x v="10"/>
    <x v="18"/>
    <x v="9"/>
    <x v="2"/>
    <x v="1"/>
    <x v="3"/>
    <x v="2"/>
    <x v="1"/>
    <n v="0"/>
    <n v="0"/>
    <n v="0"/>
  </r>
  <r>
    <x v="2"/>
    <x v="6"/>
    <x v="4"/>
    <x v="0"/>
    <x v="1"/>
    <x v="3"/>
    <x v="2"/>
    <x v="1"/>
    <n v="58"/>
    <n v="0"/>
    <n v="0"/>
  </r>
  <r>
    <x v="0"/>
    <x v="16"/>
    <x v="7"/>
    <x v="0"/>
    <x v="1"/>
    <x v="3"/>
    <x v="2"/>
    <x v="0"/>
    <n v="548"/>
    <n v="0"/>
    <n v="301.40000000000003"/>
  </r>
  <r>
    <x v="8"/>
    <x v="12"/>
    <x v="1"/>
    <x v="2"/>
    <x v="1"/>
    <x v="1"/>
    <x v="1"/>
    <x v="0"/>
    <n v="4"/>
    <n v="1.7015"/>
    <n v="1.8"/>
  </r>
  <r>
    <x v="8"/>
    <x v="9"/>
    <x v="2"/>
    <x v="0"/>
    <x v="1"/>
    <x v="0"/>
    <x v="2"/>
    <x v="0"/>
    <n v="10922"/>
    <n v="0"/>
    <n v="3003.55"/>
  </r>
  <r>
    <x v="5"/>
    <x v="15"/>
    <x v="2"/>
    <x v="2"/>
    <x v="1"/>
    <x v="3"/>
    <x v="2"/>
    <x v="0"/>
    <n v="33"/>
    <n v="0"/>
    <n v="18.150000000000002"/>
  </r>
  <r>
    <x v="2"/>
    <x v="8"/>
    <x v="5"/>
    <x v="1"/>
    <x v="1"/>
    <x v="1"/>
    <x v="1"/>
    <x v="0"/>
    <n v="23"/>
    <n v="7.32"/>
    <n v="10.35"/>
  </r>
  <r>
    <x v="6"/>
    <x v="1"/>
    <x v="1"/>
    <x v="2"/>
    <x v="1"/>
    <x v="2"/>
    <x v="2"/>
    <x v="0"/>
    <n v="26"/>
    <n v="0"/>
    <n v="7.15"/>
  </r>
  <r>
    <x v="0"/>
    <x v="17"/>
    <x v="8"/>
    <x v="1"/>
    <x v="1"/>
    <x v="1"/>
    <x v="3"/>
    <x v="0"/>
    <n v="26"/>
    <n v="18.537500000000001"/>
    <n v="11.700000000000001"/>
  </r>
  <r>
    <x v="0"/>
    <x v="11"/>
    <x v="2"/>
    <x v="2"/>
    <x v="1"/>
    <x v="2"/>
    <x v="0"/>
    <x v="1"/>
    <n v="2"/>
    <n v="0"/>
    <n v="0"/>
  </r>
  <r>
    <x v="11"/>
    <x v="18"/>
    <x v="9"/>
    <x v="2"/>
    <x v="1"/>
    <x v="0"/>
    <x v="0"/>
    <x v="0"/>
    <n v="2"/>
    <n v="0"/>
    <n v="0.55000000000000004"/>
  </r>
  <r>
    <x v="10"/>
    <x v="11"/>
    <x v="2"/>
    <x v="0"/>
    <x v="1"/>
    <x v="5"/>
    <x v="2"/>
    <x v="0"/>
    <n v="8"/>
    <n v="39.889299999999999"/>
    <n v="5.5200000000000005"/>
  </r>
  <r>
    <x v="2"/>
    <x v="3"/>
    <x v="2"/>
    <x v="0"/>
    <x v="1"/>
    <x v="0"/>
    <x v="2"/>
    <x v="0"/>
    <n v="1"/>
    <n v="0"/>
    <n v="0.27500000000000002"/>
  </r>
  <r>
    <x v="9"/>
    <x v="5"/>
    <x v="1"/>
    <x v="0"/>
    <x v="1"/>
    <x v="3"/>
    <x v="3"/>
    <x v="0"/>
    <n v="39"/>
    <n v="0"/>
    <n v="21.45"/>
  </r>
  <r>
    <x v="9"/>
    <x v="6"/>
    <x v="4"/>
    <x v="2"/>
    <x v="1"/>
    <x v="2"/>
    <x v="0"/>
    <x v="0"/>
    <n v="30"/>
    <n v="0"/>
    <n v="7.95"/>
  </r>
  <r>
    <x v="8"/>
    <x v="7"/>
    <x v="2"/>
    <x v="0"/>
    <x v="1"/>
    <x v="3"/>
    <x v="3"/>
    <x v="0"/>
    <n v="1"/>
    <n v="0"/>
    <n v="0.55000000000000004"/>
  </r>
  <r>
    <x v="5"/>
    <x v="6"/>
    <x v="4"/>
    <x v="0"/>
    <x v="1"/>
    <x v="3"/>
    <x v="0"/>
    <x v="1"/>
    <n v="8"/>
    <n v="0"/>
    <n v="0"/>
  </r>
  <r>
    <x v="4"/>
    <x v="5"/>
    <x v="1"/>
    <x v="0"/>
    <x v="1"/>
    <x v="0"/>
    <x v="3"/>
    <x v="0"/>
    <n v="655"/>
    <n v="0"/>
    <n v="173.57500000000002"/>
  </r>
  <r>
    <x v="2"/>
    <x v="6"/>
    <x v="4"/>
    <x v="2"/>
    <x v="0"/>
    <x v="3"/>
    <x v="2"/>
    <x v="1"/>
    <n v="1"/>
    <n v="0"/>
    <n v="0"/>
  </r>
  <r>
    <x v="1"/>
    <x v="29"/>
    <x v="1"/>
    <x v="0"/>
    <x v="1"/>
    <x v="3"/>
    <x v="2"/>
    <x v="1"/>
    <n v="0"/>
    <n v="0"/>
    <n v="0"/>
  </r>
  <r>
    <x v="9"/>
    <x v="19"/>
    <x v="2"/>
    <x v="0"/>
    <x v="1"/>
    <x v="4"/>
    <x v="3"/>
    <x v="1"/>
    <n v="68"/>
    <n v="0"/>
    <n v="0"/>
  </r>
  <r>
    <x v="4"/>
    <x v="5"/>
    <x v="1"/>
    <x v="2"/>
    <x v="1"/>
    <x v="0"/>
    <x v="0"/>
    <x v="0"/>
    <n v="11"/>
    <n v="0"/>
    <n v="2.915"/>
  </r>
  <r>
    <x v="4"/>
    <x v="6"/>
    <x v="4"/>
    <x v="0"/>
    <x v="0"/>
    <x v="1"/>
    <x v="0"/>
    <x v="0"/>
    <n v="330"/>
    <n v="86.34020000000001"/>
    <n v="148.5"/>
  </r>
  <r>
    <x v="1"/>
    <x v="17"/>
    <x v="8"/>
    <x v="0"/>
    <x v="1"/>
    <x v="3"/>
    <x v="2"/>
    <x v="0"/>
    <n v="1502"/>
    <n v="0"/>
    <n v="826.1"/>
  </r>
  <r>
    <x v="7"/>
    <x v="17"/>
    <x v="8"/>
    <x v="0"/>
    <x v="1"/>
    <x v="5"/>
    <x v="0"/>
    <x v="1"/>
    <n v="3"/>
    <n v="73.2851"/>
    <n v="0"/>
  </r>
  <r>
    <x v="9"/>
    <x v="19"/>
    <x v="2"/>
    <x v="2"/>
    <x v="1"/>
    <x v="1"/>
    <x v="0"/>
    <x v="0"/>
    <n v="43"/>
    <n v="14.618400000000001"/>
    <n v="19.350000000000001"/>
  </r>
  <r>
    <x v="4"/>
    <x v="15"/>
    <x v="2"/>
    <x v="1"/>
    <x v="1"/>
    <x v="0"/>
    <x v="1"/>
    <x v="0"/>
    <n v="8"/>
    <n v="0"/>
    <n v="2.12"/>
  </r>
  <r>
    <x v="9"/>
    <x v="6"/>
    <x v="4"/>
    <x v="1"/>
    <x v="1"/>
    <x v="0"/>
    <x v="0"/>
    <x v="0"/>
    <n v="27"/>
    <n v="0"/>
    <n v="7.1550000000000002"/>
  </r>
  <r>
    <x v="1"/>
    <x v="19"/>
    <x v="2"/>
    <x v="2"/>
    <x v="1"/>
    <x v="0"/>
    <x v="2"/>
    <x v="0"/>
    <n v="707"/>
    <n v="0"/>
    <n v="194.42500000000001"/>
  </r>
  <r>
    <x v="6"/>
    <x v="11"/>
    <x v="2"/>
    <x v="2"/>
    <x v="1"/>
    <x v="3"/>
    <x v="3"/>
    <x v="1"/>
    <n v="1"/>
    <n v="0"/>
    <n v="0"/>
  </r>
  <r>
    <x v="6"/>
    <x v="11"/>
    <x v="2"/>
    <x v="0"/>
    <x v="1"/>
    <x v="5"/>
    <x v="2"/>
    <x v="0"/>
    <n v="15"/>
    <n v="56.694400000000002"/>
    <n v="10.35"/>
  </r>
  <r>
    <x v="0"/>
    <x v="2"/>
    <x v="2"/>
    <x v="2"/>
    <x v="1"/>
    <x v="1"/>
    <x v="3"/>
    <x v="0"/>
    <n v="17"/>
    <n v="9.3826000000000001"/>
    <n v="7.65"/>
  </r>
  <r>
    <x v="6"/>
    <x v="18"/>
    <x v="9"/>
    <x v="1"/>
    <x v="1"/>
    <x v="0"/>
    <x v="1"/>
    <x v="0"/>
    <n v="1"/>
    <n v="0"/>
    <n v="0.27500000000000002"/>
  </r>
  <r>
    <x v="4"/>
    <x v="10"/>
    <x v="0"/>
    <x v="2"/>
    <x v="1"/>
    <x v="4"/>
    <x v="0"/>
    <x v="0"/>
    <n v="2"/>
    <n v="0"/>
    <n v="1.1000000000000001"/>
  </r>
  <r>
    <x v="0"/>
    <x v="14"/>
    <x v="6"/>
    <x v="0"/>
    <x v="1"/>
    <x v="3"/>
    <x v="2"/>
    <x v="0"/>
    <n v="1"/>
    <n v="0"/>
    <n v="0.55000000000000004"/>
  </r>
  <r>
    <x v="6"/>
    <x v="22"/>
    <x v="7"/>
    <x v="2"/>
    <x v="1"/>
    <x v="3"/>
    <x v="2"/>
    <x v="1"/>
    <n v="0"/>
    <n v="0"/>
    <n v="0"/>
  </r>
  <r>
    <x v="5"/>
    <x v="15"/>
    <x v="2"/>
    <x v="2"/>
    <x v="1"/>
    <x v="0"/>
    <x v="0"/>
    <x v="0"/>
    <n v="106"/>
    <n v="0"/>
    <n v="28.09"/>
  </r>
  <r>
    <x v="6"/>
    <x v="10"/>
    <x v="0"/>
    <x v="0"/>
    <x v="0"/>
    <x v="1"/>
    <x v="0"/>
    <x v="0"/>
    <n v="374"/>
    <n v="147.8509"/>
    <n v="168.3"/>
  </r>
  <r>
    <x v="3"/>
    <x v="4"/>
    <x v="3"/>
    <x v="0"/>
    <x v="1"/>
    <x v="4"/>
    <x v="3"/>
    <x v="0"/>
    <n v="146"/>
    <n v="0"/>
    <n v="80.3"/>
  </r>
  <r>
    <x v="11"/>
    <x v="4"/>
    <x v="3"/>
    <x v="2"/>
    <x v="1"/>
    <x v="4"/>
    <x v="2"/>
    <x v="0"/>
    <n v="8"/>
    <n v="0"/>
    <n v="4.4000000000000004"/>
  </r>
  <r>
    <x v="2"/>
    <x v="1"/>
    <x v="1"/>
    <x v="1"/>
    <x v="1"/>
    <x v="2"/>
    <x v="0"/>
    <x v="0"/>
    <n v="3"/>
    <n v="0"/>
    <n v="0.82500000000000007"/>
  </r>
  <r>
    <x v="10"/>
    <x v="6"/>
    <x v="4"/>
    <x v="0"/>
    <x v="1"/>
    <x v="2"/>
    <x v="1"/>
    <x v="1"/>
    <n v="2"/>
    <n v="0"/>
    <n v="0"/>
  </r>
  <r>
    <x v="7"/>
    <x v="17"/>
    <x v="8"/>
    <x v="2"/>
    <x v="1"/>
    <x v="0"/>
    <x v="3"/>
    <x v="0"/>
    <n v="621"/>
    <n v="0"/>
    <n v="170.77500000000001"/>
  </r>
  <r>
    <x v="9"/>
    <x v="29"/>
    <x v="1"/>
    <x v="2"/>
    <x v="1"/>
    <x v="3"/>
    <x v="2"/>
    <x v="1"/>
    <n v="0"/>
    <n v="0"/>
    <n v="0"/>
  </r>
  <r>
    <x v="9"/>
    <x v="7"/>
    <x v="2"/>
    <x v="0"/>
    <x v="1"/>
    <x v="2"/>
    <x v="0"/>
    <x v="1"/>
    <n v="1"/>
    <n v="0"/>
    <n v="0"/>
  </r>
  <r>
    <x v="7"/>
    <x v="15"/>
    <x v="2"/>
    <x v="0"/>
    <x v="1"/>
    <x v="2"/>
    <x v="2"/>
    <x v="0"/>
    <n v="517"/>
    <n v="0"/>
    <n v="142.17500000000001"/>
  </r>
  <r>
    <x v="6"/>
    <x v="17"/>
    <x v="8"/>
    <x v="0"/>
    <x v="1"/>
    <x v="3"/>
    <x v="0"/>
    <x v="1"/>
    <n v="26"/>
    <n v="0"/>
    <n v="0"/>
  </r>
  <r>
    <x v="10"/>
    <x v="12"/>
    <x v="1"/>
    <x v="2"/>
    <x v="1"/>
    <x v="3"/>
    <x v="0"/>
    <x v="0"/>
    <n v="3"/>
    <n v="0"/>
    <n v="1.6500000000000001"/>
  </r>
  <r>
    <x v="4"/>
    <x v="9"/>
    <x v="2"/>
    <x v="1"/>
    <x v="1"/>
    <x v="1"/>
    <x v="2"/>
    <x v="0"/>
    <n v="42"/>
    <n v="16.6036"/>
    <n v="18.900000000000002"/>
  </r>
  <r>
    <x v="4"/>
    <x v="17"/>
    <x v="8"/>
    <x v="1"/>
    <x v="1"/>
    <x v="1"/>
    <x v="3"/>
    <x v="0"/>
    <n v="18"/>
    <n v="3.93"/>
    <n v="8.1"/>
  </r>
  <r>
    <x v="9"/>
    <x v="10"/>
    <x v="0"/>
    <x v="1"/>
    <x v="0"/>
    <x v="3"/>
    <x v="2"/>
    <x v="0"/>
    <n v="19"/>
    <n v="0"/>
    <n v="10.450000000000001"/>
  </r>
  <r>
    <x v="9"/>
    <x v="4"/>
    <x v="3"/>
    <x v="0"/>
    <x v="0"/>
    <x v="3"/>
    <x v="2"/>
    <x v="0"/>
    <n v="68"/>
    <n v="0"/>
    <n v="37.4"/>
  </r>
  <r>
    <x v="10"/>
    <x v="10"/>
    <x v="0"/>
    <x v="1"/>
    <x v="0"/>
    <x v="0"/>
    <x v="3"/>
    <x v="0"/>
    <n v="38"/>
    <n v="0"/>
    <n v="10.450000000000001"/>
  </r>
  <r>
    <x v="9"/>
    <x v="4"/>
    <x v="3"/>
    <x v="0"/>
    <x v="0"/>
    <x v="0"/>
    <x v="3"/>
    <x v="0"/>
    <n v="318"/>
    <n v="0"/>
    <n v="84.27000000000001"/>
  </r>
  <r>
    <x v="8"/>
    <x v="19"/>
    <x v="2"/>
    <x v="0"/>
    <x v="1"/>
    <x v="3"/>
    <x v="2"/>
    <x v="0"/>
    <n v="1215"/>
    <n v="0"/>
    <n v="668.25"/>
  </r>
  <r>
    <x v="1"/>
    <x v="10"/>
    <x v="0"/>
    <x v="1"/>
    <x v="0"/>
    <x v="0"/>
    <x v="0"/>
    <x v="0"/>
    <n v="28"/>
    <n v="0"/>
    <n v="7.7"/>
  </r>
  <r>
    <x v="0"/>
    <x v="17"/>
    <x v="8"/>
    <x v="0"/>
    <x v="1"/>
    <x v="4"/>
    <x v="1"/>
    <x v="1"/>
    <n v="27"/>
    <n v="0"/>
    <n v="0"/>
  </r>
  <r>
    <x v="6"/>
    <x v="12"/>
    <x v="1"/>
    <x v="0"/>
    <x v="1"/>
    <x v="0"/>
    <x v="3"/>
    <x v="1"/>
    <n v="10"/>
    <n v="0"/>
    <n v="0"/>
  </r>
  <r>
    <x v="11"/>
    <x v="8"/>
    <x v="5"/>
    <x v="2"/>
    <x v="1"/>
    <x v="4"/>
    <x v="2"/>
    <x v="0"/>
    <n v="20"/>
    <n v="0"/>
    <n v="11"/>
  </r>
  <r>
    <x v="4"/>
    <x v="6"/>
    <x v="4"/>
    <x v="1"/>
    <x v="1"/>
    <x v="4"/>
    <x v="2"/>
    <x v="0"/>
    <n v="7"/>
    <n v="0"/>
    <n v="3.85"/>
  </r>
  <r>
    <x v="6"/>
    <x v="4"/>
    <x v="3"/>
    <x v="2"/>
    <x v="0"/>
    <x v="2"/>
    <x v="0"/>
    <x v="0"/>
    <n v="2"/>
    <n v="0"/>
    <n v="0.55000000000000004"/>
  </r>
  <r>
    <x v="6"/>
    <x v="4"/>
    <x v="3"/>
    <x v="1"/>
    <x v="1"/>
    <x v="4"/>
    <x v="1"/>
    <x v="1"/>
    <n v="2"/>
    <n v="0"/>
    <n v="0"/>
  </r>
  <r>
    <x v="10"/>
    <x v="22"/>
    <x v="7"/>
    <x v="2"/>
    <x v="1"/>
    <x v="0"/>
    <x v="3"/>
    <x v="0"/>
    <n v="2"/>
    <n v="0"/>
    <n v="0.55000000000000004"/>
  </r>
  <r>
    <x v="8"/>
    <x v="0"/>
    <x v="0"/>
    <x v="0"/>
    <x v="1"/>
    <x v="3"/>
    <x v="1"/>
    <x v="0"/>
    <n v="9"/>
    <n v="0"/>
    <n v="4.95"/>
  </r>
  <r>
    <x v="3"/>
    <x v="9"/>
    <x v="2"/>
    <x v="0"/>
    <x v="1"/>
    <x v="2"/>
    <x v="2"/>
    <x v="1"/>
    <n v="29"/>
    <n v="0"/>
    <n v="0"/>
  </r>
  <r>
    <x v="2"/>
    <x v="0"/>
    <x v="0"/>
    <x v="2"/>
    <x v="0"/>
    <x v="3"/>
    <x v="2"/>
    <x v="1"/>
    <n v="0"/>
    <n v="0"/>
    <n v="0"/>
  </r>
  <r>
    <x v="5"/>
    <x v="17"/>
    <x v="8"/>
    <x v="0"/>
    <x v="1"/>
    <x v="5"/>
    <x v="2"/>
    <x v="0"/>
    <n v="3"/>
    <n v="11.934200000000001"/>
    <n v="2.0700000000000003"/>
  </r>
  <r>
    <x v="0"/>
    <x v="11"/>
    <x v="2"/>
    <x v="2"/>
    <x v="1"/>
    <x v="2"/>
    <x v="3"/>
    <x v="0"/>
    <n v="63"/>
    <n v="0"/>
    <n v="16.695"/>
  </r>
  <r>
    <x v="1"/>
    <x v="9"/>
    <x v="2"/>
    <x v="0"/>
    <x v="1"/>
    <x v="3"/>
    <x v="1"/>
    <x v="1"/>
    <n v="1"/>
    <n v="0"/>
    <n v="0"/>
  </r>
  <r>
    <x v="2"/>
    <x v="12"/>
    <x v="1"/>
    <x v="1"/>
    <x v="1"/>
    <x v="3"/>
    <x v="2"/>
    <x v="0"/>
    <n v="3"/>
    <n v="0"/>
    <n v="1.6500000000000001"/>
  </r>
  <r>
    <x v="3"/>
    <x v="5"/>
    <x v="1"/>
    <x v="0"/>
    <x v="1"/>
    <x v="0"/>
    <x v="3"/>
    <x v="1"/>
    <n v="11"/>
    <n v="0"/>
    <n v="0"/>
  </r>
  <r>
    <x v="1"/>
    <x v="26"/>
    <x v="2"/>
    <x v="2"/>
    <x v="1"/>
    <x v="0"/>
    <x v="2"/>
    <x v="1"/>
    <n v="1"/>
    <n v="0"/>
    <n v="0"/>
  </r>
  <r>
    <x v="5"/>
    <x v="1"/>
    <x v="1"/>
    <x v="0"/>
    <x v="1"/>
    <x v="0"/>
    <x v="0"/>
    <x v="1"/>
    <n v="16"/>
    <n v="0"/>
    <n v="0"/>
  </r>
  <r>
    <x v="0"/>
    <x v="5"/>
    <x v="1"/>
    <x v="0"/>
    <x v="1"/>
    <x v="1"/>
    <x v="0"/>
    <x v="0"/>
    <n v="148"/>
    <n v="49.086500000000001"/>
    <n v="66.600000000000009"/>
  </r>
  <r>
    <x v="0"/>
    <x v="10"/>
    <x v="0"/>
    <x v="2"/>
    <x v="1"/>
    <x v="2"/>
    <x v="2"/>
    <x v="1"/>
    <n v="8"/>
    <n v="0"/>
    <n v="0"/>
  </r>
  <r>
    <x v="7"/>
    <x v="11"/>
    <x v="2"/>
    <x v="1"/>
    <x v="1"/>
    <x v="1"/>
    <x v="0"/>
    <x v="0"/>
    <n v="80"/>
    <n v="24.220200000000002"/>
    <n v="36"/>
  </r>
  <r>
    <x v="0"/>
    <x v="4"/>
    <x v="3"/>
    <x v="0"/>
    <x v="1"/>
    <x v="2"/>
    <x v="0"/>
    <x v="1"/>
    <n v="16"/>
    <n v="0"/>
    <n v="0"/>
  </r>
  <r>
    <x v="4"/>
    <x v="5"/>
    <x v="1"/>
    <x v="2"/>
    <x v="1"/>
    <x v="1"/>
    <x v="0"/>
    <x v="0"/>
    <n v="27"/>
    <n v="5.3734999999999999"/>
    <n v="12.15"/>
  </r>
  <r>
    <x v="5"/>
    <x v="17"/>
    <x v="8"/>
    <x v="0"/>
    <x v="1"/>
    <x v="4"/>
    <x v="2"/>
    <x v="0"/>
    <n v="222"/>
    <n v="0"/>
    <n v="122.10000000000001"/>
  </r>
  <r>
    <x v="7"/>
    <x v="2"/>
    <x v="2"/>
    <x v="0"/>
    <x v="1"/>
    <x v="1"/>
    <x v="2"/>
    <x v="0"/>
    <n v="317"/>
    <n v="105.0506"/>
    <n v="142.65"/>
  </r>
  <r>
    <x v="4"/>
    <x v="10"/>
    <x v="0"/>
    <x v="2"/>
    <x v="1"/>
    <x v="0"/>
    <x v="1"/>
    <x v="0"/>
    <n v="126"/>
    <n v="0"/>
    <n v="33.39"/>
  </r>
  <r>
    <x v="6"/>
    <x v="2"/>
    <x v="2"/>
    <x v="0"/>
    <x v="1"/>
    <x v="4"/>
    <x v="1"/>
    <x v="0"/>
    <n v="2"/>
    <n v="0"/>
    <n v="1.1000000000000001"/>
  </r>
  <r>
    <x v="1"/>
    <x v="4"/>
    <x v="3"/>
    <x v="0"/>
    <x v="0"/>
    <x v="3"/>
    <x v="0"/>
    <x v="0"/>
    <n v="10"/>
    <n v="0"/>
    <n v="5.5"/>
  </r>
  <r>
    <x v="10"/>
    <x v="12"/>
    <x v="1"/>
    <x v="0"/>
    <x v="1"/>
    <x v="1"/>
    <x v="3"/>
    <x v="0"/>
    <n v="239"/>
    <n v="72.473799999999997"/>
    <n v="107.55000000000001"/>
  </r>
  <r>
    <x v="11"/>
    <x v="16"/>
    <x v="7"/>
    <x v="0"/>
    <x v="1"/>
    <x v="4"/>
    <x v="0"/>
    <x v="0"/>
    <n v="13"/>
    <n v="0"/>
    <n v="7.15"/>
  </r>
  <r>
    <x v="2"/>
    <x v="17"/>
    <x v="8"/>
    <x v="2"/>
    <x v="1"/>
    <x v="3"/>
    <x v="1"/>
    <x v="1"/>
    <n v="1"/>
    <n v="0"/>
    <n v="0"/>
  </r>
  <r>
    <x v="11"/>
    <x v="9"/>
    <x v="2"/>
    <x v="1"/>
    <x v="1"/>
    <x v="4"/>
    <x v="2"/>
    <x v="0"/>
    <n v="7"/>
    <n v="0"/>
    <n v="3.85"/>
  </r>
  <r>
    <x v="5"/>
    <x v="11"/>
    <x v="2"/>
    <x v="0"/>
    <x v="1"/>
    <x v="2"/>
    <x v="2"/>
    <x v="0"/>
    <n v="2908"/>
    <n v="0"/>
    <n v="770.62"/>
  </r>
  <r>
    <x v="1"/>
    <x v="15"/>
    <x v="2"/>
    <x v="0"/>
    <x v="1"/>
    <x v="0"/>
    <x v="0"/>
    <x v="0"/>
    <n v="983"/>
    <n v="0"/>
    <n v="270.32499999999999"/>
  </r>
  <r>
    <x v="9"/>
    <x v="16"/>
    <x v="7"/>
    <x v="1"/>
    <x v="1"/>
    <x v="0"/>
    <x v="3"/>
    <x v="0"/>
    <n v="16"/>
    <n v="0"/>
    <n v="4.24"/>
  </r>
  <r>
    <x v="7"/>
    <x v="8"/>
    <x v="5"/>
    <x v="0"/>
    <x v="1"/>
    <x v="2"/>
    <x v="1"/>
    <x v="1"/>
    <n v="1"/>
    <n v="0"/>
    <n v="0"/>
  </r>
  <r>
    <x v="9"/>
    <x v="4"/>
    <x v="3"/>
    <x v="1"/>
    <x v="1"/>
    <x v="3"/>
    <x v="0"/>
    <x v="0"/>
    <n v="1"/>
    <n v="0"/>
    <n v="0.55000000000000004"/>
  </r>
  <r>
    <x v="10"/>
    <x v="3"/>
    <x v="2"/>
    <x v="0"/>
    <x v="1"/>
    <x v="0"/>
    <x v="0"/>
    <x v="1"/>
    <n v="10"/>
    <n v="0"/>
    <n v="0"/>
  </r>
  <r>
    <x v="1"/>
    <x v="2"/>
    <x v="2"/>
    <x v="1"/>
    <x v="1"/>
    <x v="2"/>
    <x v="3"/>
    <x v="0"/>
    <n v="7"/>
    <n v="0"/>
    <n v="1.895"/>
  </r>
  <r>
    <x v="2"/>
    <x v="12"/>
    <x v="1"/>
    <x v="0"/>
    <x v="1"/>
    <x v="0"/>
    <x v="2"/>
    <x v="0"/>
    <n v="5631"/>
    <n v="0"/>
    <n v="1548.5250000000001"/>
  </r>
  <r>
    <x v="3"/>
    <x v="8"/>
    <x v="5"/>
    <x v="0"/>
    <x v="1"/>
    <x v="0"/>
    <x v="3"/>
    <x v="0"/>
    <n v="475"/>
    <n v="0"/>
    <n v="130.625"/>
  </r>
  <r>
    <x v="5"/>
    <x v="6"/>
    <x v="4"/>
    <x v="0"/>
    <x v="1"/>
    <x v="3"/>
    <x v="3"/>
    <x v="0"/>
    <n v="242"/>
    <n v="0"/>
    <n v="133.1"/>
  </r>
  <r>
    <x v="6"/>
    <x v="2"/>
    <x v="2"/>
    <x v="2"/>
    <x v="1"/>
    <x v="3"/>
    <x v="2"/>
    <x v="1"/>
    <n v="0"/>
    <n v="0"/>
    <n v="0"/>
  </r>
  <r>
    <x v="7"/>
    <x v="11"/>
    <x v="2"/>
    <x v="0"/>
    <x v="1"/>
    <x v="0"/>
    <x v="0"/>
    <x v="1"/>
    <n v="92"/>
    <n v="0"/>
    <n v="0"/>
  </r>
  <r>
    <x v="7"/>
    <x v="9"/>
    <x v="2"/>
    <x v="0"/>
    <x v="1"/>
    <x v="1"/>
    <x v="3"/>
    <x v="0"/>
    <n v="1118"/>
    <n v="388.5421"/>
    <n v="503.1"/>
  </r>
  <r>
    <x v="11"/>
    <x v="16"/>
    <x v="7"/>
    <x v="0"/>
    <x v="1"/>
    <x v="2"/>
    <x v="0"/>
    <x v="0"/>
    <n v="98"/>
    <n v="0"/>
    <n v="26.950000000000003"/>
  </r>
  <r>
    <x v="2"/>
    <x v="6"/>
    <x v="4"/>
    <x v="2"/>
    <x v="1"/>
    <x v="4"/>
    <x v="2"/>
    <x v="0"/>
    <n v="5"/>
    <n v="0"/>
    <n v="2.75"/>
  </r>
  <r>
    <x v="2"/>
    <x v="21"/>
    <x v="0"/>
    <x v="0"/>
    <x v="1"/>
    <x v="1"/>
    <x v="0"/>
    <x v="0"/>
    <n v="1"/>
    <n v="1E-4"/>
    <n v="0.45"/>
  </r>
  <r>
    <x v="7"/>
    <x v="10"/>
    <x v="0"/>
    <x v="1"/>
    <x v="0"/>
    <x v="2"/>
    <x v="1"/>
    <x v="0"/>
    <n v="3"/>
    <n v="0"/>
    <n v="0.82500000000000007"/>
  </r>
  <r>
    <x v="9"/>
    <x v="22"/>
    <x v="7"/>
    <x v="0"/>
    <x v="1"/>
    <x v="0"/>
    <x v="3"/>
    <x v="0"/>
    <n v="87"/>
    <n v="0"/>
    <n v="23.055"/>
  </r>
  <r>
    <x v="9"/>
    <x v="2"/>
    <x v="2"/>
    <x v="0"/>
    <x v="1"/>
    <x v="2"/>
    <x v="1"/>
    <x v="0"/>
    <n v="15"/>
    <n v="0"/>
    <n v="3.9750000000000001"/>
  </r>
  <r>
    <x v="8"/>
    <x v="6"/>
    <x v="4"/>
    <x v="2"/>
    <x v="1"/>
    <x v="0"/>
    <x v="0"/>
    <x v="0"/>
    <n v="183"/>
    <n v="0"/>
    <n v="50.325000000000003"/>
  </r>
  <r>
    <x v="6"/>
    <x v="12"/>
    <x v="1"/>
    <x v="0"/>
    <x v="1"/>
    <x v="2"/>
    <x v="2"/>
    <x v="0"/>
    <n v="470"/>
    <n v="0"/>
    <n v="129.25"/>
  </r>
  <r>
    <x v="2"/>
    <x v="10"/>
    <x v="0"/>
    <x v="1"/>
    <x v="1"/>
    <x v="3"/>
    <x v="2"/>
    <x v="1"/>
    <n v="12"/>
    <n v="0"/>
    <n v="0"/>
  </r>
  <r>
    <x v="11"/>
    <x v="17"/>
    <x v="8"/>
    <x v="1"/>
    <x v="1"/>
    <x v="0"/>
    <x v="1"/>
    <x v="0"/>
    <n v="23"/>
    <n v="0"/>
    <n v="6.3250000000000002"/>
  </r>
  <r>
    <x v="2"/>
    <x v="11"/>
    <x v="2"/>
    <x v="0"/>
    <x v="1"/>
    <x v="0"/>
    <x v="2"/>
    <x v="0"/>
    <n v="31365"/>
    <n v="0"/>
    <n v="8625.375"/>
  </r>
  <r>
    <x v="0"/>
    <x v="10"/>
    <x v="0"/>
    <x v="2"/>
    <x v="0"/>
    <x v="0"/>
    <x v="2"/>
    <x v="0"/>
    <n v="676"/>
    <n v="0"/>
    <n v="179.14000000000001"/>
  </r>
  <r>
    <x v="6"/>
    <x v="17"/>
    <x v="8"/>
    <x v="0"/>
    <x v="1"/>
    <x v="2"/>
    <x v="0"/>
    <x v="1"/>
    <n v="10"/>
    <n v="0"/>
    <n v="0"/>
  </r>
  <r>
    <x v="6"/>
    <x v="6"/>
    <x v="4"/>
    <x v="0"/>
    <x v="0"/>
    <x v="1"/>
    <x v="2"/>
    <x v="0"/>
    <n v="431"/>
    <n v="109.5142"/>
    <n v="193.95000000000002"/>
  </r>
  <r>
    <x v="8"/>
    <x v="6"/>
    <x v="4"/>
    <x v="0"/>
    <x v="1"/>
    <x v="5"/>
    <x v="2"/>
    <x v="0"/>
    <n v="2"/>
    <n v="1.3352000000000002"/>
    <n v="1.3800000000000001"/>
  </r>
  <r>
    <x v="6"/>
    <x v="1"/>
    <x v="1"/>
    <x v="0"/>
    <x v="1"/>
    <x v="1"/>
    <x v="1"/>
    <x v="0"/>
    <n v="133"/>
    <n v="42.377800000000001"/>
    <n v="59.85"/>
  </r>
  <r>
    <x v="1"/>
    <x v="8"/>
    <x v="5"/>
    <x v="0"/>
    <x v="1"/>
    <x v="1"/>
    <x v="3"/>
    <x v="0"/>
    <n v="91"/>
    <n v="17.581500000000002"/>
    <n v="40.950000000000003"/>
  </r>
  <r>
    <x v="1"/>
    <x v="11"/>
    <x v="2"/>
    <x v="0"/>
    <x v="1"/>
    <x v="3"/>
    <x v="2"/>
    <x v="1"/>
    <n v="36"/>
    <n v="0"/>
    <n v="0"/>
  </r>
  <r>
    <x v="2"/>
    <x v="19"/>
    <x v="2"/>
    <x v="1"/>
    <x v="1"/>
    <x v="2"/>
    <x v="1"/>
    <x v="0"/>
    <n v="5"/>
    <n v="0"/>
    <n v="1.375"/>
  </r>
  <r>
    <x v="8"/>
    <x v="19"/>
    <x v="2"/>
    <x v="0"/>
    <x v="1"/>
    <x v="4"/>
    <x v="2"/>
    <x v="1"/>
    <n v="192"/>
    <n v="0"/>
    <n v="0"/>
  </r>
  <r>
    <x v="7"/>
    <x v="0"/>
    <x v="0"/>
    <x v="2"/>
    <x v="1"/>
    <x v="1"/>
    <x v="0"/>
    <x v="0"/>
    <n v="2"/>
    <n v="0.26800000000000002"/>
    <n v="0.9"/>
  </r>
  <r>
    <x v="10"/>
    <x v="2"/>
    <x v="2"/>
    <x v="2"/>
    <x v="1"/>
    <x v="2"/>
    <x v="0"/>
    <x v="0"/>
    <n v="2"/>
    <n v="0"/>
    <n v="0.55000000000000004"/>
  </r>
  <r>
    <x v="5"/>
    <x v="19"/>
    <x v="2"/>
    <x v="1"/>
    <x v="1"/>
    <x v="1"/>
    <x v="0"/>
    <x v="0"/>
    <n v="33"/>
    <n v="10.6456"/>
    <n v="14.850000000000001"/>
  </r>
  <r>
    <x v="4"/>
    <x v="6"/>
    <x v="4"/>
    <x v="1"/>
    <x v="0"/>
    <x v="0"/>
    <x v="3"/>
    <x v="0"/>
    <n v="6"/>
    <n v="0"/>
    <n v="1.59"/>
  </r>
  <r>
    <x v="9"/>
    <x v="0"/>
    <x v="0"/>
    <x v="0"/>
    <x v="1"/>
    <x v="2"/>
    <x v="0"/>
    <x v="0"/>
    <n v="41"/>
    <n v="0"/>
    <n v="10.865"/>
  </r>
  <r>
    <x v="6"/>
    <x v="4"/>
    <x v="3"/>
    <x v="2"/>
    <x v="1"/>
    <x v="2"/>
    <x v="2"/>
    <x v="0"/>
    <n v="101"/>
    <n v="0"/>
    <n v="27.775000000000002"/>
  </r>
  <r>
    <x v="2"/>
    <x v="8"/>
    <x v="5"/>
    <x v="2"/>
    <x v="1"/>
    <x v="0"/>
    <x v="0"/>
    <x v="1"/>
    <n v="2"/>
    <n v="0"/>
    <n v="0"/>
  </r>
  <r>
    <x v="1"/>
    <x v="10"/>
    <x v="0"/>
    <x v="1"/>
    <x v="0"/>
    <x v="3"/>
    <x v="2"/>
    <x v="0"/>
    <n v="25"/>
    <n v="0"/>
    <n v="13.75"/>
  </r>
  <r>
    <x v="3"/>
    <x v="10"/>
    <x v="0"/>
    <x v="1"/>
    <x v="1"/>
    <x v="1"/>
    <x v="3"/>
    <x v="0"/>
    <n v="68"/>
    <n v="28.882100000000001"/>
    <n v="30.6"/>
  </r>
  <r>
    <x v="10"/>
    <x v="6"/>
    <x v="4"/>
    <x v="2"/>
    <x v="0"/>
    <x v="2"/>
    <x v="2"/>
    <x v="0"/>
    <n v="34"/>
    <n v="0"/>
    <n v="9.35"/>
  </r>
  <r>
    <x v="1"/>
    <x v="13"/>
    <x v="0"/>
    <x v="2"/>
    <x v="1"/>
    <x v="2"/>
    <x v="2"/>
    <x v="0"/>
    <n v="1"/>
    <n v="0"/>
    <n v="0.27500000000000002"/>
  </r>
  <r>
    <x v="10"/>
    <x v="17"/>
    <x v="8"/>
    <x v="2"/>
    <x v="1"/>
    <x v="2"/>
    <x v="0"/>
    <x v="1"/>
    <n v="2"/>
    <n v="0"/>
    <n v="0"/>
  </r>
  <r>
    <x v="10"/>
    <x v="17"/>
    <x v="8"/>
    <x v="0"/>
    <x v="1"/>
    <x v="3"/>
    <x v="0"/>
    <x v="0"/>
    <n v="294"/>
    <n v="0"/>
    <n v="161.70000000000002"/>
  </r>
  <r>
    <x v="2"/>
    <x v="4"/>
    <x v="3"/>
    <x v="0"/>
    <x v="1"/>
    <x v="4"/>
    <x v="1"/>
    <x v="1"/>
    <n v="60"/>
    <n v="0"/>
    <n v="0"/>
  </r>
  <r>
    <x v="2"/>
    <x v="17"/>
    <x v="8"/>
    <x v="0"/>
    <x v="1"/>
    <x v="1"/>
    <x v="0"/>
    <x v="0"/>
    <n v="876"/>
    <n v="299.61950000000002"/>
    <n v="394.20000000000005"/>
  </r>
  <r>
    <x v="7"/>
    <x v="18"/>
    <x v="9"/>
    <x v="2"/>
    <x v="1"/>
    <x v="0"/>
    <x v="2"/>
    <x v="1"/>
    <n v="2"/>
    <n v="0"/>
    <n v="0"/>
  </r>
  <r>
    <x v="1"/>
    <x v="16"/>
    <x v="7"/>
    <x v="1"/>
    <x v="1"/>
    <x v="0"/>
    <x v="1"/>
    <x v="0"/>
    <n v="2"/>
    <n v="0"/>
    <n v="0.54"/>
  </r>
  <r>
    <x v="9"/>
    <x v="4"/>
    <x v="3"/>
    <x v="2"/>
    <x v="0"/>
    <x v="2"/>
    <x v="2"/>
    <x v="1"/>
    <n v="3"/>
    <n v="0"/>
    <n v="0"/>
  </r>
  <r>
    <x v="9"/>
    <x v="11"/>
    <x v="2"/>
    <x v="2"/>
    <x v="1"/>
    <x v="2"/>
    <x v="3"/>
    <x v="1"/>
    <n v="7"/>
    <n v="0"/>
    <n v="0"/>
  </r>
  <r>
    <x v="4"/>
    <x v="9"/>
    <x v="2"/>
    <x v="0"/>
    <x v="1"/>
    <x v="2"/>
    <x v="1"/>
    <x v="0"/>
    <n v="45"/>
    <n v="0"/>
    <n v="11.925000000000001"/>
  </r>
  <r>
    <x v="10"/>
    <x v="4"/>
    <x v="3"/>
    <x v="0"/>
    <x v="1"/>
    <x v="5"/>
    <x v="0"/>
    <x v="1"/>
    <n v="1"/>
    <n v="19.833500000000001"/>
    <n v="0"/>
  </r>
  <r>
    <x v="4"/>
    <x v="10"/>
    <x v="0"/>
    <x v="0"/>
    <x v="0"/>
    <x v="4"/>
    <x v="0"/>
    <x v="0"/>
    <n v="32"/>
    <n v="0"/>
    <n v="17.600000000000001"/>
  </r>
  <r>
    <x v="5"/>
    <x v="16"/>
    <x v="7"/>
    <x v="2"/>
    <x v="1"/>
    <x v="3"/>
    <x v="2"/>
    <x v="0"/>
    <n v="21"/>
    <n v="0"/>
    <n v="11.55"/>
  </r>
  <r>
    <x v="9"/>
    <x v="17"/>
    <x v="8"/>
    <x v="0"/>
    <x v="1"/>
    <x v="0"/>
    <x v="2"/>
    <x v="0"/>
    <n v="20640"/>
    <n v="0"/>
    <n v="5469.6"/>
  </r>
  <r>
    <x v="11"/>
    <x v="6"/>
    <x v="4"/>
    <x v="1"/>
    <x v="1"/>
    <x v="0"/>
    <x v="1"/>
    <x v="0"/>
    <n v="6"/>
    <n v="0"/>
    <n v="1.6500000000000001"/>
  </r>
  <r>
    <x v="7"/>
    <x v="4"/>
    <x v="3"/>
    <x v="2"/>
    <x v="1"/>
    <x v="4"/>
    <x v="0"/>
    <x v="0"/>
    <n v="1"/>
    <n v="0"/>
    <n v="0.55000000000000004"/>
  </r>
  <r>
    <x v="4"/>
    <x v="4"/>
    <x v="3"/>
    <x v="0"/>
    <x v="0"/>
    <x v="0"/>
    <x v="1"/>
    <x v="0"/>
    <n v="63"/>
    <n v="0"/>
    <n v="16.695"/>
  </r>
  <r>
    <x v="7"/>
    <x v="10"/>
    <x v="0"/>
    <x v="2"/>
    <x v="0"/>
    <x v="3"/>
    <x v="3"/>
    <x v="1"/>
    <n v="1"/>
    <n v="0"/>
    <n v="0"/>
  </r>
  <r>
    <x v="2"/>
    <x v="6"/>
    <x v="4"/>
    <x v="0"/>
    <x v="1"/>
    <x v="2"/>
    <x v="0"/>
    <x v="0"/>
    <n v="442"/>
    <n v="0"/>
    <n v="121.55000000000001"/>
  </r>
  <r>
    <x v="0"/>
    <x v="9"/>
    <x v="2"/>
    <x v="1"/>
    <x v="1"/>
    <x v="3"/>
    <x v="3"/>
    <x v="0"/>
    <n v="4"/>
    <n v="0"/>
    <n v="2.2000000000000002"/>
  </r>
  <r>
    <x v="5"/>
    <x v="5"/>
    <x v="1"/>
    <x v="0"/>
    <x v="1"/>
    <x v="3"/>
    <x v="2"/>
    <x v="1"/>
    <n v="6"/>
    <n v="0"/>
    <n v="0"/>
  </r>
  <r>
    <x v="6"/>
    <x v="8"/>
    <x v="5"/>
    <x v="0"/>
    <x v="1"/>
    <x v="5"/>
    <x v="3"/>
    <x v="0"/>
    <n v="1"/>
    <n v="2.8679000000000001"/>
    <n v="0.69000000000000006"/>
  </r>
  <r>
    <x v="10"/>
    <x v="1"/>
    <x v="1"/>
    <x v="1"/>
    <x v="1"/>
    <x v="0"/>
    <x v="0"/>
    <x v="0"/>
    <n v="7"/>
    <n v="0"/>
    <n v="1.925"/>
  </r>
  <r>
    <x v="8"/>
    <x v="11"/>
    <x v="2"/>
    <x v="2"/>
    <x v="1"/>
    <x v="5"/>
    <x v="1"/>
    <x v="0"/>
    <n v="1"/>
    <n v="0.88330000000000009"/>
    <n v="0.69000000000000006"/>
  </r>
  <r>
    <x v="6"/>
    <x v="16"/>
    <x v="7"/>
    <x v="0"/>
    <x v="1"/>
    <x v="1"/>
    <x v="1"/>
    <x v="0"/>
    <n v="249"/>
    <n v="70.963000000000008"/>
    <n v="112.05000000000001"/>
  </r>
  <r>
    <x v="9"/>
    <x v="4"/>
    <x v="3"/>
    <x v="2"/>
    <x v="1"/>
    <x v="0"/>
    <x v="1"/>
    <x v="1"/>
    <n v="1"/>
    <n v="0"/>
    <n v="0"/>
  </r>
  <r>
    <x v="8"/>
    <x v="10"/>
    <x v="0"/>
    <x v="0"/>
    <x v="1"/>
    <x v="4"/>
    <x v="0"/>
    <x v="0"/>
    <n v="142"/>
    <n v="0"/>
    <n v="78.100000000000009"/>
  </r>
  <r>
    <x v="4"/>
    <x v="6"/>
    <x v="4"/>
    <x v="1"/>
    <x v="1"/>
    <x v="0"/>
    <x v="0"/>
    <x v="0"/>
    <n v="23"/>
    <n v="0"/>
    <n v="6.0950000000000006"/>
  </r>
  <r>
    <x v="2"/>
    <x v="19"/>
    <x v="2"/>
    <x v="0"/>
    <x v="1"/>
    <x v="5"/>
    <x v="3"/>
    <x v="0"/>
    <n v="1"/>
    <n v="1.7674000000000001"/>
    <n v="0.69000000000000006"/>
  </r>
  <r>
    <x v="3"/>
    <x v="10"/>
    <x v="0"/>
    <x v="0"/>
    <x v="0"/>
    <x v="5"/>
    <x v="3"/>
    <x v="0"/>
    <n v="1"/>
    <n v="1.1839"/>
    <n v="0.69000000000000006"/>
  </r>
  <r>
    <x v="6"/>
    <x v="15"/>
    <x v="2"/>
    <x v="0"/>
    <x v="1"/>
    <x v="3"/>
    <x v="2"/>
    <x v="0"/>
    <n v="499"/>
    <n v="0"/>
    <n v="274.45"/>
  </r>
  <r>
    <x v="10"/>
    <x v="12"/>
    <x v="1"/>
    <x v="1"/>
    <x v="1"/>
    <x v="3"/>
    <x v="2"/>
    <x v="1"/>
    <n v="0"/>
    <n v="0"/>
    <n v="0"/>
  </r>
  <r>
    <x v="9"/>
    <x v="12"/>
    <x v="1"/>
    <x v="2"/>
    <x v="1"/>
    <x v="3"/>
    <x v="2"/>
    <x v="0"/>
    <n v="19"/>
    <n v="0"/>
    <n v="10.450000000000001"/>
  </r>
  <r>
    <x v="4"/>
    <x v="19"/>
    <x v="2"/>
    <x v="1"/>
    <x v="1"/>
    <x v="5"/>
    <x v="0"/>
    <x v="0"/>
    <n v="8"/>
    <n v="27.057200000000002"/>
    <n v="5.5200000000000005"/>
  </r>
  <r>
    <x v="0"/>
    <x v="10"/>
    <x v="0"/>
    <x v="1"/>
    <x v="1"/>
    <x v="2"/>
    <x v="1"/>
    <x v="0"/>
    <n v="11"/>
    <n v="0"/>
    <n v="2.915"/>
  </r>
  <r>
    <x v="1"/>
    <x v="6"/>
    <x v="4"/>
    <x v="2"/>
    <x v="1"/>
    <x v="0"/>
    <x v="3"/>
    <x v="1"/>
    <n v="1"/>
    <n v="0"/>
    <n v="0"/>
  </r>
  <r>
    <x v="2"/>
    <x v="2"/>
    <x v="2"/>
    <x v="2"/>
    <x v="1"/>
    <x v="3"/>
    <x v="0"/>
    <x v="1"/>
    <n v="1"/>
    <n v="0"/>
    <n v="0"/>
  </r>
  <r>
    <x v="4"/>
    <x v="7"/>
    <x v="2"/>
    <x v="0"/>
    <x v="1"/>
    <x v="2"/>
    <x v="3"/>
    <x v="0"/>
    <n v="1"/>
    <n v="0"/>
    <n v="0.26500000000000001"/>
  </r>
  <r>
    <x v="3"/>
    <x v="4"/>
    <x v="3"/>
    <x v="2"/>
    <x v="0"/>
    <x v="2"/>
    <x v="2"/>
    <x v="0"/>
    <n v="6"/>
    <n v="0"/>
    <n v="1.6500000000000001"/>
  </r>
  <r>
    <x v="2"/>
    <x v="26"/>
    <x v="2"/>
    <x v="0"/>
    <x v="1"/>
    <x v="0"/>
    <x v="0"/>
    <x v="1"/>
    <n v="5"/>
    <n v="0"/>
    <n v="0"/>
  </r>
  <r>
    <x v="0"/>
    <x v="9"/>
    <x v="2"/>
    <x v="2"/>
    <x v="1"/>
    <x v="3"/>
    <x v="2"/>
    <x v="0"/>
    <n v="46"/>
    <n v="0"/>
    <n v="25.3"/>
  </r>
  <r>
    <x v="0"/>
    <x v="12"/>
    <x v="1"/>
    <x v="0"/>
    <x v="1"/>
    <x v="2"/>
    <x v="3"/>
    <x v="0"/>
    <n v="157"/>
    <n v="0"/>
    <n v="41.605000000000004"/>
  </r>
  <r>
    <x v="1"/>
    <x v="1"/>
    <x v="1"/>
    <x v="0"/>
    <x v="1"/>
    <x v="1"/>
    <x v="1"/>
    <x v="0"/>
    <n v="92"/>
    <n v="25.426600000000001"/>
    <n v="41.4"/>
  </r>
  <r>
    <x v="0"/>
    <x v="11"/>
    <x v="2"/>
    <x v="0"/>
    <x v="1"/>
    <x v="2"/>
    <x v="1"/>
    <x v="1"/>
    <n v="34"/>
    <n v="0"/>
    <n v="0"/>
  </r>
  <r>
    <x v="6"/>
    <x v="24"/>
    <x v="2"/>
    <x v="2"/>
    <x v="1"/>
    <x v="3"/>
    <x v="2"/>
    <x v="1"/>
    <n v="0"/>
    <n v="0"/>
    <n v="0"/>
  </r>
  <r>
    <x v="6"/>
    <x v="10"/>
    <x v="0"/>
    <x v="0"/>
    <x v="1"/>
    <x v="1"/>
    <x v="1"/>
    <x v="0"/>
    <n v="1243"/>
    <n v="391.50060000000002"/>
    <n v="559.35"/>
  </r>
  <r>
    <x v="1"/>
    <x v="17"/>
    <x v="8"/>
    <x v="0"/>
    <x v="1"/>
    <x v="5"/>
    <x v="1"/>
    <x v="0"/>
    <n v="1"/>
    <n v="8.1514000000000006"/>
    <n v="0.69000000000000006"/>
  </r>
  <r>
    <x v="3"/>
    <x v="12"/>
    <x v="1"/>
    <x v="2"/>
    <x v="1"/>
    <x v="4"/>
    <x v="2"/>
    <x v="0"/>
    <n v="1"/>
    <n v="0"/>
    <n v="0.55000000000000004"/>
  </r>
  <r>
    <x v="4"/>
    <x v="4"/>
    <x v="3"/>
    <x v="0"/>
    <x v="1"/>
    <x v="0"/>
    <x v="3"/>
    <x v="1"/>
    <n v="125"/>
    <n v="0"/>
    <n v="0"/>
  </r>
  <r>
    <x v="5"/>
    <x v="6"/>
    <x v="4"/>
    <x v="2"/>
    <x v="0"/>
    <x v="0"/>
    <x v="1"/>
    <x v="0"/>
    <n v="11"/>
    <n v="0"/>
    <n v="2.915"/>
  </r>
  <r>
    <x v="6"/>
    <x v="2"/>
    <x v="2"/>
    <x v="2"/>
    <x v="1"/>
    <x v="1"/>
    <x v="1"/>
    <x v="0"/>
    <n v="3"/>
    <n v="0.85320000000000007"/>
    <n v="1.35"/>
  </r>
  <r>
    <x v="3"/>
    <x v="12"/>
    <x v="1"/>
    <x v="1"/>
    <x v="1"/>
    <x v="2"/>
    <x v="0"/>
    <x v="0"/>
    <n v="4"/>
    <n v="0"/>
    <n v="1.1000000000000001"/>
  </r>
  <r>
    <x v="3"/>
    <x v="10"/>
    <x v="0"/>
    <x v="0"/>
    <x v="1"/>
    <x v="5"/>
    <x v="0"/>
    <x v="0"/>
    <n v="15"/>
    <n v="36.0456"/>
    <n v="10.35"/>
  </r>
  <r>
    <x v="6"/>
    <x v="19"/>
    <x v="2"/>
    <x v="1"/>
    <x v="1"/>
    <x v="2"/>
    <x v="1"/>
    <x v="0"/>
    <n v="5"/>
    <n v="0"/>
    <n v="1.375"/>
  </r>
  <r>
    <x v="7"/>
    <x v="4"/>
    <x v="3"/>
    <x v="2"/>
    <x v="1"/>
    <x v="0"/>
    <x v="0"/>
    <x v="1"/>
    <n v="2"/>
    <n v="0"/>
    <n v="0"/>
  </r>
  <r>
    <x v="4"/>
    <x v="6"/>
    <x v="4"/>
    <x v="2"/>
    <x v="1"/>
    <x v="1"/>
    <x v="0"/>
    <x v="0"/>
    <n v="52"/>
    <n v="12.291700000000001"/>
    <n v="23.400000000000002"/>
  </r>
  <r>
    <x v="5"/>
    <x v="29"/>
    <x v="1"/>
    <x v="0"/>
    <x v="1"/>
    <x v="1"/>
    <x v="3"/>
    <x v="0"/>
    <n v="1"/>
    <n v="0.21810000000000002"/>
    <n v="0.45"/>
  </r>
  <r>
    <x v="3"/>
    <x v="17"/>
    <x v="8"/>
    <x v="0"/>
    <x v="1"/>
    <x v="4"/>
    <x v="0"/>
    <x v="1"/>
    <n v="223"/>
    <n v="0"/>
    <n v="0"/>
  </r>
  <r>
    <x v="2"/>
    <x v="17"/>
    <x v="8"/>
    <x v="1"/>
    <x v="1"/>
    <x v="1"/>
    <x v="3"/>
    <x v="0"/>
    <n v="21"/>
    <n v="6.8138000000000005"/>
    <n v="9.4500000000000011"/>
  </r>
  <r>
    <x v="0"/>
    <x v="11"/>
    <x v="2"/>
    <x v="0"/>
    <x v="1"/>
    <x v="4"/>
    <x v="1"/>
    <x v="1"/>
    <n v="5"/>
    <n v="0"/>
    <n v="0"/>
  </r>
  <r>
    <x v="10"/>
    <x v="1"/>
    <x v="1"/>
    <x v="2"/>
    <x v="1"/>
    <x v="2"/>
    <x v="0"/>
    <x v="0"/>
    <n v="9"/>
    <n v="0"/>
    <n v="2.4750000000000001"/>
  </r>
  <r>
    <x v="0"/>
    <x v="5"/>
    <x v="1"/>
    <x v="2"/>
    <x v="1"/>
    <x v="3"/>
    <x v="2"/>
    <x v="0"/>
    <n v="5"/>
    <n v="0"/>
    <n v="2.75"/>
  </r>
  <r>
    <x v="4"/>
    <x v="16"/>
    <x v="7"/>
    <x v="0"/>
    <x v="1"/>
    <x v="0"/>
    <x v="0"/>
    <x v="0"/>
    <n v="886"/>
    <n v="0"/>
    <n v="234.79000000000002"/>
  </r>
  <r>
    <x v="0"/>
    <x v="19"/>
    <x v="2"/>
    <x v="1"/>
    <x v="1"/>
    <x v="4"/>
    <x v="3"/>
    <x v="1"/>
    <n v="10"/>
    <n v="0"/>
    <n v="0"/>
  </r>
  <r>
    <x v="3"/>
    <x v="21"/>
    <x v="0"/>
    <x v="0"/>
    <x v="1"/>
    <x v="3"/>
    <x v="0"/>
    <x v="0"/>
    <n v="1"/>
    <n v="0"/>
    <n v="0.55000000000000004"/>
  </r>
  <r>
    <x v="3"/>
    <x v="17"/>
    <x v="8"/>
    <x v="0"/>
    <x v="1"/>
    <x v="0"/>
    <x v="0"/>
    <x v="0"/>
    <n v="4478"/>
    <n v="0"/>
    <n v="1231.45"/>
  </r>
  <r>
    <x v="10"/>
    <x v="15"/>
    <x v="2"/>
    <x v="2"/>
    <x v="1"/>
    <x v="4"/>
    <x v="3"/>
    <x v="0"/>
    <n v="1"/>
    <n v="0"/>
    <n v="0.55000000000000004"/>
  </r>
  <r>
    <x v="0"/>
    <x v="1"/>
    <x v="1"/>
    <x v="2"/>
    <x v="1"/>
    <x v="4"/>
    <x v="0"/>
    <x v="0"/>
    <n v="1"/>
    <n v="0"/>
    <n v="0.55000000000000004"/>
  </r>
  <r>
    <x v="6"/>
    <x v="10"/>
    <x v="0"/>
    <x v="2"/>
    <x v="1"/>
    <x v="0"/>
    <x v="3"/>
    <x v="0"/>
    <n v="887"/>
    <n v="0"/>
    <n v="243.92500000000001"/>
  </r>
  <r>
    <x v="5"/>
    <x v="16"/>
    <x v="7"/>
    <x v="0"/>
    <x v="1"/>
    <x v="2"/>
    <x v="2"/>
    <x v="0"/>
    <n v="423"/>
    <n v="0"/>
    <n v="112.095"/>
  </r>
  <r>
    <x v="0"/>
    <x v="25"/>
    <x v="11"/>
    <x v="0"/>
    <x v="1"/>
    <x v="1"/>
    <x v="1"/>
    <x v="0"/>
    <n v="7"/>
    <n v="2.1057000000000001"/>
    <n v="3.1500000000000004"/>
  </r>
  <r>
    <x v="5"/>
    <x v="9"/>
    <x v="2"/>
    <x v="0"/>
    <x v="1"/>
    <x v="4"/>
    <x v="0"/>
    <x v="1"/>
    <n v="12"/>
    <n v="0"/>
    <n v="0"/>
  </r>
  <r>
    <x v="6"/>
    <x v="1"/>
    <x v="1"/>
    <x v="0"/>
    <x v="1"/>
    <x v="3"/>
    <x v="3"/>
    <x v="0"/>
    <n v="73"/>
    <n v="0"/>
    <n v="40.15"/>
  </r>
  <r>
    <x v="3"/>
    <x v="8"/>
    <x v="5"/>
    <x v="0"/>
    <x v="1"/>
    <x v="5"/>
    <x v="1"/>
    <x v="0"/>
    <n v="1"/>
    <n v="5.2003000000000004"/>
    <n v="0.69000000000000006"/>
  </r>
  <r>
    <x v="5"/>
    <x v="9"/>
    <x v="2"/>
    <x v="1"/>
    <x v="1"/>
    <x v="2"/>
    <x v="3"/>
    <x v="0"/>
    <n v="10"/>
    <n v="0"/>
    <n v="2.65"/>
  </r>
  <r>
    <x v="11"/>
    <x v="11"/>
    <x v="2"/>
    <x v="1"/>
    <x v="1"/>
    <x v="0"/>
    <x v="1"/>
    <x v="0"/>
    <n v="52"/>
    <n v="0"/>
    <n v="14.3"/>
  </r>
  <r>
    <x v="3"/>
    <x v="4"/>
    <x v="3"/>
    <x v="2"/>
    <x v="1"/>
    <x v="2"/>
    <x v="0"/>
    <x v="1"/>
    <n v="6"/>
    <n v="0"/>
    <n v="0"/>
  </r>
  <r>
    <x v="8"/>
    <x v="29"/>
    <x v="1"/>
    <x v="0"/>
    <x v="1"/>
    <x v="3"/>
    <x v="2"/>
    <x v="1"/>
    <n v="0"/>
    <n v="0"/>
    <n v="0"/>
  </r>
  <r>
    <x v="10"/>
    <x v="1"/>
    <x v="1"/>
    <x v="0"/>
    <x v="1"/>
    <x v="0"/>
    <x v="3"/>
    <x v="0"/>
    <n v="1507"/>
    <n v="0"/>
    <n v="414.42500000000001"/>
  </r>
  <r>
    <x v="8"/>
    <x v="19"/>
    <x v="2"/>
    <x v="1"/>
    <x v="1"/>
    <x v="1"/>
    <x v="2"/>
    <x v="0"/>
    <n v="40"/>
    <n v="8.5163000000000011"/>
    <n v="18"/>
  </r>
  <r>
    <x v="4"/>
    <x v="11"/>
    <x v="2"/>
    <x v="1"/>
    <x v="1"/>
    <x v="3"/>
    <x v="2"/>
    <x v="1"/>
    <n v="7"/>
    <n v="0"/>
    <n v="0"/>
  </r>
  <r>
    <x v="6"/>
    <x v="19"/>
    <x v="2"/>
    <x v="0"/>
    <x v="1"/>
    <x v="0"/>
    <x v="3"/>
    <x v="0"/>
    <n v="4984"/>
    <n v="0"/>
    <n v="1370.6000000000001"/>
  </r>
  <r>
    <x v="1"/>
    <x v="12"/>
    <x v="1"/>
    <x v="0"/>
    <x v="1"/>
    <x v="3"/>
    <x v="1"/>
    <x v="0"/>
    <n v="27"/>
    <n v="0"/>
    <n v="14.850000000000001"/>
  </r>
  <r>
    <x v="8"/>
    <x v="10"/>
    <x v="0"/>
    <x v="0"/>
    <x v="1"/>
    <x v="5"/>
    <x v="3"/>
    <x v="0"/>
    <n v="1"/>
    <n v="2.4178999999999999"/>
    <n v="0.69000000000000006"/>
  </r>
  <r>
    <x v="1"/>
    <x v="0"/>
    <x v="0"/>
    <x v="2"/>
    <x v="1"/>
    <x v="3"/>
    <x v="2"/>
    <x v="1"/>
    <n v="0"/>
    <n v="0"/>
    <n v="0"/>
  </r>
  <r>
    <x v="0"/>
    <x v="4"/>
    <x v="3"/>
    <x v="0"/>
    <x v="0"/>
    <x v="3"/>
    <x v="3"/>
    <x v="0"/>
    <n v="12"/>
    <n v="0"/>
    <n v="6.6000000000000005"/>
  </r>
  <r>
    <x v="9"/>
    <x v="9"/>
    <x v="2"/>
    <x v="2"/>
    <x v="1"/>
    <x v="2"/>
    <x v="1"/>
    <x v="0"/>
    <n v="6"/>
    <n v="0"/>
    <n v="1.59"/>
  </r>
  <r>
    <x v="9"/>
    <x v="11"/>
    <x v="2"/>
    <x v="2"/>
    <x v="1"/>
    <x v="3"/>
    <x v="3"/>
    <x v="0"/>
    <n v="36"/>
    <n v="0"/>
    <n v="19.8"/>
  </r>
  <r>
    <x v="5"/>
    <x v="5"/>
    <x v="1"/>
    <x v="1"/>
    <x v="1"/>
    <x v="3"/>
    <x v="2"/>
    <x v="1"/>
    <n v="0"/>
    <n v="0"/>
    <n v="0"/>
  </r>
  <r>
    <x v="8"/>
    <x v="6"/>
    <x v="4"/>
    <x v="2"/>
    <x v="0"/>
    <x v="0"/>
    <x v="3"/>
    <x v="0"/>
    <n v="46"/>
    <n v="0"/>
    <n v="12.65"/>
  </r>
  <r>
    <x v="5"/>
    <x v="8"/>
    <x v="5"/>
    <x v="0"/>
    <x v="1"/>
    <x v="3"/>
    <x v="2"/>
    <x v="0"/>
    <n v="128"/>
    <n v="0"/>
    <n v="70.400000000000006"/>
  </r>
  <r>
    <x v="2"/>
    <x v="10"/>
    <x v="0"/>
    <x v="0"/>
    <x v="0"/>
    <x v="2"/>
    <x v="2"/>
    <x v="0"/>
    <n v="903"/>
    <n v="0"/>
    <n v="248.32500000000002"/>
  </r>
  <r>
    <x v="2"/>
    <x v="11"/>
    <x v="2"/>
    <x v="2"/>
    <x v="1"/>
    <x v="4"/>
    <x v="1"/>
    <x v="0"/>
    <n v="13"/>
    <n v="0"/>
    <n v="7.15"/>
  </r>
  <r>
    <x v="1"/>
    <x v="19"/>
    <x v="2"/>
    <x v="0"/>
    <x v="1"/>
    <x v="1"/>
    <x v="0"/>
    <x v="0"/>
    <n v="1035"/>
    <n v="298.9966"/>
    <n v="465.75"/>
  </r>
  <r>
    <x v="5"/>
    <x v="17"/>
    <x v="8"/>
    <x v="1"/>
    <x v="1"/>
    <x v="4"/>
    <x v="0"/>
    <x v="1"/>
    <n v="7"/>
    <n v="0"/>
    <n v="0"/>
  </r>
  <r>
    <x v="3"/>
    <x v="19"/>
    <x v="2"/>
    <x v="2"/>
    <x v="1"/>
    <x v="2"/>
    <x v="0"/>
    <x v="0"/>
    <n v="24"/>
    <n v="0"/>
    <n v="6.6000000000000005"/>
  </r>
  <r>
    <x v="6"/>
    <x v="22"/>
    <x v="7"/>
    <x v="0"/>
    <x v="1"/>
    <x v="0"/>
    <x v="3"/>
    <x v="0"/>
    <n v="107"/>
    <n v="0"/>
    <n v="29.425000000000001"/>
  </r>
  <r>
    <x v="9"/>
    <x v="2"/>
    <x v="2"/>
    <x v="2"/>
    <x v="1"/>
    <x v="0"/>
    <x v="0"/>
    <x v="0"/>
    <n v="24"/>
    <n v="0"/>
    <n v="6.36"/>
  </r>
  <r>
    <x v="2"/>
    <x v="26"/>
    <x v="2"/>
    <x v="0"/>
    <x v="1"/>
    <x v="0"/>
    <x v="3"/>
    <x v="0"/>
    <n v="3"/>
    <n v="0"/>
    <n v="0.82500000000000007"/>
  </r>
  <r>
    <x v="6"/>
    <x v="10"/>
    <x v="0"/>
    <x v="2"/>
    <x v="0"/>
    <x v="4"/>
    <x v="0"/>
    <x v="1"/>
    <n v="12"/>
    <n v="0"/>
    <n v="0"/>
  </r>
  <r>
    <x v="7"/>
    <x v="19"/>
    <x v="2"/>
    <x v="0"/>
    <x v="1"/>
    <x v="3"/>
    <x v="0"/>
    <x v="0"/>
    <n v="144"/>
    <n v="0"/>
    <n v="79.2"/>
  </r>
  <r>
    <x v="7"/>
    <x v="1"/>
    <x v="1"/>
    <x v="1"/>
    <x v="1"/>
    <x v="1"/>
    <x v="0"/>
    <x v="0"/>
    <n v="9"/>
    <n v="4.3063000000000002"/>
    <n v="4.05"/>
  </r>
  <r>
    <x v="4"/>
    <x v="11"/>
    <x v="2"/>
    <x v="2"/>
    <x v="1"/>
    <x v="1"/>
    <x v="3"/>
    <x v="0"/>
    <n v="74"/>
    <n v="31.392400000000002"/>
    <n v="33.300000000000004"/>
  </r>
  <r>
    <x v="10"/>
    <x v="26"/>
    <x v="2"/>
    <x v="2"/>
    <x v="1"/>
    <x v="3"/>
    <x v="2"/>
    <x v="1"/>
    <n v="0"/>
    <n v="0"/>
    <n v="0"/>
  </r>
  <r>
    <x v="6"/>
    <x v="19"/>
    <x v="2"/>
    <x v="0"/>
    <x v="1"/>
    <x v="3"/>
    <x v="3"/>
    <x v="0"/>
    <n v="209"/>
    <n v="0"/>
    <n v="114.95"/>
  </r>
  <r>
    <x v="0"/>
    <x v="8"/>
    <x v="5"/>
    <x v="2"/>
    <x v="1"/>
    <x v="2"/>
    <x v="2"/>
    <x v="0"/>
    <n v="26"/>
    <n v="0"/>
    <n v="6.8900000000000006"/>
  </r>
  <r>
    <x v="8"/>
    <x v="15"/>
    <x v="2"/>
    <x v="1"/>
    <x v="1"/>
    <x v="0"/>
    <x v="3"/>
    <x v="1"/>
    <n v="1"/>
    <n v="0"/>
    <n v="0"/>
  </r>
  <r>
    <x v="8"/>
    <x v="4"/>
    <x v="3"/>
    <x v="2"/>
    <x v="0"/>
    <x v="2"/>
    <x v="3"/>
    <x v="0"/>
    <n v="3"/>
    <n v="0"/>
    <n v="0.82500000000000007"/>
  </r>
  <r>
    <x v="2"/>
    <x v="16"/>
    <x v="7"/>
    <x v="0"/>
    <x v="1"/>
    <x v="2"/>
    <x v="1"/>
    <x v="0"/>
    <n v="34"/>
    <n v="0"/>
    <n v="9.35"/>
  </r>
  <r>
    <x v="9"/>
    <x v="10"/>
    <x v="0"/>
    <x v="2"/>
    <x v="0"/>
    <x v="2"/>
    <x v="2"/>
    <x v="1"/>
    <n v="1"/>
    <n v="0"/>
    <n v="0"/>
  </r>
  <r>
    <x v="2"/>
    <x v="11"/>
    <x v="2"/>
    <x v="0"/>
    <x v="1"/>
    <x v="2"/>
    <x v="0"/>
    <x v="1"/>
    <n v="41"/>
    <n v="0"/>
    <n v="0"/>
  </r>
  <r>
    <x v="10"/>
    <x v="17"/>
    <x v="8"/>
    <x v="2"/>
    <x v="1"/>
    <x v="4"/>
    <x v="2"/>
    <x v="0"/>
    <n v="14"/>
    <n v="0"/>
    <n v="7.7"/>
  </r>
  <r>
    <x v="0"/>
    <x v="5"/>
    <x v="1"/>
    <x v="2"/>
    <x v="1"/>
    <x v="4"/>
    <x v="3"/>
    <x v="0"/>
    <n v="1"/>
    <n v="0"/>
    <n v="0.55000000000000004"/>
  </r>
  <r>
    <x v="5"/>
    <x v="2"/>
    <x v="2"/>
    <x v="0"/>
    <x v="1"/>
    <x v="0"/>
    <x v="1"/>
    <x v="0"/>
    <n v="108"/>
    <n v="0"/>
    <n v="28.62"/>
  </r>
  <r>
    <x v="11"/>
    <x v="19"/>
    <x v="2"/>
    <x v="2"/>
    <x v="1"/>
    <x v="2"/>
    <x v="0"/>
    <x v="1"/>
    <n v="20"/>
    <n v="0"/>
    <n v="0"/>
  </r>
  <r>
    <x v="7"/>
    <x v="17"/>
    <x v="8"/>
    <x v="0"/>
    <x v="1"/>
    <x v="3"/>
    <x v="2"/>
    <x v="1"/>
    <n v="77"/>
    <n v="0"/>
    <n v="0"/>
  </r>
  <r>
    <x v="3"/>
    <x v="26"/>
    <x v="2"/>
    <x v="0"/>
    <x v="1"/>
    <x v="0"/>
    <x v="2"/>
    <x v="1"/>
    <n v="58"/>
    <n v="0"/>
    <n v="0"/>
  </r>
  <r>
    <x v="3"/>
    <x v="6"/>
    <x v="4"/>
    <x v="2"/>
    <x v="0"/>
    <x v="1"/>
    <x v="3"/>
    <x v="0"/>
    <n v="16"/>
    <n v="2.9631000000000003"/>
    <n v="7.2"/>
  </r>
  <r>
    <x v="1"/>
    <x v="10"/>
    <x v="0"/>
    <x v="2"/>
    <x v="0"/>
    <x v="0"/>
    <x v="1"/>
    <x v="0"/>
    <n v="49"/>
    <n v="0"/>
    <n v="13.415000000000001"/>
  </r>
  <r>
    <x v="6"/>
    <x v="1"/>
    <x v="1"/>
    <x v="0"/>
    <x v="1"/>
    <x v="4"/>
    <x v="0"/>
    <x v="0"/>
    <n v="5"/>
    <n v="0"/>
    <n v="2.75"/>
  </r>
  <r>
    <x v="1"/>
    <x v="20"/>
    <x v="10"/>
    <x v="2"/>
    <x v="1"/>
    <x v="3"/>
    <x v="1"/>
    <x v="1"/>
    <n v="1"/>
    <n v="0"/>
    <n v="0"/>
  </r>
  <r>
    <x v="5"/>
    <x v="9"/>
    <x v="2"/>
    <x v="0"/>
    <x v="1"/>
    <x v="2"/>
    <x v="1"/>
    <x v="1"/>
    <n v="4"/>
    <n v="0"/>
    <n v="0"/>
  </r>
  <r>
    <x v="11"/>
    <x v="9"/>
    <x v="2"/>
    <x v="2"/>
    <x v="1"/>
    <x v="0"/>
    <x v="3"/>
    <x v="1"/>
    <n v="8"/>
    <n v="0"/>
    <n v="0"/>
  </r>
  <r>
    <x v="5"/>
    <x v="6"/>
    <x v="4"/>
    <x v="0"/>
    <x v="1"/>
    <x v="0"/>
    <x v="1"/>
    <x v="0"/>
    <n v="1394"/>
    <n v="0"/>
    <n v="369.41"/>
  </r>
  <r>
    <x v="0"/>
    <x v="4"/>
    <x v="3"/>
    <x v="2"/>
    <x v="1"/>
    <x v="1"/>
    <x v="0"/>
    <x v="0"/>
    <n v="38"/>
    <n v="8.5640000000000001"/>
    <n v="17.100000000000001"/>
  </r>
  <r>
    <x v="1"/>
    <x v="22"/>
    <x v="7"/>
    <x v="0"/>
    <x v="1"/>
    <x v="2"/>
    <x v="2"/>
    <x v="0"/>
    <n v="26"/>
    <n v="0"/>
    <n v="7.15"/>
  </r>
  <r>
    <x v="9"/>
    <x v="17"/>
    <x v="8"/>
    <x v="2"/>
    <x v="1"/>
    <x v="4"/>
    <x v="0"/>
    <x v="1"/>
    <n v="38"/>
    <n v="0"/>
    <n v="0"/>
  </r>
  <r>
    <x v="2"/>
    <x v="1"/>
    <x v="1"/>
    <x v="1"/>
    <x v="1"/>
    <x v="0"/>
    <x v="3"/>
    <x v="0"/>
    <n v="5"/>
    <n v="0"/>
    <n v="1.375"/>
  </r>
  <r>
    <x v="5"/>
    <x v="10"/>
    <x v="0"/>
    <x v="0"/>
    <x v="1"/>
    <x v="4"/>
    <x v="2"/>
    <x v="1"/>
    <n v="254"/>
    <n v="0"/>
    <n v="0"/>
  </r>
  <r>
    <x v="8"/>
    <x v="19"/>
    <x v="2"/>
    <x v="0"/>
    <x v="1"/>
    <x v="0"/>
    <x v="3"/>
    <x v="1"/>
    <n v="117"/>
    <n v="0"/>
    <n v="0"/>
  </r>
  <r>
    <x v="8"/>
    <x v="11"/>
    <x v="2"/>
    <x v="1"/>
    <x v="1"/>
    <x v="4"/>
    <x v="2"/>
    <x v="0"/>
    <n v="22"/>
    <n v="0"/>
    <n v="12.100000000000001"/>
  </r>
  <r>
    <x v="7"/>
    <x v="3"/>
    <x v="2"/>
    <x v="1"/>
    <x v="1"/>
    <x v="0"/>
    <x v="2"/>
    <x v="1"/>
    <n v="7"/>
    <n v="0"/>
    <n v="0"/>
  </r>
  <r>
    <x v="11"/>
    <x v="17"/>
    <x v="8"/>
    <x v="1"/>
    <x v="1"/>
    <x v="2"/>
    <x v="0"/>
    <x v="0"/>
    <n v="11"/>
    <n v="0"/>
    <n v="3.0250000000000004"/>
  </r>
  <r>
    <x v="11"/>
    <x v="16"/>
    <x v="7"/>
    <x v="0"/>
    <x v="1"/>
    <x v="0"/>
    <x v="2"/>
    <x v="1"/>
    <n v="34"/>
    <n v="0"/>
    <n v="0"/>
  </r>
  <r>
    <x v="7"/>
    <x v="12"/>
    <x v="1"/>
    <x v="0"/>
    <x v="1"/>
    <x v="0"/>
    <x v="1"/>
    <x v="1"/>
    <n v="1"/>
    <n v="0"/>
    <n v="0"/>
  </r>
  <r>
    <x v="9"/>
    <x v="16"/>
    <x v="7"/>
    <x v="1"/>
    <x v="1"/>
    <x v="3"/>
    <x v="2"/>
    <x v="0"/>
    <n v="2"/>
    <n v="0"/>
    <n v="1.1000000000000001"/>
  </r>
  <r>
    <x v="3"/>
    <x v="4"/>
    <x v="3"/>
    <x v="2"/>
    <x v="0"/>
    <x v="1"/>
    <x v="3"/>
    <x v="0"/>
    <n v="5"/>
    <n v="0.98920000000000008"/>
    <n v="2.25"/>
  </r>
  <r>
    <x v="7"/>
    <x v="10"/>
    <x v="0"/>
    <x v="0"/>
    <x v="0"/>
    <x v="1"/>
    <x v="2"/>
    <x v="0"/>
    <n v="797"/>
    <n v="259.4776"/>
    <n v="358.65000000000003"/>
  </r>
  <r>
    <x v="0"/>
    <x v="0"/>
    <x v="0"/>
    <x v="0"/>
    <x v="0"/>
    <x v="0"/>
    <x v="3"/>
    <x v="0"/>
    <n v="6"/>
    <n v="0"/>
    <n v="1.59"/>
  </r>
  <r>
    <x v="1"/>
    <x v="18"/>
    <x v="9"/>
    <x v="1"/>
    <x v="1"/>
    <x v="0"/>
    <x v="3"/>
    <x v="0"/>
    <n v="1"/>
    <n v="0"/>
    <n v="0.26500000000000001"/>
  </r>
  <r>
    <x v="0"/>
    <x v="1"/>
    <x v="1"/>
    <x v="1"/>
    <x v="1"/>
    <x v="1"/>
    <x v="3"/>
    <x v="0"/>
    <n v="2"/>
    <n v="0.2185"/>
    <n v="0.9"/>
  </r>
  <r>
    <x v="8"/>
    <x v="4"/>
    <x v="3"/>
    <x v="0"/>
    <x v="0"/>
    <x v="2"/>
    <x v="1"/>
    <x v="0"/>
    <n v="3"/>
    <n v="0"/>
    <n v="0.82500000000000007"/>
  </r>
  <r>
    <x v="9"/>
    <x v="13"/>
    <x v="0"/>
    <x v="0"/>
    <x v="1"/>
    <x v="1"/>
    <x v="2"/>
    <x v="0"/>
    <n v="36"/>
    <n v="11.384"/>
    <n v="16.2"/>
  </r>
  <r>
    <x v="8"/>
    <x v="2"/>
    <x v="2"/>
    <x v="2"/>
    <x v="1"/>
    <x v="0"/>
    <x v="0"/>
    <x v="0"/>
    <n v="36"/>
    <n v="0"/>
    <n v="9.9"/>
  </r>
  <r>
    <x v="5"/>
    <x v="10"/>
    <x v="0"/>
    <x v="2"/>
    <x v="0"/>
    <x v="3"/>
    <x v="1"/>
    <x v="0"/>
    <n v="1"/>
    <n v="0"/>
    <n v="0.55000000000000004"/>
  </r>
  <r>
    <x v="3"/>
    <x v="11"/>
    <x v="2"/>
    <x v="0"/>
    <x v="1"/>
    <x v="3"/>
    <x v="1"/>
    <x v="0"/>
    <n v="116"/>
    <n v="0"/>
    <n v="63.800000000000004"/>
  </r>
  <r>
    <x v="11"/>
    <x v="19"/>
    <x v="2"/>
    <x v="1"/>
    <x v="1"/>
    <x v="0"/>
    <x v="1"/>
    <x v="0"/>
    <n v="13"/>
    <n v="0"/>
    <n v="3.5750000000000002"/>
  </r>
  <r>
    <x v="4"/>
    <x v="4"/>
    <x v="3"/>
    <x v="1"/>
    <x v="1"/>
    <x v="2"/>
    <x v="0"/>
    <x v="0"/>
    <n v="1"/>
    <n v="0"/>
    <n v="0.26500000000000001"/>
  </r>
  <r>
    <x v="10"/>
    <x v="6"/>
    <x v="4"/>
    <x v="0"/>
    <x v="1"/>
    <x v="3"/>
    <x v="2"/>
    <x v="1"/>
    <n v="42"/>
    <n v="0"/>
    <n v="0"/>
  </r>
  <r>
    <x v="4"/>
    <x v="0"/>
    <x v="0"/>
    <x v="2"/>
    <x v="1"/>
    <x v="1"/>
    <x v="2"/>
    <x v="0"/>
    <n v="12"/>
    <n v="3.2071000000000001"/>
    <n v="5.4"/>
  </r>
  <r>
    <x v="9"/>
    <x v="6"/>
    <x v="4"/>
    <x v="2"/>
    <x v="1"/>
    <x v="4"/>
    <x v="1"/>
    <x v="0"/>
    <n v="8"/>
    <n v="0"/>
    <n v="4.4000000000000004"/>
  </r>
  <r>
    <x v="9"/>
    <x v="17"/>
    <x v="8"/>
    <x v="1"/>
    <x v="1"/>
    <x v="0"/>
    <x v="2"/>
    <x v="0"/>
    <n v="367"/>
    <n v="0"/>
    <n v="97.25500000000001"/>
  </r>
  <r>
    <x v="8"/>
    <x v="17"/>
    <x v="8"/>
    <x v="1"/>
    <x v="1"/>
    <x v="3"/>
    <x v="1"/>
    <x v="1"/>
    <n v="1"/>
    <n v="0"/>
    <n v="0"/>
  </r>
  <r>
    <x v="5"/>
    <x v="10"/>
    <x v="0"/>
    <x v="2"/>
    <x v="1"/>
    <x v="1"/>
    <x v="3"/>
    <x v="0"/>
    <n v="292"/>
    <n v="99.629200000000012"/>
    <n v="131.4"/>
  </r>
  <r>
    <x v="3"/>
    <x v="17"/>
    <x v="8"/>
    <x v="2"/>
    <x v="1"/>
    <x v="0"/>
    <x v="3"/>
    <x v="1"/>
    <n v="14"/>
    <n v="0"/>
    <n v="0"/>
  </r>
  <r>
    <x v="9"/>
    <x v="14"/>
    <x v="6"/>
    <x v="0"/>
    <x v="1"/>
    <x v="3"/>
    <x v="2"/>
    <x v="1"/>
    <n v="0"/>
    <n v="0"/>
    <n v="0"/>
  </r>
  <r>
    <x v="9"/>
    <x v="12"/>
    <x v="1"/>
    <x v="0"/>
    <x v="1"/>
    <x v="2"/>
    <x v="0"/>
    <x v="1"/>
    <n v="3"/>
    <n v="0"/>
    <n v="0"/>
  </r>
  <r>
    <x v="2"/>
    <x v="13"/>
    <x v="0"/>
    <x v="1"/>
    <x v="1"/>
    <x v="3"/>
    <x v="2"/>
    <x v="1"/>
    <n v="2"/>
    <n v="0"/>
    <n v="0"/>
  </r>
  <r>
    <x v="11"/>
    <x v="19"/>
    <x v="2"/>
    <x v="0"/>
    <x v="1"/>
    <x v="4"/>
    <x v="0"/>
    <x v="0"/>
    <n v="35"/>
    <n v="0"/>
    <n v="19.25"/>
  </r>
  <r>
    <x v="7"/>
    <x v="10"/>
    <x v="0"/>
    <x v="0"/>
    <x v="1"/>
    <x v="2"/>
    <x v="0"/>
    <x v="0"/>
    <n v="921"/>
    <n v="0"/>
    <n v="253.27500000000001"/>
  </r>
  <r>
    <x v="10"/>
    <x v="5"/>
    <x v="1"/>
    <x v="2"/>
    <x v="1"/>
    <x v="3"/>
    <x v="3"/>
    <x v="0"/>
    <n v="1"/>
    <n v="0"/>
    <n v="0.55000000000000004"/>
  </r>
  <r>
    <x v="9"/>
    <x v="4"/>
    <x v="3"/>
    <x v="1"/>
    <x v="1"/>
    <x v="4"/>
    <x v="2"/>
    <x v="1"/>
    <n v="25"/>
    <n v="0"/>
    <n v="0"/>
  </r>
  <r>
    <x v="4"/>
    <x v="17"/>
    <x v="8"/>
    <x v="1"/>
    <x v="1"/>
    <x v="0"/>
    <x v="3"/>
    <x v="1"/>
    <n v="3"/>
    <n v="0"/>
    <n v="0"/>
  </r>
  <r>
    <x v="1"/>
    <x v="10"/>
    <x v="0"/>
    <x v="0"/>
    <x v="1"/>
    <x v="0"/>
    <x v="2"/>
    <x v="1"/>
    <n v="823"/>
    <n v="0"/>
    <n v="0"/>
  </r>
  <r>
    <x v="0"/>
    <x v="10"/>
    <x v="0"/>
    <x v="0"/>
    <x v="0"/>
    <x v="1"/>
    <x v="1"/>
    <x v="0"/>
    <n v="212"/>
    <n v="71.777600000000007"/>
    <n v="95.4"/>
  </r>
  <r>
    <x v="3"/>
    <x v="10"/>
    <x v="0"/>
    <x v="0"/>
    <x v="0"/>
    <x v="4"/>
    <x v="2"/>
    <x v="1"/>
    <n v="1"/>
    <n v="0"/>
    <n v="0"/>
  </r>
  <r>
    <x v="9"/>
    <x v="13"/>
    <x v="0"/>
    <x v="2"/>
    <x v="1"/>
    <x v="3"/>
    <x v="2"/>
    <x v="1"/>
    <n v="0"/>
    <n v="0"/>
    <n v="0"/>
  </r>
  <r>
    <x v="0"/>
    <x v="13"/>
    <x v="0"/>
    <x v="0"/>
    <x v="1"/>
    <x v="1"/>
    <x v="3"/>
    <x v="0"/>
    <n v="19"/>
    <n v="5.5148000000000001"/>
    <n v="8.5500000000000007"/>
  </r>
  <r>
    <x v="1"/>
    <x v="11"/>
    <x v="2"/>
    <x v="1"/>
    <x v="1"/>
    <x v="4"/>
    <x v="1"/>
    <x v="1"/>
    <n v="1"/>
    <n v="0"/>
    <n v="0"/>
  </r>
  <r>
    <x v="9"/>
    <x v="22"/>
    <x v="7"/>
    <x v="2"/>
    <x v="1"/>
    <x v="3"/>
    <x v="2"/>
    <x v="1"/>
    <n v="0"/>
    <n v="0"/>
    <n v="0"/>
  </r>
  <r>
    <x v="10"/>
    <x v="6"/>
    <x v="4"/>
    <x v="2"/>
    <x v="0"/>
    <x v="0"/>
    <x v="2"/>
    <x v="0"/>
    <n v="193"/>
    <n v="0"/>
    <n v="53.075000000000003"/>
  </r>
  <r>
    <x v="2"/>
    <x v="6"/>
    <x v="4"/>
    <x v="0"/>
    <x v="1"/>
    <x v="0"/>
    <x v="1"/>
    <x v="1"/>
    <n v="21"/>
    <n v="0"/>
    <n v="0"/>
  </r>
  <r>
    <x v="4"/>
    <x v="6"/>
    <x v="4"/>
    <x v="0"/>
    <x v="1"/>
    <x v="3"/>
    <x v="0"/>
    <x v="1"/>
    <n v="13"/>
    <n v="0"/>
    <n v="0"/>
  </r>
  <r>
    <x v="6"/>
    <x v="4"/>
    <x v="3"/>
    <x v="0"/>
    <x v="0"/>
    <x v="3"/>
    <x v="1"/>
    <x v="0"/>
    <n v="2"/>
    <n v="0"/>
    <n v="1.1000000000000001"/>
  </r>
  <r>
    <x v="8"/>
    <x v="8"/>
    <x v="5"/>
    <x v="2"/>
    <x v="1"/>
    <x v="3"/>
    <x v="3"/>
    <x v="0"/>
    <n v="3"/>
    <n v="0"/>
    <n v="1.6500000000000001"/>
  </r>
  <r>
    <x v="10"/>
    <x v="19"/>
    <x v="2"/>
    <x v="0"/>
    <x v="1"/>
    <x v="0"/>
    <x v="1"/>
    <x v="0"/>
    <n v="1091"/>
    <n v="0"/>
    <n v="300.02500000000003"/>
  </r>
  <r>
    <x v="3"/>
    <x v="17"/>
    <x v="8"/>
    <x v="2"/>
    <x v="1"/>
    <x v="4"/>
    <x v="0"/>
    <x v="0"/>
    <n v="5"/>
    <n v="0"/>
    <n v="2.75"/>
  </r>
  <r>
    <x v="5"/>
    <x v="4"/>
    <x v="3"/>
    <x v="2"/>
    <x v="0"/>
    <x v="3"/>
    <x v="2"/>
    <x v="0"/>
    <n v="11"/>
    <n v="0"/>
    <n v="6.0500000000000007"/>
  </r>
  <r>
    <x v="6"/>
    <x v="12"/>
    <x v="1"/>
    <x v="2"/>
    <x v="1"/>
    <x v="1"/>
    <x v="3"/>
    <x v="0"/>
    <n v="9"/>
    <n v="2.1894"/>
    <n v="4.05"/>
  </r>
  <r>
    <x v="10"/>
    <x v="6"/>
    <x v="4"/>
    <x v="2"/>
    <x v="1"/>
    <x v="3"/>
    <x v="2"/>
    <x v="0"/>
    <n v="61"/>
    <n v="0"/>
    <n v="33.550000000000004"/>
  </r>
  <r>
    <x v="4"/>
    <x v="18"/>
    <x v="9"/>
    <x v="0"/>
    <x v="1"/>
    <x v="3"/>
    <x v="0"/>
    <x v="0"/>
    <n v="1"/>
    <n v="0"/>
    <n v="0.55000000000000004"/>
  </r>
  <r>
    <x v="9"/>
    <x v="4"/>
    <x v="3"/>
    <x v="0"/>
    <x v="1"/>
    <x v="2"/>
    <x v="3"/>
    <x v="1"/>
    <n v="9"/>
    <n v="0"/>
    <n v="0"/>
  </r>
  <r>
    <x v="9"/>
    <x v="13"/>
    <x v="0"/>
    <x v="0"/>
    <x v="1"/>
    <x v="3"/>
    <x v="3"/>
    <x v="0"/>
    <n v="10"/>
    <n v="0"/>
    <n v="5.5"/>
  </r>
  <r>
    <x v="1"/>
    <x v="0"/>
    <x v="0"/>
    <x v="2"/>
    <x v="1"/>
    <x v="4"/>
    <x v="0"/>
    <x v="0"/>
    <n v="1"/>
    <n v="0"/>
    <n v="0.55000000000000004"/>
  </r>
  <r>
    <x v="1"/>
    <x v="16"/>
    <x v="7"/>
    <x v="1"/>
    <x v="1"/>
    <x v="2"/>
    <x v="0"/>
    <x v="0"/>
    <n v="3"/>
    <n v="0"/>
    <n v="0.82500000000000007"/>
  </r>
  <r>
    <x v="5"/>
    <x v="4"/>
    <x v="3"/>
    <x v="1"/>
    <x v="1"/>
    <x v="3"/>
    <x v="2"/>
    <x v="1"/>
    <n v="0"/>
    <n v="0"/>
    <n v="0"/>
  </r>
  <r>
    <x v="7"/>
    <x v="6"/>
    <x v="4"/>
    <x v="0"/>
    <x v="1"/>
    <x v="2"/>
    <x v="0"/>
    <x v="1"/>
    <n v="10"/>
    <n v="0"/>
    <n v="0"/>
  </r>
  <r>
    <x v="5"/>
    <x v="12"/>
    <x v="1"/>
    <x v="0"/>
    <x v="1"/>
    <x v="3"/>
    <x v="0"/>
    <x v="0"/>
    <n v="57"/>
    <n v="0"/>
    <n v="31.35"/>
  </r>
  <r>
    <x v="4"/>
    <x v="25"/>
    <x v="11"/>
    <x v="0"/>
    <x v="1"/>
    <x v="0"/>
    <x v="1"/>
    <x v="0"/>
    <n v="3"/>
    <n v="0"/>
    <n v="0.79500000000000004"/>
  </r>
  <r>
    <x v="2"/>
    <x v="13"/>
    <x v="0"/>
    <x v="0"/>
    <x v="1"/>
    <x v="0"/>
    <x v="1"/>
    <x v="1"/>
    <n v="1"/>
    <n v="0"/>
    <n v="0"/>
  </r>
  <r>
    <x v="10"/>
    <x v="1"/>
    <x v="1"/>
    <x v="0"/>
    <x v="1"/>
    <x v="2"/>
    <x v="3"/>
    <x v="1"/>
    <n v="3"/>
    <n v="0"/>
    <n v="0"/>
  </r>
  <r>
    <x v="8"/>
    <x v="10"/>
    <x v="0"/>
    <x v="0"/>
    <x v="0"/>
    <x v="3"/>
    <x v="2"/>
    <x v="1"/>
    <n v="9"/>
    <n v="0"/>
    <n v="0"/>
  </r>
  <r>
    <x v="7"/>
    <x v="1"/>
    <x v="1"/>
    <x v="0"/>
    <x v="1"/>
    <x v="4"/>
    <x v="3"/>
    <x v="0"/>
    <n v="5"/>
    <n v="0"/>
    <n v="2.75"/>
  </r>
  <r>
    <x v="0"/>
    <x v="8"/>
    <x v="5"/>
    <x v="0"/>
    <x v="1"/>
    <x v="2"/>
    <x v="2"/>
    <x v="0"/>
    <n v="117"/>
    <n v="0"/>
    <n v="31.005000000000003"/>
  </r>
  <r>
    <x v="9"/>
    <x v="10"/>
    <x v="0"/>
    <x v="2"/>
    <x v="0"/>
    <x v="3"/>
    <x v="2"/>
    <x v="1"/>
    <n v="3"/>
    <n v="0"/>
    <n v="0"/>
  </r>
  <r>
    <x v="10"/>
    <x v="15"/>
    <x v="2"/>
    <x v="0"/>
    <x v="1"/>
    <x v="1"/>
    <x v="1"/>
    <x v="0"/>
    <n v="112"/>
    <n v="41.766400000000004"/>
    <n v="50.400000000000006"/>
  </r>
  <r>
    <x v="2"/>
    <x v="12"/>
    <x v="1"/>
    <x v="0"/>
    <x v="1"/>
    <x v="4"/>
    <x v="2"/>
    <x v="0"/>
    <n v="52"/>
    <n v="0"/>
    <n v="28.6"/>
  </r>
  <r>
    <x v="8"/>
    <x v="8"/>
    <x v="5"/>
    <x v="2"/>
    <x v="1"/>
    <x v="4"/>
    <x v="3"/>
    <x v="0"/>
    <n v="5"/>
    <n v="0"/>
    <n v="2.75"/>
  </r>
  <r>
    <x v="9"/>
    <x v="6"/>
    <x v="4"/>
    <x v="1"/>
    <x v="1"/>
    <x v="3"/>
    <x v="3"/>
    <x v="0"/>
    <n v="3"/>
    <n v="0"/>
    <n v="1.6500000000000001"/>
  </r>
  <r>
    <x v="11"/>
    <x v="11"/>
    <x v="2"/>
    <x v="0"/>
    <x v="1"/>
    <x v="2"/>
    <x v="3"/>
    <x v="0"/>
    <n v="978"/>
    <n v="0"/>
    <n v="268.95"/>
  </r>
  <r>
    <x v="0"/>
    <x v="9"/>
    <x v="2"/>
    <x v="0"/>
    <x v="1"/>
    <x v="3"/>
    <x v="2"/>
    <x v="0"/>
    <n v="872"/>
    <n v="0"/>
    <n v="479.6"/>
  </r>
  <r>
    <x v="2"/>
    <x v="10"/>
    <x v="0"/>
    <x v="2"/>
    <x v="1"/>
    <x v="3"/>
    <x v="1"/>
    <x v="1"/>
    <n v="1"/>
    <n v="0"/>
    <n v="0"/>
  </r>
  <r>
    <x v="6"/>
    <x v="19"/>
    <x v="2"/>
    <x v="2"/>
    <x v="1"/>
    <x v="0"/>
    <x v="0"/>
    <x v="0"/>
    <n v="170"/>
    <n v="0"/>
    <n v="46.75"/>
  </r>
  <r>
    <x v="5"/>
    <x v="10"/>
    <x v="0"/>
    <x v="2"/>
    <x v="1"/>
    <x v="4"/>
    <x v="0"/>
    <x v="0"/>
    <n v="5"/>
    <n v="0"/>
    <n v="2.75"/>
  </r>
  <r>
    <x v="9"/>
    <x v="7"/>
    <x v="2"/>
    <x v="1"/>
    <x v="1"/>
    <x v="0"/>
    <x v="1"/>
    <x v="1"/>
    <n v="1"/>
    <n v="0"/>
    <n v="0"/>
  </r>
  <r>
    <x v="2"/>
    <x v="24"/>
    <x v="2"/>
    <x v="0"/>
    <x v="1"/>
    <x v="0"/>
    <x v="2"/>
    <x v="0"/>
    <n v="1"/>
    <n v="0"/>
    <n v="0.27500000000000002"/>
  </r>
  <r>
    <x v="8"/>
    <x v="10"/>
    <x v="0"/>
    <x v="0"/>
    <x v="1"/>
    <x v="2"/>
    <x v="0"/>
    <x v="0"/>
    <n v="1187"/>
    <n v="0"/>
    <n v="326.42500000000001"/>
  </r>
  <r>
    <x v="4"/>
    <x v="19"/>
    <x v="2"/>
    <x v="0"/>
    <x v="1"/>
    <x v="4"/>
    <x v="1"/>
    <x v="1"/>
    <n v="14"/>
    <n v="0"/>
    <n v="0"/>
  </r>
  <r>
    <x v="3"/>
    <x v="5"/>
    <x v="1"/>
    <x v="0"/>
    <x v="1"/>
    <x v="2"/>
    <x v="1"/>
    <x v="0"/>
    <n v="26"/>
    <n v="0"/>
    <n v="7.15"/>
  </r>
  <r>
    <x v="10"/>
    <x v="16"/>
    <x v="7"/>
    <x v="2"/>
    <x v="1"/>
    <x v="0"/>
    <x v="2"/>
    <x v="0"/>
    <n v="184"/>
    <n v="0"/>
    <n v="50.6"/>
  </r>
  <r>
    <x v="11"/>
    <x v="15"/>
    <x v="2"/>
    <x v="0"/>
    <x v="1"/>
    <x v="0"/>
    <x v="2"/>
    <x v="1"/>
    <n v="131"/>
    <n v="0"/>
    <n v="0"/>
  </r>
  <r>
    <x v="7"/>
    <x v="2"/>
    <x v="2"/>
    <x v="0"/>
    <x v="1"/>
    <x v="0"/>
    <x v="2"/>
    <x v="0"/>
    <n v="2414"/>
    <n v="0"/>
    <n v="663.85"/>
  </r>
  <r>
    <x v="10"/>
    <x v="10"/>
    <x v="0"/>
    <x v="2"/>
    <x v="0"/>
    <x v="2"/>
    <x v="2"/>
    <x v="0"/>
    <n v="120"/>
    <n v="0"/>
    <n v="33"/>
  </r>
  <r>
    <x v="1"/>
    <x v="4"/>
    <x v="3"/>
    <x v="0"/>
    <x v="0"/>
    <x v="2"/>
    <x v="3"/>
    <x v="0"/>
    <n v="24"/>
    <n v="0"/>
    <n v="6.5600000000000005"/>
  </r>
  <r>
    <x v="3"/>
    <x v="15"/>
    <x v="2"/>
    <x v="2"/>
    <x v="1"/>
    <x v="1"/>
    <x v="1"/>
    <x v="0"/>
    <n v="1"/>
    <n v="0.11760000000000001"/>
    <n v="0.45"/>
  </r>
  <r>
    <x v="7"/>
    <x v="1"/>
    <x v="1"/>
    <x v="0"/>
    <x v="1"/>
    <x v="3"/>
    <x v="1"/>
    <x v="0"/>
    <n v="13"/>
    <n v="0"/>
    <n v="7.15"/>
  </r>
  <r>
    <x v="3"/>
    <x v="27"/>
    <x v="12"/>
    <x v="0"/>
    <x v="1"/>
    <x v="0"/>
    <x v="3"/>
    <x v="0"/>
    <n v="4"/>
    <n v="0"/>
    <n v="1.1000000000000001"/>
  </r>
  <r>
    <x v="11"/>
    <x v="13"/>
    <x v="0"/>
    <x v="0"/>
    <x v="1"/>
    <x v="5"/>
    <x v="1"/>
    <x v="0"/>
    <n v="4"/>
    <n v="17.2713"/>
    <n v="2.7600000000000002"/>
  </r>
  <r>
    <x v="2"/>
    <x v="0"/>
    <x v="0"/>
    <x v="0"/>
    <x v="1"/>
    <x v="4"/>
    <x v="1"/>
    <x v="0"/>
    <n v="3"/>
    <n v="0"/>
    <n v="1.6500000000000001"/>
  </r>
  <r>
    <x v="9"/>
    <x v="1"/>
    <x v="1"/>
    <x v="0"/>
    <x v="1"/>
    <x v="5"/>
    <x v="2"/>
    <x v="0"/>
    <n v="1"/>
    <n v="0.434"/>
    <n v="0.69000000000000006"/>
  </r>
  <r>
    <x v="0"/>
    <x v="7"/>
    <x v="2"/>
    <x v="2"/>
    <x v="1"/>
    <x v="0"/>
    <x v="2"/>
    <x v="0"/>
    <n v="3"/>
    <n v="0"/>
    <n v="0.79500000000000004"/>
  </r>
  <r>
    <x v="4"/>
    <x v="21"/>
    <x v="0"/>
    <x v="0"/>
    <x v="0"/>
    <x v="2"/>
    <x v="3"/>
    <x v="0"/>
    <n v="1"/>
    <n v="0"/>
    <n v="0.26500000000000001"/>
  </r>
  <r>
    <x v="4"/>
    <x v="4"/>
    <x v="3"/>
    <x v="2"/>
    <x v="1"/>
    <x v="2"/>
    <x v="2"/>
    <x v="1"/>
    <n v="6"/>
    <n v="0"/>
    <n v="0"/>
  </r>
  <r>
    <x v="9"/>
    <x v="17"/>
    <x v="8"/>
    <x v="0"/>
    <x v="1"/>
    <x v="1"/>
    <x v="1"/>
    <x v="0"/>
    <n v="497"/>
    <n v="162.3278"/>
    <n v="223.65"/>
  </r>
  <r>
    <x v="3"/>
    <x v="9"/>
    <x v="2"/>
    <x v="0"/>
    <x v="1"/>
    <x v="4"/>
    <x v="0"/>
    <x v="0"/>
    <n v="5"/>
    <n v="0"/>
    <n v="2.75"/>
  </r>
  <r>
    <x v="3"/>
    <x v="10"/>
    <x v="0"/>
    <x v="2"/>
    <x v="1"/>
    <x v="0"/>
    <x v="3"/>
    <x v="0"/>
    <n v="684"/>
    <n v="0"/>
    <n v="188.10000000000002"/>
  </r>
  <r>
    <x v="7"/>
    <x v="10"/>
    <x v="0"/>
    <x v="1"/>
    <x v="1"/>
    <x v="3"/>
    <x v="2"/>
    <x v="1"/>
    <n v="8"/>
    <n v="0"/>
    <n v="0"/>
  </r>
  <r>
    <x v="11"/>
    <x v="6"/>
    <x v="4"/>
    <x v="0"/>
    <x v="0"/>
    <x v="3"/>
    <x v="3"/>
    <x v="0"/>
    <n v="42"/>
    <n v="0"/>
    <n v="23.1"/>
  </r>
  <r>
    <x v="3"/>
    <x v="2"/>
    <x v="2"/>
    <x v="2"/>
    <x v="1"/>
    <x v="3"/>
    <x v="0"/>
    <x v="0"/>
    <n v="5"/>
    <n v="0"/>
    <n v="2.75"/>
  </r>
  <r>
    <x v="10"/>
    <x v="13"/>
    <x v="0"/>
    <x v="0"/>
    <x v="1"/>
    <x v="1"/>
    <x v="1"/>
    <x v="0"/>
    <n v="10"/>
    <n v="10.0581"/>
    <n v="4.5"/>
  </r>
  <r>
    <x v="8"/>
    <x v="29"/>
    <x v="1"/>
    <x v="0"/>
    <x v="1"/>
    <x v="1"/>
    <x v="0"/>
    <x v="0"/>
    <n v="1"/>
    <n v="0.43420000000000003"/>
    <n v="0.45"/>
  </r>
  <r>
    <x v="9"/>
    <x v="10"/>
    <x v="0"/>
    <x v="0"/>
    <x v="0"/>
    <x v="0"/>
    <x v="1"/>
    <x v="1"/>
    <n v="32"/>
    <n v="0"/>
    <n v="0"/>
  </r>
  <r>
    <x v="5"/>
    <x v="1"/>
    <x v="1"/>
    <x v="0"/>
    <x v="1"/>
    <x v="3"/>
    <x v="2"/>
    <x v="0"/>
    <n v="481"/>
    <n v="0"/>
    <n v="264.55"/>
  </r>
  <r>
    <x v="11"/>
    <x v="24"/>
    <x v="2"/>
    <x v="2"/>
    <x v="1"/>
    <x v="0"/>
    <x v="0"/>
    <x v="0"/>
    <n v="3"/>
    <n v="0"/>
    <n v="0.82500000000000007"/>
  </r>
  <r>
    <x v="8"/>
    <x v="15"/>
    <x v="2"/>
    <x v="0"/>
    <x v="1"/>
    <x v="0"/>
    <x v="1"/>
    <x v="0"/>
    <n v="398"/>
    <n v="0"/>
    <n v="109.45"/>
  </r>
  <r>
    <x v="5"/>
    <x v="2"/>
    <x v="2"/>
    <x v="0"/>
    <x v="1"/>
    <x v="1"/>
    <x v="0"/>
    <x v="0"/>
    <n v="74"/>
    <n v="19.892700000000001"/>
    <n v="33.300000000000004"/>
  </r>
  <r>
    <x v="10"/>
    <x v="10"/>
    <x v="0"/>
    <x v="0"/>
    <x v="1"/>
    <x v="0"/>
    <x v="3"/>
    <x v="0"/>
    <n v="13863"/>
    <n v="0"/>
    <n v="3812.3250000000003"/>
  </r>
  <r>
    <x v="8"/>
    <x v="17"/>
    <x v="8"/>
    <x v="1"/>
    <x v="1"/>
    <x v="0"/>
    <x v="0"/>
    <x v="0"/>
    <n v="73"/>
    <n v="0"/>
    <n v="20.074999999999999"/>
  </r>
  <r>
    <x v="1"/>
    <x v="11"/>
    <x v="2"/>
    <x v="1"/>
    <x v="1"/>
    <x v="3"/>
    <x v="2"/>
    <x v="0"/>
    <n v="75"/>
    <n v="0"/>
    <n v="41.25"/>
  </r>
  <r>
    <x v="4"/>
    <x v="11"/>
    <x v="2"/>
    <x v="1"/>
    <x v="1"/>
    <x v="1"/>
    <x v="3"/>
    <x v="0"/>
    <n v="43"/>
    <n v="13.674700000000001"/>
    <n v="19.350000000000001"/>
  </r>
  <r>
    <x v="10"/>
    <x v="11"/>
    <x v="2"/>
    <x v="1"/>
    <x v="1"/>
    <x v="5"/>
    <x v="0"/>
    <x v="0"/>
    <n v="18"/>
    <n v="435.90970000000004"/>
    <n v="12.42"/>
  </r>
  <r>
    <x v="4"/>
    <x v="4"/>
    <x v="3"/>
    <x v="2"/>
    <x v="0"/>
    <x v="0"/>
    <x v="1"/>
    <x v="1"/>
    <n v="1"/>
    <n v="0"/>
    <n v="0"/>
  </r>
  <r>
    <x v="9"/>
    <x v="11"/>
    <x v="2"/>
    <x v="0"/>
    <x v="1"/>
    <x v="3"/>
    <x v="1"/>
    <x v="1"/>
    <n v="4"/>
    <n v="0"/>
    <n v="0"/>
  </r>
  <r>
    <x v="10"/>
    <x v="13"/>
    <x v="0"/>
    <x v="0"/>
    <x v="1"/>
    <x v="3"/>
    <x v="3"/>
    <x v="0"/>
    <n v="2"/>
    <n v="0"/>
    <n v="1.1000000000000001"/>
  </r>
  <r>
    <x v="3"/>
    <x v="26"/>
    <x v="2"/>
    <x v="2"/>
    <x v="1"/>
    <x v="0"/>
    <x v="2"/>
    <x v="1"/>
    <n v="3"/>
    <n v="0"/>
    <n v="0"/>
  </r>
  <r>
    <x v="4"/>
    <x v="15"/>
    <x v="2"/>
    <x v="0"/>
    <x v="1"/>
    <x v="5"/>
    <x v="2"/>
    <x v="0"/>
    <n v="4"/>
    <n v="149.75239999999999"/>
    <n v="2.7600000000000002"/>
  </r>
  <r>
    <x v="3"/>
    <x v="2"/>
    <x v="2"/>
    <x v="2"/>
    <x v="1"/>
    <x v="1"/>
    <x v="0"/>
    <x v="0"/>
    <n v="3"/>
    <n v="1.4862"/>
    <n v="1.35"/>
  </r>
  <r>
    <x v="10"/>
    <x v="11"/>
    <x v="2"/>
    <x v="2"/>
    <x v="1"/>
    <x v="1"/>
    <x v="2"/>
    <x v="0"/>
    <n v="214"/>
    <n v="57.340300000000006"/>
    <n v="96.300000000000011"/>
  </r>
  <r>
    <x v="4"/>
    <x v="8"/>
    <x v="5"/>
    <x v="0"/>
    <x v="1"/>
    <x v="5"/>
    <x v="0"/>
    <x v="0"/>
    <n v="3"/>
    <n v="28.885300000000001"/>
    <n v="2.0700000000000003"/>
  </r>
  <r>
    <x v="0"/>
    <x v="5"/>
    <x v="1"/>
    <x v="1"/>
    <x v="1"/>
    <x v="1"/>
    <x v="3"/>
    <x v="0"/>
    <n v="2"/>
    <n v="0.33510000000000001"/>
    <n v="0.9"/>
  </r>
  <r>
    <x v="0"/>
    <x v="19"/>
    <x v="2"/>
    <x v="2"/>
    <x v="1"/>
    <x v="4"/>
    <x v="3"/>
    <x v="0"/>
    <n v="2"/>
    <n v="0"/>
    <n v="1.1000000000000001"/>
  </r>
  <r>
    <x v="8"/>
    <x v="11"/>
    <x v="2"/>
    <x v="0"/>
    <x v="1"/>
    <x v="4"/>
    <x v="3"/>
    <x v="1"/>
    <n v="36"/>
    <n v="0"/>
    <n v="0"/>
  </r>
  <r>
    <x v="5"/>
    <x v="5"/>
    <x v="1"/>
    <x v="0"/>
    <x v="1"/>
    <x v="0"/>
    <x v="1"/>
    <x v="0"/>
    <n v="155"/>
    <n v="0"/>
    <n v="41.075000000000003"/>
  </r>
  <r>
    <x v="1"/>
    <x v="9"/>
    <x v="2"/>
    <x v="0"/>
    <x v="1"/>
    <x v="5"/>
    <x v="2"/>
    <x v="0"/>
    <n v="2"/>
    <n v="24.734999999999999"/>
    <n v="1.3800000000000001"/>
  </r>
  <r>
    <x v="3"/>
    <x v="11"/>
    <x v="2"/>
    <x v="1"/>
    <x v="1"/>
    <x v="1"/>
    <x v="0"/>
    <x v="0"/>
    <n v="79"/>
    <n v="21.217200000000002"/>
    <n v="35.550000000000004"/>
  </r>
  <r>
    <x v="6"/>
    <x v="13"/>
    <x v="0"/>
    <x v="0"/>
    <x v="1"/>
    <x v="1"/>
    <x v="2"/>
    <x v="0"/>
    <n v="36"/>
    <n v="10.234200000000001"/>
    <n v="16.2"/>
  </r>
  <r>
    <x v="1"/>
    <x v="10"/>
    <x v="0"/>
    <x v="2"/>
    <x v="1"/>
    <x v="0"/>
    <x v="1"/>
    <x v="1"/>
    <n v="1"/>
    <n v="0"/>
    <n v="0"/>
  </r>
  <r>
    <x v="11"/>
    <x v="8"/>
    <x v="5"/>
    <x v="0"/>
    <x v="1"/>
    <x v="2"/>
    <x v="0"/>
    <x v="1"/>
    <n v="1"/>
    <n v="0"/>
    <n v="0"/>
  </r>
  <r>
    <x v="5"/>
    <x v="17"/>
    <x v="8"/>
    <x v="2"/>
    <x v="1"/>
    <x v="3"/>
    <x v="3"/>
    <x v="0"/>
    <n v="36"/>
    <n v="0"/>
    <n v="19.8"/>
  </r>
  <r>
    <x v="6"/>
    <x v="17"/>
    <x v="8"/>
    <x v="2"/>
    <x v="1"/>
    <x v="1"/>
    <x v="3"/>
    <x v="0"/>
    <n v="195"/>
    <n v="48.484200000000001"/>
    <n v="87.75"/>
  </r>
  <r>
    <x v="7"/>
    <x v="4"/>
    <x v="3"/>
    <x v="0"/>
    <x v="0"/>
    <x v="1"/>
    <x v="3"/>
    <x v="0"/>
    <n v="135"/>
    <n v="47.0657"/>
    <n v="60.75"/>
  </r>
  <r>
    <x v="9"/>
    <x v="19"/>
    <x v="2"/>
    <x v="2"/>
    <x v="1"/>
    <x v="2"/>
    <x v="3"/>
    <x v="0"/>
    <n v="28"/>
    <n v="0"/>
    <n v="7.42"/>
  </r>
  <r>
    <x v="1"/>
    <x v="10"/>
    <x v="0"/>
    <x v="0"/>
    <x v="1"/>
    <x v="4"/>
    <x v="0"/>
    <x v="0"/>
    <n v="169"/>
    <n v="0"/>
    <n v="92.95"/>
  </r>
  <r>
    <x v="10"/>
    <x v="22"/>
    <x v="7"/>
    <x v="0"/>
    <x v="1"/>
    <x v="3"/>
    <x v="2"/>
    <x v="0"/>
    <n v="15"/>
    <n v="0"/>
    <n v="8.25"/>
  </r>
  <r>
    <x v="7"/>
    <x v="6"/>
    <x v="4"/>
    <x v="0"/>
    <x v="1"/>
    <x v="3"/>
    <x v="3"/>
    <x v="1"/>
    <n v="6"/>
    <n v="0"/>
    <n v="0"/>
  </r>
  <r>
    <x v="1"/>
    <x v="8"/>
    <x v="5"/>
    <x v="1"/>
    <x v="1"/>
    <x v="0"/>
    <x v="0"/>
    <x v="0"/>
    <n v="35"/>
    <n v="0"/>
    <n v="9.625"/>
  </r>
  <r>
    <x v="6"/>
    <x v="15"/>
    <x v="2"/>
    <x v="0"/>
    <x v="1"/>
    <x v="5"/>
    <x v="0"/>
    <x v="0"/>
    <n v="1"/>
    <n v="11.8338"/>
    <n v="0.69000000000000006"/>
  </r>
  <r>
    <x v="1"/>
    <x v="15"/>
    <x v="2"/>
    <x v="1"/>
    <x v="1"/>
    <x v="1"/>
    <x v="2"/>
    <x v="0"/>
    <n v="20"/>
    <n v="2.8813"/>
    <n v="9"/>
  </r>
  <r>
    <x v="11"/>
    <x v="17"/>
    <x v="8"/>
    <x v="1"/>
    <x v="1"/>
    <x v="5"/>
    <x v="2"/>
    <x v="0"/>
    <n v="1"/>
    <n v="2.9850000000000003"/>
    <n v="0.69000000000000006"/>
  </r>
  <r>
    <x v="10"/>
    <x v="11"/>
    <x v="2"/>
    <x v="1"/>
    <x v="1"/>
    <x v="0"/>
    <x v="0"/>
    <x v="0"/>
    <n v="151"/>
    <n v="0"/>
    <n v="41.524999999999999"/>
  </r>
  <r>
    <x v="8"/>
    <x v="17"/>
    <x v="8"/>
    <x v="0"/>
    <x v="1"/>
    <x v="2"/>
    <x v="3"/>
    <x v="1"/>
    <n v="30"/>
    <n v="0"/>
    <n v="0"/>
  </r>
  <r>
    <x v="10"/>
    <x v="6"/>
    <x v="4"/>
    <x v="0"/>
    <x v="1"/>
    <x v="0"/>
    <x v="1"/>
    <x v="0"/>
    <n v="1709"/>
    <n v="0"/>
    <n v="469.97500000000002"/>
  </r>
  <r>
    <x v="3"/>
    <x v="19"/>
    <x v="2"/>
    <x v="1"/>
    <x v="1"/>
    <x v="1"/>
    <x v="3"/>
    <x v="0"/>
    <n v="37"/>
    <n v="15.8969"/>
    <n v="16.650000000000002"/>
  </r>
  <r>
    <x v="10"/>
    <x v="15"/>
    <x v="2"/>
    <x v="0"/>
    <x v="1"/>
    <x v="2"/>
    <x v="3"/>
    <x v="1"/>
    <n v="7"/>
    <n v="0"/>
    <n v="0"/>
  </r>
  <r>
    <x v="6"/>
    <x v="18"/>
    <x v="9"/>
    <x v="0"/>
    <x v="1"/>
    <x v="1"/>
    <x v="0"/>
    <x v="0"/>
    <n v="20"/>
    <n v="7.9335000000000004"/>
    <n v="9"/>
  </r>
  <r>
    <x v="10"/>
    <x v="0"/>
    <x v="0"/>
    <x v="0"/>
    <x v="1"/>
    <x v="1"/>
    <x v="0"/>
    <x v="0"/>
    <n v="152"/>
    <n v="45.340600000000002"/>
    <n v="68.400000000000006"/>
  </r>
  <r>
    <x v="8"/>
    <x v="22"/>
    <x v="7"/>
    <x v="0"/>
    <x v="1"/>
    <x v="1"/>
    <x v="3"/>
    <x v="0"/>
    <n v="25"/>
    <n v="7.9030000000000005"/>
    <n v="11.25"/>
  </r>
  <r>
    <x v="3"/>
    <x v="10"/>
    <x v="0"/>
    <x v="1"/>
    <x v="1"/>
    <x v="4"/>
    <x v="3"/>
    <x v="1"/>
    <n v="22"/>
    <n v="0"/>
    <n v="0"/>
  </r>
  <r>
    <x v="10"/>
    <x v="6"/>
    <x v="4"/>
    <x v="0"/>
    <x v="0"/>
    <x v="2"/>
    <x v="0"/>
    <x v="1"/>
    <n v="2"/>
    <n v="0"/>
    <n v="0"/>
  </r>
  <r>
    <x v="2"/>
    <x v="5"/>
    <x v="1"/>
    <x v="0"/>
    <x v="1"/>
    <x v="0"/>
    <x v="1"/>
    <x v="1"/>
    <n v="3"/>
    <n v="0"/>
    <n v="0"/>
  </r>
  <r>
    <x v="0"/>
    <x v="14"/>
    <x v="6"/>
    <x v="0"/>
    <x v="1"/>
    <x v="2"/>
    <x v="2"/>
    <x v="0"/>
    <n v="8"/>
    <n v="0"/>
    <n v="2.12"/>
  </r>
  <r>
    <x v="10"/>
    <x v="10"/>
    <x v="0"/>
    <x v="0"/>
    <x v="1"/>
    <x v="2"/>
    <x v="3"/>
    <x v="1"/>
    <n v="36"/>
    <n v="0"/>
    <n v="0"/>
  </r>
  <r>
    <x v="7"/>
    <x v="2"/>
    <x v="2"/>
    <x v="0"/>
    <x v="1"/>
    <x v="3"/>
    <x v="2"/>
    <x v="0"/>
    <n v="259"/>
    <n v="0"/>
    <n v="142.45000000000002"/>
  </r>
  <r>
    <x v="4"/>
    <x v="11"/>
    <x v="2"/>
    <x v="2"/>
    <x v="1"/>
    <x v="3"/>
    <x v="1"/>
    <x v="0"/>
    <n v="8"/>
    <n v="0"/>
    <n v="4.4000000000000004"/>
  </r>
  <r>
    <x v="11"/>
    <x v="3"/>
    <x v="2"/>
    <x v="1"/>
    <x v="1"/>
    <x v="0"/>
    <x v="0"/>
    <x v="0"/>
    <n v="1"/>
    <n v="0"/>
    <n v="0.27500000000000002"/>
  </r>
  <r>
    <x v="1"/>
    <x v="15"/>
    <x v="2"/>
    <x v="1"/>
    <x v="1"/>
    <x v="0"/>
    <x v="0"/>
    <x v="1"/>
    <n v="2"/>
    <n v="0"/>
    <n v="0"/>
  </r>
  <r>
    <x v="11"/>
    <x v="4"/>
    <x v="3"/>
    <x v="0"/>
    <x v="1"/>
    <x v="2"/>
    <x v="1"/>
    <x v="0"/>
    <n v="209"/>
    <n v="0"/>
    <n v="57.475000000000001"/>
  </r>
  <r>
    <x v="3"/>
    <x v="17"/>
    <x v="8"/>
    <x v="2"/>
    <x v="1"/>
    <x v="1"/>
    <x v="3"/>
    <x v="0"/>
    <n v="101"/>
    <n v="26.1816"/>
    <n v="45.45"/>
  </r>
  <r>
    <x v="0"/>
    <x v="0"/>
    <x v="0"/>
    <x v="0"/>
    <x v="0"/>
    <x v="2"/>
    <x v="2"/>
    <x v="0"/>
    <n v="1"/>
    <n v="0"/>
    <n v="0.26500000000000001"/>
  </r>
  <r>
    <x v="3"/>
    <x v="1"/>
    <x v="1"/>
    <x v="0"/>
    <x v="1"/>
    <x v="4"/>
    <x v="1"/>
    <x v="1"/>
    <n v="12"/>
    <n v="0"/>
    <n v="0"/>
  </r>
  <r>
    <x v="10"/>
    <x v="19"/>
    <x v="2"/>
    <x v="0"/>
    <x v="1"/>
    <x v="3"/>
    <x v="1"/>
    <x v="1"/>
    <n v="5"/>
    <n v="0"/>
    <n v="0"/>
  </r>
  <r>
    <x v="2"/>
    <x v="0"/>
    <x v="0"/>
    <x v="0"/>
    <x v="1"/>
    <x v="0"/>
    <x v="0"/>
    <x v="1"/>
    <n v="2"/>
    <n v="0"/>
    <n v="0"/>
  </r>
  <r>
    <x v="11"/>
    <x v="6"/>
    <x v="4"/>
    <x v="2"/>
    <x v="1"/>
    <x v="4"/>
    <x v="1"/>
    <x v="0"/>
    <n v="4"/>
    <n v="0"/>
    <n v="2.2000000000000002"/>
  </r>
  <r>
    <x v="8"/>
    <x v="15"/>
    <x v="2"/>
    <x v="0"/>
    <x v="1"/>
    <x v="4"/>
    <x v="0"/>
    <x v="0"/>
    <n v="8"/>
    <n v="0"/>
    <n v="4.4000000000000004"/>
  </r>
  <r>
    <x v="4"/>
    <x v="19"/>
    <x v="2"/>
    <x v="0"/>
    <x v="1"/>
    <x v="3"/>
    <x v="0"/>
    <x v="0"/>
    <n v="134"/>
    <n v="0"/>
    <n v="73.7"/>
  </r>
  <r>
    <x v="4"/>
    <x v="10"/>
    <x v="0"/>
    <x v="2"/>
    <x v="0"/>
    <x v="0"/>
    <x v="3"/>
    <x v="0"/>
    <n v="158"/>
    <n v="0"/>
    <n v="41.870000000000005"/>
  </r>
  <r>
    <x v="2"/>
    <x v="19"/>
    <x v="2"/>
    <x v="2"/>
    <x v="1"/>
    <x v="3"/>
    <x v="0"/>
    <x v="0"/>
    <n v="7"/>
    <n v="0"/>
    <n v="3.85"/>
  </r>
  <r>
    <x v="3"/>
    <x v="4"/>
    <x v="3"/>
    <x v="0"/>
    <x v="1"/>
    <x v="1"/>
    <x v="1"/>
    <x v="0"/>
    <n v="1374"/>
    <n v="458.99720000000002"/>
    <n v="618.30000000000007"/>
  </r>
  <r>
    <x v="6"/>
    <x v="23"/>
    <x v="2"/>
    <x v="0"/>
    <x v="1"/>
    <x v="3"/>
    <x v="2"/>
    <x v="1"/>
    <n v="0"/>
    <n v="0"/>
    <n v="0"/>
  </r>
  <r>
    <x v="8"/>
    <x v="1"/>
    <x v="1"/>
    <x v="2"/>
    <x v="1"/>
    <x v="3"/>
    <x v="0"/>
    <x v="0"/>
    <n v="3"/>
    <n v="0"/>
    <n v="1.6500000000000001"/>
  </r>
  <r>
    <x v="0"/>
    <x v="1"/>
    <x v="1"/>
    <x v="0"/>
    <x v="1"/>
    <x v="3"/>
    <x v="0"/>
    <x v="0"/>
    <n v="89"/>
    <n v="0"/>
    <n v="48.95"/>
  </r>
  <r>
    <x v="9"/>
    <x v="11"/>
    <x v="2"/>
    <x v="0"/>
    <x v="1"/>
    <x v="4"/>
    <x v="0"/>
    <x v="1"/>
    <n v="65"/>
    <n v="0"/>
    <n v="0"/>
  </r>
  <r>
    <x v="1"/>
    <x v="12"/>
    <x v="1"/>
    <x v="2"/>
    <x v="1"/>
    <x v="0"/>
    <x v="0"/>
    <x v="0"/>
    <n v="42"/>
    <n v="0"/>
    <n v="11.55"/>
  </r>
  <r>
    <x v="4"/>
    <x v="17"/>
    <x v="8"/>
    <x v="0"/>
    <x v="1"/>
    <x v="3"/>
    <x v="2"/>
    <x v="1"/>
    <n v="80"/>
    <n v="0"/>
    <n v="0"/>
  </r>
  <r>
    <x v="7"/>
    <x v="6"/>
    <x v="4"/>
    <x v="0"/>
    <x v="0"/>
    <x v="0"/>
    <x v="0"/>
    <x v="0"/>
    <n v="714"/>
    <n v="0"/>
    <n v="196.35000000000002"/>
  </r>
  <r>
    <x v="6"/>
    <x v="1"/>
    <x v="1"/>
    <x v="2"/>
    <x v="1"/>
    <x v="1"/>
    <x v="1"/>
    <x v="0"/>
    <n v="6"/>
    <n v="3.1706000000000003"/>
    <n v="2.7"/>
  </r>
  <r>
    <x v="1"/>
    <x v="1"/>
    <x v="1"/>
    <x v="0"/>
    <x v="1"/>
    <x v="3"/>
    <x v="3"/>
    <x v="0"/>
    <n v="98"/>
    <n v="0"/>
    <n v="53.900000000000006"/>
  </r>
  <r>
    <x v="1"/>
    <x v="19"/>
    <x v="2"/>
    <x v="0"/>
    <x v="1"/>
    <x v="2"/>
    <x v="0"/>
    <x v="0"/>
    <n v="303"/>
    <n v="0"/>
    <n v="83.325000000000003"/>
  </r>
  <r>
    <x v="0"/>
    <x v="11"/>
    <x v="2"/>
    <x v="1"/>
    <x v="1"/>
    <x v="3"/>
    <x v="0"/>
    <x v="0"/>
    <n v="14"/>
    <n v="0"/>
    <n v="7.7"/>
  </r>
  <r>
    <x v="0"/>
    <x v="5"/>
    <x v="1"/>
    <x v="2"/>
    <x v="1"/>
    <x v="1"/>
    <x v="2"/>
    <x v="0"/>
    <n v="30"/>
    <n v="5.4255000000000004"/>
    <n v="13.5"/>
  </r>
  <r>
    <x v="11"/>
    <x v="17"/>
    <x v="8"/>
    <x v="1"/>
    <x v="1"/>
    <x v="0"/>
    <x v="2"/>
    <x v="1"/>
    <n v="15"/>
    <n v="0"/>
    <n v="0"/>
  </r>
  <r>
    <x v="9"/>
    <x v="0"/>
    <x v="0"/>
    <x v="0"/>
    <x v="1"/>
    <x v="0"/>
    <x v="1"/>
    <x v="0"/>
    <n v="147"/>
    <n v="0"/>
    <n v="38.955000000000005"/>
  </r>
  <r>
    <x v="4"/>
    <x v="15"/>
    <x v="2"/>
    <x v="2"/>
    <x v="1"/>
    <x v="1"/>
    <x v="0"/>
    <x v="0"/>
    <n v="6"/>
    <n v="1.0053000000000001"/>
    <n v="2.7"/>
  </r>
  <r>
    <x v="3"/>
    <x v="1"/>
    <x v="1"/>
    <x v="2"/>
    <x v="1"/>
    <x v="1"/>
    <x v="3"/>
    <x v="0"/>
    <n v="8"/>
    <n v="4.8372000000000002"/>
    <n v="3.6"/>
  </r>
  <r>
    <x v="1"/>
    <x v="4"/>
    <x v="3"/>
    <x v="0"/>
    <x v="0"/>
    <x v="0"/>
    <x v="2"/>
    <x v="1"/>
    <n v="46"/>
    <n v="0"/>
    <n v="0"/>
  </r>
  <r>
    <x v="9"/>
    <x v="11"/>
    <x v="2"/>
    <x v="2"/>
    <x v="1"/>
    <x v="4"/>
    <x v="2"/>
    <x v="0"/>
    <n v="30"/>
    <n v="0"/>
    <n v="16.5"/>
  </r>
  <r>
    <x v="11"/>
    <x v="24"/>
    <x v="2"/>
    <x v="0"/>
    <x v="1"/>
    <x v="1"/>
    <x v="2"/>
    <x v="0"/>
    <n v="49"/>
    <n v="14.223000000000001"/>
    <n v="22.05"/>
  </r>
  <r>
    <x v="3"/>
    <x v="11"/>
    <x v="2"/>
    <x v="1"/>
    <x v="1"/>
    <x v="4"/>
    <x v="2"/>
    <x v="0"/>
    <n v="8"/>
    <n v="0"/>
    <n v="4.4000000000000004"/>
  </r>
  <r>
    <x v="8"/>
    <x v="1"/>
    <x v="1"/>
    <x v="2"/>
    <x v="1"/>
    <x v="0"/>
    <x v="0"/>
    <x v="0"/>
    <n v="34"/>
    <n v="0"/>
    <n v="9.35"/>
  </r>
  <r>
    <x v="11"/>
    <x v="2"/>
    <x v="2"/>
    <x v="1"/>
    <x v="1"/>
    <x v="2"/>
    <x v="2"/>
    <x v="0"/>
    <n v="7"/>
    <n v="0"/>
    <n v="1.925"/>
  </r>
  <r>
    <x v="7"/>
    <x v="11"/>
    <x v="2"/>
    <x v="0"/>
    <x v="1"/>
    <x v="5"/>
    <x v="1"/>
    <x v="1"/>
    <n v="25"/>
    <n v="741.38430000000005"/>
    <n v="0"/>
  </r>
  <r>
    <x v="2"/>
    <x v="15"/>
    <x v="2"/>
    <x v="0"/>
    <x v="1"/>
    <x v="3"/>
    <x v="0"/>
    <x v="0"/>
    <n v="54"/>
    <n v="0"/>
    <n v="29.700000000000003"/>
  </r>
  <r>
    <x v="11"/>
    <x v="6"/>
    <x v="4"/>
    <x v="0"/>
    <x v="1"/>
    <x v="0"/>
    <x v="2"/>
    <x v="0"/>
    <n v="23097"/>
    <n v="0"/>
    <n v="6351.6750000000002"/>
  </r>
  <r>
    <x v="4"/>
    <x v="10"/>
    <x v="0"/>
    <x v="0"/>
    <x v="1"/>
    <x v="0"/>
    <x v="1"/>
    <x v="1"/>
    <n v="58"/>
    <n v="0"/>
    <n v="0"/>
  </r>
  <r>
    <x v="3"/>
    <x v="21"/>
    <x v="0"/>
    <x v="0"/>
    <x v="1"/>
    <x v="2"/>
    <x v="1"/>
    <x v="0"/>
    <n v="1"/>
    <n v="0"/>
    <n v="0.27500000000000002"/>
  </r>
  <r>
    <x v="9"/>
    <x v="8"/>
    <x v="5"/>
    <x v="1"/>
    <x v="1"/>
    <x v="0"/>
    <x v="1"/>
    <x v="0"/>
    <n v="11"/>
    <n v="0"/>
    <n v="2.915"/>
  </r>
  <r>
    <x v="3"/>
    <x v="3"/>
    <x v="2"/>
    <x v="1"/>
    <x v="1"/>
    <x v="0"/>
    <x v="2"/>
    <x v="1"/>
    <n v="3"/>
    <n v="0"/>
    <n v="0"/>
  </r>
  <r>
    <x v="11"/>
    <x v="8"/>
    <x v="5"/>
    <x v="0"/>
    <x v="1"/>
    <x v="0"/>
    <x v="0"/>
    <x v="1"/>
    <n v="9"/>
    <n v="0"/>
    <n v="0"/>
  </r>
  <r>
    <x v="10"/>
    <x v="0"/>
    <x v="0"/>
    <x v="1"/>
    <x v="1"/>
    <x v="0"/>
    <x v="2"/>
    <x v="0"/>
    <n v="6"/>
    <n v="0"/>
    <n v="1.6500000000000001"/>
  </r>
  <r>
    <x v="9"/>
    <x v="8"/>
    <x v="5"/>
    <x v="0"/>
    <x v="1"/>
    <x v="1"/>
    <x v="0"/>
    <x v="0"/>
    <n v="213"/>
    <n v="78.173500000000004"/>
    <n v="95.850000000000009"/>
  </r>
  <r>
    <x v="3"/>
    <x v="0"/>
    <x v="0"/>
    <x v="0"/>
    <x v="1"/>
    <x v="2"/>
    <x v="1"/>
    <x v="0"/>
    <n v="17"/>
    <n v="0"/>
    <n v="4.6749999999999998"/>
  </r>
  <r>
    <x v="5"/>
    <x v="19"/>
    <x v="2"/>
    <x v="0"/>
    <x v="1"/>
    <x v="2"/>
    <x v="2"/>
    <x v="0"/>
    <n v="1547"/>
    <n v="0"/>
    <n v="409.95500000000004"/>
  </r>
  <r>
    <x v="9"/>
    <x v="15"/>
    <x v="2"/>
    <x v="1"/>
    <x v="1"/>
    <x v="5"/>
    <x v="0"/>
    <x v="1"/>
    <n v="12"/>
    <n v="13.095600000000001"/>
    <n v="0"/>
  </r>
  <r>
    <x v="2"/>
    <x v="17"/>
    <x v="8"/>
    <x v="0"/>
    <x v="1"/>
    <x v="0"/>
    <x v="3"/>
    <x v="0"/>
    <n v="5851"/>
    <n v="0"/>
    <n v="1609.0250000000001"/>
  </r>
  <r>
    <x v="11"/>
    <x v="17"/>
    <x v="8"/>
    <x v="1"/>
    <x v="1"/>
    <x v="3"/>
    <x v="2"/>
    <x v="0"/>
    <n v="41"/>
    <n v="0"/>
    <n v="22.55"/>
  </r>
  <r>
    <x v="2"/>
    <x v="18"/>
    <x v="9"/>
    <x v="0"/>
    <x v="1"/>
    <x v="2"/>
    <x v="2"/>
    <x v="0"/>
    <n v="6"/>
    <n v="0"/>
    <n v="1.6500000000000001"/>
  </r>
  <r>
    <x v="5"/>
    <x v="11"/>
    <x v="2"/>
    <x v="0"/>
    <x v="1"/>
    <x v="1"/>
    <x v="2"/>
    <x v="0"/>
    <n v="4507"/>
    <n v="1303.2413000000001"/>
    <n v="2028.15"/>
  </r>
  <r>
    <x v="0"/>
    <x v="19"/>
    <x v="2"/>
    <x v="0"/>
    <x v="1"/>
    <x v="4"/>
    <x v="0"/>
    <x v="0"/>
    <n v="29"/>
    <n v="0"/>
    <n v="15.950000000000001"/>
  </r>
  <r>
    <x v="5"/>
    <x v="12"/>
    <x v="1"/>
    <x v="1"/>
    <x v="1"/>
    <x v="0"/>
    <x v="0"/>
    <x v="0"/>
    <n v="11"/>
    <n v="0"/>
    <n v="2.915"/>
  </r>
  <r>
    <x v="7"/>
    <x v="15"/>
    <x v="2"/>
    <x v="2"/>
    <x v="1"/>
    <x v="0"/>
    <x v="1"/>
    <x v="0"/>
    <n v="15"/>
    <n v="0"/>
    <n v="4.125"/>
  </r>
  <r>
    <x v="9"/>
    <x v="6"/>
    <x v="4"/>
    <x v="0"/>
    <x v="1"/>
    <x v="2"/>
    <x v="0"/>
    <x v="0"/>
    <n v="505"/>
    <n v="0"/>
    <n v="133.82500000000002"/>
  </r>
  <r>
    <x v="4"/>
    <x v="4"/>
    <x v="3"/>
    <x v="0"/>
    <x v="0"/>
    <x v="0"/>
    <x v="2"/>
    <x v="1"/>
    <n v="56"/>
    <n v="0"/>
    <n v="0"/>
  </r>
  <r>
    <x v="0"/>
    <x v="0"/>
    <x v="0"/>
    <x v="0"/>
    <x v="1"/>
    <x v="2"/>
    <x v="2"/>
    <x v="0"/>
    <n v="204"/>
    <n v="0"/>
    <n v="54.06"/>
  </r>
  <r>
    <x v="3"/>
    <x v="5"/>
    <x v="1"/>
    <x v="1"/>
    <x v="1"/>
    <x v="2"/>
    <x v="2"/>
    <x v="0"/>
    <n v="1"/>
    <n v="0"/>
    <n v="0.27500000000000002"/>
  </r>
  <r>
    <x v="9"/>
    <x v="11"/>
    <x v="2"/>
    <x v="0"/>
    <x v="1"/>
    <x v="0"/>
    <x v="2"/>
    <x v="1"/>
    <n v="420"/>
    <n v="0"/>
    <n v="0"/>
  </r>
  <r>
    <x v="7"/>
    <x v="1"/>
    <x v="1"/>
    <x v="1"/>
    <x v="1"/>
    <x v="0"/>
    <x v="2"/>
    <x v="0"/>
    <n v="40"/>
    <n v="0"/>
    <n v="11"/>
  </r>
  <r>
    <x v="6"/>
    <x v="6"/>
    <x v="4"/>
    <x v="1"/>
    <x v="0"/>
    <x v="0"/>
    <x v="1"/>
    <x v="0"/>
    <n v="1"/>
    <n v="0"/>
    <n v="0.27500000000000002"/>
  </r>
  <r>
    <x v="8"/>
    <x v="6"/>
    <x v="4"/>
    <x v="0"/>
    <x v="1"/>
    <x v="2"/>
    <x v="2"/>
    <x v="0"/>
    <n v="2310"/>
    <n v="0"/>
    <n v="635.25"/>
  </r>
  <r>
    <x v="6"/>
    <x v="4"/>
    <x v="3"/>
    <x v="2"/>
    <x v="0"/>
    <x v="0"/>
    <x v="1"/>
    <x v="0"/>
    <n v="3"/>
    <n v="0"/>
    <n v="0.82500000000000007"/>
  </r>
  <r>
    <x v="6"/>
    <x v="10"/>
    <x v="0"/>
    <x v="0"/>
    <x v="0"/>
    <x v="2"/>
    <x v="0"/>
    <x v="0"/>
    <n v="209"/>
    <n v="0"/>
    <n v="57.475000000000001"/>
  </r>
  <r>
    <x v="5"/>
    <x v="19"/>
    <x v="2"/>
    <x v="1"/>
    <x v="1"/>
    <x v="5"/>
    <x v="0"/>
    <x v="0"/>
    <n v="3"/>
    <n v="17.918600000000001"/>
    <n v="2.0700000000000003"/>
  </r>
  <r>
    <x v="8"/>
    <x v="5"/>
    <x v="1"/>
    <x v="0"/>
    <x v="1"/>
    <x v="0"/>
    <x v="2"/>
    <x v="0"/>
    <n v="2296"/>
    <n v="0"/>
    <n v="631.4"/>
  </r>
  <r>
    <x v="6"/>
    <x v="11"/>
    <x v="2"/>
    <x v="1"/>
    <x v="1"/>
    <x v="0"/>
    <x v="0"/>
    <x v="0"/>
    <n v="180"/>
    <n v="0"/>
    <n v="49.5"/>
  </r>
  <r>
    <x v="6"/>
    <x v="17"/>
    <x v="8"/>
    <x v="1"/>
    <x v="1"/>
    <x v="2"/>
    <x v="2"/>
    <x v="1"/>
    <n v="2"/>
    <n v="0"/>
    <n v="0"/>
  </r>
  <r>
    <x v="3"/>
    <x v="9"/>
    <x v="2"/>
    <x v="2"/>
    <x v="1"/>
    <x v="4"/>
    <x v="2"/>
    <x v="0"/>
    <n v="4"/>
    <n v="0"/>
    <n v="2.2000000000000002"/>
  </r>
  <r>
    <x v="0"/>
    <x v="19"/>
    <x v="2"/>
    <x v="0"/>
    <x v="1"/>
    <x v="3"/>
    <x v="1"/>
    <x v="0"/>
    <n v="49"/>
    <n v="0"/>
    <n v="26.950000000000003"/>
  </r>
  <r>
    <x v="4"/>
    <x v="10"/>
    <x v="0"/>
    <x v="1"/>
    <x v="1"/>
    <x v="0"/>
    <x v="0"/>
    <x v="0"/>
    <n v="148"/>
    <n v="0"/>
    <n v="39.22"/>
  </r>
  <r>
    <x v="1"/>
    <x v="12"/>
    <x v="1"/>
    <x v="0"/>
    <x v="1"/>
    <x v="1"/>
    <x v="3"/>
    <x v="0"/>
    <n v="327"/>
    <n v="115.49780000000001"/>
    <n v="147.15"/>
  </r>
  <r>
    <x v="3"/>
    <x v="2"/>
    <x v="2"/>
    <x v="1"/>
    <x v="1"/>
    <x v="2"/>
    <x v="1"/>
    <x v="0"/>
    <n v="1"/>
    <n v="0"/>
    <n v="0.27500000000000002"/>
  </r>
  <r>
    <x v="11"/>
    <x v="21"/>
    <x v="0"/>
    <x v="2"/>
    <x v="1"/>
    <x v="3"/>
    <x v="2"/>
    <x v="1"/>
    <n v="0"/>
    <n v="0"/>
    <n v="0"/>
  </r>
  <r>
    <x v="9"/>
    <x v="10"/>
    <x v="0"/>
    <x v="1"/>
    <x v="0"/>
    <x v="2"/>
    <x v="0"/>
    <x v="0"/>
    <n v="4"/>
    <n v="0"/>
    <n v="1.06"/>
  </r>
  <r>
    <x v="4"/>
    <x v="19"/>
    <x v="2"/>
    <x v="1"/>
    <x v="1"/>
    <x v="0"/>
    <x v="3"/>
    <x v="1"/>
    <n v="18"/>
    <n v="0"/>
    <n v="0"/>
  </r>
  <r>
    <x v="7"/>
    <x v="10"/>
    <x v="0"/>
    <x v="0"/>
    <x v="0"/>
    <x v="3"/>
    <x v="2"/>
    <x v="0"/>
    <n v="695"/>
    <n v="0"/>
    <n v="382.25"/>
  </r>
  <r>
    <x v="7"/>
    <x v="1"/>
    <x v="1"/>
    <x v="0"/>
    <x v="1"/>
    <x v="0"/>
    <x v="1"/>
    <x v="1"/>
    <n v="12"/>
    <n v="0"/>
    <n v="0"/>
  </r>
  <r>
    <x v="10"/>
    <x v="4"/>
    <x v="3"/>
    <x v="0"/>
    <x v="1"/>
    <x v="0"/>
    <x v="3"/>
    <x v="1"/>
    <n v="97"/>
    <n v="0"/>
    <n v="0"/>
  </r>
  <r>
    <x v="5"/>
    <x v="10"/>
    <x v="0"/>
    <x v="1"/>
    <x v="1"/>
    <x v="1"/>
    <x v="1"/>
    <x v="0"/>
    <n v="85"/>
    <n v="34.263200000000005"/>
    <n v="38.25"/>
  </r>
  <r>
    <x v="3"/>
    <x v="19"/>
    <x v="2"/>
    <x v="2"/>
    <x v="1"/>
    <x v="4"/>
    <x v="2"/>
    <x v="0"/>
    <n v="4"/>
    <n v="0"/>
    <n v="2.2000000000000002"/>
  </r>
  <r>
    <x v="10"/>
    <x v="0"/>
    <x v="0"/>
    <x v="0"/>
    <x v="1"/>
    <x v="3"/>
    <x v="3"/>
    <x v="1"/>
    <n v="2"/>
    <n v="0"/>
    <n v="0"/>
  </r>
  <r>
    <x v="0"/>
    <x v="26"/>
    <x v="2"/>
    <x v="2"/>
    <x v="1"/>
    <x v="0"/>
    <x v="2"/>
    <x v="1"/>
    <n v="2"/>
    <n v="0"/>
    <n v="0"/>
  </r>
  <r>
    <x v="3"/>
    <x v="9"/>
    <x v="2"/>
    <x v="0"/>
    <x v="1"/>
    <x v="0"/>
    <x v="0"/>
    <x v="0"/>
    <n v="2150"/>
    <n v="0"/>
    <n v="591.25"/>
  </r>
  <r>
    <x v="9"/>
    <x v="2"/>
    <x v="2"/>
    <x v="0"/>
    <x v="1"/>
    <x v="4"/>
    <x v="2"/>
    <x v="0"/>
    <n v="33"/>
    <n v="0"/>
    <n v="18.150000000000002"/>
  </r>
  <r>
    <x v="10"/>
    <x v="1"/>
    <x v="1"/>
    <x v="1"/>
    <x v="1"/>
    <x v="1"/>
    <x v="1"/>
    <x v="0"/>
    <n v="1"/>
    <n v="6.7400000000000002E-2"/>
    <n v="0.45"/>
  </r>
  <r>
    <x v="4"/>
    <x v="12"/>
    <x v="1"/>
    <x v="2"/>
    <x v="1"/>
    <x v="0"/>
    <x v="1"/>
    <x v="0"/>
    <n v="12"/>
    <n v="0"/>
    <n v="3.18"/>
  </r>
  <r>
    <x v="11"/>
    <x v="0"/>
    <x v="0"/>
    <x v="0"/>
    <x v="1"/>
    <x v="2"/>
    <x v="2"/>
    <x v="0"/>
    <n v="190"/>
    <n v="0"/>
    <n v="52.25"/>
  </r>
  <r>
    <x v="1"/>
    <x v="6"/>
    <x v="4"/>
    <x v="0"/>
    <x v="0"/>
    <x v="2"/>
    <x v="0"/>
    <x v="1"/>
    <n v="1"/>
    <n v="0"/>
    <n v="0"/>
  </r>
  <r>
    <x v="3"/>
    <x v="17"/>
    <x v="8"/>
    <x v="2"/>
    <x v="1"/>
    <x v="5"/>
    <x v="0"/>
    <x v="0"/>
    <n v="4"/>
    <n v="15.839"/>
    <n v="2.7600000000000002"/>
  </r>
  <r>
    <x v="9"/>
    <x v="14"/>
    <x v="6"/>
    <x v="2"/>
    <x v="1"/>
    <x v="0"/>
    <x v="2"/>
    <x v="0"/>
    <n v="7"/>
    <n v="0"/>
    <n v="1.855"/>
  </r>
  <r>
    <x v="1"/>
    <x v="17"/>
    <x v="8"/>
    <x v="1"/>
    <x v="1"/>
    <x v="4"/>
    <x v="3"/>
    <x v="0"/>
    <n v="2"/>
    <n v="0"/>
    <n v="1.1000000000000001"/>
  </r>
  <r>
    <x v="0"/>
    <x v="9"/>
    <x v="2"/>
    <x v="2"/>
    <x v="1"/>
    <x v="0"/>
    <x v="0"/>
    <x v="0"/>
    <n v="82"/>
    <n v="0"/>
    <n v="21.73"/>
  </r>
  <r>
    <x v="9"/>
    <x v="4"/>
    <x v="3"/>
    <x v="0"/>
    <x v="1"/>
    <x v="4"/>
    <x v="1"/>
    <x v="1"/>
    <n v="45"/>
    <n v="0"/>
    <n v="0"/>
  </r>
  <r>
    <x v="3"/>
    <x v="13"/>
    <x v="0"/>
    <x v="0"/>
    <x v="1"/>
    <x v="0"/>
    <x v="3"/>
    <x v="1"/>
    <n v="4"/>
    <n v="0"/>
    <n v="0"/>
  </r>
  <r>
    <x v="11"/>
    <x v="19"/>
    <x v="2"/>
    <x v="0"/>
    <x v="1"/>
    <x v="2"/>
    <x v="2"/>
    <x v="1"/>
    <n v="57"/>
    <n v="0"/>
    <n v="0"/>
  </r>
  <r>
    <x v="9"/>
    <x v="22"/>
    <x v="7"/>
    <x v="0"/>
    <x v="1"/>
    <x v="1"/>
    <x v="0"/>
    <x v="0"/>
    <n v="4"/>
    <n v="0.65280000000000005"/>
    <n v="1.8"/>
  </r>
  <r>
    <x v="9"/>
    <x v="23"/>
    <x v="2"/>
    <x v="2"/>
    <x v="1"/>
    <x v="2"/>
    <x v="2"/>
    <x v="0"/>
    <n v="6"/>
    <n v="0"/>
    <n v="1.59"/>
  </r>
  <r>
    <x v="4"/>
    <x v="17"/>
    <x v="8"/>
    <x v="2"/>
    <x v="1"/>
    <x v="2"/>
    <x v="0"/>
    <x v="0"/>
    <n v="57"/>
    <n v="0"/>
    <n v="15.105"/>
  </r>
  <r>
    <x v="10"/>
    <x v="19"/>
    <x v="2"/>
    <x v="2"/>
    <x v="1"/>
    <x v="1"/>
    <x v="1"/>
    <x v="0"/>
    <n v="18"/>
    <n v="10.252800000000001"/>
    <n v="8.1"/>
  </r>
  <r>
    <x v="3"/>
    <x v="2"/>
    <x v="2"/>
    <x v="2"/>
    <x v="1"/>
    <x v="2"/>
    <x v="2"/>
    <x v="0"/>
    <n v="19"/>
    <n v="0"/>
    <n v="5.2250000000000005"/>
  </r>
  <r>
    <x v="11"/>
    <x v="15"/>
    <x v="2"/>
    <x v="1"/>
    <x v="1"/>
    <x v="0"/>
    <x v="3"/>
    <x v="1"/>
    <n v="10"/>
    <n v="0"/>
    <n v="0"/>
  </r>
  <r>
    <x v="5"/>
    <x v="12"/>
    <x v="1"/>
    <x v="1"/>
    <x v="1"/>
    <x v="1"/>
    <x v="2"/>
    <x v="0"/>
    <n v="15"/>
    <n v="3.3963000000000001"/>
    <n v="6.75"/>
  </r>
  <r>
    <x v="10"/>
    <x v="12"/>
    <x v="1"/>
    <x v="0"/>
    <x v="1"/>
    <x v="4"/>
    <x v="2"/>
    <x v="1"/>
    <n v="11"/>
    <n v="0"/>
    <n v="0"/>
  </r>
  <r>
    <x v="5"/>
    <x v="12"/>
    <x v="1"/>
    <x v="0"/>
    <x v="1"/>
    <x v="0"/>
    <x v="1"/>
    <x v="0"/>
    <n v="279"/>
    <n v="0"/>
    <n v="73.935000000000002"/>
  </r>
  <r>
    <x v="0"/>
    <x v="21"/>
    <x v="0"/>
    <x v="0"/>
    <x v="0"/>
    <x v="3"/>
    <x v="2"/>
    <x v="1"/>
    <n v="0"/>
    <n v="0"/>
    <n v="0"/>
  </r>
  <r>
    <x v="2"/>
    <x v="16"/>
    <x v="7"/>
    <x v="0"/>
    <x v="1"/>
    <x v="4"/>
    <x v="0"/>
    <x v="0"/>
    <n v="13"/>
    <n v="0"/>
    <n v="7.15"/>
  </r>
  <r>
    <x v="10"/>
    <x v="8"/>
    <x v="5"/>
    <x v="0"/>
    <x v="1"/>
    <x v="1"/>
    <x v="3"/>
    <x v="0"/>
    <n v="63"/>
    <n v="14.4374"/>
    <n v="28.35"/>
  </r>
  <r>
    <x v="0"/>
    <x v="16"/>
    <x v="7"/>
    <x v="2"/>
    <x v="1"/>
    <x v="0"/>
    <x v="1"/>
    <x v="0"/>
    <n v="23"/>
    <n v="0"/>
    <n v="6.0950000000000006"/>
  </r>
  <r>
    <x v="11"/>
    <x v="9"/>
    <x v="2"/>
    <x v="2"/>
    <x v="1"/>
    <x v="1"/>
    <x v="1"/>
    <x v="0"/>
    <n v="13"/>
    <n v="5.4771999999999998"/>
    <n v="5.8500000000000005"/>
  </r>
  <r>
    <x v="4"/>
    <x v="13"/>
    <x v="0"/>
    <x v="2"/>
    <x v="1"/>
    <x v="0"/>
    <x v="1"/>
    <x v="0"/>
    <n v="1"/>
    <n v="0"/>
    <n v="0.26500000000000001"/>
  </r>
  <r>
    <x v="9"/>
    <x v="14"/>
    <x v="6"/>
    <x v="0"/>
    <x v="1"/>
    <x v="0"/>
    <x v="0"/>
    <x v="0"/>
    <n v="1"/>
    <n v="0"/>
    <n v="0.26500000000000001"/>
  </r>
  <r>
    <x v="7"/>
    <x v="10"/>
    <x v="0"/>
    <x v="0"/>
    <x v="1"/>
    <x v="3"/>
    <x v="3"/>
    <x v="0"/>
    <n v="859"/>
    <n v="0"/>
    <n v="472.45000000000005"/>
  </r>
  <r>
    <x v="8"/>
    <x v="6"/>
    <x v="4"/>
    <x v="0"/>
    <x v="1"/>
    <x v="4"/>
    <x v="2"/>
    <x v="0"/>
    <n v="165"/>
    <n v="0"/>
    <n v="90.75"/>
  </r>
  <r>
    <x v="5"/>
    <x v="4"/>
    <x v="3"/>
    <x v="0"/>
    <x v="1"/>
    <x v="4"/>
    <x v="3"/>
    <x v="0"/>
    <n v="149"/>
    <n v="0"/>
    <n v="81.95"/>
  </r>
  <r>
    <x v="6"/>
    <x v="2"/>
    <x v="2"/>
    <x v="0"/>
    <x v="1"/>
    <x v="2"/>
    <x v="2"/>
    <x v="0"/>
    <n v="188"/>
    <n v="0"/>
    <n v="51.7"/>
  </r>
  <r>
    <x v="3"/>
    <x v="16"/>
    <x v="7"/>
    <x v="2"/>
    <x v="1"/>
    <x v="1"/>
    <x v="3"/>
    <x v="0"/>
    <n v="4"/>
    <n v="0.83710000000000007"/>
    <n v="1.8"/>
  </r>
  <r>
    <x v="7"/>
    <x v="12"/>
    <x v="1"/>
    <x v="1"/>
    <x v="1"/>
    <x v="0"/>
    <x v="1"/>
    <x v="0"/>
    <n v="2"/>
    <n v="0"/>
    <n v="0.55000000000000004"/>
  </r>
  <r>
    <x v="9"/>
    <x v="6"/>
    <x v="4"/>
    <x v="0"/>
    <x v="1"/>
    <x v="0"/>
    <x v="2"/>
    <x v="0"/>
    <n v="25489"/>
    <n v="0"/>
    <n v="6754.585"/>
  </r>
  <r>
    <x v="7"/>
    <x v="20"/>
    <x v="10"/>
    <x v="2"/>
    <x v="1"/>
    <x v="3"/>
    <x v="0"/>
    <x v="1"/>
    <n v="1"/>
    <n v="0"/>
    <n v="0"/>
  </r>
  <r>
    <x v="4"/>
    <x v="7"/>
    <x v="2"/>
    <x v="0"/>
    <x v="1"/>
    <x v="1"/>
    <x v="2"/>
    <x v="0"/>
    <n v="6"/>
    <n v="0.35500000000000004"/>
    <n v="2.7"/>
  </r>
  <r>
    <x v="4"/>
    <x v="16"/>
    <x v="7"/>
    <x v="0"/>
    <x v="1"/>
    <x v="2"/>
    <x v="0"/>
    <x v="0"/>
    <n v="65"/>
    <n v="0"/>
    <n v="17.225000000000001"/>
  </r>
  <r>
    <x v="8"/>
    <x v="17"/>
    <x v="8"/>
    <x v="2"/>
    <x v="1"/>
    <x v="2"/>
    <x v="3"/>
    <x v="1"/>
    <n v="2"/>
    <n v="0"/>
    <n v="0"/>
  </r>
  <r>
    <x v="7"/>
    <x v="26"/>
    <x v="2"/>
    <x v="0"/>
    <x v="1"/>
    <x v="0"/>
    <x v="2"/>
    <x v="1"/>
    <n v="37"/>
    <n v="0"/>
    <n v="0"/>
  </r>
  <r>
    <x v="8"/>
    <x v="9"/>
    <x v="2"/>
    <x v="0"/>
    <x v="1"/>
    <x v="0"/>
    <x v="0"/>
    <x v="1"/>
    <n v="54"/>
    <n v="0"/>
    <n v="0"/>
  </r>
  <r>
    <x v="4"/>
    <x v="10"/>
    <x v="0"/>
    <x v="0"/>
    <x v="1"/>
    <x v="5"/>
    <x v="1"/>
    <x v="1"/>
    <n v="10"/>
    <n v="316.47669999999999"/>
    <n v="0"/>
  </r>
  <r>
    <x v="1"/>
    <x v="10"/>
    <x v="0"/>
    <x v="1"/>
    <x v="0"/>
    <x v="1"/>
    <x v="1"/>
    <x v="0"/>
    <n v="2"/>
    <n v="0.50109999999999999"/>
    <n v="0.9"/>
  </r>
  <r>
    <x v="0"/>
    <x v="22"/>
    <x v="7"/>
    <x v="1"/>
    <x v="1"/>
    <x v="0"/>
    <x v="2"/>
    <x v="0"/>
    <n v="1"/>
    <n v="0"/>
    <n v="0.26500000000000001"/>
  </r>
  <r>
    <x v="1"/>
    <x v="17"/>
    <x v="8"/>
    <x v="0"/>
    <x v="1"/>
    <x v="5"/>
    <x v="2"/>
    <x v="1"/>
    <n v="6"/>
    <n v="117.48860000000001"/>
    <n v="0"/>
  </r>
  <r>
    <x v="1"/>
    <x v="9"/>
    <x v="2"/>
    <x v="0"/>
    <x v="1"/>
    <x v="2"/>
    <x v="0"/>
    <x v="1"/>
    <n v="6"/>
    <n v="0"/>
    <n v="0"/>
  </r>
  <r>
    <x v="6"/>
    <x v="17"/>
    <x v="8"/>
    <x v="2"/>
    <x v="1"/>
    <x v="3"/>
    <x v="1"/>
    <x v="1"/>
    <n v="1"/>
    <n v="0"/>
    <n v="0"/>
  </r>
  <r>
    <x v="5"/>
    <x v="5"/>
    <x v="1"/>
    <x v="2"/>
    <x v="1"/>
    <x v="1"/>
    <x v="1"/>
    <x v="0"/>
    <n v="9"/>
    <n v="5.0581000000000005"/>
    <n v="4.05"/>
  </r>
  <r>
    <x v="6"/>
    <x v="10"/>
    <x v="0"/>
    <x v="2"/>
    <x v="0"/>
    <x v="2"/>
    <x v="3"/>
    <x v="0"/>
    <n v="30"/>
    <n v="0"/>
    <n v="8.25"/>
  </r>
  <r>
    <x v="3"/>
    <x v="13"/>
    <x v="0"/>
    <x v="0"/>
    <x v="1"/>
    <x v="5"/>
    <x v="0"/>
    <x v="0"/>
    <n v="1"/>
    <n v="0.83440000000000003"/>
    <n v="0.69000000000000006"/>
  </r>
  <r>
    <x v="4"/>
    <x v="11"/>
    <x v="2"/>
    <x v="2"/>
    <x v="1"/>
    <x v="0"/>
    <x v="0"/>
    <x v="1"/>
    <n v="2"/>
    <n v="0"/>
    <n v="0"/>
  </r>
  <r>
    <x v="6"/>
    <x v="12"/>
    <x v="1"/>
    <x v="0"/>
    <x v="1"/>
    <x v="4"/>
    <x v="3"/>
    <x v="0"/>
    <n v="22"/>
    <n v="0"/>
    <n v="12.100000000000001"/>
  </r>
  <r>
    <x v="1"/>
    <x v="15"/>
    <x v="2"/>
    <x v="0"/>
    <x v="1"/>
    <x v="4"/>
    <x v="2"/>
    <x v="0"/>
    <n v="15"/>
    <n v="0"/>
    <n v="8.25"/>
  </r>
  <r>
    <x v="7"/>
    <x v="13"/>
    <x v="0"/>
    <x v="0"/>
    <x v="1"/>
    <x v="1"/>
    <x v="2"/>
    <x v="0"/>
    <n v="70"/>
    <n v="39.406100000000002"/>
    <n v="31.5"/>
  </r>
  <r>
    <x v="1"/>
    <x v="9"/>
    <x v="2"/>
    <x v="0"/>
    <x v="1"/>
    <x v="4"/>
    <x v="1"/>
    <x v="0"/>
    <n v="6"/>
    <n v="0"/>
    <n v="3.3000000000000003"/>
  </r>
  <r>
    <x v="3"/>
    <x v="2"/>
    <x v="2"/>
    <x v="1"/>
    <x v="1"/>
    <x v="3"/>
    <x v="2"/>
    <x v="0"/>
    <n v="4"/>
    <n v="0"/>
    <n v="2.2000000000000002"/>
  </r>
  <r>
    <x v="9"/>
    <x v="10"/>
    <x v="0"/>
    <x v="1"/>
    <x v="1"/>
    <x v="2"/>
    <x v="3"/>
    <x v="0"/>
    <n v="30"/>
    <n v="0"/>
    <n v="7.95"/>
  </r>
  <r>
    <x v="7"/>
    <x v="19"/>
    <x v="2"/>
    <x v="0"/>
    <x v="1"/>
    <x v="0"/>
    <x v="0"/>
    <x v="0"/>
    <n v="2594"/>
    <n v="0"/>
    <n v="713.35"/>
  </r>
  <r>
    <x v="6"/>
    <x v="16"/>
    <x v="7"/>
    <x v="2"/>
    <x v="1"/>
    <x v="1"/>
    <x v="3"/>
    <x v="0"/>
    <n v="13"/>
    <n v="6.4238"/>
    <n v="5.8500000000000005"/>
  </r>
  <r>
    <x v="4"/>
    <x v="10"/>
    <x v="0"/>
    <x v="2"/>
    <x v="1"/>
    <x v="2"/>
    <x v="1"/>
    <x v="0"/>
    <n v="16"/>
    <n v="0"/>
    <n v="4.24"/>
  </r>
  <r>
    <x v="2"/>
    <x v="16"/>
    <x v="7"/>
    <x v="2"/>
    <x v="1"/>
    <x v="0"/>
    <x v="0"/>
    <x v="0"/>
    <n v="22"/>
    <n v="0"/>
    <n v="6.0500000000000007"/>
  </r>
  <r>
    <x v="7"/>
    <x v="17"/>
    <x v="8"/>
    <x v="0"/>
    <x v="1"/>
    <x v="0"/>
    <x v="3"/>
    <x v="1"/>
    <n v="142"/>
    <n v="0"/>
    <n v="0"/>
  </r>
  <r>
    <x v="0"/>
    <x v="6"/>
    <x v="4"/>
    <x v="0"/>
    <x v="0"/>
    <x v="4"/>
    <x v="1"/>
    <x v="0"/>
    <n v="1"/>
    <n v="0"/>
    <n v="0.55000000000000004"/>
  </r>
  <r>
    <x v="7"/>
    <x v="17"/>
    <x v="8"/>
    <x v="1"/>
    <x v="1"/>
    <x v="3"/>
    <x v="0"/>
    <x v="0"/>
    <n v="6"/>
    <n v="0"/>
    <n v="3.3000000000000003"/>
  </r>
  <r>
    <x v="1"/>
    <x v="1"/>
    <x v="1"/>
    <x v="1"/>
    <x v="1"/>
    <x v="2"/>
    <x v="2"/>
    <x v="0"/>
    <n v="1"/>
    <n v="0"/>
    <n v="0.27500000000000002"/>
  </r>
  <r>
    <x v="3"/>
    <x v="19"/>
    <x v="2"/>
    <x v="0"/>
    <x v="1"/>
    <x v="4"/>
    <x v="1"/>
    <x v="1"/>
    <n v="18"/>
    <n v="0"/>
    <n v="0"/>
  </r>
  <r>
    <x v="8"/>
    <x v="19"/>
    <x v="2"/>
    <x v="1"/>
    <x v="1"/>
    <x v="0"/>
    <x v="0"/>
    <x v="0"/>
    <n v="81"/>
    <n v="0"/>
    <n v="22.275000000000002"/>
  </r>
  <r>
    <x v="5"/>
    <x v="2"/>
    <x v="2"/>
    <x v="0"/>
    <x v="1"/>
    <x v="4"/>
    <x v="2"/>
    <x v="0"/>
    <n v="38"/>
    <n v="0"/>
    <n v="20.900000000000002"/>
  </r>
  <r>
    <x v="10"/>
    <x v="8"/>
    <x v="5"/>
    <x v="0"/>
    <x v="1"/>
    <x v="2"/>
    <x v="1"/>
    <x v="0"/>
    <n v="5"/>
    <n v="0"/>
    <n v="1.375"/>
  </r>
  <r>
    <x v="3"/>
    <x v="4"/>
    <x v="3"/>
    <x v="0"/>
    <x v="0"/>
    <x v="3"/>
    <x v="0"/>
    <x v="0"/>
    <n v="7"/>
    <n v="0"/>
    <n v="3.85"/>
  </r>
  <r>
    <x v="10"/>
    <x v="11"/>
    <x v="2"/>
    <x v="0"/>
    <x v="1"/>
    <x v="2"/>
    <x v="3"/>
    <x v="1"/>
    <n v="32"/>
    <n v="0"/>
    <n v="0"/>
  </r>
  <r>
    <x v="2"/>
    <x v="14"/>
    <x v="6"/>
    <x v="2"/>
    <x v="1"/>
    <x v="1"/>
    <x v="0"/>
    <x v="0"/>
    <n v="2"/>
    <n v="0.28560000000000002"/>
    <n v="0.9"/>
  </r>
  <r>
    <x v="4"/>
    <x v="4"/>
    <x v="3"/>
    <x v="2"/>
    <x v="0"/>
    <x v="2"/>
    <x v="2"/>
    <x v="0"/>
    <n v="6"/>
    <n v="0"/>
    <n v="1.59"/>
  </r>
  <r>
    <x v="0"/>
    <x v="16"/>
    <x v="7"/>
    <x v="0"/>
    <x v="1"/>
    <x v="3"/>
    <x v="3"/>
    <x v="0"/>
    <n v="99"/>
    <n v="0"/>
    <n v="54.45"/>
  </r>
  <r>
    <x v="10"/>
    <x v="11"/>
    <x v="2"/>
    <x v="0"/>
    <x v="1"/>
    <x v="5"/>
    <x v="0"/>
    <x v="1"/>
    <n v="66"/>
    <n v="1627.4872"/>
    <n v="0"/>
  </r>
  <r>
    <x v="9"/>
    <x v="10"/>
    <x v="0"/>
    <x v="2"/>
    <x v="1"/>
    <x v="0"/>
    <x v="1"/>
    <x v="0"/>
    <n v="189"/>
    <n v="0"/>
    <n v="50.085000000000001"/>
  </r>
  <r>
    <x v="8"/>
    <x v="22"/>
    <x v="7"/>
    <x v="0"/>
    <x v="1"/>
    <x v="0"/>
    <x v="0"/>
    <x v="0"/>
    <n v="67"/>
    <n v="0"/>
    <n v="18.425000000000001"/>
  </r>
  <r>
    <x v="4"/>
    <x v="4"/>
    <x v="3"/>
    <x v="0"/>
    <x v="0"/>
    <x v="1"/>
    <x v="3"/>
    <x v="0"/>
    <n v="25"/>
    <n v="4.8241000000000005"/>
    <n v="11.25"/>
  </r>
  <r>
    <x v="1"/>
    <x v="18"/>
    <x v="9"/>
    <x v="2"/>
    <x v="1"/>
    <x v="2"/>
    <x v="2"/>
    <x v="0"/>
    <n v="1"/>
    <n v="0"/>
    <n v="0.27500000000000002"/>
  </r>
  <r>
    <x v="6"/>
    <x v="11"/>
    <x v="2"/>
    <x v="0"/>
    <x v="1"/>
    <x v="5"/>
    <x v="0"/>
    <x v="1"/>
    <n v="55"/>
    <n v="1362.6284000000001"/>
    <n v="0"/>
  </r>
  <r>
    <x v="6"/>
    <x v="4"/>
    <x v="3"/>
    <x v="0"/>
    <x v="1"/>
    <x v="0"/>
    <x v="1"/>
    <x v="0"/>
    <n v="4091"/>
    <n v="0"/>
    <n v="1125.0250000000001"/>
  </r>
  <r>
    <x v="5"/>
    <x v="25"/>
    <x v="11"/>
    <x v="0"/>
    <x v="1"/>
    <x v="2"/>
    <x v="3"/>
    <x v="0"/>
    <n v="1"/>
    <n v="0"/>
    <n v="0.26500000000000001"/>
  </r>
  <r>
    <x v="6"/>
    <x v="8"/>
    <x v="5"/>
    <x v="0"/>
    <x v="1"/>
    <x v="0"/>
    <x v="1"/>
    <x v="1"/>
    <n v="3"/>
    <n v="0"/>
    <n v="0"/>
  </r>
  <r>
    <x v="9"/>
    <x v="15"/>
    <x v="2"/>
    <x v="0"/>
    <x v="1"/>
    <x v="4"/>
    <x v="3"/>
    <x v="0"/>
    <n v="1"/>
    <n v="0"/>
    <n v="0.55000000000000004"/>
  </r>
  <r>
    <x v="0"/>
    <x v="12"/>
    <x v="1"/>
    <x v="1"/>
    <x v="1"/>
    <x v="4"/>
    <x v="1"/>
    <x v="1"/>
    <n v="9"/>
    <n v="0"/>
    <n v="0"/>
  </r>
  <r>
    <x v="11"/>
    <x v="9"/>
    <x v="2"/>
    <x v="0"/>
    <x v="1"/>
    <x v="1"/>
    <x v="1"/>
    <x v="0"/>
    <n v="227"/>
    <n v="78.917700000000011"/>
    <n v="102.15"/>
  </r>
  <r>
    <x v="8"/>
    <x v="8"/>
    <x v="5"/>
    <x v="0"/>
    <x v="1"/>
    <x v="4"/>
    <x v="0"/>
    <x v="1"/>
    <n v="13"/>
    <n v="0"/>
    <n v="0"/>
  </r>
  <r>
    <x v="11"/>
    <x v="2"/>
    <x v="2"/>
    <x v="2"/>
    <x v="1"/>
    <x v="1"/>
    <x v="0"/>
    <x v="0"/>
    <n v="4"/>
    <n v="0.70100000000000007"/>
    <n v="1.8"/>
  </r>
  <r>
    <x v="4"/>
    <x v="11"/>
    <x v="2"/>
    <x v="1"/>
    <x v="1"/>
    <x v="0"/>
    <x v="1"/>
    <x v="1"/>
    <n v="4"/>
    <n v="0"/>
    <n v="0"/>
  </r>
  <r>
    <x v="10"/>
    <x v="19"/>
    <x v="2"/>
    <x v="2"/>
    <x v="1"/>
    <x v="3"/>
    <x v="2"/>
    <x v="0"/>
    <n v="61"/>
    <n v="0"/>
    <n v="33.550000000000004"/>
  </r>
  <r>
    <x v="5"/>
    <x v="9"/>
    <x v="2"/>
    <x v="0"/>
    <x v="1"/>
    <x v="1"/>
    <x v="0"/>
    <x v="0"/>
    <n v="572"/>
    <n v="208.6498"/>
    <n v="257.40000000000003"/>
  </r>
  <r>
    <x v="4"/>
    <x v="10"/>
    <x v="0"/>
    <x v="0"/>
    <x v="1"/>
    <x v="3"/>
    <x v="1"/>
    <x v="1"/>
    <n v="1"/>
    <n v="0"/>
    <n v="0"/>
  </r>
  <r>
    <x v="10"/>
    <x v="17"/>
    <x v="8"/>
    <x v="0"/>
    <x v="1"/>
    <x v="2"/>
    <x v="0"/>
    <x v="0"/>
    <n v="473"/>
    <n v="0"/>
    <n v="130.07500000000002"/>
  </r>
  <r>
    <x v="11"/>
    <x v="0"/>
    <x v="0"/>
    <x v="0"/>
    <x v="0"/>
    <x v="0"/>
    <x v="0"/>
    <x v="0"/>
    <n v="2"/>
    <n v="0"/>
    <n v="0.55000000000000004"/>
  </r>
  <r>
    <x v="5"/>
    <x v="17"/>
    <x v="8"/>
    <x v="0"/>
    <x v="1"/>
    <x v="3"/>
    <x v="1"/>
    <x v="0"/>
    <n v="79"/>
    <n v="0"/>
    <n v="43.45"/>
  </r>
  <r>
    <x v="2"/>
    <x v="1"/>
    <x v="1"/>
    <x v="0"/>
    <x v="1"/>
    <x v="3"/>
    <x v="1"/>
    <x v="0"/>
    <n v="15"/>
    <n v="0"/>
    <n v="8.25"/>
  </r>
  <r>
    <x v="2"/>
    <x v="18"/>
    <x v="9"/>
    <x v="0"/>
    <x v="0"/>
    <x v="0"/>
    <x v="2"/>
    <x v="0"/>
    <n v="7"/>
    <n v="0"/>
    <n v="1.925"/>
  </r>
  <r>
    <x v="3"/>
    <x v="17"/>
    <x v="8"/>
    <x v="2"/>
    <x v="1"/>
    <x v="2"/>
    <x v="3"/>
    <x v="0"/>
    <n v="70"/>
    <n v="0"/>
    <n v="19.25"/>
  </r>
  <r>
    <x v="0"/>
    <x v="4"/>
    <x v="3"/>
    <x v="0"/>
    <x v="0"/>
    <x v="0"/>
    <x v="3"/>
    <x v="0"/>
    <n v="390"/>
    <n v="0"/>
    <n v="103.35000000000001"/>
  </r>
  <r>
    <x v="11"/>
    <x v="19"/>
    <x v="2"/>
    <x v="2"/>
    <x v="1"/>
    <x v="0"/>
    <x v="1"/>
    <x v="1"/>
    <n v="2"/>
    <n v="0"/>
    <n v="0"/>
  </r>
  <r>
    <x v="8"/>
    <x v="12"/>
    <x v="1"/>
    <x v="2"/>
    <x v="1"/>
    <x v="4"/>
    <x v="0"/>
    <x v="0"/>
    <n v="4"/>
    <n v="0"/>
    <n v="2.2000000000000002"/>
  </r>
  <r>
    <x v="9"/>
    <x v="11"/>
    <x v="2"/>
    <x v="0"/>
    <x v="1"/>
    <x v="2"/>
    <x v="0"/>
    <x v="0"/>
    <n v="482"/>
    <n v="0"/>
    <n v="127.73"/>
  </r>
  <r>
    <x v="6"/>
    <x v="4"/>
    <x v="3"/>
    <x v="0"/>
    <x v="1"/>
    <x v="4"/>
    <x v="1"/>
    <x v="1"/>
    <n v="65"/>
    <n v="0"/>
    <n v="0"/>
  </r>
  <r>
    <x v="6"/>
    <x v="8"/>
    <x v="5"/>
    <x v="1"/>
    <x v="1"/>
    <x v="4"/>
    <x v="0"/>
    <x v="0"/>
    <n v="2"/>
    <n v="0"/>
    <n v="1.1000000000000001"/>
  </r>
  <r>
    <x v="8"/>
    <x v="9"/>
    <x v="2"/>
    <x v="0"/>
    <x v="1"/>
    <x v="0"/>
    <x v="3"/>
    <x v="0"/>
    <n v="2714"/>
    <n v="0"/>
    <n v="746.35"/>
  </r>
  <r>
    <x v="9"/>
    <x v="12"/>
    <x v="1"/>
    <x v="1"/>
    <x v="1"/>
    <x v="2"/>
    <x v="1"/>
    <x v="0"/>
    <n v="2"/>
    <n v="0"/>
    <n v="0.53"/>
  </r>
  <r>
    <x v="4"/>
    <x v="11"/>
    <x v="2"/>
    <x v="2"/>
    <x v="1"/>
    <x v="2"/>
    <x v="3"/>
    <x v="0"/>
    <n v="61"/>
    <n v="0"/>
    <n v="16.164999999999999"/>
  </r>
  <r>
    <x v="2"/>
    <x v="16"/>
    <x v="7"/>
    <x v="0"/>
    <x v="1"/>
    <x v="2"/>
    <x v="2"/>
    <x v="1"/>
    <n v="5"/>
    <n v="0"/>
    <n v="0"/>
  </r>
  <r>
    <x v="11"/>
    <x v="4"/>
    <x v="3"/>
    <x v="1"/>
    <x v="1"/>
    <x v="1"/>
    <x v="1"/>
    <x v="0"/>
    <n v="3"/>
    <n v="0.5202"/>
    <n v="1.35"/>
  </r>
  <r>
    <x v="10"/>
    <x v="10"/>
    <x v="0"/>
    <x v="1"/>
    <x v="0"/>
    <x v="1"/>
    <x v="3"/>
    <x v="0"/>
    <n v="8"/>
    <n v="1.7065000000000001"/>
    <n v="3.6"/>
  </r>
  <r>
    <x v="11"/>
    <x v="5"/>
    <x v="1"/>
    <x v="0"/>
    <x v="1"/>
    <x v="0"/>
    <x v="2"/>
    <x v="0"/>
    <n v="1614"/>
    <n v="0"/>
    <n v="443.85"/>
  </r>
  <r>
    <x v="3"/>
    <x v="11"/>
    <x v="2"/>
    <x v="0"/>
    <x v="1"/>
    <x v="0"/>
    <x v="1"/>
    <x v="1"/>
    <n v="29"/>
    <n v="0"/>
    <n v="0"/>
  </r>
  <r>
    <x v="2"/>
    <x v="3"/>
    <x v="2"/>
    <x v="0"/>
    <x v="1"/>
    <x v="1"/>
    <x v="2"/>
    <x v="0"/>
    <n v="4"/>
    <n v="1.3537000000000001"/>
    <n v="1.8"/>
  </r>
  <r>
    <x v="7"/>
    <x v="11"/>
    <x v="2"/>
    <x v="0"/>
    <x v="1"/>
    <x v="2"/>
    <x v="1"/>
    <x v="1"/>
    <n v="23"/>
    <n v="0"/>
    <n v="0"/>
  </r>
  <r>
    <x v="3"/>
    <x v="18"/>
    <x v="9"/>
    <x v="0"/>
    <x v="1"/>
    <x v="0"/>
    <x v="2"/>
    <x v="0"/>
    <n v="110"/>
    <n v="0"/>
    <n v="30.25"/>
  </r>
  <r>
    <x v="1"/>
    <x v="6"/>
    <x v="4"/>
    <x v="2"/>
    <x v="0"/>
    <x v="0"/>
    <x v="0"/>
    <x v="0"/>
    <n v="46"/>
    <n v="0"/>
    <n v="12.65"/>
  </r>
  <r>
    <x v="6"/>
    <x v="6"/>
    <x v="4"/>
    <x v="0"/>
    <x v="1"/>
    <x v="4"/>
    <x v="3"/>
    <x v="0"/>
    <n v="63"/>
    <n v="0"/>
    <n v="34.65"/>
  </r>
  <r>
    <x v="1"/>
    <x v="19"/>
    <x v="2"/>
    <x v="2"/>
    <x v="1"/>
    <x v="0"/>
    <x v="0"/>
    <x v="1"/>
    <n v="3"/>
    <n v="0"/>
    <n v="0"/>
  </r>
  <r>
    <x v="6"/>
    <x v="17"/>
    <x v="8"/>
    <x v="1"/>
    <x v="1"/>
    <x v="3"/>
    <x v="3"/>
    <x v="1"/>
    <n v="1"/>
    <n v="0"/>
    <n v="0"/>
  </r>
  <r>
    <x v="6"/>
    <x v="17"/>
    <x v="8"/>
    <x v="2"/>
    <x v="1"/>
    <x v="0"/>
    <x v="1"/>
    <x v="0"/>
    <n v="137"/>
    <n v="0"/>
    <n v="37.675000000000004"/>
  </r>
  <r>
    <x v="3"/>
    <x v="8"/>
    <x v="5"/>
    <x v="0"/>
    <x v="1"/>
    <x v="3"/>
    <x v="1"/>
    <x v="0"/>
    <n v="9"/>
    <n v="0"/>
    <n v="4.95"/>
  </r>
  <r>
    <x v="5"/>
    <x v="2"/>
    <x v="2"/>
    <x v="0"/>
    <x v="1"/>
    <x v="0"/>
    <x v="2"/>
    <x v="1"/>
    <n v="38"/>
    <n v="0"/>
    <n v="0"/>
  </r>
  <r>
    <x v="1"/>
    <x v="11"/>
    <x v="2"/>
    <x v="2"/>
    <x v="1"/>
    <x v="1"/>
    <x v="3"/>
    <x v="0"/>
    <n v="115"/>
    <n v="32.906300000000002"/>
    <n v="51.75"/>
  </r>
  <r>
    <x v="5"/>
    <x v="10"/>
    <x v="0"/>
    <x v="2"/>
    <x v="1"/>
    <x v="3"/>
    <x v="3"/>
    <x v="1"/>
    <n v="1"/>
    <n v="0"/>
    <n v="0"/>
  </r>
  <r>
    <x v="3"/>
    <x v="17"/>
    <x v="8"/>
    <x v="0"/>
    <x v="1"/>
    <x v="2"/>
    <x v="2"/>
    <x v="0"/>
    <n v="2064"/>
    <n v="0"/>
    <n v="567.6"/>
  </r>
  <r>
    <x v="1"/>
    <x v="17"/>
    <x v="8"/>
    <x v="0"/>
    <x v="1"/>
    <x v="3"/>
    <x v="0"/>
    <x v="1"/>
    <n v="24"/>
    <n v="0"/>
    <n v="0"/>
  </r>
  <r>
    <x v="1"/>
    <x v="5"/>
    <x v="1"/>
    <x v="0"/>
    <x v="1"/>
    <x v="2"/>
    <x v="2"/>
    <x v="0"/>
    <n v="253"/>
    <n v="0"/>
    <n v="69.575000000000003"/>
  </r>
  <r>
    <x v="10"/>
    <x v="2"/>
    <x v="2"/>
    <x v="0"/>
    <x v="1"/>
    <x v="1"/>
    <x v="2"/>
    <x v="0"/>
    <n v="253"/>
    <n v="81.595300000000009"/>
    <n v="113.85000000000001"/>
  </r>
  <r>
    <x v="5"/>
    <x v="17"/>
    <x v="8"/>
    <x v="0"/>
    <x v="1"/>
    <x v="4"/>
    <x v="0"/>
    <x v="1"/>
    <n v="251"/>
    <n v="0"/>
    <n v="0"/>
  </r>
  <r>
    <x v="6"/>
    <x v="5"/>
    <x v="1"/>
    <x v="1"/>
    <x v="1"/>
    <x v="3"/>
    <x v="2"/>
    <x v="1"/>
    <n v="0"/>
    <n v="0"/>
    <n v="0"/>
  </r>
  <r>
    <x v="3"/>
    <x v="2"/>
    <x v="2"/>
    <x v="1"/>
    <x v="1"/>
    <x v="1"/>
    <x v="2"/>
    <x v="0"/>
    <n v="25"/>
    <n v="10.8195"/>
    <n v="11.25"/>
  </r>
  <r>
    <x v="11"/>
    <x v="15"/>
    <x v="2"/>
    <x v="0"/>
    <x v="1"/>
    <x v="2"/>
    <x v="2"/>
    <x v="0"/>
    <n v="440"/>
    <n v="0"/>
    <n v="121"/>
  </r>
  <r>
    <x v="2"/>
    <x v="1"/>
    <x v="1"/>
    <x v="1"/>
    <x v="1"/>
    <x v="1"/>
    <x v="2"/>
    <x v="0"/>
    <n v="1"/>
    <n v="0.1842"/>
    <n v="0.45"/>
  </r>
  <r>
    <x v="7"/>
    <x v="2"/>
    <x v="2"/>
    <x v="1"/>
    <x v="1"/>
    <x v="0"/>
    <x v="2"/>
    <x v="0"/>
    <n v="63"/>
    <n v="0"/>
    <n v="17.324999999999999"/>
  </r>
  <r>
    <x v="10"/>
    <x v="26"/>
    <x v="2"/>
    <x v="0"/>
    <x v="1"/>
    <x v="3"/>
    <x v="2"/>
    <x v="1"/>
    <n v="0"/>
    <n v="0"/>
    <n v="0"/>
  </r>
  <r>
    <x v="0"/>
    <x v="6"/>
    <x v="4"/>
    <x v="2"/>
    <x v="1"/>
    <x v="1"/>
    <x v="2"/>
    <x v="0"/>
    <n v="160"/>
    <n v="32.776499999999999"/>
    <n v="72"/>
  </r>
  <r>
    <x v="1"/>
    <x v="18"/>
    <x v="9"/>
    <x v="0"/>
    <x v="1"/>
    <x v="1"/>
    <x v="3"/>
    <x v="0"/>
    <n v="8"/>
    <n v="1.4901"/>
    <n v="3.6"/>
  </r>
  <r>
    <x v="5"/>
    <x v="5"/>
    <x v="1"/>
    <x v="0"/>
    <x v="1"/>
    <x v="4"/>
    <x v="1"/>
    <x v="1"/>
    <n v="2"/>
    <n v="0"/>
    <n v="0"/>
  </r>
  <r>
    <x v="9"/>
    <x v="22"/>
    <x v="7"/>
    <x v="2"/>
    <x v="1"/>
    <x v="1"/>
    <x v="2"/>
    <x v="0"/>
    <n v="1"/>
    <n v="6.8000000000000005E-2"/>
    <n v="0.45"/>
  </r>
  <r>
    <x v="4"/>
    <x v="13"/>
    <x v="0"/>
    <x v="0"/>
    <x v="1"/>
    <x v="0"/>
    <x v="1"/>
    <x v="0"/>
    <n v="26"/>
    <n v="0"/>
    <n v="6.8900000000000006"/>
  </r>
  <r>
    <x v="5"/>
    <x v="11"/>
    <x v="2"/>
    <x v="2"/>
    <x v="1"/>
    <x v="3"/>
    <x v="0"/>
    <x v="0"/>
    <n v="20"/>
    <n v="0"/>
    <n v="11"/>
  </r>
  <r>
    <x v="11"/>
    <x v="4"/>
    <x v="3"/>
    <x v="1"/>
    <x v="0"/>
    <x v="0"/>
    <x v="2"/>
    <x v="0"/>
    <n v="1"/>
    <n v="0"/>
    <n v="0.27500000000000002"/>
  </r>
  <r>
    <x v="7"/>
    <x v="21"/>
    <x v="0"/>
    <x v="0"/>
    <x v="1"/>
    <x v="3"/>
    <x v="2"/>
    <x v="0"/>
    <n v="16"/>
    <n v="0"/>
    <n v="8.8000000000000007"/>
  </r>
  <r>
    <x v="0"/>
    <x v="7"/>
    <x v="2"/>
    <x v="0"/>
    <x v="1"/>
    <x v="0"/>
    <x v="2"/>
    <x v="0"/>
    <n v="111"/>
    <n v="0"/>
    <n v="29.415000000000003"/>
  </r>
  <r>
    <x v="3"/>
    <x v="6"/>
    <x v="4"/>
    <x v="0"/>
    <x v="0"/>
    <x v="4"/>
    <x v="1"/>
    <x v="1"/>
    <n v="8"/>
    <n v="0"/>
    <n v="0"/>
  </r>
  <r>
    <x v="8"/>
    <x v="19"/>
    <x v="2"/>
    <x v="0"/>
    <x v="1"/>
    <x v="3"/>
    <x v="0"/>
    <x v="1"/>
    <n v="11"/>
    <n v="0"/>
    <n v="0"/>
  </r>
  <r>
    <x v="10"/>
    <x v="12"/>
    <x v="1"/>
    <x v="2"/>
    <x v="1"/>
    <x v="2"/>
    <x v="2"/>
    <x v="0"/>
    <n v="26"/>
    <n v="0"/>
    <n v="7.15"/>
  </r>
  <r>
    <x v="6"/>
    <x v="11"/>
    <x v="2"/>
    <x v="2"/>
    <x v="1"/>
    <x v="0"/>
    <x v="0"/>
    <x v="0"/>
    <n v="406"/>
    <n v="0"/>
    <n v="111.65"/>
  </r>
  <r>
    <x v="0"/>
    <x v="18"/>
    <x v="9"/>
    <x v="2"/>
    <x v="1"/>
    <x v="3"/>
    <x v="2"/>
    <x v="1"/>
    <n v="0"/>
    <n v="0"/>
    <n v="0"/>
  </r>
  <r>
    <x v="6"/>
    <x v="4"/>
    <x v="3"/>
    <x v="0"/>
    <x v="0"/>
    <x v="3"/>
    <x v="2"/>
    <x v="1"/>
    <n v="0"/>
    <n v="0"/>
    <n v="0"/>
  </r>
  <r>
    <x v="5"/>
    <x v="18"/>
    <x v="9"/>
    <x v="1"/>
    <x v="1"/>
    <x v="1"/>
    <x v="3"/>
    <x v="0"/>
    <n v="1"/>
    <n v="0.23430000000000001"/>
    <n v="0.45"/>
  </r>
  <r>
    <x v="1"/>
    <x v="22"/>
    <x v="7"/>
    <x v="0"/>
    <x v="1"/>
    <x v="3"/>
    <x v="2"/>
    <x v="1"/>
    <n v="0"/>
    <n v="0"/>
    <n v="0"/>
  </r>
  <r>
    <x v="9"/>
    <x v="15"/>
    <x v="2"/>
    <x v="0"/>
    <x v="1"/>
    <x v="1"/>
    <x v="1"/>
    <x v="0"/>
    <n v="156"/>
    <n v="56.3431"/>
    <n v="70.2"/>
  </r>
  <r>
    <x v="2"/>
    <x v="11"/>
    <x v="2"/>
    <x v="0"/>
    <x v="1"/>
    <x v="0"/>
    <x v="0"/>
    <x v="1"/>
    <n v="64"/>
    <n v="0"/>
    <n v="0"/>
  </r>
  <r>
    <x v="0"/>
    <x v="2"/>
    <x v="2"/>
    <x v="0"/>
    <x v="1"/>
    <x v="2"/>
    <x v="0"/>
    <x v="1"/>
    <n v="17"/>
    <n v="0"/>
    <n v="0"/>
  </r>
  <r>
    <x v="11"/>
    <x v="6"/>
    <x v="4"/>
    <x v="2"/>
    <x v="0"/>
    <x v="4"/>
    <x v="1"/>
    <x v="0"/>
    <n v="1"/>
    <n v="0"/>
    <n v="0.55000000000000004"/>
  </r>
  <r>
    <x v="8"/>
    <x v="19"/>
    <x v="2"/>
    <x v="2"/>
    <x v="1"/>
    <x v="1"/>
    <x v="2"/>
    <x v="0"/>
    <n v="39"/>
    <n v="7.0613999999999999"/>
    <n v="17.55"/>
  </r>
  <r>
    <x v="0"/>
    <x v="17"/>
    <x v="8"/>
    <x v="1"/>
    <x v="1"/>
    <x v="2"/>
    <x v="2"/>
    <x v="0"/>
    <n v="63"/>
    <n v="0"/>
    <n v="16.695"/>
  </r>
  <r>
    <x v="9"/>
    <x v="27"/>
    <x v="12"/>
    <x v="2"/>
    <x v="1"/>
    <x v="3"/>
    <x v="2"/>
    <x v="1"/>
    <n v="0"/>
    <n v="0"/>
    <n v="0"/>
  </r>
  <r>
    <x v="3"/>
    <x v="2"/>
    <x v="2"/>
    <x v="0"/>
    <x v="1"/>
    <x v="4"/>
    <x v="0"/>
    <x v="0"/>
    <n v="5"/>
    <n v="0"/>
    <n v="2.75"/>
  </r>
  <r>
    <x v="10"/>
    <x v="15"/>
    <x v="2"/>
    <x v="2"/>
    <x v="1"/>
    <x v="0"/>
    <x v="3"/>
    <x v="0"/>
    <n v="146"/>
    <n v="0"/>
    <n v="40.15"/>
  </r>
  <r>
    <x v="0"/>
    <x v="17"/>
    <x v="8"/>
    <x v="1"/>
    <x v="1"/>
    <x v="3"/>
    <x v="1"/>
    <x v="0"/>
    <n v="5"/>
    <n v="0"/>
    <n v="2.75"/>
  </r>
  <r>
    <x v="7"/>
    <x v="15"/>
    <x v="2"/>
    <x v="0"/>
    <x v="1"/>
    <x v="2"/>
    <x v="0"/>
    <x v="1"/>
    <n v="7"/>
    <n v="0"/>
    <n v="0"/>
  </r>
  <r>
    <x v="3"/>
    <x v="10"/>
    <x v="0"/>
    <x v="0"/>
    <x v="0"/>
    <x v="2"/>
    <x v="0"/>
    <x v="0"/>
    <n v="246"/>
    <n v="0"/>
    <n v="67.650000000000006"/>
  </r>
  <r>
    <x v="5"/>
    <x v="11"/>
    <x v="2"/>
    <x v="0"/>
    <x v="1"/>
    <x v="2"/>
    <x v="0"/>
    <x v="1"/>
    <n v="100"/>
    <n v="0"/>
    <n v="0"/>
  </r>
  <r>
    <x v="5"/>
    <x v="26"/>
    <x v="2"/>
    <x v="0"/>
    <x v="1"/>
    <x v="2"/>
    <x v="2"/>
    <x v="0"/>
    <n v="2"/>
    <n v="0"/>
    <n v="0.53"/>
  </r>
  <r>
    <x v="11"/>
    <x v="4"/>
    <x v="3"/>
    <x v="2"/>
    <x v="1"/>
    <x v="4"/>
    <x v="3"/>
    <x v="0"/>
    <n v="3"/>
    <n v="0"/>
    <n v="1.6500000000000001"/>
  </r>
  <r>
    <x v="1"/>
    <x v="17"/>
    <x v="8"/>
    <x v="0"/>
    <x v="1"/>
    <x v="3"/>
    <x v="3"/>
    <x v="0"/>
    <n v="300"/>
    <n v="0"/>
    <n v="165"/>
  </r>
  <r>
    <x v="10"/>
    <x v="9"/>
    <x v="2"/>
    <x v="0"/>
    <x v="1"/>
    <x v="3"/>
    <x v="3"/>
    <x v="0"/>
    <n v="132"/>
    <n v="0"/>
    <n v="72.600000000000009"/>
  </r>
  <r>
    <x v="8"/>
    <x v="18"/>
    <x v="9"/>
    <x v="0"/>
    <x v="1"/>
    <x v="0"/>
    <x v="1"/>
    <x v="0"/>
    <n v="9"/>
    <n v="0"/>
    <n v="2.4750000000000001"/>
  </r>
  <r>
    <x v="1"/>
    <x v="5"/>
    <x v="1"/>
    <x v="2"/>
    <x v="1"/>
    <x v="3"/>
    <x v="0"/>
    <x v="0"/>
    <n v="4"/>
    <n v="0"/>
    <n v="2.2000000000000002"/>
  </r>
  <r>
    <x v="9"/>
    <x v="10"/>
    <x v="0"/>
    <x v="2"/>
    <x v="0"/>
    <x v="4"/>
    <x v="1"/>
    <x v="1"/>
    <n v="9"/>
    <n v="0"/>
    <n v="0"/>
  </r>
  <r>
    <x v="9"/>
    <x v="17"/>
    <x v="8"/>
    <x v="0"/>
    <x v="1"/>
    <x v="0"/>
    <x v="0"/>
    <x v="1"/>
    <n v="91"/>
    <n v="0"/>
    <n v="0"/>
  </r>
  <r>
    <x v="0"/>
    <x v="19"/>
    <x v="2"/>
    <x v="2"/>
    <x v="1"/>
    <x v="0"/>
    <x v="2"/>
    <x v="1"/>
    <n v="37"/>
    <n v="0"/>
    <n v="0"/>
  </r>
  <r>
    <x v="11"/>
    <x v="11"/>
    <x v="2"/>
    <x v="0"/>
    <x v="1"/>
    <x v="0"/>
    <x v="3"/>
    <x v="0"/>
    <n v="9380"/>
    <n v="0"/>
    <n v="2579.5"/>
  </r>
  <r>
    <x v="7"/>
    <x v="1"/>
    <x v="1"/>
    <x v="0"/>
    <x v="1"/>
    <x v="3"/>
    <x v="2"/>
    <x v="1"/>
    <n v="7"/>
    <n v="0"/>
    <n v="0"/>
  </r>
  <r>
    <x v="6"/>
    <x v="8"/>
    <x v="5"/>
    <x v="0"/>
    <x v="1"/>
    <x v="3"/>
    <x v="2"/>
    <x v="0"/>
    <n v="157"/>
    <n v="0"/>
    <n v="86.350000000000009"/>
  </r>
  <r>
    <x v="8"/>
    <x v="17"/>
    <x v="8"/>
    <x v="0"/>
    <x v="1"/>
    <x v="0"/>
    <x v="2"/>
    <x v="1"/>
    <n v="619"/>
    <n v="0"/>
    <n v="0"/>
  </r>
  <r>
    <x v="1"/>
    <x v="4"/>
    <x v="3"/>
    <x v="0"/>
    <x v="1"/>
    <x v="2"/>
    <x v="0"/>
    <x v="0"/>
    <n v="913"/>
    <n v="0"/>
    <n v="251.07500000000002"/>
  </r>
  <r>
    <x v="11"/>
    <x v="6"/>
    <x v="4"/>
    <x v="2"/>
    <x v="0"/>
    <x v="3"/>
    <x v="0"/>
    <x v="0"/>
    <n v="1"/>
    <n v="0"/>
    <n v="0.55000000000000004"/>
  </r>
  <r>
    <x v="2"/>
    <x v="18"/>
    <x v="9"/>
    <x v="2"/>
    <x v="1"/>
    <x v="1"/>
    <x v="2"/>
    <x v="0"/>
    <n v="6"/>
    <n v="1.9374"/>
    <n v="2.7"/>
  </r>
  <r>
    <x v="10"/>
    <x v="9"/>
    <x v="2"/>
    <x v="0"/>
    <x v="1"/>
    <x v="0"/>
    <x v="1"/>
    <x v="1"/>
    <n v="17"/>
    <n v="0"/>
    <n v="0"/>
  </r>
  <r>
    <x v="5"/>
    <x v="17"/>
    <x v="8"/>
    <x v="0"/>
    <x v="1"/>
    <x v="5"/>
    <x v="0"/>
    <x v="1"/>
    <n v="14"/>
    <n v="298.72900000000004"/>
    <n v="0"/>
  </r>
  <r>
    <x v="1"/>
    <x v="2"/>
    <x v="2"/>
    <x v="0"/>
    <x v="1"/>
    <x v="0"/>
    <x v="1"/>
    <x v="0"/>
    <n v="157"/>
    <n v="0"/>
    <n v="43.055"/>
  </r>
  <r>
    <x v="8"/>
    <x v="2"/>
    <x v="2"/>
    <x v="2"/>
    <x v="1"/>
    <x v="1"/>
    <x v="1"/>
    <x v="0"/>
    <n v="4"/>
    <n v="3.1358000000000001"/>
    <n v="1.8"/>
  </r>
  <r>
    <x v="11"/>
    <x v="12"/>
    <x v="1"/>
    <x v="0"/>
    <x v="1"/>
    <x v="4"/>
    <x v="2"/>
    <x v="0"/>
    <n v="55"/>
    <n v="0"/>
    <n v="30.25"/>
  </r>
  <r>
    <x v="11"/>
    <x v="26"/>
    <x v="2"/>
    <x v="2"/>
    <x v="1"/>
    <x v="0"/>
    <x v="2"/>
    <x v="1"/>
    <n v="6"/>
    <n v="0"/>
    <n v="0"/>
  </r>
  <r>
    <x v="5"/>
    <x v="4"/>
    <x v="3"/>
    <x v="2"/>
    <x v="0"/>
    <x v="2"/>
    <x v="2"/>
    <x v="1"/>
    <n v="1"/>
    <n v="0"/>
    <n v="0"/>
  </r>
  <r>
    <x v="9"/>
    <x v="5"/>
    <x v="1"/>
    <x v="0"/>
    <x v="1"/>
    <x v="1"/>
    <x v="0"/>
    <x v="0"/>
    <n v="117"/>
    <n v="34.5655"/>
    <n v="52.650000000000006"/>
  </r>
  <r>
    <x v="11"/>
    <x v="11"/>
    <x v="2"/>
    <x v="0"/>
    <x v="1"/>
    <x v="4"/>
    <x v="3"/>
    <x v="0"/>
    <n v="35"/>
    <n v="0"/>
    <n v="19.25"/>
  </r>
  <r>
    <x v="7"/>
    <x v="4"/>
    <x v="3"/>
    <x v="0"/>
    <x v="1"/>
    <x v="5"/>
    <x v="1"/>
    <x v="1"/>
    <n v="1"/>
    <n v="5.1341999999999999"/>
    <n v="0"/>
  </r>
  <r>
    <x v="3"/>
    <x v="3"/>
    <x v="2"/>
    <x v="0"/>
    <x v="1"/>
    <x v="0"/>
    <x v="2"/>
    <x v="1"/>
    <n v="27"/>
    <n v="0"/>
    <n v="0"/>
  </r>
  <r>
    <x v="0"/>
    <x v="12"/>
    <x v="1"/>
    <x v="2"/>
    <x v="1"/>
    <x v="1"/>
    <x v="2"/>
    <x v="0"/>
    <n v="36"/>
    <n v="13.288"/>
    <n v="16.2"/>
  </r>
  <r>
    <x v="11"/>
    <x v="17"/>
    <x v="8"/>
    <x v="2"/>
    <x v="1"/>
    <x v="2"/>
    <x v="3"/>
    <x v="1"/>
    <n v="5"/>
    <n v="0"/>
    <n v="0"/>
  </r>
  <r>
    <x v="5"/>
    <x v="10"/>
    <x v="0"/>
    <x v="2"/>
    <x v="0"/>
    <x v="3"/>
    <x v="2"/>
    <x v="1"/>
    <n v="3"/>
    <n v="0"/>
    <n v="0"/>
  </r>
  <r>
    <x v="11"/>
    <x v="17"/>
    <x v="8"/>
    <x v="0"/>
    <x v="1"/>
    <x v="2"/>
    <x v="1"/>
    <x v="0"/>
    <n v="79"/>
    <n v="0"/>
    <n v="21.725000000000001"/>
  </r>
  <r>
    <x v="1"/>
    <x v="19"/>
    <x v="2"/>
    <x v="2"/>
    <x v="1"/>
    <x v="0"/>
    <x v="3"/>
    <x v="0"/>
    <n v="275"/>
    <n v="0"/>
    <n v="75.355000000000004"/>
  </r>
  <r>
    <x v="10"/>
    <x v="16"/>
    <x v="7"/>
    <x v="0"/>
    <x v="1"/>
    <x v="4"/>
    <x v="2"/>
    <x v="0"/>
    <n v="44"/>
    <n v="0"/>
    <n v="24.200000000000003"/>
  </r>
  <r>
    <x v="5"/>
    <x v="8"/>
    <x v="5"/>
    <x v="2"/>
    <x v="1"/>
    <x v="1"/>
    <x v="0"/>
    <x v="0"/>
    <n v="9"/>
    <n v="2.0725000000000002"/>
    <n v="4.05"/>
  </r>
  <r>
    <x v="9"/>
    <x v="21"/>
    <x v="0"/>
    <x v="0"/>
    <x v="1"/>
    <x v="3"/>
    <x v="0"/>
    <x v="0"/>
    <n v="1"/>
    <n v="0"/>
    <n v="0.55000000000000004"/>
  </r>
  <r>
    <x v="5"/>
    <x v="1"/>
    <x v="1"/>
    <x v="0"/>
    <x v="1"/>
    <x v="1"/>
    <x v="0"/>
    <x v="0"/>
    <n v="281"/>
    <n v="115.55040000000001"/>
    <n v="126.45"/>
  </r>
  <r>
    <x v="6"/>
    <x v="26"/>
    <x v="2"/>
    <x v="1"/>
    <x v="1"/>
    <x v="3"/>
    <x v="3"/>
    <x v="0"/>
    <n v="1"/>
    <n v="0"/>
    <n v="0.55000000000000004"/>
  </r>
  <r>
    <x v="10"/>
    <x v="19"/>
    <x v="2"/>
    <x v="0"/>
    <x v="1"/>
    <x v="0"/>
    <x v="2"/>
    <x v="1"/>
    <n v="350"/>
    <n v="0"/>
    <n v="0"/>
  </r>
  <r>
    <x v="6"/>
    <x v="12"/>
    <x v="1"/>
    <x v="0"/>
    <x v="1"/>
    <x v="2"/>
    <x v="0"/>
    <x v="1"/>
    <n v="3"/>
    <n v="0"/>
    <n v="0"/>
  </r>
  <r>
    <x v="11"/>
    <x v="12"/>
    <x v="1"/>
    <x v="2"/>
    <x v="1"/>
    <x v="1"/>
    <x v="0"/>
    <x v="0"/>
    <n v="16"/>
    <n v="6.0106000000000002"/>
    <n v="7.2"/>
  </r>
  <r>
    <x v="9"/>
    <x v="9"/>
    <x v="2"/>
    <x v="0"/>
    <x v="1"/>
    <x v="0"/>
    <x v="0"/>
    <x v="0"/>
    <n v="1756"/>
    <n v="0"/>
    <n v="465.34000000000003"/>
  </r>
  <r>
    <x v="9"/>
    <x v="10"/>
    <x v="0"/>
    <x v="1"/>
    <x v="0"/>
    <x v="4"/>
    <x v="2"/>
    <x v="0"/>
    <n v="2"/>
    <n v="0"/>
    <n v="1.1000000000000001"/>
  </r>
  <r>
    <x v="7"/>
    <x v="2"/>
    <x v="2"/>
    <x v="0"/>
    <x v="1"/>
    <x v="4"/>
    <x v="2"/>
    <x v="0"/>
    <n v="11"/>
    <n v="0"/>
    <n v="6.0500000000000007"/>
  </r>
  <r>
    <x v="4"/>
    <x v="1"/>
    <x v="1"/>
    <x v="1"/>
    <x v="1"/>
    <x v="2"/>
    <x v="1"/>
    <x v="0"/>
    <n v="1"/>
    <n v="0"/>
    <n v="0.26500000000000001"/>
  </r>
  <r>
    <x v="11"/>
    <x v="4"/>
    <x v="3"/>
    <x v="0"/>
    <x v="0"/>
    <x v="3"/>
    <x v="0"/>
    <x v="0"/>
    <n v="4"/>
    <n v="0"/>
    <n v="2.2000000000000002"/>
  </r>
  <r>
    <x v="9"/>
    <x v="17"/>
    <x v="8"/>
    <x v="0"/>
    <x v="1"/>
    <x v="4"/>
    <x v="1"/>
    <x v="1"/>
    <n v="19"/>
    <n v="0"/>
    <n v="0"/>
  </r>
  <r>
    <x v="7"/>
    <x v="8"/>
    <x v="5"/>
    <x v="0"/>
    <x v="1"/>
    <x v="4"/>
    <x v="0"/>
    <x v="0"/>
    <n v="14"/>
    <n v="0"/>
    <n v="7.7"/>
  </r>
  <r>
    <x v="2"/>
    <x v="6"/>
    <x v="4"/>
    <x v="2"/>
    <x v="1"/>
    <x v="4"/>
    <x v="3"/>
    <x v="0"/>
    <n v="3"/>
    <n v="0"/>
    <n v="1.6500000000000001"/>
  </r>
  <r>
    <x v="11"/>
    <x v="10"/>
    <x v="0"/>
    <x v="2"/>
    <x v="1"/>
    <x v="3"/>
    <x v="2"/>
    <x v="0"/>
    <n v="253"/>
    <n v="0"/>
    <n v="139.15"/>
  </r>
  <r>
    <x v="11"/>
    <x v="29"/>
    <x v="1"/>
    <x v="0"/>
    <x v="1"/>
    <x v="0"/>
    <x v="3"/>
    <x v="0"/>
    <n v="3"/>
    <n v="0"/>
    <n v="0.82500000000000007"/>
  </r>
  <r>
    <x v="7"/>
    <x v="2"/>
    <x v="2"/>
    <x v="0"/>
    <x v="1"/>
    <x v="1"/>
    <x v="3"/>
    <x v="0"/>
    <n v="245"/>
    <n v="79.8035"/>
    <n v="110.25"/>
  </r>
  <r>
    <x v="6"/>
    <x v="18"/>
    <x v="9"/>
    <x v="0"/>
    <x v="1"/>
    <x v="2"/>
    <x v="0"/>
    <x v="0"/>
    <n v="2"/>
    <n v="0"/>
    <n v="0.55000000000000004"/>
  </r>
  <r>
    <x v="10"/>
    <x v="17"/>
    <x v="8"/>
    <x v="1"/>
    <x v="1"/>
    <x v="2"/>
    <x v="1"/>
    <x v="0"/>
    <n v="2"/>
    <n v="0"/>
    <n v="0.55000000000000004"/>
  </r>
  <r>
    <x v="5"/>
    <x v="0"/>
    <x v="0"/>
    <x v="0"/>
    <x v="1"/>
    <x v="4"/>
    <x v="3"/>
    <x v="0"/>
    <n v="4"/>
    <n v="0"/>
    <n v="2.2000000000000002"/>
  </r>
  <r>
    <x v="3"/>
    <x v="15"/>
    <x v="2"/>
    <x v="2"/>
    <x v="1"/>
    <x v="2"/>
    <x v="2"/>
    <x v="0"/>
    <n v="75"/>
    <n v="0"/>
    <n v="20.625"/>
  </r>
  <r>
    <x v="2"/>
    <x v="12"/>
    <x v="1"/>
    <x v="0"/>
    <x v="1"/>
    <x v="0"/>
    <x v="0"/>
    <x v="1"/>
    <n v="9"/>
    <n v="0"/>
    <n v="0"/>
  </r>
  <r>
    <x v="0"/>
    <x v="1"/>
    <x v="1"/>
    <x v="0"/>
    <x v="1"/>
    <x v="0"/>
    <x v="1"/>
    <x v="0"/>
    <n v="422"/>
    <n v="0"/>
    <n v="111.83"/>
  </r>
  <r>
    <x v="0"/>
    <x v="8"/>
    <x v="5"/>
    <x v="0"/>
    <x v="1"/>
    <x v="0"/>
    <x v="1"/>
    <x v="0"/>
    <n v="129"/>
    <n v="0"/>
    <n v="34.185000000000002"/>
  </r>
  <r>
    <x v="2"/>
    <x v="1"/>
    <x v="1"/>
    <x v="2"/>
    <x v="1"/>
    <x v="2"/>
    <x v="3"/>
    <x v="0"/>
    <n v="12"/>
    <n v="0"/>
    <n v="3.3000000000000003"/>
  </r>
  <r>
    <x v="9"/>
    <x v="10"/>
    <x v="0"/>
    <x v="1"/>
    <x v="0"/>
    <x v="3"/>
    <x v="3"/>
    <x v="0"/>
    <n v="3"/>
    <n v="0"/>
    <n v="1.6500000000000001"/>
  </r>
  <r>
    <x v="11"/>
    <x v="4"/>
    <x v="3"/>
    <x v="0"/>
    <x v="1"/>
    <x v="3"/>
    <x v="2"/>
    <x v="0"/>
    <n v="3861"/>
    <n v="0"/>
    <n v="2123.5500000000002"/>
  </r>
  <r>
    <x v="0"/>
    <x v="10"/>
    <x v="0"/>
    <x v="2"/>
    <x v="0"/>
    <x v="0"/>
    <x v="0"/>
    <x v="1"/>
    <n v="1"/>
    <n v="0"/>
    <n v="0"/>
  </r>
  <r>
    <x v="7"/>
    <x v="19"/>
    <x v="2"/>
    <x v="2"/>
    <x v="1"/>
    <x v="0"/>
    <x v="1"/>
    <x v="0"/>
    <n v="45"/>
    <n v="0"/>
    <n v="12.375"/>
  </r>
  <r>
    <x v="6"/>
    <x v="1"/>
    <x v="1"/>
    <x v="1"/>
    <x v="1"/>
    <x v="0"/>
    <x v="2"/>
    <x v="0"/>
    <n v="25"/>
    <n v="0"/>
    <n v="6.875"/>
  </r>
  <r>
    <x v="7"/>
    <x v="4"/>
    <x v="3"/>
    <x v="2"/>
    <x v="1"/>
    <x v="2"/>
    <x v="3"/>
    <x v="1"/>
    <n v="2"/>
    <n v="0"/>
    <n v="0"/>
  </r>
  <r>
    <x v="5"/>
    <x v="5"/>
    <x v="1"/>
    <x v="0"/>
    <x v="1"/>
    <x v="0"/>
    <x v="2"/>
    <x v="1"/>
    <n v="40"/>
    <n v="0"/>
    <n v="0"/>
  </r>
  <r>
    <x v="3"/>
    <x v="19"/>
    <x v="2"/>
    <x v="0"/>
    <x v="1"/>
    <x v="2"/>
    <x v="3"/>
    <x v="0"/>
    <n v="346"/>
    <n v="0"/>
    <n v="95.15"/>
  </r>
  <r>
    <x v="9"/>
    <x v="19"/>
    <x v="2"/>
    <x v="1"/>
    <x v="1"/>
    <x v="4"/>
    <x v="3"/>
    <x v="1"/>
    <n v="9"/>
    <n v="0"/>
    <n v="0"/>
  </r>
  <r>
    <x v="4"/>
    <x v="12"/>
    <x v="1"/>
    <x v="1"/>
    <x v="1"/>
    <x v="4"/>
    <x v="1"/>
    <x v="1"/>
    <n v="8"/>
    <n v="0"/>
    <n v="0"/>
  </r>
  <r>
    <x v="5"/>
    <x v="6"/>
    <x v="4"/>
    <x v="1"/>
    <x v="0"/>
    <x v="0"/>
    <x v="3"/>
    <x v="0"/>
    <n v="11"/>
    <n v="0"/>
    <n v="2.915"/>
  </r>
  <r>
    <x v="9"/>
    <x v="13"/>
    <x v="0"/>
    <x v="0"/>
    <x v="1"/>
    <x v="0"/>
    <x v="3"/>
    <x v="0"/>
    <n v="121"/>
    <n v="0"/>
    <n v="32.065000000000005"/>
  </r>
  <r>
    <x v="11"/>
    <x v="2"/>
    <x v="2"/>
    <x v="0"/>
    <x v="1"/>
    <x v="0"/>
    <x v="2"/>
    <x v="0"/>
    <n v="2690"/>
    <n v="0"/>
    <n v="739.75"/>
  </r>
  <r>
    <x v="5"/>
    <x v="4"/>
    <x v="3"/>
    <x v="0"/>
    <x v="1"/>
    <x v="3"/>
    <x v="3"/>
    <x v="0"/>
    <n v="522"/>
    <n v="0"/>
    <n v="287.10000000000002"/>
  </r>
  <r>
    <x v="7"/>
    <x v="19"/>
    <x v="2"/>
    <x v="1"/>
    <x v="1"/>
    <x v="3"/>
    <x v="2"/>
    <x v="0"/>
    <n v="35"/>
    <n v="0"/>
    <n v="19.25"/>
  </r>
  <r>
    <x v="7"/>
    <x v="2"/>
    <x v="2"/>
    <x v="2"/>
    <x v="1"/>
    <x v="2"/>
    <x v="2"/>
    <x v="0"/>
    <n v="18"/>
    <n v="0"/>
    <n v="4.95"/>
  </r>
  <r>
    <x v="3"/>
    <x v="22"/>
    <x v="7"/>
    <x v="0"/>
    <x v="1"/>
    <x v="0"/>
    <x v="1"/>
    <x v="0"/>
    <n v="18"/>
    <n v="0"/>
    <n v="4.95"/>
  </r>
  <r>
    <x v="3"/>
    <x v="10"/>
    <x v="0"/>
    <x v="0"/>
    <x v="1"/>
    <x v="1"/>
    <x v="0"/>
    <x v="0"/>
    <n v="3148"/>
    <n v="1157.0751"/>
    <n v="1416.6000000000001"/>
  </r>
  <r>
    <x v="6"/>
    <x v="8"/>
    <x v="5"/>
    <x v="2"/>
    <x v="1"/>
    <x v="2"/>
    <x v="2"/>
    <x v="0"/>
    <n v="38"/>
    <n v="0"/>
    <n v="10.450000000000001"/>
  </r>
  <r>
    <x v="1"/>
    <x v="17"/>
    <x v="8"/>
    <x v="1"/>
    <x v="1"/>
    <x v="2"/>
    <x v="1"/>
    <x v="0"/>
    <n v="7"/>
    <n v="0"/>
    <n v="1.925"/>
  </r>
  <r>
    <x v="11"/>
    <x v="8"/>
    <x v="5"/>
    <x v="2"/>
    <x v="1"/>
    <x v="4"/>
    <x v="3"/>
    <x v="0"/>
    <n v="7"/>
    <n v="0"/>
    <n v="3.85"/>
  </r>
  <r>
    <x v="9"/>
    <x v="4"/>
    <x v="3"/>
    <x v="0"/>
    <x v="1"/>
    <x v="3"/>
    <x v="1"/>
    <x v="1"/>
    <n v="9"/>
    <n v="0"/>
    <n v="0"/>
  </r>
  <r>
    <x v="6"/>
    <x v="4"/>
    <x v="3"/>
    <x v="2"/>
    <x v="1"/>
    <x v="2"/>
    <x v="3"/>
    <x v="0"/>
    <n v="37"/>
    <n v="0"/>
    <n v="10.175000000000001"/>
  </r>
  <r>
    <x v="6"/>
    <x v="11"/>
    <x v="2"/>
    <x v="0"/>
    <x v="1"/>
    <x v="0"/>
    <x v="0"/>
    <x v="1"/>
    <n v="108"/>
    <n v="0"/>
    <n v="0"/>
  </r>
  <r>
    <x v="0"/>
    <x v="22"/>
    <x v="7"/>
    <x v="0"/>
    <x v="1"/>
    <x v="0"/>
    <x v="0"/>
    <x v="0"/>
    <n v="38"/>
    <n v="0"/>
    <n v="10.07"/>
  </r>
  <r>
    <x v="11"/>
    <x v="11"/>
    <x v="2"/>
    <x v="2"/>
    <x v="1"/>
    <x v="4"/>
    <x v="2"/>
    <x v="0"/>
    <n v="31"/>
    <n v="0"/>
    <n v="17.05"/>
  </r>
  <r>
    <x v="8"/>
    <x v="12"/>
    <x v="1"/>
    <x v="0"/>
    <x v="1"/>
    <x v="0"/>
    <x v="1"/>
    <x v="0"/>
    <n v="367"/>
    <n v="0"/>
    <n v="100.92500000000001"/>
  </r>
  <r>
    <x v="7"/>
    <x v="8"/>
    <x v="5"/>
    <x v="1"/>
    <x v="1"/>
    <x v="0"/>
    <x v="1"/>
    <x v="0"/>
    <n v="6"/>
    <n v="0"/>
    <n v="1.6500000000000001"/>
  </r>
  <r>
    <x v="9"/>
    <x v="7"/>
    <x v="2"/>
    <x v="0"/>
    <x v="1"/>
    <x v="1"/>
    <x v="1"/>
    <x v="0"/>
    <n v="1"/>
    <n v="0.26769999999999999"/>
    <n v="0.45"/>
  </r>
  <r>
    <x v="0"/>
    <x v="21"/>
    <x v="0"/>
    <x v="0"/>
    <x v="1"/>
    <x v="1"/>
    <x v="2"/>
    <x v="0"/>
    <n v="4"/>
    <n v="1.8034000000000001"/>
    <n v="1.8"/>
  </r>
  <r>
    <x v="2"/>
    <x v="11"/>
    <x v="2"/>
    <x v="0"/>
    <x v="1"/>
    <x v="5"/>
    <x v="0"/>
    <x v="0"/>
    <n v="7"/>
    <n v="147.8734"/>
    <n v="4.83"/>
  </r>
  <r>
    <x v="10"/>
    <x v="10"/>
    <x v="0"/>
    <x v="1"/>
    <x v="1"/>
    <x v="3"/>
    <x v="0"/>
    <x v="1"/>
    <n v="7"/>
    <n v="0"/>
    <n v="0"/>
  </r>
  <r>
    <x v="7"/>
    <x v="16"/>
    <x v="7"/>
    <x v="0"/>
    <x v="1"/>
    <x v="0"/>
    <x v="1"/>
    <x v="1"/>
    <n v="3"/>
    <n v="0"/>
    <n v="0"/>
  </r>
  <r>
    <x v="10"/>
    <x v="9"/>
    <x v="2"/>
    <x v="1"/>
    <x v="1"/>
    <x v="1"/>
    <x v="0"/>
    <x v="0"/>
    <n v="16"/>
    <n v="3.7456"/>
    <n v="7.2"/>
  </r>
  <r>
    <x v="11"/>
    <x v="1"/>
    <x v="1"/>
    <x v="0"/>
    <x v="1"/>
    <x v="2"/>
    <x v="1"/>
    <x v="0"/>
    <n v="39"/>
    <n v="0"/>
    <n v="10.725"/>
  </r>
  <r>
    <x v="2"/>
    <x v="11"/>
    <x v="2"/>
    <x v="1"/>
    <x v="1"/>
    <x v="2"/>
    <x v="2"/>
    <x v="0"/>
    <n v="126"/>
    <n v="0"/>
    <n v="34.65"/>
  </r>
  <r>
    <x v="0"/>
    <x v="8"/>
    <x v="5"/>
    <x v="2"/>
    <x v="1"/>
    <x v="0"/>
    <x v="0"/>
    <x v="0"/>
    <n v="25"/>
    <n v="0"/>
    <n v="6.625"/>
  </r>
  <r>
    <x v="2"/>
    <x v="8"/>
    <x v="5"/>
    <x v="1"/>
    <x v="1"/>
    <x v="2"/>
    <x v="0"/>
    <x v="0"/>
    <n v="1"/>
    <n v="0"/>
    <n v="0.27500000000000002"/>
  </r>
  <r>
    <x v="2"/>
    <x v="10"/>
    <x v="0"/>
    <x v="1"/>
    <x v="1"/>
    <x v="3"/>
    <x v="3"/>
    <x v="1"/>
    <n v="2"/>
    <n v="0"/>
    <n v="0"/>
  </r>
  <r>
    <x v="5"/>
    <x v="12"/>
    <x v="1"/>
    <x v="1"/>
    <x v="1"/>
    <x v="2"/>
    <x v="1"/>
    <x v="0"/>
    <n v="3"/>
    <n v="0"/>
    <n v="0.79500000000000004"/>
  </r>
  <r>
    <x v="5"/>
    <x v="11"/>
    <x v="2"/>
    <x v="1"/>
    <x v="1"/>
    <x v="1"/>
    <x v="2"/>
    <x v="0"/>
    <n v="132"/>
    <n v="43.510400000000004"/>
    <n v="59.400000000000006"/>
  </r>
  <r>
    <x v="7"/>
    <x v="17"/>
    <x v="8"/>
    <x v="2"/>
    <x v="1"/>
    <x v="3"/>
    <x v="1"/>
    <x v="1"/>
    <n v="1"/>
    <n v="0"/>
    <n v="0"/>
  </r>
  <r>
    <x v="11"/>
    <x v="9"/>
    <x v="2"/>
    <x v="0"/>
    <x v="1"/>
    <x v="0"/>
    <x v="1"/>
    <x v="0"/>
    <n v="483"/>
    <n v="0"/>
    <n v="132.82500000000002"/>
  </r>
  <r>
    <x v="6"/>
    <x v="6"/>
    <x v="4"/>
    <x v="2"/>
    <x v="0"/>
    <x v="3"/>
    <x v="1"/>
    <x v="0"/>
    <n v="1"/>
    <n v="0"/>
    <n v="0.55000000000000004"/>
  </r>
  <r>
    <x v="8"/>
    <x v="9"/>
    <x v="2"/>
    <x v="2"/>
    <x v="1"/>
    <x v="2"/>
    <x v="1"/>
    <x v="0"/>
    <n v="6"/>
    <n v="0"/>
    <n v="1.6500000000000001"/>
  </r>
  <r>
    <x v="1"/>
    <x v="29"/>
    <x v="1"/>
    <x v="2"/>
    <x v="1"/>
    <x v="2"/>
    <x v="1"/>
    <x v="0"/>
    <n v="1"/>
    <n v="0"/>
    <n v="0.27500000000000002"/>
  </r>
  <r>
    <x v="9"/>
    <x v="8"/>
    <x v="5"/>
    <x v="2"/>
    <x v="1"/>
    <x v="1"/>
    <x v="0"/>
    <x v="0"/>
    <n v="8"/>
    <n v="2.5079000000000002"/>
    <n v="3.6"/>
  </r>
  <r>
    <x v="2"/>
    <x v="9"/>
    <x v="2"/>
    <x v="0"/>
    <x v="1"/>
    <x v="4"/>
    <x v="3"/>
    <x v="1"/>
    <n v="23"/>
    <n v="0"/>
    <n v="0"/>
  </r>
  <r>
    <x v="8"/>
    <x v="21"/>
    <x v="0"/>
    <x v="0"/>
    <x v="0"/>
    <x v="0"/>
    <x v="2"/>
    <x v="0"/>
    <n v="14"/>
    <n v="0"/>
    <n v="3.85"/>
  </r>
  <r>
    <x v="8"/>
    <x v="2"/>
    <x v="2"/>
    <x v="2"/>
    <x v="1"/>
    <x v="3"/>
    <x v="0"/>
    <x v="0"/>
    <n v="1"/>
    <n v="0"/>
    <n v="0.55000000000000004"/>
  </r>
  <r>
    <x v="10"/>
    <x v="6"/>
    <x v="4"/>
    <x v="0"/>
    <x v="1"/>
    <x v="0"/>
    <x v="2"/>
    <x v="1"/>
    <n v="203"/>
    <n v="0"/>
    <n v="0"/>
  </r>
  <r>
    <x v="7"/>
    <x v="19"/>
    <x v="2"/>
    <x v="0"/>
    <x v="1"/>
    <x v="2"/>
    <x v="1"/>
    <x v="1"/>
    <n v="1"/>
    <n v="0"/>
    <n v="0"/>
  </r>
  <r>
    <x v="4"/>
    <x v="18"/>
    <x v="9"/>
    <x v="0"/>
    <x v="1"/>
    <x v="1"/>
    <x v="0"/>
    <x v="0"/>
    <n v="4"/>
    <n v="1.2032"/>
    <n v="1.8"/>
  </r>
  <r>
    <x v="0"/>
    <x v="5"/>
    <x v="1"/>
    <x v="0"/>
    <x v="1"/>
    <x v="2"/>
    <x v="1"/>
    <x v="0"/>
    <n v="19"/>
    <n v="0"/>
    <n v="5.0350000000000001"/>
  </r>
  <r>
    <x v="0"/>
    <x v="4"/>
    <x v="3"/>
    <x v="0"/>
    <x v="0"/>
    <x v="1"/>
    <x v="0"/>
    <x v="0"/>
    <n v="80"/>
    <n v="34.309400000000004"/>
    <n v="36"/>
  </r>
  <r>
    <x v="9"/>
    <x v="10"/>
    <x v="0"/>
    <x v="1"/>
    <x v="1"/>
    <x v="5"/>
    <x v="2"/>
    <x v="0"/>
    <n v="1"/>
    <n v="3.3512"/>
    <n v="0.69000000000000006"/>
  </r>
  <r>
    <x v="0"/>
    <x v="15"/>
    <x v="2"/>
    <x v="1"/>
    <x v="1"/>
    <x v="2"/>
    <x v="3"/>
    <x v="0"/>
    <n v="9"/>
    <n v="0"/>
    <n v="2.3850000000000002"/>
  </r>
  <r>
    <x v="4"/>
    <x v="1"/>
    <x v="1"/>
    <x v="2"/>
    <x v="1"/>
    <x v="4"/>
    <x v="2"/>
    <x v="0"/>
    <n v="2"/>
    <n v="0"/>
    <n v="1.1000000000000001"/>
  </r>
  <r>
    <x v="9"/>
    <x v="9"/>
    <x v="2"/>
    <x v="1"/>
    <x v="1"/>
    <x v="1"/>
    <x v="2"/>
    <x v="0"/>
    <n v="37"/>
    <n v="11.2331"/>
    <n v="16.650000000000002"/>
  </r>
  <r>
    <x v="11"/>
    <x v="1"/>
    <x v="1"/>
    <x v="0"/>
    <x v="1"/>
    <x v="3"/>
    <x v="3"/>
    <x v="1"/>
    <n v="1"/>
    <n v="0"/>
    <n v="0"/>
  </r>
  <r>
    <x v="1"/>
    <x v="10"/>
    <x v="0"/>
    <x v="2"/>
    <x v="0"/>
    <x v="4"/>
    <x v="1"/>
    <x v="1"/>
    <n v="7"/>
    <n v="0"/>
    <n v="0"/>
  </r>
  <r>
    <x v="6"/>
    <x v="4"/>
    <x v="3"/>
    <x v="2"/>
    <x v="0"/>
    <x v="3"/>
    <x v="2"/>
    <x v="0"/>
    <n v="4"/>
    <n v="0"/>
    <n v="2.2000000000000002"/>
  </r>
  <r>
    <x v="9"/>
    <x v="19"/>
    <x v="2"/>
    <x v="1"/>
    <x v="1"/>
    <x v="5"/>
    <x v="2"/>
    <x v="0"/>
    <n v="1"/>
    <n v="0.88340000000000007"/>
    <n v="0.69000000000000006"/>
  </r>
  <r>
    <x v="9"/>
    <x v="10"/>
    <x v="0"/>
    <x v="1"/>
    <x v="0"/>
    <x v="0"/>
    <x v="0"/>
    <x v="0"/>
    <n v="21"/>
    <n v="0"/>
    <n v="5.5650000000000004"/>
  </r>
  <r>
    <x v="2"/>
    <x v="10"/>
    <x v="0"/>
    <x v="0"/>
    <x v="0"/>
    <x v="2"/>
    <x v="0"/>
    <x v="1"/>
    <n v="2"/>
    <n v="0"/>
    <n v="0"/>
  </r>
  <r>
    <x v="7"/>
    <x v="25"/>
    <x v="11"/>
    <x v="0"/>
    <x v="1"/>
    <x v="3"/>
    <x v="2"/>
    <x v="0"/>
    <n v="1"/>
    <n v="0"/>
    <n v="0.55000000000000004"/>
  </r>
  <r>
    <x v="1"/>
    <x v="12"/>
    <x v="1"/>
    <x v="0"/>
    <x v="1"/>
    <x v="4"/>
    <x v="3"/>
    <x v="1"/>
    <n v="1"/>
    <n v="0"/>
    <n v="0"/>
  </r>
  <r>
    <x v="2"/>
    <x v="4"/>
    <x v="3"/>
    <x v="0"/>
    <x v="1"/>
    <x v="3"/>
    <x v="1"/>
    <x v="0"/>
    <n v="140"/>
    <n v="0"/>
    <n v="77"/>
  </r>
  <r>
    <x v="3"/>
    <x v="11"/>
    <x v="2"/>
    <x v="0"/>
    <x v="1"/>
    <x v="2"/>
    <x v="3"/>
    <x v="0"/>
    <n v="702"/>
    <n v="0"/>
    <n v="193.05"/>
  </r>
  <r>
    <x v="11"/>
    <x v="4"/>
    <x v="3"/>
    <x v="0"/>
    <x v="1"/>
    <x v="2"/>
    <x v="2"/>
    <x v="1"/>
    <n v="54"/>
    <n v="0"/>
    <n v="0"/>
  </r>
  <r>
    <x v="10"/>
    <x v="17"/>
    <x v="8"/>
    <x v="2"/>
    <x v="1"/>
    <x v="4"/>
    <x v="0"/>
    <x v="1"/>
    <n v="19"/>
    <n v="0"/>
    <n v="0"/>
  </r>
  <r>
    <x v="3"/>
    <x v="16"/>
    <x v="7"/>
    <x v="0"/>
    <x v="1"/>
    <x v="0"/>
    <x v="2"/>
    <x v="0"/>
    <n v="6137"/>
    <n v="0"/>
    <n v="1687.6750000000002"/>
  </r>
  <r>
    <x v="0"/>
    <x v="2"/>
    <x v="2"/>
    <x v="1"/>
    <x v="1"/>
    <x v="2"/>
    <x v="2"/>
    <x v="0"/>
    <n v="12"/>
    <n v="0"/>
    <n v="3.18"/>
  </r>
  <r>
    <x v="6"/>
    <x v="10"/>
    <x v="0"/>
    <x v="2"/>
    <x v="1"/>
    <x v="4"/>
    <x v="2"/>
    <x v="0"/>
    <n v="75"/>
    <n v="0"/>
    <n v="41.25"/>
  </r>
  <r>
    <x v="1"/>
    <x v="15"/>
    <x v="2"/>
    <x v="1"/>
    <x v="1"/>
    <x v="2"/>
    <x v="1"/>
    <x v="0"/>
    <n v="4"/>
    <n v="0"/>
    <n v="1.0900000000000001"/>
  </r>
  <r>
    <x v="10"/>
    <x v="11"/>
    <x v="2"/>
    <x v="0"/>
    <x v="1"/>
    <x v="3"/>
    <x v="2"/>
    <x v="0"/>
    <n v="2607"/>
    <n v="0"/>
    <n v="1433.8500000000001"/>
  </r>
  <r>
    <x v="7"/>
    <x v="4"/>
    <x v="3"/>
    <x v="0"/>
    <x v="1"/>
    <x v="4"/>
    <x v="1"/>
    <x v="1"/>
    <n v="37"/>
    <n v="0"/>
    <n v="0"/>
  </r>
  <r>
    <x v="10"/>
    <x v="6"/>
    <x v="4"/>
    <x v="2"/>
    <x v="0"/>
    <x v="3"/>
    <x v="2"/>
    <x v="1"/>
    <n v="0"/>
    <n v="0"/>
    <n v="0"/>
  </r>
  <r>
    <x v="5"/>
    <x v="10"/>
    <x v="0"/>
    <x v="0"/>
    <x v="0"/>
    <x v="3"/>
    <x v="1"/>
    <x v="0"/>
    <n v="35"/>
    <n v="0"/>
    <n v="19.25"/>
  </r>
  <r>
    <x v="0"/>
    <x v="20"/>
    <x v="10"/>
    <x v="0"/>
    <x v="1"/>
    <x v="3"/>
    <x v="2"/>
    <x v="1"/>
    <n v="0"/>
    <n v="0"/>
    <n v="0"/>
  </r>
  <r>
    <x v="9"/>
    <x v="12"/>
    <x v="1"/>
    <x v="0"/>
    <x v="1"/>
    <x v="3"/>
    <x v="2"/>
    <x v="0"/>
    <n v="496"/>
    <n v="0"/>
    <n v="272.8"/>
  </r>
  <r>
    <x v="10"/>
    <x v="16"/>
    <x v="7"/>
    <x v="1"/>
    <x v="1"/>
    <x v="3"/>
    <x v="2"/>
    <x v="0"/>
    <n v="8"/>
    <n v="0"/>
    <n v="4.4000000000000004"/>
  </r>
  <r>
    <x v="11"/>
    <x v="11"/>
    <x v="2"/>
    <x v="2"/>
    <x v="1"/>
    <x v="2"/>
    <x v="2"/>
    <x v="0"/>
    <n v="371"/>
    <n v="0"/>
    <n v="102.02500000000001"/>
  </r>
  <r>
    <x v="4"/>
    <x v="6"/>
    <x v="4"/>
    <x v="0"/>
    <x v="1"/>
    <x v="4"/>
    <x v="1"/>
    <x v="1"/>
    <n v="14"/>
    <n v="0"/>
    <n v="0"/>
  </r>
  <r>
    <x v="10"/>
    <x v="0"/>
    <x v="0"/>
    <x v="0"/>
    <x v="0"/>
    <x v="0"/>
    <x v="3"/>
    <x v="0"/>
    <n v="2"/>
    <n v="0"/>
    <n v="0.55000000000000004"/>
  </r>
  <r>
    <x v="2"/>
    <x v="11"/>
    <x v="2"/>
    <x v="1"/>
    <x v="1"/>
    <x v="0"/>
    <x v="0"/>
    <x v="1"/>
    <n v="13"/>
    <n v="0"/>
    <n v="0"/>
  </r>
  <r>
    <x v="5"/>
    <x v="16"/>
    <x v="7"/>
    <x v="0"/>
    <x v="1"/>
    <x v="2"/>
    <x v="3"/>
    <x v="0"/>
    <n v="94"/>
    <n v="0"/>
    <n v="24.91"/>
  </r>
  <r>
    <x v="10"/>
    <x v="0"/>
    <x v="0"/>
    <x v="0"/>
    <x v="1"/>
    <x v="0"/>
    <x v="1"/>
    <x v="0"/>
    <n v="113"/>
    <n v="0"/>
    <n v="31.075000000000003"/>
  </r>
  <r>
    <x v="0"/>
    <x v="9"/>
    <x v="2"/>
    <x v="2"/>
    <x v="1"/>
    <x v="3"/>
    <x v="3"/>
    <x v="0"/>
    <n v="7"/>
    <n v="0"/>
    <n v="3.85"/>
  </r>
  <r>
    <x v="7"/>
    <x v="8"/>
    <x v="5"/>
    <x v="1"/>
    <x v="1"/>
    <x v="3"/>
    <x v="2"/>
    <x v="1"/>
    <n v="0"/>
    <n v="0"/>
    <n v="0"/>
  </r>
  <r>
    <x v="7"/>
    <x v="11"/>
    <x v="2"/>
    <x v="1"/>
    <x v="1"/>
    <x v="4"/>
    <x v="3"/>
    <x v="1"/>
    <n v="13"/>
    <n v="0"/>
    <n v="0"/>
  </r>
  <r>
    <x v="11"/>
    <x v="6"/>
    <x v="4"/>
    <x v="2"/>
    <x v="0"/>
    <x v="2"/>
    <x v="0"/>
    <x v="0"/>
    <n v="2"/>
    <n v="0"/>
    <n v="0.55000000000000004"/>
  </r>
  <r>
    <x v="5"/>
    <x v="15"/>
    <x v="2"/>
    <x v="0"/>
    <x v="1"/>
    <x v="5"/>
    <x v="0"/>
    <x v="0"/>
    <n v="4"/>
    <n v="25.771600000000003"/>
    <n v="2.7600000000000002"/>
  </r>
  <r>
    <x v="11"/>
    <x v="10"/>
    <x v="0"/>
    <x v="1"/>
    <x v="1"/>
    <x v="0"/>
    <x v="2"/>
    <x v="0"/>
    <n v="769"/>
    <n v="0"/>
    <n v="211.47500000000002"/>
  </r>
  <r>
    <x v="7"/>
    <x v="0"/>
    <x v="0"/>
    <x v="0"/>
    <x v="1"/>
    <x v="1"/>
    <x v="3"/>
    <x v="0"/>
    <n v="275"/>
    <n v="100.503"/>
    <n v="123.75"/>
  </r>
  <r>
    <x v="5"/>
    <x v="8"/>
    <x v="5"/>
    <x v="0"/>
    <x v="1"/>
    <x v="2"/>
    <x v="0"/>
    <x v="0"/>
    <n v="35"/>
    <n v="0"/>
    <n v="9.2750000000000004"/>
  </r>
  <r>
    <x v="8"/>
    <x v="25"/>
    <x v="11"/>
    <x v="0"/>
    <x v="1"/>
    <x v="3"/>
    <x v="2"/>
    <x v="0"/>
    <n v="2"/>
    <n v="0"/>
    <n v="1.1000000000000001"/>
  </r>
  <r>
    <x v="5"/>
    <x v="8"/>
    <x v="5"/>
    <x v="0"/>
    <x v="1"/>
    <x v="3"/>
    <x v="0"/>
    <x v="1"/>
    <n v="3"/>
    <n v="0"/>
    <n v="0"/>
  </r>
  <r>
    <x v="8"/>
    <x v="5"/>
    <x v="1"/>
    <x v="2"/>
    <x v="1"/>
    <x v="1"/>
    <x v="2"/>
    <x v="0"/>
    <n v="10"/>
    <n v="1.4420000000000002"/>
    <n v="4.5"/>
  </r>
  <r>
    <x v="5"/>
    <x v="10"/>
    <x v="0"/>
    <x v="0"/>
    <x v="0"/>
    <x v="4"/>
    <x v="1"/>
    <x v="1"/>
    <n v="17"/>
    <n v="0"/>
    <n v="0"/>
  </r>
  <r>
    <x v="6"/>
    <x v="0"/>
    <x v="0"/>
    <x v="0"/>
    <x v="1"/>
    <x v="1"/>
    <x v="2"/>
    <x v="0"/>
    <n v="263"/>
    <n v="66.281000000000006"/>
    <n v="118.35000000000001"/>
  </r>
  <r>
    <x v="5"/>
    <x v="5"/>
    <x v="1"/>
    <x v="0"/>
    <x v="1"/>
    <x v="1"/>
    <x v="2"/>
    <x v="0"/>
    <n v="365"/>
    <n v="103.149"/>
    <n v="164.25"/>
  </r>
  <r>
    <x v="10"/>
    <x v="10"/>
    <x v="0"/>
    <x v="1"/>
    <x v="1"/>
    <x v="4"/>
    <x v="3"/>
    <x v="1"/>
    <n v="19"/>
    <n v="0"/>
    <n v="0"/>
  </r>
  <r>
    <x v="9"/>
    <x v="10"/>
    <x v="0"/>
    <x v="2"/>
    <x v="0"/>
    <x v="2"/>
    <x v="3"/>
    <x v="1"/>
    <n v="1"/>
    <n v="0"/>
    <n v="0"/>
  </r>
  <r>
    <x v="7"/>
    <x v="25"/>
    <x v="11"/>
    <x v="0"/>
    <x v="1"/>
    <x v="0"/>
    <x v="2"/>
    <x v="0"/>
    <n v="37"/>
    <n v="0"/>
    <n v="10.175000000000001"/>
  </r>
  <r>
    <x v="4"/>
    <x v="22"/>
    <x v="7"/>
    <x v="0"/>
    <x v="1"/>
    <x v="0"/>
    <x v="0"/>
    <x v="0"/>
    <n v="48"/>
    <n v="0"/>
    <n v="12.72"/>
  </r>
  <r>
    <x v="3"/>
    <x v="4"/>
    <x v="3"/>
    <x v="2"/>
    <x v="0"/>
    <x v="2"/>
    <x v="3"/>
    <x v="0"/>
    <n v="1"/>
    <n v="0"/>
    <n v="0.27500000000000002"/>
  </r>
  <r>
    <x v="6"/>
    <x v="8"/>
    <x v="5"/>
    <x v="0"/>
    <x v="1"/>
    <x v="4"/>
    <x v="1"/>
    <x v="1"/>
    <n v="3"/>
    <n v="0"/>
    <n v="0"/>
  </r>
  <r>
    <x v="7"/>
    <x v="6"/>
    <x v="4"/>
    <x v="1"/>
    <x v="1"/>
    <x v="0"/>
    <x v="3"/>
    <x v="0"/>
    <n v="23"/>
    <n v="0"/>
    <n v="6.3250000000000002"/>
  </r>
  <r>
    <x v="1"/>
    <x v="13"/>
    <x v="0"/>
    <x v="0"/>
    <x v="1"/>
    <x v="1"/>
    <x v="1"/>
    <x v="0"/>
    <n v="11"/>
    <n v="2.2598000000000003"/>
    <n v="4.95"/>
  </r>
  <r>
    <x v="8"/>
    <x v="13"/>
    <x v="0"/>
    <x v="0"/>
    <x v="1"/>
    <x v="2"/>
    <x v="1"/>
    <x v="1"/>
    <n v="1"/>
    <n v="0"/>
    <n v="0"/>
  </r>
  <r>
    <x v="7"/>
    <x v="3"/>
    <x v="2"/>
    <x v="1"/>
    <x v="1"/>
    <x v="1"/>
    <x v="3"/>
    <x v="0"/>
    <n v="2"/>
    <n v="0.26990000000000003"/>
    <n v="0.9"/>
  </r>
  <r>
    <x v="1"/>
    <x v="7"/>
    <x v="2"/>
    <x v="0"/>
    <x v="1"/>
    <x v="1"/>
    <x v="0"/>
    <x v="0"/>
    <n v="2"/>
    <n v="0.3861"/>
    <n v="0.9"/>
  </r>
  <r>
    <x v="5"/>
    <x v="10"/>
    <x v="0"/>
    <x v="0"/>
    <x v="1"/>
    <x v="2"/>
    <x v="1"/>
    <x v="0"/>
    <n v="277"/>
    <n v="0"/>
    <n v="73.405000000000001"/>
  </r>
  <r>
    <x v="5"/>
    <x v="10"/>
    <x v="0"/>
    <x v="0"/>
    <x v="1"/>
    <x v="5"/>
    <x v="1"/>
    <x v="1"/>
    <n v="2"/>
    <n v="94.035000000000011"/>
    <n v="0"/>
  </r>
  <r>
    <x v="5"/>
    <x v="18"/>
    <x v="9"/>
    <x v="0"/>
    <x v="1"/>
    <x v="0"/>
    <x v="0"/>
    <x v="0"/>
    <n v="30"/>
    <n v="0"/>
    <n v="7.95"/>
  </r>
  <r>
    <x v="2"/>
    <x v="10"/>
    <x v="0"/>
    <x v="0"/>
    <x v="0"/>
    <x v="2"/>
    <x v="3"/>
    <x v="0"/>
    <n v="265"/>
    <n v="0"/>
    <n v="72.875"/>
  </r>
  <r>
    <x v="7"/>
    <x v="8"/>
    <x v="5"/>
    <x v="1"/>
    <x v="1"/>
    <x v="1"/>
    <x v="1"/>
    <x v="0"/>
    <n v="10"/>
    <n v="2.5571000000000002"/>
    <n v="4.5"/>
  </r>
  <r>
    <x v="0"/>
    <x v="6"/>
    <x v="4"/>
    <x v="1"/>
    <x v="1"/>
    <x v="2"/>
    <x v="2"/>
    <x v="0"/>
    <n v="44"/>
    <n v="0"/>
    <n v="11.66"/>
  </r>
  <r>
    <x v="8"/>
    <x v="11"/>
    <x v="2"/>
    <x v="1"/>
    <x v="1"/>
    <x v="3"/>
    <x v="1"/>
    <x v="1"/>
    <n v="1"/>
    <n v="0"/>
    <n v="0"/>
  </r>
  <r>
    <x v="0"/>
    <x v="1"/>
    <x v="1"/>
    <x v="2"/>
    <x v="1"/>
    <x v="3"/>
    <x v="1"/>
    <x v="0"/>
    <n v="1"/>
    <n v="0"/>
    <n v="0.55000000000000004"/>
  </r>
  <r>
    <x v="10"/>
    <x v="1"/>
    <x v="1"/>
    <x v="0"/>
    <x v="1"/>
    <x v="3"/>
    <x v="1"/>
    <x v="0"/>
    <n v="29"/>
    <n v="0"/>
    <n v="15.950000000000001"/>
  </r>
  <r>
    <x v="11"/>
    <x v="7"/>
    <x v="2"/>
    <x v="0"/>
    <x v="1"/>
    <x v="3"/>
    <x v="2"/>
    <x v="1"/>
    <n v="0"/>
    <n v="0"/>
    <n v="0"/>
  </r>
  <r>
    <x v="2"/>
    <x v="18"/>
    <x v="9"/>
    <x v="0"/>
    <x v="1"/>
    <x v="0"/>
    <x v="2"/>
    <x v="0"/>
    <n v="98"/>
    <n v="0"/>
    <n v="26.950000000000003"/>
  </r>
  <r>
    <x v="4"/>
    <x v="6"/>
    <x v="4"/>
    <x v="2"/>
    <x v="0"/>
    <x v="4"/>
    <x v="0"/>
    <x v="0"/>
    <n v="14"/>
    <n v="0"/>
    <n v="7.7"/>
  </r>
  <r>
    <x v="3"/>
    <x v="4"/>
    <x v="3"/>
    <x v="2"/>
    <x v="1"/>
    <x v="1"/>
    <x v="2"/>
    <x v="0"/>
    <n v="171"/>
    <n v="40.825700000000005"/>
    <n v="76.95"/>
  </r>
  <r>
    <x v="8"/>
    <x v="1"/>
    <x v="1"/>
    <x v="0"/>
    <x v="1"/>
    <x v="1"/>
    <x v="1"/>
    <x v="0"/>
    <n v="94"/>
    <n v="37.396999999999998"/>
    <n v="42.300000000000004"/>
  </r>
  <r>
    <x v="8"/>
    <x v="4"/>
    <x v="3"/>
    <x v="0"/>
    <x v="0"/>
    <x v="3"/>
    <x v="1"/>
    <x v="0"/>
    <n v="5"/>
    <n v="0"/>
    <n v="2.75"/>
  </r>
  <r>
    <x v="1"/>
    <x v="10"/>
    <x v="0"/>
    <x v="0"/>
    <x v="1"/>
    <x v="3"/>
    <x v="0"/>
    <x v="0"/>
    <n v="577"/>
    <n v="0"/>
    <n v="317.35000000000002"/>
  </r>
  <r>
    <x v="6"/>
    <x v="13"/>
    <x v="0"/>
    <x v="0"/>
    <x v="1"/>
    <x v="0"/>
    <x v="1"/>
    <x v="0"/>
    <n v="40"/>
    <n v="0"/>
    <n v="11"/>
  </r>
  <r>
    <x v="8"/>
    <x v="15"/>
    <x v="2"/>
    <x v="2"/>
    <x v="1"/>
    <x v="1"/>
    <x v="2"/>
    <x v="0"/>
    <n v="27"/>
    <n v="6.4553000000000003"/>
    <n v="12.15"/>
  </r>
  <r>
    <x v="4"/>
    <x v="17"/>
    <x v="8"/>
    <x v="2"/>
    <x v="1"/>
    <x v="5"/>
    <x v="1"/>
    <x v="0"/>
    <n v="2"/>
    <n v="19.4849"/>
    <n v="1.3800000000000001"/>
  </r>
  <r>
    <x v="2"/>
    <x v="9"/>
    <x v="2"/>
    <x v="1"/>
    <x v="1"/>
    <x v="1"/>
    <x v="3"/>
    <x v="0"/>
    <n v="6"/>
    <n v="1.3057000000000001"/>
    <n v="2.7"/>
  </r>
  <r>
    <x v="3"/>
    <x v="1"/>
    <x v="1"/>
    <x v="0"/>
    <x v="1"/>
    <x v="1"/>
    <x v="1"/>
    <x v="0"/>
    <n v="67"/>
    <n v="21.674400000000002"/>
    <n v="30.150000000000002"/>
  </r>
  <r>
    <x v="11"/>
    <x v="16"/>
    <x v="7"/>
    <x v="0"/>
    <x v="1"/>
    <x v="0"/>
    <x v="3"/>
    <x v="1"/>
    <n v="4"/>
    <n v="0"/>
    <n v="0"/>
  </r>
  <r>
    <x v="7"/>
    <x v="15"/>
    <x v="2"/>
    <x v="2"/>
    <x v="1"/>
    <x v="0"/>
    <x v="2"/>
    <x v="1"/>
    <n v="4"/>
    <n v="0"/>
    <n v="0"/>
  </r>
  <r>
    <x v="3"/>
    <x v="17"/>
    <x v="8"/>
    <x v="0"/>
    <x v="1"/>
    <x v="5"/>
    <x v="1"/>
    <x v="1"/>
    <n v="6"/>
    <n v="186.55440000000002"/>
    <n v="0"/>
  </r>
  <r>
    <x v="7"/>
    <x v="3"/>
    <x v="2"/>
    <x v="0"/>
    <x v="1"/>
    <x v="1"/>
    <x v="2"/>
    <x v="0"/>
    <n v="5"/>
    <n v="2.0571999999999999"/>
    <n v="2.25"/>
  </r>
  <r>
    <x v="8"/>
    <x v="10"/>
    <x v="0"/>
    <x v="0"/>
    <x v="0"/>
    <x v="0"/>
    <x v="2"/>
    <x v="0"/>
    <n v="9662"/>
    <n v="0"/>
    <n v="2657.05"/>
  </r>
  <r>
    <x v="7"/>
    <x v="9"/>
    <x v="2"/>
    <x v="0"/>
    <x v="1"/>
    <x v="3"/>
    <x v="3"/>
    <x v="0"/>
    <n v="120"/>
    <n v="0"/>
    <n v="66"/>
  </r>
  <r>
    <x v="11"/>
    <x v="1"/>
    <x v="1"/>
    <x v="0"/>
    <x v="1"/>
    <x v="1"/>
    <x v="2"/>
    <x v="0"/>
    <n v="695"/>
    <n v="191.8989"/>
    <n v="312.75"/>
  </r>
  <r>
    <x v="11"/>
    <x v="4"/>
    <x v="3"/>
    <x v="2"/>
    <x v="1"/>
    <x v="3"/>
    <x v="2"/>
    <x v="0"/>
    <n v="85"/>
    <n v="0"/>
    <n v="46.75"/>
  </r>
  <r>
    <x v="9"/>
    <x v="12"/>
    <x v="1"/>
    <x v="2"/>
    <x v="1"/>
    <x v="3"/>
    <x v="3"/>
    <x v="0"/>
    <n v="3"/>
    <n v="0"/>
    <n v="1.6500000000000001"/>
  </r>
  <r>
    <x v="6"/>
    <x v="4"/>
    <x v="3"/>
    <x v="2"/>
    <x v="1"/>
    <x v="1"/>
    <x v="2"/>
    <x v="0"/>
    <n v="126"/>
    <n v="29.553900000000002"/>
    <n v="56.7"/>
  </r>
  <r>
    <x v="3"/>
    <x v="10"/>
    <x v="0"/>
    <x v="2"/>
    <x v="0"/>
    <x v="0"/>
    <x v="0"/>
    <x v="0"/>
    <n v="132"/>
    <n v="0"/>
    <n v="36.300000000000004"/>
  </r>
  <r>
    <x v="7"/>
    <x v="10"/>
    <x v="0"/>
    <x v="0"/>
    <x v="0"/>
    <x v="0"/>
    <x v="1"/>
    <x v="0"/>
    <n v="588"/>
    <n v="0"/>
    <n v="161.70000000000002"/>
  </r>
  <r>
    <x v="6"/>
    <x v="15"/>
    <x v="2"/>
    <x v="0"/>
    <x v="1"/>
    <x v="3"/>
    <x v="3"/>
    <x v="0"/>
    <n v="85"/>
    <n v="0"/>
    <n v="46.75"/>
  </r>
  <r>
    <x v="4"/>
    <x v="10"/>
    <x v="0"/>
    <x v="2"/>
    <x v="0"/>
    <x v="4"/>
    <x v="2"/>
    <x v="1"/>
    <n v="36"/>
    <n v="0"/>
    <n v="0"/>
  </r>
  <r>
    <x v="5"/>
    <x v="13"/>
    <x v="0"/>
    <x v="0"/>
    <x v="1"/>
    <x v="2"/>
    <x v="2"/>
    <x v="0"/>
    <n v="47"/>
    <n v="0"/>
    <n v="12.455"/>
  </r>
  <r>
    <x v="2"/>
    <x v="23"/>
    <x v="2"/>
    <x v="0"/>
    <x v="1"/>
    <x v="2"/>
    <x v="2"/>
    <x v="0"/>
    <n v="1"/>
    <n v="0"/>
    <n v="0.27500000000000002"/>
  </r>
  <r>
    <x v="6"/>
    <x v="10"/>
    <x v="0"/>
    <x v="0"/>
    <x v="1"/>
    <x v="2"/>
    <x v="0"/>
    <x v="0"/>
    <n v="1190"/>
    <n v="0"/>
    <n v="327.25"/>
  </r>
  <r>
    <x v="10"/>
    <x v="12"/>
    <x v="1"/>
    <x v="0"/>
    <x v="1"/>
    <x v="3"/>
    <x v="2"/>
    <x v="0"/>
    <n v="457"/>
    <n v="0"/>
    <n v="251.35000000000002"/>
  </r>
  <r>
    <x v="1"/>
    <x v="22"/>
    <x v="7"/>
    <x v="0"/>
    <x v="1"/>
    <x v="2"/>
    <x v="3"/>
    <x v="0"/>
    <n v="3"/>
    <n v="0"/>
    <n v="0.82500000000000007"/>
  </r>
  <r>
    <x v="10"/>
    <x v="9"/>
    <x v="2"/>
    <x v="0"/>
    <x v="1"/>
    <x v="5"/>
    <x v="3"/>
    <x v="1"/>
    <n v="1"/>
    <n v="3.4672000000000001"/>
    <n v="0"/>
  </r>
  <r>
    <x v="0"/>
    <x v="27"/>
    <x v="12"/>
    <x v="0"/>
    <x v="1"/>
    <x v="0"/>
    <x v="1"/>
    <x v="0"/>
    <n v="1"/>
    <n v="0"/>
    <n v="0.26500000000000001"/>
  </r>
  <r>
    <x v="9"/>
    <x v="27"/>
    <x v="12"/>
    <x v="0"/>
    <x v="1"/>
    <x v="3"/>
    <x v="2"/>
    <x v="0"/>
    <n v="3"/>
    <n v="0"/>
    <n v="1.6500000000000001"/>
  </r>
  <r>
    <x v="4"/>
    <x v="6"/>
    <x v="4"/>
    <x v="2"/>
    <x v="1"/>
    <x v="2"/>
    <x v="1"/>
    <x v="0"/>
    <n v="3"/>
    <n v="0"/>
    <n v="0.79500000000000004"/>
  </r>
  <r>
    <x v="5"/>
    <x v="23"/>
    <x v="2"/>
    <x v="2"/>
    <x v="1"/>
    <x v="2"/>
    <x v="2"/>
    <x v="0"/>
    <n v="1"/>
    <n v="0"/>
    <n v="0.26500000000000001"/>
  </r>
  <r>
    <x v="11"/>
    <x v="25"/>
    <x v="11"/>
    <x v="0"/>
    <x v="1"/>
    <x v="1"/>
    <x v="1"/>
    <x v="0"/>
    <n v="2"/>
    <n v="0.45100000000000001"/>
    <n v="0.9"/>
  </r>
  <r>
    <x v="7"/>
    <x v="6"/>
    <x v="4"/>
    <x v="0"/>
    <x v="0"/>
    <x v="4"/>
    <x v="0"/>
    <x v="1"/>
    <n v="21"/>
    <n v="0"/>
    <n v="0"/>
  </r>
  <r>
    <x v="3"/>
    <x v="2"/>
    <x v="2"/>
    <x v="0"/>
    <x v="1"/>
    <x v="3"/>
    <x v="1"/>
    <x v="0"/>
    <n v="7"/>
    <n v="0"/>
    <n v="3.85"/>
  </r>
  <r>
    <x v="9"/>
    <x v="5"/>
    <x v="1"/>
    <x v="1"/>
    <x v="1"/>
    <x v="3"/>
    <x v="2"/>
    <x v="0"/>
    <n v="1"/>
    <n v="0"/>
    <n v="0.55000000000000004"/>
  </r>
  <r>
    <x v="10"/>
    <x v="10"/>
    <x v="0"/>
    <x v="2"/>
    <x v="0"/>
    <x v="0"/>
    <x v="0"/>
    <x v="0"/>
    <n v="129"/>
    <n v="0"/>
    <n v="35.475000000000001"/>
  </r>
  <r>
    <x v="0"/>
    <x v="9"/>
    <x v="2"/>
    <x v="2"/>
    <x v="1"/>
    <x v="1"/>
    <x v="3"/>
    <x v="0"/>
    <n v="29"/>
    <n v="7.3585000000000003"/>
    <n v="13.05"/>
  </r>
  <r>
    <x v="9"/>
    <x v="9"/>
    <x v="2"/>
    <x v="2"/>
    <x v="1"/>
    <x v="4"/>
    <x v="0"/>
    <x v="0"/>
    <n v="1"/>
    <n v="0"/>
    <n v="0.55000000000000004"/>
  </r>
  <r>
    <x v="8"/>
    <x v="8"/>
    <x v="5"/>
    <x v="1"/>
    <x v="1"/>
    <x v="0"/>
    <x v="3"/>
    <x v="0"/>
    <n v="23"/>
    <n v="0"/>
    <n v="6.3250000000000002"/>
  </r>
  <r>
    <x v="9"/>
    <x v="0"/>
    <x v="0"/>
    <x v="2"/>
    <x v="1"/>
    <x v="0"/>
    <x v="2"/>
    <x v="0"/>
    <n v="48"/>
    <n v="0"/>
    <n v="12.72"/>
  </r>
  <r>
    <x v="8"/>
    <x v="8"/>
    <x v="5"/>
    <x v="0"/>
    <x v="1"/>
    <x v="1"/>
    <x v="1"/>
    <x v="0"/>
    <n v="56"/>
    <n v="14.3156"/>
    <n v="25.200000000000003"/>
  </r>
  <r>
    <x v="6"/>
    <x v="2"/>
    <x v="2"/>
    <x v="0"/>
    <x v="1"/>
    <x v="3"/>
    <x v="1"/>
    <x v="0"/>
    <n v="4"/>
    <n v="0"/>
    <n v="2.2000000000000002"/>
  </r>
  <r>
    <x v="0"/>
    <x v="6"/>
    <x v="4"/>
    <x v="0"/>
    <x v="0"/>
    <x v="4"/>
    <x v="2"/>
    <x v="1"/>
    <n v="1"/>
    <n v="0"/>
    <n v="0"/>
  </r>
  <r>
    <x v="1"/>
    <x v="22"/>
    <x v="7"/>
    <x v="1"/>
    <x v="1"/>
    <x v="0"/>
    <x v="0"/>
    <x v="0"/>
    <n v="1"/>
    <n v="0"/>
    <n v="0.27500000000000002"/>
  </r>
  <r>
    <x v="5"/>
    <x v="17"/>
    <x v="8"/>
    <x v="1"/>
    <x v="1"/>
    <x v="0"/>
    <x v="2"/>
    <x v="0"/>
    <n v="325"/>
    <n v="0"/>
    <n v="86.125"/>
  </r>
  <r>
    <x v="9"/>
    <x v="3"/>
    <x v="2"/>
    <x v="0"/>
    <x v="1"/>
    <x v="1"/>
    <x v="1"/>
    <x v="0"/>
    <n v="3"/>
    <n v="0.86830000000000007"/>
    <n v="1.35"/>
  </r>
  <r>
    <x v="6"/>
    <x v="6"/>
    <x v="4"/>
    <x v="2"/>
    <x v="1"/>
    <x v="2"/>
    <x v="2"/>
    <x v="0"/>
    <n v="82"/>
    <n v="0"/>
    <n v="22.55"/>
  </r>
  <r>
    <x v="2"/>
    <x v="4"/>
    <x v="3"/>
    <x v="2"/>
    <x v="1"/>
    <x v="0"/>
    <x v="1"/>
    <x v="0"/>
    <n v="56"/>
    <n v="0"/>
    <n v="15.4"/>
  </r>
  <r>
    <x v="4"/>
    <x v="0"/>
    <x v="0"/>
    <x v="2"/>
    <x v="1"/>
    <x v="1"/>
    <x v="3"/>
    <x v="0"/>
    <n v="8"/>
    <n v="2.2401"/>
    <n v="3.6"/>
  </r>
  <r>
    <x v="8"/>
    <x v="11"/>
    <x v="2"/>
    <x v="1"/>
    <x v="1"/>
    <x v="4"/>
    <x v="0"/>
    <x v="1"/>
    <n v="2"/>
    <n v="0"/>
    <n v="0"/>
  </r>
  <r>
    <x v="9"/>
    <x v="4"/>
    <x v="3"/>
    <x v="0"/>
    <x v="1"/>
    <x v="5"/>
    <x v="2"/>
    <x v="0"/>
    <n v="20"/>
    <n v="118.86320000000001"/>
    <n v="13.8"/>
  </r>
  <r>
    <x v="4"/>
    <x v="15"/>
    <x v="2"/>
    <x v="1"/>
    <x v="1"/>
    <x v="1"/>
    <x v="1"/>
    <x v="0"/>
    <n v="9"/>
    <n v="1.2919"/>
    <n v="4.05"/>
  </r>
  <r>
    <x v="7"/>
    <x v="17"/>
    <x v="8"/>
    <x v="0"/>
    <x v="1"/>
    <x v="3"/>
    <x v="3"/>
    <x v="1"/>
    <n v="22"/>
    <n v="0"/>
    <n v="0"/>
  </r>
  <r>
    <x v="1"/>
    <x v="16"/>
    <x v="7"/>
    <x v="0"/>
    <x v="1"/>
    <x v="1"/>
    <x v="0"/>
    <x v="0"/>
    <n v="400"/>
    <n v="132.3802"/>
    <n v="180"/>
  </r>
  <r>
    <x v="0"/>
    <x v="9"/>
    <x v="2"/>
    <x v="0"/>
    <x v="1"/>
    <x v="3"/>
    <x v="0"/>
    <x v="1"/>
    <n v="1"/>
    <n v="0"/>
    <n v="0"/>
  </r>
  <r>
    <x v="11"/>
    <x v="4"/>
    <x v="3"/>
    <x v="0"/>
    <x v="1"/>
    <x v="0"/>
    <x v="1"/>
    <x v="0"/>
    <n v="2435"/>
    <n v="0"/>
    <n v="669.625"/>
  </r>
  <r>
    <x v="11"/>
    <x v="15"/>
    <x v="2"/>
    <x v="1"/>
    <x v="1"/>
    <x v="3"/>
    <x v="2"/>
    <x v="1"/>
    <n v="2"/>
    <n v="0"/>
    <n v="0"/>
  </r>
  <r>
    <x v="3"/>
    <x v="8"/>
    <x v="5"/>
    <x v="2"/>
    <x v="1"/>
    <x v="2"/>
    <x v="2"/>
    <x v="0"/>
    <n v="37"/>
    <n v="0"/>
    <n v="10.175000000000001"/>
  </r>
  <r>
    <x v="11"/>
    <x v="9"/>
    <x v="2"/>
    <x v="2"/>
    <x v="1"/>
    <x v="2"/>
    <x v="2"/>
    <x v="0"/>
    <n v="52"/>
    <n v="0"/>
    <n v="14.3"/>
  </r>
  <r>
    <x v="5"/>
    <x v="6"/>
    <x v="4"/>
    <x v="2"/>
    <x v="1"/>
    <x v="0"/>
    <x v="2"/>
    <x v="1"/>
    <n v="23"/>
    <n v="0"/>
    <n v="0"/>
  </r>
  <r>
    <x v="3"/>
    <x v="18"/>
    <x v="9"/>
    <x v="0"/>
    <x v="1"/>
    <x v="2"/>
    <x v="0"/>
    <x v="0"/>
    <n v="4"/>
    <n v="0"/>
    <n v="1.1000000000000001"/>
  </r>
  <r>
    <x v="8"/>
    <x v="2"/>
    <x v="2"/>
    <x v="0"/>
    <x v="1"/>
    <x v="2"/>
    <x v="2"/>
    <x v="1"/>
    <n v="24"/>
    <n v="0"/>
    <n v="0"/>
  </r>
  <r>
    <x v="3"/>
    <x v="14"/>
    <x v="6"/>
    <x v="0"/>
    <x v="1"/>
    <x v="3"/>
    <x v="2"/>
    <x v="0"/>
    <n v="2"/>
    <n v="0"/>
    <n v="1.1000000000000001"/>
  </r>
  <r>
    <x v="11"/>
    <x v="5"/>
    <x v="1"/>
    <x v="2"/>
    <x v="1"/>
    <x v="0"/>
    <x v="2"/>
    <x v="0"/>
    <n v="28"/>
    <n v="0"/>
    <n v="7.7"/>
  </r>
  <r>
    <x v="0"/>
    <x v="0"/>
    <x v="0"/>
    <x v="1"/>
    <x v="1"/>
    <x v="0"/>
    <x v="3"/>
    <x v="0"/>
    <n v="5"/>
    <n v="0"/>
    <n v="1.325"/>
  </r>
  <r>
    <x v="11"/>
    <x v="5"/>
    <x v="1"/>
    <x v="1"/>
    <x v="1"/>
    <x v="0"/>
    <x v="0"/>
    <x v="0"/>
    <n v="2"/>
    <n v="0"/>
    <n v="0.55000000000000004"/>
  </r>
  <r>
    <x v="8"/>
    <x v="11"/>
    <x v="2"/>
    <x v="1"/>
    <x v="1"/>
    <x v="2"/>
    <x v="1"/>
    <x v="1"/>
    <n v="4"/>
    <n v="0"/>
    <n v="0"/>
  </r>
  <r>
    <x v="6"/>
    <x v="19"/>
    <x v="2"/>
    <x v="2"/>
    <x v="1"/>
    <x v="3"/>
    <x v="0"/>
    <x v="0"/>
    <n v="9"/>
    <n v="0"/>
    <n v="4.95"/>
  </r>
  <r>
    <x v="5"/>
    <x v="9"/>
    <x v="2"/>
    <x v="1"/>
    <x v="1"/>
    <x v="1"/>
    <x v="2"/>
    <x v="0"/>
    <n v="58"/>
    <n v="21.633900000000001"/>
    <n v="26.1"/>
  </r>
  <r>
    <x v="0"/>
    <x v="6"/>
    <x v="4"/>
    <x v="0"/>
    <x v="0"/>
    <x v="3"/>
    <x v="3"/>
    <x v="1"/>
    <n v="2"/>
    <n v="0"/>
    <n v="0"/>
  </r>
  <r>
    <x v="9"/>
    <x v="10"/>
    <x v="0"/>
    <x v="2"/>
    <x v="1"/>
    <x v="0"/>
    <x v="2"/>
    <x v="1"/>
    <n v="53"/>
    <n v="0"/>
    <n v="0"/>
  </r>
  <r>
    <x v="3"/>
    <x v="4"/>
    <x v="3"/>
    <x v="0"/>
    <x v="1"/>
    <x v="2"/>
    <x v="3"/>
    <x v="0"/>
    <n v="961"/>
    <n v="0"/>
    <n v="264.27500000000003"/>
  </r>
  <r>
    <x v="1"/>
    <x v="6"/>
    <x v="4"/>
    <x v="0"/>
    <x v="0"/>
    <x v="3"/>
    <x v="3"/>
    <x v="0"/>
    <n v="45"/>
    <n v="0"/>
    <n v="24.75"/>
  </r>
  <r>
    <x v="1"/>
    <x v="1"/>
    <x v="1"/>
    <x v="2"/>
    <x v="1"/>
    <x v="1"/>
    <x v="1"/>
    <x v="0"/>
    <n v="3"/>
    <n v="2.6528"/>
    <n v="1.35"/>
  </r>
  <r>
    <x v="6"/>
    <x v="6"/>
    <x v="4"/>
    <x v="0"/>
    <x v="1"/>
    <x v="2"/>
    <x v="0"/>
    <x v="0"/>
    <n v="516"/>
    <n v="0"/>
    <n v="141.9"/>
  </r>
  <r>
    <x v="11"/>
    <x v="9"/>
    <x v="2"/>
    <x v="0"/>
    <x v="1"/>
    <x v="4"/>
    <x v="3"/>
    <x v="0"/>
    <n v="6"/>
    <n v="0"/>
    <n v="3.3000000000000003"/>
  </r>
  <r>
    <x v="6"/>
    <x v="2"/>
    <x v="2"/>
    <x v="1"/>
    <x v="1"/>
    <x v="2"/>
    <x v="1"/>
    <x v="0"/>
    <n v="1"/>
    <n v="0"/>
    <n v="0.27500000000000002"/>
  </r>
  <r>
    <x v="9"/>
    <x v="13"/>
    <x v="0"/>
    <x v="0"/>
    <x v="1"/>
    <x v="1"/>
    <x v="3"/>
    <x v="0"/>
    <n v="20"/>
    <n v="4.6311"/>
    <n v="9"/>
  </r>
  <r>
    <x v="10"/>
    <x v="0"/>
    <x v="0"/>
    <x v="1"/>
    <x v="1"/>
    <x v="3"/>
    <x v="2"/>
    <x v="1"/>
    <n v="0"/>
    <n v="0"/>
    <n v="0"/>
  </r>
  <r>
    <x v="11"/>
    <x v="22"/>
    <x v="7"/>
    <x v="2"/>
    <x v="1"/>
    <x v="1"/>
    <x v="2"/>
    <x v="0"/>
    <n v="2"/>
    <n v="0.1346"/>
    <n v="0.9"/>
  </r>
  <r>
    <x v="0"/>
    <x v="10"/>
    <x v="0"/>
    <x v="1"/>
    <x v="0"/>
    <x v="3"/>
    <x v="1"/>
    <x v="0"/>
    <n v="2"/>
    <n v="0"/>
    <n v="1.1000000000000001"/>
  </r>
  <r>
    <x v="0"/>
    <x v="7"/>
    <x v="2"/>
    <x v="2"/>
    <x v="1"/>
    <x v="0"/>
    <x v="0"/>
    <x v="1"/>
    <n v="3"/>
    <n v="0"/>
    <n v="0"/>
  </r>
  <r>
    <x v="2"/>
    <x v="12"/>
    <x v="1"/>
    <x v="0"/>
    <x v="1"/>
    <x v="4"/>
    <x v="3"/>
    <x v="0"/>
    <n v="32"/>
    <n v="0"/>
    <n v="17.600000000000001"/>
  </r>
  <r>
    <x v="2"/>
    <x v="11"/>
    <x v="2"/>
    <x v="2"/>
    <x v="1"/>
    <x v="2"/>
    <x v="1"/>
    <x v="0"/>
    <n v="38"/>
    <n v="0"/>
    <n v="10.450000000000001"/>
  </r>
  <r>
    <x v="2"/>
    <x v="4"/>
    <x v="3"/>
    <x v="0"/>
    <x v="0"/>
    <x v="1"/>
    <x v="1"/>
    <x v="0"/>
    <n v="43"/>
    <n v="15.488800000000001"/>
    <n v="19.350000000000001"/>
  </r>
  <r>
    <x v="9"/>
    <x v="0"/>
    <x v="0"/>
    <x v="0"/>
    <x v="1"/>
    <x v="3"/>
    <x v="2"/>
    <x v="1"/>
    <n v="4"/>
    <n v="0"/>
    <n v="0"/>
  </r>
  <r>
    <x v="9"/>
    <x v="16"/>
    <x v="7"/>
    <x v="0"/>
    <x v="1"/>
    <x v="0"/>
    <x v="1"/>
    <x v="0"/>
    <n v="345"/>
    <n v="0"/>
    <n v="91.425000000000011"/>
  </r>
  <r>
    <x v="9"/>
    <x v="7"/>
    <x v="2"/>
    <x v="2"/>
    <x v="1"/>
    <x v="0"/>
    <x v="2"/>
    <x v="0"/>
    <n v="3"/>
    <n v="0"/>
    <n v="0.79500000000000004"/>
  </r>
  <r>
    <x v="0"/>
    <x v="6"/>
    <x v="4"/>
    <x v="0"/>
    <x v="1"/>
    <x v="5"/>
    <x v="2"/>
    <x v="1"/>
    <n v="1"/>
    <n v="19.901300000000003"/>
    <n v="0"/>
  </r>
  <r>
    <x v="9"/>
    <x v="10"/>
    <x v="0"/>
    <x v="2"/>
    <x v="0"/>
    <x v="3"/>
    <x v="3"/>
    <x v="1"/>
    <n v="1"/>
    <n v="0"/>
    <n v="0"/>
  </r>
  <r>
    <x v="1"/>
    <x v="10"/>
    <x v="0"/>
    <x v="1"/>
    <x v="1"/>
    <x v="1"/>
    <x v="0"/>
    <x v="0"/>
    <n v="85"/>
    <n v="36.288400000000003"/>
    <n v="38.25"/>
  </r>
  <r>
    <x v="5"/>
    <x v="10"/>
    <x v="0"/>
    <x v="0"/>
    <x v="1"/>
    <x v="4"/>
    <x v="3"/>
    <x v="1"/>
    <n v="73"/>
    <n v="0"/>
    <n v="0"/>
  </r>
  <r>
    <x v="3"/>
    <x v="10"/>
    <x v="0"/>
    <x v="0"/>
    <x v="1"/>
    <x v="4"/>
    <x v="0"/>
    <x v="0"/>
    <n v="184"/>
    <n v="0"/>
    <n v="101.2"/>
  </r>
  <r>
    <x v="0"/>
    <x v="8"/>
    <x v="5"/>
    <x v="0"/>
    <x v="1"/>
    <x v="2"/>
    <x v="0"/>
    <x v="1"/>
    <n v="1"/>
    <n v="0"/>
    <n v="0"/>
  </r>
  <r>
    <x v="11"/>
    <x v="17"/>
    <x v="8"/>
    <x v="2"/>
    <x v="1"/>
    <x v="0"/>
    <x v="0"/>
    <x v="0"/>
    <n v="316"/>
    <n v="0"/>
    <n v="86.9"/>
  </r>
  <r>
    <x v="4"/>
    <x v="13"/>
    <x v="0"/>
    <x v="0"/>
    <x v="1"/>
    <x v="4"/>
    <x v="2"/>
    <x v="0"/>
    <n v="2"/>
    <n v="0"/>
    <n v="1.1000000000000001"/>
  </r>
  <r>
    <x v="7"/>
    <x v="24"/>
    <x v="2"/>
    <x v="0"/>
    <x v="1"/>
    <x v="0"/>
    <x v="1"/>
    <x v="0"/>
    <n v="1"/>
    <n v="0"/>
    <n v="0.27500000000000002"/>
  </r>
  <r>
    <x v="3"/>
    <x v="8"/>
    <x v="5"/>
    <x v="0"/>
    <x v="1"/>
    <x v="3"/>
    <x v="2"/>
    <x v="1"/>
    <n v="1"/>
    <n v="0"/>
    <n v="0"/>
  </r>
  <r>
    <x v="1"/>
    <x v="17"/>
    <x v="8"/>
    <x v="2"/>
    <x v="1"/>
    <x v="0"/>
    <x v="1"/>
    <x v="1"/>
    <n v="3"/>
    <n v="0"/>
    <n v="0"/>
  </r>
  <r>
    <x v="2"/>
    <x v="26"/>
    <x v="2"/>
    <x v="0"/>
    <x v="1"/>
    <x v="2"/>
    <x v="0"/>
    <x v="1"/>
    <n v="1"/>
    <n v="0"/>
    <n v="0"/>
  </r>
  <r>
    <x v="0"/>
    <x v="25"/>
    <x v="11"/>
    <x v="0"/>
    <x v="1"/>
    <x v="4"/>
    <x v="3"/>
    <x v="0"/>
    <n v="3"/>
    <n v="0"/>
    <n v="1.6500000000000001"/>
  </r>
  <r>
    <x v="1"/>
    <x v="22"/>
    <x v="7"/>
    <x v="2"/>
    <x v="1"/>
    <x v="3"/>
    <x v="2"/>
    <x v="1"/>
    <n v="0"/>
    <n v="0"/>
    <n v="0"/>
  </r>
  <r>
    <x v="8"/>
    <x v="6"/>
    <x v="4"/>
    <x v="2"/>
    <x v="1"/>
    <x v="1"/>
    <x v="2"/>
    <x v="0"/>
    <n v="163"/>
    <n v="51.005500000000005"/>
    <n v="73.350000000000009"/>
  </r>
  <r>
    <x v="1"/>
    <x v="9"/>
    <x v="2"/>
    <x v="0"/>
    <x v="1"/>
    <x v="4"/>
    <x v="2"/>
    <x v="1"/>
    <n v="54"/>
    <n v="0"/>
    <n v="0"/>
  </r>
  <r>
    <x v="11"/>
    <x v="17"/>
    <x v="8"/>
    <x v="1"/>
    <x v="1"/>
    <x v="5"/>
    <x v="0"/>
    <x v="1"/>
    <n v="1"/>
    <n v="6.0182000000000002"/>
    <n v="0"/>
  </r>
  <r>
    <x v="6"/>
    <x v="0"/>
    <x v="0"/>
    <x v="1"/>
    <x v="1"/>
    <x v="5"/>
    <x v="2"/>
    <x v="0"/>
    <n v="1"/>
    <n v="0.60020000000000007"/>
    <n v="0.69000000000000006"/>
  </r>
  <r>
    <x v="1"/>
    <x v="5"/>
    <x v="1"/>
    <x v="1"/>
    <x v="1"/>
    <x v="2"/>
    <x v="0"/>
    <x v="0"/>
    <n v="1"/>
    <n v="0"/>
    <n v="0.27500000000000002"/>
  </r>
  <r>
    <x v="7"/>
    <x v="3"/>
    <x v="2"/>
    <x v="0"/>
    <x v="1"/>
    <x v="0"/>
    <x v="2"/>
    <x v="1"/>
    <n v="5"/>
    <n v="0"/>
    <n v="0"/>
  </r>
  <r>
    <x v="10"/>
    <x v="12"/>
    <x v="1"/>
    <x v="0"/>
    <x v="1"/>
    <x v="0"/>
    <x v="1"/>
    <x v="0"/>
    <n v="376"/>
    <n v="0"/>
    <n v="103.4"/>
  </r>
  <r>
    <x v="10"/>
    <x v="6"/>
    <x v="4"/>
    <x v="2"/>
    <x v="1"/>
    <x v="3"/>
    <x v="3"/>
    <x v="0"/>
    <n v="7"/>
    <n v="0"/>
    <n v="3.85"/>
  </r>
  <r>
    <x v="9"/>
    <x v="4"/>
    <x v="3"/>
    <x v="1"/>
    <x v="1"/>
    <x v="4"/>
    <x v="3"/>
    <x v="1"/>
    <n v="8"/>
    <n v="0"/>
    <n v="0"/>
  </r>
  <r>
    <x v="0"/>
    <x v="8"/>
    <x v="5"/>
    <x v="0"/>
    <x v="1"/>
    <x v="2"/>
    <x v="3"/>
    <x v="0"/>
    <n v="42"/>
    <n v="0"/>
    <n v="11.13"/>
  </r>
  <r>
    <x v="0"/>
    <x v="15"/>
    <x v="2"/>
    <x v="0"/>
    <x v="1"/>
    <x v="2"/>
    <x v="2"/>
    <x v="0"/>
    <n v="612"/>
    <n v="0"/>
    <n v="162.18"/>
  </r>
  <r>
    <x v="8"/>
    <x v="16"/>
    <x v="7"/>
    <x v="0"/>
    <x v="1"/>
    <x v="1"/>
    <x v="1"/>
    <x v="0"/>
    <n v="147"/>
    <n v="45.852600000000002"/>
    <n v="66.150000000000006"/>
  </r>
  <r>
    <x v="8"/>
    <x v="6"/>
    <x v="4"/>
    <x v="1"/>
    <x v="1"/>
    <x v="1"/>
    <x v="2"/>
    <x v="0"/>
    <n v="45"/>
    <n v="12.903600000000001"/>
    <n v="20.25"/>
  </r>
  <r>
    <x v="9"/>
    <x v="6"/>
    <x v="4"/>
    <x v="2"/>
    <x v="0"/>
    <x v="1"/>
    <x v="3"/>
    <x v="0"/>
    <n v="22"/>
    <n v="4.0156999999999998"/>
    <n v="9.9"/>
  </r>
  <r>
    <x v="4"/>
    <x v="19"/>
    <x v="2"/>
    <x v="0"/>
    <x v="1"/>
    <x v="2"/>
    <x v="2"/>
    <x v="1"/>
    <n v="83"/>
    <n v="0"/>
    <n v="0"/>
  </r>
  <r>
    <x v="4"/>
    <x v="12"/>
    <x v="1"/>
    <x v="0"/>
    <x v="1"/>
    <x v="1"/>
    <x v="3"/>
    <x v="0"/>
    <n v="265"/>
    <n v="88.336300000000008"/>
    <n v="119.25"/>
  </r>
  <r>
    <x v="8"/>
    <x v="4"/>
    <x v="3"/>
    <x v="0"/>
    <x v="0"/>
    <x v="0"/>
    <x v="0"/>
    <x v="0"/>
    <n v="176"/>
    <n v="0"/>
    <n v="48.400000000000006"/>
  </r>
  <r>
    <x v="9"/>
    <x v="1"/>
    <x v="1"/>
    <x v="2"/>
    <x v="1"/>
    <x v="2"/>
    <x v="0"/>
    <x v="0"/>
    <n v="6"/>
    <n v="0"/>
    <n v="1.59"/>
  </r>
  <r>
    <x v="6"/>
    <x v="16"/>
    <x v="7"/>
    <x v="0"/>
    <x v="1"/>
    <x v="4"/>
    <x v="0"/>
    <x v="0"/>
    <n v="9"/>
    <n v="0"/>
    <n v="4.95"/>
  </r>
  <r>
    <x v="0"/>
    <x v="9"/>
    <x v="2"/>
    <x v="0"/>
    <x v="1"/>
    <x v="3"/>
    <x v="3"/>
    <x v="0"/>
    <n v="170"/>
    <n v="0"/>
    <n v="93.5"/>
  </r>
  <r>
    <x v="10"/>
    <x v="26"/>
    <x v="2"/>
    <x v="0"/>
    <x v="1"/>
    <x v="0"/>
    <x v="2"/>
    <x v="0"/>
    <n v="3"/>
    <n v="0"/>
    <n v="0.82500000000000007"/>
  </r>
  <r>
    <x v="4"/>
    <x v="16"/>
    <x v="7"/>
    <x v="0"/>
    <x v="1"/>
    <x v="5"/>
    <x v="2"/>
    <x v="0"/>
    <n v="1"/>
    <n v="3.7346000000000004"/>
    <n v="0.69000000000000006"/>
  </r>
  <r>
    <x v="9"/>
    <x v="6"/>
    <x v="4"/>
    <x v="2"/>
    <x v="0"/>
    <x v="3"/>
    <x v="2"/>
    <x v="0"/>
    <n v="12"/>
    <n v="0"/>
    <n v="6.6000000000000005"/>
  </r>
  <r>
    <x v="2"/>
    <x v="8"/>
    <x v="5"/>
    <x v="0"/>
    <x v="1"/>
    <x v="4"/>
    <x v="1"/>
    <x v="0"/>
    <n v="2"/>
    <n v="0"/>
    <n v="1.1000000000000001"/>
  </r>
  <r>
    <x v="4"/>
    <x v="10"/>
    <x v="0"/>
    <x v="1"/>
    <x v="0"/>
    <x v="0"/>
    <x v="3"/>
    <x v="0"/>
    <n v="33"/>
    <n v="0"/>
    <n v="8.745000000000001"/>
  </r>
  <r>
    <x v="4"/>
    <x v="12"/>
    <x v="1"/>
    <x v="0"/>
    <x v="1"/>
    <x v="0"/>
    <x v="0"/>
    <x v="0"/>
    <n v="934"/>
    <n v="0"/>
    <n v="247.51000000000002"/>
  </r>
  <r>
    <x v="8"/>
    <x v="10"/>
    <x v="0"/>
    <x v="0"/>
    <x v="0"/>
    <x v="3"/>
    <x v="3"/>
    <x v="1"/>
    <n v="4"/>
    <n v="0"/>
    <n v="0"/>
  </r>
  <r>
    <x v="9"/>
    <x v="12"/>
    <x v="1"/>
    <x v="2"/>
    <x v="1"/>
    <x v="1"/>
    <x v="1"/>
    <x v="0"/>
    <n v="11"/>
    <n v="2.8260000000000001"/>
    <n v="4.95"/>
  </r>
  <r>
    <x v="10"/>
    <x v="17"/>
    <x v="8"/>
    <x v="0"/>
    <x v="1"/>
    <x v="4"/>
    <x v="3"/>
    <x v="0"/>
    <n v="36"/>
    <n v="0"/>
    <n v="19.8"/>
  </r>
  <r>
    <x v="3"/>
    <x v="9"/>
    <x v="2"/>
    <x v="0"/>
    <x v="1"/>
    <x v="1"/>
    <x v="0"/>
    <x v="0"/>
    <n v="477"/>
    <n v="164.93210000000002"/>
    <n v="214.65"/>
  </r>
  <r>
    <x v="3"/>
    <x v="6"/>
    <x v="4"/>
    <x v="0"/>
    <x v="1"/>
    <x v="0"/>
    <x v="0"/>
    <x v="0"/>
    <n v="5362"/>
    <n v="0"/>
    <n v="1474.5500000000002"/>
  </r>
  <r>
    <x v="2"/>
    <x v="16"/>
    <x v="7"/>
    <x v="0"/>
    <x v="1"/>
    <x v="0"/>
    <x v="2"/>
    <x v="1"/>
    <n v="35"/>
    <n v="0"/>
    <n v="0"/>
  </r>
  <r>
    <x v="4"/>
    <x v="6"/>
    <x v="4"/>
    <x v="0"/>
    <x v="0"/>
    <x v="4"/>
    <x v="0"/>
    <x v="0"/>
    <n v="18"/>
    <n v="0"/>
    <n v="9.9"/>
  </r>
  <r>
    <x v="11"/>
    <x v="5"/>
    <x v="1"/>
    <x v="0"/>
    <x v="1"/>
    <x v="3"/>
    <x v="2"/>
    <x v="0"/>
    <n v="127"/>
    <n v="0"/>
    <n v="69.850000000000009"/>
  </r>
  <r>
    <x v="3"/>
    <x v="11"/>
    <x v="2"/>
    <x v="1"/>
    <x v="1"/>
    <x v="4"/>
    <x v="0"/>
    <x v="1"/>
    <n v="3"/>
    <n v="0"/>
    <n v="0"/>
  </r>
  <r>
    <x v="4"/>
    <x v="2"/>
    <x v="2"/>
    <x v="0"/>
    <x v="1"/>
    <x v="2"/>
    <x v="1"/>
    <x v="0"/>
    <n v="5"/>
    <n v="0"/>
    <n v="1.325"/>
  </r>
  <r>
    <x v="8"/>
    <x v="0"/>
    <x v="0"/>
    <x v="0"/>
    <x v="1"/>
    <x v="2"/>
    <x v="0"/>
    <x v="0"/>
    <n v="51"/>
    <n v="0"/>
    <n v="14.025"/>
  </r>
  <r>
    <x v="3"/>
    <x v="18"/>
    <x v="9"/>
    <x v="0"/>
    <x v="1"/>
    <x v="1"/>
    <x v="2"/>
    <x v="0"/>
    <n v="31"/>
    <n v="8.7446000000000002"/>
    <n v="13.950000000000001"/>
  </r>
  <r>
    <x v="9"/>
    <x v="5"/>
    <x v="1"/>
    <x v="2"/>
    <x v="1"/>
    <x v="0"/>
    <x v="1"/>
    <x v="0"/>
    <n v="8"/>
    <n v="0"/>
    <n v="2.12"/>
  </r>
  <r>
    <x v="2"/>
    <x v="17"/>
    <x v="8"/>
    <x v="2"/>
    <x v="1"/>
    <x v="2"/>
    <x v="1"/>
    <x v="0"/>
    <n v="26"/>
    <n v="0"/>
    <n v="7.15"/>
  </r>
  <r>
    <x v="6"/>
    <x v="19"/>
    <x v="2"/>
    <x v="0"/>
    <x v="1"/>
    <x v="5"/>
    <x v="1"/>
    <x v="0"/>
    <n v="3"/>
    <n v="11.785400000000001"/>
    <n v="2.0700000000000003"/>
  </r>
  <r>
    <x v="7"/>
    <x v="0"/>
    <x v="0"/>
    <x v="0"/>
    <x v="1"/>
    <x v="2"/>
    <x v="3"/>
    <x v="0"/>
    <n v="46"/>
    <n v="0"/>
    <n v="12.65"/>
  </r>
  <r>
    <x v="10"/>
    <x v="10"/>
    <x v="0"/>
    <x v="2"/>
    <x v="0"/>
    <x v="2"/>
    <x v="3"/>
    <x v="0"/>
    <n v="21"/>
    <n v="0"/>
    <n v="5.7750000000000004"/>
  </r>
  <r>
    <x v="7"/>
    <x v="17"/>
    <x v="8"/>
    <x v="0"/>
    <x v="1"/>
    <x v="1"/>
    <x v="0"/>
    <x v="0"/>
    <n v="988"/>
    <n v="288.78610000000003"/>
    <n v="444.6"/>
  </r>
  <r>
    <x v="7"/>
    <x v="2"/>
    <x v="2"/>
    <x v="0"/>
    <x v="1"/>
    <x v="0"/>
    <x v="3"/>
    <x v="0"/>
    <n v="716"/>
    <n v="0"/>
    <n v="196.9"/>
  </r>
  <r>
    <x v="10"/>
    <x v="16"/>
    <x v="7"/>
    <x v="2"/>
    <x v="1"/>
    <x v="0"/>
    <x v="3"/>
    <x v="0"/>
    <n v="49"/>
    <n v="0"/>
    <n v="13.475000000000001"/>
  </r>
  <r>
    <x v="5"/>
    <x v="19"/>
    <x v="2"/>
    <x v="0"/>
    <x v="1"/>
    <x v="4"/>
    <x v="1"/>
    <x v="1"/>
    <n v="15"/>
    <n v="0"/>
    <n v="0"/>
  </r>
  <r>
    <x v="1"/>
    <x v="11"/>
    <x v="2"/>
    <x v="1"/>
    <x v="1"/>
    <x v="3"/>
    <x v="3"/>
    <x v="0"/>
    <n v="19"/>
    <n v="0"/>
    <n v="10.450000000000001"/>
  </r>
  <r>
    <x v="3"/>
    <x v="23"/>
    <x v="2"/>
    <x v="0"/>
    <x v="1"/>
    <x v="0"/>
    <x v="2"/>
    <x v="0"/>
    <n v="60"/>
    <n v="0"/>
    <n v="16.5"/>
  </r>
  <r>
    <x v="7"/>
    <x v="11"/>
    <x v="2"/>
    <x v="1"/>
    <x v="1"/>
    <x v="3"/>
    <x v="1"/>
    <x v="0"/>
    <n v="5"/>
    <n v="0"/>
    <n v="2.75"/>
  </r>
  <r>
    <x v="0"/>
    <x v="14"/>
    <x v="6"/>
    <x v="0"/>
    <x v="1"/>
    <x v="2"/>
    <x v="3"/>
    <x v="0"/>
    <n v="1"/>
    <n v="0"/>
    <n v="0.26500000000000001"/>
  </r>
  <r>
    <x v="8"/>
    <x v="11"/>
    <x v="2"/>
    <x v="1"/>
    <x v="1"/>
    <x v="1"/>
    <x v="3"/>
    <x v="0"/>
    <n v="62"/>
    <n v="14.344600000000002"/>
    <n v="27.900000000000002"/>
  </r>
  <r>
    <x v="10"/>
    <x v="4"/>
    <x v="3"/>
    <x v="0"/>
    <x v="0"/>
    <x v="0"/>
    <x v="3"/>
    <x v="1"/>
    <n v="12"/>
    <n v="0"/>
    <n v="0"/>
  </r>
  <r>
    <x v="5"/>
    <x v="0"/>
    <x v="0"/>
    <x v="0"/>
    <x v="1"/>
    <x v="0"/>
    <x v="3"/>
    <x v="1"/>
    <n v="11"/>
    <n v="0"/>
    <n v="0"/>
  </r>
  <r>
    <x v="3"/>
    <x v="19"/>
    <x v="2"/>
    <x v="2"/>
    <x v="1"/>
    <x v="0"/>
    <x v="1"/>
    <x v="1"/>
    <n v="3"/>
    <n v="0"/>
    <n v="0"/>
  </r>
  <r>
    <x v="6"/>
    <x v="11"/>
    <x v="2"/>
    <x v="1"/>
    <x v="1"/>
    <x v="2"/>
    <x v="0"/>
    <x v="0"/>
    <n v="21"/>
    <n v="0"/>
    <n v="5.7750000000000004"/>
  </r>
  <r>
    <x v="5"/>
    <x v="5"/>
    <x v="1"/>
    <x v="1"/>
    <x v="1"/>
    <x v="1"/>
    <x v="2"/>
    <x v="0"/>
    <n v="2"/>
    <n v="0.25180000000000002"/>
    <n v="0.9"/>
  </r>
  <r>
    <x v="8"/>
    <x v="7"/>
    <x v="2"/>
    <x v="0"/>
    <x v="1"/>
    <x v="2"/>
    <x v="0"/>
    <x v="0"/>
    <n v="2"/>
    <n v="0"/>
    <n v="0.55000000000000004"/>
  </r>
  <r>
    <x v="4"/>
    <x v="4"/>
    <x v="3"/>
    <x v="2"/>
    <x v="1"/>
    <x v="0"/>
    <x v="0"/>
    <x v="0"/>
    <n v="155"/>
    <n v="0"/>
    <n v="41.075000000000003"/>
  </r>
  <r>
    <x v="7"/>
    <x v="4"/>
    <x v="3"/>
    <x v="0"/>
    <x v="1"/>
    <x v="2"/>
    <x v="1"/>
    <x v="1"/>
    <n v="1"/>
    <n v="0"/>
    <n v="0"/>
  </r>
  <r>
    <x v="7"/>
    <x v="10"/>
    <x v="0"/>
    <x v="1"/>
    <x v="1"/>
    <x v="2"/>
    <x v="0"/>
    <x v="0"/>
    <n v="41"/>
    <n v="0"/>
    <n v="11.275"/>
  </r>
  <r>
    <x v="7"/>
    <x v="10"/>
    <x v="0"/>
    <x v="0"/>
    <x v="1"/>
    <x v="0"/>
    <x v="0"/>
    <x v="0"/>
    <n v="8423"/>
    <n v="0"/>
    <n v="2316.3250000000003"/>
  </r>
  <r>
    <x v="10"/>
    <x v="1"/>
    <x v="1"/>
    <x v="0"/>
    <x v="1"/>
    <x v="4"/>
    <x v="2"/>
    <x v="1"/>
    <n v="27"/>
    <n v="0"/>
    <n v="0"/>
  </r>
  <r>
    <x v="0"/>
    <x v="7"/>
    <x v="2"/>
    <x v="2"/>
    <x v="1"/>
    <x v="0"/>
    <x v="3"/>
    <x v="0"/>
    <n v="1"/>
    <n v="0"/>
    <n v="0.26500000000000001"/>
  </r>
  <r>
    <x v="4"/>
    <x v="19"/>
    <x v="2"/>
    <x v="2"/>
    <x v="1"/>
    <x v="2"/>
    <x v="3"/>
    <x v="0"/>
    <n v="28"/>
    <n v="0"/>
    <n v="7.42"/>
  </r>
  <r>
    <x v="0"/>
    <x v="17"/>
    <x v="8"/>
    <x v="1"/>
    <x v="1"/>
    <x v="3"/>
    <x v="2"/>
    <x v="1"/>
    <n v="3"/>
    <n v="0"/>
    <n v="0"/>
  </r>
  <r>
    <x v="3"/>
    <x v="10"/>
    <x v="0"/>
    <x v="0"/>
    <x v="0"/>
    <x v="0"/>
    <x v="0"/>
    <x v="0"/>
    <n v="2060"/>
    <n v="0"/>
    <n v="566.5"/>
  </r>
  <r>
    <x v="5"/>
    <x v="16"/>
    <x v="7"/>
    <x v="2"/>
    <x v="1"/>
    <x v="0"/>
    <x v="0"/>
    <x v="0"/>
    <n v="44"/>
    <n v="0"/>
    <n v="11.66"/>
  </r>
  <r>
    <x v="2"/>
    <x v="19"/>
    <x v="2"/>
    <x v="2"/>
    <x v="1"/>
    <x v="4"/>
    <x v="2"/>
    <x v="0"/>
    <n v="12"/>
    <n v="0"/>
    <n v="6.6000000000000005"/>
  </r>
  <r>
    <x v="2"/>
    <x v="5"/>
    <x v="1"/>
    <x v="0"/>
    <x v="1"/>
    <x v="1"/>
    <x v="0"/>
    <x v="0"/>
    <n v="66"/>
    <n v="27.072200000000002"/>
    <n v="29.700000000000003"/>
  </r>
  <r>
    <x v="0"/>
    <x v="15"/>
    <x v="2"/>
    <x v="1"/>
    <x v="1"/>
    <x v="3"/>
    <x v="2"/>
    <x v="0"/>
    <n v="25"/>
    <n v="0"/>
    <n v="13.75"/>
  </r>
  <r>
    <x v="8"/>
    <x v="10"/>
    <x v="0"/>
    <x v="1"/>
    <x v="1"/>
    <x v="1"/>
    <x v="3"/>
    <x v="0"/>
    <n v="30"/>
    <n v="12.0427"/>
    <n v="13.5"/>
  </r>
  <r>
    <x v="0"/>
    <x v="6"/>
    <x v="4"/>
    <x v="2"/>
    <x v="0"/>
    <x v="1"/>
    <x v="1"/>
    <x v="0"/>
    <n v="13"/>
    <n v="3.5283000000000002"/>
    <n v="5.8500000000000005"/>
  </r>
  <r>
    <x v="6"/>
    <x v="0"/>
    <x v="0"/>
    <x v="0"/>
    <x v="1"/>
    <x v="0"/>
    <x v="2"/>
    <x v="1"/>
    <n v="18"/>
    <n v="0"/>
    <n v="0"/>
  </r>
  <r>
    <x v="11"/>
    <x v="6"/>
    <x v="4"/>
    <x v="2"/>
    <x v="0"/>
    <x v="4"/>
    <x v="2"/>
    <x v="1"/>
    <n v="1"/>
    <n v="0"/>
    <n v="0"/>
  </r>
  <r>
    <x v="0"/>
    <x v="1"/>
    <x v="1"/>
    <x v="0"/>
    <x v="1"/>
    <x v="0"/>
    <x v="2"/>
    <x v="1"/>
    <n v="99"/>
    <n v="0"/>
    <n v="0"/>
  </r>
  <r>
    <x v="0"/>
    <x v="19"/>
    <x v="2"/>
    <x v="2"/>
    <x v="1"/>
    <x v="2"/>
    <x v="1"/>
    <x v="1"/>
    <n v="4"/>
    <n v="0"/>
    <n v="0"/>
  </r>
  <r>
    <x v="4"/>
    <x v="9"/>
    <x v="2"/>
    <x v="0"/>
    <x v="1"/>
    <x v="1"/>
    <x v="2"/>
    <x v="0"/>
    <n v="887"/>
    <n v="262.57960000000003"/>
    <n v="399.15000000000003"/>
  </r>
  <r>
    <x v="3"/>
    <x v="4"/>
    <x v="3"/>
    <x v="2"/>
    <x v="0"/>
    <x v="3"/>
    <x v="2"/>
    <x v="1"/>
    <n v="0"/>
    <n v="0"/>
    <n v="0"/>
  </r>
  <r>
    <x v="2"/>
    <x v="17"/>
    <x v="8"/>
    <x v="2"/>
    <x v="1"/>
    <x v="0"/>
    <x v="2"/>
    <x v="1"/>
    <n v="46"/>
    <n v="0"/>
    <n v="0"/>
  </r>
  <r>
    <x v="6"/>
    <x v="17"/>
    <x v="8"/>
    <x v="2"/>
    <x v="1"/>
    <x v="5"/>
    <x v="0"/>
    <x v="0"/>
    <n v="4"/>
    <n v="67.136300000000006"/>
    <n v="2.7600000000000002"/>
  </r>
  <r>
    <x v="5"/>
    <x v="11"/>
    <x v="2"/>
    <x v="1"/>
    <x v="1"/>
    <x v="0"/>
    <x v="3"/>
    <x v="1"/>
    <n v="18"/>
    <n v="0"/>
    <n v="0"/>
  </r>
  <r>
    <x v="1"/>
    <x v="2"/>
    <x v="2"/>
    <x v="0"/>
    <x v="1"/>
    <x v="0"/>
    <x v="2"/>
    <x v="1"/>
    <n v="33"/>
    <n v="0"/>
    <n v="0"/>
  </r>
  <r>
    <x v="0"/>
    <x v="10"/>
    <x v="0"/>
    <x v="2"/>
    <x v="1"/>
    <x v="4"/>
    <x v="3"/>
    <x v="0"/>
    <n v="36"/>
    <n v="0"/>
    <n v="19.8"/>
  </r>
  <r>
    <x v="4"/>
    <x v="4"/>
    <x v="3"/>
    <x v="2"/>
    <x v="1"/>
    <x v="2"/>
    <x v="3"/>
    <x v="1"/>
    <n v="2"/>
    <n v="0"/>
    <n v="0"/>
  </r>
  <r>
    <x v="5"/>
    <x v="16"/>
    <x v="7"/>
    <x v="1"/>
    <x v="1"/>
    <x v="1"/>
    <x v="1"/>
    <x v="0"/>
    <n v="8"/>
    <n v="1.6415000000000002"/>
    <n v="3.6"/>
  </r>
  <r>
    <x v="1"/>
    <x v="4"/>
    <x v="3"/>
    <x v="0"/>
    <x v="0"/>
    <x v="0"/>
    <x v="3"/>
    <x v="1"/>
    <n v="14"/>
    <n v="0"/>
    <n v="0"/>
  </r>
  <r>
    <x v="10"/>
    <x v="10"/>
    <x v="0"/>
    <x v="2"/>
    <x v="1"/>
    <x v="3"/>
    <x v="1"/>
    <x v="1"/>
    <n v="2"/>
    <n v="0"/>
    <n v="0"/>
  </r>
  <r>
    <x v="7"/>
    <x v="2"/>
    <x v="2"/>
    <x v="2"/>
    <x v="1"/>
    <x v="3"/>
    <x v="3"/>
    <x v="0"/>
    <n v="2"/>
    <n v="0"/>
    <n v="1.1000000000000001"/>
  </r>
  <r>
    <x v="2"/>
    <x v="0"/>
    <x v="0"/>
    <x v="2"/>
    <x v="1"/>
    <x v="1"/>
    <x v="2"/>
    <x v="0"/>
    <n v="25"/>
    <n v="5.3197000000000001"/>
    <n v="11.25"/>
  </r>
  <r>
    <x v="5"/>
    <x v="11"/>
    <x v="2"/>
    <x v="0"/>
    <x v="1"/>
    <x v="1"/>
    <x v="3"/>
    <x v="0"/>
    <n v="3084"/>
    <n v="1127.2223000000001"/>
    <n v="1387.8"/>
  </r>
  <r>
    <x v="0"/>
    <x v="3"/>
    <x v="2"/>
    <x v="0"/>
    <x v="1"/>
    <x v="3"/>
    <x v="2"/>
    <x v="0"/>
    <n v="6"/>
    <n v="0"/>
    <n v="3.3000000000000003"/>
  </r>
  <r>
    <x v="2"/>
    <x v="8"/>
    <x v="5"/>
    <x v="2"/>
    <x v="1"/>
    <x v="3"/>
    <x v="2"/>
    <x v="1"/>
    <n v="0"/>
    <n v="0"/>
    <n v="0"/>
  </r>
  <r>
    <x v="9"/>
    <x v="11"/>
    <x v="2"/>
    <x v="2"/>
    <x v="1"/>
    <x v="4"/>
    <x v="0"/>
    <x v="1"/>
    <n v="1"/>
    <n v="0"/>
    <n v="0"/>
  </r>
  <r>
    <x v="11"/>
    <x v="10"/>
    <x v="0"/>
    <x v="0"/>
    <x v="1"/>
    <x v="3"/>
    <x v="3"/>
    <x v="1"/>
    <n v="5"/>
    <n v="0"/>
    <n v="0"/>
  </r>
  <r>
    <x v="11"/>
    <x v="3"/>
    <x v="2"/>
    <x v="1"/>
    <x v="1"/>
    <x v="2"/>
    <x v="0"/>
    <x v="0"/>
    <n v="1"/>
    <n v="0"/>
    <n v="0.27500000000000002"/>
  </r>
  <r>
    <x v="10"/>
    <x v="11"/>
    <x v="2"/>
    <x v="2"/>
    <x v="1"/>
    <x v="1"/>
    <x v="3"/>
    <x v="0"/>
    <n v="74"/>
    <n v="20.008500000000002"/>
    <n v="33.300000000000004"/>
  </r>
  <r>
    <x v="2"/>
    <x v="10"/>
    <x v="0"/>
    <x v="0"/>
    <x v="0"/>
    <x v="4"/>
    <x v="1"/>
    <x v="1"/>
    <n v="19"/>
    <n v="0"/>
    <n v="0"/>
  </r>
  <r>
    <x v="7"/>
    <x v="10"/>
    <x v="0"/>
    <x v="1"/>
    <x v="0"/>
    <x v="0"/>
    <x v="2"/>
    <x v="0"/>
    <n v="126"/>
    <n v="0"/>
    <n v="34.65"/>
  </r>
  <r>
    <x v="10"/>
    <x v="16"/>
    <x v="7"/>
    <x v="2"/>
    <x v="1"/>
    <x v="3"/>
    <x v="3"/>
    <x v="0"/>
    <n v="1"/>
    <n v="0"/>
    <n v="0.55000000000000004"/>
  </r>
  <r>
    <x v="10"/>
    <x v="19"/>
    <x v="2"/>
    <x v="1"/>
    <x v="1"/>
    <x v="4"/>
    <x v="2"/>
    <x v="0"/>
    <n v="4"/>
    <n v="0"/>
    <n v="2.2000000000000002"/>
  </r>
  <r>
    <x v="10"/>
    <x v="6"/>
    <x v="4"/>
    <x v="1"/>
    <x v="1"/>
    <x v="2"/>
    <x v="1"/>
    <x v="0"/>
    <n v="3"/>
    <n v="0"/>
    <n v="0.82500000000000007"/>
  </r>
  <r>
    <x v="8"/>
    <x v="6"/>
    <x v="4"/>
    <x v="0"/>
    <x v="1"/>
    <x v="2"/>
    <x v="0"/>
    <x v="1"/>
    <n v="7"/>
    <n v="0"/>
    <n v="0"/>
  </r>
  <r>
    <x v="1"/>
    <x v="17"/>
    <x v="8"/>
    <x v="1"/>
    <x v="1"/>
    <x v="3"/>
    <x v="2"/>
    <x v="0"/>
    <n v="27"/>
    <n v="0"/>
    <n v="14.850000000000001"/>
  </r>
  <r>
    <x v="0"/>
    <x v="4"/>
    <x v="3"/>
    <x v="2"/>
    <x v="1"/>
    <x v="3"/>
    <x v="2"/>
    <x v="0"/>
    <n v="89"/>
    <n v="0"/>
    <n v="48.95"/>
  </r>
  <r>
    <x v="9"/>
    <x v="0"/>
    <x v="0"/>
    <x v="1"/>
    <x v="1"/>
    <x v="2"/>
    <x v="2"/>
    <x v="0"/>
    <n v="3"/>
    <n v="0"/>
    <n v="0.79500000000000004"/>
  </r>
  <r>
    <x v="2"/>
    <x v="18"/>
    <x v="9"/>
    <x v="0"/>
    <x v="1"/>
    <x v="2"/>
    <x v="3"/>
    <x v="0"/>
    <n v="2"/>
    <n v="0"/>
    <n v="0.55000000000000004"/>
  </r>
  <r>
    <x v="6"/>
    <x v="10"/>
    <x v="0"/>
    <x v="0"/>
    <x v="1"/>
    <x v="3"/>
    <x v="2"/>
    <x v="0"/>
    <n v="4168"/>
    <n v="0"/>
    <n v="2292.4"/>
  </r>
  <r>
    <x v="10"/>
    <x v="5"/>
    <x v="1"/>
    <x v="0"/>
    <x v="1"/>
    <x v="1"/>
    <x v="0"/>
    <x v="0"/>
    <n v="127"/>
    <n v="33.094700000000003"/>
    <n v="57.150000000000006"/>
  </r>
  <r>
    <x v="11"/>
    <x v="6"/>
    <x v="4"/>
    <x v="0"/>
    <x v="1"/>
    <x v="0"/>
    <x v="0"/>
    <x v="1"/>
    <n v="59"/>
    <n v="0"/>
    <n v="0"/>
  </r>
  <r>
    <x v="5"/>
    <x v="6"/>
    <x v="4"/>
    <x v="2"/>
    <x v="0"/>
    <x v="4"/>
    <x v="0"/>
    <x v="0"/>
    <n v="18"/>
    <n v="0"/>
    <n v="9.9"/>
  </r>
  <r>
    <x v="5"/>
    <x v="26"/>
    <x v="2"/>
    <x v="0"/>
    <x v="1"/>
    <x v="0"/>
    <x v="3"/>
    <x v="1"/>
    <n v="13"/>
    <n v="0"/>
    <n v="0"/>
  </r>
  <r>
    <x v="4"/>
    <x v="6"/>
    <x v="4"/>
    <x v="2"/>
    <x v="0"/>
    <x v="0"/>
    <x v="3"/>
    <x v="0"/>
    <n v="58"/>
    <n v="0"/>
    <n v="15.370000000000001"/>
  </r>
  <r>
    <x v="7"/>
    <x v="19"/>
    <x v="2"/>
    <x v="2"/>
    <x v="1"/>
    <x v="3"/>
    <x v="0"/>
    <x v="0"/>
    <n v="12"/>
    <n v="0"/>
    <n v="6.6000000000000005"/>
  </r>
  <r>
    <x v="1"/>
    <x v="13"/>
    <x v="0"/>
    <x v="1"/>
    <x v="1"/>
    <x v="2"/>
    <x v="2"/>
    <x v="0"/>
    <n v="2"/>
    <n v="0"/>
    <n v="0.55000000000000004"/>
  </r>
  <r>
    <x v="11"/>
    <x v="11"/>
    <x v="2"/>
    <x v="1"/>
    <x v="1"/>
    <x v="2"/>
    <x v="2"/>
    <x v="1"/>
    <n v="7"/>
    <n v="0"/>
    <n v="0"/>
  </r>
  <r>
    <x v="5"/>
    <x v="19"/>
    <x v="2"/>
    <x v="0"/>
    <x v="1"/>
    <x v="1"/>
    <x v="1"/>
    <x v="0"/>
    <n v="948"/>
    <n v="332.21809999999999"/>
    <n v="426.6"/>
  </r>
  <r>
    <x v="8"/>
    <x v="5"/>
    <x v="1"/>
    <x v="0"/>
    <x v="1"/>
    <x v="0"/>
    <x v="0"/>
    <x v="1"/>
    <n v="8"/>
    <n v="0"/>
    <n v="0"/>
  </r>
  <r>
    <x v="10"/>
    <x v="2"/>
    <x v="2"/>
    <x v="2"/>
    <x v="1"/>
    <x v="3"/>
    <x v="2"/>
    <x v="0"/>
    <n v="14"/>
    <n v="0"/>
    <n v="7.7"/>
  </r>
  <r>
    <x v="5"/>
    <x v="19"/>
    <x v="2"/>
    <x v="0"/>
    <x v="1"/>
    <x v="2"/>
    <x v="0"/>
    <x v="1"/>
    <n v="20"/>
    <n v="0"/>
    <n v="0"/>
  </r>
  <r>
    <x v="2"/>
    <x v="8"/>
    <x v="5"/>
    <x v="0"/>
    <x v="1"/>
    <x v="3"/>
    <x v="1"/>
    <x v="0"/>
    <n v="6"/>
    <n v="0"/>
    <n v="3.3000000000000003"/>
  </r>
  <r>
    <x v="8"/>
    <x v="13"/>
    <x v="0"/>
    <x v="0"/>
    <x v="1"/>
    <x v="1"/>
    <x v="2"/>
    <x v="0"/>
    <n v="60"/>
    <n v="31.451900000000002"/>
    <n v="27"/>
  </r>
  <r>
    <x v="6"/>
    <x v="5"/>
    <x v="1"/>
    <x v="0"/>
    <x v="1"/>
    <x v="3"/>
    <x v="0"/>
    <x v="0"/>
    <n v="36"/>
    <n v="0"/>
    <n v="19.8"/>
  </r>
  <r>
    <x v="4"/>
    <x v="18"/>
    <x v="9"/>
    <x v="2"/>
    <x v="1"/>
    <x v="0"/>
    <x v="2"/>
    <x v="1"/>
    <n v="1"/>
    <n v="0"/>
    <n v="0"/>
  </r>
  <r>
    <x v="0"/>
    <x v="29"/>
    <x v="1"/>
    <x v="0"/>
    <x v="1"/>
    <x v="0"/>
    <x v="0"/>
    <x v="0"/>
    <n v="7"/>
    <n v="0"/>
    <n v="1.855"/>
  </r>
  <r>
    <x v="2"/>
    <x v="22"/>
    <x v="7"/>
    <x v="0"/>
    <x v="1"/>
    <x v="0"/>
    <x v="2"/>
    <x v="1"/>
    <n v="2"/>
    <n v="0"/>
    <n v="0"/>
  </r>
  <r>
    <x v="8"/>
    <x v="12"/>
    <x v="1"/>
    <x v="0"/>
    <x v="1"/>
    <x v="0"/>
    <x v="2"/>
    <x v="1"/>
    <n v="44"/>
    <n v="0"/>
    <n v="0"/>
  </r>
  <r>
    <x v="9"/>
    <x v="8"/>
    <x v="5"/>
    <x v="0"/>
    <x v="1"/>
    <x v="2"/>
    <x v="3"/>
    <x v="1"/>
    <n v="1"/>
    <n v="0"/>
    <n v="0"/>
  </r>
  <r>
    <x v="6"/>
    <x v="4"/>
    <x v="3"/>
    <x v="2"/>
    <x v="0"/>
    <x v="1"/>
    <x v="3"/>
    <x v="0"/>
    <n v="3"/>
    <n v="1.5043"/>
    <n v="1.35"/>
  </r>
  <r>
    <x v="2"/>
    <x v="10"/>
    <x v="0"/>
    <x v="2"/>
    <x v="0"/>
    <x v="1"/>
    <x v="0"/>
    <x v="0"/>
    <n v="81"/>
    <n v="18.5778"/>
    <n v="36.450000000000003"/>
  </r>
  <r>
    <x v="5"/>
    <x v="19"/>
    <x v="2"/>
    <x v="1"/>
    <x v="1"/>
    <x v="0"/>
    <x v="2"/>
    <x v="0"/>
    <n v="431"/>
    <n v="0"/>
    <n v="114.215"/>
  </r>
  <r>
    <x v="2"/>
    <x v="17"/>
    <x v="8"/>
    <x v="1"/>
    <x v="1"/>
    <x v="2"/>
    <x v="3"/>
    <x v="1"/>
    <n v="2"/>
    <n v="0"/>
    <n v="0"/>
  </r>
  <r>
    <x v="7"/>
    <x v="10"/>
    <x v="0"/>
    <x v="2"/>
    <x v="0"/>
    <x v="4"/>
    <x v="0"/>
    <x v="1"/>
    <n v="7"/>
    <n v="0"/>
    <n v="0"/>
  </r>
  <r>
    <x v="11"/>
    <x v="17"/>
    <x v="8"/>
    <x v="1"/>
    <x v="1"/>
    <x v="4"/>
    <x v="2"/>
    <x v="1"/>
    <n v="68"/>
    <n v="0"/>
    <n v="0"/>
  </r>
  <r>
    <x v="2"/>
    <x v="4"/>
    <x v="3"/>
    <x v="1"/>
    <x v="1"/>
    <x v="0"/>
    <x v="2"/>
    <x v="0"/>
    <n v="87"/>
    <n v="0"/>
    <n v="23.925000000000001"/>
  </r>
  <r>
    <x v="8"/>
    <x v="25"/>
    <x v="11"/>
    <x v="0"/>
    <x v="1"/>
    <x v="2"/>
    <x v="2"/>
    <x v="0"/>
    <n v="4"/>
    <n v="0"/>
    <n v="1.1000000000000001"/>
  </r>
  <r>
    <x v="8"/>
    <x v="6"/>
    <x v="4"/>
    <x v="0"/>
    <x v="0"/>
    <x v="3"/>
    <x v="2"/>
    <x v="0"/>
    <n v="233"/>
    <n v="0"/>
    <n v="128.15"/>
  </r>
  <r>
    <x v="11"/>
    <x v="29"/>
    <x v="1"/>
    <x v="0"/>
    <x v="1"/>
    <x v="2"/>
    <x v="2"/>
    <x v="0"/>
    <n v="1"/>
    <n v="0"/>
    <n v="0.27500000000000002"/>
  </r>
  <r>
    <x v="3"/>
    <x v="15"/>
    <x v="2"/>
    <x v="0"/>
    <x v="1"/>
    <x v="2"/>
    <x v="2"/>
    <x v="1"/>
    <n v="21"/>
    <n v="0"/>
    <n v="0"/>
  </r>
  <r>
    <x v="10"/>
    <x v="17"/>
    <x v="8"/>
    <x v="1"/>
    <x v="1"/>
    <x v="2"/>
    <x v="2"/>
    <x v="1"/>
    <n v="5"/>
    <n v="0"/>
    <n v="0"/>
  </r>
  <r>
    <x v="8"/>
    <x v="4"/>
    <x v="3"/>
    <x v="2"/>
    <x v="1"/>
    <x v="2"/>
    <x v="1"/>
    <x v="0"/>
    <n v="9"/>
    <n v="0"/>
    <n v="2.4750000000000001"/>
  </r>
  <r>
    <x v="5"/>
    <x v="11"/>
    <x v="2"/>
    <x v="0"/>
    <x v="1"/>
    <x v="4"/>
    <x v="2"/>
    <x v="1"/>
    <n v="184"/>
    <n v="0"/>
    <n v="0"/>
  </r>
  <r>
    <x v="8"/>
    <x v="18"/>
    <x v="9"/>
    <x v="2"/>
    <x v="1"/>
    <x v="3"/>
    <x v="3"/>
    <x v="0"/>
    <n v="2"/>
    <n v="0"/>
    <n v="1.1000000000000001"/>
  </r>
  <r>
    <x v="11"/>
    <x v="9"/>
    <x v="2"/>
    <x v="0"/>
    <x v="1"/>
    <x v="0"/>
    <x v="2"/>
    <x v="1"/>
    <n v="170"/>
    <n v="0"/>
    <n v="0"/>
  </r>
  <r>
    <x v="10"/>
    <x v="10"/>
    <x v="0"/>
    <x v="0"/>
    <x v="0"/>
    <x v="2"/>
    <x v="1"/>
    <x v="1"/>
    <n v="4"/>
    <n v="0"/>
    <n v="0"/>
  </r>
  <r>
    <x v="1"/>
    <x v="19"/>
    <x v="2"/>
    <x v="2"/>
    <x v="1"/>
    <x v="3"/>
    <x v="2"/>
    <x v="0"/>
    <n v="75"/>
    <n v="0"/>
    <n v="41.25"/>
  </r>
  <r>
    <x v="8"/>
    <x v="6"/>
    <x v="4"/>
    <x v="1"/>
    <x v="0"/>
    <x v="0"/>
    <x v="1"/>
    <x v="0"/>
    <n v="4"/>
    <n v="0"/>
    <n v="1.1000000000000001"/>
  </r>
  <r>
    <x v="11"/>
    <x v="7"/>
    <x v="2"/>
    <x v="0"/>
    <x v="1"/>
    <x v="0"/>
    <x v="2"/>
    <x v="0"/>
    <n v="10"/>
    <n v="0"/>
    <n v="2.75"/>
  </r>
  <r>
    <x v="9"/>
    <x v="11"/>
    <x v="2"/>
    <x v="2"/>
    <x v="1"/>
    <x v="4"/>
    <x v="3"/>
    <x v="0"/>
    <n v="1"/>
    <n v="0"/>
    <n v="0.55000000000000004"/>
  </r>
  <r>
    <x v="6"/>
    <x v="11"/>
    <x v="2"/>
    <x v="2"/>
    <x v="1"/>
    <x v="3"/>
    <x v="0"/>
    <x v="0"/>
    <n v="32"/>
    <n v="0"/>
    <n v="17.600000000000001"/>
  </r>
  <r>
    <x v="0"/>
    <x v="0"/>
    <x v="0"/>
    <x v="2"/>
    <x v="1"/>
    <x v="1"/>
    <x v="0"/>
    <x v="0"/>
    <n v="38"/>
    <n v="8.7664000000000009"/>
    <n v="17.100000000000001"/>
  </r>
  <r>
    <x v="2"/>
    <x v="2"/>
    <x v="2"/>
    <x v="1"/>
    <x v="1"/>
    <x v="1"/>
    <x v="2"/>
    <x v="0"/>
    <n v="13"/>
    <n v="2.5941000000000001"/>
    <n v="5.8500000000000005"/>
  </r>
  <r>
    <x v="9"/>
    <x v="19"/>
    <x v="2"/>
    <x v="1"/>
    <x v="1"/>
    <x v="0"/>
    <x v="0"/>
    <x v="1"/>
    <n v="1"/>
    <n v="0"/>
    <n v="0"/>
  </r>
  <r>
    <x v="9"/>
    <x v="9"/>
    <x v="2"/>
    <x v="2"/>
    <x v="1"/>
    <x v="5"/>
    <x v="0"/>
    <x v="0"/>
    <n v="1"/>
    <n v="15.9337"/>
    <n v="0.69000000000000006"/>
  </r>
  <r>
    <x v="9"/>
    <x v="19"/>
    <x v="2"/>
    <x v="0"/>
    <x v="1"/>
    <x v="4"/>
    <x v="0"/>
    <x v="0"/>
    <n v="36"/>
    <n v="0"/>
    <n v="19.8"/>
  </r>
  <r>
    <x v="8"/>
    <x v="4"/>
    <x v="3"/>
    <x v="0"/>
    <x v="0"/>
    <x v="1"/>
    <x v="0"/>
    <x v="0"/>
    <n v="71"/>
    <n v="34.759799999999998"/>
    <n v="31.950000000000003"/>
  </r>
  <r>
    <x v="4"/>
    <x v="2"/>
    <x v="2"/>
    <x v="0"/>
    <x v="1"/>
    <x v="0"/>
    <x v="3"/>
    <x v="1"/>
    <n v="13"/>
    <n v="0"/>
    <n v="0"/>
  </r>
  <r>
    <x v="11"/>
    <x v="1"/>
    <x v="1"/>
    <x v="0"/>
    <x v="1"/>
    <x v="2"/>
    <x v="2"/>
    <x v="1"/>
    <n v="14"/>
    <n v="0"/>
    <n v="0"/>
  </r>
  <r>
    <x v="5"/>
    <x v="1"/>
    <x v="1"/>
    <x v="2"/>
    <x v="1"/>
    <x v="1"/>
    <x v="0"/>
    <x v="0"/>
    <n v="7"/>
    <n v="6.3552"/>
    <n v="3.1500000000000004"/>
  </r>
  <r>
    <x v="8"/>
    <x v="22"/>
    <x v="7"/>
    <x v="0"/>
    <x v="1"/>
    <x v="2"/>
    <x v="0"/>
    <x v="0"/>
    <n v="7"/>
    <n v="0"/>
    <n v="1.925"/>
  </r>
  <r>
    <x v="1"/>
    <x v="1"/>
    <x v="1"/>
    <x v="0"/>
    <x v="1"/>
    <x v="2"/>
    <x v="3"/>
    <x v="1"/>
    <n v="9"/>
    <n v="0"/>
    <n v="0"/>
  </r>
  <r>
    <x v="3"/>
    <x v="5"/>
    <x v="1"/>
    <x v="0"/>
    <x v="1"/>
    <x v="0"/>
    <x v="0"/>
    <x v="0"/>
    <n v="527"/>
    <n v="0"/>
    <n v="144.92500000000001"/>
  </r>
  <r>
    <x v="6"/>
    <x v="9"/>
    <x v="2"/>
    <x v="0"/>
    <x v="1"/>
    <x v="4"/>
    <x v="2"/>
    <x v="0"/>
    <n v="55"/>
    <n v="0"/>
    <n v="30.25"/>
  </r>
  <r>
    <x v="3"/>
    <x v="19"/>
    <x v="2"/>
    <x v="2"/>
    <x v="1"/>
    <x v="4"/>
    <x v="3"/>
    <x v="0"/>
    <n v="1"/>
    <n v="0"/>
    <n v="0.55000000000000004"/>
  </r>
  <r>
    <x v="6"/>
    <x v="2"/>
    <x v="2"/>
    <x v="0"/>
    <x v="1"/>
    <x v="2"/>
    <x v="3"/>
    <x v="0"/>
    <n v="53"/>
    <n v="0"/>
    <n v="14.575000000000001"/>
  </r>
  <r>
    <x v="11"/>
    <x v="1"/>
    <x v="1"/>
    <x v="0"/>
    <x v="1"/>
    <x v="5"/>
    <x v="3"/>
    <x v="0"/>
    <n v="1"/>
    <n v="0.16750000000000001"/>
    <n v="0.69000000000000006"/>
  </r>
  <r>
    <x v="8"/>
    <x v="6"/>
    <x v="4"/>
    <x v="0"/>
    <x v="1"/>
    <x v="4"/>
    <x v="3"/>
    <x v="0"/>
    <n v="58"/>
    <n v="0"/>
    <n v="31.900000000000002"/>
  </r>
  <r>
    <x v="1"/>
    <x v="17"/>
    <x v="8"/>
    <x v="0"/>
    <x v="1"/>
    <x v="2"/>
    <x v="2"/>
    <x v="1"/>
    <n v="71"/>
    <n v="0"/>
    <n v="0"/>
  </r>
  <r>
    <x v="7"/>
    <x v="15"/>
    <x v="2"/>
    <x v="0"/>
    <x v="1"/>
    <x v="4"/>
    <x v="1"/>
    <x v="0"/>
    <n v="6"/>
    <n v="0"/>
    <n v="3.3000000000000003"/>
  </r>
  <r>
    <x v="8"/>
    <x v="6"/>
    <x v="4"/>
    <x v="0"/>
    <x v="1"/>
    <x v="4"/>
    <x v="0"/>
    <x v="1"/>
    <n v="106"/>
    <n v="0"/>
    <n v="0"/>
  </r>
  <r>
    <x v="9"/>
    <x v="2"/>
    <x v="2"/>
    <x v="0"/>
    <x v="1"/>
    <x v="4"/>
    <x v="0"/>
    <x v="1"/>
    <n v="112"/>
    <n v="0"/>
    <n v="0"/>
  </r>
  <r>
    <x v="7"/>
    <x v="19"/>
    <x v="2"/>
    <x v="2"/>
    <x v="1"/>
    <x v="0"/>
    <x v="2"/>
    <x v="1"/>
    <n v="27"/>
    <n v="0"/>
    <n v="0"/>
  </r>
  <r>
    <x v="1"/>
    <x v="19"/>
    <x v="2"/>
    <x v="0"/>
    <x v="1"/>
    <x v="0"/>
    <x v="1"/>
    <x v="0"/>
    <n v="1179"/>
    <n v="0"/>
    <n v="323.05500000000001"/>
  </r>
  <r>
    <x v="10"/>
    <x v="8"/>
    <x v="5"/>
    <x v="0"/>
    <x v="1"/>
    <x v="3"/>
    <x v="0"/>
    <x v="0"/>
    <n v="20"/>
    <n v="0"/>
    <n v="11"/>
  </r>
  <r>
    <x v="5"/>
    <x v="10"/>
    <x v="0"/>
    <x v="0"/>
    <x v="0"/>
    <x v="2"/>
    <x v="3"/>
    <x v="0"/>
    <n v="205"/>
    <n v="0"/>
    <n v="54.325000000000003"/>
  </r>
  <r>
    <x v="7"/>
    <x v="10"/>
    <x v="0"/>
    <x v="0"/>
    <x v="0"/>
    <x v="3"/>
    <x v="3"/>
    <x v="0"/>
    <n v="104"/>
    <n v="0"/>
    <n v="57.2"/>
  </r>
  <r>
    <x v="5"/>
    <x v="9"/>
    <x v="2"/>
    <x v="1"/>
    <x v="1"/>
    <x v="0"/>
    <x v="1"/>
    <x v="0"/>
    <n v="9"/>
    <n v="0"/>
    <n v="2.3850000000000002"/>
  </r>
  <r>
    <x v="9"/>
    <x v="25"/>
    <x v="11"/>
    <x v="0"/>
    <x v="1"/>
    <x v="2"/>
    <x v="2"/>
    <x v="0"/>
    <n v="9"/>
    <n v="0"/>
    <n v="2.3850000000000002"/>
  </r>
  <r>
    <x v="5"/>
    <x v="5"/>
    <x v="1"/>
    <x v="0"/>
    <x v="1"/>
    <x v="2"/>
    <x v="1"/>
    <x v="0"/>
    <n v="19"/>
    <n v="0"/>
    <n v="5.0350000000000001"/>
  </r>
  <r>
    <x v="2"/>
    <x v="15"/>
    <x v="2"/>
    <x v="1"/>
    <x v="1"/>
    <x v="2"/>
    <x v="1"/>
    <x v="0"/>
    <n v="1"/>
    <n v="0"/>
    <n v="0.27500000000000002"/>
  </r>
  <r>
    <x v="9"/>
    <x v="11"/>
    <x v="2"/>
    <x v="0"/>
    <x v="1"/>
    <x v="0"/>
    <x v="3"/>
    <x v="1"/>
    <n v="134"/>
    <n v="0"/>
    <n v="0"/>
  </r>
  <r>
    <x v="7"/>
    <x v="6"/>
    <x v="4"/>
    <x v="2"/>
    <x v="0"/>
    <x v="1"/>
    <x v="3"/>
    <x v="0"/>
    <n v="40"/>
    <n v="12.814200000000001"/>
    <n v="18"/>
  </r>
  <r>
    <x v="10"/>
    <x v="10"/>
    <x v="0"/>
    <x v="1"/>
    <x v="1"/>
    <x v="2"/>
    <x v="0"/>
    <x v="0"/>
    <n v="33"/>
    <n v="0"/>
    <n v="9.0750000000000011"/>
  </r>
  <r>
    <x v="3"/>
    <x v="0"/>
    <x v="0"/>
    <x v="2"/>
    <x v="1"/>
    <x v="3"/>
    <x v="2"/>
    <x v="1"/>
    <n v="0"/>
    <n v="0"/>
    <n v="0"/>
  </r>
  <r>
    <x v="10"/>
    <x v="12"/>
    <x v="1"/>
    <x v="0"/>
    <x v="1"/>
    <x v="4"/>
    <x v="3"/>
    <x v="1"/>
    <n v="1"/>
    <n v="0"/>
    <n v="0"/>
  </r>
  <r>
    <x v="11"/>
    <x v="4"/>
    <x v="3"/>
    <x v="2"/>
    <x v="0"/>
    <x v="0"/>
    <x v="3"/>
    <x v="1"/>
    <n v="2"/>
    <n v="0"/>
    <n v="0"/>
  </r>
  <r>
    <x v="9"/>
    <x v="2"/>
    <x v="2"/>
    <x v="0"/>
    <x v="1"/>
    <x v="4"/>
    <x v="3"/>
    <x v="0"/>
    <n v="9"/>
    <n v="0"/>
    <n v="4.95"/>
  </r>
  <r>
    <x v="7"/>
    <x v="10"/>
    <x v="0"/>
    <x v="2"/>
    <x v="0"/>
    <x v="4"/>
    <x v="3"/>
    <x v="0"/>
    <n v="1"/>
    <n v="0"/>
    <n v="0.55000000000000004"/>
  </r>
  <r>
    <x v="4"/>
    <x v="0"/>
    <x v="0"/>
    <x v="0"/>
    <x v="1"/>
    <x v="0"/>
    <x v="3"/>
    <x v="0"/>
    <n v="508"/>
    <n v="0"/>
    <n v="134.62"/>
  </r>
  <r>
    <x v="5"/>
    <x v="12"/>
    <x v="1"/>
    <x v="1"/>
    <x v="1"/>
    <x v="1"/>
    <x v="3"/>
    <x v="0"/>
    <n v="14"/>
    <n v="3.9259000000000004"/>
    <n v="6.3000000000000007"/>
  </r>
  <r>
    <x v="7"/>
    <x v="10"/>
    <x v="0"/>
    <x v="0"/>
    <x v="0"/>
    <x v="4"/>
    <x v="2"/>
    <x v="0"/>
    <n v="86"/>
    <n v="0"/>
    <n v="47.300000000000004"/>
  </r>
  <r>
    <x v="10"/>
    <x v="10"/>
    <x v="0"/>
    <x v="0"/>
    <x v="0"/>
    <x v="1"/>
    <x v="0"/>
    <x v="0"/>
    <n v="395"/>
    <n v="109.5989"/>
    <n v="177.75"/>
  </r>
  <r>
    <x v="2"/>
    <x v="4"/>
    <x v="3"/>
    <x v="0"/>
    <x v="1"/>
    <x v="3"/>
    <x v="2"/>
    <x v="1"/>
    <n v="88"/>
    <n v="0"/>
    <n v="0"/>
  </r>
  <r>
    <x v="5"/>
    <x v="1"/>
    <x v="1"/>
    <x v="2"/>
    <x v="1"/>
    <x v="2"/>
    <x v="3"/>
    <x v="0"/>
    <n v="10"/>
    <n v="0"/>
    <n v="2.65"/>
  </r>
  <r>
    <x v="1"/>
    <x v="9"/>
    <x v="2"/>
    <x v="2"/>
    <x v="1"/>
    <x v="0"/>
    <x v="1"/>
    <x v="0"/>
    <n v="38"/>
    <n v="0"/>
    <n v="10.440000000000001"/>
  </r>
  <r>
    <x v="0"/>
    <x v="0"/>
    <x v="0"/>
    <x v="0"/>
    <x v="1"/>
    <x v="2"/>
    <x v="3"/>
    <x v="0"/>
    <n v="64"/>
    <n v="0"/>
    <n v="16.96"/>
  </r>
  <r>
    <x v="7"/>
    <x v="10"/>
    <x v="0"/>
    <x v="0"/>
    <x v="1"/>
    <x v="4"/>
    <x v="1"/>
    <x v="1"/>
    <n v="40"/>
    <n v="0"/>
    <n v="0"/>
  </r>
  <r>
    <x v="4"/>
    <x v="17"/>
    <x v="8"/>
    <x v="0"/>
    <x v="1"/>
    <x v="3"/>
    <x v="3"/>
    <x v="1"/>
    <n v="23"/>
    <n v="0"/>
    <n v="0"/>
  </r>
  <r>
    <x v="6"/>
    <x v="11"/>
    <x v="2"/>
    <x v="1"/>
    <x v="1"/>
    <x v="3"/>
    <x v="0"/>
    <x v="0"/>
    <n v="9"/>
    <n v="0"/>
    <n v="4.95"/>
  </r>
  <r>
    <x v="10"/>
    <x v="9"/>
    <x v="2"/>
    <x v="0"/>
    <x v="1"/>
    <x v="4"/>
    <x v="2"/>
    <x v="0"/>
    <n v="45"/>
    <n v="0"/>
    <n v="24.75"/>
  </r>
  <r>
    <x v="8"/>
    <x v="10"/>
    <x v="0"/>
    <x v="2"/>
    <x v="0"/>
    <x v="2"/>
    <x v="3"/>
    <x v="0"/>
    <n v="27"/>
    <n v="0"/>
    <n v="7.4250000000000007"/>
  </r>
  <r>
    <x v="0"/>
    <x v="9"/>
    <x v="2"/>
    <x v="2"/>
    <x v="1"/>
    <x v="2"/>
    <x v="3"/>
    <x v="0"/>
    <n v="38"/>
    <n v="0"/>
    <n v="10.07"/>
  </r>
  <r>
    <x v="11"/>
    <x v="10"/>
    <x v="0"/>
    <x v="0"/>
    <x v="0"/>
    <x v="2"/>
    <x v="3"/>
    <x v="1"/>
    <n v="7"/>
    <n v="0"/>
    <n v="0"/>
  </r>
  <r>
    <x v="4"/>
    <x v="7"/>
    <x v="2"/>
    <x v="0"/>
    <x v="1"/>
    <x v="1"/>
    <x v="3"/>
    <x v="0"/>
    <n v="1"/>
    <n v="0.1177"/>
    <n v="0.45"/>
  </r>
  <r>
    <x v="4"/>
    <x v="9"/>
    <x v="2"/>
    <x v="2"/>
    <x v="1"/>
    <x v="0"/>
    <x v="2"/>
    <x v="0"/>
    <n v="488"/>
    <n v="0"/>
    <n v="129.32"/>
  </r>
  <r>
    <x v="10"/>
    <x v="6"/>
    <x v="4"/>
    <x v="2"/>
    <x v="1"/>
    <x v="2"/>
    <x v="0"/>
    <x v="0"/>
    <n v="26"/>
    <n v="0"/>
    <n v="7.15"/>
  </r>
  <r>
    <x v="6"/>
    <x v="17"/>
    <x v="8"/>
    <x v="1"/>
    <x v="1"/>
    <x v="2"/>
    <x v="3"/>
    <x v="1"/>
    <n v="1"/>
    <n v="0"/>
    <n v="0"/>
  </r>
  <r>
    <x v="7"/>
    <x v="12"/>
    <x v="1"/>
    <x v="0"/>
    <x v="1"/>
    <x v="2"/>
    <x v="1"/>
    <x v="1"/>
    <n v="1"/>
    <n v="0"/>
    <n v="0"/>
  </r>
  <r>
    <x v="3"/>
    <x v="7"/>
    <x v="2"/>
    <x v="2"/>
    <x v="1"/>
    <x v="3"/>
    <x v="2"/>
    <x v="1"/>
    <n v="0"/>
    <n v="0"/>
    <n v="0"/>
  </r>
  <r>
    <x v="2"/>
    <x v="7"/>
    <x v="2"/>
    <x v="0"/>
    <x v="1"/>
    <x v="2"/>
    <x v="1"/>
    <x v="1"/>
    <n v="1"/>
    <n v="0"/>
    <n v="0"/>
  </r>
  <r>
    <x v="9"/>
    <x v="25"/>
    <x v="11"/>
    <x v="0"/>
    <x v="1"/>
    <x v="4"/>
    <x v="2"/>
    <x v="0"/>
    <n v="4"/>
    <n v="0"/>
    <n v="2.2000000000000002"/>
  </r>
  <r>
    <x v="6"/>
    <x v="0"/>
    <x v="0"/>
    <x v="2"/>
    <x v="1"/>
    <x v="1"/>
    <x v="0"/>
    <x v="0"/>
    <n v="20"/>
    <n v="4.8323999999999998"/>
    <n v="9"/>
  </r>
  <r>
    <x v="11"/>
    <x v="4"/>
    <x v="3"/>
    <x v="1"/>
    <x v="1"/>
    <x v="2"/>
    <x v="2"/>
    <x v="0"/>
    <n v="2"/>
    <n v="0"/>
    <n v="0.55000000000000004"/>
  </r>
  <r>
    <x v="2"/>
    <x v="2"/>
    <x v="2"/>
    <x v="2"/>
    <x v="1"/>
    <x v="1"/>
    <x v="2"/>
    <x v="0"/>
    <n v="37"/>
    <n v="16.930800000000001"/>
    <n v="16.650000000000002"/>
  </r>
  <r>
    <x v="8"/>
    <x v="4"/>
    <x v="3"/>
    <x v="0"/>
    <x v="0"/>
    <x v="4"/>
    <x v="0"/>
    <x v="0"/>
    <n v="1"/>
    <n v="0"/>
    <n v="0.55000000000000004"/>
  </r>
  <r>
    <x v="3"/>
    <x v="10"/>
    <x v="0"/>
    <x v="0"/>
    <x v="1"/>
    <x v="2"/>
    <x v="2"/>
    <x v="1"/>
    <n v="150"/>
    <n v="0"/>
    <n v="0"/>
  </r>
  <r>
    <x v="0"/>
    <x v="5"/>
    <x v="1"/>
    <x v="0"/>
    <x v="1"/>
    <x v="2"/>
    <x v="2"/>
    <x v="1"/>
    <n v="1"/>
    <n v="0"/>
    <n v="0"/>
  </r>
  <r>
    <x v="5"/>
    <x v="19"/>
    <x v="2"/>
    <x v="2"/>
    <x v="1"/>
    <x v="1"/>
    <x v="1"/>
    <x v="0"/>
    <n v="34"/>
    <n v="10.794400000000001"/>
    <n v="15.3"/>
  </r>
  <r>
    <x v="3"/>
    <x v="8"/>
    <x v="5"/>
    <x v="2"/>
    <x v="1"/>
    <x v="0"/>
    <x v="2"/>
    <x v="0"/>
    <n v="132"/>
    <n v="0"/>
    <n v="36.300000000000004"/>
  </r>
  <r>
    <x v="7"/>
    <x v="9"/>
    <x v="2"/>
    <x v="1"/>
    <x v="1"/>
    <x v="3"/>
    <x v="1"/>
    <x v="0"/>
    <n v="3"/>
    <n v="0"/>
    <n v="1.6500000000000001"/>
  </r>
  <r>
    <x v="3"/>
    <x v="17"/>
    <x v="8"/>
    <x v="0"/>
    <x v="1"/>
    <x v="2"/>
    <x v="0"/>
    <x v="1"/>
    <n v="16"/>
    <n v="0"/>
    <n v="0"/>
  </r>
  <r>
    <x v="0"/>
    <x v="6"/>
    <x v="4"/>
    <x v="1"/>
    <x v="1"/>
    <x v="1"/>
    <x v="0"/>
    <x v="0"/>
    <n v="5"/>
    <n v="1.2384000000000002"/>
    <n v="2.25"/>
  </r>
  <r>
    <x v="10"/>
    <x v="10"/>
    <x v="0"/>
    <x v="0"/>
    <x v="0"/>
    <x v="4"/>
    <x v="1"/>
    <x v="1"/>
    <n v="16"/>
    <n v="0"/>
    <n v="0"/>
  </r>
  <r>
    <x v="3"/>
    <x v="19"/>
    <x v="2"/>
    <x v="0"/>
    <x v="1"/>
    <x v="0"/>
    <x v="1"/>
    <x v="1"/>
    <n v="20"/>
    <n v="0"/>
    <n v="0"/>
  </r>
  <r>
    <x v="8"/>
    <x v="10"/>
    <x v="0"/>
    <x v="2"/>
    <x v="1"/>
    <x v="1"/>
    <x v="3"/>
    <x v="0"/>
    <n v="88"/>
    <n v="26.805300000000003"/>
    <n v="39.6"/>
  </r>
  <r>
    <x v="8"/>
    <x v="17"/>
    <x v="8"/>
    <x v="2"/>
    <x v="1"/>
    <x v="4"/>
    <x v="3"/>
    <x v="0"/>
    <n v="2"/>
    <n v="0"/>
    <n v="1.1000000000000001"/>
  </r>
  <r>
    <x v="6"/>
    <x v="12"/>
    <x v="1"/>
    <x v="0"/>
    <x v="1"/>
    <x v="0"/>
    <x v="0"/>
    <x v="0"/>
    <n v="1256"/>
    <n v="0"/>
    <n v="345.40000000000003"/>
  </r>
  <r>
    <x v="1"/>
    <x v="16"/>
    <x v="7"/>
    <x v="0"/>
    <x v="1"/>
    <x v="4"/>
    <x v="2"/>
    <x v="0"/>
    <n v="49"/>
    <n v="0"/>
    <n v="26.950000000000003"/>
  </r>
  <r>
    <x v="0"/>
    <x v="15"/>
    <x v="2"/>
    <x v="2"/>
    <x v="1"/>
    <x v="3"/>
    <x v="0"/>
    <x v="0"/>
    <n v="8"/>
    <n v="0"/>
    <n v="4.4000000000000004"/>
  </r>
  <r>
    <x v="4"/>
    <x v="10"/>
    <x v="0"/>
    <x v="2"/>
    <x v="1"/>
    <x v="3"/>
    <x v="0"/>
    <x v="0"/>
    <n v="37"/>
    <n v="0"/>
    <n v="20.350000000000001"/>
  </r>
  <r>
    <x v="1"/>
    <x v="1"/>
    <x v="1"/>
    <x v="2"/>
    <x v="1"/>
    <x v="3"/>
    <x v="2"/>
    <x v="0"/>
    <n v="17"/>
    <n v="0"/>
    <n v="9.35"/>
  </r>
  <r>
    <x v="9"/>
    <x v="2"/>
    <x v="2"/>
    <x v="0"/>
    <x v="1"/>
    <x v="0"/>
    <x v="1"/>
    <x v="0"/>
    <n v="155"/>
    <n v="0"/>
    <n v="41.075000000000003"/>
  </r>
  <r>
    <x v="4"/>
    <x v="17"/>
    <x v="8"/>
    <x v="0"/>
    <x v="1"/>
    <x v="2"/>
    <x v="1"/>
    <x v="0"/>
    <n v="96"/>
    <n v="0"/>
    <n v="25.44"/>
  </r>
  <r>
    <x v="4"/>
    <x v="2"/>
    <x v="2"/>
    <x v="2"/>
    <x v="1"/>
    <x v="1"/>
    <x v="3"/>
    <x v="0"/>
    <n v="24"/>
    <n v="7.4342000000000006"/>
    <n v="10.8"/>
  </r>
  <r>
    <x v="5"/>
    <x v="22"/>
    <x v="7"/>
    <x v="0"/>
    <x v="1"/>
    <x v="1"/>
    <x v="2"/>
    <x v="0"/>
    <n v="41"/>
    <n v="7.7230000000000008"/>
    <n v="18.45"/>
  </r>
  <r>
    <x v="11"/>
    <x v="19"/>
    <x v="2"/>
    <x v="1"/>
    <x v="1"/>
    <x v="3"/>
    <x v="2"/>
    <x v="1"/>
    <n v="3"/>
    <n v="0"/>
    <n v="0"/>
  </r>
  <r>
    <x v="7"/>
    <x v="16"/>
    <x v="7"/>
    <x v="0"/>
    <x v="1"/>
    <x v="4"/>
    <x v="0"/>
    <x v="0"/>
    <n v="12"/>
    <n v="0"/>
    <n v="6.6000000000000005"/>
  </r>
  <r>
    <x v="11"/>
    <x v="23"/>
    <x v="2"/>
    <x v="0"/>
    <x v="1"/>
    <x v="2"/>
    <x v="2"/>
    <x v="0"/>
    <n v="17"/>
    <n v="0"/>
    <n v="4.6749999999999998"/>
  </r>
  <r>
    <x v="11"/>
    <x v="8"/>
    <x v="5"/>
    <x v="2"/>
    <x v="1"/>
    <x v="3"/>
    <x v="2"/>
    <x v="0"/>
    <n v="4"/>
    <n v="0"/>
    <n v="2.2000000000000002"/>
  </r>
  <r>
    <x v="7"/>
    <x v="0"/>
    <x v="0"/>
    <x v="0"/>
    <x v="0"/>
    <x v="0"/>
    <x v="0"/>
    <x v="0"/>
    <n v="3"/>
    <n v="0"/>
    <n v="0.82500000000000007"/>
  </r>
  <r>
    <x v="0"/>
    <x v="19"/>
    <x v="2"/>
    <x v="1"/>
    <x v="1"/>
    <x v="5"/>
    <x v="3"/>
    <x v="0"/>
    <n v="1"/>
    <n v="16.634"/>
    <n v="0.69000000000000006"/>
  </r>
  <r>
    <x v="5"/>
    <x v="17"/>
    <x v="8"/>
    <x v="1"/>
    <x v="1"/>
    <x v="3"/>
    <x v="0"/>
    <x v="0"/>
    <n v="11"/>
    <n v="0"/>
    <n v="6.0500000000000007"/>
  </r>
  <r>
    <x v="11"/>
    <x v="11"/>
    <x v="2"/>
    <x v="2"/>
    <x v="1"/>
    <x v="1"/>
    <x v="0"/>
    <x v="0"/>
    <n v="178"/>
    <n v="47.570399999999999"/>
    <n v="80.100000000000009"/>
  </r>
  <r>
    <x v="5"/>
    <x v="10"/>
    <x v="0"/>
    <x v="0"/>
    <x v="0"/>
    <x v="1"/>
    <x v="1"/>
    <x v="0"/>
    <n v="383"/>
    <n v="144.31110000000001"/>
    <n v="172.35"/>
  </r>
  <r>
    <x v="6"/>
    <x v="24"/>
    <x v="2"/>
    <x v="0"/>
    <x v="1"/>
    <x v="0"/>
    <x v="3"/>
    <x v="0"/>
    <n v="8"/>
    <n v="0"/>
    <n v="2.2000000000000002"/>
  </r>
  <r>
    <x v="2"/>
    <x v="11"/>
    <x v="2"/>
    <x v="1"/>
    <x v="1"/>
    <x v="4"/>
    <x v="1"/>
    <x v="0"/>
    <n v="3"/>
    <n v="0"/>
    <n v="1.6500000000000001"/>
  </r>
  <r>
    <x v="4"/>
    <x v="11"/>
    <x v="2"/>
    <x v="0"/>
    <x v="1"/>
    <x v="0"/>
    <x v="1"/>
    <x v="1"/>
    <n v="29"/>
    <n v="0"/>
    <n v="0"/>
  </r>
  <r>
    <x v="9"/>
    <x v="6"/>
    <x v="4"/>
    <x v="0"/>
    <x v="1"/>
    <x v="0"/>
    <x v="3"/>
    <x v="0"/>
    <n v="7697"/>
    <n v="0"/>
    <n v="2039.7050000000002"/>
  </r>
  <r>
    <x v="2"/>
    <x v="9"/>
    <x v="2"/>
    <x v="2"/>
    <x v="1"/>
    <x v="2"/>
    <x v="0"/>
    <x v="0"/>
    <n v="13"/>
    <n v="0"/>
    <n v="3.5750000000000002"/>
  </r>
  <r>
    <x v="2"/>
    <x v="1"/>
    <x v="1"/>
    <x v="2"/>
    <x v="1"/>
    <x v="1"/>
    <x v="2"/>
    <x v="0"/>
    <n v="10"/>
    <n v="3.0927000000000002"/>
    <n v="4.5"/>
  </r>
  <r>
    <x v="3"/>
    <x v="12"/>
    <x v="1"/>
    <x v="0"/>
    <x v="1"/>
    <x v="1"/>
    <x v="3"/>
    <x v="0"/>
    <n v="208"/>
    <n v="61.299600000000005"/>
    <n v="93.600000000000009"/>
  </r>
  <r>
    <x v="2"/>
    <x v="6"/>
    <x v="4"/>
    <x v="0"/>
    <x v="0"/>
    <x v="3"/>
    <x v="1"/>
    <x v="0"/>
    <n v="7"/>
    <n v="0"/>
    <n v="3.85"/>
  </r>
  <r>
    <x v="0"/>
    <x v="10"/>
    <x v="0"/>
    <x v="1"/>
    <x v="0"/>
    <x v="0"/>
    <x v="2"/>
    <x v="0"/>
    <n v="152"/>
    <n v="0"/>
    <n v="40.28"/>
  </r>
  <r>
    <x v="2"/>
    <x v="6"/>
    <x v="4"/>
    <x v="0"/>
    <x v="0"/>
    <x v="0"/>
    <x v="3"/>
    <x v="0"/>
    <n v="1149"/>
    <n v="0"/>
    <n v="315.97500000000002"/>
  </r>
  <r>
    <x v="6"/>
    <x v="26"/>
    <x v="2"/>
    <x v="0"/>
    <x v="1"/>
    <x v="2"/>
    <x v="2"/>
    <x v="1"/>
    <n v="8"/>
    <n v="0"/>
    <n v="0"/>
  </r>
  <r>
    <x v="4"/>
    <x v="4"/>
    <x v="3"/>
    <x v="0"/>
    <x v="1"/>
    <x v="2"/>
    <x v="2"/>
    <x v="1"/>
    <n v="54"/>
    <n v="0"/>
    <n v="0"/>
  </r>
  <r>
    <x v="9"/>
    <x v="10"/>
    <x v="0"/>
    <x v="2"/>
    <x v="1"/>
    <x v="3"/>
    <x v="1"/>
    <x v="0"/>
    <n v="9"/>
    <n v="0"/>
    <n v="4.95"/>
  </r>
  <r>
    <x v="0"/>
    <x v="1"/>
    <x v="1"/>
    <x v="2"/>
    <x v="1"/>
    <x v="3"/>
    <x v="2"/>
    <x v="1"/>
    <n v="0"/>
    <n v="0"/>
    <n v="0"/>
  </r>
  <r>
    <x v="6"/>
    <x v="17"/>
    <x v="8"/>
    <x v="0"/>
    <x v="1"/>
    <x v="0"/>
    <x v="3"/>
    <x v="0"/>
    <n v="6393"/>
    <n v="0"/>
    <n v="1758.075"/>
  </r>
  <r>
    <x v="11"/>
    <x v="13"/>
    <x v="0"/>
    <x v="1"/>
    <x v="1"/>
    <x v="3"/>
    <x v="2"/>
    <x v="0"/>
    <n v="3"/>
    <n v="0"/>
    <n v="1.6500000000000001"/>
  </r>
  <r>
    <x v="8"/>
    <x v="8"/>
    <x v="5"/>
    <x v="2"/>
    <x v="1"/>
    <x v="0"/>
    <x v="1"/>
    <x v="0"/>
    <n v="7"/>
    <n v="0"/>
    <n v="1.925"/>
  </r>
  <r>
    <x v="11"/>
    <x v="18"/>
    <x v="9"/>
    <x v="0"/>
    <x v="1"/>
    <x v="0"/>
    <x v="2"/>
    <x v="1"/>
    <n v="1"/>
    <n v="0"/>
    <n v="0"/>
  </r>
  <r>
    <x v="3"/>
    <x v="5"/>
    <x v="1"/>
    <x v="2"/>
    <x v="1"/>
    <x v="3"/>
    <x v="0"/>
    <x v="0"/>
    <n v="1"/>
    <n v="0"/>
    <n v="0.55000000000000004"/>
  </r>
  <r>
    <x v="6"/>
    <x v="13"/>
    <x v="0"/>
    <x v="0"/>
    <x v="1"/>
    <x v="0"/>
    <x v="2"/>
    <x v="1"/>
    <n v="22"/>
    <n v="0"/>
    <n v="0"/>
  </r>
  <r>
    <x v="7"/>
    <x v="2"/>
    <x v="2"/>
    <x v="0"/>
    <x v="1"/>
    <x v="2"/>
    <x v="2"/>
    <x v="1"/>
    <n v="56"/>
    <n v="0"/>
    <n v="0"/>
  </r>
  <r>
    <x v="5"/>
    <x v="2"/>
    <x v="2"/>
    <x v="0"/>
    <x v="1"/>
    <x v="4"/>
    <x v="3"/>
    <x v="0"/>
    <n v="5"/>
    <n v="0"/>
    <n v="2.75"/>
  </r>
  <r>
    <x v="9"/>
    <x v="9"/>
    <x v="2"/>
    <x v="2"/>
    <x v="1"/>
    <x v="1"/>
    <x v="2"/>
    <x v="0"/>
    <n v="63"/>
    <n v="20.997500000000002"/>
    <n v="28.35"/>
  </r>
  <r>
    <x v="8"/>
    <x v="9"/>
    <x v="2"/>
    <x v="1"/>
    <x v="1"/>
    <x v="0"/>
    <x v="2"/>
    <x v="0"/>
    <n v="235"/>
    <n v="0"/>
    <n v="64.625"/>
  </r>
  <r>
    <x v="7"/>
    <x v="9"/>
    <x v="2"/>
    <x v="1"/>
    <x v="1"/>
    <x v="4"/>
    <x v="1"/>
    <x v="0"/>
    <n v="2"/>
    <n v="0"/>
    <n v="1.1000000000000001"/>
  </r>
  <r>
    <x v="6"/>
    <x v="6"/>
    <x v="4"/>
    <x v="0"/>
    <x v="0"/>
    <x v="4"/>
    <x v="1"/>
    <x v="1"/>
    <n v="6"/>
    <n v="0"/>
    <n v="0"/>
  </r>
  <r>
    <x v="5"/>
    <x v="4"/>
    <x v="3"/>
    <x v="0"/>
    <x v="0"/>
    <x v="3"/>
    <x v="2"/>
    <x v="0"/>
    <n v="56"/>
    <n v="0"/>
    <n v="30.8"/>
  </r>
  <r>
    <x v="6"/>
    <x v="7"/>
    <x v="2"/>
    <x v="0"/>
    <x v="1"/>
    <x v="0"/>
    <x v="2"/>
    <x v="0"/>
    <n v="59"/>
    <n v="0"/>
    <n v="16.225000000000001"/>
  </r>
  <r>
    <x v="11"/>
    <x v="19"/>
    <x v="2"/>
    <x v="0"/>
    <x v="1"/>
    <x v="2"/>
    <x v="3"/>
    <x v="1"/>
    <n v="20"/>
    <n v="0"/>
    <n v="0"/>
  </r>
  <r>
    <x v="5"/>
    <x v="8"/>
    <x v="5"/>
    <x v="0"/>
    <x v="1"/>
    <x v="0"/>
    <x v="3"/>
    <x v="0"/>
    <n v="514"/>
    <n v="0"/>
    <n v="136.21"/>
  </r>
  <r>
    <x v="3"/>
    <x v="22"/>
    <x v="7"/>
    <x v="2"/>
    <x v="1"/>
    <x v="3"/>
    <x v="2"/>
    <x v="0"/>
    <n v="1"/>
    <n v="0"/>
    <n v="0.55000000000000004"/>
  </r>
  <r>
    <x v="7"/>
    <x v="11"/>
    <x v="2"/>
    <x v="2"/>
    <x v="1"/>
    <x v="0"/>
    <x v="3"/>
    <x v="1"/>
    <n v="21"/>
    <n v="0"/>
    <n v="0"/>
  </r>
  <r>
    <x v="1"/>
    <x v="8"/>
    <x v="5"/>
    <x v="2"/>
    <x v="1"/>
    <x v="4"/>
    <x v="2"/>
    <x v="0"/>
    <n v="22"/>
    <n v="0"/>
    <n v="12.100000000000001"/>
  </r>
  <r>
    <x v="4"/>
    <x v="23"/>
    <x v="2"/>
    <x v="2"/>
    <x v="1"/>
    <x v="3"/>
    <x v="2"/>
    <x v="0"/>
    <n v="1"/>
    <n v="0"/>
    <n v="0.55000000000000004"/>
  </r>
  <r>
    <x v="4"/>
    <x v="4"/>
    <x v="3"/>
    <x v="0"/>
    <x v="1"/>
    <x v="0"/>
    <x v="0"/>
    <x v="0"/>
    <n v="8337"/>
    <n v="0"/>
    <n v="2209.3050000000003"/>
  </r>
  <r>
    <x v="5"/>
    <x v="8"/>
    <x v="5"/>
    <x v="2"/>
    <x v="1"/>
    <x v="2"/>
    <x v="0"/>
    <x v="0"/>
    <n v="6"/>
    <n v="0"/>
    <n v="1.59"/>
  </r>
  <r>
    <x v="3"/>
    <x v="12"/>
    <x v="1"/>
    <x v="0"/>
    <x v="1"/>
    <x v="2"/>
    <x v="2"/>
    <x v="0"/>
    <n v="515"/>
    <n v="0"/>
    <n v="141.625"/>
  </r>
  <r>
    <x v="9"/>
    <x v="8"/>
    <x v="5"/>
    <x v="0"/>
    <x v="1"/>
    <x v="4"/>
    <x v="2"/>
    <x v="0"/>
    <n v="12"/>
    <n v="0"/>
    <n v="6.6000000000000005"/>
  </r>
  <r>
    <x v="8"/>
    <x v="10"/>
    <x v="0"/>
    <x v="0"/>
    <x v="1"/>
    <x v="1"/>
    <x v="0"/>
    <x v="0"/>
    <n v="2633"/>
    <n v="818.44420000000002"/>
    <n v="1184.8500000000001"/>
  </r>
  <r>
    <x v="8"/>
    <x v="23"/>
    <x v="2"/>
    <x v="2"/>
    <x v="1"/>
    <x v="0"/>
    <x v="2"/>
    <x v="0"/>
    <n v="2"/>
    <n v="0"/>
    <n v="0.55000000000000004"/>
  </r>
  <r>
    <x v="1"/>
    <x v="5"/>
    <x v="1"/>
    <x v="0"/>
    <x v="1"/>
    <x v="2"/>
    <x v="0"/>
    <x v="1"/>
    <n v="1"/>
    <n v="0"/>
    <n v="0"/>
  </r>
  <r>
    <x v="8"/>
    <x v="17"/>
    <x v="8"/>
    <x v="2"/>
    <x v="1"/>
    <x v="3"/>
    <x v="1"/>
    <x v="1"/>
    <n v="1"/>
    <n v="0"/>
    <n v="0"/>
  </r>
  <r>
    <x v="1"/>
    <x v="8"/>
    <x v="5"/>
    <x v="1"/>
    <x v="1"/>
    <x v="1"/>
    <x v="0"/>
    <x v="0"/>
    <n v="18"/>
    <n v="4.8479999999999999"/>
    <n v="8.1"/>
  </r>
  <r>
    <x v="2"/>
    <x v="3"/>
    <x v="2"/>
    <x v="0"/>
    <x v="1"/>
    <x v="1"/>
    <x v="3"/>
    <x v="0"/>
    <n v="1"/>
    <n v="0.30030000000000001"/>
    <n v="0.45"/>
  </r>
  <r>
    <x v="3"/>
    <x v="6"/>
    <x v="4"/>
    <x v="0"/>
    <x v="0"/>
    <x v="2"/>
    <x v="2"/>
    <x v="0"/>
    <n v="338"/>
    <n v="0"/>
    <n v="92.95"/>
  </r>
  <r>
    <x v="11"/>
    <x v="5"/>
    <x v="1"/>
    <x v="0"/>
    <x v="1"/>
    <x v="0"/>
    <x v="3"/>
    <x v="0"/>
    <n v="432"/>
    <n v="0"/>
    <n v="118.80000000000001"/>
  </r>
  <r>
    <x v="6"/>
    <x v="19"/>
    <x v="2"/>
    <x v="2"/>
    <x v="1"/>
    <x v="5"/>
    <x v="1"/>
    <x v="0"/>
    <n v="1"/>
    <n v="0.26690000000000003"/>
    <n v="0.69000000000000006"/>
  </r>
  <r>
    <x v="1"/>
    <x v="6"/>
    <x v="4"/>
    <x v="2"/>
    <x v="0"/>
    <x v="2"/>
    <x v="2"/>
    <x v="0"/>
    <n v="9"/>
    <n v="0"/>
    <n v="2.4750000000000001"/>
  </r>
  <r>
    <x v="11"/>
    <x v="6"/>
    <x v="4"/>
    <x v="0"/>
    <x v="0"/>
    <x v="4"/>
    <x v="3"/>
    <x v="0"/>
    <n v="10"/>
    <n v="0"/>
    <n v="5.5"/>
  </r>
  <r>
    <x v="6"/>
    <x v="4"/>
    <x v="3"/>
    <x v="0"/>
    <x v="1"/>
    <x v="3"/>
    <x v="1"/>
    <x v="1"/>
    <n v="7"/>
    <n v="0"/>
    <n v="0"/>
  </r>
  <r>
    <x v="10"/>
    <x v="1"/>
    <x v="1"/>
    <x v="0"/>
    <x v="1"/>
    <x v="3"/>
    <x v="2"/>
    <x v="1"/>
    <n v="15"/>
    <n v="0"/>
    <n v="0"/>
  </r>
  <r>
    <x v="5"/>
    <x v="7"/>
    <x v="2"/>
    <x v="0"/>
    <x v="1"/>
    <x v="3"/>
    <x v="2"/>
    <x v="0"/>
    <n v="8"/>
    <n v="0"/>
    <n v="4.4000000000000004"/>
  </r>
  <r>
    <x v="1"/>
    <x v="4"/>
    <x v="3"/>
    <x v="0"/>
    <x v="1"/>
    <x v="0"/>
    <x v="3"/>
    <x v="1"/>
    <n v="143"/>
    <n v="0"/>
    <n v="0"/>
  </r>
  <r>
    <x v="9"/>
    <x v="4"/>
    <x v="3"/>
    <x v="1"/>
    <x v="1"/>
    <x v="2"/>
    <x v="1"/>
    <x v="0"/>
    <n v="1"/>
    <n v="0"/>
    <n v="0.26500000000000001"/>
  </r>
  <r>
    <x v="3"/>
    <x v="8"/>
    <x v="5"/>
    <x v="2"/>
    <x v="1"/>
    <x v="3"/>
    <x v="0"/>
    <x v="0"/>
    <n v="1"/>
    <n v="0"/>
    <n v="0.55000000000000004"/>
  </r>
  <r>
    <x v="4"/>
    <x v="7"/>
    <x v="2"/>
    <x v="1"/>
    <x v="1"/>
    <x v="0"/>
    <x v="0"/>
    <x v="1"/>
    <n v="1"/>
    <n v="0"/>
    <n v="0"/>
  </r>
  <r>
    <x v="0"/>
    <x v="11"/>
    <x v="2"/>
    <x v="0"/>
    <x v="1"/>
    <x v="5"/>
    <x v="2"/>
    <x v="0"/>
    <n v="9"/>
    <n v="62.289300000000004"/>
    <n v="6.21"/>
  </r>
  <r>
    <x v="5"/>
    <x v="29"/>
    <x v="1"/>
    <x v="0"/>
    <x v="1"/>
    <x v="3"/>
    <x v="1"/>
    <x v="0"/>
    <n v="1"/>
    <n v="0"/>
    <n v="0.55000000000000004"/>
  </r>
  <r>
    <x v="11"/>
    <x v="4"/>
    <x v="3"/>
    <x v="2"/>
    <x v="0"/>
    <x v="1"/>
    <x v="2"/>
    <x v="0"/>
    <n v="10"/>
    <n v="3.4076"/>
    <n v="4.5"/>
  </r>
  <r>
    <x v="0"/>
    <x v="6"/>
    <x v="4"/>
    <x v="2"/>
    <x v="1"/>
    <x v="1"/>
    <x v="3"/>
    <x v="0"/>
    <n v="78"/>
    <n v="15.4444"/>
    <n v="35.1"/>
  </r>
  <r>
    <x v="10"/>
    <x v="20"/>
    <x v="10"/>
    <x v="2"/>
    <x v="1"/>
    <x v="3"/>
    <x v="2"/>
    <x v="1"/>
    <n v="0"/>
    <n v="0"/>
    <n v="0"/>
  </r>
  <r>
    <x v="1"/>
    <x v="17"/>
    <x v="8"/>
    <x v="2"/>
    <x v="1"/>
    <x v="2"/>
    <x v="1"/>
    <x v="1"/>
    <n v="2"/>
    <n v="0"/>
    <n v="0"/>
  </r>
  <r>
    <x v="11"/>
    <x v="10"/>
    <x v="0"/>
    <x v="0"/>
    <x v="0"/>
    <x v="5"/>
    <x v="1"/>
    <x v="0"/>
    <n v="1"/>
    <n v="7.5010000000000003"/>
    <n v="0.69000000000000006"/>
  </r>
  <r>
    <x v="8"/>
    <x v="6"/>
    <x v="4"/>
    <x v="0"/>
    <x v="0"/>
    <x v="2"/>
    <x v="3"/>
    <x v="0"/>
    <n v="77"/>
    <n v="0"/>
    <n v="21.175000000000001"/>
  </r>
  <r>
    <x v="0"/>
    <x v="6"/>
    <x v="4"/>
    <x v="0"/>
    <x v="0"/>
    <x v="0"/>
    <x v="1"/>
    <x v="1"/>
    <n v="2"/>
    <n v="0"/>
    <n v="0"/>
  </r>
  <r>
    <x v="9"/>
    <x v="11"/>
    <x v="2"/>
    <x v="2"/>
    <x v="1"/>
    <x v="2"/>
    <x v="0"/>
    <x v="0"/>
    <n v="55"/>
    <n v="0"/>
    <n v="14.575000000000001"/>
  </r>
  <r>
    <x v="0"/>
    <x v="16"/>
    <x v="7"/>
    <x v="0"/>
    <x v="1"/>
    <x v="0"/>
    <x v="2"/>
    <x v="0"/>
    <n v="5941"/>
    <n v="0"/>
    <n v="1574.365"/>
  </r>
  <r>
    <x v="1"/>
    <x v="2"/>
    <x v="2"/>
    <x v="0"/>
    <x v="1"/>
    <x v="3"/>
    <x v="0"/>
    <x v="0"/>
    <n v="15"/>
    <n v="0"/>
    <n v="8.25"/>
  </r>
  <r>
    <x v="0"/>
    <x v="17"/>
    <x v="8"/>
    <x v="1"/>
    <x v="1"/>
    <x v="2"/>
    <x v="0"/>
    <x v="1"/>
    <n v="1"/>
    <n v="0"/>
    <n v="0"/>
  </r>
  <r>
    <x v="10"/>
    <x v="3"/>
    <x v="2"/>
    <x v="0"/>
    <x v="1"/>
    <x v="1"/>
    <x v="0"/>
    <x v="0"/>
    <n v="1"/>
    <n v="0.2349"/>
    <n v="0.45"/>
  </r>
  <r>
    <x v="11"/>
    <x v="26"/>
    <x v="2"/>
    <x v="0"/>
    <x v="1"/>
    <x v="0"/>
    <x v="2"/>
    <x v="0"/>
    <n v="2"/>
    <n v="0"/>
    <n v="0.55000000000000004"/>
  </r>
  <r>
    <x v="7"/>
    <x v="16"/>
    <x v="7"/>
    <x v="1"/>
    <x v="1"/>
    <x v="1"/>
    <x v="1"/>
    <x v="0"/>
    <n v="8"/>
    <n v="1.7556"/>
    <n v="3.6"/>
  </r>
  <r>
    <x v="4"/>
    <x v="21"/>
    <x v="0"/>
    <x v="0"/>
    <x v="1"/>
    <x v="3"/>
    <x v="0"/>
    <x v="0"/>
    <n v="1"/>
    <n v="0"/>
    <n v="0.55000000000000004"/>
  </r>
  <r>
    <x v="6"/>
    <x v="9"/>
    <x v="2"/>
    <x v="0"/>
    <x v="1"/>
    <x v="2"/>
    <x v="2"/>
    <x v="0"/>
    <n v="777"/>
    <n v="0"/>
    <n v="213.67500000000001"/>
  </r>
  <r>
    <x v="1"/>
    <x v="4"/>
    <x v="3"/>
    <x v="2"/>
    <x v="1"/>
    <x v="4"/>
    <x v="3"/>
    <x v="0"/>
    <n v="3"/>
    <n v="0"/>
    <n v="1.6500000000000001"/>
  </r>
  <r>
    <x v="7"/>
    <x v="18"/>
    <x v="9"/>
    <x v="0"/>
    <x v="1"/>
    <x v="1"/>
    <x v="3"/>
    <x v="0"/>
    <n v="21"/>
    <n v="6.3523000000000005"/>
    <n v="9.4500000000000011"/>
  </r>
  <r>
    <x v="4"/>
    <x v="23"/>
    <x v="2"/>
    <x v="1"/>
    <x v="1"/>
    <x v="0"/>
    <x v="2"/>
    <x v="0"/>
    <n v="1"/>
    <n v="0"/>
    <n v="0.26500000000000001"/>
  </r>
  <r>
    <x v="4"/>
    <x v="9"/>
    <x v="2"/>
    <x v="0"/>
    <x v="1"/>
    <x v="5"/>
    <x v="2"/>
    <x v="1"/>
    <n v="2"/>
    <n v="61.7014"/>
    <n v="0"/>
  </r>
  <r>
    <x v="0"/>
    <x v="12"/>
    <x v="1"/>
    <x v="2"/>
    <x v="1"/>
    <x v="3"/>
    <x v="2"/>
    <x v="1"/>
    <n v="0"/>
    <n v="0"/>
    <n v="0"/>
  </r>
  <r>
    <x v="3"/>
    <x v="2"/>
    <x v="2"/>
    <x v="1"/>
    <x v="1"/>
    <x v="3"/>
    <x v="3"/>
    <x v="0"/>
    <n v="1"/>
    <n v="0"/>
    <n v="0.55000000000000004"/>
  </r>
  <r>
    <x v="1"/>
    <x v="15"/>
    <x v="2"/>
    <x v="0"/>
    <x v="1"/>
    <x v="4"/>
    <x v="3"/>
    <x v="0"/>
    <n v="9"/>
    <n v="0"/>
    <n v="4.95"/>
  </r>
  <r>
    <x v="3"/>
    <x v="19"/>
    <x v="2"/>
    <x v="0"/>
    <x v="1"/>
    <x v="3"/>
    <x v="3"/>
    <x v="0"/>
    <n v="161"/>
    <n v="0"/>
    <n v="88.55"/>
  </r>
  <r>
    <x v="8"/>
    <x v="18"/>
    <x v="9"/>
    <x v="1"/>
    <x v="1"/>
    <x v="0"/>
    <x v="2"/>
    <x v="0"/>
    <n v="1"/>
    <n v="0"/>
    <n v="0.27500000000000002"/>
  </r>
  <r>
    <x v="11"/>
    <x v="4"/>
    <x v="3"/>
    <x v="0"/>
    <x v="1"/>
    <x v="3"/>
    <x v="0"/>
    <x v="1"/>
    <n v="14"/>
    <n v="0"/>
    <n v="0"/>
  </r>
  <r>
    <x v="2"/>
    <x v="15"/>
    <x v="2"/>
    <x v="0"/>
    <x v="1"/>
    <x v="2"/>
    <x v="1"/>
    <x v="1"/>
    <n v="1"/>
    <n v="0"/>
    <n v="0"/>
  </r>
  <r>
    <x v="11"/>
    <x v="22"/>
    <x v="7"/>
    <x v="0"/>
    <x v="1"/>
    <x v="3"/>
    <x v="2"/>
    <x v="0"/>
    <n v="15"/>
    <n v="0"/>
    <n v="8.25"/>
  </r>
  <r>
    <x v="6"/>
    <x v="8"/>
    <x v="5"/>
    <x v="0"/>
    <x v="1"/>
    <x v="3"/>
    <x v="0"/>
    <x v="1"/>
    <n v="1"/>
    <n v="0"/>
    <n v="0"/>
  </r>
  <r>
    <x v="1"/>
    <x v="6"/>
    <x v="4"/>
    <x v="2"/>
    <x v="1"/>
    <x v="0"/>
    <x v="0"/>
    <x v="0"/>
    <n v="127"/>
    <n v="0"/>
    <n v="34.925000000000004"/>
  </r>
  <r>
    <x v="10"/>
    <x v="15"/>
    <x v="2"/>
    <x v="1"/>
    <x v="1"/>
    <x v="4"/>
    <x v="2"/>
    <x v="0"/>
    <n v="20"/>
    <n v="0"/>
    <n v="11"/>
  </r>
  <r>
    <x v="1"/>
    <x v="13"/>
    <x v="0"/>
    <x v="0"/>
    <x v="1"/>
    <x v="2"/>
    <x v="2"/>
    <x v="0"/>
    <n v="48"/>
    <n v="0"/>
    <n v="13.200000000000001"/>
  </r>
  <r>
    <x v="5"/>
    <x v="10"/>
    <x v="0"/>
    <x v="1"/>
    <x v="0"/>
    <x v="3"/>
    <x v="1"/>
    <x v="0"/>
    <n v="2"/>
    <n v="0"/>
    <n v="1.1000000000000001"/>
  </r>
  <r>
    <x v="7"/>
    <x v="10"/>
    <x v="0"/>
    <x v="2"/>
    <x v="0"/>
    <x v="3"/>
    <x v="0"/>
    <x v="0"/>
    <n v="10"/>
    <n v="0"/>
    <n v="5.5"/>
  </r>
  <r>
    <x v="9"/>
    <x v="5"/>
    <x v="1"/>
    <x v="0"/>
    <x v="1"/>
    <x v="0"/>
    <x v="3"/>
    <x v="0"/>
    <n v="813"/>
    <n v="0"/>
    <n v="215.44500000000002"/>
  </r>
  <r>
    <x v="1"/>
    <x v="9"/>
    <x v="2"/>
    <x v="2"/>
    <x v="1"/>
    <x v="3"/>
    <x v="3"/>
    <x v="1"/>
    <n v="1"/>
    <n v="0"/>
    <n v="0"/>
  </r>
  <r>
    <x v="11"/>
    <x v="10"/>
    <x v="0"/>
    <x v="2"/>
    <x v="1"/>
    <x v="3"/>
    <x v="0"/>
    <x v="1"/>
    <n v="1"/>
    <n v="0"/>
    <n v="0"/>
  </r>
  <r>
    <x v="10"/>
    <x v="16"/>
    <x v="7"/>
    <x v="0"/>
    <x v="1"/>
    <x v="4"/>
    <x v="0"/>
    <x v="1"/>
    <n v="7"/>
    <n v="0"/>
    <n v="0"/>
  </r>
  <r>
    <x v="2"/>
    <x v="16"/>
    <x v="7"/>
    <x v="1"/>
    <x v="1"/>
    <x v="0"/>
    <x v="2"/>
    <x v="0"/>
    <n v="62"/>
    <n v="0"/>
    <n v="17.05"/>
  </r>
  <r>
    <x v="2"/>
    <x v="17"/>
    <x v="8"/>
    <x v="2"/>
    <x v="1"/>
    <x v="1"/>
    <x v="2"/>
    <x v="0"/>
    <n v="428"/>
    <n v="107.129"/>
    <n v="192.60000000000002"/>
  </r>
  <r>
    <x v="10"/>
    <x v="10"/>
    <x v="0"/>
    <x v="2"/>
    <x v="1"/>
    <x v="2"/>
    <x v="3"/>
    <x v="1"/>
    <n v="3"/>
    <n v="0"/>
    <n v="0"/>
  </r>
  <r>
    <x v="7"/>
    <x v="4"/>
    <x v="3"/>
    <x v="0"/>
    <x v="0"/>
    <x v="4"/>
    <x v="2"/>
    <x v="0"/>
    <n v="1"/>
    <n v="0"/>
    <n v="0.55000000000000004"/>
  </r>
  <r>
    <x v="4"/>
    <x v="13"/>
    <x v="0"/>
    <x v="0"/>
    <x v="1"/>
    <x v="1"/>
    <x v="1"/>
    <x v="0"/>
    <n v="11"/>
    <n v="7.4918000000000005"/>
    <n v="4.95"/>
  </r>
  <r>
    <x v="4"/>
    <x v="10"/>
    <x v="0"/>
    <x v="0"/>
    <x v="0"/>
    <x v="0"/>
    <x v="0"/>
    <x v="0"/>
    <n v="1710"/>
    <n v="0"/>
    <n v="453.15000000000003"/>
  </r>
  <r>
    <x v="9"/>
    <x v="10"/>
    <x v="0"/>
    <x v="2"/>
    <x v="1"/>
    <x v="4"/>
    <x v="3"/>
    <x v="0"/>
    <n v="15"/>
    <n v="0"/>
    <n v="8.25"/>
  </r>
  <r>
    <x v="2"/>
    <x v="9"/>
    <x v="2"/>
    <x v="1"/>
    <x v="1"/>
    <x v="3"/>
    <x v="3"/>
    <x v="0"/>
    <n v="2"/>
    <n v="0"/>
    <n v="1.1000000000000001"/>
  </r>
  <r>
    <x v="11"/>
    <x v="10"/>
    <x v="0"/>
    <x v="0"/>
    <x v="1"/>
    <x v="0"/>
    <x v="1"/>
    <x v="1"/>
    <n v="50"/>
    <n v="0"/>
    <n v="0"/>
  </r>
  <r>
    <x v="5"/>
    <x v="4"/>
    <x v="3"/>
    <x v="0"/>
    <x v="1"/>
    <x v="2"/>
    <x v="0"/>
    <x v="1"/>
    <n v="4"/>
    <n v="0"/>
    <n v="0"/>
  </r>
  <r>
    <x v="4"/>
    <x v="25"/>
    <x v="11"/>
    <x v="0"/>
    <x v="1"/>
    <x v="4"/>
    <x v="2"/>
    <x v="0"/>
    <n v="3"/>
    <n v="0"/>
    <n v="1.6500000000000001"/>
  </r>
  <r>
    <x v="1"/>
    <x v="9"/>
    <x v="2"/>
    <x v="1"/>
    <x v="1"/>
    <x v="1"/>
    <x v="1"/>
    <x v="0"/>
    <n v="8"/>
    <n v="1.9879"/>
    <n v="3.6"/>
  </r>
  <r>
    <x v="1"/>
    <x v="1"/>
    <x v="1"/>
    <x v="1"/>
    <x v="1"/>
    <x v="0"/>
    <x v="0"/>
    <x v="0"/>
    <n v="6"/>
    <n v="0"/>
    <n v="1.6500000000000001"/>
  </r>
  <r>
    <x v="5"/>
    <x v="2"/>
    <x v="2"/>
    <x v="1"/>
    <x v="1"/>
    <x v="0"/>
    <x v="3"/>
    <x v="0"/>
    <n v="12"/>
    <n v="0"/>
    <n v="3.18"/>
  </r>
  <r>
    <x v="7"/>
    <x v="6"/>
    <x v="4"/>
    <x v="1"/>
    <x v="1"/>
    <x v="4"/>
    <x v="2"/>
    <x v="0"/>
    <n v="5"/>
    <n v="0"/>
    <n v="2.75"/>
  </r>
  <r>
    <x v="5"/>
    <x v="10"/>
    <x v="0"/>
    <x v="0"/>
    <x v="1"/>
    <x v="1"/>
    <x v="3"/>
    <x v="0"/>
    <n v="5102"/>
    <n v="1751.4844000000001"/>
    <n v="2295.9"/>
  </r>
  <r>
    <x v="8"/>
    <x v="17"/>
    <x v="8"/>
    <x v="0"/>
    <x v="1"/>
    <x v="0"/>
    <x v="3"/>
    <x v="1"/>
    <n v="133"/>
    <n v="0"/>
    <n v="0"/>
  </r>
  <r>
    <x v="9"/>
    <x v="16"/>
    <x v="7"/>
    <x v="0"/>
    <x v="1"/>
    <x v="0"/>
    <x v="2"/>
    <x v="1"/>
    <n v="21"/>
    <n v="0"/>
    <n v="0"/>
  </r>
  <r>
    <x v="9"/>
    <x v="4"/>
    <x v="3"/>
    <x v="0"/>
    <x v="0"/>
    <x v="1"/>
    <x v="1"/>
    <x v="0"/>
    <n v="27"/>
    <n v="10.389900000000001"/>
    <n v="12.15"/>
  </r>
  <r>
    <x v="8"/>
    <x v="15"/>
    <x v="2"/>
    <x v="1"/>
    <x v="1"/>
    <x v="0"/>
    <x v="0"/>
    <x v="0"/>
    <n v="25"/>
    <n v="0"/>
    <n v="6.875"/>
  </r>
  <r>
    <x v="11"/>
    <x v="15"/>
    <x v="2"/>
    <x v="0"/>
    <x v="1"/>
    <x v="2"/>
    <x v="3"/>
    <x v="0"/>
    <n v="116"/>
    <n v="0"/>
    <n v="31.900000000000002"/>
  </r>
  <r>
    <x v="6"/>
    <x v="4"/>
    <x v="3"/>
    <x v="2"/>
    <x v="1"/>
    <x v="4"/>
    <x v="0"/>
    <x v="0"/>
    <n v="2"/>
    <n v="0"/>
    <n v="1.1000000000000001"/>
  </r>
  <r>
    <x v="7"/>
    <x v="8"/>
    <x v="5"/>
    <x v="0"/>
    <x v="1"/>
    <x v="1"/>
    <x v="1"/>
    <x v="0"/>
    <n v="110"/>
    <n v="29.477"/>
    <n v="49.5"/>
  </r>
  <r>
    <x v="0"/>
    <x v="10"/>
    <x v="0"/>
    <x v="1"/>
    <x v="0"/>
    <x v="3"/>
    <x v="2"/>
    <x v="1"/>
    <n v="0"/>
    <n v="0"/>
    <n v="0"/>
  </r>
  <r>
    <x v="2"/>
    <x v="0"/>
    <x v="0"/>
    <x v="0"/>
    <x v="0"/>
    <x v="3"/>
    <x v="2"/>
    <x v="1"/>
    <n v="0"/>
    <n v="0"/>
    <n v="0"/>
  </r>
  <r>
    <x v="9"/>
    <x v="10"/>
    <x v="0"/>
    <x v="0"/>
    <x v="1"/>
    <x v="2"/>
    <x v="3"/>
    <x v="0"/>
    <n v="1518"/>
    <n v="0"/>
    <n v="402.27000000000004"/>
  </r>
  <r>
    <x v="6"/>
    <x v="4"/>
    <x v="3"/>
    <x v="1"/>
    <x v="1"/>
    <x v="0"/>
    <x v="1"/>
    <x v="0"/>
    <n v="11"/>
    <n v="0"/>
    <n v="3.0250000000000004"/>
  </r>
  <r>
    <x v="0"/>
    <x v="22"/>
    <x v="7"/>
    <x v="2"/>
    <x v="1"/>
    <x v="0"/>
    <x v="2"/>
    <x v="0"/>
    <n v="19"/>
    <n v="0"/>
    <n v="5.0350000000000001"/>
  </r>
  <r>
    <x v="9"/>
    <x v="10"/>
    <x v="0"/>
    <x v="0"/>
    <x v="1"/>
    <x v="1"/>
    <x v="3"/>
    <x v="0"/>
    <n v="2770"/>
    <n v="844.04290000000003"/>
    <n v="1246.5"/>
  </r>
  <r>
    <x v="7"/>
    <x v="10"/>
    <x v="0"/>
    <x v="1"/>
    <x v="0"/>
    <x v="1"/>
    <x v="0"/>
    <x v="0"/>
    <n v="7"/>
    <n v="1.8732000000000002"/>
    <n v="3.1500000000000004"/>
  </r>
  <r>
    <x v="10"/>
    <x v="4"/>
    <x v="3"/>
    <x v="2"/>
    <x v="1"/>
    <x v="0"/>
    <x v="1"/>
    <x v="1"/>
    <n v="2"/>
    <n v="0"/>
    <n v="0"/>
  </r>
  <r>
    <x v="9"/>
    <x v="2"/>
    <x v="2"/>
    <x v="2"/>
    <x v="1"/>
    <x v="2"/>
    <x v="0"/>
    <x v="0"/>
    <n v="5"/>
    <n v="0"/>
    <n v="1.325"/>
  </r>
  <r>
    <x v="11"/>
    <x v="4"/>
    <x v="3"/>
    <x v="0"/>
    <x v="1"/>
    <x v="0"/>
    <x v="2"/>
    <x v="1"/>
    <n v="471"/>
    <n v="0"/>
    <n v="0"/>
  </r>
  <r>
    <x v="3"/>
    <x v="5"/>
    <x v="1"/>
    <x v="2"/>
    <x v="1"/>
    <x v="1"/>
    <x v="2"/>
    <x v="0"/>
    <n v="15"/>
    <n v="10.924300000000001"/>
    <n v="6.75"/>
  </r>
  <r>
    <x v="0"/>
    <x v="2"/>
    <x v="2"/>
    <x v="2"/>
    <x v="1"/>
    <x v="3"/>
    <x v="2"/>
    <x v="0"/>
    <n v="12"/>
    <n v="0"/>
    <n v="6.6000000000000005"/>
  </r>
  <r>
    <x v="4"/>
    <x v="5"/>
    <x v="1"/>
    <x v="2"/>
    <x v="1"/>
    <x v="3"/>
    <x v="2"/>
    <x v="0"/>
    <n v="6"/>
    <n v="0"/>
    <n v="3.3000000000000003"/>
  </r>
  <r>
    <x v="4"/>
    <x v="4"/>
    <x v="3"/>
    <x v="0"/>
    <x v="0"/>
    <x v="3"/>
    <x v="3"/>
    <x v="0"/>
    <n v="13"/>
    <n v="0"/>
    <n v="7.15"/>
  </r>
  <r>
    <x v="7"/>
    <x v="8"/>
    <x v="5"/>
    <x v="0"/>
    <x v="1"/>
    <x v="3"/>
    <x v="0"/>
    <x v="0"/>
    <n v="28"/>
    <n v="0"/>
    <n v="15.4"/>
  </r>
  <r>
    <x v="8"/>
    <x v="9"/>
    <x v="2"/>
    <x v="2"/>
    <x v="1"/>
    <x v="0"/>
    <x v="2"/>
    <x v="1"/>
    <n v="17"/>
    <n v="0"/>
    <n v="0"/>
  </r>
  <r>
    <x v="1"/>
    <x v="5"/>
    <x v="1"/>
    <x v="0"/>
    <x v="1"/>
    <x v="3"/>
    <x v="0"/>
    <x v="0"/>
    <n v="37"/>
    <n v="0"/>
    <n v="20.350000000000001"/>
  </r>
  <r>
    <x v="5"/>
    <x v="11"/>
    <x v="2"/>
    <x v="1"/>
    <x v="1"/>
    <x v="4"/>
    <x v="2"/>
    <x v="1"/>
    <n v="31"/>
    <n v="0"/>
    <n v="0"/>
  </r>
  <r>
    <x v="10"/>
    <x v="12"/>
    <x v="1"/>
    <x v="0"/>
    <x v="1"/>
    <x v="0"/>
    <x v="2"/>
    <x v="1"/>
    <n v="36"/>
    <n v="0"/>
    <n v="0"/>
  </r>
  <r>
    <x v="1"/>
    <x v="12"/>
    <x v="1"/>
    <x v="2"/>
    <x v="1"/>
    <x v="1"/>
    <x v="0"/>
    <x v="0"/>
    <n v="6"/>
    <n v="2.8718000000000004"/>
    <n v="2.7"/>
  </r>
  <r>
    <x v="0"/>
    <x v="7"/>
    <x v="2"/>
    <x v="0"/>
    <x v="1"/>
    <x v="0"/>
    <x v="3"/>
    <x v="0"/>
    <n v="22"/>
    <n v="0"/>
    <n v="5.83"/>
  </r>
  <r>
    <x v="8"/>
    <x v="6"/>
    <x v="4"/>
    <x v="1"/>
    <x v="0"/>
    <x v="2"/>
    <x v="2"/>
    <x v="0"/>
    <n v="1"/>
    <n v="0"/>
    <n v="0.27500000000000002"/>
  </r>
  <r>
    <x v="9"/>
    <x v="16"/>
    <x v="7"/>
    <x v="2"/>
    <x v="1"/>
    <x v="2"/>
    <x v="2"/>
    <x v="0"/>
    <n v="36"/>
    <n v="0"/>
    <n v="9.5400000000000009"/>
  </r>
  <r>
    <x v="8"/>
    <x v="4"/>
    <x v="3"/>
    <x v="0"/>
    <x v="1"/>
    <x v="4"/>
    <x v="1"/>
    <x v="1"/>
    <n v="49"/>
    <n v="0"/>
    <n v="0"/>
  </r>
  <r>
    <x v="5"/>
    <x v="17"/>
    <x v="8"/>
    <x v="2"/>
    <x v="1"/>
    <x v="2"/>
    <x v="2"/>
    <x v="0"/>
    <n v="347"/>
    <n v="0"/>
    <n v="91.954999999999998"/>
  </r>
  <r>
    <x v="9"/>
    <x v="6"/>
    <x v="4"/>
    <x v="0"/>
    <x v="1"/>
    <x v="3"/>
    <x v="1"/>
    <x v="1"/>
    <n v="2"/>
    <n v="0"/>
    <n v="0"/>
  </r>
  <r>
    <x v="10"/>
    <x v="0"/>
    <x v="0"/>
    <x v="0"/>
    <x v="1"/>
    <x v="4"/>
    <x v="0"/>
    <x v="0"/>
    <n v="9"/>
    <n v="0"/>
    <n v="4.95"/>
  </r>
  <r>
    <x v="7"/>
    <x v="8"/>
    <x v="5"/>
    <x v="1"/>
    <x v="1"/>
    <x v="2"/>
    <x v="0"/>
    <x v="0"/>
    <n v="3"/>
    <n v="0"/>
    <n v="0.82500000000000007"/>
  </r>
  <r>
    <x v="2"/>
    <x v="25"/>
    <x v="11"/>
    <x v="0"/>
    <x v="1"/>
    <x v="0"/>
    <x v="3"/>
    <x v="0"/>
    <n v="15"/>
    <n v="0"/>
    <n v="4.125"/>
  </r>
  <r>
    <x v="6"/>
    <x v="8"/>
    <x v="5"/>
    <x v="1"/>
    <x v="1"/>
    <x v="1"/>
    <x v="3"/>
    <x v="0"/>
    <n v="4"/>
    <n v="1.1862000000000001"/>
    <n v="1.8"/>
  </r>
  <r>
    <x v="9"/>
    <x v="17"/>
    <x v="8"/>
    <x v="1"/>
    <x v="1"/>
    <x v="5"/>
    <x v="0"/>
    <x v="0"/>
    <n v="1"/>
    <n v="5.0800000000000005E-2"/>
    <n v="0.69000000000000006"/>
  </r>
  <r>
    <x v="2"/>
    <x v="11"/>
    <x v="2"/>
    <x v="2"/>
    <x v="1"/>
    <x v="2"/>
    <x v="2"/>
    <x v="1"/>
    <n v="9"/>
    <n v="0"/>
    <n v="0"/>
  </r>
  <r>
    <x v="11"/>
    <x v="9"/>
    <x v="2"/>
    <x v="2"/>
    <x v="1"/>
    <x v="0"/>
    <x v="0"/>
    <x v="0"/>
    <n v="95"/>
    <n v="0"/>
    <n v="26.125"/>
  </r>
  <r>
    <x v="6"/>
    <x v="9"/>
    <x v="2"/>
    <x v="1"/>
    <x v="1"/>
    <x v="3"/>
    <x v="0"/>
    <x v="0"/>
    <n v="29"/>
    <n v="0"/>
    <n v="15.950000000000001"/>
  </r>
  <r>
    <x v="4"/>
    <x v="17"/>
    <x v="8"/>
    <x v="0"/>
    <x v="1"/>
    <x v="4"/>
    <x v="2"/>
    <x v="0"/>
    <n v="217"/>
    <n v="0"/>
    <n v="119.35000000000001"/>
  </r>
  <r>
    <x v="7"/>
    <x v="11"/>
    <x v="2"/>
    <x v="2"/>
    <x v="1"/>
    <x v="3"/>
    <x v="2"/>
    <x v="0"/>
    <n v="223"/>
    <n v="0"/>
    <n v="122.65"/>
  </r>
  <r>
    <x v="7"/>
    <x v="0"/>
    <x v="0"/>
    <x v="0"/>
    <x v="1"/>
    <x v="4"/>
    <x v="1"/>
    <x v="0"/>
    <n v="1"/>
    <n v="0"/>
    <n v="0.55000000000000004"/>
  </r>
  <r>
    <x v="4"/>
    <x v="12"/>
    <x v="1"/>
    <x v="1"/>
    <x v="1"/>
    <x v="3"/>
    <x v="2"/>
    <x v="1"/>
    <n v="0"/>
    <n v="0"/>
    <n v="0"/>
  </r>
  <r>
    <x v="1"/>
    <x v="2"/>
    <x v="2"/>
    <x v="0"/>
    <x v="1"/>
    <x v="2"/>
    <x v="1"/>
    <x v="0"/>
    <n v="4"/>
    <n v="0"/>
    <n v="1.1000000000000001"/>
  </r>
  <r>
    <x v="7"/>
    <x v="19"/>
    <x v="2"/>
    <x v="1"/>
    <x v="1"/>
    <x v="3"/>
    <x v="3"/>
    <x v="0"/>
    <n v="11"/>
    <n v="0"/>
    <n v="6.0500000000000007"/>
  </r>
  <r>
    <x v="11"/>
    <x v="19"/>
    <x v="2"/>
    <x v="0"/>
    <x v="1"/>
    <x v="3"/>
    <x v="1"/>
    <x v="0"/>
    <n v="38"/>
    <n v="0"/>
    <n v="20.900000000000002"/>
  </r>
  <r>
    <x v="2"/>
    <x v="11"/>
    <x v="2"/>
    <x v="1"/>
    <x v="1"/>
    <x v="2"/>
    <x v="0"/>
    <x v="1"/>
    <n v="2"/>
    <n v="0"/>
    <n v="0"/>
  </r>
  <r>
    <x v="11"/>
    <x v="26"/>
    <x v="2"/>
    <x v="2"/>
    <x v="1"/>
    <x v="0"/>
    <x v="3"/>
    <x v="1"/>
    <n v="1"/>
    <n v="0"/>
    <n v="0"/>
  </r>
  <r>
    <x v="5"/>
    <x v="4"/>
    <x v="3"/>
    <x v="0"/>
    <x v="1"/>
    <x v="1"/>
    <x v="3"/>
    <x v="0"/>
    <n v="8400"/>
    <n v="3004.6384000000003"/>
    <n v="3780"/>
  </r>
  <r>
    <x v="10"/>
    <x v="25"/>
    <x v="11"/>
    <x v="0"/>
    <x v="1"/>
    <x v="0"/>
    <x v="0"/>
    <x v="0"/>
    <n v="10"/>
    <n v="0"/>
    <n v="2.75"/>
  </r>
  <r>
    <x v="7"/>
    <x v="17"/>
    <x v="8"/>
    <x v="0"/>
    <x v="1"/>
    <x v="5"/>
    <x v="2"/>
    <x v="0"/>
    <n v="5"/>
    <n v="31.7698"/>
    <n v="3.45"/>
  </r>
  <r>
    <x v="0"/>
    <x v="10"/>
    <x v="0"/>
    <x v="2"/>
    <x v="0"/>
    <x v="2"/>
    <x v="0"/>
    <x v="0"/>
    <n v="29"/>
    <n v="0"/>
    <n v="7.6850000000000005"/>
  </r>
  <r>
    <x v="7"/>
    <x v="2"/>
    <x v="2"/>
    <x v="0"/>
    <x v="1"/>
    <x v="4"/>
    <x v="0"/>
    <x v="1"/>
    <n v="76"/>
    <n v="0"/>
    <n v="0"/>
  </r>
  <r>
    <x v="0"/>
    <x v="19"/>
    <x v="2"/>
    <x v="2"/>
    <x v="1"/>
    <x v="0"/>
    <x v="3"/>
    <x v="1"/>
    <n v="20"/>
    <n v="0"/>
    <n v="0"/>
  </r>
  <r>
    <x v="8"/>
    <x v="11"/>
    <x v="2"/>
    <x v="0"/>
    <x v="1"/>
    <x v="3"/>
    <x v="3"/>
    <x v="0"/>
    <n v="427"/>
    <n v="0"/>
    <n v="234.85000000000002"/>
  </r>
  <r>
    <x v="6"/>
    <x v="12"/>
    <x v="1"/>
    <x v="1"/>
    <x v="1"/>
    <x v="0"/>
    <x v="3"/>
    <x v="0"/>
    <n v="16"/>
    <n v="0"/>
    <n v="4.4000000000000004"/>
  </r>
  <r>
    <x v="7"/>
    <x v="11"/>
    <x v="2"/>
    <x v="1"/>
    <x v="1"/>
    <x v="3"/>
    <x v="2"/>
    <x v="1"/>
    <n v="5"/>
    <n v="0"/>
    <n v="0"/>
  </r>
  <r>
    <x v="7"/>
    <x v="16"/>
    <x v="7"/>
    <x v="0"/>
    <x v="1"/>
    <x v="3"/>
    <x v="1"/>
    <x v="0"/>
    <n v="30"/>
    <n v="0"/>
    <n v="16.5"/>
  </r>
  <r>
    <x v="9"/>
    <x v="4"/>
    <x v="3"/>
    <x v="0"/>
    <x v="1"/>
    <x v="2"/>
    <x v="0"/>
    <x v="0"/>
    <n v="801"/>
    <n v="0"/>
    <n v="212.26500000000001"/>
  </r>
  <r>
    <x v="5"/>
    <x v="11"/>
    <x v="2"/>
    <x v="1"/>
    <x v="1"/>
    <x v="1"/>
    <x v="3"/>
    <x v="0"/>
    <n v="110"/>
    <n v="43.1496"/>
    <n v="49.5"/>
  </r>
  <r>
    <x v="5"/>
    <x v="6"/>
    <x v="4"/>
    <x v="1"/>
    <x v="1"/>
    <x v="2"/>
    <x v="0"/>
    <x v="0"/>
    <n v="12"/>
    <n v="0"/>
    <n v="3.18"/>
  </r>
  <r>
    <x v="4"/>
    <x v="4"/>
    <x v="3"/>
    <x v="2"/>
    <x v="1"/>
    <x v="1"/>
    <x v="1"/>
    <x v="0"/>
    <n v="24"/>
    <n v="4.9350000000000005"/>
    <n v="10.8"/>
  </r>
  <r>
    <x v="2"/>
    <x v="24"/>
    <x v="2"/>
    <x v="2"/>
    <x v="1"/>
    <x v="0"/>
    <x v="2"/>
    <x v="0"/>
    <n v="6"/>
    <n v="0"/>
    <n v="1.6500000000000001"/>
  </r>
  <r>
    <x v="11"/>
    <x v="2"/>
    <x v="2"/>
    <x v="0"/>
    <x v="1"/>
    <x v="0"/>
    <x v="3"/>
    <x v="0"/>
    <n v="619"/>
    <n v="0"/>
    <n v="170.22499999999999"/>
  </r>
  <r>
    <x v="2"/>
    <x v="4"/>
    <x v="3"/>
    <x v="0"/>
    <x v="0"/>
    <x v="3"/>
    <x v="2"/>
    <x v="0"/>
    <n v="49"/>
    <n v="0"/>
    <n v="26.950000000000003"/>
  </r>
  <r>
    <x v="2"/>
    <x v="17"/>
    <x v="8"/>
    <x v="2"/>
    <x v="1"/>
    <x v="2"/>
    <x v="2"/>
    <x v="1"/>
    <n v="17"/>
    <n v="0"/>
    <n v="0"/>
  </r>
  <r>
    <x v="10"/>
    <x v="17"/>
    <x v="8"/>
    <x v="0"/>
    <x v="1"/>
    <x v="0"/>
    <x v="1"/>
    <x v="0"/>
    <n v="1456"/>
    <n v="0"/>
    <n v="400.40000000000003"/>
  </r>
  <r>
    <x v="4"/>
    <x v="2"/>
    <x v="2"/>
    <x v="0"/>
    <x v="1"/>
    <x v="2"/>
    <x v="2"/>
    <x v="1"/>
    <n v="45"/>
    <n v="0"/>
    <n v="0"/>
  </r>
  <r>
    <x v="4"/>
    <x v="0"/>
    <x v="0"/>
    <x v="1"/>
    <x v="1"/>
    <x v="0"/>
    <x v="0"/>
    <x v="0"/>
    <n v="2"/>
    <n v="0"/>
    <n v="0.53"/>
  </r>
  <r>
    <x v="3"/>
    <x v="12"/>
    <x v="1"/>
    <x v="2"/>
    <x v="1"/>
    <x v="1"/>
    <x v="2"/>
    <x v="0"/>
    <n v="27"/>
    <n v="5.2937000000000003"/>
    <n v="12.15"/>
  </r>
  <r>
    <x v="11"/>
    <x v="19"/>
    <x v="2"/>
    <x v="0"/>
    <x v="1"/>
    <x v="1"/>
    <x v="3"/>
    <x v="0"/>
    <n v="762"/>
    <n v="183.9239"/>
    <n v="342.90000000000003"/>
  </r>
  <r>
    <x v="6"/>
    <x v="7"/>
    <x v="2"/>
    <x v="0"/>
    <x v="1"/>
    <x v="3"/>
    <x v="3"/>
    <x v="0"/>
    <n v="1"/>
    <n v="0"/>
    <n v="0.55000000000000004"/>
  </r>
  <r>
    <x v="8"/>
    <x v="11"/>
    <x v="2"/>
    <x v="2"/>
    <x v="1"/>
    <x v="1"/>
    <x v="1"/>
    <x v="0"/>
    <n v="34"/>
    <n v="12.160200000000001"/>
    <n v="15.3"/>
  </r>
  <r>
    <x v="7"/>
    <x v="24"/>
    <x v="2"/>
    <x v="2"/>
    <x v="1"/>
    <x v="3"/>
    <x v="2"/>
    <x v="0"/>
    <n v="2"/>
    <n v="0"/>
    <n v="1.1000000000000001"/>
  </r>
  <r>
    <x v="11"/>
    <x v="12"/>
    <x v="1"/>
    <x v="0"/>
    <x v="1"/>
    <x v="3"/>
    <x v="0"/>
    <x v="0"/>
    <n v="71"/>
    <n v="0"/>
    <n v="39.050000000000004"/>
  </r>
  <r>
    <x v="5"/>
    <x v="4"/>
    <x v="3"/>
    <x v="2"/>
    <x v="1"/>
    <x v="0"/>
    <x v="1"/>
    <x v="0"/>
    <n v="48"/>
    <n v="0"/>
    <n v="12.72"/>
  </r>
  <r>
    <x v="6"/>
    <x v="10"/>
    <x v="0"/>
    <x v="1"/>
    <x v="0"/>
    <x v="1"/>
    <x v="2"/>
    <x v="0"/>
    <n v="23"/>
    <n v="5.7200000000000006"/>
    <n v="10.35"/>
  </r>
  <r>
    <x v="4"/>
    <x v="17"/>
    <x v="8"/>
    <x v="1"/>
    <x v="1"/>
    <x v="0"/>
    <x v="0"/>
    <x v="0"/>
    <n v="52"/>
    <n v="0"/>
    <n v="13.780000000000001"/>
  </r>
  <r>
    <x v="3"/>
    <x v="17"/>
    <x v="8"/>
    <x v="1"/>
    <x v="1"/>
    <x v="3"/>
    <x v="1"/>
    <x v="0"/>
    <n v="4"/>
    <n v="0"/>
    <n v="2.2000000000000002"/>
  </r>
  <r>
    <x v="1"/>
    <x v="8"/>
    <x v="5"/>
    <x v="2"/>
    <x v="1"/>
    <x v="0"/>
    <x v="1"/>
    <x v="0"/>
    <n v="13"/>
    <n v="0"/>
    <n v="3.5350000000000001"/>
  </r>
  <r>
    <x v="11"/>
    <x v="4"/>
    <x v="3"/>
    <x v="2"/>
    <x v="1"/>
    <x v="0"/>
    <x v="2"/>
    <x v="1"/>
    <n v="11"/>
    <n v="0"/>
    <n v="0"/>
  </r>
  <r>
    <x v="7"/>
    <x v="2"/>
    <x v="2"/>
    <x v="2"/>
    <x v="1"/>
    <x v="2"/>
    <x v="3"/>
    <x v="0"/>
    <n v="6"/>
    <n v="0"/>
    <n v="1.6500000000000001"/>
  </r>
  <r>
    <x v="9"/>
    <x v="4"/>
    <x v="3"/>
    <x v="1"/>
    <x v="1"/>
    <x v="1"/>
    <x v="2"/>
    <x v="0"/>
    <n v="19"/>
    <n v="10.433200000000001"/>
    <n v="8.5500000000000007"/>
  </r>
  <r>
    <x v="2"/>
    <x v="4"/>
    <x v="3"/>
    <x v="2"/>
    <x v="1"/>
    <x v="3"/>
    <x v="2"/>
    <x v="0"/>
    <n v="84"/>
    <n v="0"/>
    <n v="46.2"/>
  </r>
  <r>
    <x v="7"/>
    <x v="12"/>
    <x v="1"/>
    <x v="1"/>
    <x v="1"/>
    <x v="1"/>
    <x v="1"/>
    <x v="0"/>
    <n v="20"/>
    <n v="1.5997000000000001"/>
    <n v="9"/>
  </r>
  <r>
    <x v="11"/>
    <x v="12"/>
    <x v="1"/>
    <x v="0"/>
    <x v="1"/>
    <x v="4"/>
    <x v="3"/>
    <x v="0"/>
    <n v="17"/>
    <n v="0"/>
    <n v="9.35"/>
  </r>
  <r>
    <x v="5"/>
    <x v="10"/>
    <x v="0"/>
    <x v="1"/>
    <x v="1"/>
    <x v="3"/>
    <x v="1"/>
    <x v="0"/>
    <n v="3"/>
    <n v="0"/>
    <n v="1.6500000000000001"/>
  </r>
  <r>
    <x v="1"/>
    <x v="14"/>
    <x v="6"/>
    <x v="2"/>
    <x v="1"/>
    <x v="3"/>
    <x v="2"/>
    <x v="1"/>
    <n v="0"/>
    <n v="0"/>
    <n v="0"/>
  </r>
  <r>
    <x v="4"/>
    <x v="11"/>
    <x v="2"/>
    <x v="0"/>
    <x v="1"/>
    <x v="2"/>
    <x v="1"/>
    <x v="0"/>
    <n v="138"/>
    <n v="0"/>
    <n v="36.57"/>
  </r>
  <r>
    <x v="8"/>
    <x v="10"/>
    <x v="0"/>
    <x v="0"/>
    <x v="1"/>
    <x v="3"/>
    <x v="1"/>
    <x v="0"/>
    <n v="157"/>
    <n v="0"/>
    <n v="86.350000000000009"/>
  </r>
  <r>
    <x v="10"/>
    <x v="23"/>
    <x v="2"/>
    <x v="0"/>
    <x v="1"/>
    <x v="0"/>
    <x v="2"/>
    <x v="0"/>
    <n v="47"/>
    <n v="0"/>
    <n v="12.925000000000001"/>
  </r>
  <r>
    <x v="9"/>
    <x v="18"/>
    <x v="9"/>
    <x v="1"/>
    <x v="1"/>
    <x v="3"/>
    <x v="2"/>
    <x v="0"/>
    <n v="1"/>
    <n v="0"/>
    <n v="0.55000000000000004"/>
  </r>
  <r>
    <x v="4"/>
    <x v="5"/>
    <x v="1"/>
    <x v="0"/>
    <x v="1"/>
    <x v="2"/>
    <x v="2"/>
    <x v="0"/>
    <n v="231"/>
    <n v="0"/>
    <n v="61.215000000000003"/>
  </r>
  <r>
    <x v="9"/>
    <x v="9"/>
    <x v="2"/>
    <x v="1"/>
    <x v="1"/>
    <x v="1"/>
    <x v="3"/>
    <x v="0"/>
    <n v="33"/>
    <n v="8.9283000000000001"/>
    <n v="14.850000000000001"/>
  </r>
  <r>
    <x v="0"/>
    <x v="2"/>
    <x v="2"/>
    <x v="0"/>
    <x v="1"/>
    <x v="0"/>
    <x v="2"/>
    <x v="1"/>
    <n v="56"/>
    <n v="0"/>
    <n v="0"/>
  </r>
  <r>
    <x v="5"/>
    <x v="2"/>
    <x v="2"/>
    <x v="1"/>
    <x v="1"/>
    <x v="2"/>
    <x v="3"/>
    <x v="0"/>
    <n v="9"/>
    <n v="0"/>
    <n v="2.3850000000000002"/>
  </r>
  <r>
    <x v="3"/>
    <x v="15"/>
    <x v="2"/>
    <x v="0"/>
    <x v="1"/>
    <x v="0"/>
    <x v="3"/>
    <x v="0"/>
    <n v="1770"/>
    <n v="0"/>
    <n v="486.75"/>
  </r>
  <r>
    <x v="4"/>
    <x v="10"/>
    <x v="0"/>
    <x v="0"/>
    <x v="1"/>
    <x v="2"/>
    <x v="1"/>
    <x v="0"/>
    <n v="270"/>
    <n v="0"/>
    <n v="71.55"/>
  </r>
  <r>
    <x v="7"/>
    <x v="0"/>
    <x v="0"/>
    <x v="2"/>
    <x v="1"/>
    <x v="3"/>
    <x v="2"/>
    <x v="1"/>
    <n v="0"/>
    <n v="0"/>
    <n v="0"/>
  </r>
  <r>
    <x v="3"/>
    <x v="19"/>
    <x v="2"/>
    <x v="1"/>
    <x v="1"/>
    <x v="4"/>
    <x v="0"/>
    <x v="1"/>
    <n v="1"/>
    <n v="0"/>
    <n v="0"/>
  </r>
  <r>
    <x v="8"/>
    <x v="26"/>
    <x v="2"/>
    <x v="0"/>
    <x v="1"/>
    <x v="0"/>
    <x v="3"/>
    <x v="1"/>
    <n v="4"/>
    <n v="0"/>
    <n v="0"/>
  </r>
  <r>
    <x v="11"/>
    <x v="11"/>
    <x v="2"/>
    <x v="2"/>
    <x v="1"/>
    <x v="2"/>
    <x v="3"/>
    <x v="0"/>
    <n v="88"/>
    <n v="0"/>
    <n v="24.200000000000003"/>
  </r>
  <r>
    <x v="10"/>
    <x v="11"/>
    <x v="2"/>
    <x v="0"/>
    <x v="1"/>
    <x v="4"/>
    <x v="2"/>
    <x v="0"/>
    <n v="175"/>
    <n v="0"/>
    <n v="96.25"/>
  </r>
  <r>
    <x v="10"/>
    <x v="11"/>
    <x v="2"/>
    <x v="0"/>
    <x v="1"/>
    <x v="3"/>
    <x v="0"/>
    <x v="1"/>
    <n v="4"/>
    <n v="0"/>
    <n v="0"/>
  </r>
  <r>
    <x v="5"/>
    <x v="21"/>
    <x v="0"/>
    <x v="0"/>
    <x v="1"/>
    <x v="1"/>
    <x v="1"/>
    <x v="0"/>
    <n v="3"/>
    <n v="1.1684000000000001"/>
    <n v="1.35"/>
  </r>
  <r>
    <x v="5"/>
    <x v="15"/>
    <x v="2"/>
    <x v="1"/>
    <x v="1"/>
    <x v="5"/>
    <x v="0"/>
    <x v="0"/>
    <n v="10"/>
    <n v="320.57420000000002"/>
    <n v="6.9"/>
  </r>
  <r>
    <x v="8"/>
    <x v="19"/>
    <x v="2"/>
    <x v="0"/>
    <x v="1"/>
    <x v="0"/>
    <x v="0"/>
    <x v="0"/>
    <n v="3128"/>
    <n v="0"/>
    <n v="860.2"/>
  </r>
  <r>
    <x v="11"/>
    <x v="11"/>
    <x v="2"/>
    <x v="2"/>
    <x v="1"/>
    <x v="2"/>
    <x v="0"/>
    <x v="1"/>
    <n v="2"/>
    <n v="0"/>
    <n v="0"/>
  </r>
  <r>
    <x v="10"/>
    <x v="11"/>
    <x v="2"/>
    <x v="1"/>
    <x v="1"/>
    <x v="4"/>
    <x v="1"/>
    <x v="0"/>
    <n v="1"/>
    <n v="0"/>
    <n v="0.55000000000000004"/>
  </r>
  <r>
    <x v="10"/>
    <x v="9"/>
    <x v="2"/>
    <x v="2"/>
    <x v="1"/>
    <x v="4"/>
    <x v="1"/>
    <x v="0"/>
    <n v="2"/>
    <n v="0"/>
    <n v="1.1000000000000001"/>
  </r>
  <r>
    <x v="0"/>
    <x v="10"/>
    <x v="0"/>
    <x v="1"/>
    <x v="1"/>
    <x v="1"/>
    <x v="2"/>
    <x v="0"/>
    <n v="215"/>
    <n v="57.655200000000001"/>
    <n v="96.75"/>
  </r>
  <r>
    <x v="6"/>
    <x v="0"/>
    <x v="0"/>
    <x v="0"/>
    <x v="1"/>
    <x v="2"/>
    <x v="2"/>
    <x v="0"/>
    <n v="199"/>
    <n v="0"/>
    <n v="54.725000000000001"/>
  </r>
  <r>
    <x v="5"/>
    <x v="4"/>
    <x v="3"/>
    <x v="1"/>
    <x v="1"/>
    <x v="1"/>
    <x v="2"/>
    <x v="0"/>
    <n v="24"/>
    <n v="4.3361999999999998"/>
    <n v="10.8"/>
  </r>
  <r>
    <x v="7"/>
    <x v="4"/>
    <x v="3"/>
    <x v="2"/>
    <x v="0"/>
    <x v="3"/>
    <x v="0"/>
    <x v="0"/>
    <n v="2"/>
    <n v="0"/>
    <n v="1.1000000000000001"/>
  </r>
  <r>
    <x v="2"/>
    <x v="10"/>
    <x v="0"/>
    <x v="2"/>
    <x v="0"/>
    <x v="4"/>
    <x v="1"/>
    <x v="0"/>
    <n v="1"/>
    <n v="0"/>
    <n v="0.55000000000000004"/>
  </r>
  <r>
    <x v="10"/>
    <x v="3"/>
    <x v="2"/>
    <x v="0"/>
    <x v="1"/>
    <x v="0"/>
    <x v="2"/>
    <x v="0"/>
    <n v="6"/>
    <n v="0"/>
    <n v="1.6500000000000001"/>
  </r>
  <r>
    <x v="6"/>
    <x v="10"/>
    <x v="0"/>
    <x v="2"/>
    <x v="1"/>
    <x v="4"/>
    <x v="0"/>
    <x v="1"/>
    <n v="1"/>
    <n v="0"/>
    <n v="0"/>
  </r>
  <r>
    <x v="3"/>
    <x v="16"/>
    <x v="7"/>
    <x v="0"/>
    <x v="1"/>
    <x v="0"/>
    <x v="0"/>
    <x v="1"/>
    <n v="1"/>
    <n v="0"/>
    <n v="0"/>
  </r>
  <r>
    <x v="7"/>
    <x v="6"/>
    <x v="4"/>
    <x v="1"/>
    <x v="1"/>
    <x v="3"/>
    <x v="2"/>
    <x v="0"/>
    <n v="4"/>
    <n v="0"/>
    <n v="2.2000000000000002"/>
  </r>
  <r>
    <x v="6"/>
    <x v="1"/>
    <x v="1"/>
    <x v="1"/>
    <x v="1"/>
    <x v="0"/>
    <x v="3"/>
    <x v="0"/>
    <n v="10"/>
    <n v="0"/>
    <n v="2.75"/>
  </r>
  <r>
    <x v="7"/>
    <x v="6"/>
    <x v="4"/>
    <x v="1"/>
    <x v="1"/>
    <x v="1"/>
    <x v="2"/>
    <x v="0"/>
    <n v="22"/>
    <n v="7.3485000000000005"/>
    <n v="9.9"/>
  </r>
  <r>
    <x v="8"/>
    <x v="14"/>
    <x v="6"/>
    <x v="0"/>
    <x v="1"/>
    <x v="0"/>
    <x v="0"/>
    <x v="0"/>
    <n v="2"/>
    <n v="0"/>
    <n v="0.55000000000000004"/>
  </r>
  <r>
    <x v="4"/>
    <x v="10"/>
    <x v="0"/>
    <x v="1"/>
    <x v="0"/>
    <x v="1"/>
    <x v="0"/>
    <x v="0"/>
    <n v="1"/>
    <n v="0.1174"/>
    <n v="0.45"/>
  </r>
  <r>
    <x v="3"/>
    <x v="7"/>
    <x v="2"/>
    <x v="0"/>
    <x v="1"/>
    <x v="0"/>
    <x v="2"/>
    <x v="0"/>
    <n v="88"/>
    <n v="0"/>
    <n v="24.200000000000003"/>
  </r>
  <r>
    <x v="4"/>
    <x v="13"/>
    <x v="0"/>
    <x v="0"/>
    <x v="1"/>
    <x v="2"/>
    <x v="3"/>
    <x v="0"/>
    <n v="13"/>
    <n v="0"/>
    <n v="3.4450000000000003"/>
  </r>
  <r>
    <x v="8"/>
    <x v="2"/>
    <x v="2"/>
    <x v="0"/>
    <x v="1"/>
    <x v="3"/>
    <x v="3"/>
    <x v="0"/>
    <n v="18"/>
    <n v="0"/>
    <n v="9.9"/>
  </r>
  <r>
    <x v="9"/>
    <x v="12"/>
    <x v="1"/>
    <x v="1"/>
    <x v="1"/>
    <x v="4"/>
    <x v="1"/>
    <x v="1"/>
    <n v="9"/>
    <n v="0"/>
    <n v="0"/>
  </r>
  <r>
    <x v="1"/>
    <x v="11"/>
    <x v="2"/>
    <x v="2"/>
    <x v="1"/>
    <x v="0"/>
    <x v="3"/>
    <x v="0"/>
    <n v="589"/>
    <n v="0"/>
    <n v="161.185"/>
  </r>
  <r>
    <x v="6"/>
    <x v="7"/>
    <x v="2"/>
    <x v="0"/>
    <x v="1"/>
    <x v="1"/>
    <x v="2"/>
    <x v="0"/>
    <n v="1"/>
    <n v="0.40150000000000002"/>
    <n v="0.45"/>
  </r>
  <r>
    <x v="3"/>
    <x v="2"/>
    <x v="2"/>
    <x v="0"/>
    <x v="1"/>
    <x v="4"/>
    <x v="3"/>
    <x v="1"/>
    <n v="45"/>
    <n v="0"/>
    <n v="0"/>
  </r>
  <r>
    <x v="4"/>
    <x v="12"/>
    <x v="1"/>
    <x v="0"/>
    <x v="1"/>
    <x v="4"/>
    <x v="0"/>
    <x v="0"/>
    <n v="66"/>
    <n v="0"/>
    <n v="36.300000000000004"/>
  </r>
  <r>
    <x v="8"/>
    <x v="4"/>
    <x v="3"/>
    <x v="2"/>
    <x v="1"/>
    <x v="0"/>
    <x v="2"/>
    <x v="0"/>
    <n v="943"/>
    <n v="0"/>
    <n v="259.32499999999999"/>
  </r>
  <r>
    <x v="7"/>
    <x v="21"/>
    <x v="0"/>
    <x v="0"/>
    <x v="1"/>
    <x v="1"/>
    <x v="1"/>
    <x v="0"/>
    <n v="5"/>
    <n v="0.95420000000000005"/>
    <n v="2.25"/>
  </r>
  <r>
    <x v="8"/>
    <x v="19"/>
    <x v="2"/>
    <x v="2"/>
    <x v="1"/>
    <x v="2"/>
    <x v="2"/>
    <x v="0"/>
    <n v="112"/>
    <n v="0"/>
    <n v="30.8"/>
  </r>
  <r>
    <x v="9"/>
    <x v="6"/>
    <x v="4"/>
    <x v="0"/>
    <x v="1"/>
    <x v="1"/>
    <x v="0"/>
    <x v="0"/>
    <n v="2174"/>
    <n v="610.61700000000008"/>
    <n v="978.30000000000007"/>
  </r>
  <r>
    <x v="8"/>
    <x v="4"/>
    <x v="3"/>
    <x v="2"/>
    <x v="1"/>
    <x v="2"/>
    <x v="2"/>
    <x v="1"/>
    <n v="5"/>
    <n v="0"/>
    <n v="0"/>
  </r>
  <r>
    <x v="0"/>
    <x v="17"/>
    <x v="8"/>
    <x v="0"/>
    <x v="1"/>
    <x v="1"/>
    <x v="1"/>
    <x v="0"/>
    <n v="564"/>
    <n v="160.34280000000001"/>
    <n v="253.8"/>
  </r>
  <r>
    <x v="3"/>
    <x v="17"/>
    <x v="8"/>
    <x v="2"/>
    <x v="1"/>
    <x v="0"/>
    <x v="0"/>
    <x v="0"/>
    <n v="470"/>
    <n v="0"/>
    <n v="129.25"/>
  </r>
  <r>
    <x v="0"/>
    <x v="6"/>
    <x v="4"/>
    <x v="2"/>
    <x v="0"/>
    <x v="2"/>
    <x v="2"/>
    <x v="0"/>
    <n v="26"/>
    <n v="0"/>
    <n v="6.8900000000000006"/>
  </r>
  <r>
    <x v="1"/>
    <x v="2"/>
    <x v="2"/>
    <x v="2"/>
    <x v="1"/>
    <x v="3"/>
    <x v="0"/>
    <x v="0"/>
    <n v="1"/>
    <n v="0"/>
    <n v="0.55000000000000004"/>
  </r>
  <r>
    <x v="8"/>
    <x v="25"/>
    <x v="11"/>
    <x v="0"/>
    <x v="1"/>
    <x v="0"/>
    <x v="2"/>
    <x v="0"/>
    <n v="74"/>
    <n v="0"/>
    <n v="20.350000000000001"/>
  </r>
  <r>
    <x v="11"/>
    <x v="10"/>
    <x v="0"/>
    <x v="2"/>
    <x v="1"/>
    <x v="2"/>
    <x v="3"/>
    <x v="0"/>
    <n v="91"/>
    <n v="0"/>
    <n v="25.025000000000002"/>
  </r>
  <r>
    <x v="6"/>
    <x v="25"/>
    <x v="11"/>
    <x v="0"/>
    <x v="1"/>
    <x v="3"/>
    <x v="2"/>
    <x v="0"/>
    <n v="3"/>
    <n v="0"/>
    <n v="1.6500000000000001"/>
  </r>
  <r>
    <x v="10"/>
    <x v="4"/>
    <x v="3"/>
    <x v="0"/>
    <x v="1"/>
    <x v="5"/>
    <x v="2"/>
    <x v="0"/>
    <n v="12"/>
    <n v="56.193300000000001"/>
    <n v="8.2800000000000011"/>
  </r>
  <r>
    <x v="10"/>
    <x v="1"/>
    <x v="1"/>
    <x v="0"/>
    <x v="1"/>
    <x v="2"/>
    <x v="0"/>
    <x v="0"/>
    <n v="144"/>
    <n v="0"/>
    <n v="39.6"/>
  </r>
  <r>
    <x v="4"/>
    <x v="10"/>
    <x v="0"/>
    <x v="1"/>
    <x v="1"/>
    <x v="4"/>
    <x v="2"/>
    <x v="1"/>
    <n v="27"/>
    <n v="0"/>
    <n v="0"/>
  </r>
  <r>
    <x v="5"/>
    <x v="27"/>
    <x v="12"/>
    <x v="0"/>
    <x v="1"/>
    <x v="0"/>
    <x v="3"/>
    <x v="0"/>
    <n v="1"/>
    <n v="0"/>
    <n v="0.26500000000000001"/>
  </r>
  <r>
    <x v="2"/>
    <x v="8"/>
    <x v="5"/>
    <x v="0"/>
    <x v="1"/>
    <x v="3"/>
    <x v="2"/>
    <x v="1"/>
    <n v="2"/>
    <n v="0"/>
    <n v="0"/>
  </r>
  <r>
    <x v="8"/>
    <x v="18"/>
    <x v="9"/>
    <x v="0"/>
    <x v="1"/>
    <x v="1"/>
    <x v="0"/>
    <x v="0"/>
    <n v="11"/>
    <n v="6.1595000000000004"/>
    <n v="4.95"/>
  </r>
  <r>
    <x v="1"/>
    <x v="8"/>
    <x v="5"/>
    <x v="1"/>
    <x v="1"/>
    <x v="2"/>
    <x v="1"/>
    <x v="0"/>
    <n v="1"/>
    <n v="0"/>
    <n v="0.27500000000000002"/>
  </r>
  <r>
    <x v="0"/>
    <x v="22"/>
    <x v="7"/>
    <x v="0"/>
    <x v="1"/>
    <x v="3"/>
    <x v="2"/>
    <x v="1"/>
    <n v="0"/>
    <n v="0"/>
    <n v="0"/>
  </r>
  <r>
    <x v="4"/>
    <x v="1"/>
    <x v="1"/>
    <x v="2"/>
    <x v="1"/>
    <x v="4"/>
    <x v="3"/>
    <x v="0"/>
    <n v="2"/>
    <n v="0"/>
    <n v="1.1000000000000001"/>
  </r>
  <r>
    <x v="1"/>
    <x v="6"/>
    <x v="4"/>
    <x v="0"/>
    <x v="1"/>
    <x v="4"/>
    <x v="1"/>
    <x v="0"/>
    <n v="23"/>
    <n v="0"/>
    <n v="12.65"/>
  </r>
  <r>
    <x v="3"/>
    <x v="5"/>
    <x v="1"/>
    <x v="1"/>
    <x v="1"/>
    <x v="1"/>
    <x v="2"/>
    <x v="0"/>
    <n v="3"/>
    <n v="3.2856000000000001"/>
    <n v="1.35"/>
  </r>
  <r>
    <x v="9"/>
    <x v="15"/>
    <x v="2"/>
    <x v="1"/>
    <x v="1"/>
    <x v="3"/>
    <x v="0"/>
    <x v="0"/>
    <n v="5"/>
    <n v="0"/>
    <n v="2.75"/>
  </r>
  <r>
    <x v="11"/>
    <x v="23"/>
    <x v="2"/>
    <x v="0"/>
    <x v="1"/>
    <x v="1"/>
    <x v="2"/>
    <x v="0"/>
    <n v="1"/>
    <n v="0.21830000000000002"/>
    <n v="0.45"/>
  </r>
  <r>
    <x v="1"/>
    <x v="10"/>
    <x v="0"/>
    <x v="1"/>
    <x v="1"/>
    <x v="0"/>
    <x v="1"/>
    <x v="1"/>
    <n v="3"/>
    <n v="0"/>
    <n v="0"/>
  </r>
  <r>
    <x v="5"/>
    <x v="2"/>
    <x v="2"/>
    <x v="0"/>
    <x v="1"/>
    <x v="2"/>
    <x v="1"/>
    <x v="1"/>
    <n v="11"/>
    <n v="0"/>
    <n v="0"/>
  </r>
  <r>
    <x v="0"/>
    <x v="11"/>
    <x v="2"/>
    <x v="2"/>
    <x v="1"/>
    <x v="3"/>
    <x v="2"/>
    <x v="0"/>
    <n v="146"/>
    <n v="0"/>
    <n v="80.3"/>
  </r>
  <r>
    <x v="0"/>
    <x v="10"/>
    <x v="0"/>
    <x v="2"/>
    <x v="1"/>
    <x v="5"/>
    <x v="2"/>
    <x v="0"/>
    <n v="3"/>
    <n v="22.7028"/>
    <n v="2.0700000000000003"/>
  </r>
  <r>
    <x v="0"/>
    <x v="9"/>
    <x v="2"/>
    <x v="0"/>
    <x v="1"/>
    <x v="2"/>
    <x v="1"/>
    <x v="0"/>
    <n v="56"/>
    <n v="0"/>
    <n v="14.84"/>
  </r>
  <r>
    <x v="1"/>
    <x v="6"/>
    <x v="4"/>
    <x v="1"/>
    <x v="0"/>
    <x v="2"/>
    <x v="2"/>
    <x v="0"/>
    <n v="1"/>
    <n v="0"/>
    <n v="0.27500000000000002"/>
  </r>
  <r>
    <x v="6"/>
    <x v="11"/>
    <x v="2"/>
    <x v="0"/>
    <x v="1"/>
    <x v="2"/>
    <x v="2"/>
    <x v="0"/>
    <n v="2741"/>
    <n v="0"/>
    <n v="753.77500000000009"/>
  </r>
  <r>
    <x v="10"/>
    <x v="9"/>
    <x v="2"/>
    <x v="2"/>
    <x v="1"/>
    <x v="3"/>
    <x v="3"/>
    <x v="0"/>
    <n v="3"/>
    <n v="0"/>
    <n v="1.6500000000000001"/>
  </r>
  <r>
    <x v="7"/>
    <x v="1"/>
    <x v="1"/>
    <x v="1"/>
    <x v="1"/>
    <x v="3"/>
    <x v="2"/>
    <x v="1"/>
    <n v="0"/>
    <n v="0"/>
    <n v="0"/>
  </r>
  <r>
    <x v="5"/>
    <x v="17"/>
    <x v="8"/>
    <x v="1"/>
    <x v="1"/>
    <x v="0"/>
    <x v="0"/>
    <x v="1"/>
    <n v="9"/>
    <n v="0"/>
    <n v="0"/>
  </r>
  <r>
    <x v="1"/>
    <x v="8"/>
    <x v="5"/>
    <x v="2"/>
    <x v="1"/>
    <x v="3"/>
    <x v="1"/>
    <x v="0"/>
    <n v="2"/>
    <n v="0"/>
    <n v="1.1000000000000001"/>
  </r>
  <r>
    <x v="1"/>
    <x v="9"/>
    <x v="2"/>
    <x v="1"/>
    <x v="1"/>
    <x v="3"/>
    <x v="0"/>
    <x v="0"/>
    <n v="17"/>
    <n v="0"/>
    <n v="9.35"/>
  </r>
  <r>
    <x v="6"/>
    <x v="0"/>
    <x v="0"/>
    <x v="0"/>
    <x v="1"/>
    <x v="1"/>
    <x v="3"/>
    <x v="0"/>
    <n v="111"/>
    <n v="26.309000000000001"/>
    <n v="49.95"/>
  </r>
  <r>
    <x v="9"/>
    <x v="17"/>
    <x v="8"/>
    <x v="2"/>
    <x v="1"/>
    <x v="0"/>
    <x v="2"/>
    <x v="0"/>
    <n v="2100"/>
    <n v="0"/>
    <n v="556.5"/>
  </r>
  <r>
    <x v="10"/>
    <x v="17"/>
    <x v="8"/>
    <x v="2"/>
    <x v="1"/>
    <x v="2"/>
    <x v="2"/>
    <x v="0"/>
    <n v="271"/>
    <n v="0"/>
    <n v="74.525000000000006"/>
  </r>
  <r>
    <x v="8"/>
    <x v="10"/>
    <x v="0"/>
    <x v="0"/>
    <x v="0"/>
    <x v="0"/>
    <x v="0"/>
    <x v="1"/>
    <n v="33"/>
    <n v="0"/>
    <n v="0"/>
  </r>
  <r>
    <x v="11"/>
    <x v="16"/>
    <x v="7"/>
    <x v="0"/>
    <x v="1"/>
    <x v="3"/>
    <x v="3"/>
    <x v="0"/>
    <n v="84"/>
    <n v="0"/>
    <n v="46.2"/>
  </r>
  <r>
    <x v="2"/>
    <x v="16"/>
    <x v="7"/>
    <x v="1"/>
    <x v="1"/>
    <x v="3"/>
    <x v="0"/>
    <x v="0"/>
    <n v="1"/>
    <n v="0"/>
    <n v="0.55000000000000004"/>
  </r>
  <r>
    <x v="3"/>
    <x v="1"/>
    <x v="1"/>
    <x v="2"/>
    <x v="1"/>
    <x v="4"/>
    <x v="0"/>
    <x v="0"/>
    <n v="24"/>
    <n v="0"/>
    <n v="13.200000000000001"/>
  </r>
  <r>
    <x v="5"/>
    <x v="13"/>
    <x v="0"/>
    <x v="0"/>
    <x v="1"/>
    <x v="2"/>
    <x v="0"/>
    <x v="1"/>
    <n v="1"/>
    <n v="0"/>
    <n v="0"/>
  </r>
  <r>
    <x v="0"/>
    <x v="5"/>
    <x v="1"/>
    <x v="2"/>
    <x v="1"/>
    <x v="2"/>
    <x v="0"/>
    <x v="0"/>
    <n v="1"/>
    <n v="0"/>
    <n v="0.26500000000000001"/>
  </r>
  <r>
    <x v="3"/>
    <x v="4"/>
    <x v="3"/>
    <x v="1"/>
    <x v="1"/>
    <x v="1"/>
    <x v="0"/>
    <x v="0"/>
    <n v="1"/>
    <n v="1.6800000000000002E-2"/>
    <n v="0.45"/>
  </r>
  <r>
    <x v="10"/>
    <x v="10"/>
    <x v="0"/>
    <x v="0"/>
    <x v="1"/>
    <x v="1"/>
    <x v="2"/>
    <x v="0"/>
    <n v="5937"/>
    <n v="1737.8492000000001"/>
    <n v="2671.65"/>
  </r>
  <r>
    <x v="1"/>
    <x v="23"/>
    <x v="2"/>
    <x v="2"/>
    <x v="1"/>
    <x v="3"/>
    <x v="2"/>
    <x v="1"/>
    <n v="0"/>
    <n v="0"/>
    <n v="0"/>
  </r>
  <r>
    <x v="11"/>
    <x v="16"/>
    <x v="7"/>
    <x v="0"/>
    <x v="1"/>
    <x v="1"/>
    <x v="2"/>
    <x v="0"/>
    <n v="1224"/>
    <n v="355.42250000000001"/>
    <n v="550.80000000000007"/>
  </r>
  <r>
    <x v="6"/>
    <x v="16"/>
    <x v="7"/>
    <x v="1"/>
    <x v="1"/>
    <x v="0"/>
    <x v="1"/>
    <x v="0"/>
    <n v="5"/>
    <n v="0"/>
    <n v="1.375"/>
  </r>
  <r>
    <x v="8"/>
    <x v="11"/>
    <x v="2"/>
    <x v="0"/>
    <x v="1"/>
    <x v="0"/>
    <x v="2"/>
    <x v="0"/>
    <n v="33756"/>
    <n v="0"/>
    <n v="9282.9"/>
  </r>
  <r>
    <x v="8"/>
    <x v="17"/>
    <x v="8"/>
    <x v="0"/>
    <x v="1"/>
    <x v="2"/>
    <x v="0"/>
    <x v="0"/>
    <n v="425"/>
    <n v="0"/>
    <n v="116.875"/>
  </r>
  <r>
    <x v="11"/>
    <x v="10"/>
    <x v="0"/>
    <x v="1"/>
    <x v="1"/>
    <x v="0"/>
    <x v="3"/>
    <x v="0"/>
    <n v="236"/>
    <n v="0"/>
    <n v="64.900000000000006"/>
  </r>
  <r>
    <x v="7"/>
    <x v="2"/>
    <x v="2"/>
    <x v="1"/>
    <x v="1"/>
    <x v="3"/>
    <x v="2"/>
    <x v="0"/>
    <n v="2"/>
    <n v="0"/>
    <n v="1.1000000000000001"/>
  </r>
  <r>
    <x v="7"/>
    <x v="10"/>
    <x v="0"/>
    <x v="0"/>
    <x v="1"/>
    <x v="1"/>
    <x v="3"/>
    <x v="0"/>
    <n v="6043"/>
    <n v="2193.7730000000001"/>
    <n v="2719.35"/>
  </r>
  <r>
    <x v="3"/>
    <x v="4"/>
    <x v="3"/>
    <x v="2"/>
    <x v="1"/>
    <x v="2"/>
    <x v="2"/>
    <x v="0"/>
    <n v="103"/>
    <n v="0"/>
    <n v="28.325000000000003"/>
  </r>
  <r>
    <x v="5"/>
    <x v="17"/>
    <x v="8"/>
    <x v="1"/>
    <x v="1"/>
    <x v="4"/>
    <x v="2"/>
    <x v="0"/>
    <n v="4"/>
    <n v="0"/>
    <n v="2.2000000000000002"/>
  </r>
  <r>
    <x v="4"/>
    <x v="17"/>
    <x v="8"/>
    <x v="2"/>
    <x v="1"/>
    <x v="4"/>
    <x v="0"/>
    <x v="0"/>
    <n v="3"/>
    <n v="0"/>
    <n v="1.6500000000000001"/>
  </r>
  <r>
    <x v="10"/>
    <x v="4"/>
    <x v="3"/>
    <x v="0"/>
    <x v="0"/>
    <x v="1"/>
    <x v="1"/>
    <x v="0"/>
    <n v="48"/>
    <n v="21.0883"/>
    <n v="21.6"/>
  </r>
  <r>
    <x v="8"/>
    <x v="11"/>
    <x v="2"/>
    <x v="0"/>
    <x v="1"/>
    <x v="4"/>
    <x v="0"/>
    <x v="0"/>
    <n v="146"/>
    <n v="0"/>
    <n v="80.3"/>
  </r>
  <r>
    <x v="2"/>
    <x v="16"/>
    <x v="7"/>
    <x v="2"/>
    <x v="1"/>
    <x v="1"/>
    <x v="2"/>
    <x v="0"/>
    <n v="12"/>
    <n v="4.3104000000000005"/>
    <n v="5.4"/>
  </r>
  <r>
    <x v="2"/>
    <x v="2"/>
    <x v="2"/>
    <x v="2"/>
    <x v="1"/>
    <x v="0"/>
    <x v="2"/>
    <x v="0"/>
    <n v="197"/>
    <n v="0"/>
    <n v="54.175000000000004"/>
  </r>
  <r>
    <x v="4"/>
    <x v="10"/>
    <x v="0"/>
    <x v="1"/>
    <x v="1"/>
    <x v="3"/>
    <x v="2"/>
    <x v="1"/>
    <n v="4"/>
    <n v="0"/>
    <n v="0"/>
  </r>
  <r>
    <x v="6"/>
    <x v="9"/>
    <x v="2"/>
    <x v="2"/>
    <x v="1"/>
    <x v="3"/>
    <x v="3"/>
    <x v="0"/>
    <n v="4"/>
    <n v="0"/>
    <n v="2.2000000000000002"/>
  </r>
  <r>
    <x v="3"/>
    <x v="13"/>
    <x v="0"/>
    <x v="0"/>
    <x v="1"/>
    <x v="1"/>
    <x v="1"/>
    <x v="0"/>
    <n v="12"/>
    <n v="7.758"/>
    <n v="5.4"/>
  </r>
  <r>
    <x v="9"/>
    <x v="4"/>
    <x v="3"/>
    <x v="0"/>
    <x v="1"/>
    <x v="5"/>
    <x v="0"/>
    <x v="1"/>
    <n v="1"/>
    <n v="41.2667"/>
    <n v="0"/>
  </r>
  <r>
    <x v="5"/>
    <x v="10"/>
    <x v="0"/>
    <x v="1"/>
    <x v="0"/>
    <x v="1"/>
    <x v="1"/>
    <x v="0"/>
    <n v="10"/>
    <n v="6.8247"/>
    <n v="4.5"/>
  </r>
  <r>
    <x v="4"/>
    <x v="19"/>
    <x v="2"/>
    <x v="2"/>
    <x v="1"/>
    <x v="1"/>
    <x v="0"/>
    <x v="0"/>
    <n v="65"/>
    <n v="23.552"/>
    <n v="29.25"/>
  </r>
  <r>
    <x v="9"/>
    <x v="1"/>
    <x v="1"/>
    <x v="1"/>
    <x v="1"/>
    <x v="3"/>
    <x v="0"/>
    <x v="0"/>
    <n v="1"/>
    <n v="0"/>
    <n v="0.55000000000000004"/>
  </r>
  <r>
    <x v="0"/>
    <x v="12"/>
    <x v="1"/>
    <x v="0"/>
    <x v="1"/>
    <x v="0"/>
    <x v="3"/>
    <x v="1"/>
    <n v="10"/>
    <n v="0"/>
    <n v="0"/>
  </r>
  <r>
    <x v="5"/>
    <x v="0"/>
    <x v="0"/>
    <x v="0"/>
    <x v="0"/>
    <x v="3"/>
    <x v="3"/>
    <x v="0"/>
    <n v="1"/>
    <n v="0"/>
    <n v="0.55000000000000004"/>
  </r>
  <r>
    <x v="8"/>
    <x v="10"/>
    <x v="0"/>
    <x v="2"/>
    <x v="1"/>
    <x v="0"/>
    <x v="2"/>
    <x v="1"/>
    <n v="52"/>
    <n v="0"/>
    <n v="0"/>
  </r>
  <r>
    <x v="0"/>
    <x v="6"/>
    <x v="4"/>
    <x v="1"/>
    <x v="1"/>
    <x v="2"/>
    <x v="3"/>
    <x v="0"/>
    <n v="11"/>
    <n v="0"/>
    <n v="2.915"/>
  </r>
  <r>
    <x v="0"/>
    <x v="6"/>
    <x v="4"/>
    <x v="1"/>
    <x v="1"/>
    <x v="3"/>
    <x v="2"/>
    <x v="0"/>
    <n v="7"/>
    <n v="0"/>
    <n v="3.85"/>
  </r>
  <r>
    <x v="5"/>
    <x v="11"/>
    <x v="2"/>
    <x v="0"/>
    <x v="1"/>
    <x v="3"/>
    <x v="1"/>
    <x v="1"/>
    <n v="2"/>
    <n v="0"/>
    <n v="0"/>
  </r>
  <r>
    <x v="10"/>
    <x v="15"/>
    <x v="2"/>
    <x v="0"/>
    <x v="1"/>
    <x v="2"/>
    <x v="0"/>
    <x v="0"/>
    <n v="130"/>
    <n v="0"/>
    <n v="35.75"/>
  </r>
  <r>
    <x v="5"/>
    <x v="29"/>
    <x v="1"/>
    <x v="2"/>
    <x v="1"/>
    <x v="3"/>
    <x v="2"/>
    <x v="1"/>
    <n v="0"/>
    <n v="0"/>
    <n v="0"/>
  </r>
  <r>
    <x v="11"/>
    <x v="12"/>
    <x v="1"/>
    <x v="0"/>
    <x v="1"/>
    <x v="0"/>
    <x v="2"/>
    <x v="1"/>
    <n v="42"/>
    <n v="0"/>
    <n v="0"/>
  </r>
  <r>
    <x v="2"/>
    <x v="4"/>
    <x v="3"/>
    <x v="1"/>
    <x v="1"/>
    <x v="3"/>
    <x v="3"/>
    <x v="0"/>
    <n v="1"/>
    <n v="0"/>
    <n v="0.55000000000000004"/>
  </r>
  <r>
    <x v="10"/>
    <x v="11"/>
    <x v="2"/>
    <x v="2"/>
    <x v="1"/>
    <x v="2"/>
    <x v="1"/>
    <x v="0"/>
    <n v="32"/>
    <n v="0"/>
    <n v="8.8000000000000007"/>
  </r>
  <r>
    <x v="5"/>
    <x v="17"/>
    <x v="8"/>
    <x v="2"/>
    <x v="1"/>
    <x v="0"/>
    <x v="2"/>
    <x v="1"/>
    <n v="74"/>
    <n v="0"/>
    <n v="0"/>
  </r>
  <r>
    <x v="5"/>
    <x v="6"/>
    <x v="4"/>
    <x v="0"/>
    <x v="1"/>
    <x v="5"/>
    <x v="2"/>
    <x v="0"/>
    <n v="1"/>
    <n v="4.3672000000000004"/>
    <n v="0.69000000000000006"/>
  </r>
  <r>
    <x v="8"/>
    <x v="24"/>
    <x v="2"/>
    <x v="0"/>
    <x v="1"/>
    <x v="0"/>
    <x v="2"/>
    <x v="1"/>
    <n v="9"/>
    <n v="0"/>
    <n v="0"/>
  </r>
  <r>
    <x v="8"/>
    <x v="10"/>
    <x v="0"/>
    <x v="1"/>
    <x v="1"/>
    <x v="4"/>
    <x v="2"/>
    <x v="1"/>
    <n v="49"/>
    <n v="0"/>
    <n v="0"/>
  </r>
  <r>
    <x v="1"/>
    <x v="6"/>
    <x v="4"/>
    <x v="2"/>
    <x v="1"/>
    <x v="4"/>
    <x v="2"/>
    <x v="0"/>
    <n v="3"/>
    <n v="0"/>
    <n v="1.6500000000000001"/>
  </r>
  <r>
    <x v="7"/>
    <x v="6"/>
    <x v="4"/>
    <x v="0"/>
    <x v="1"/>
    <x v="3"/>
    <x v="0"/>
    <x v="0"/>
    <n v="219"/>
    <n v="0"/>
    <n v="120.45"/>
  </r>
  <r>
    <x v="1"/>
    <x v="19"/>
    <x v="2"/>
    <x v="0"/>
    <x v="1"/>
    <x v="0"/>
    <x v="2"/>
    <x v="1"/>
    <n v="312"/>
    <n v="0"/>
    <n v="0"/>
  </r>
  <r>
    <x v="10"/>
    <x v="10"/>
    <x v="0"/>
    <x v="0"/>
    <x v="1"/>
    <x v="2"/>
    <x v="0"/>
    <x v="0"/>
    <n v="1205"/>
    <n v="0"/>
    <n v="331.375"/>
  </r>
  <r>
    <x v="2"/>
    <x v="2"/>
    <x v="2"/>
    <x v="0"/>
    <x v="1"/>
    <x v="2"/>
    <x v="3"/>
    <x v="0"/>
    <n v="46"/>
    <n v="0"/>
    <n v="12.65"/>
  </r>
  <r>
    <x v="11"/>
    <x v="2"/>
    <x v="2"/>
    <x v="1"/>
    <x v="1"/>
    <x v="1"/>
    <x v="1"/>
    <x v="0"/>
    <n v="2"/>
    <n v="0.41920000000000002"/>
    <n v="0.9"/>
  </r>
  <r>
    <x v="0"/>
    <x v="23"/>
    <x v="2"/>
    <x v="2"/>
    <x v="1"/>
    <x v="0"/>
    <x v="0"/>
    <x v="0"/>
    <n v="5"/>
    <n v="0"/>
    <n v="1.325"/>
  </r>
  <r>
    <x v="2"/>
    <x v="4"/>
    <x v="3"/>
    <x v="2"/>
    <x v="0"/>
    <x v="1"/>
    <x v="3"/>
    <x v="0"/>
    <n v="2"/>
    <n v="0.25080000000000002"/>
    <n v="0.9"/>
  </r>
  <r>
    <x v="10"/>
    <x v="9"/>
    <x v="2"/>
    <x v="2"/>
    <x v="1"/>
    <x v="0"/>
    <x v="1"/>
    <x v="1"/>
    <n v="2"/>
    <n v="0"/>
    <n v="0"/>
  </r>
  <r>
    <x v="1"/>
    <x v="17"/>
    <x v="8"/>
    <x v="0"/>
    <x v="1"/>
    <x v="4"/>
    <x v="3"/>
    <x v="0"/>
    <n v="40"/>
    <n v="0"/>
    <n v="22"/>
  </r>
  <r>
    <x v="1"/>
    <x v="9"/>
    <x v="2"/>
    <x v="2"/>
    <x v="1"/>
    <x v="0"/>
    <x v="2"/>
    <x v="1"/>
    <n v="11"/>
    <n v="0"/>
    <n v="0"/>
  </r>
  <r>
    <x v="2"/>
    <x v="4"/>
    <x v="3"/>
    <x v="2"/>
    <x v="0"/>
    <x v="3"/>
    <x v="2"/>
    <x v="1"/>
    <n v="0"/>
    <n v="0"/>
    <n v="0"/>
  </r>
  <r>
    <x v="7"/>
    <x v="25"/>
    <x v="11"/>
    <x v="0"/>
    <x v="1"/>
    <x v="0"/>
    <x v="3"/>
    <x v="0"/>
    <n v="9"/>
    <n v="0"/>
    <n v="2.4750000000000001"/>
  </r>
  <r>
    <x v="3"/>
    <x v="11"/>
    <x v="2"/>
    <x v="0"/>
    <x v="1"/>
    <x v="4"/>
    <x v="1"/>
    <x v="1"/>
    <n v="8"/>
    <n v="0"/>
    <n v="0"/>
  </r>
  <r>
    <x v="1"/>
    <x v="16"/>
    <x v="7"/>
    <x v="0"/>
    <x v="1"/>
    <x v="3"/>
    <x v="2"/>
    <x v="0"/>
    <n v="528"/>
    <n v="0"/>
    <n v="290.40000000000003"/>
  </r>
  <r>
    <x v="8"/>
    <x v="12"/>
    <x v="1"/>
    <x v="1"/>
    <x v="1"/>
    <x v="2"/>
    <x v="2"/>
    <x v="0"/>
    <n v="8"/>
    <n v="0"/>
    <n v="2.2000000000000002"/>
  </r>
  <r>
    <x v="1"/>
    <x v="16"/>
    <x v="7"/>
    <x v="2"/>
    <x v="1"/>
    <x v="3"/>
    <x v="3"/>
    <x v="0"/>
    <n v="2"/>
    <n v="0"/>
    <n v="1.1000000000000001"/>
  </r>
  <r>
    <x v="10"/>
    <x v="5"/>
    <x v="1"/>
    <x v="0"/>
    <x v="1"/>
    <x v="0"/>
    <x v="3"/>
    <x v="1"/>
    <n v="8"/>
    <n v="0"/>
    <n v="0"/>
  </r>
  <r>
    <x v="1"/>
    <x v="25"/>
    <x v="11"/>
    <x v="0"/>
    <x v="1"/>
    <x v="2"/>
    <x v="0"/>
    <x v="0"/>
    <n v="1"/>
    <n v="0"/>
    <n v="0.27500000000000002"/>
  </r>
  <r>
    <x v="2"/>
    <x v="10"/>
    <x v="0"/>
    <x v="1"/>
    <x v="0"/>
    <x v="2"/>
    <x v="1"/>
    <x v="0"/>
    <n v="2"/>
    <n v="0"/>
    <n v="0.55000000000000004"/>
  </r>
  <r>
    <x v="3"/>
    <x v="6"/>
    <x v="4"/>
    <x v="2"/>
    <x v="1"/>
    <x v="0"/>
    <x v="3"/>
    <x v="1"/>
    <n v="3"/>
    <n v="0"/>
    <n v="0"/>
  </r>
  <r>
    <x v="11"/>
    <x v="12"/>
    <x v="1"/>
    <x v="0"/>
    <x v="1"/>
    <x v="2"/>
    <x v="1"/>
    <x v="1"/>
    <n v="3"/>
    <n v="0"/>
    <n v="0"/>
  </r>
  <r>
    <x v="11"/>
    <x v="1"/>
    <x v="1"/>
    <x v="0"/>
    <x v="1"/>
    <x v="1"/>
    <x v="3"/>
    <x v="0"/>
    <n v="235"/>
    <n v="74.415199999999999"/>
    <n v="105.75"/>
  </r>
  <r>
    <x v="2"/>
    <x v="1"/>
    <x v="1"/>
    <x v="0"/>
    <x v="1"/>
    <x v="2"/>
    <x v="1"/>
    <x v="0"/>
    <n v="39"/>
    <n v="0"/>
    <n v="10.725"/>
  </r>
  <r>
    <x v="8"/>
    <x v="10"/>
    <x v="0"/>
    <x v="0"/>
    <x v="1"/>
    <x v="0"/>
    <x v="0"/>
    <x v="1"/>
    <n v="211"/>
    <n v="0"/>
    <n v="0"/>
  </r>
  <r>
    <x v="10"/>
    <x v="4"/>
    <x v="3"/>
    <x v="2"/>
    <x v="0"/>
    <x v="0"/>
    <x v="2"/>
    <x v="0"/>
    <n v="38"/>
    <n v="0"/>
    <n v="10.450000000000001"/>
  </r>
  <r>
    <x v="5"/>
    <x v="14"/>
    <x v="6"/>
    <x v="0"/>
    <x v="1"/>
    <x v="0"/>
    <x v="3"/>
    <x v="0"/>
    <n v="6"/>
    <n v="0"/>
    <n v="1.59"/>
  </r>
  <r>
    <x v="7"/>
    <x v="8"/>
    <x v="5"/>
    <x v="2"/>
    <x v="1"/>
    <x v="0"/>
    <x v="1"/>
    <x v="1"/>
    <n v="1"/>
    <n v="0"/>
    <n v="0"/>
  </r>
  <r>
    <x v="0"/>
    <x v="0"/>
    <x v="0"/>
    <x v="0"/>
    <x v="1"/>
    <x v="0"/>
    <x v="0"/>
    <x v="1"/>
    <n v="6"/>
    <n v="0"/>
    <n v="0"/>
  </r>
  <r>
    <x v="2"/>
    <x v="18"/>
    <x v="9"/>
    <x v="0"/>
    <x v="1"/>
    <x v="0"/>
    <x v="3"/>
    <x v="0"/>
    <n v="24"/>
    <n v="0"/>
    <n v="6.6000000000000005"/>
  </r>
  <r>
    <x v="2"/>
    <x v="2"/>
    <x v="2"/>
    <x v="2"/>
    <x v="1"/>
    <x v="3"/>
    <x v="2"/>
    <x v="0"/>
    <n v="13"/>
    <n v="0"/>
    <n v="7.15"/>
  </r>
  <r>
    <x v="7"/>
    <x v="3"/>
    <x v="2"/>
    <x v="0"/>
    <x v="1"/>
    <x v="1"/>
    <x v="3"/>
    <x v="0"/>
    <n v="4"/>
    <n v="2.0867"/>
    <n v="1.8"/>
  </r>
  <r>
    <x v="0"/>
    <x v="6"/>
    <x v="4"/>
    <x v="0"/>
    <x v="1"/>
    <x v="4"/>
    <x v="1"/>
    <x v="1"/>
    <n v="14"/>
    <n v="0"/>
    <n v="0"/>
  </r>
  <r>
    <x v="3"/>
    <x v="10"/>
    <x v="0"/>
    <x v="0"/>
    <x v="1"/>
    <x v="0"/>
    <x v="2"/>
    <x v="0"/>
    <n v="51289"/>
    <n v="0"/>
    <n v="14104.475"/>
  </r>
  <r>
    <x v="4"/>
    <x v="10"/>
    <x v="0"/>
    <x v="2"/>
    <x v="0"/>
    <x v="4"/>
    <x v="3"/>
    <x v="1"/>
    <n v="19"/>
    <n v="0"/>
    <n v="0"/>
  </r>
  <r>
    <x v="3"/>
    <x v="10"/>
    <x v="0"/>
    <x v="1"/>
    <x v="1"/>
    <x v="4"/>
    <x v="0"/>
    <x v="0"/>
    <n v="2"/>
    <n v="0"/>
    <n v="1.1000000000000001"/>
  </r>
  <r>
    <x v="9"/>
    <x v="17"/>
    <x v="8"/>
    <x v="0"/>
    <x v="1"/>
    <x v="3"/>
    <x v="3"/>
    <x v="0"/>
    <n v="339"/>
    <n v="0"/>
    <n v="186.45000000000002"/>
  </r>
  <r>
    <x v="7"/>
    <x v="22"/>
    <x v="7"/>
    <x v="0"/>
    <x v="1"/>
    <x v="0"/>
    <x v="2"/>
    <x v="0"/>
    <n v="213"/>
    <n v="0"/>
    <n v="58.575000000000003"/>
  </r>
  <r>
    <x v="7"/>
    <x v="18"/>
    <x v="9"/>
    <x v="2"/>
    <x v="1"/>
    <x v="1"/>
    <x v="2"/>
    <x v="0"/>
    <n v="1"/>
    <n v="0.217"/>
    <n v="0.45"/>
  </r>
  <r>
    <x v="8"/>
    <x v="2"/>
    <x v="2"/>
    <x v="0"/>
    <x v="1"/>
    <x v="2"/>
    <x v="3"/>
    <x v="1"/>
    <n v="7"/>
    <n v="0"/>
    <n v="0"/>
  </r>
  <r>
    <x v="8"/>
    <x v="12"/>
    <x v="1"/>
    <x v="0"/>
    <x v="1"/>
    <x v="4"/>
    <x v="1"/>
    <x v="1"/>
    <n v="1"/>
    <n v="0"/>
    <n v="0"/>
  </r>
  <r>
    <x v="9"/>
    <x v="1"/>
    <x v="1"/>
    <x v="2"/>
    <x v="1"/>
    <x v="1"/>
    <x v="2"/>
    <x v="0"/>
    <n v="16"/>
    <n v="4.7810000000000006"/>
    <n v="7.2"/>
  </r>
  <r>
    <x v="10"/>
    <x v="18"/>
    <x v="9"/>
    <x v="2"/>
    <x v="1"/>
    <x v="0"/>
    <x v="2"/>
    <x v="0"/>
    <n v="9"/>
    <n v="0"/>
    <n v="2.4750000000000001"/>
  </r>
  <r>
    <x v="11"/>
    <x v="4"/>
    <x v="3"/>
    <x v="2"/>
    <x v="1"/>
    <x v="2"/>
    <x v="2"/>
    <x v="1"/>
    <n v="8"/>
    <n v="0"/>
    <n v="0"/>
  </r>
  <r>
    <x v="0"/>
    <x v="15"/>
    <x v="2"/>
    <x v="0"/>
    <x v="1"/>
    <x v="2"/>
    <x v="0"/>
    <x v="1"/>
    <n v="7"/>
    <n v="0"/>
    <n v="0"/>
  </r>
  <r>
    <x v="5"/>
    <x v="12"/>
    <x v="1"/>
    <x v="1"/>
    <x v="1"/>
    <x v="4"/>
    <x v="1"/>
    <x v="1"/>
    <n v="8"/>
    <n v="0"/>
    <n v="0"/>
  </r>
  <r>
    <x v="2"/>
    <x v="6"/>
    <x v="4"/>
    <x v="0"/>
    <x v="0"/>
    <x v="3"/>
    <x v="2"/>
    <x v="1"/>
    <n v="11"/>
    <n v="0"/>
    <n v="0"/>
  </r>
  <r>
    <x v="9"/>
    <x v="25"/>
    <x v="11"/>
    <x v="0"/>
    <x v="1"/>
    <x v="3"/>
    <x v="0"/>
    <x v="0"/>
    <n v="4"/>
    <n v="0"/>
    <n v="2.2000000000000002"/>
  </r>
  <r>
    <x v="8"/>
    <x v="1"/>
    <x v="1"/>
    <x v="0"/>
    <x v="1"/>
    <x v="4"/>
    <x v="3"/>
    <x v="1"/>
    <n v="2"/>
    <n v="0"/>
    <n v="0"/>
  </r>
  <r>
    <x v="5"/>
    <x v="22"/>
    <x v="7"/>
    <x v="0"/>
    <x v="1"/>
    <x v="2"/>
    <x v="2"/>
    <x v="0"/>
    <n v="23"/>
    <n v="0"/>
    <n v="6.0950000000000006"/>
  </r>
  <r>
    <x v="6"/>
    <x v="19"/>
    <x v="2"/>
    <x v="1"/>
    <x v="1"/>
    <x v="5"/>
    <x v="0"/>
    <x v="1"/>
    <n v="1"/>
    <n v="26.467200000000002"/>
    <n v="0"/>
  </r>
  <r>
    <x v="11"/>
    <x v="0"/>
    <x v="0"/>
    <x v="0"/>
    <x v="1"/>
    <x v="4"/>
    <x v="0"/>
    <x v="0"/>
    <n v="9"/>
    <n v="0"/>
    <n v="4.95"/>
  </r>
  <r>
    <x v="3"/>
    <x v="0"/>
    <x v="0"/>
    <x v="1"/>
    <x v="1"/>
    <x v="0"/>
    <x v="1"/>
    <x v="0"/>
    <n v="2"/>
    <n v="0"/>
    <n v="0.55000000000000004"/>
  </r>
  <r>
    <x v="1"/>
    <x v="10"/>
    <x v="0"/>
    <x v="2"/>
    <x v="0"/>
    <x v="2"/>
    <x v="2"/>
    <x v="0"/>
    <n v="80"/>
    <n v="0"/>
    <n v="22"/>
  </r>
  <r>
    <x v="5"/>
    <x v="3"/>
    <x v="2"/>
    <x v="0"/>
    <x v="1"/>
    <x v="0"/>
    <x v="3"/>
    <x v="1"/>
    <n v="12"/>
    <n v="0"/>
    <n v="0"/>
  </r>
  <r>
    <x v="9"/>
    <x v="4"/>
    <x v="3"/>
    <x v="0"/>
    <x v="1"/>
    <x v="5"/>
    <x v="3"/>
    <x v="0"/>
    <n v="2"/>
    <n v="1.0517000000000001"/>
    <n v="1.3800000000000001"/>
  </r>
  <r>
    <x v="1"/>
    <x v="4"/>
    <x v="3"/>
    <x v="0"/>
    <x v="1"/>
    <x v="1"/>
    <x v="1"/>
    <x v="0"/>
    <n v="1856"/>
    <n v="624.21480000000008"/>
    <n v="835.2"/>
  </r>
  <r>
    <x v="11"/>
    <x v="17"/>
    <x v="8"/>
    <x v="1"/>
    <x v="1"/>
    <x v="1"/>
    <x v="0"/>
    <x v="0"/>
    <n v="18"/>
    <n v="8.0973000000000006"/>
    <n v="8.1"/>
  </r>
  <r>
    <x v="8"/>
    <x v="19"/>
    <x v="2"/>
    <x v="1"/>
    <x v="1"/>
    <x v="2"/>
    <x v="1"/>
    <x v="0"/>
    <n v="5"/>
    <n v="0"/>
    <n v="1.375"/>
  </r>
  <r>
    <x v="1"/>
    <x v="9"/>
    <x v="2"/>
    <x v="1"/>
    <x v="1"/>
    <x v="0"/>
    <x v="2"/>
    <x v="1"/>
    <n v="4"/>
    <n v="0"/>
    <n v="0"/>
  </r>
  <r>
    <x v="3"/>
    <x v="9"/>
    <x v="2"/>
    <x v="2"/>
    <x v="1"/>
    <x v="0"/>
    <x v="3"/>
    <x v="0"/>
    <n v="127"/>
    <n v="0"/>
    <n v="34.925000000000004"/>
  </r>
  <r>
    <x v="7"/>
    <x v="6"/>
    <x v="4"/>
    <x v="0"/>
    <x v="1"/>
    <x v="2"/>
    <x v="2"/>
    <x v="0"/>
    <n v="2166"/>
    <n v="0"/>
    <n v="595.65"/>
  </r>
  <r>
    <x v="9"/>
    <x v="10"/>
    <x v="0"/>
    <x v="2"/>
    <x v="1"/>
    <x v="3"/>
    <x v="2"/>
    <x v="1"/>
    <n v="4"/>
    <n v="0"/>
    <n v="0"/>
  </r>
  <r>
    <x v="4"/>
    <x v="6"/>
    <x v="4"/>
    <x v="0"/>
    <x v="1"/>
    <x v="2"/>
    <x v="1"/>
    <x v="1"/>
    <n v="1"/>
    <n v="0"/>
    <n v="0"/>
  </r>
  <r>
    <x v="5"/>
    <x v="16"/>
    <x v="7"/>
    <x v="0"/>
    <x v="1"/>
    <x v="0"/>
    <x v="2"/>
    <x v="0"/>
    <n v="5993"/>
    <n v="0"/>
    <n v="1588.145"/>
  </r>
  <r>
    <x v="2"/>
    <x v="22"/>
    <x v="7"/>
    <x v="0"/>
    <x v="1"/>
    <x v="3"/>
    <x v="2"/>
    <x v="1"/>
    <n v="0"/>
    <n v="0"/>
    <n v="0"/>
  </r>
  <r>
    <x v="6"/>
    <x v="2"/>
    <x v="2"/>
    <x v="0"/>
    <x v="1"/>
    <x v="0"/>
    <x v="1"/>
    <x v="0"/>
    <n v="196"/>
    <n v="0"/>
    <n v="53.900000000000006"/>
  </r>
  <r>
    <x v="11"/>
    <x v="13"/>
    <x v="0"/>
    <x v="2"/>
    <x v="1"/>
    <x v="0"/>
    <x v="0"/>
    <x v="0"/>
    <n v="1"/>
    <n v="0"/>
    <n v="0.27500000000000002"/>
  </r>
  <r>
    <x v="8"/>
    <x v="19"/>
    <x v="2"/>
    <x v="2"/>
    <x v="1"/>
    <x v="3"/>
    <x v="0"/>
    <x v="0"/>
    <n v="16"/>
    <n v="0"/>
    <n v="8.8000000000000007"/>
  </r>
  <r>
    <x v="5"/>
    <x v="1"/>
    <x v="1"/>
    <x v="1"/>
    <x v="1"/>
    <x v="1"/>
    <x v="3"/>
    <x v="0"/>
    <n v="5"/>
    <n v="0.85310000000000008"/>
    <n v="2.25"/>
  </r>
  <r>
    <x v="7"/>
    <x v="13"/>
    <x v="0"/>
    <x v="1"/>
    <x v="1"/>
    <x v="0"/>
    <x v="3"/>
    <x v="0"/>
    <n v="1"/>
    <n v="0"/>
    <n v="0.27500000000000002"/>
  </r>
  <r>
    <x v="2"/>
    <x v="19"/>
    <x v="2"/>
    <x v="0"/>
    <x v="1"/>
    <x v="4"/>
    <x v="3"/>
    <x v="1"/>
    <n v="68"/>
    <n v="0"/>
    <n v="0"/>
  </r>
  <r>
    <x v="6"/>
    <x v="11"/>
    <x v="2"/>
    <x v="0"/>
    <x v="1"/>
    <x v="4"/>
    <x v="2"/>
    <x v="1"/>
    <n v="147"/>
    <n v="0"/>
    <n v="0"/>
  </r>
  <r>
    <x v="7"/>
    <x v="4"/>
    <x v="3"/>
    <x v="1"/>
    <x v="1"/>
    <x v="3"/>
    <x v="2"/>
    <x v="1"/>
    <n v="0"/>
    <n v="0"/>
    <n v="0"/>
  </r>
  <r>
    <x v="10"/>
    <x v="4"/>
    <x v="3"/>
    <x v="0"/>
    <x v="1"/>
    <x v="0"/>
    <x v="0"/>
    <x v="0"/>
    <n v="11062"/>
    <n v="0"/>
    <n v="3042.05"/>
  </r>
  <r>
    <x v="4"/>
    <x v="17"/>
    <x v="8"/>
    <x v="1"/>
    <x v="1"/>
    <x v="4"/>
    <x v="0"/>
    <x v="1"/>
    <n v="21"/>
    <n v="0"/>
    <n v="0"/>
  </r>
  <r>
    <x v="0"/>
    <x v="13"/>
    <x v="0"/>
    <x v="2"/>
    <x v="1"/>
    <x v="4"/>
    <x v="2"/>
    <x v="0"/>
    <n v="2"/>
    <n v="0"/>
    <n v="1.1000000000000001"/>
  </r>
  <r>
    <x v="8"/>
    <x v="10"/>
    <x v="0"/>
    <x v="2"/>
    <x v="0"/>
    <x v="3"/>
    <x v="2"/>
    <x v="0"/>
    <n v="65"/>
    <n v="0"/>
    <n v="35.75"/>
  </r>
  <r>
    <x v="7"/>
    <x v="12"/>
    <x v="1"/>
    <x v="0"/>
    <x v="1"/>
    <x v="3"/>
    <x v="1"/>
    <x v="1"/>
    <n v="1"/>
    <n v="0"/>
    <n v="0"/>
  </r>
  <r>
    <x v="3"/>
    <x v="29"/>
    <x v="1"/>
    <x v="0"/>
    <x v="1"/>
    <x v="0"/>
    <x v="1"/>
    <x v="0"/>
    <n v="1"/>
    <n v="0"/>
    <n v="0.27500000000000002"/>
  </r>
  <r>
    <x v="4"/>
    <x v="19"/>
    <x v="2"/>
    <x v="1"/>
    <x v="1"/>
    <x v="0"/>
    <x v="0"/>
    <x v="0"/>
    <n v="51"/>
    <n v="0"/>
    <n v="13.515000000000001"/>
  </r>
  <r>
    <x v="11"/>
    <x v="2"/>
    <x v="2"/>
    <x v="2"/>
    <x v="1"/>
    <x v="3"/>
    <x v="0"/>
    <x v="0"/>
    <n v="3"/>
    <n v="0"/>
    <n v="1.6500000000000001"/>
  </r>
  <r>
    <x v="2"/>
    <x v="11"/>
    <x v="2"/>
    <x v="1"/>
    <x v="1"/>
    <x v="4"/>
    <x v="2"/>
    <x v="1"/>
    <n v="31"/>
    <n v="0"/>
    <n v="0"/>
  </r>
  <r>
    <x v="6"/>
    <x v="9"/>
    <x v="2"/>
    <x v="2"/>
    <x v="1"/>
    <x v="0"/>
    <x v="1"/>
    <x v="1"/>
    <n v="2"/>
    <n v="0"/>
    <n v="0"/>
  </r>
  <r>
    <x v="11"/>
    <x v="9"/>
    <x v="2"/>
    <x v="1"/>
    <x v="1"/>
    <x v="2"/>
    <x v="0"/>
    <x v="0"/>
    <n v="7"/>
    <n v="0"/>
    <n v="1.925"/>
  </r>
  <r>
    <x v="3"/>
    <x v="6"/>
    <x v="4"/>
    <x v="0"/>
    <x v="0"/>
    <x v="0"/>
    <x v="0"/>
    <x v="1"/>
    <n v="18"/>
    <n v="0"/>
    <n v="0"/>
  </r>
  <r>
    <x v="0"/>
    <x v="8"/>
    <x v="5"/>
    <x v="1"/>
    <x v="1"/>
    <x v="1"/>
    <x v="1"/>
    <x v="0"/>
    <n v="17"/>
    <n v="5.8165000000000004"/>
    <n v="7.65"/>
  </r>
  <r>
    <x v="6"/>
    <x v="12"/>
    <x v="1"/>
    <x v="0"/>
    <x v="1"/>
    <x v="3"/>
    <x v="1"/>
    <x v="0"/>
    <n v="33"/>
    <n v="0"/>
    <n v="18.150000000000002"/>
  </r>
  <r>
    <x v="1"/>
    <x v="3"/>
    <x v="2"/>
    <x v="1"/>
    <x v="1"/>
    <x v="0"/>
    <x v="2"/>
    <x v="0"/>
    <n v="1"/>
    <n v="0"/>
    <n v="0.27500000000000002"/>
  </r>
  <r>
    <x v="10"/>
    <x v="10"/>
    <x v="0"/>
    <x v="2"/>
    <x v="1"/>
    <x v="5"/>
    <x v="2"/>
    <x v="0"/>
    <n v="1"/>
    <n v="15.751100000000001"/>
    <n v="0.69000000000000006"/>
  </r>
  <r>
    <x v="0"/>
    <x v="9"/>
    <x v="2"/>
    <x v="0"/>
    <x v="1"/>
    <x v="5"/>
    <x v="3"/>
    <x v="1"/>
    <n v="2"/>
    <n v="31.502100000000002"/>
    <n v="0"/>
  </r>
  <r>
    <x v="0"/>
    <x v="5"/>
    <x v="1"/>
    <x v="2"/>
    <x v="1"/>
    <x v="0"/>
    <x v="1"/>
    <x v="0"/>
    <n v="5"/>
    <n v="0"/>
    <n v="1.325"/>
  </r>
  <r>
    <x v="4"/>
    <x v="19"/>
    <x v="2"/>
    <x v="2"/>
    <x v="1"/>
    <x v="3"/>
    <x v="2"/>
    <x v="0"/>
    <n v="73"/>
    <n v="0"/>
    <n v="40.15"/>
  </r>
  <r>
    <x v="4"/>
    <x v="8"/>
    <x v="5"/>
    <x v="0"/>
    <x v="1"/>
    <x v="2"/>
    <x v="3"/>
    <x v="0"/>
    <n v="32"/>
    <n v="0"/>
    <n v="8.48"/>
  </r>
  <r>
    <x v="5"/>
    <x v="9"/>
    <x v="2"/>
    <x v="1"/>
    <x v="1"/>
    <x v="1"/>
    <x v="3"/>
    <x v="0"/>
    <n v="36"/>
    <n v="10.197700000000001"/>
    <n v="16.2"/>
  </r>
  <r>
    <x v="2"/>
    <x v="15"/>
    <x v="2"/>
    <x v="1"/>
    <x v="1"/>
    <x v="0"/>
    <x v="2"/>
    <x v="0"/>
    <n v="84"/>
    <n v="0"/>
    <n v="23.1"/>
  </r>
  <r>
    <x v="5"/>
    <x v="9"/>
    <x v="2"/>
    <x v="0"/>
    <x v="1"/>
    <x v="0"/>
    <x v="0"/>
    <x v="0"/>
    <n v="1961"/>
    <n v="0"/>
    <n v="519.66500000000008"/>
  </r>
  <r>
    <x v="0"/>
    <x v="12"/>
    <x v="1"/>
    <x v="2"/>
    <x v="1"/>
    <x v="2"/>
    <x v="2"/>
    <x v="0"/>
    <n v="31"/>
    <n v="0"/>
    <n v="8.2149999999999999"/>
  </r>
  <r>
    <x v="0"/>
    <x v="6"/>
    <x v="4"/>
    <x v="1"/>
    <x v="0"/>
    <x v="1"/>
    <x v="2"/>
    <x v="0"/>
    <n v="1"/>
    <n v="1.0503"/>
    <n v="0.45"/>
  </r>
  <r>
    <x v="9"/>
    <x v="2"/>
    <x v="2"/>
    <x v="0"/>
    <x v="1"/>
    <x v="1"/>
    <x v="1"/>
    <x v="0"/>
    <n v="39"/>
    <n v="8.3026"/>
    <n v="17.55"/>
  </r>
  <r>
    <x v="8"/>
    <x v="6"/>
    <x v="4"/>
    <x v="1"/>
    <x v="1"/>
    <x v="1"/>
    <x v="3"/>
    <x v="0"/>
    <n v="9"/>
    <n v="2.6089000000000002"/>
    <n v="4.05"/>
  </r>
  <r>
    <x v="9"/>
    <x v="18"/>
    <x v="9"/>
    <x v="2"/>
    <x v="1"/>
    <x v="0"/>
    <x v="0"/>
    <x v="0"/>
    <n v="1"/>
    <n v="0"/>
    <n v="0.26500000000000001"/>
  </r>
  <r>
    <x v="9"/>
    <x v="9"/>
    <x v="2"/>
    <x v="2"/>
    <x v="1"/>
    <x v="3"/>
    <x v="1"/>
    <x v="0"/>
    <n v="3"/>
    <n v="0"/>
    <n v="1.6500000000000001"/>
  </r>
  <r>
    <x v="6"/>
    <x v="22"/>
    <x v="7"/>
    <x v="0"/>
    <x v="1"/>
    <x v="1"/>
    <x v="2"/>
    <x v="0"/>
    <n v="62"/>
    <n v="14.152800000000001"/>
    <n v="27.900000000000002"/>
  </r>
  <r>
    <x v="8"/>
    <x v="8"/>
    <x v="5"/>
    <x v="2"/>
    <x v="1"/>
    <x v="0"/>
    <x v="2"/>
    <x v="1"/>
    <n v="14"/>
    <n v="0"/>
    <n v="0"/>
  </r>
  <r>
    <x v="3"/>
    <x v="22"/>
    <x v="7"/>
    <x v="0"/>
    <x v="1"/>
    <x v="1"/>
    <x v="1"/>
    <x v="0"/>
    <n v="9"/>
    <n v="1.0405"/>
    <n v="4.05"/>
  </r>
  <r>
    <x v="7"/>
    <x v="4"/>
    <x v="3"/>
    <x v="1"/>
    <x v="1"/>
    <x v="1"/>
    <x v="2"/>
    <x v="0"/>
    <n v="11"/>
    <n v="1.9249000000000001"/>
    <n v="4.95"/>
  </r>
  <r>
    <x v="9"/>
    <x v="17"/>
    <x v="8"/>
    <x v="2"/>
    <x v="1"/>
    <x v="4"/>
    <x v="2"/>
    <x v="0"/>
    <n v="16"/>
    <n v="0"/>
    <n v="8.8000000000000007"/>
  </r>
  <r>
    <x v="11"/>
    <x v="10"/>
    <x v="0"/>
    <x v="1"/>
    <x v="1"/>
    <x v="1"/>
    <x v="2"/>
    <x v="0"/>
    <n v="144"/>
    <n v="41.7117"/>
    <n v="64.8"/>
  </r>
  <r>
    <x v="10"/>
    <x v="12"/>
    <x v="1"/>
    <x v="0"/>
    <x v="1"/>
    <x v="2"/>
    <x v="2"/>
    <x v="0"/>
    <n v="525"/>
    <n v="0"/>
    <n v="144.375"/>
  </r>
  <r>
    <x v="5"/>
    <x v="6"/>
    <x v="4"/>
    <x v="2"/>
    <x v="1"/>
    <x v="0"/>
    <x v="3"/>
    <x v="1"/>
    <n v="6"/>
    <n v="0"/>
    <n v="0"/>
  </r>
  <r>
    <x v="7"/>
    <x v="21"/>
    <x v="0"/>
    <x v="0"/>
    <x v="0"/>
    <x v="1"/>
    <x v="0"/>
    <x v="0"/>
    <n v="1"/>
    <n v="0.18380000000000002"/>
    <n v="0.45"/>
  </r>
  <r>
    <x v="11"/>
    <x v="15"/>
    <x v="2"/>
    <x v="1"/>
    <x v="1"/>
    <x v="0"/>
    <x v="0"/>
    <x v="0"/>
    <n v="15"/>
    <n v="0"/>
    <n v="4.125"/>
  </r>
  <r>
    <x v="9"/>
    <x v="0"/>
    <x v="0"/>
    <x v="0"/>
    <x v="1"/>
    <x v="3"/>
    <x v="3"/>
    <x v="1"/>
    <n v="1"/>
    <n v="0"/>
    <n v="0"/>
  </r>
  <r>
    <x v="4"/>
    <x v="5"/>
    <x v="1"/>
    <x v="2"/>
    <x v="1"/>
    <x v="2"/>
    <x v="3"/>
    <x v="0"/>
    <n v="2"/>
    <n v="0"/>
    <n v="0.53"/>
  </r>
  <r>
    <x v="3"/>
    <x v="9"/>
    <x v="2"/>
    <x v="0"/>
    <x v="1"/>
    <x v="3"/>
    <x v="2"/>
    <x v="0"/>
    <n v="907"/>
    <n v="0"/>
    <n v="498.85"/>
  </r>
  <r>
    <x v="7"/>
    <x v="11"/>
    <x v="2"/>
    <x v="0"/>
    <x v="1"/>
    <x v="4"/>
    <x v="2"/>
    <x v="0"/>
    <n v="169"/>
    <n v="0"/>
    <n v="92.95"/>
  </r>
  <r>
    <x v="11"/>
    <x v="15"/>
    <x v="2"/>
    <x v="0"/>
    <x v="1"/>
    <x v="4"/>
    <x v="0"/>
    <x v="0"/>
    <n v="15"/>
    <n v="0"/>
    <n v="8.25"/>
  </r>
  <r>
    <x v="3"/>
    <x v="4"/>
    <x v="3"/>
    <x v="0"/>
    <x v="0"/>
    <x v="1"/>
    <x v="0"/>
    <x v="0"/>
    <n v="78"/>
    <n v="36.875700000000002"/>
    <n v="35.1"/>
  </r>
  <r>
    <x v="3"/>
    <x v="13"/>
    <x v="0"/>
    <x v="0"/>
    <x v="1"/>
    <x v="0"/>
    <x v="0"/>
    <x v="0"/>
    <n v="82"/>
    <n v="0"/>
    <n v="22.55"/>
  </r>
  <r>
    <x v="5"/>
    <x v="10"/>
    <x v="0"/>
    <x v="1"/>
    <x v="0"/>
    <x v="3"/>
    <x v="2"/>
    <x v="1"/>
    <n v="0"/>
    <n v="0"/>
    <n v="0"/>
  </r>
  <r>
    <x v="4"/>
    <x v="6"/>
    <x v="4"/>
    <x v="0"/>
    <x v="1"/>
    <x v="3"/>
    <x v="2"/>
    <x v="0"/>
    <n v="1633"/>
    <n v="0"/>
    <n v="898.15000000000009"/>
  </r>
  <r>
    <x v="0"/>
    <x v="17"/>
    <x v="8"/>
    <x v="1"/>
    <x v="1"/>
    <x v="0"/>
    <x v="3"/>
    <x v="1"/>
    <n v="4"/>
    <n v="0"/>
    <n v="0"/>
  </r>
  <r>
    <x v="4"/>
    <x v="16"/>
    <x v="7"/>
    <x v="0"/>
    <x v="1"/>
    <x v="3"/>
    <x v="1"/>
    <x v="0"/>
    <n v="9"/>
    <n v="0"/>
    <n v="4.95"/>
  </r>
  <r>
    <x v="7"/>
    <x v="15"/>
    <x v="2"/>
    <x v="2"/>
    <x v="1"/>
    <x v="1"/>
    <x v="0"/>
    <x v="0"/>
    <n v="3"/>
    <n v="3.1704000000000003"/>
    <n v="1.35"/>
  </r>
  <r>
    <x v="10"/>
    <x v="19"/>
    <x v="2"/>
    <x v="0"/>
    <x v="1"/>
    <x v="1"/>
    <x v="2"/>
    <x v="0"/>
    <n v="1939"/>
    <n v="522.86440000000005"/>
    <n v="872.55000000000007"/>
  </r>
  <r>
    <x v="0"/>
    <x v="1"/>
    <x v="1"/>
    <x v="1"/>
    <x v="1"/>
    <x v="3"/>
    <x v="2"/>
    <x v="1"/>
    <n v="0"/>
    <n v="0"/>
    <n v="0"/>
  </r>
  <r>
    <x v="1"/>
    <x v="1"/>
    <x v="1"/>
    <x v="2"/>
    <x v="1"/>
    <x v="0"/>
    <x v="0"/>
    <x v="0"/>
    <n v="29"/>
    <n v="0"/>
    <n v="7.9750000000000005"/>
  </r>
  <r>
    <x v="9"/>
    <x v="17"/>
    <x v="8"/>
    <x v="1"/>
    <x v="1"/>
    <x v="4"/>
    <x v="1"/>
    <x v="1"/>
    <n v="10"/>
    <n v="0"/>
    <n v="0"/>
  </r>
  <r>
    <x v="0"/>
    <x v="0"/>
    <x v="0"/>
    <x v="2"/>
    <x v="0"/>
    <x v="3"/>
    <x v="2"/>
    <x v="1"/>
    <n v="0"/>
    <n v="0"/>
    <n v="0"/>
  </r>
  <r>
    <x v="5"/>
    <x v="6"/>
    <x v="4"/>
    <x v="2"/>
    <x v="0"/>
    <x v="1"/>
    <x v="0"/>
    <x v="0"/>
    <n v="20"/>
    <n v="3.7184000000000004"/>
    <n v="9"/>
  </r>
  <r>
    <x v="6"/>
    <x v="26"/>
    <x v="2"/>
    <x v="2"/>
    <x v="1"/>
    <x v="3"/>
    <x v="2"/>
    <x v="1"/>
    <n v="0"/>
    <n v="0"/>
    <n v="0"/>
  </r>
  <r>
    <x v="10"/>
    <x v="6"/>
    <x v="4"/>
    <x v="0"/>
    <x v="0"/>
    <x v="1"/>
    <x v="0"/>
    <x v="0"/>
    <n v="314"/>
    <n v="104.2925"/>
    <n v="141.30000000000001"/>
  </r>
  <r>
    <x v="4"/>
    <x v="10"/>
    <x v="0"/>
    <x v="0"/>
    <x v="1"/>
    <x v="4"/>
    <x v="2"/>
    <x v="1"/>
    <n v="268"/>
    <n v="0"/>
    <n v="0"/>
  </r>
  <r>
    <x v="8"/>
    <x v="6"/>
    <x v="4"/>
    <x v="2"/>
    <x v="0"/>
    <x v="3"/>
    <x v="2"/>
    <x v="1"/>
    <n v="0"/>
    <n v="0"/>
    <n v="0"/>
  </r>
  <r>
    <x v="6"/>
    <x v="4"/>
    <x v="3"/>
    <x v="1"/>
    <x v="1"/>
    <x v="0"/>
    <x v="2"/>
    <x v="1"/>
    <n v="1"/>
    <n v="0"/>
    <n v="0"/>
  </r>
  <r>
    <x v="5"/>
    <x v="2"/>
    <x v="2"/>
    <x v="2"/>
    <x v="1"/>
    <x v="1"/>
    <x v="3"/>
    <x v="0"/>
    <n v="18"/>
    <n v="4.9016999999999999"/>
    <n v="8.1"/>
  </r>
  <r>
    <x v="0"/>
    <x v="21"/>
    <x v="0"/>
    <x v="0"/>
    <x v="1"/>
    <x v="3"/>
    <x v="2"/>
    <x v="0"/>
    <n v="9"/>
    <n v="0"/>
    <n v="4.95"/>
  </r>
  <r>
    <x v="4"/>
    <x v="4"/>
    <x v="3"/>
    <x v="0"/>
    <x v="1"/>
    <x v="5"/>
    <x v="3"/>
    <x v="1"/>
    <n v="1"/>
    <n v="61.8504"/>
    <n v="0"/>
  </r>
  <r>
    <x v="10"/>
    <x v="21"/>
    <x v="0"/>
    <x v="0"/>
    <x v="0"/>
    <x v="0"/>
    <x v="0"/>
    <x v="0"/>
    <n v="2"/>
    <n v="0"/>
    <n v="0.55000000000000004"/>
  </r>
  <r>
    <x v="7"/>
    <x v="17"/>
    <x v="8"/>
    <x v="0"/>
    <x v="1"/>
    <x v="0"/>
    <x v="0"/>
    <x v="0"/>
    <n v="3480"/>
    <n v="0"/>
    <n v="957"/>
  </r>
  <r>
    <x v="7"/>
    <x v="17"/>
    <x v="8"/>
    <x v="1"/>
    <x v="1"/>
    <x v="2"/>
    <x v="0"/>
    <x v="0"/>
    <n v="12"/>
    <n v="0"/>
    <n v="3.3000000000000003"/>
  </r>
  <r>
    <x v="0"/>
    <x v="17"/>
    <x v="8"/>
    <x v="0"/>
    <x v="1"/>
    <x v="2"/>
    <x v="2"/>
    <x v="0"/>
    <n v="2252"/>
    <n v="0"/>
    <n v="596.78"/>
  </r>
  <r>
    <x v="8"/>
    <x v="6"/>
    <x v="4"/>
    <x v="2"/>
    <x v="1"/>
    <x v="1"/>
    <x v="3"/>
    <x v="0"/>
    <n v="57"/>
    <n v="25.311900000000001"/>
    <n v="25.650000000000002"/>
  </r>
  <r>
    <x v="8"/>
    <x v="17"/>
    <x v="8"/>
    <x v="2"/>
    <x v="1"/>
    <x v="2"/>
    <x v="0"/>
    <x v="0"/>
    <n v="55"/>
    <n v="0"/>
    <n v="15.125"/>
  </r>
  <r>
    <x v="3"/>
    <x v="11"/>
    <x v="2"/>
    <x v="2"/>
    <x v="1"/>
    <x v="0"/>
    <x v="2"/>
    <x v="0"/>
    <n v="1934"/>
    <n v="0"/>
    <n v="531.85"/>
  </r>
  <r>
    <x v="10"/>
    <x v="26"/>
    <x v="2"/>
    <x v="0"/>
    <x v="1"/>
    <x v="0"/>
    <x v="3"/>
    <x v="0"/>
    <n v="2"/>
    <n v="0"/>
    <n v="0.55000000000000004"/>
  </r>
  <r>
    <x v="5"/>
    <x v="7"/>
    <x v="2"/>
    <x v="0"/>
    <x v="1"/>
    <x v="0"/>
    <x v="0"/>
    <x v="0"/>
    <n v="25"/>
    <n v="0"/>
    <n v="6.625"/>
  </r>
  <r>
    <x v="4"/>
    <x v="19"/>
    <x v="2"/>
    <x v="0"/>
    <x v="1"/>
    <x v="2"/>
    <x v="3"/>
    <x v="1"/>
    <n v="36"/>
    <n v="0"/>
    <n v="0"/>
  </r>
  <r>
    <x v="3"/>
    <x v="13"/>
    <x v="0"/>
    <x v="0"/>
    <x v="1"/>
    <x v="3"/>
    <x v="1"/>
    <x v="0"/>
    <n v="5"/>
    <n v="0"/>
    <n v="2.75"/>
  </r>
  <r>
    <x v="4"/>
    <x v="16"/>
    <x v="7"/>
    <x v="0"/>
    <x v="1"/>
    <x v="4"/>
    <x v="2"/>
    <x v="0"/>
    <n v="42"/>
    <n v="0"/>
    <n v="23.1"/>
  </r>
  <r>
    <x v="11"/>
    <x v="5"/>
    <x v="1"/>
    <x v="0"/>
    <x v="1"/>
    <x v="3"/>
    <x v="3"/>
    <x v="0"/>
    <n v="17"/>
    <n v="0"/>
    <n v="9.35"/>
  </r>
  <r>
    <x v="11"/>
    <x v="10"/>
    <x v="0"/>
    <x v="0"/>
    <x v="0"/>
    <x v="0"/>
    <x v="3"/>
    <x v="0"/>
    <n v="2465"/>
    <n v="0"/>
    <n v="677.875"/>
  </r>
  <r>
    <x v="3"/>
    <x v="5"/>
    <x v="1"/>
    <x v="0"/>
    <x v="1"/>
    <x v="4"/>
    <x v="2"/>
    <x v="1"/>
    <n v="18"/>
    <n v="0"/>
    <n v="0"/>
  </r>
  <r>
    <x v="10"/>
    <x v="4"/>
    <x v="3"/>
    <x v="1"/>
    <x v="1"/>
    <x v="0"/>
    <x v="2"/>
    <x v="0"/>
    <n v="75"/>
    <n v="0"/>
    <n v="20.625"/>
  </r>
  <r>
    <x v="5"/>
    <x v="12"/>
    <x v="1"/>
    <x v="0"/>
    <x v="1"/>
    <x v="1"/>
    <x v="3"/>
    <x v="0"/>
    <n v="739"/>
    <n v="270.54500000000002"/>
    <n v="332.55"/>
  </r>
  <r>
    <x v="7"/>
    <x v="1"/>
    <x v="1"/>
    <x v="0"/>
    <x v="1"/>
    <x v="2"/>
    <x v="1"/>
    <x v="1"/>
    <n v="1"/>
    <n v="0"/>
    <n v="0"/>
  </r>
  <r>
    <x v="1"/>
    <x v="10"/>
    <x v="0"/>
    <x v="0"/>
    <x v="1"/>
    <x v="3"/>
    <x v="3"/>
    <x v="1"/>
    <n v="8"/>
    <n v="0"/>
    <n v="0"/>
  </r>
  <r>
    <x v="3"/>
    <x v="23"/>
    <x v="2"/>
    <x v="0"/>
    <x v="1"/>
    <x v="0"/>
    <x v="3"/>
    <x v="0"/>
    <n v="18"/>
    <n v="0"/>
    <n v="4.95"/>
  </r>
  <r>
    <x v="0"/>
    <x v="15"/>
    <x v="2"/>
    <x v="0"/>
    <x v="1"/>
    <x v="2"/>
    <x v="3"/>
    <x v="0"/>
    <n v="194"/>
    <n v="0"/>
    <n v="51.410000000000004"/>
  </r>
  <r>
    <x v="9"/>
    <x v="8"/>
    <x v="5"/>
    <x v="1"/>
    <x v="1"/>
    <x v="2"/>
    <x v="2"/>
    <x v="0"/>
    <n v="4"/>
    <n v="0"/>
    <n v="1.06"/>
  </r>
  <r>
    <x v="4"/>
    <x v="15"/>
    <x v="2"/>
    <x v="0"/>
    <x v="1"/>
    <x v="4"/>
    <x v="1"/>
    <x v="0"/>
    <n v="8"/>
    <n v="0"/>
    <n v="4.4000000000000004"/>
  </r>
  <r>
    <x v="0"/>
    <x v="19"/>
    <x v="2"/>
    <x v="0"/>
    <x v="1"/>
    <x v="0"/>
    <x v="1"/>
    <x v="1"/>
    <n v="34"/>
    <n v="0"/>
    <n v="0"/>
  </r>
  <r>
    <x v="4"/>
    <x v="2"/>
    <x v="2"/>
    <x v="0"/>
    <x v="1"/>
    <x v="4"/>
    <x v="2"/>
    <x v="0"/>
    <n v="48"/>
    <n v="0"/>
    <n v="26.400000000000002"/>
  </r>
  <r>
    <x v="9"/>
    <x v="19"/>
    <x v="2"/>
    <x v="0"/>
    <x v="1"/>
    <x v="1"/>
    <x v="0"/>
    <x v="0"/>
    <n v="1113"/>
    <n v="319.98"/>
    <n v="500.85"/>
  </r>
  <r>
    <x v="7"/>
    <x v="4"/>
    <x v="3"/>
    <x v="1"/>
    <x v="1"/>
    <x v="4"/>
    <x v="0"/>
    <x v="1"/>
    <n v="2"/>
    <n v="0"/>
    <n v="0"/>
  </r>
  <r>
    <x v="10"/>
    <x v="16"/>
    <x v="7"/>
    <x v="0"/>
    <x v="1"/>
    <x v="3"/>
    <x v="0"/>
    <x v="0"/>
    <n v="43"/>
    <n v="0"/>
    <n v="23.650000000000002"/>
  </r>
  <r>
    <x v="8"/>
    <x v="11"/>
    <x v="2"/>
    <x v="2"/>
    <x v="1"/>
    <x v="0"/>
    <x v="2"/>
    <x v="1"/>
    <n v="67"/>
    <n v="0"/>
    <n v="0"/>
  </r>
  <r>
    <x v="9"/>
    <x v="18"/>
    <x v="9"/>
    <x v="0"/>
    <x v="1"/>
    <x v="1"/>
    <x v="1"/>
    <x v="0"/>
    <n v="5"/>
    <n v="0.73750000000000004"/>
    <n v="2.25"/>
  </r>
  <r>
    <x v="5"/>
    <x v="19"/>
    <x v="2"/>
    <x v="1"/>
    <x v="1"/>
    <x v="0"/>
    <x v="0"/>
    <x v="1"/>
    <n v="9"/>
    <n v="0"/>
    <n v="0"/>
  </r>
  <r>
    <x v="11"/>
    <x v="7"/>
    <x v="2"/>
    <x v="0"/>
    <x v="1"/>
    <x v="0"/>
    <x v="0"/>
    <x v="1"/>
    <n v="1"/>
    <n v="0"/>
    <n v="0"/>
  </r>
  <r>
    <x v="0"/>
    <x v="4"/>
    <x v="3"/>
    <x v="1"/>
    <x v="1"/>
    <x v="4"/>
    <x v="2"/>
    <x v="1"/>
    <n v="21"/>
    <n v="0"/>
    <n v="0"/>
  </r>
  <r>
    <x v="0"/>
    <x v="12"/>
    <x v="1"/>
    <x v="1"/>
    <x v="1"/>
    <x v="2"/>
    <x v="2"/>
    <x v="0"/>
    <n v="16"/>
    <n v="0"/>
    <n v="4.24"/>
  </r>
  <r>
    <x v="6"/>
    <x v="6"/>
    <x v="4"/>
    <x v="1"/>
    <x v="1"/>
    <x v="1"/>
    <x v="1"/>
    <x v="0"/>
    <n v="3"/>
    <n v="0.65360000000000007"/>
    <n v="1.35"/>
  </r>
  <r>
    <x v="3"/>
    <x v="10"/>
    <x v="0"/>
    <x v="2"/>
    <x v="0"/>
    <x v="0"/>
    <x v="3"/>
    <x v="1"/>
    <n v="3"/>
    <n v="0"/>
    <n v="0"/>
  </r>
  <r>
    <x v="8"/>
    <x v="16"/>
    <x v="7"/>
    <x v="0"/>
    <x v="1"/>
    <x v="4"/>
    <x v="0"/>
    <x v="0"/>
    <n v="7"/>
    <n v="0"/>
    <n v="3.85"/>
  </r>
  <r>
    <x v="4"/>
    <x v="8"/>
    <x v="5"/>
    <x v="1"/>
    <x v="1"/>
    <x v="0"/>
    <x v="1"/>
    <x v="0"/>
    <n v="12"/>
    <n v="0"/>
    <n v="3.18"/>
  </r>
  <r>
    <x v="11"/>
    <x v="23"/>
    <x v="2"/>
    <x v="2"/>
    <x v="1"/>
    <x v="3"/>
    <x v="2"/>
    <x v="1"/>
    <n v="0"/>
    <n v="0"/>
    <n v="0"/>
  </r>
  <r>
    <x v="4"/>
    <x v="9"/>
    <x v="2"/>
    <x v="2"/>
    <x v="1"/>
    <x v="3"/>
    <x v="2"/>
    <x v="0"/>
    <n v="37"/>
    <n v="0"/>
    <n v="20.350000000000001"/>
  </r>
  <r>
    <x v="5"/>
    <x v="0"/>
    <x v="0"/>
    <x v="0"/>
    <x v="0"/>
    <x v="0"/>
    <x v="1"/>
    <x v="0"/>
    <n v="1"/>
    <n v="0"/>
    <n v="0.26500000000000001"/>
  </r>
  <r>
    <x v="3"/>
    <x v="19"/>
    <x v="2"/>
    <x v="1"/>
    <x v="1"/>
    <x v="5"/>
    <x v="1"/>
    <x v="0"/>
    <n v="4"/>
    <n v="94.254800000000003"/>
    <n v="2.7600000000000002"/>
  </r>
  <r>
    <x v="2"/>
    <x v="17"/>
    <x v="8"/>
    <x v="2"/>
    <x v="1"/>
    <x v="4"/>
    <x v="3"/>
    <x v="1"/>
    <n v="13"/>
    <n v="0"/>
    <n v="0"/>
  </r>
  <r>
    <x v="10"/>
    <x v="11"/>
    <x v="2"/>
    <x v="0"/>
    <x v="1"/>
    <x v="2"/>
    <x v="0"/>
    <x v="0"/>
    <n v="704"/>
    <n v="0"/>
    <n v="193.60000000000002"/>
  </r>
  <r>
    <x v="10"/>
    <x v="19"/>
    <x v="2"/>
    <x v="2"/>
    <x v="1"/>
    <x v="2"/>
    <x v="0"/>
    <x v="0"/>
    <n v="42"/>
    <n v="0"/>
    <n v="11.55"/>
  </r>
  <r>
    <x v="0"/>
    <x v="11"/>
    <x v="2"/>
    <x v="0"/>
    <x v="1"/>
    <x v="0"/>
    <x v="3"/>
    <x v="1"/>
    <n v="124"/>
    <n v="0"/>
    <n v="0"/>
  </r>
  <r>
    <x v="3"/>
    <x v="10"/>
    <x v="0"/>
    <x v="1"/>
    <x v="0"/>
    <x v="2"/>
    <x v="2"/>
    <x v="1"/>
    <n v="1"/>
    <n v="0"/>
    <n v="0"/>
  </r>
  <r>
    <x v="2"/>
    <x v="6"/>
    <x v="4"/>
    <x v="0"/>
    <x v="0"/>
    <x v="4"/>
    <x v="2"/>
    <x v="0"/>
    <n v="21"/>
    <n v="0"/>
    <n v="11.55"/>
  </r>
  <r>
    <x v="4"/>
    <x v="19"/>
    <x v="2"/>
    <x v="2"/>
    <x v="1"/>
    <x v="4"/>
    <x v="2"/>
    <x v="0"/>
    <n v="9"/>
    <n v="0"/>
    <n v="4.95"/>
  </r>
  <r>
    <x v="8"/>
    <x v="6"/>
    <x v="4"/>
    <x v="0"/>
    <x v="0"/>
    <x v="3"/>
    <x v="0"/>
    <x v="1"/>
    <n v="2"/>
    <n v="0"/>
    <n v="0"/>
  </r>
  <r>
    <x v="2"/>
    <x v="16"/>
    <x v="7"/>
    <x v="0"/>
    <x v="1"/>
    <x v="0"/>
    <x v="3"/>
    <x v="1"/>
    <n v="7"/>
    <n v="0"/>
    <n v="0"/>
  </r>
  <r>
    <x v="11"/>
    <x v="19"/>
    <x v="2"/>
    <x v="0"/>
    <x v="1"/>
    <x v="3"/>
    <x v="2"/>
    <x v="1"/>
    <n v="31"/>
    <n v="0"/>
    <n v="0"/>
  </r>
  <r>
    <x v="11"/>
    <x v="8"/>
    <x v="5"/>
    <x v="0"/>
    <x v="1"/>
    <x v="2"/>
    <x v="2"/>
    <x v="0"/>
    <n v="139"/>
    <n v="0"/>
    <n v="38.225000000000001"/>
  </r>
  <r>
    <x v="6"/>
    <x v="9"/>
    <x v="2"/>
    <x v="0"/>
    <x v="1"/>
    <x v="4"/>
    <x v="0"/>
    <x v="1"/>
    <n v="22"/>
    <n v="0"/>
    <n v="0"/>
  </r>
  <r>
    <x v="10"/>
    <x v="9"/>
    <x v="2"/>
    <x v="0"/>
    <x v="1"/>
    <x v="4"/>
    <x v="0"/>
    <x v="1"/>
    <n v="15"/>
    <n v="0"/>
    <n v="0"/>
  </r>
  <r>
    <x v="5"/>
    <x v="11"/>
    <x v="2"/>
    <x v="1"/>
    <x v="1"/>
    <x v="2"/>
    <x v="3"/>
    <x v="0"/>
    <n v="31"/>
    <n v="0"/>
    <n v="8.2149999999999999"/>
  </r>
  <r>
    <x v="11"/>
    <x v="4"/>
    <x v="3"/>
    <x v="0"/>
    <x v="0"/>
    <x v="1"/>
    <x v="2"/>
    <x v="0"/>
    <n v="100"/>
    <n v="25.801500000000001"/>
    <n v="45"/>
  </r>
  <r>
    <x v="7"/>
    <x v="9"/>
    <x v="2"/>
    <x v="1"/>
    <x v="1"/>
    <x v="1"/>
    <x v="3"/>
    <x v="0"/>
    <n v="26"/>
    <n v="6.6337000000000002"/>
    <n v="11.700000000000001"/>
  </r>
  <r>
    <x v="10"/>
    <x v="1"/>
    <x v="1"/>
    <x v="2"/>
    <x v="1"/>
    <x v="1"/>
    <x v="2"/>
    <x v="0"/>
    <n v="13"/>
    <n v="2.242"/>
    <n v="5.8500000000000005"/>
  </r>
  <r>
    <x v="11"/>
    <x v="3"/>
    <x v="2"/>
    <x v="0"/>
    <x v="1"/>
    <x v="0"/>
    <x v="2"/>
    <x v="0"/>
    <n v="8"/>
    <n v="0"/>
    <n v="2.2000000000000002"/>
  </r>
  <r>
    <x v="10"/>
    <x v="4"/>
    <x v="3"/>
    <x v="0"/>
    <x v="1"/>
    <x v="3"/>
    <x v="2"/>
    <x v="1"/>
    <n v="102"/>
    <n v="0"/>
    <n v="0"/>
  </r>
  <r>
    <x v="2"/>
    <x v="11"/>
    <x v="2"/>
    <x v="0"/>
    <x v="1"/>
    <x v="3"/>
    <x v="1"/>
    <x v="1"/>
    <n v="2"/>
    <n v="0"/>
    <n v="0"/>
  </r>
  <r>
    <x v="10"/>
    <x v="8"/>
    <x v="5"/>
    <x v="0"/>
    <x v="1"/>
    <x v="0"/>
    <x v="2"/>
    <x v="1"/>
    <n v="43"/>
    <n v="0"/>
    <n v="0"/>
  </r>
  <r>
    <x v="0"/>
    <x v="9"/>
    <x v="2"/>
    <x v="1"/>
    <x v="1"/>
    <x v="0"/>
    <x v="3"/>
    <x v="0"/>
    <n v="64"/>
    <n v="0"/>
    <n v="16.96"/>
  </r>
  <r>
    <x v="10"/>
    <x v="26"/>
    <x v="2"/>
    <x v="2"/>
    <x v="1"/>
    <x v="1"/>
    <x v="2"/>
    <x v="0"/>
    <n v="1"/>
    <n v="5.1000000000000004E-2"/>
    <n v="0.45"/>
  </r>
  <r>
    <x v="4"/>
    <x v="15"/>
    <x v="2"/>
    <x v="0"/>
    <x v="1"/>
    <x v="2"/>
    <x v="2"/>
    <x v="0"/>
    <n v="537"/>
    <n v="0"/>
    <n v="142.30500000000001"/>
  </r>
  <r>
    <x v="3"/>
    <x v="15"/>
    <x v="2"/>
    <x v="0"/>
    <x v="1"/>
    <x v="2"/>
    <x v="3"/>
    <x v="1"/>
    <n v="10"/>
    <n v="0"/>
    <n v="0"/>
  </r>
  <r>
    <x v="6"/>
    <x v="12"/>
    <x v="1"/>
    <x v="2"/>
    <x v="1"/>
    <x v="2"/>
    <x v="2"/>
    <x v="0"/>
    <n v="28"/>
    <n v="0"/>
    <n v="7.7"/>
  </r>
  <r>
    <x v="2"/>
    <x v="25"/>
    <x v="11"/>
    <x v="0"/>
    <x v="1"/>
    <x v="1"/>
    <x v="2"/>
    <x v="0"/>
    <n v="5"/>
    <n v="1.7723"/>
    <n v="2.25"/>
  </r>
  <r>
    <x v="3"/>
    <x v="8"/>
    <x v="5"/>
    <x v="0"/>
    <x v="1"/>
    <x v="4"/>
    <x v="2"/>
    <x v="1"/>
    <n v="42"/>
    <n v="0"/>
    <n v="0"/>
  </r>
  <r>
    <x v="9"/>
    <x v="0"/>
    <x v="0"/>
    <x v="1"/>
    <x v="1"/>
    <x v="2"/>
    <x v="3"/>
    <x v="0"/>
    <n v="1"/>
    <n v="0"/>
    <n v="0.26500000000000001"/>
  </r>
  <r>
    <x v="7"/>
    <x v="2"/>
    <x v="2"/>
    <x v="2"/>
    <x v="1"/>
    <x v="1"/>
    <x v="2"/>
    <x v="0"/>
    <n v="36"/>
    <n v="22.529500000000002"/>
    <n v="16.2"/>
  </r>
  <r>
    <x v="6"/>
    <x v="9"/>
    <x v="2"/>
    <x v="2"/>
    <x v="1"/>
    <x v="1"/>
    <x v="1"/>
    <x v="0"/>
    <n v="7"/>
    <n v="1.9883000000000002"/>
    <n v="3.1500000000000004"/>
  </r>
  <r>
    <x v="7"/>
    <x v="4"/>
    <x v="3"/>
    <x v="0"/>
    <x v="1"/>
    <x v="1"/>
    <x v="0"/>
    <x v="0"/>
    <n v="4002"/>
    <n v="1343.1059"/>
    <n v="1800.9"/>
  </r>
  <r>
    <x v="0"/>
    <x v="10"/>
    <x v="0"/>
    <x v="0"/>
    <x v="1"/>
    <x v="1"/>
    <x v="2"/>
    <x v="0"/>
    <n v="6956"/>
    <n v="1924.5814"/>
    <n v="3130.2000000000003"/>
  </r>
  <r>
    <x v="3"/>
    <x v="10"/>
    <x v="0"/>
    <x v="2"/>
    <x v="0"/>
    <x v="3"/>
    <x v="2"/>
    <x v="0"/>
    <n v="59"/>
    <n v="0"/>
    <n v="32.450000000000003"/>
  </r>
  <r>
    <x v="5"/>
    <x v="19"/>
    <x v="2"/>
    <x v="0"/>
    <x v="1"/>
    <x v="3"/>
    <x v="3"/>
    <x v="1"/>
    <n v="2"/>
    <n v="0"/>
    <n v="0"/>
  </r>
  <r>
    <x v="6"/>
    <x v="13"/>
    <x v="0"/>
    <x v="0"/>
    <x v="1"/>
    <x v="4"/>
    <x v="0"/>
    <x v="0"/>
    <n v="1"/>
    <n v="0"/>
    <n v="0.55000000000000004"/>
  </r>
  <r>
    <x v="5"/>
    <x v="10"/>
    <x v="0"/>
    <x v="1"/>
    <x v="1"/>
    <x v="3"/>
    <x v="2"/>
    <x v="1"/>
    <n v="7"/>
    <n v="0"/>
    <n v="0"/>
  </r>
  <r>
    <x v="3"/>
    <x v="1"/>
    <x v="1"/>
    <x v="0"/>
    <x v="1"/>
    <x v="2"/>
    <x v="2"/>
    <x v="0"/>
    <n v="613"/>
    <n v="0"/>
    <n v="168.57500000000002"/>
  </r>
  <r>
    <x v="5"/>
    <x v="10"/>
    <x v="0"/>
    <x v="0"/>
    <x v="1"/>
    <x v="0"/>
    <x v="1"/>
    <x v="0"/>
    <n v="2473"/>
    <n v="0"/>
    <n v="655.34500000000003"/>
  </r>
  <r>
    <x v="5"/>
    <x v="19"/>
    <x v="2"/>
    <x v="2"/>
    <x v="1"/>
    <x v="2"/>
    <x v="2"/>
    <x v="1"/>
    <n v="32"/>
    <n v="0"/>
    <n v="0"/>
  </r>
  <r>
    <x v="4"/>
    <x v="6"/>
    <x v="4"/>
    <x v="1"/>
    <x v="0"/>
    <x v="2"/>
    <x v="0"/>
    <x v="0"/>
    <n v="1"/>
    <n v="0"/>
    <n v="0.26500000000000001"/>
  </r>
  <r>
    <x v="2"/>
    <x v="17"/>
    <x v="8"/>
    <x v="2"/>
    <x v="1"/>
    <x v="0"/>
    <x v="3"/>
    <x v="1"/>
    <n v="9"/>
    <n v="0"/>
    <n v="0"/>
  </r>
  <r>
    <x v="4"/>
    <x v="8"/>
    <x v="5"/>
    <x v="1"/>
    <x v="1"/>
    <x v="1"/>
    <x v="1"/>
    <x v="0"/>
    <n v="2"/>
    <n v="0.30199999999999999"/>
    <n v="0.9"/>
  </r>
  <r>
    <x v="11"/>
    <x v="11"/>
    <x v="2"/>
    <x v="1"/>
    <x v="1"/>
    <x v="2"/>
    <x v="3"/>
    <x v="1"/>
    <n v="3"/>
    <n v="0"/>
    <n v="0"/>
  </r>
  <r>
    <x v="8"/>
    <x v="11"/>
    <x v="2"/>
    <x v="2"/>
    <x v="1"/>
    <x v="4"/>
    <x v="3"/>
    <x v="0"/>
    <n v="3"/>
    <n v="0"/>
    <n v="1.6500000000000001"/>
  </r>
  <r>
    <x v="0"/>
    <x v="4"/>
    <x v="3"/>
    <x v="0"/>
    <x v="1"/>
    <x v="3"/>
    <x v="2"/>
    <x v="0"/>
    <n v="4365"/>
    <n v="0"/>
    <n v="2400.75"/>
  </r>
  <r>
    <x v="3"/>
    <x v="19"/>
    <x v="2"/>
    <x v="2"/>
    <x v="1"/>
    <x v="3"/>
    <x v="2"/>
    <x v="0"/>
    <n v="75"/>
    <n v="0"/>
    <n v="41.25"/>
  </r>
  <r>
    <x v="11"/>
    <x v="17"/>
    <x v="8"/>
    <x v="2"/>
    <x v="1"/>
    <x v="2"/>
    <x v="0"/>
    <x v="0"/>
    <n v="58"/>
    <n v="0"/>
    <n v="15.950000000000001"/>
  </r>
  <r>
    <x v="10"/>
    <x v="6"/>
    <x v="4"/>
    <x v="1"/>
    <x v="0"/>
    <x v="3"/>
    <x v="2"/>
    <x v="1"/>
    <n v="0"/>
    <n v="0"/>
    <n v="0"/>
  </r>
  <r>
    <x v="6"/>
    <x v="15"/>
    <x v="2"/>
    <x v="1"/>
    <x v="1"/>
    <x v="2"/>
    <x v="2"/>
    <x v="1"/>
    <n v="15"/>
    <n v="0"/>
    <n v="0"/>
  </r>
  <r>
    <x v="5"/>
    <x v="5"/>
    <x v="1"/>
    <x v="1"/>
    <x v="1"/>
    <x v="1"/>
    <x v="3"/>
    <x v="0"/>
    <n v="2"/>
    <n v="0.2356"/>
    <n v="0.9"/>
  </r>
  <r>
    <x v="10"/>
    <x v="2"/>
    <x v="2"/>
    <x v="2"/>
    <x v="1"/>
    <x v="3"/>
    <x v="3"/>
    <x v="0"/>
    <n v="1"/>
    <n v="0"/>
    <n v="0.55000000000000004"/>
  </r>
  <r>
    <x v="6"/>
    <x v="9"/>
    <x v="2"/>
    <x v="2"/>
    <x v="1"/>
    <x v="2"/>
    <x v="3"/>
    <x v="0"/>
    <n v="17"/>
    <n v="0"/>
    <n v="4.6749999999999998"/>
  </r>
  <r>
    <x v="10"/>
    <x v="4"/>
    <x v="3"/>
    <x v="2"/>
    <x v="1"/>
    <x v="3"/>
    <x v="1"/>
    <x v="0"/>
    <n v="6"/>
    <n v="0"/>
    <n v="3.3000000000000003"/>
  </r>
  <r>
    <x v="6"/>
    <x v="22"/>
    <x v="7"/>
    <x v="0"/>
    <x v="1"/>
    <x v="2"/>
    <x v="1"/>
    <x v="0"/>
    <n v="1"/>
    <n v="0"/>
    <n v="0.27500000000000002"/>
  </r>
  <r>
    <x v="9"/>
    <x v="13"/>
    <x v="0"/>
    <x v="0"/>
    <x v="1"/>
    <x v="2"/>
    <x v="2"/>
    <x v="0"/>
    <n v="69"/>
    <n v="0"/>
    <n v="18.285"/>
  </r>
  <r>
    <x v="2"/>
    <x v="18"/>
    <x v="9"/>
    <x v="2"/>
    <x v="1"/>
    <x v="3"/>
    <x v="2"/>
    <x v="1"/>
    <n v="0"/>
    <n v="0"/>
    <n v="0"/>
  </r>
  <r>
    <x v="3"/>
    <x v="2"/>
    <x v="2"/>
    <x v="0"/>
    <x v="1"/>
    <x v="2"/>
    <x v="1"/>
    <x v="1"/>
    <n v="4"/>
    <n v="0"/>
    <n v="0"/>
  </r>
  <r>
    <x v="11"/>
    <x v="9"/>
    <x v="2"/>
    <x v="1"/>
    <x v="1"/>
    <x v="0"/>
    <x v="1"/>
    <x v="0"/>
    <n v="11"/>
    <n v="0"/>
    <n v="3.0250000000000004"/>
  </r>
  <r>
    <x v="9"/>
    <x v="4"/>
    <x v="3"/>
    <x v="2"/>
    <x v="1"/>
    <x v="3"/>
    <x v="2"/>
    <x v="0"/>
    <n v="81"/>
    <n v="0"/>
    <n v="44.550000000000004"/>
  </r>
  <r>
    <x v="1"/>
    <x v="0"/>
    <x v="0"/>
    <x v="1"/>
    <x v="1"/>
    <x v="3"/>
    <x v="2"/>
    <x v="1"/>
    <n v="0"/>
    <n v="0"/>
    <n v="0"/>
  </r>
  <r>
    <x v="1"/>
    <x v="17"/>
    <x v="8"/>
    <x v="1"/>
    <x v="1"/>
    <x v="3"/>
    <x v="3"/>
    <x v="0"/>
    <n v="10"/>
    <n v="0"/>
    <n v="5.5"/>
  </r>
  <r>
    <x v="2"/>
    <x v="18"/>
    <x v="9"/>
    <x v="0"/>
    <x v="1"/>
    <x v="3"/>
    <x v="1"/>
    <x v="0"/>
    <n v="2"/>
    <n v="0"/>
    <n v="1.1000000000000001"/>
  </r>
  <r>
    <x v="1"/>
    <x v="23"/>
    <x v="2"/>
    <x v="0"/>
    <x v="1"/>
    <x v="1"/>
    <x v="0"/>
    <x v="0"/>
    <n v="1"/>
    <n v="0.20140000000000002"/>
    <n v="0.45"/>
  </r>
  <r>
    <x v="1"/>
    <x v="2"/>
    <x v="2"/>
    <x v="0"/>
    <x v="1"/>
    <x v="2"/>
    <x v="2"/>
    <x v="1"/>
    <n v="49"/>
    <n v="0"/>
    <n v="0"/>
  </r>
  <r>
    <x v="4"/>
    <x v="10"/>
    <x v="0"/>
    <x v="0"/>
    <x v="1"/>
    <x v="2"/>
    <x v="2"/>
    <x v="1"/>
    <n v="122"/>
    <n v="0"/>
    <n v="0"/>
  </r>
  <r>
    <x v="11"/>
    <x v="12"/>
    <x v="1"/>
    <x v="1"/>
    <x v="1"/>
    <x v="2"/>
    <x v="3"/>
    <x v="0"/>
    <n v="3"/>
    <n v="0"/>
    <n v="0.82500000000000007"/>
  </r>
  <r>
    <x v="1"/>
    <x v="10"/>
    <x v="0"/>
    <x v="2"/>
    <x v="1"/>
    <x v="2"/>
    <x v="2"/>
    <x v="1"/>
    <n v="12"/>
    <n v="0"/>
    <n v="0"/>
  </r>
  <r>
    <x v="10"/>
    <x v="22"/>
    <x v="7"/>
    <x v="2"/>
    <x v="1"/>
    <x v="2"/>
    <x v="2"/>
    <x v="0"/>
    <n v="1"/>
    <n v="0"/>
    <n v="0.27500000000000002"/>
  </r>
  <r>
    <x v="6"/>
    <x v="21"/>
    <x v="0"/>
    <x v="0"/>
    <x v="1"/>
    <x v="3"/>
    <x v="2"/>
    <x v="0"/>
    <n v="9"/>
    <n v="0"/>
    <n v="4.95"/>
  </r>
  <r>
    <x v="1"/>
    <x v="9"/>
    <x v="2"/>
    <x v="0"/>
    <x v="1"/>
    <x v="0"/>
    <x v="1"/>
    <x v="1"/>
    <n v="14"/>
    <n v="0"/>
    <n v="0"/>
  </r>
  <r>
    <x v="3"/>
    <x v="17"/>
    <x v="8"/>
    <x v="1"/>
    <x v="1"/>
    <x v="3"/>
    <x v="2"/>
    <x v="1"/>
    <n v="3"/>
    <n v="0"/>
    <n v="0"/>
  </r>
  <r>
    <x v="9"/>
    <x v="11"/>
    <x v="2"/>
    <x v="2"/>
    <x v="1"/>
    <x v="0"/>
    <x v="2"/>
    <x v="0"/>
    <n v="1729"/>
    <n v="0"/>
    <n v="458.185"/>
  </r>
  <r>
    <x v="0"/>
    <x v="15"/>
    <x v="2"/>
    <x v="1"/>
    <x v="1"/>
    <x v="0"/>
    <x v="0"/>
    <x v="0"/>
    <n v="27"/>
    <n v="0"/>
    <n v="7.1550000000000002"/>
  </r>
  <r>
    <x v="8"/>
    <x v="6"/>
    <x v="4"/>
    <x v="2"/>
    <x v="0"/>
    <x v="2"/>
    <x v="1"/>
    <x v="0"/>
    <n v="2"/>
    <n v="0"/>
    <n v="0.55000000000000004"/>
  </r>
  <r>
    <x v="8"/>
    <x v="10"/>
    <x v="0"/>
    <x v="0"/>
    <x v="1"/>
    <x v="3"/>
    <x v="2"/>
    <x v="1"/>
    <n v="51"/>
    <n v="0"/>
    <n v="0"/>
  </r>
  <r>
    <x v="1"/>
    <x v="16"/>
    <x v="7"/>
    <x v="0"/>
    <x v="1"/>
    <x v="4"/>
    <x v="0"/>
    <x v="1"/>
    <n v="7"/>
    <n v="0"/>
    <n v="0"/>
  </r>
  <r>
    <x v="11"/>
    <x v="8"/>
    <x v="5"/>
    <x v="2"/>
    <x v="1"/>
    <x v="1"/>
    <x v="2"/>
    <x v="0"/>
    <n v="25"/>
    <n v="3.6591"/>
    <n v="11.25"/>
  </r>
  <r>
    <x v="9"/>
    <x v="16"/>
    <x v="7"/>
    <x v="2"/>
    <x v="1"/>
    <x v="0"/>
    <x v="3"/>
    <x v="0"/>
    <n v="60"/>
    <n v="0"/>
    <n v="15.9"/>
  </r>
  <r>
    <x v="10"/>
    <x v="11"/>
    <x v="2"/>
    <x v="1"/>
    <x v="1"/>
    <x v="4"/>
    <x v="2"/>
    <x v="1"/>
    <n v="33"/>
    <n v="0"/>
    <n v="0"/>
  </r>
  <r>
    <x v="6"/>
    <x v="10"/>
    <x v="0"/>
    <x v="0"/>
    <x v="1"/>
    <x v="3"/>
    <x v="3"/>
    <x v="0"/>
    <n v="833"/>
    <n v="0"/>
    <n v="458.15000000000003"/>
  </r>
  <r>
    <x v="6"/>
    <x v="17"/>
    <x v="8"/>
    <x v="1"/>
    <x v="1"/>
    <x v="3"/>
    <x v="0"/>
    <x v="0"/>
    <n v="10"/>
    <n v="0"/>
    <n v="5.5"/>
  </r>
  <r>
    <x v="2"/>
    <x v="6"/>
    <x v="4"/>
    <x v="0"/>
    <x v="1"/>
    <x v="1"/>
    <x v="0"/>
    <x v="0"/>
    <n v="1528"/>
    <n v="478.53540000000004"/>
    <n v="687.6"/>
  </r>
  <r>
    <x v="1"/>
    <x v="29"/>
    <x v="1"/>
    <x v="0"/>
    <x v="1"/>
    <x v="3"/>
    <x v="0"/>
    <x v="0"/>
    <n v="1"/>
    <n v="0"/>
    <n v="0.55000000000000004"/>
  </r>
  <r>
    <x v="7"/>
    <x v="16"/>
    <x v="7"/>
    <x v="0"/>
    <x v="1"/>
    <x v="3"/>
    <x v="2"/>
    <x v="1"/>
    <n v="2"/>
    <n v="0"/>
    <n v="0"/>
  </r>
  <r>
    <x v="7"/>
    <x v="10"/>
    <x v="0"/>
    <x v="0"/>
    <x v="0"/>
    <x v="4"/>
    <x v="0"/>
    <x v="1"/>
    <n v="51"/>
    <n v="0"/>
    <n v="0"/>
  </r>
  <r>
    <x v="4"/>
    <x v="9"/>
    <x v="2"/>
    <x v="2"/>
    <x v="1"/>
    <x v="0"/>
    <x v="0"/>
    <x v="1"/>
    <n v="1"/>
    <n v="0"/>
    <n v="0"/>
  </r>
  <r>
    <x v="2"/>
    <x v="6"/>
    <x v="4"/>
    <x v="2"/>
    <x v="0"/>
    <x v="0"/>
    <x v="1"/>
    <x v="0"/>
    <n v="8"/>
    <n v="0"/>
    <n v="2.2000000000000002"/>
  </r>
  <r>
    <x v="11"/>
    <x v="8"/>
    <x v="5"/>
    <x v="0"/>
    <x v="1"/>
    <x v="0"/>
    <x v="2"/>
    <x v="0"/>
    <n v="1613"/>
    <n v="0"/>
    <n v="443.57500000000005"/>
  </r>
  <r>
    <x v="3"/>
    <x v="8"/>
    <x v="5"/>
    <x v="2"/>
    <x v="1"/>
    <x v="0"/>
    <x v="3"/>
    <x v="0"/>
    <n v="35"/>
    <n v="0"/>
    <n v="9.625"/>
  </r>
  <r>
    <x v="3"/>
    <x v="0"/>
    <x v="0"/>
    <x v="0"/>
    <x v="1"/>
    <x v="3"/>
    <x v="0"/>
    <x v="0"/>
    <n v="18"/>
    <n v="0"/>
    <n v="9.9"/>
  </r>
  <r>
    <x v="4"/>
    <x v="9"/>
    <x v="2"/>
    <x v="1"/>
    <x v="1"/>
    <x v="3"/>
    <x v="2"/>
    <x v="0"/>
    <n v="20"/>
    <n v="0"/>
    <n v="11"/>
  </r>
  <r>
    <x v="5"/>
    <x v="11"/>
    <x v="2"/>
    <x v="0"/>
    <x v="1"/>
    <x v="4"/>
    <x v="3"/>
    <x v="1"/>
    <n v="62"/>
    <n v="0"/>
    <n v="0"/>
  </r>
  <r>
    <x v="2"/>
    <x v="10"/>
    <x v="0"/>
    <x v="2"/>
    <x v="0"/>
    <x v="4"/>
    <x v="2"/>
    <x v="1"/>
    <n v="24"/>
    <n v="0"/>
    <n v="0"/>
  </r>
  <r>
    <x v="1"/>
    <x v="21"/>
    <x v="0"/>
    <x v="0"/>
    <x v="1"/>
    <x v="0"/>
    <x v="1"/>
    <x v="0"/>
    <n v="7"/>
    <n v="0"/>
    <n v="1.925"/>
  </r>
  <r>
    <x v="1"/>
    <x v="6"/>
    <x v="4"/>
    <x v="0"/>
    <x v="0"/>
    <x v="2"/>
    <x v="2"/>
    <x v="0"/>
    <n v="301"/>
    <n v="0"/>
    <n v="82.775000000000006"/>
  </r>
  <r>
    <x v="7"/>
    <x v="11"/>
    <x v="2"/>
    <x v="2"/>
    <x v="1"/>
    <x v="1"/>
    <x v="1"/>
    <x v="0"/>
    <n v="170"/>
    <n v="73.705700000000007"/>
    <n v="76.5"/>
  </r>
  <r>
    <x v="7"/>
    <x v="21"/>
    <x v="0"/>
    <x v="1"/>
    <x v="1"/>
    <x v="3"/>
    <x v="2"/>
    <x v="1"/>
    <n v="0"/>
    <n v="0"/>
    <n v="0"/>
  </r>
  <r>
    <x v="1"/>
    <x v="17"/>
    <x v="8"/>
    <x v="0"/>
    <x v="1"/>
    <x v="2"/>
    <x v="3"/>
    <x v="1"/>
    <n v="37"/>
    <n v="0"/>
    <n v="0"/>
  </r>
  <r>
    <x v="7"/>
    <x v="13"/>
    <x v="0"/>
    <x v="2"/>
    <x v="1"/>
    <x v="4"/>
    <x v="0"/>
    <x v="0"/>
    <n v="1"/>
    <n v="0"/>
    <n v="0.55000000000000004"/>
  </r>
  <r>
    <x v="10"/>
    <x v="6"/>
    <x v="4"/>
    <x v="0"/>
    <x v="0"/>
    <x v="0"/>
    <x v="3"/>
    <x v="0"/>
    <n v="1011"/>
    <n v="0"/>
    <n v="278.02500000000003"/>
  </r>
  <r>
    <x v="6"/>
    <x v="6"/>
    <x v="4"/>
    <x v="0"/>
    <x v="0"/>
    <x v="0"/>
    <x v="3"/>
    <x v="1"/>
    <n v="29"/>
    <n v="0"/>
    <n v="0"/>
  </r>
  <r>
    <x v="2"/>
    <x v="4"/>
    <x v="3"/>
    <x v="1"/>
    <x v="1"/>
    <x v="0"/>
    <x v="3"/>
    <x v="0"/>
    <n v="14"/>
    <n v="0"/>
    <n v="3.85"/>
  </r>
  <r>
    <x v="6"/>
    <x v="8"/>
    <x v="5"/>
    <x v="1"/>
    <x v="1"/>
    <x v="0"/>
    <x v="2"/>
    <x v="0"/>
    <n v="51"/>
    <n v="0"/>
    <n v="14.025"/>
  </r>
  <r>
    <x v="4"/>
    <x v="10"/>
    <x v="0"/>
    <x v="0"/>
    <x v="1"/>
    <x v="1"/>
    <x v="2"/>
    <x v="0"/>
    <n v="5883"/>
    <n v="1629.7864000000002"/>
    <n v="2647.35"/>
  </r>
  <r>
    <x v="11"/>
    <x v="17"/>
    <x v="8"/>
    <x v="0"/>
    <x v="1"/>
    <x v="5"/>
    <x v="2"/>
    <x v="1"/>
    <n v="6"/>
    <n v="76.45620000000001"/>
    <n v="0"/>
  </r>
  <r>
    <x v="0"/>
    <x v="19"/>
    <x v="2"/>
    <x v="1"/>
    <x v="1"/>
    <x v="0"/>
    <x v="3"/>
    <x v="1"/>
    <n v="1"/>
    <n v="0"/>
    <n v="0"/>
  </r>
  <r>
    <x v="7"/>
    <x v="4"/>
    <x v="3"/>
    <x v="2"/>
    <x v="1"/>
    <x v="2"/>
    <x v="0"/>
    <x v="0"/>
    <n v="20"/>
    <n v="0"/>
    <n v="5.5"/>
  </r>
  <r>
    <x v="3"/>
    <x v="10"/>
    <x v="0"/>
    <x v="0"/>
    <x v="1"/>
    <x v="2"/>
    <x v="3"/>
    <x v="1"/>
    <n v="31"/>
    <n v="0"/>
    <n v="0"/>
  </r>
  <r>
    <x v="3"/>
    <x v="6"/>
    <x v="4"/>
    <x v="1"/>
    <x v="1"/>
    <x v="0"/>
    <x v="0"/>
    <x v="0"/>
    <n v="27"/>
    <n v="0"/>
    <n v="7.4250000000000007"/>
  </r>
  <r>
    <x v="3"/>
    <x v="15"/>
    <x v="2"/>
    <x v="1"/>
    <x v="1"/>
    <x v="2"/>
    <x v="1"/>
    <x v="1"/>
    <n v="1"/>
    <n v="0"/>
    <n v="0"/>
  </r>
  <r>
    <x v="9"/>
    <x v="15"/>
    <x v="2"/>
    <x v="1"/>
    <x v="1"/>
    <x v="5"/>
    <x v="2"/>
    <x v="0"/>
    <n v="55"/>
    <n v="1412.9936"/>
    <n v="37.950000000000003"/>
  </r>
  <r>
    <x v="9"/>
    <x v="30"/>
    <x v="1"/>
    <x v="0"/>
    <x v="1"/>
    <x v="3"/>
    <x v="2"/>
    <x v="1"/>
    <n v="0"/>
    <n v="0"/>
    <n v="0"/>
  </r>
  <r>
    <x v="3"/>
    <x v="21"/>
    <x v="0"/>
    <x v="0"/>
    <x v="1"/>
    <x v="0"/>
    <x v="2"/>
    <x v="0"/>
    <n v="62"/>
    <n v="0"/>
    <n v="17.05"/>
  </r>
  <r>
    <x v="10"/>
    <x v="11"/>
    <x v="2"/>
    <x v="2"/>
    <x v="1"/>
    <x v="3"/>
    <x v="3"/>
    <x v="0"/>
    <n v="29"/>
    <n v="0"/>
    <n v="15.950000000000001"/>
  </r>
  <r>
    <x v="3"/>
    <x v="4"/>
    <x v="3"/>
    <x v="2"/>
    <x v="1"/>
    <x v="0"/>
    <x v="2"/>
    <x v="1"/>
    <n v="12"/>
    <n v="0"/>
    <n v="0"/>
  </r>
  <r>
    <x v="2"/>
    <x v="26"/>
    <x v="2"/>
    <x v="0"/>
    <x v="1"/>
    <x v="3"/>
    <x v="2"/>
    <x v="0"/>
    <n v="4"/>
    <n v="0"/>
    <n v="2.2000000000000002"/>
  </r>
  <r>
    <x v="11"/>
    <x v="17"/>
    <x v="8"/>
    <x v="0"/>
    <x v="1"/>
    <x v="4"/>
    <x v="1"/>
    <x v="1"/>
    <n v="29"/>
    <n v="0"/>
    <n v="0"/>
  </r>
  <r>
    <x v="3"/>
    <x v="12"/>
    <x v="1"/>
    <x v="0"/>
    <x v="1"/>
    <x v="2"/>
    <x v="0"/>
    <x v="1"/>
    <n v="4"/>
    <n v="0"/>
    <n v="0"/>
  </r>
  <r>
    <x v="1"/>
    <x v="12"/>
    <x v="1"/>
    <x v="0"/>
    <x v="1"/>
    <x v="0"/>
    <x v="2"/>
    <x v="0"/>
    <n v="4684"/>
    <n v="0"/>
    <n v="1288.1000000000001"/>
  </r>
  <r>
    <x v="4"/>
    <x v="1"/>
    <x v="1"/>
    <x v="2"/>
    <x v="1"/>
    <x v="2"/>
    <x v="1"/>
    <x v="0"/>
    <n v="1"/>
    <n v="0"/>
    <n v="0.26500000000000001"/>
  </r>
  <r>
    <x v="2"/>
    <x v="29"/>
    <x v="1"/>
    <x v="0"/>
    <x v="1"/>
    <x v="0"/>
    <x v="3"/>
    <x v="0"/>
    <n v="4"/>
    <n v="0"/>
    <n v="1.1000000000000001"/>
  </r>
  <r>
    <x v="5"/>
    <x v="16"/>
    <x v="7"/>
    <x v="0"/>
    <x v="1"/>
    <x v="1"/>
    <x v="1"/>
    <x v="0"/>
    <n v="330"/>
    <n v="121.43010000000001"/>
    <n v="148.5"/>
  </r>
  <r>
    <x v="8"/>
    <x v="3"/>
    <x v="2"/>
    <x v="0"/>
    <x v="1"/>
    <x v="0"/>
    <x v="3"/>
    <x v="1"/>
    <n v="3"/>
    <n v="0"/>
    <n v="0"/>
  </r>
  <r>
    <x v="11"/>
    <x v="2"/>
    <x v="2"/>
    <x v="0"/>
    <x v="1"/>
    <x v="2"/>
    <x v="3"/>
    <x v="0"/>
    <n v="42"/>
    <n v="0"/>
    <n v="11.55"/>
  </r>
  <r>
    <x v="7"/>
    <x v="2"/>
    <x v="2"/>
    <x v="1"/>
    <x v="1"/>
    <x v="2"/>
    <x v="2"/>
    <x v="0"/>
    <n v="15"/>
    <n v="0"/>
    <n v="4.125"/>
  </r>
  <r>
    <x v="9"/>
    <x v="8"/>
    <x v="5"/>
    <x v="0"/>
    <x v="1"/>
    <x v="4"/>
    <x v="0"/>
    <x v="1"/>
    <n v="22"/>
    <n v="0"/>
    <n v="0"/>
  </r>
  <r>
    <x v="11"/>
    <x v="13"/>
    <x v="0"/>
    <x v="1"/>
    <x v="1"/>
    <x v="3"/>
    <x v="0"/>
    <x v="1"/>
    <n v="1"/>
    <n v="0"/>
    <n v="0"/>
  </r>
  <r>
    <x v="2"/>
    <x v="19"/>
    <x v="2"/>
    <x v="0"/>
    <x v="1"/>
    <x v="3"/>
    <x v="1"/>
    <x v="1"/>
    <n v="9"/>
    <n v="0"/>
    <n v="0"/>
  </r>
  <r>
    <x v="7"/>
    <x v="10"/>
    <x v="0"/>
    <x v="0"/>
    <x v="0"/>
    <x v="2"/>
    <x v="1"/>
    <x v="0"/>
    <n v="64"/>
    <n v="0"/>
    <n v="17.600000000000001"/>
  </r>
  <r>
    <x v="5"/>
    <x v="5"/>
    <x v="1"/>
    <x v="2"/>
    <x v="1"/>
    <x v="3"/>
    <x v="2"/>
    <x v="0"/>
    <n v="16"/>
    <n v="0"/>
    <n v="8.8000000000000007"/>
  </r>
  <r>
    <x v="2"/>
    <x v="15"/>
    <x v="2"/>
    <x v="1"/>
    <x v="1"/>
    <x v="1"/>
    <x v="0"/>
    <x v="0"/>
    <n v="10"/>
    <n v="1.4579"/>
    <n v="4.5"/>
  </r>
  <r>
    <x v="6"/>
    <x v="4"/>
    <x v="3"/>
    <x v="2"/>
    <x v="1"/>
    <x v="3"/>
    <x v="2"/>
    <x v="0"/>
    <n v="83"/>
    <n v="0"/>
    <n v="45.650000000000006"/>
  </r>
  <r>
    <x v="3"/>
    <x v="22"/>
    <x v="7"/>
    <x v="2"/>
    <x v="1"/>
    <x v="3"/>
    <x v="3"/>
    <x v="0"/>
    <n v="2"/>
    <n v="0"/>
    <n v="1.1000000000000001"/>
  </r>
  <r>
    <x v="1"/>
    <x v="11"/>
    <x v="2"/>
    <x v="0"/>
    <x v="1"/>
    <x v="2"/>
    <x v="2"/>
    <x v="1"/>
    <n v="134"/>
    <n v="0"/>
    <n v="0"/>
  </r>
  <r>
    <x v="9"/>
    <x v="12"/>
    <x v="1"/>
    <x v="2"/>
    <x v="1"/>
    <x v="2"/>
    <x v="2"/>
    <x v="1"/>
    <n v="1"/>
    <n v="0"/>
    <n v="0"/>
  </r>
  <r>
    <x v="2"/>
    <x v="10"/>
    <x v="0"/>
    <x v="1"/>
    <x v="1"/>
    <x v="3"/>
    <x v="0"/>
    <x v="0"/>
    <n v="12"/>
    <n v="0"/>
    <n v="6.6000000000000005"/>
  </r>
  <r>
    <x v="7"/>
    <x v="10"/>
    <x v="0"/>
    <x v="1"/>
    <x v="1"/>
    <x v="4"/>
    <x v="2"/>
    <x v="1"/>
    <n v="38"/>
    <n v="0"/>
    <n v="0"/>
  </r>
  <r>
    <x v="7"/>
    <x v="4"/>
    <x v="3"/>
    <x v="0"/>
    <x v="1"/>
    <x v="0"/>
    <x v="1"/>
    <x v="1"/>
    <n v="25"/>
    <n v="0"/>
    <n v="0"/>
  </r>
  <r>
    <x v="10"/>
    <x v="6"/>
    <x v="4"/>
    <x v="0"/>
    <x v="1"/>
    <x v="1"/>
    <x v="0"/>
    <x v="0"/>
    <n v="1806"/>
    <n v="555.11689999999999"/>
    <n v="812.7"/>
  </r>
  <r>
    <x v="6"/>
    <x v="13"/>
    <x v="0"/>
    <x v="2"/>
    <x v="1"/>
    <x v="0"/>
    <x v="2"/>
    <x v="0"/>
    <n v="17"/>
    <n v="0"/>
    <n v="4.6749999999999998"/>
  </r>
  <r>
    <x v="0"/>
    <x v="6"/>
    <x v="4"/>
    <x v="2"/>
    <x v="0"/>
    <x v="4"/>
    <x v="3"/>
    <x v="0"/>
    <n v="1"/>
    <n v="0"/>
    <n v="0.55000000000000004"/>
  </r>
  <r>
    <x v="4"/>
    <x v="14"/>
    <x v="6"/>
    <x v="0"/>
    <x v="1"/>
    <x v="3"/>
    <x v="2"/>
    <x v="1"/>
    <n v="0"/>
    <n v="0"/>
    <n v="0"/>
  </r>
  <r>
    <x v="5"/>
    <x v="22"/>
    <x v="7"/>
    <x v="0"/>
    <x v="1"/>
    <x v="1"/>
    <x v="3"/>
    <x v="0"/>
    <n v="34"/>
    <n v="11.5646"/>
    <n v="15.3"/>
  </r>
  <r>
    <x v="8"/>
    <x v="9"/>
    <x v="2"/>
    <x v="1"/>
    <x v="1"/>
    <x v="0"/>
    <x v="0"/>
    <x v="1"/>
    <n v="5"/>
    <n v="0"/>
    <n v="0"/>
  </r>
  <r>
    <x v="5"/>
    <x v="4"/>
    <x v="3"/>
    <x v="0"/>
    <x v="0"/>
    <x v="0"/>
    <x v="2"/>
    <x v="1"/>
    <n v="38"/>
    <n v="0"/>
    <n v="0"/>
  </r>
  <r>
    <x v="11"/>
    <x v="1"/>
    <x v="1"/>
    <x v="0"/>
    <x v="1"/>
    <x v="3"/>
    <x v="0"/>
    <x v="0"/>
    <n v="65"/>
    <n v="0"/>
    <n v="35.75"/>
  </r>
  <r>
    <x v="6"/>
    <x v="15"/>
    <x v="2"/>
    <x v="1"/>
    <x v="1"/>
    <x v="0"/>
    <x v="1"/>
    <x v="0"/>
    <n v="10"/>
    <n v="0"/>
    <n v="2.75"/>
  </r>
  <r>
    <x v="3"/>
    <x v="11"/>
    <x v="2"/>
    <x v="1"/>
    <x v="1"/>
    <x v="0"/>
    <x v="2"/>
    <x v="0"/>
    <n v="802"/>
    <n v="0"/>
    <n v="220.55"/>
  </r>
  <r>
    <x v="6"/>
    <x v="9"/>
    <x v="2"/>
    <x v="0"/>
    <x v="1"/>
    <x v="1"/>
    <x v="0"/>
    <x v="0"/>
    <n v="402"/>
    <n v="132.7381"/>
    <n v="180.9"/>
  </r>
  <r>
    <x v="2"/>
    <x v="9"/>
    <x v="2"/>
    <x v="0"/>
    <x v="1"/>
    <x v="0"/>
    <x v="1"/>
    <x v="0"/>
    <n v="598"/>
    <n v="0"/>
    <n v="164.45000000000002"/>
  </r>
  <r>
    <x v="7"/>
    <x v="2"/>
    <x v="2"/>
    <x v="0"/>
    <x v="1"/>
    <x v="2"/>
    <x v="3"/>
    <x v="1"/>
    <n v="20"/>
    <n v="0"/>
    <n v="0"/>
  </r>
  <r>
    <x v="5"/>
    <x v="4"/>
    <x v="3"/>
    <x v="2"/>
    <x v="1"/>
    <x v="1"/>
    <x v="3"/>
    <x v="0"/>
    <n v="170"/>
    <n v="62.139300000000006"/>
    <n v="76.5"/>
  </r>
  <r>
    <x v="3"/>
    <x v="17"/>
    <x v="8"/>
    <x v="0"/>
    <x v="1"/>
    <x v="1"/>
    <x v="0"/>
    <x v="0"/>
    <n v="1321"/>
    <n v="414.47070000000002"/>
    <n v="594.45000000000005"/>
  </r>
  <r>
    <x v="2"/>
    <x v="0"/>
    <x v="0"/>
    <x v="2"/>
    <x v="1"/>
    <x v="2"/>
    <x v="2"/>
    <x v="0"/>
    <n v="5"/>
    <n v="0"/>
    <n v="1.375"/>
  </r>
  <r>
    <x v="2"/>
    <x v="17"/>
    <x v="8"/>
    <x v="1"/>
    <x v="1"/>
    <x v="4"/>
    <x v="1"/>
    <x v="0"/>
    <n v="1"/>
    <n v="0"/>
    <n v="0.55000000000000004"/>
  </r>
  <r>
    <x v="1"/>
    <x v="6"/>
    <x v="4"/>
    <x v="0"/>
    <x v="1"/>
    <x v="4"/>
    <x v="2"/>
    <x v="1"/>
    <n v="93"/>
    <n v="0"/>
    <n v="0"/>
  </r>
  <r>
    <x v="8"/>
    <x v="8"/>
    <x v="5"/>
    <x v="0"/>
    <x v="1"/>
    <x v="4"/>
    <x v="2"/>
    <x v="0"/>
    <n v="14"/>
    <n v="0"/>
    <n v="7.7"/>
  </r>
  <r>
    <x v="7"/>
    <x v="4"/>
    <x v="3"/>
    <x v="0"/>
    <x v="0"/>
    <x v="3"/>
    <x v="2"/>
    <x v="0"/>
    <n v="39"/>
    <n v="0"/>
    <n v="21.45"/>
  </r>
  <r>
    <x v="4"/>
    <x v="4"/>
    <x v="3"/>
    <x v="0"/>
    <x v="1"/>
    <x v="2"/>
    <x v="3"/>
    <x v="1"/>
    <n v="13"/>
    <n v="0"/>
    <n v="0"/>
  </r>
  <r>
    <x v="4"/>
    <x v="11"/>
    <x v="2"/>
    <x v="2"/>
    <x v="1"/>
    <x v="0"/>
    <x v="2"/>
    <x v="0"/>
    <n v="1547"/>
    <n v="0"/>
    <n v="409.95500000000004"/>
  </r>
  <r>
    <x v="6"/>
    <x v="7"/>
    <x v="2"/>
    <x v="0"/>
    <x v="1"/>
    <x v="0"/>
    <x v="3"/>
    <x v="0"/>
    <n v="18"/>
    <n v="0"/>
    <n v="4.95"/>
  </r>
  <r>
    <x v="4"/>
    <x v="6"/>
    <x v="4"/>
    <x v="0"/>
    <x v="1"/>
    <x v="0"/>
    <x v="3"/>
    <x v="0"/>
    <n v="6306"/>
    <n v="0"/>
    <n v="1671.0900000000001"/>
  </r>
  <r>
    <x v="2"/>
    <x v="15"/>
    <x v="2"/>
    <x v="2"/>
    <x v="1"/>
    <x v="1"/>
    <x v="1"/>
    <x v="0"/>
    <n v="4"/>
    <n v="0.80480000000000007"/>
    <n v="1.8"/>
  </r>
  <r>
    <x v="2"/>
    <x v="2"/>
    <x v="2"/>
    <x v="2"/>
    <x v="1"/>
    <x v="1"/>
    <x v="3"/>
    <x v="0"/>
    <n v="21"/>
    <n v="8.0349000000000004"/>
    <n v="9.4500000000000011"/>
  </r>
  <r>
    <x v="3"/>
    <x v="6"/>
    <x v="4"/>
    <x v="0"/>
    <x v="0"/>
    <x v="2"/>
    <x v="0"/>
    <x v="1"/>
    <n v="1"/>
    <n v="0"/>
    <n v="0"/>
  </r>
  <r>
    <x v="2"/>
    <x v="10"/>
    <x v="0"/>
    <x v="2"/>
    <x v="1"/>
    <x v="2"/>
    <x v="2"/>
    <x v="0"/>
    <n v="339"/>
    <n v="0"/>
    <n v="93.225000000000009"/>
  </r>
  <r>
    <x v="3"/>
    <x v="12"/>
    <x v="1"/>
    <x v="0"/>
    <x v="1"/>
    <x v="2"/>
    <x v="3"/>
    <x v="0"/>
    <n v="115"/>
    <n v="0"/>
    <n v="31.625"/>
  </r>
  <r>
    <x v="4"/>
    <x v="6"/>
    <x v="4"/>
    <x v="0"/>
    <x v="0"/>
    <x v="2"/>
    <x v="2"/>
    <x v="0"/>
    <n v="292"/>
    <n v="0"/>
    <n v="77.38000000000001"/>
  </r>
  <r>
    <x v="11"/>
    <x v="5"/>
    <x v="1"/>
    <x v="0"/>
    <x v="1"/>
    <x v="4"/>
    <x v="2"/>
    <x v="1"/>
    <n v="6"/>
    <n v="0"/>
    <n v="0"/>
  </r>
  <r>
    <x v="1"/>
    <x v="13"/>
    <x v="0"/>
    <x v="0"/>
    <x v="1"/>
    <x v="2"/>
    <x v="0"/>
    <x v="1"/>
    <n v="1"/>
    <n v="0"/>
    <n v="0"/>
  </r>
  <r>
    <x v="11"/>
    <x v="10"/>
    <x v="0"/>
    <x v="0"/>
    <x v="0"/>
    <x v="3"/>
    <x v="2"/>
    <x v="1"/>
    <n v="18"/>
    <n v="0"/>
    <n v="0"/>
  </r>
  <r>
    <x v="1"/>
    <x v="5"/>
    <x v="1"/>
    <x v="0"/>
    <x v="1"/>
    <x v="0"/>
    <x v="1"/>
    <x v="0"/>
    <n v="199"/>
    <n v="0"/>
    <n v="54.555"/>
  </r>
  <r>
    <x v="9"/>
    <x v="1"/>
    <x v="1"/>
    <x v="0"/>
    <x v="1"/>
    <x v="2"/>
    <x v="1"/>
    <x v="0"/>
    <n v="28"/>
    <n v="0"/>
    <n v="7.42"/>
  </r>
  <r>
    <x v="8"/>
    <x v="17"/>
    <x v="8"/>
    <x v="2"/>
    <x v="1"/>
    <x v="0"/>
    <x v="3"/>
    <x v="0"/>
    <n v="537"/>
    <n v="0"/>
    <n v="147.67500000000001"/>
  </r>
  <r>
    <x v="10"/>
    <x v="10"/>
    <x v="0"/>
    <x v="2"/>
    <x v="0"/>
    <x v="1"/>
    <x v="3"/>
    <x v="0"/>
    <n v="38"/>
    <n v="6.7304000000000004"/>
    <n v="17.100000000000001"/>
  </r>
  <r>
    <x v="5"/>
    <x v="15"/>
    <x v="2"/>
    <x v="0"/>
    <x v="1"/>
    <x v="0"/>
    <x v="1"/>
    <x v="1"/>
    <n v="3"/>
    <n v="0"/>
    <n v="0"/>
  </r>
  <r>
    <x v="3"/>
    <x v="16"/>
    <x v="7"/>
    <x v="0"/>
    <x v="1"/>
    <x v="4"/>
    <x v="2"/>
    <x v="0"/>
    <n v="47"/>
    <n v="0"/>
    <n v="25.85"/>
  </r>
  <r>
    <x v="5"/>
    <x v="4"/>
    <x v="3"/>
    <x v="0"/>
    <x v="0"/>
    <x v="3"/>
    <x v="3"/>
    <x v="0"/>
    <n v="19"/>
    <n v="0"/>
    <n v="10.450000000000001"/>
  </r>
  <r>
    <x v="0"/>
    <x v="9"/>
    <x v="2"/>
    <x v="0"/>
    <x v="1"/>
    <x v="2"/>
    <x v="2"/>
    <x v="1"/>
    <n v="22"/>
    <n v="0"/>
    <n v="0"/>
  </r>
  <r>
    <x v="11"/>
    <x v="8"/>
    <x v="5"/>
    <x v="2"/>
    <x v="1"/>
    <x v="3"/>
    <x v="3"/>
    <x v="0"/>
    <n v="1"/>
    <n v="0"/>
    <n v="0.55000000000000004"/>
  </r>
  <r>
    <x v="4"/>
    <x v="1"/>
    <x v="1"/>
    <x v="0"/>
    <x v="1"/>
    <x v="1"/>
    <x v="0"/>
    <x v="0"/>
    <n v="199"/>
    <n v="64.398800000000008"/>
    <n v="89.550000000000011"/>
  </r>
  <r>
    <x v="0"/>
    <x v="15"/>
    <x v="2"/>
    <x v="2"/>
    <x v="1"/>
    <x v="0"/>
    <x v="2"/>
    <x v="0"/>
    <n v="472"/>
    <n v="0"/>
    <n v="125.08000000000001"/>
  </r>
  <r>
    <x v="9"/>
    <x v="9"/>
    <x v="2"/>
    <x v="2"/>
    <x v="1"/>
    <x v="1"/>
    <x v="3"/>
    <x v="0"/>
    <n v="27"/>
    <n v="7.2593000000000005"/>
    <n v="12.15"/>
  </r>
  <r>
    <x v="7"/>
    <x v="17"/>
    <x v="8"/>
    <x v="1"/>
    <x v="1"/>
    <x v="0"/>
    <x v="1"/>
    <x v="0"/>
    <n v="22"/>
    <n v="0"/>
    <n v="6.0500000000000007"/>
  </r>
  <r>
    <x v="4"/>
    <x v="0"/>
    <x v="0"/>
    <x v="0"/>
    <x v="0"/>
    <x v="1"/>
    <x v="0"/>
    <x v="0"/>
    <n v="6"/>
    <n v="0.53790000000000004"/>
    <n v="2.7"/>
  </r>
  <r>
    <x v="6"/>
    <x v="2"/>
    <x v="2"/>
    <x v="2"/>
    <x v="1"/>
    <x v="3"/>
    <x v="0"/>
    <x v="0"/>
    <n v="2"/>
    <n v="0"/>
    <n v="1.1000000000000001"/>
  </r>
  <r>
    <x v="8"/>
    <x v="17"/>
    <x v="8"/>
    <x v="0"/>
    <x v="1"/>
    <x v="3"/>
    <x v="2"/>
    <x v="0"/>
    <n v="1516"/>
    <n v="0"/>
    <n v="833.80000000000007"/>
  </r>
  <r>
    <x v="10"/>
    <x v="16"/>
    <x v="7"/>
    <x v="1"/>
    <x v="1"/>
    <x v="0"/>
    <x v="2"/>
    <x v="0"/>
    <n v="68"/>
    <n v="0"/>
    <n v="18.7"/>
  </r>
  <r>
    <x v="11"/>
    <x v="18"/>
    <x v="9"/>
    <x v="0"/>
    <x v="1"/>
    <x v="0"/>
    <x v="3"/>
    <x v="1"/>
    <n v="1"/>
    <n v="0"/>
    <n v="0"/>
  </r>
  <r>
    <x v="10"/>
    <x v="6"/>
    <x v="4"/>
    <x v="1"/>
    <x v="1"/>
    <x v="3"/>
    <x v="3"/>
    <x v="0"/>
    <n v="1"/>
    <n v="0"/>
    <n v="0.55000000000000004"/>
  </r>
  <r>
    <x v="1"/>
    <x v="17"/>
    <x v="8"/>
    <x v="2"/>
    <x v="1"/>
    <x v="5"/>
    <x v="0"/>
    <x v="0"/>
    <n v="3"/>
    <n v="11.420500000000001"/>
    <n v="2.0700000000000003"/>
  </r>
  <r>
    <x v="7"/>
    <x v="19"/>
    <x v="2"/>
    <x v="0"/>
    <x v="1"/>
    <x v="5"/>
    <x v="0"/>
    <x v="0"/>
    <n v="8"/>
    <n v="15.3223"/>
    <n v="5.5200000000000005"/>
  </r>
  <r>
    <x v="7"/>
    <x v="11"/>
    <x v="2"/>
    <x v="1"/>
    <x v="1"/>
    <x v="4"/>
    <x v="0"/>
    <x v="0"/>
    <n v="5"/>
    <n v="0"/>
    <n v="2.75"/>
  </r>
  <r>
    <x v="4"/>
    <x v="1"/>
    <x v="1"/>
    <x v="0"/>
    <x v="1"/>
    <x v="2"/>
    <x v="3"/>
    <x v="1"/>
    <n v="7"/>
    <n v="0"/>
    <n v="0"/>
  </r>
  <r>
    <x v="3"/>
    <x v="1"/>
    <x v="1"/>
    <x v="2"/>
    <x v="1"/>
    <x v="0"/>
    <x v="3"/>
    <x v="1"/>
    <n v="1"/>
    <n v="0"/>
    <n v="0"/>
  </r>
  <r>
    <x v="7"/>
    <x v="6"/>
    <x v="4"/>
    <x v="0"/>
    <x v="0"/>
    <x v="3"/>
    <x v="1"/>
    <x v="1"/>
    <n v="1"/>
    <n v="0"/>
    <n v="0"/>
  </r>
  <r>
    <x v="0"/>
    <x v="16"/>
    <x v="7"/>
    <x v="0"/>
    <x v="1"/>
    <x v="0"/>
    <x v="3"/>
    <x v="0"/>
    <n v="1952"/>
    <n v="0"/>
    <n v="517.28"/>
  </r>
  <r>
    <x v="2"/>
    <x v="9"/>
    <x v="2"/>
    <x v="0"/>
    <x v="1"/>
    <x v="4"/>
    <x v="0"/>
    <x v="0"/>
    <n v="3"/>
    <n v="0"/>
    <n v="1.6500000000000001"/>
  </r>
  <r>
    <x v="0"/>
    <x v="6"/>
    <x v="4"/>
    <x v="0"/>
    <x v="1"/>
    <x v="0"/>
    <x v="1"/>
    <x v="1"/>
    <n v="16"/>
    <n v="0"/>
    <n v="0"/>
  </r>
  <r>
    <x v="9"/>
    <x v="3"/>
    <x v="2"/>
    <x v="0"/>
    <x v="1"/>
    <x v="3"/>
    <x v="2"/>
    <x v="0"/>
    <n v="8"/>
    <n v="0"/>
    <n v="4.4000000000000004"/>
  </r>
  <r>
    <x v="7"/>
    <x v="5"/>
    <x v="1"/>
    <x v="2"/>
    <x v="1"/>
    <x v="2"/>
    <x v="0"/>
    <x v="0"/>
    <n v="1"/>
    <n v="0"/>
    <n v="0.27500000000000002"/>
  </r>
  <r>
    <x v="10"/>
    <x v="11"/>
    <x v="2"/>
    <x v="2"/>
    <x v="1"/>
    <x v="2"/>
    <x v="2"/>
    <x v="1"/>
    <n v="9"/>
    <n v="0"/>
    <n v="0"/>
  </r>
  <r>
    <x v="6"/>
    <x v="25"/>
    <x v="11"/>
    <x v="0"/>
    <x v="1"/>
    <x v="0"/>
    <x v="3"/>
    <x v="0"/>
    <n v="15"/>
    <n v="0"/>
    <n v="4.125"/>
  </r>
  <r>
    <x v="3"/>
    <x v="9"/>
    <x v="2"/>
    <x v="2"/>
    <x v="1"/>
    <x v="2"/>
    <x v="3"/>
    <x v="0"/>
    <n v="20"/>
    <n v="0"/>
    <n v="5.5"/>
  </r>
  <r>
    <x v="3"/>
    <x v="4"/>
    <x v="3"/>
    <x v="0"/>
    <x v="1"/>
    <x v="0"/>
    <x v="2"/>
    <x v="0"/>
    <n v="53305"/>
    <n v="0"/>
    <n v="14658.875"/>
  </r>
  <r>
    <x v="10"/>
    <x v="6"/>
    <x v="4"/>
    <x v="2"/>
    <x v="1"/>
    <x v="4"/>
    <x v="1"/>
    <x v="0"/>
    <n v="4"/>
    <n v="0"/>
    <n v="2.2000000000000002"/>
  </r>
  <r>
    <x v="0"/>
    <x v="10"/>
    <x v="0"/>
    <x v="0"/>
    <x v="0"/>
    <x v="4"/>
    <x v="1"/>
    <x v="1"/>
    <n v="7"/>
    <n v="0"/>
    <n v="0"/>
  </r>
  <r>
    <x v="1"/>
    <x v="12"/>
    <x v="1"/>
    <x v="0"/>
    <x v="1"/>
    <x v="4"/>
    <x v="0"/>
    <x v="0"/>
    <n v="78"/>
    <n v="0"/>
    <n v="42.9"/>
  </r>
  <r>
    <x v="11"/>
    <x v="26"/>
    <x v="2"/>
    <x v="0"/>
    <x v="1"/>
    <x v="0"/>
    <x v="0"/>
    <x v="1"/>
    <n v="6"/>
    <n v="0"/>
    <n v="0"/>
  </r>
  <r>
    <x v="5"/>
    <x v="21"/>
    <x v="0"/>
    <x v="2"/>
    <x v="1"/>
    <x v="1"/>
    <x v="3"/>
    <x v="0"/>
    <n v="1"/>
    <n v="0.2838"/>
    <n v="0.45"/>
  </r>
  <r>
    <x v="8"/>
    <x v="19"/>
    <x v="2"/>
    <x v="1"/>
    <x v="1"/>
    <x v="4"/>
    <x v="2"/>
    <x v="0"/>
    <n v="1"/>
    <n v="0"/>
    <n v="0.55000000000000004"/>
  </r>
  <r>
    <x v="8"/>
    <x v="6"/>
    <x v="4"/>
    <x v="2"/>
    <x v="1"/>
    <x v="2"/>
    <x v="1"/>
    <x v="1"/>
    <n v="1"/>
    <n v="0"/>
    <n v="0"/>
  </r>
  <r>
    <x v="4"/>
    <x v="19"/>
    <x v="2"/>
    <x v="2"/>
    <x v="1"/>
    <x v="0"/>
    <x v="2"/>
    <x v="0"/>
    <n v="810"/>
    <n v="0"/>
    <n v="214.65"/>
  </r>
  <r>
    <x v="11"/>
    <x v="26"/>
    <x v="2"/>
    <x v="0"/>
    <x v="1"/>
    <x v="0"/>
    <x v="3"/>
    <x v="0"/>
    <n v="3"/>
    <n v="0"/>
    <n v="0.82500000000000007"/>
  </r>
  <r>
    <x v="10"/>
    <x v="13"/>
    <x v="0"/>
    <x v="1"/>
    <x v="1"/>
    <x v="0"/>
    <x v="0"/>
    <x v="0"/>
    <n v="2"/>
    <n v="0"/>
    <n v="0.55000000000000004"/>
  </r>
  <r>
    <x v="4"/>
    <x v="25"/>
    <x v="11"/>
    <x v="0"/>
    <x v="1"/>
    <x v="4"/>
    <x v="3"/>
    <x v="0"/>
    <n v="3"/>
    <n v="0"/>
    <n v="1.6500000000000001"/>
  </r>
  <r>
    <x v="6"/>
    <x v="22"/>
    <x v="7"/>
    <x v="2"/>
    <x v="1"/>
    <x v="0"/>
    <x v="3"/>
    <x v="0"/>
    <n v="2"/>
    <n v="0"/>
    <n v="0.55000000000000004"/>
  </r>
  <r>
    <x v="6"/>
    <x v="23"/>
    <x v="2"/>
    <x v="2"/>
    <x v="1"/>
    <x v="3"/>
    <x v="2"/>
    <x v="1"/>
    <n v="0"/>
    <n v="0"/>
    <n v="0"/>
  </r>
  <r>
    <x v="1"/>
    <x v="14"/>
    <x v="6"/>
    <x v="0"/>
    <x v="1"/>
    <x v="2"/>
    <x v="2"/>
    <x v="0"/>
    <n v="3"/>
    <n v="0"/>
    <n v="0.82500000000000007"/>
  </r>
  <r>
    <x v="10"/>
    <x v="10"/>
    <x v="0"/>
    <x v="2"/>
    <x v="1"/>
    <x v="0"/>
    <x v="1"/>
    <x v="0"/>
    <n v="212"/>
    <n v="0"/>
    <n v="58.300000000000004"/>
  </r>
  <r>
    <x v="0"/>
    <x v="6"/>
    <x v="4"/>
    <x v="0"/>
    <x v="0"/>
    <x v="1"/>
    <x v="0"/>
    <x v="0"/>
    <n v="392"/>
    <n v="123.9551"/>
    <n v="176.4"/>
  </r>
  <r>
    <x v="4"/>
    <x v="12"/>
    <x v="1"/>
    <x v="1"/>
    <x v="1"/>
    <x v="1"/>
    <x v="2"/>
    <x v="0"/>
    <n v="8"/>
    <n v="1.1907000000000001"/>
    <n v="3.6"/>
  </r>
  <r>
    <x v="1"/>
    <x v="2"/>
    <x v="2"/>
    <x v="0"/>
    <x v="1"/>
    <x v="4"/>
    <x v="2"/>
    <x v="1"/>
    <n v="118"/>
    <n v="0"/>
    <n v="0"/>
  </r>
  <r>
    <x v="4"/>
    <x v="19"/>
    <x v="2"/>
    <x v="0"/>
    <x v="1"/>
    <x v="0"/>
    <x v="1"/>
    <x v="0"/>
    <n v="825"/>
    <n v="0"/>
    <n v="218.625"/>
  </r>
  <r>
    <x v="9"/>
    <x v="0"/>
    <x v="0"/>
    <x v="0"/>
    <x v="1"/>
    <x v="1"/>
    <x v="0"/>
    <x v="0"/>
    <n v="141"/>
    <n v="40.3673"/>
    <n v="63.45"/>
  </r>
  <r>
    <x v="5"/>
    <x v="17"/>
    <x v="8"/>
    <x v="2"/>
    <x v="1"/>
    <x v="2"/>
    <x v="0"/>
    <x v="1"/>
    <n v="1"/>
    <n v="0"/>
    <n v="0"/>
  </r>
  <r>
    <x v="1"/>
    <x v="15"/>
    <x v="2"/>
    <x v="2"/>
    <x v="1"/>
    <x v="4"/>
    <x v="0"/>
    <x v="0"/>
    <n v="1"/>
    <n v="0"/>
    <n v="0.55000000000000004"/>
  </r>
  <r>
    <x v="5"/>
    <x v="6"/>
    <x v="4"/>
    <x v="0"/>
    <x v="0"/>
    <x v="2"/>
    <x v="0"/>
    <x v="1"/>
    <n v="1"/>
    <n v="0"/>
    <n v="0"/>
  </r>
  <r>
    <x v="0"/>
    <x v="11"/>
    <x v="2"/>
    <x v="0"/>
    <x v="1"/>
    <x v="5"/>
    <x v="3"/>
    <x v="0"/>
    <n v="4"/>
    <n v="56.869300000000003"/>
    <n v="2.7600000000000002"/>
  </r>
  <r>
    <x v="8"/>
    <x v="2"/>
    <x v="2"/>
    <x v="0"/>
    <x v="1"/>
    <x v="4"/>
    <x v="3"/>
    <x v="1"/>
    <n v="60"/>
    <n v="0"/>
    <n v="0"/>
  </r>
  <r>
    <x v="1"/>
    <x v="25"/>
    <x v="11"/>
    <x v="0"/>
    <x v="1"/>
    <x v="0"/>
    <x v="0"/>
    <x v="0"/>
    <n v="19"/>
    <n v="0"/>
    <n v="5.2250000000000005"/>
  </r>
  <r>
    <x v="5"/>
    <x v="12"/>
    <x v="1"/>
    <x v="2"/>
    <x v="1"/>
    <x v="2"/>
    <x v="2"/>
    <x v="0"/>
    <n v="32"/>
    <n v="0"/>
    <n v="8.48"/>
  </r>
  <r>
    <x v="3"/>
    <x v="10"/>
    <x v="0"/>
    <x v="0"/>
    <x v="0"/>
    <x v="3"/>
    <x v="0"/>
    <x v="1"/>
    <n v="4"/>
    <n v="0"/>
    <n v="0"/>
  </r>
  <r>
    <x v="2"/>
    <x v="16"/>
    <x v="7"/>
    <x v="1"/>
    <x v="1"/>
    <x v="0"/>
    <x v="3"/>
    <x v="0"/>
    <n v="21"/>
    <n v="0"/>
    <n v="5.7750000000000004"/>
  </r>
  <r>
    <x v="2"/>
    <x v="24"/>
    <x v="2"/>
    <x v="2"/>
    <x v="1"/>
    <x v="0"/>
    <x v="0"/>
    <x v="1"/>
    <n v="5"/>
    <n v="0"/>
    <n v="0"/>
  </r>
  <r>
    <x v="2"/>
    <x v="2"/>
    <x v="2"/>
    <x v="1"/>
    <x v="1"/>
    <x v="0"/>
    <x v="0"/>
    <x v="0"/>
    <n v="9"/>
    <n v="0"/>
    <n v="2.4750000000000001"/>
  </r>
  <r>
    <x v="10"/>
    <x v="2"/>
    <x v="2"/>
    <x v="0"/>
    <x v="1"/>
    <x v="4"/>
    <x v="0"/>
    <x v="1"/>
    <n v="104"/>
    <n v="0"/>
    <n v="0"/>
  </r>
  <r>
    <x v="2"/>
    <x v="9"/>
    <x v="2"/>
    <x v="1"/>
    <x v="1"/>
    <x v="0"/>
    <x v="3"/>
    <x v="0"/>
    <n v="69"/>
    <n v="0"/>
    <n v="18.975000000000001"/>
  </r>
  <r>
    <x v="6"/>
    <x v="8"/>
    <x v="5"/>
    <x v="1"/>
    <x v="1"/>
    <x v="2"/>
    <x v="0"/>
    <x v="0"/>
    <n v="1"/>
    <n v="0"/>
    <n v="0.27500000000000002"/>
  </r>
  <r>
    <x v="8"/>
    <x v="11"/>
    <x v="2"/>
    <x v="1"/>
    <x v="1"/>
    <x v="0"/>
    <x v="1"/>
    <x v="0"/>
    <n v="63"/>
    <n v="0"/>
    <n v="17.324999999999999"/>
  </r>
  <r>
    <x v="8"/>
    <x v="4"/>
    <x v="3"/>
    <x v="1"/>
    <x v="1"/>
    <x v="1"/>
    <x v="0"/>
    <x v="0"/>
    <n v="3"/>
    <n v="0.40340000000000004"/>
    <n v="1.35"/>
  </r>
  <r>
    <x v="6"/>
    <x v="10"/>
    <x v="0"/>
    <x v="1"/>
    <x v="1"/>
    <x v="1"/>
    <x v="0"/>
    <x v="0"/>
    <n v="83"/>
    <n v="29.4086"/>
    <n v="37.35"/>
  </r>
  <r>
    <x v="5"/>
    <x v="11"/>
    <x v="2"/>
    <x v="2"/>
    <x v="1"/>
    <x v="4"/>
    <x v="2"/>
    <x v="0"/>
    <n v="34"/>
    <n v="0"/>
    <n v="18.7"/>
  </r>
  <r>
    <x v="10"/>
    <x v="4"/>
    <x v="3"/>
    <x v="1"/>
    <x v="1"/>
    <x v="4"/>
    <x v="0"/>
    <x v="1"/>
    <n v="1"/>
    <n v="0"/>
    <n v="0"/>
  </r>
  <r>
    <x v="3"/>
    <x v="11"/>
    <x v="2"/>
    <x v="1"/>
    <x v="1"/>
    <x v="5"/>
    <x v="0"/>
    <x v="1"/>
    <n v="4"/>
    <n v="37.237500000000004"/>
    <n v="0"/>
  </r>
  <r>
    <x v="6"/>
    <x v="19"/>
    <x v="2"/>
    <x v="1"/>
    <x v="1"/>
    <x v="3"/>
    <x v="2"/>
    <x v="0"/>
    <n v="38"/>
    <n v="0"/>
    <n v="20.900000000000002"/>
  </r>
  <r>
    <x v="2"/>
    <x v="10"/>
    <x v="0"/>
    <x v="0"/>
    <x v="1"/>
    <x v="3"/>
    <x v="1"/>
    <x v="1"/>
    <n v="3"/>
    <n v="0"/>
    <n v="0"/>
  </r>
  <r>
    <x v="2"/>
    <x v="1"/>
    <x v="1"/>
    <x v="2"/>
    <x v="1"/>
    <x v="4"/>
    <x v="0"/>
    <x v="0"/>
    <n v="1"/>
    <n v="0"/>
    <n v="0.55000000000000004"/>
  </r>
  <r>
    <x v="7"/>
    <x v="0"/>
    <x v="0"/>
    <x v="2"/>
    <x v="1"/>
    <x v="0"/>
    <x v="3"/>
    <x v="0"/>
    <n v="28"/>
    <n v="0"/>
    <n v="7.7"/>
  </r>
  <r>
    <x v="8"/>
    <x v="6"/>
    <x v="4"/>
    <x v="1"/>
    <x v="1"/>
    <x v="0"/>
    <x v="3"/>
    <x v="0"/>
    <n v="23"/>
    <n v="0"/>
    <n v="6.3250000000000002"/>
  </r>
  <r>
    <x v="2"/>
    <x v="8"/>
    <x v="5"/>
    <x v="0"/>
    <x v="1"/>
    <x v="2"/>
    <x v="1"/>
    <x v="0"/>
    <n v="4"/>
    <n v="0"/>
    <n v="1.1000000000000001"/>
  </r>
  <r>
    <x v="0"/>
    <x v="4"/>
    <x v="3"/>
    <x v="2"/>
    <x v="0"/>
    <x v="2"/>
    <x v="2"/>
    <x v="0"/>
    <n v="7"/>
    <n v="0"/>
    <n v="1.855"/>
  </r>
  <r>
    <x v="4"/>
    <x v="11"/>
    <x v="2"/>
    <x v="1"/>
    <x v="1"/>
    <x v="3"/>
    <x v="0"/>
    <x v="0"/>
    <n v="11"/>
    <n v="0"/>
    <n v="6.0500000000000007"/>
  </r>
  <r>
    <x v="2"/>
    <x v="11"/>
    <x v="2"/>
    <x v="0"/>
    <x v="1"/>
    <x v="4"/>
    <x v="1"/>
    <x v="1"/>
    <n v="12"/>
    <n v="0"/>
    <n v="0"/>
  </r>
  <r>
    <x v="9"/>
    <x v="10"/>
    <x v="0"/>
    <x v="2"/>
    <x v="0"/>
    <x v="2"/>
    <x v="0"/>
    <x v="0"/>
    <n v="48"/>
    <n v="0"/>
    <n v="12.72"/>
  </r>
  <r>
    <x v="2"/>
    <x v="17"/>
    <x v="8"/>
    <x v="2"/>
    <x v="1"/>
    <x v="1"/>
    <x v="3"/>
    <x v="0"/>
    <n v="213"/>
    <n v="44.719200000000001"/>
    <n v="95.850000000000009"/>
  </r>
  <r>
    <x v="2"/>
    <x v="10"/>
    <x v="0"/>
    <x v="0"/>
    <x v="1"/>
    <x v="1"/>
    <x v="2"/>
    <x v="0"/>
    <n v="5772"/>
    <n v="1687.5758000000001"/>
    <n v="2597.4"/>
  </r>
  <r>
    <x v="0"/>
    <x v="9"/>
    <x v="2"/>
    <x v="0"/>
    <x v="1"/>
    <x v="0"/>
    <x v="1"/>
    <x v="1"/>
    <n v="11"/>
    <n v="0"/>
    <n v="0"/>
  </r>
  <r>
    <x v="1"/>
    <x v="6"/>
    <x v="4"/>
    <x v="2"/>
    <x v="1"/>
    <x v="2"/>
    <x v="3"/>
    <x v="1"/>
    <n v="1"/>
    <n v="0"/>
    <n v="0"/>
  </r>
  <r>
    <x v="4"/>
    <x v="16"/>
    <x v="7"/>
    <x v="2"/>
    <x v="1"/>
    <x v="2"/>
    <x v="2"/>
    <x v="0"/>
    <n v="11"/>
    <n v="0"/>
    <n v="2.915"/>
  </r>
  <r>
    <x v="10"/>
    <x v="12"/>
    <x v="1"/>
    <x v="1"/>
    <x v="1"/>
    <x v="3"/>
    <x v="0"/>
    <x v="0"/>
    <n v="2"/>
    <n v="0"/>
    <n v="1.1000000000000001"/>
  </r>
  <r>
    <x v="4"/>
    <x v="0"/>
    <x v="0"/>
    <x v="1"/>
    <x v="0"/>
    <x v="1"/>
    <x v="3"/>
    <x v="0"/>
    <n v="1"/>
    <n v="2.9839000000000002"/>
    <n v="0.45"/>
  </r>
  <r>
    <x v="2"/>
    <x v="23"/>
    <x v="2"/>
    <x v="0"/>
    <x v="1"/>
    <x v="3"/>
    <x v="2"/>
    <x v="1"/>
    <n v="0"/>
    <n v="0"/>
    <n v="0"/>
  </r>
  <r>
    <x v="9"/>
    <x v="10"/>
    <x v="0"/>
    <x v="0"/>
    <x v="0"/>
    <x v="4"/>
    <x v="2"/>
    <x v="0"/>
    <n v="122"/>
    <n v="0"/>
    <n v="67.100000000000009"/>
  </r>
  <r>
    <x v="11"/>
    <x v="6"/>
    <x v="4"/>
    <x v="0"/>
    <x v="1"/>
    <x v="1"/>
    <x v="1"/>
    <x v="0"/>
    <n v="633"/>
    <n v="211.8193"/>
    <n v="284.85000000000002"/>
  </r>
  <r>
    <x v="5"/>
    <x v="13"/>
    <x v="0"/>
    <x v="0"/>
    <x v="1"/>
    <x v="1"/>
    <x v="1"/>
    <x v="0"/>
    <n v="17"/>
    <n v="6.2467000000000006"/>
    <n v="7.65"/>
  </r>
  <r>
    <x v="2"/>
    <x v="3"/>
    <x v="2"/>
    <x v="1"/>
    <x v="1"/>
    <x v="0"/>
    <x v="0"/>
    <x v="1"/>
    <n v="1"/>
    <n v="0"/>
    <n v="0"/>
  </r>
  <r>
    <x v="6"/>
    <x v="9"/>
    <x v="2"/>
    <x v="0"/>
    <x v="1"/>
    <x v="2"/>
    <x v="3"/>
    <x v="0"/>
    <n v="220"/>
    <n v="0"/>
    <n v="60.5"/>
  </r>
  <r>
    <x v="0"/>
    <x v="2"/>
    <x v="2"/>
    <x v="2"/>
    <x v="1"/>
    <x v="3"/>
    <x v="3"/>
    <x v="0"/>
    <n v="3"/>
    <n v="0"/>
    <n v="1.6500000000000001"/>
  </r>
  <r>
    <x v="2"/>
    <x v="6"/>
    <x v="4"/>
    <x v="2"/>
    <x v="0"/>
    <x v="2"/>
    <x v="0"/>
    <x v="0"/>
    <n v="2"/>
    <n v="0"/>
    <n v="0.55000000000000004"/>
  </r>
  <r>
    <x v="2"/>
    <x v="1"/>
    <x v="1"/>
    <x v="0"/>
    <x v="1"/>
    <x v="2"/>
    <x v="2"/>
    <x v="1"/>
    <n v="15"/>
    <n v="0"/>
    <n v="0"/>
  </r>
  <r>
    <x v="3"/>
    <x v="5"/>
    <x v="1"/>
    <x v="2"/>
    <x v="1"/>
    <x v="1"/>
    <x v="3"/>
    <x v="0"/>
    <n v="5"/>
    <n v="2.3536000000000001"/>
    <n v="2.25"/>
  </r>
  <r>
    <x v="0"/>
    <x v="23"/>
    <x v="2"/>
    <x v="0"/>
    <x v="1"/>
    <x v="1"/>
    <x v="2"/>
    <x v="0"/>
    <n v="1"/>
    <n v="5.1500000000000004E-2"/>
    <n v="0.45"/>
  </r>
  <r>
    <x v="11"/>
    <x v="16"/>
    <x v="7"/>
    <x v="0"/>
    <x v="1"/>
    <x v="0"/>
    <x v="0"/>
    <x v="0"/>
    <n v="1045"/>
    <n v="0"/>
    <n v="287.375"/>
  </r>
  <r>
    <x v="6"/>
    <x v="12"/>
    <x v="1"/>
    <x v="0"/>
    <x v="1"/>
    <x v="3"/>
    <x v="2"/>
    <x v="1"/>
    <n v="0"/>
    <n v="0"/>
    <n v="0"/>
  </r>
  <r>
    <x v="7"/>
    <x v="11"/>
    <x v="2"/>
    <x v="2"/>
    <x v="1"/>
    <x v="3"/>
    <x v="3"/>
    <x v="0"/>
    <n v="36"/>
    <n v="0"/>
    <n v="19.8"/>
  </r>
  <r>
    <x v="5"/>
    <x v="8"/>
    <x v="5"/>
    <x v="1"/>
    <x v="1"/>
    <x v="3"/>
    <x v="2"/>
    <x v="1"/>
    <n v="0"/>
    <n v="0"/>
    <n v="0"/>
  </r>
  <r>
    <x v="0"/>
    <x v="4"/>
    <x v="3"/>
    <x v="0"/>
    <x v="1"/>
    <x v="2"/>
    <x v="3"/>
    <x v="0"/>
    <n v="1468"/>
    <n v="0"/>
    <n v="389.02000000000004"/>
  </r>
  <r>
    <x v="2"/>
    <x v="0"/>
    <x v="0"/>
    <x v="1"/>
    <x v="1"/>
    <x v="2"/>
    <x v="3"/>
    <x v="0"/>
    <n v="3"/>
    <n v="0"/>
    <n v="0.82500000000000007"/>
  </r>
  <r>
    <x v="5"/>
    <x v="19"/>
    <x v="2"/>
    <x v="1"/>
    <x v="1"/>
    <x v="3"/>
    <x v="3"/>
    <x v="0"/>
    <n v="10"/>
    <n v="0"/>
    <n v="5.5"/>
  </r>
  <r>
    <x v="9"/>
    <x v="9"/>
    <x v="2"/>
    <x v="1"/>
    <x v="1"/>
    <x v="3"/>
    <x v="1"/>
    <x v="0"/>
    <n v="1"/>
    <n v="0"/>
    <n v="0.55000000000000004"/>
  </r>
  <r>
    <x v="10"/>
    <x v="12"/>
    <x v="1"/>
    <x v="2"/>
    <x v="1"/>
    <x v="0"/>
    <x v="2"/>
    <x v="0"/>
    <n v="226"/>
    <n v="0"/>
    <n v="62.150000000000006"/>
  </r>
  <r>
    <x v="8"/>
    <x v="23"/>
    <x v="2"/>
    <x v="0"/>
    <x v="1"/>
    <x v="0"/>
    <x v="2"/>
    <x v="0"/>
    <n v="37"/>
    <n v="0"/>
    <n v="10.175000000000001"/>
  </r>
  <r>
    <x v="7"/>
    <x v="10"/>
    <x v="0"/>
    <x v="2"/>
    <x v="0"/>
    <x v="1"/>
    <x v="0"/>
    <x v="0"/>
    <n v="103"/>
    <n v="24.843"/>
    <n v="46.35"/>
  </r>
  <r>
    <x v="11"/>
    <x v="10"/>
    <x v="0"/>
    <x v="2"/>
    <x v="1"/>
    <x v="4"/>
    <x v="0"/>
    <x v="0"/>
    <n v="24"/>
    <n v="0"/>
    <n v="13.200000000000001"/>
  </r>
  <r>
    <x v="5"/>
    <x v="10"/>
    <x v="0"/>
    <x v="1"/>
    <x v="1"/>
    <x v="4"/>
    <x v="3"/>
    <x v="1"/>
    <n v="16"/>
    <n v="0"/>
    <n v="0"/>
  </r>
  <r>
    <x v="0"/>
    <x v="2"/>
    <x v="2"/>
    <x v="0"/>
    <x v="1"/>
    <x v="2"/>
    <x v="2"/>
    <x v="0"/>
    <n v="236"/>
    <n v="0"/>
    <n v="62.540000000000006"/>
  </r>
  <r>
    <x v="9"/>
    <x v="9"/>
    <x v="2"/>
    <x v="2"/>
    <x v="1"/>
    <x v="0"/>
    <x v="1"/>
    <x v="0"/>
    <n v="36"/>
    <n v="0"/>
    <n v="9.5400000000000009"/>
  </r>
  <r>
    <x v="4"/>
    <x v="8"/>
    <x v="5"/>
    <x v="2"/>
    <x v="1"/>
    <x v="0"/>
    <x v="0"/>
    <x v="1"/>
    <n v="1"/>
    <n v="0"/>
    <n v="0"/>
  </r>
  <r>
    <x v="4"/>
    <x v="17"/>
    <x v="8"/>
    <x v="0"/>
    <x v="1"/>
    <x v="4"/>
    <x v="3"/>
    <x v="0"/>
    <n v="43"/>
    <n v="0"/>
    <n v="23.650000000000002"/>
  </r>
  <r>
    <x v="9"/>
    <x v="19"/>
    <x v="2"/>
    <x v="1"/>
    <x v="1"/>
    <x v="1"/>
    <x v="0"/>
    <x v="0"/>
    <n v="35"/>
    <n v="17.014200000000002"/>
    <n v="15.75"/>
  </r>
  <r>
    <x v="3"/>
    <x v="6"/>
    <x v="4"/>
    <x v="0"/>
    <x v="1"/>
    <x v="4"/>
    <x v="1"/>
    <x v="0"/>
    <n v="22"/>
    <n v="0"/>
    <n v="12.100000000000001"/>
  </r>
  <r>
    <x v="10"/>
    <x v="22"/>
    <x v="7"/>
    <x v="0"/>
    <x v="1"/>
    <x v="2"/>
    <x v="1"/>
    <x v="0"/>
    <n v="2"/>
    <n v="0"/>
    <n v="0.55000000000000004"/>
  </r>
  <r>
    <x v="4"/>
    <x v="5"/>
    <x v="1"/>
    <x v="2"/>
    <x v="1"/>
    <x v="3"/>
    <x v="3"/>
    <x v="0"/>
    <n v="1"/>
    <n v="0"/>
    <n v="0.55000000000000004"/>
  </r>
  <r>
    <x v="7"/>
    <x v="16"/>
    <x v="7"/>
    <x v="0"/>
    <x v="1"/>
    <x v="2"/>
    <x v="2"/>
    <x v="0"/>
    <n v="459"/>
    <n v="0"/>
    <n v="126.22500000000001"/>
  </r>
  <r>
    <x v="4"/>
    <x v="2"/>
    <x v="2"/>
    <x v="2"/>
    <x v="1"/>
    <x v="3"/>
    <x v="3"/>
    <x v="0"/>
    <n v="6"/>
    <n v="0"/>
    <n v="3.3000000000000003"/>
  </r>
  <r>
    <x v="4"/>
    <x v="6"/>
    <x v="4"/>
    <x v="2"/>
    <x v="1"/>
    <x v="3"/>
    <x v="2"/>
    <x v="0"/>
    <n v="54"/>
    <n v="0"/>
    <n v="29.700000000000003"/>
  </r>
  <r>
    <x v="4"/>
    <x v="5"/>
    <x v="1"/>
    <x v="0"/>
    <x v="1"/>
    <x v="3"/>
    <x v="1"/>
    <x v="0"/>
    <n v="12"/>
    <n v="0"/>
    <n v="6.6000000000000005"/>
  </r>
  <r>
    <x v="4"/>
    <x v="15"/>
    <x v="2"/>
    <x v="0"/>
    <x v="1"/>
    <x v="4"/>
    <x v="2"/>
    <x v="1"/>
    <n v="30"/>
    <n v="0"/>
    <n v="0"/>
  </r>
  <r>
    <x v="11"/>
    <x v="0"/>
    <x v="0"/>
    <x v="1"/>
    <x v="0"/>
    <x v="0"/>
    <x v="2"/>
    <x v="0"/>
    <n v="1"/>
    <n v="0"/>
    <n v="0.27500000000000002"/>
  </r>
  <r>
    <x v="10"/>
    <x v="9"/>
    <x v="2"/>
    <x v="0"/>
    <x v="1"/>
    <x v="5"/>
    <x v="0"/>
    <x v="0"/>
    <n v="3"/>
    <n v="35.018599999999999"/>
    <n v="2.0700000000000003"/>
  </r>
  <r>
    <x v="4"/>
    <x v="5"/>
    <x v="1"/>
    <x v="0"/>
    <x v="1"/>
    <x v="1"/>
    <x v="2"/>
    <x v="0"/>
    <n v="275"/>
    <n v="77.193600000000004"/>
    <n v="123.75"/>
  </r>
  <r>
    <x v="9"/>
    <x v="4"/>
    <x v="3"/>
    <x v="1"/>
    <x v="1"/>
    <x v="1"/>
    <x v="3"/>
    <x v="0"/>
    <n v="3"/>
    <n v="0.50250000000000006"/>
    <n v="1.35"/>
  </r>
  <r>
    <x v="11"/>
    <x v="10"/>
    <x v="0"/>
    <x v="2"/>
    <x v="1"/>
    <x v="0"/>
    <x v="3"/>
    <x v="0"/>
    <n v="734"/>
    <n v="0"/>
    <n v="201.85000000000002"/>
  </r>
  <r>
    <x v="4"/>
    <x v="16"/>
    <x v="7"/>
    <x v="0"/>
    <x v="1"/>
    <x v="3"/>
    <x v="2"/>
    <x v="1"/>
    <n v="1"/>
    <n v="0"/>
    <n v="0"/>
  </r>
  <r>
    <x v="5"/>
    <x v="11"/>
    <x v="2"/>
    <x v="1"/>
    <x v="1"/>
    <x v="4"/>
    <x v="3"/>
    <x v="1"/>
    <n v="14"/>
    <n v="0"/>
    <n v="0"/>
  </r>
  <r>
    <x v="10"/>
    <x v="25"/>
    <x v="11"/>
    <x v="0"/>
    <x v="1"/>
    <x v="3"/>
    <x v="2"/>
    <x v="0"/>
    <n v="13"/>
    <n v="0"/>
    <n v="7.15"/>
  </r>
  <r>
    <x v="9"/>
    <x v="17"/>
    <x v="8"/>
    <x v="1"/>
    <x v="1"/>
    <x v="2"/>
    <x v="2"/>
    <x v="0"/>
    <n v="66"/>
    <n v="0"/>
    <n v="17.490000000000002"/>
  </r>
  <r>
    <x v="4"/>
    <x v="3"/>
    <x v="2"/>
    <x v="0"/>
    <x v="1"/>
    <x v="1"/>
    <x v="2"/>
    <x v="0"/>
    <n v="9"/>
    <n v="2.2418"/>
    <n v="4.05"/>
  </r>
  <r>
    <x v="8"/>
    <x v="9"/>
    <x v="2"/>
    <x v="2"/>
    <x v="1"/>
    <x v="0"/>
    <x v="3"/>
    <x v="1"/>
    <n v="7"/>
    <n v="0"/>
    <n v="0"/>
  </r>
  <r>
    <x v="9"/>
    <x v="2"/>
    <x v="2"/>
    <x v="1"/>
    <x v="1"/>
    <x v="3"/>
    <x v="3"/>
    <x v="0"/>
    <n v="2"/>
    <n v="0"/>
    <n v="1.1000000000000001"/>
  </r>
  <r>
    <x v="2"/>
    <x v="5"/>
    <x v="1"/>
    <x v="2"/>
    <x v="1"/>
    <x v="3"/>
    <x v="2"/>
    <x v="0"/>
    <n v="3"/>
    <n v="0"/>
    <n v="1.6500000000000001"/>
  </r>
  <r>
    <x v="0"/>
    <x v="11"/>
    <x v="2"/>
    <x v="2"/>
    <x v="1"/>
    <x v="3"/>
    <x v="0"/>
    <x v="1"/>
    <n v="1"/>
    <n v="0"/>
    <n v="0"/>
  </r>
  <r>
    <x v="10"/>
    <x v="11"/>
    <x v="2"/>
    <x v="0"/>
    <x v="1"/>
    <x v="4"/>
    <x v="0"/>
    <x v="1"/>
    <n v="53"/>
    <n v="0"/>
    <n v="0"/>
  </r>
  <r>
    <x v="1"/>
    <x v="0"/>
    <x v="0"/>
    <x v="0"/>
    <x v="1"/>
    <x v="0"/>
    <x v="1"/>
    <x v="1"/>
    <n v="5"/>
    <n v="0"/>
    <n v="0"/>
  </r>
  <r>
    <x v="10"/>
    <x v="13"/>
    <x v="0"/>
    <x v="2"/>
    <x v="1"/>
    <x v="0"/>
    <x v="2"/>
    <x v="0"/>
    <n v="19"/>
    <n v="0"/>
    <n v="5.2250000000000005"/>
  </r>
  <r>
    <x v="6"/>
    <x v="0"/>
    <x v="0"/>
    <x v="2"/>
    <x v="1"/>
    <x v="0"/>
    <x v="3"/>
    <x v="0"/>
    <n v="11"/>
    <n v="0"/>
    <n v="3.0250000000000004"/>
  </r>
  <r>
    <x v="4"/>
    <x v="16"/>
    <x v="7"/>
    <x v="2"/>
    <x v="1"/>
    <x v="3"/>
    <x v="3"/>
    <x v="0"/>
    <n v="1"/>
    <n v="0"/>
    <n v="0.55000000000000004"/>
  </r>
  <r>
    <x v="0"/>
    <x v="6"/>
    <x v="4"/>
    <x v="0"/>
    <x v="0"/>
    <x v="3"/>
    <x v="0"/>
    <x v="0"/>
    <n v="30"/>
    <n v="0"/>
    <n v="16.5"/>
  </r>
  <r>
    <x v="3"/>
    <x v="1"/>
    <x v="1"/>
    <x v="1"/>
    <x v="1"/>
    <x v="1"/>
    <x v="3"/>
    <x v="0"/>
    <n v="3"/>
    <n v="0.61980000000000002"/>
    <n v="1.35"/>
  </r>
  <r>
    <x v="7"/>
    <x v="17"/>
    <x v="8"/>
    <x v="0"/>
    <x v="1"/>
    <x v="5"/>
    <x v="3"/>
    <x v="0"/>
    <n v="2"/>
    <n v="51.4026"/>
    <n v="1.3800000000000001"/>
  </r>
  <r>
    <x v="5"/>
    <x v="1"/>
    <x v="1"/>
    <x v="0"/>
    <x v="1"/>
    <x v="0"/>
    <x v="3"/>
    <x v="0"/>
    <n v="1601"/>
    <n v="0"/>
    <n v="424.26500000000004"/>
  </r>
  <r>
    <x v="8"/>
    <x v="15"/>
    <x v="2"/>
    <x v="0"/>
    <x v="1"/>
    <x v="1"/>
    <x v="2"/>
    <x v="0"/>
    <n v="662"/>
    <n v="198.87530000000001"/>
    <n v="297.90000000000003"/>
  </r>
  <r>
    <x v="2"/>
    <x v="21"/>
    <x v="0"/>
    <x v="0"/>
    <x v="1"/>
    <x v="0"/>
    <x v="1"/>
    <x v="0"/>
    <n v="1"/>
    <n v="0"/>
    <n v="0.27500000000000002"/>
  </r>
  <r>
    <x v="7"/>
    <x v="4"/>
    <x v="3"/>
    <x v="2"/>
    <x v="1"/>
    <x v="3"/>
    <x v="2"/>
    <x v="0"/>
    <n v="78"/>
    <n v="0"/>
    <n v="42.9"/>
  </r>
  <r>
    <x v="8"/>
    <x v="10"/>
    <x v="0"/>
    <x v="0"/>
    <x v="0"/>
    <x v="4"/>
    <x v="2"/>
    <x v="1"/>
    <n v="25"/>
    <n v="0"/>
    <n v="0"/>
  </r>
  <r>
    <x v="11"/>
    <x v="11"/>
    <x v="2"/>
    <x v="1"/>
    <x v="1"/>
    <x v="1"/>
    <x v="1"/>
    <x v="0"/>
    <n v="30"/>
    <n v="6.8449"/>
    <n v="13.5"/>
  </r>
  <r>
    <x v="2"/>
    <x v="4"/>
    <x v="3"/>
    <x v="0"/>
    <x v="0"/>
    <x v="3"/>
    <x v="3"/>
    <x v="0"/>
    <n v="11"/>
    <n v="0"/>
    <n v="6.0500000000000007"/>
  </r>
  <r>
    <x v="6"/>
    <x v="17"/>
    <x v="8"/>
    <x v="0"/>
    <x v="1"/>
    <x v="3"/>
    <x v="3"/>
    <x v="0"/>
    <n v="305"/>
    <n v="0"/>
    <n v="167.75"/>
  </r>
  <r>
    <x v="11"/>
    <x v="13"/>
    <x v="0"/>
    <x v="0"/>
    <x v="1"/>
    <x v="1"/>
    <x v="3"/>
    <x v="0"/>
    <n v="28"/>
    <n v="10.9442"/>
    <n v="12.600000000000001"/>
  </r>
  <r>
    <x v="11"/>
    <x v="27"/>
    <x v="12"/>
    <x v="0"/>
    <x v="1"/>
    <x v="0"/>
    <x v="2"/>
    <x v="0"/>
    <n v="2"/>
    <n v="0"/>
    <n v="0.55000000000000004"/>
  </r>
  <r>
    <x v="10"/>
    <x v="6"/>
    <x v="4"/>
    <x v="0"/>
    <x v="1"/>
    <x v="3"/>
    <x v="0"/>
    <x v="0"/>
    <n v="275"/>
    <n v="0"/>
    <n v="151.25"/>
  </r>
  <r>
    <x v="2"/>
    <x v="9"/>
    <x v="2"/>
    <x v="0"/>
    <x v="1"/>
    <x v="3"/>
    <x v="2"/>
    <x v="0"/>
    <n v="912"/>
    <n v="0"/>
    <n v="501.6"/>
  </r>
  <r>
    <x v="2"/>
    <x v="1"/>
    <x v="1"/>
    <x v="0"/>
    <x v="1"/>
    <x v="0"/>
    <x v="3"/>
    <x v="1"/>
    <n v="24"/>
    <n v="0"/>
    <n v="0"/>
  </r>
  <r>
    <x v="10"/>
    <x v="23"/>
    <x v="2"/>
    <x v="0"/>
    <x v="1"/>
    <x v="0"/>
    <x v="3"/>
    <x v="0"/>
    <n v="11"/>
    <n v="0"/>
    <n v="3.0250000000000004"/>
  </r>
  <r>
    <x v="0"/>
    <x v="8"/>
    <x v="5"/>
    <x v="0"/>
    <x v="1"/>
    <x v="4"/>
    <x v="1"/>
    <x v="1"/>
    <n v="1"/>
    <n v="0"/>
    <n v="0"/>
  </r>
  <r>
    <x v="5"/>
    <x v="19"/>
    <x v="2"/>
    <x v="0"/>
    <x v="1"/>
    <x v="0"/>
    <x v="1"/>
    <x v="1"/>
    <n v="20"/>
    <n v="0"/>
    <n v="0"/>
  </r>
  <r>
    <x v="5"/>
    <x v="12"/>
    <x v="1"/>
    <x v="1"/>
    <x v="1"/>
    <x v="3"/>
    <x v="1"/>
    <x v="0"/>
    <n v="1"/>
    <n v="0"/>
    <n v="0.55000000000000004"/>
  </r>
  <r>
    <x v="10"/>
    <x v="15"/>
    <x v="2"/>
    <x v="1"/>
    <x v="1"/>
    <x v="1"/>
    <x v="0"/>
    <x v="0"/>
    <n v="3"/>
    <n v="0.41920000000000002"/>
    <n v="1.35"/>
  </r>
  <r>
    <x v="7"/>
    <x v="17"/>
    <x v="8"/>
    <x v="0"/>
    <x v="1"/>
    <x v="3"/>
    <x v="0"/>
    <x v="0"/>
    <n v="228"/>
    <n v="0"/>
    <n v="125.4"/>
  </r>
  <r>
    <x v="11"/>
    <x v="4"/>
    <x v="3"/>
    <x v="2"/>
    <x v="1"/>
    <x v="0"/>
    <x v="3"/>
    <x v="1"/>
    <n v="6"/>
    <n v="0"/>
    <n v="0"/>
  </r>
  <r>
    <x v="9"/>
    <x v="19"/>
    <x v="2"/>
    <x v="1"/>
    <x v="1"/>
    <x v="2"/>
    <x v="2"/>
    <x v="0"/>
    <n v="85"/>
    <n v="0"/>
    <n v="22.525000000000002"/>
  </r>
  <r>
    <x v="9"/>
    <x v="23"/>
    <x v="2"/>
    <x v="0"/>
    <x v="1"/>
    <x v="0"/>
    <x v="3"/>
    <x v="0"/>
    <n v="9"/>
    <n v="0"/>
    <n v="2.3850000000000002"/>
  </r>
  <r>
    <x v="1"/>
    <x v="6"/>
    <x v="4"/>
    <x v="0"/>
    <x v="0"/>
    <x v="4"/>
    <x v="1"/>
    <x v="1"/>
    <n v="8"/>
    <n v="0"/>
    <n v="0"/>
  </r>
  <r>
    <x v="7"/>
    <x v="0"/>
    <x v="0"/>
    <x v="1"/>
    <x v="1"/>
    <x v="0"/>
    <x v="2"/>
    <x v="0"/>
    <n v="3"/>
    <n v="0"/>
    <n v="0.82500000000000007"/>
  </r>
  <r>
    <x v="9"/>
    <x v="1"/>
    <x v="1"/>
    <x v="0"/>
    <x v="1"/>
    <x v="0"/>
    <x v="1"/>
    <x v="1"/>
    <n v="6"/>
    <n v="0"/>
    <n v="0"/>
  </r>
  <r>
    <x v="7"/>
    <x v="21"/>
    <x v="0"/>
    <x v="0"/>
    <x v="1"/>
    <x v="0"/>
    <x v="2"/>
    <x v="0"/>
    <n v="41"/>
    <n v="0"/>
    <n v="11.275"/>
  </r>
  <r>
    <x v="2"/>
    <x v="22"/>
    <x v="7"/>
    <x v="0"/>
    <x v="1"/>
    <x v="1"/>
    <x v="1"/>
    <x v="0"/>
    <n v="2"/>
    <n v="0.26880000000000004"/>
    <n v="0.9"/>
  </r>
  <r>
    <x v="7"/>
    <x v="29"/>
    <x v="1"/>
    <x v="0"/>
    <x v="1"/>
    <x v="0"/>
    <x v="2"/>
    <x v="0"/>
    <n v="9"/>
    <n v="0"/>
    <n v="2.4750000000000001"/>
  </r>
  <r>
    <x v="8"/>
    <x v="9"/>
    <x v="2"/>
    <x v="1"/>
    <x v="1"/>
    <x v="3"/>
    <x v="1"/>
    <x v="1"/>
    <n v="1"/>
    <n v="0"/>
    <n v="0"/>
  </r>
  <r>
    <x v="0"/>
    <x v="2"/>
    <x v="2"/>
    <x v="0"/>
    <x v="1"/>
    <x v="3"/>
    <x v="2"/>
    <x v="0"/>
    <n v="243"/>
    <n v="0"/>
    <n v="133.65"/>
  </r>
  <r>
    <x v="5"/>
    <x v="10"/>
    <x v="0"/>
    <x v="0"/>
    <x v="1"/>
    <x v="4"/>
    <x v="0"/>
    <x v="0"/>
    <n v="185"/>
    <n v="0"/>
    <n v="101.75"/>
  </r>
  <r>
    <x v="7"/>
    <x v="18"/>
    <x v="9"/>
    <x v="0"/>
    <x v="1"/>
    <x v="2"/>
    <x v="1"/>
    <x v="0"/>
    <n v="5"/>
    <n v="0"/>
    <n v="1.375"/>
  </r>
  <r>
    <x v="8"/>
    <x v="9"/>
    <x v="2"/>
    <x v="0"/>
    <x v="1"/>
    <x v="2"/>
    <x v="3"/>
    <x v="1"/>
    <n v="4"/>
    <n v="0"/>
    <n v="0"/>
  </r>
  <r>
    <x v="7"/>
    <x v="6"/>
    <x v="4"/>
    <x v="1"/>
    <x v="1"/>
    <x v="3"/>
    <x v="3"/>
    <x v="0"/>
    <n v="1"/>
    <n v="0"/>
    <n v="0.55000000000000004"/>
  </r>
  <r>
    <x v="11"/>
    <x v="2"/>
    <x v="2"/>
    <x v="0"/>
    <x v="1"/>
    <x v="4"/>
    <x v="2"/>
    <x v="1"/>
    <n v="120"/>
    <n v="0"/>
    <n v="0"/>
  </r>
  <r>
    <x v="10"/>
    <x v="3"/>
    <x v="2"/>
    <x v="0"/>
    <x v="1"/>
    <x v="0"/>
    <x v="3"/>
    <x v="0"/>
    <n v="1"/>
    <n v="0"/>
    <n v="0.27500000000000002"/>
  </r>
  <r>
    <x v="4"/>
    <x v="6"/>
    <x v="4"/>
    <x v="1"/>
    <x v="1"/>
    <x v="2"/>
    <x v="3"/>
    <x v="0"/>
    <n v="4"/>
    <n v="0"/>
    <n v="1.06"/>
  </r>
  <r>
    <x v="1"/>
    <x v="1"/>
    <x v="1"/>
    <x v="2"/>
    <x v="1"/>
    <x v="2"/>
    <x v="0"/>
    <x v="0"/>
    <n v="14"/>
    <n v="0"/>
    <n v="3.85"/>
  </r>
  <r>
    <x v="6"/>
    <x v="0"/>
    <x v="0"/>
    <x v="2"/>
    <x v="1"/>
    <x v="2"/>
    <x v="1"/>
    <x v="0"/>
    <n v="1"/>
    <n v="0"/>
    <n v="0.27500000000000002"/>
  </r>
  <r>
    <x v="9"/>
    <x v="15"/>
    <x v="2"/>
    <x v="0"/>
    <x v="1"/>
    <x v="2"/>
    <x v="1"/>
    <x v="0"/>
    <n v="36"/>
    <n v="0"/>
    <n v="9.5400000000000009"/>
  </r>
  <r>
    <x v="3"/>
    <x v="6"/>
    <x v="4"/>
    <x v="2"/>
    <x v="1"/>
    <x v="3"/>
    <x v="2"/>
    <x v="1"/>
    <n v="3"/>
    <n v="0"/>
    <n v="0"/>
  </r>
  <r>
    <x v="8"/>
    <x v="19"/>
    <x v="2"/>
    <x v="2"/>
    <x v="1"/>
    <x v="2"/>
    <x v="0"/>
    <x v="1"/>
    <n v="18"/>
    <n v="0"/>
    <n v="0"/>
  </r>
  <r>
    <x v="6"/>
    <x v="10"/>
    <x v="0"/>
    <x v="1"/>
    <x v="0"/>
    <x v="1"/>
    <x v="3"/>
    <x v="0"/>
    <n v="11"/>
    <n v="4.1133000000000006"/>
    <n v="4.95"/>
  </r>
  <r>
    <x v="9"/>
    <x v="17"/>
    <x v="8"/>
    <x v="2"/>
    <x v="1"/>
    <x v="0"/>
    <x v="0"/>
    <x v="1"/>
    <n v="7"/>
    <n v="0"/>
    <n v="0"/>
  </r>
  <r>
    <x v="0"/>
    <x v="4"/>
    <x v="3"/>
    <x v="0"/>
    <x v="0"/>
    <x v="2"/>
    <x v="0"/>
    <x v="0"/>
    <n v="11"/>
    <n v="0"/>
    <n v="2.915"/>
  </r>
  <r>
    <x v="2"/>
    <x v="10"/>
    <x v="0"/>
    <x v="1"/>
    <x v="1"/>
    <x v="0"/>
    <x v="2"/>
    <x v="0"/>
    <n v="842"/>
    <n v="0"/>
    <n v="231.55"/>
  </r>
  <r>
    <x v="8"/>
    <x v="9"/>
    <x v="2"/>
    <x v="1"/>
    <x v="1"/>
    <x v="4"/>
    <x v="3"/>
    <x v="0"/>
    <n v="1"/>
    <n v="0"/>
    <n v="0.55000000000000004"/>
  </r>
  <r>
    <x v="0"/>
    <x v="19"/>
    <x v="2"/>
    <x v="0"/>
    <x v="1"/>
    <x v="5"/>
    <x v="1"/>
    <x v="0"/>
    <n v="1"/>
    <n v="0.2505"/>
    <n v="0.69000000000000006"/>
  </r>
  <r>
    <x v="8"/>
    <x v="12"/>
    <x v="1"/>
    <x v="1"/>
    <x v="1"/>
    <x v="3"/>
    <x v="2"/>
    <x v="1"/>
    <n v="0"/>
    <n v="0"/>
    <n v="0"/>
  </r>
  <r>
    <x v="9"/>
    <x v="4"/>
    <x v="3"/>
    <x v="0"/>
    <x v="1"/>
    <x v="0"/>
    <x v="1"/>
    <x v="0"/>
    <n v="3269"/>
    <n v="0"/>
    <n v="866.28500000000008"/>
  </r>
  <r>
    <x v="4"/>
    <x v="0"/>
    <x v="0"/>
    <x v="1"/>
    <x v="1"/>
    <x v="2"/>
    <x v="2"/>
    <x v="0"/>
    <n v="2"/>
    <n v="0"/>
    <n v="0.53"/>
  </r>
  <r>
    <x v="5"/>
    <x v="4"/>
    <x v="3"/>
    <x v="1"/>
    <x v="1"/>
    <x v="1"/>
    <x v="3"/>
    <x v="0"/>
    <n v="13"/>
    <n v="7.9633000000000003"/>
    <n v="5.8500000000000005"/>
  </r>
  <r>
    <x v="5"/>
    <x v="3"/>
    <x v="2"/>
    <x v="0"/>
    <x v="1"/>
    <x v="3"/>
    <x v="2"/>
    <x v="0"/>
    <n v="3"/>
    <n v="0"/>
    <n v="1.6500000000000001"/>
  </r>
  <r>
    <x v="8"/>
    <x v="4"/>
    <x v="3"/>
    <x v="2"/>
    <x v="1"/>
    <x v="0"/>
    <x v="0"/>
    <x v="1"/>
    <n v="12"/>
    <n v="0"/>
    <n v="0"/>
  </r>
  <r>
    <x v="2"/>
    <x v="8"/>
    <x v="5"/>
    <x v="2"/>
    <x v="1"/>
    <x v="0"/>
    <x v="3"/>
    <x v="0"/>
    <n v="49"/>
    <n v="0"/>
    <n v="13.475000000000001"/>
  </r>
  <r>
    <x v="4"/>
    <x v="13"/>
    <x v="0"/>
    <x v="0"/>
    <x v="1"/>
    <x v="3"/>
    <x v="2"/>
    <x v="0"/>
    <n v="56"/>
    <n v="0"/>
    <n v="30.8"/>
  </r>
  <r>
    <x v="11"/>
    <x v="15"/>
    <x v="2"/>
    <x v="0"/>
    <x v="1"/>
    <x v="0"/>
    <x v="0"/>
    <x v="0"/>
    <n v="792"/>
    <n v="0"/>
    <n v="217.8"/>
  </r>
  <r>
    <x v="9"/>
    <x v="10"/>
    <x v="0"/>
    <x v="2"/>
    <x v="0"/>
    <x v="3"/>
    <x v="0"/>
    <x v="0"/>
    <n v="4"/>
    <n v="0"/>
    <n v="2.2000000000000002"/>
  </r>
  <r>
    <x v="6"/>
    <x v="11"/>
    <x v="2"/>
    <x v="0"/>
    <x v="1"/>
    <x v="2"/>
    <x v="0"/>
    <x v="1"/>
    <n v="107"/>
    <n v="0"/>
    <n v="0"/>
  </r>
  <r>
    <x v="7"/>
    <x v="11"/>
    <x v="2"/>
    <x v="0"/>
    <x v="1"/>
    <x v="0"/>
    <x v="3"/>
    <x v="0"/>
    <n v="10456"/>
    <n v="0"/>
    <n v="2875.4"/>
  </r>
  <r>
    <x v="3"/>
    <x v="6"/>
    <x v="4"/>
    <x v="2"/>
    <x v="0"/>
    <x v="3"/>
    <x v="1"/>
    <x v="0"/>
    <n v="1"/>
    <n v="0"/>
    <n v="0.55000000000000004"/>
  </r>
  <r>
    <x v="9"/>
    <x v="15"/>
    <x v="2"/>
    <x v="2"/>
    <x v="1"/>
    <x v="1"/>
    <x v="2"/>
    <x v="0"/>
    <n v="67"/>
    <n v="16.278400000000001"/>
    <n v="30.150000000000002"/>
  </r>
  <r>
    <x v="6"/>
    <x v="17"/>
    <x v="8"/>
    <x v="0"/>
    <x v="1"/>
    <x v="2"/>
    <x v="3"/>
    <x v="0"/>
    <n v="557"/>
    <n v="0"/>
    <n v="153.17500000000001"/>
  </r>
  <r>
    <x v="6"/>
    <x v="19"/>
    <x v="2"/>
    <x v="0"/>
    <x v="1"/>
    <x v="4"/>
    <x v="3"/>
    <x v="1"/>
    <n v="52"/>
    <n v="0"/>
    <n v="0"/>
  </r>
  <r>
    <x v="3"/>
    <x v="7"/>
    <x v="2"/>
    <x v="0"/>
    <x v="1"/>
    <x v="0"/>
    <x v="3"/>
    <x v="0"/>
    <n v="17"/>
    <n v="0"/>
    <n v="4.6749999999999998"/>
  </r>
  <r>
    <x v="7"/>
    <x v="6"/>
    <x v="4"/>
    <x v="1"/>
    <x v="1"/>
    <x v="1"/>
    <x v="3"/>
    <x v="0"/>
    <n v="14"/>
    <n v="8.6451000000000011"/>
    <n v="6.3000000000000007"/>
  </r>
  <r>
    <x v="10"/>
    <x v="2"/>
    <x v="2"/>
    <x v="0"/>
    <x v="1"/>
    <x v="2"/>
    <x v="2"/>
    <x v="1"/>
    <n v="31"/>
    <n v="0"/>
    <n v="0"/>
  </r>
  <r>
    <x v="9"/>
    <x v="6"/>
    <x v="4"/>
    <x v="0"/>
    <x v="1"/>
    <x v="4"/>
    <x v="1"/>
    <x v="1"/>
    <n v="18"/>
    <n v="0"/>
    <n v="0"/>
  </r>
  <r>
    <x v="0"/>
    <x v="2"/>
    <x v="2"/>
    <x v="0"/>
    <x v="1"/>
    <x v="0"/>
    <x v="3"/>
    <x v="1"/>
    <n v="9"/>
    <n v="0"/>
    <n v="0"/>
  </r>
  <r>
    <x v="11"/>
    <x v="24"/>
    <x v="2"/>
    <x v="0"/>
    <x v="1"/>
    <x v="0"/>
    <x v="2"/>
    <x v="0"/>
    <n v="3"/>
    <n v="0"/>
    <n v="0.82500000000000007"/>
  </r>
  <r>
    <x v="6"/>
    <x v="11"/>
    <x v="2"/>
    <x v="0"/>
    <x v="1"/>
    <x v="0"/>
    <x v="2"/>
    <x v="0"/>
    <n v="29772"/>
    <n v="0"/>
    <n v="8187.3"/>
  </r>
  <r>
    <x v="3"/>
    <x v="11"/>
    <x v="2"/>
    <x v="1"/>
    <x v="1"/>
    <x v="2"/>
    <x v="3"/>
    <x v="1"/>
    <n v="9"/>
    <n v="0"/>
    <n v="0"/>
  </r>
  <r>
    <x v="6"/>
    <x v="25"/>
    <x v="11"/>
    <x v="0"/>
    <x v="1"/>
    <x v="3"/>
    <x v="3"/>
    <x v="0"/>
    <n v="3"/>
    <n v="0"/>
    <n v="1.6500000000000001"/>
  </r>
  <r>
    <x v="4"/>
    <x v="17"/>
    <x v="8"/>
    <x v="0"/>
    <x v="1"/>
    <x v="5"/>
    <x v="1"/>
    <x v="1"/>
    <n v="4"/>
    <n v="39.8187"/>
    <n v="0"/>
  </r>
  <r>
    <x v="2"/>
    <x v="6"/>
    <x v="4"/>
    <x v="0"/>
    <x v="0"/>
    <x v="1"/>
    <x v="0"/>
    <x v="0"/>
    <n v="258"/>
    <n v="68.675899999999999"/>
    <n v="116.10000000000001"/>
  </r>
  <r>
    <x v="6"/>
    <x v="25"/>
    <x v="11"/>
    <x v="0"/>
    <x v="1"/>
    <x v="2"/>
    <x v="3"/>
    <x v="0"/>
    <n v="1"/>
    <n v="0"/>
    <n v="0.27500000000000002"/>
  </r>
  <r>
    <x v="5"/>
    <x v="27"/>
    <x v="12"/>
    <x v="0"/>
    <x v="1"/>
    <x v="3"/>
    <x v="2"/>
    <x v="1"/>
    <n v="0"/>
    <n v="0"/>
    <n v="0"/>
  </r>
  <r>
    <x v="7"/>
    <x v="4"/>
    <x v="3"/>
    <x v="2"/>
    <x v="0"/>
    <x v="0"/>
    <x v="1"/>
    <x v="0"/>
    <n v="3"/>
    <n v="0"/>
    <n v="0.82500000000000007"/>
  </r>
  <r>
    <x v="1"/>
    <x v="6"/>
    <x v="4"/>
    <x v="2"/>
    <x v="1"/>
    <x v="4"/>
    <x v="0"/>
    <x v="1"/>
    <n v="8"/>
    <n v="0"/>
    <n v="0"/>
  </r>
  <r>
    <x v="0"/>
    <x v="11"/>
    <x v="2"/>
    <x v="2"/>
    <x v="1"/>
    <x v="3"/>
    <x v="3"/>
    <x v="0"/>
    <n v="26"/>
    <n v="0"/>
    <n v="14.3"/>
  </r>
  <r>
    <x v="10"/>
    <x v="10"/>
    <x v="0"/>
    <x v="1"/>
    <x v="1"/>
    <x v="3"/>
    <x v="2"/>
    <x v="0"/>
    <n v="71"/>
    <n v="0"/>
    <n v="39.050000000000004"/>
  </r>
  <r>
    <x v="3"/>
    <x v="13"/>
    <x v="0"/>
    <x v="2"/>
    <x v="1"/>
    <x v="2"/>
    <x v="0"/>
    <x v="0"/>
    <n v="2"/>
    <n v="0"/>
    <n v="0.55000000000000004"/>
  </r>
  <r>
    <x v="11"/>
    <x v="8"/>
    <x v="5"/>
    <x v="0"/>
    <x v="1"/>
    <x v="4"/>
    <x v="0"/>
    <x v="1"/>
    <n v="21"/>
    <n v="0"/>
    <n v="0"/>
  </r>
  <r>
    <x v="6"/>
    <x v="11"/>
    <x v="2"/>
    <x v="1"/>
    <x v="1"/>
    <x v="4"/>
    <x v="1"/>
    <x v="1"/>
    <n v="1"/>
    <n v="0"/>
    <n v="0"/>
  </r>
  <r>
    <x v="4"/>
    <x v="0"/>
    <x v="0"/>
    <x v="1"/>
    <x v="1"/>
    <x v="5"/>
    <x v="2"/>
    <x v="1"/>
    <n v="2"/>
    <n v="56.968200000000003"/>
    <n v="0"/>
  </r>
  <r>
    <x v="6"/>
    <x v="0"/>
    <x v="0"/>
    <x v="0"/>
    <x v="1"/>
    <x v="2"/>
    <x v="3"/>
    <x v="0"/>
    <n v="65"/>
    <n v="0"/>
    <n v="17.875"/>
  </r>
  <r>
    <x v="3"/>
    <x v="6"/>
    <x v="4"/>
    <x v="2"/>
    <x v="1"/>
    <x v="1"/>
    <x v="3"/>
    <x v="0"/>
    <n v="57"/>
    <n v="15.545200000000001"/>
    <n v="25.650000000000002"/>
  </r>
  <r>
    <x v="11"/>
    <x v="6"/>
    <x v="4"/>
    <x v="1"/>
    <x v="0"/>
    <x v="0"/>
    <x v="0"/>
    <x v="0"/>
    <n v="5"/>
    <n v="0"/>
    <n v="1.375"/>
  </r>
  <r>
    <x v="5"/>
    <x v="0"/>
    <x v="0"/>
    <x v="2"/>
    <x v="0"/>
    <x v="0"/>
    <x v="2"/>
    <x v="0"/>
    <n v="4"/>
    <n v="0"/>
    <n v="1.06"/>
  </r>
  <r>
    <x v="2"/>
    <x v="0"/>
    <x v="0"/>
    <x v="0"/>
    <x v="1"/>
    <x v="3"/>
    <x v="2"/>
    <x v="1"/>
    <n v="1"/>
    <n v="0"/>
    <n v="0"/>
  </r>
  <r>
    <x v="3"/>
    <x v="17"/>
    <x v="8"/>
    <x v="1"/>
    <x v="1"/>
    <x v="2"/>
    <x v="1"/>
    <x v="0"/>
    <n v="5"/>
    <n v="0"/>
    <n v="1.375"/>
  </r>
  <r>
    <x v="8"/>
    <x v="10"/>
    <x v="0"/>
    <x v="0"/>
    <x v="0"/>
    <x v="3"/>
    <x v="0"/>
    <x v="0"/>
    <n v="125"/>
    <n v="0"/>
    <n v="68.75"/>
  </r>
  <r>
    <x v="6"/>
    <x v="7"/>
    <x v="2"/>
    <x v="0"/>
    <x v="1"/>
    <x v="1"/>
    <x v="3"/>
    <x v="0"/>
    <n v="1"/>
    <n v="0.10020000000000001"/>
    <n v="0.45"/>
  </r>
  <r>
    <x v="2"/>
    <x v="6"/>
    <x v="4"/>
    <x v="1"/>
    <x v="1"/>
    <x v="1"/>
    <x v="1"/>
    <x v="0"/>
    <n v="2"/>
    <n v="3.1185"/>
    <n v="0.9"/>
  </r>
  <r>
    <x v="2"/>
    <x v="4"/>
    <x v="3"/>
    <x v="0"/>
    <x v="1"/>
    <x v="0"/>
    <x v="2"/>
    <x v="1"/>
    <n v="575"/>
    <n v="0"/>
    <n v="0"/>
  </r>
  <r>
    <x v="11"/>
    <x v="10"/>
    <x v="0"/>
    <x v="0"/>
    <x v="1"/>
    <x v="3"/>
    <x v="0"/>
    <x v="0"/>
    <n v="601"/>
    <n v="0"/>
    <n v="330.55"/>
  </r>
  <r>
    <x v="11"/>
    <x v="16"/>
    <x v="7"/>
    <x v="0"/>
    <x v="1"/>
    <x v="1"/>
    <x v="3"/>
    <x v="0"/>
    <n v="468"/>
    <n v="145.1978"/>
    <n v="210.60000000000002"/>
  </r>
  <r>
    <x v="9"/>
    <x v="12"/>
    <x v="1"/>
    <x v="0"/>
    <x v="1"/>
    <x v="0"/>
    <x v="1"/>
    <x v="0"/>
    <n v="330"/>
    <n v="0"/>
    <n v="87.45"/>
  </r>
  <r>
    <x v="9"/>
    <x v="4"/>
    <x v="3"/>
    <x v="0"/>
    <x v="0"/>
    <x v="4"/>
    <x v="3"/>
    <x v="0"/>
    <n v="1"/>
    <n v="0"/>
    <n v="0.55000000000000004"/>
  </r>
  <r>
    <x v="11"/>
    <x v="10"/>
    <x v="0"/>
    <x v="0"/>
    <x v="0"/>
    <x v="4"/>
    <x v="1"/>
    <x v="0"/>
    <n v="6"/>
    <n v="0"/>
    <n v="3.3000000000000003"/>
  </r>
  <r>
    <x v="7"/>
    <x v="19"/>
    <x v="2"/>
    <x v="1"/>
    <x v="1"/>
    <x v="0"/>
    <x v="1"/>
    <x v="0"/>
    <n v="18"/>
    <n v="0"/>
    <n v="4.95"/>
  </r>
  <r>
    <x v="10"/>
    <x v="17"/>
    <x v="8"/>
    <x v="2"/>
    <x v="1"/>
    <x v="2"/>
    <x v="3"/>
    <x v="0"/>
    <n v="63"/>
    <n v="0"/>
    <n v="17.324999999999999"/>
  </r>
  <r>
    <x v="10"/>
    <x v="22"/>
    <x v="7"/>
    <x v="0"/>
    <x v="1"/>
    <x v="1"/>
    <x v="0"/>
    <x v="0"/>
    <n v="17"/>
    <n v="5.2772000000000006"/>
    <n v="7.65"/>
  </r>
  <r>
    <x v="2"/>
    <x v="16"/>
    <x v="7"/>
    <x v="2"/>
    <x v="1"/>
    <x v="1"/>
    <x v="3"/>
    <x v="0"/>
    <n v="5"/>
    <n v="1.7546000000000002"/>
    <n v="2.25"/>
  </r>
  <r>
    <x v="4"/>
    <x v="4"/>
    <x v="3"/>
    <x v="2"/>
    <x v="1"/>
    <x v="2"/>
    <x v="0"/>
    <x v="0"/>
    <n v="20"/>
    <n v="0"/>
    <n v="5.3"/>
  </r>
  <r>
    <x v="3"/>
    <x v="8"/>
    <x v="5"/>
    <x v="1"/>
    <x v="1"/>
    <x v="1"/>
    <x v="0"/>
    <x v="0"/>
    <n v="21"/>
    <n v="8.916500000000001"/>
    <n v="9.4500000000000011"/>
  </r>
  <r>
    <x v="5"/>
    <x v="11"/>
    <x v="2"/>
    <x v="1"/>
    <x v="1"/>
    <x v="0"/>
    <x v="0"/>
    <x v="0"/>
    <n v="129"/>
    <n v="0"/>
    <n v="34.185000000000002"/>
  </r>
  <r>
    <x v="7"/>
    <x v="14"/>
    <x v="6"/>
    <x v="0"/>
    <x v="1"/>
    <x v="0"/>
    <x v="1"/>
    <x v="0"/>
    <n v="1"/>
    <n v="0"/>
    <n v="0.27500000000000002"/>
  </r>
  <r>
    <x v="6"/>
    <x v="15"/>
    <x v="2"/>
    <x v="1"/>
    <x v="1"/>
    <x v="1"/>
    <x v="2"/>
    <x v="0"/>
    <n v="24"/>
    <n v="4.1358000000000006"/>
    <n v="10.8"/>
  </r>
  <r>
    <x v="3"/>
    <x v="10"/>
    <x v="0"/>
    <x v="0"/>
    <x v="1"/>
    <x v="0"/>
    <x v="0"/>
    <x v="1"/>
    <n v="232"/>
    <n v="0"/>
    <n v="0"/>
  </r>
  <r>
    <x v="4"/>
    <x v="22"/>
    <x v="7"/>
    <x v="2"/>
    <x v="1"/>
    <x v="0"/>
    <x v="2"/>
    <x v="0"/>
    <n v="12"/>
    <n v="0"/>
    <n v="3.18"/>
  </r>
  <r>
    <x v="10"/>
    <x v="5"/>
    <x v="1"/>
    <x v="1"/>
    <x v="1"/>
    <x v="0"/>
    <x v="2"/>
    <x v="0"/>
    <n v="18"/>
    <n v="0"/>
    <n v="4.95"/>
  </r>
  <r>
    <x v="6"/>
    <x v="9"/>
    <x v="2"/>
    <x v="0"/>
    <x v="1"/>
    <x v="5"/>
    <x v="2"/>
    <x v="0"/>
    <n v="2"/>
    <n v="17.7685"/>
    <n v="1.3800000000000001"/>
  </r>
  <r>
    <x v="2"/>
    <x v="4"/>
    <x v="3"/>
    <x v="0"/>
    <x v="1"/>
    <x v="5"/>
    <x v="0"/>
    <x v="0"/>
    <n v="15"/>
    <n v="125.96270000000001"/>
    <n v="10.35"/>
  </r>
  <r>
    <x v="8"/>
    <x v="19"/>
    <x v="2"/>
    <x v="2"/>
    <x v="1"/>
    <x v="2"/>
    <x v="3"/>
    <x v="0"/>
    <n v="20"/>
    <n v="0"/>
    <n v="5.5"/>
  </r>
  <r>
    <x v="5"/>
    <x v="6"/>
    <x v="4"/>
    <x v="2"/>
    <x v="1"/>
    <x v="2"/>
    <x v="3"/>
    <x v="0"/>
    <n v="12"/>
    <n v="0"/>
    <n v="3.18"/>
  </r>
  <r>
    <x v="8"/>
    <x v="11"/>
    <x v="2"/>
    <x v="0"/>
    <x v="1"/>
    <x v="0"/>
    <x v="0"/>
    <x v="1"/>
    <n v="81"/>
    <n v="0"/>
    <n v="0"/>
  </r>
  <r>
    <x v="7"/>
    <x v="2"/>
    <x v="2"/>
    <x v="1"/>
    <x v="1"/>
    <x v="3"/>
    <x v="3"/>
    <x v="0"/>
    <n v="1"/>
    <n v="0"/>
    <n v="0.55000000000000004"/>
  </r>
  <r>
    <x v="6"/>
    <x v="15"/>
    <x v="2"/>
    <x v="0"/>
    <x v="1"/>
    <x v="2"/>
    <x v="3"/>
    <x v="1"/>
    <n v="14"/>
    <n v="0"/>
    <n v="0"/>
  </r>
  <r>
    <x v="4"/>
    <x v="21"/>
    <x v="0"/>
    <x v="0"/>
    <x v="0"/>
    <x v="0"/>
    <x v="2"/>
    <x v="0"/>
    <n v="9"/>
    <n v="0"/>
    <n v="2.3850000000000002"/>
  </r>
  <r>
    <x v="0"/>
    <x v="1"/>
    <x v="1"/>
    <x v="0"/>
    <x v="1"/>
    <x v="2"/>
    <x v="2"/>
    <x v="0"/>
    <n v="585"/>
    <n v="0"/>
    <n v="155.02500000000001"/>
  </r>
  <r>
    <x v="10"/>
    <x v="4"/>
    <x v="3"/>
    <x v="2"/>
    <x v="0"/>
    <x v="0"/>
    <x v="0"/>
    <x v="1"/>
    <n v="5"/>
    <n v="0"/>
    <n v="0"/>
  </r>
  <r>
    <x v="10"/>
    <x v="15"/>
    <x v="2"/>
    <x v="0"/>
    <x v="1"/>
    <x v="5"/>
    <x v="2"/>
    <x v="1"/>
    <n v="7"/>
    <n v="123.4906"/>
    <n v="0"/>
  </r>
  <r>
    <x v="11"/>
    <x v="12"/>
    <x v="1"/>
    <x v="0"/>
    <x v="1"/>
    <x v="0"/>
    <x v="3"/>
    <x v="1"/>
    <n v="4"/>
    <n v="0"/>
    <n v="0"/>
  </r>
  <r>
    <x v="2"/>
    <x v="2"/>
    <x v="2"/>
    <x v="2"/>
    <x v="1"/>
    <x v="3"/>
    <x v="3"/>
    <x v="0"/>
    <n v="1"/>
    <n v="0"/>
    <n v="0.55000000000000004"/>
  </r>
  <r>
    <x v="9"/>
    <x v="6"/>
    <x v="4"/>
    <x v="0"/>
    <x v="0"/>
    <x v="4"/>
    <x v="3"/>
    <x v="1"/>
    <n v="2"/>
    <n v="0"/>
    <n v="0"/>
  </r>
  <r>
    <x v="4"/>
    <x v="10"/>
    <x v="0"/>
    <x v="0"/>
    <x v="0"/>
    <x v="0"/>
    <x v="3"/>
    <x v="1"/>
    <n v="59"/>
    <n v="0"/>
    <n v="0"/>
  </r>
  <r>
    <x v="5"/>
    <x v="10"/>
    <x v="0"/>
    <x v="2"/>
    <x v="0"/>
    <x v="0"/>
    <x v="1"/>
    <x v="0"/>
    <n v="34"/>
    <n v="0"/>
    <n v="9.01"/>
  </r>
  <r>
    <x v="0"/>
    <x v="10"/>
    <x v="0"/>
    <x v="0"/>
    <x v="1"/>
    <x v="3"/>
    <x v="2"/>
    <x v="0"/>
    <n v="4678"/>
    <n v="0"/>
    <n v="2572.9"/>
  </r>
  <r>
    <x v="10"/>
    <x v="15"/>
    <x v="2"/>
    <x v="2"/>
    <x v="1"/>
    <x v="2"/>
    <x v="3"/>
    <x v="0"/>
    <n v="9"/>
    <n v="0"/>
    <n v="2.4750000000000001"/>
  </r>
  <r>
    <x v="2"/>
    <x v="15"/>
    <x v="2"/>
    <x v="2"/>
    <x v="1"/>
    <x v="3"/>
    <x v="2"/>
    <x v="0"/>
    <n v="33"/>
    <n v="0"/>
    <n v="18.150000000000002"/>
  </r>
  <r>
    <x v="0"/>
    <x v="25"/>
    <x v="11"/>
    <x v="0"/>
    <x v="1"/>
    <x v="3"/>
    <x v="0"/>
    <x v="0"/>
    <n v="5"/>
    <n v="0"/>
    <n v="2.75"/>
  </r>
  <r>
    <x v="3"/>
    <x v="9"/>
    <x v="2"/>
    <x v="1"/>
    <x v="1"/>
    <x v="1"/>
    <x v="1"/>
    <x v="0"/>
    <n v="7"/>
    <n v="1.788"/>
    <n v="3.1500000000000004"/>
  </r>
  <r>
    <x v="2"/>
    <x v="11"/>
    <x v="2"/>
    <x v="1"/>
    <x v="1"/>
    <x v="0"/>
    <x v="2"/>
    <x v="0"/>
    <n v="824"/>
    <n v="0"/>
    <n v="226.60000000000002"/>
  </r>
  <r>
    <x v="5"/>
    <x v="22"/>
    <x v="7"/>
    <x v="0"/>
    <x v="1"/>
    <x v="0"/>
    <x v="3"/>
    <x v="0"/>
    <n v="58"/>
    <n v="0"/>
    <n v="15.370000000000001"/>
  </r>
  <r>
    <x v="10"/>
    <x v="4"/>
    <x v="3"/>
    <x v="2"/>
    <x v="1"/>
    <x v="3"/>
    <x v="2"/>
    <x v="1"/>
    <n v="4"/>
    <n v="0"/>
    <n v="0"/>
  </r>
  <r>
    <x v="0"/>
    <x v="18"/>
    <x v="9"/>
    <x v="0"/>
    <x v="1"/>
    <x v="0"/>
    <x v="0"/>
    <x v="0"/>
    <n v="10"/>
    <n v="0"/>
    <n v="2.65"/>
  </r>
  <r>
    <x v="8"/>
    <x v="12"/>
    <x v="1"/>
    <x v="0"/>
    <x v="1"/>
    <x v="2"/>
    <x v="2"/>
    <x v="0"/>
    <n v="648"/>
    <n v="0"/>
    <n v="178.20000000000002"/>
  </r>
  <r>
    <x v="7"/>
    <x v="19"/>
    <x v="2"/>
    <x v="2"/>
    <x v="1"/>
    <x v="1"/>
    <x v="2"/>
    <x v="0"/>
    <n v="54"/>
    <n v="13.095400000000001"/>
    <n v="24.3"/>
  </r>
  <r>
    <x v="7"/>
    <x v="10"/>
    <x v="0"/>
    <x v="1"/>
    <x v="0"/>
    <x v="3"/>
    <x v="1"/>
    <x v="0"/>
    <n v="1"/>
    <n v="0"/>
    <n v="0.55000000000000004"/>
  </r>
  <r>
    <x v="3"/>
    <x v="4"/>
    <x v="3"/>
    <x v="2"/>
    <x v="1"/>
    <x v="2"/>
    <x v="3"/>
    <x v="0"/>
    <n v="27"/>
    <n v="0"/>
    <n v="7.4250000000000007"/>
  </r>
  <r>
    <x v="3"/>
    <x v="17"/>
    <x v="8"/>
    <x v="0"/>
    <x v="1"/>
    <x v="4"/>
    <x v="3"/>
    <x v="0"/>
    <n v="30"/>
    <n v="0"/>
    <n v="16.5"/>
  </r>
  <r>
    <x v="11"/>
    <x v="24"/>
    <x v="2"/>
    <x v="0"/>
    <x v="1"/>
    <x v="2"/>
    <x v="2"/>
    <x v="1"/>
    <n v="2"/>
    <n v="0"/>
    <n v="0"/>
  </r>
  <r>
    <x v="5"/>
    <x v="0"/>
    <x v="0"/>
    <x v="0"/>
    <x v="1"/>
    <x v="0"/>
    <x v="0"/>
    <x v="0"/>
    <n v="306"/>
    <n v="0"/>
    <n v="81.09"/>
  </r>
  <r>
    <x v="5"/>
    <x v="6"/>
    <x v="4"/>
    <x v="0"/>
    <x v="1"/>
    <x v="5"/>
    <x v="0"/>
    <x v="1"/>
    <n v="1"/>
    <n v="0.31720000000000004"/>
    <n v="0"/>
  </r>
  <r>
    <x v="4"/>
    <x v="10"/>
    <x v="0"/>
    <x v="1"/>
    <x v="1"/>
    <x v="3"/>
    <x v="3"/>
    <x v="1"/>
    <n v="1"/>
    <n v="0"/>
    <n v="0"/>
  </r>
  <r>
    <x v="10"/>
    <x v="4"/>
    <x v="3"/>
    <x v="0"/>
    <x v="0"/>
    <x v="0"/>
    <x v="0"/>
    <x v="0"/>
    <n v="185"/>
    <n v="0"/>
    <n v="50.875"/>
  </r>
  <r>
    <x v="11"/>
    <x v="11"/>
    <x v="2"/>
    <x v="0"/>
    <x v="1"/>
    <x v="1"/>
    <x v="3"/>
    <x v="0"/>
    <n v="1733"/>
    <n v="556.25009999999997"/>
    <n v="779.85"/>
  </r>
  <r>
    <x v="7"/>
    <x v="10"/>
    <x v="0"/>
    <x v="0"/>
    <x v="0"/>
    <x v="2"/>
    <x v="2"/>
    <x v="1"/>
    <n v="63"/>
    <n v="0"/>
    <n v="0"/>
  </r>
  <r>
    <x v="6"/>
    <x v="23"/>
    <x v="2"/>
    <x v="0"/>
    <x v="1"/>
    <x v="3"/>
    <x v="0"/>
    <x v="0"/>
    <n v="2"/>
    <n v="0"/>
    <n v="1.1000000000000001"/>
  </r>
  <r>
    <x v="1"/>
    <x v="6"/>
    <x v="4"/>
    <x v="2"/>
    <x v="0"/>
    <x v="1"/>
    <x v="1"/>
    <x v="0"/>
    <n v="7"/>
    <n v="2.0073000000000003"/>
    <n v="3.1500000000000004"/>
  </r>
  <r>
    <x v="1"/>
    <x v="4"/>
    <x v="3"/>
    <x v="0"/>
    <x v="0"/>
    <x v="0"/>
    <x v="0"/>
    <x v="0"/>
    <n v="173"/>
    <n v="0"/>
    <n v="47.575000000000003"/>
  </r>
  <r>
    <x v="3"/>
    <x v="9"/>
    <x v="2"/>
    <x v="2"/>
    <x v="1"/>
    <x v="3"/>
    <x v="1"/>
    <x v="1"/>
    <n v="1"/>
    <n v="0"/>
    <n v="0"/>
  </r>
  <r>
    <x v="11"/>
    <x v="6"/>
    <x v="4"/>
    <x v="0"/>
    <x v="1"/>
    <x v="4"/>
    <x v="1"/>
    <x v="0"/>
    <n v="17"/>
    <n v="0"/>
    <n v="9.35"/>
  </r>
  <r>
    <x v="5"/>
    <x v="1"/>
    <x v="1"/>
    <x v="1"/>
    <x v="1"/>
    <x v="3"/>
    <x v="2"/>
    <x v="0"/>
    <n v="1"/>
    <n v="0"/>
    <n v="0.55000000000000004"/>
  </r>
  <r>
    <x v="8"/>
    <x v="6"/>
    <x v="4"/>
    <x v="0"/>
    <x v="1"/>
    <x v="3"/>
    <x v="1"/>
    <x v="0"/>
    <n v="60"/>
    <n v="0"/>
    <n v="33"/>
  </r>
  <r>
    <x v="11"/>
    <x v="19"/>
    <x v="2"/>
    <x v="1"/>
    <x v="1"/>
    <x v="5"/>
    <x v="0"/>
    <x v="0"/>
    <n v="4"/>
    <n v="26.4192"/>
    <n v="2.7600000000000002"/>
  </r>
  <r>
    <x v="7"/>
    <x v="4"/>
    <x v="3"/>
    <x v="2"/>
    <x v="1"/>
    <x v="0"/>
    <x v="3"/>
    <x v="0"/>
    <n v="219"/>
    <n v="0"/>
    <n v="60.225000000000001"/>
  </r>
  <r>
    <x v="4"/>
    <x v="6"/>
    <x v="4"/>
    <x v="2"/>
    <x v="1"/>
    <x v="0"/>
    <x v="3"/>
    <x v="1"/>
    <n v="8"/>
    <n v="0"/>
    <n v="0"/>
  </r>
  <r>
    <x v="1"/>
    <x v="17"/>
    <x v="8"/>
    <x v="0"/>
    <x v="1"/>
    <x v="0"/>
    <x v="1"/>
    <x v="0"/>
    <n v="1539"/>
    <n v="0"/>
    <n v="421.90500000000003"/>
  </r>
  <r>
    <x v="5"/>
    <x v="17"/>
    <x v="8"/>
    <x v="1"/>
    <x v="1"/>
    <x v="4"/>
    <x v="3"/>
    <x v="0"/>
    <n v="3"/>
    <n v="0"/>
    <n v="1.6500000000000001"/>
  </r>
  <r>
    <x v="8"/>
    <x v="24"/>
    <x v="2"/>
    <x v="0"/>
    <x v="1"/>
    <x v="0"/>
    <x v="3"/>
    <x v="1"/>
    <n v="3"/>
    <n v="0"/>
    <n v="0"/>
  </r>
  <r>
    <x v="11"/>
    <x v="1"/>
    <x v="1"/>
    <x v="2"/>
    <x v="1"/>
    <x v="1"/>
    <x v="0"/>
    <x v="0"/>
    <n v="4"/>
    <n v="1.0047000000000001"/>
    <n v="1.8"/>
  </r>
  <r>
    <x v="5"/>
    <x v="16"/>
    <x v="7"/>
    <x v="1"/>
    <x v="1"/>
    <x v="3"/>
    <x v="2"/>
    <x v="0"/>
    <n v="8"/>
    <n v="0"/>
    <n v="4.4000000000000004"/>
  </r>
  <r>
    <x v="9"/>
    <x v="4"/>
    <x v="3"/>
    <x v="2"/>
    <x v="0"/>
    <x v="0"/>
    <x v="1"/>
    <x v="1"/>
    <n v="1"/>
    <n v="0"/>
    <n v="0"/>
  </r>
  <r>
    <x v="0"/>
    <x v="2"/>
    <x v="2"/>
    <x v="0"/>
    <x v="1"/>
    <x v="4"/>
    <x v="0"/>
    <x v="1"/>
    <n v="69"/>
    <n v="0"/>
    <n v="0"/>
  </r>
  <r>
    <x v="11"/>
    <x v="20"/>
    <x v="10"/>
    <x v="0"/>
    <x v="1"/>
    <x v="3"/>
    <x v="2"/>
    <x v="1"/>
    <n v="0"/>
    <n v="0"/>
    <n v="0"/>
  </r>
  <r>
    <x v="2"/>
    <x v="8"/>
    <x v="5"/>
    <x v="1"/>
    <x v="1"/>
    <x v="4"/>
    <x v="2"/>
    <x v="0"/>
    <n v="1"/>
    <n v="0"/>
    <n v="0.55000000000000004"/>
  </r>
  <r>
    <x v="11"/>
    <x v="21"/>
    <x v="0"/>
    <x v="1"/>
    <x v="1"/>
    <x v="3"/>
    <x v="2"/>
    <x v="1"/>
    <n v="0"/>
    <n v="0"/>
    <n v="0"/>
  </r>
  <r>
    <x v="4"/>
    <x v="6"/>
    <x v="4"/>
    <x v="0"/>
    <x v="0"/>
    <x v="3"/>
    <x v="2"/>
    <x v="1"/>
    <n v="5"/>
    <n v="0"/>
    <n v="0"/>
  </r>
  <r>
    <x v="0"/>
    <x v="25"/>
    <x v="11"/>
    <x v="0"/>
    <x v="1"/>
    <x v="2"/>
    <x v="3"/>
    <x v="0"/>
    <n v="8"/>
    <n v="0"/>
    <n v="2.12"/>
  </r>
  <r>
    <x v="8"/>
    <x v="10"/>
    <x v="0"/>
    <x v="2"/>
    <x v="1"/>
    <x v="0"/>
    <x v="3"/>
    <x v="1"/>
    <n v="13"/>
    <n v="0"/>
    <n v="0"/>
  </r>
  <r>
    <x v="3"/>
    <x v="10"/>
    <x v="0"/>
    <x v="2"/>
    <x v="0"/>
    <x v="2"/>
    <x v="2"/>
    <x v="0"/>
    <n v="105"/>
    <n v="0"/>
    <n v="28.875"/>
  </r>
  <r>
    <x v="7"/>
    <x v="6"/>
    <x v="4"/>
    <x v="2"/>
    <x v="1"/>
    <x v="0"/>
    <x v="1"/>
    <x v="1"/>
    <n v="1"/>
    <n v="0"/>
    <n v="0"/>
  </r>
  <r>
    <x v="5"/>
    <x v="22"/>
    <x v="7"/>
    <x v="0"/>
    <x v="1"/>
    <x v="2"/>
    <x v="3"/>
    <x v="0"/>
    <n v="6"/>
    <n v="0"/>
    <n v="1.59"/>
  </r>
  <r>
    <x v="7"/>
    <x v="6"/>
    <x v="4"/>
    <x v="0"/>
    <x v="0"/>
    <x v="4"/>
    <x v="2"/>
    <x v="0"/>
    <n v="18"/>
    <n v="0"/>
    <n v="9.9"/>
  </r>
  <r>
    <x v="9"/>
    <x v="16"/>
    <x v="7"/>
    <x v="1"/>
    <x v="1"/>
    <x v="4"/>
    <x v="1"/>
    <x v="0"/>
    <n v="1"/>
    <n v="0"/>
    <n v="0.55000000000000004"/>
  </r>
  <r>
    <x v="5"/>
    <x v="9"/>
    <x v="2"/>
    <x v="0"/>
    <x v="1"/>
    <x v="4"/>
    <x v="3"/>
    <x v="0"/>
    <n v="21"/>
    <n v="0"/>
    <n v="11.55"/>
  </r>
  <r>
    <x v="6"/>
    <x v="17"/>
    <x v="8"/>
    <x v="0"/>
    <x v="1"/>
    <x v="1"/>
    <x v="1"/>
    <x v="0"/>
    <n v="486"/>
    <n v="134.39000000000001"/>
    <n v="218.70000000000002"/>
  </r>
  <r>
    <x v="1"/>
    <x v="10"/>
    <x v="0"/>
    <x v="0"/>
    <x v="0"/>
    <x v="1"/>
    <x v="3"/>
    <x v="0"/>
    <n v="376"/>
    <n v="111.6585"/>
    <n v="169.20000000000002"/>
  </r>
  <r>
    <x v="5"/>
    <x v="25"/>
    <x v="11"/>
    <x v="0"/>
    <x v="1"/>
    <x v="1"/>
    <x v="1"/>
    <x v="0"/>
    <n v="3"/>
    <n v="1.7352000000000001"/>
    <n v="1.35"/>
  </r>
  <r>
    <x v="4"/>
    <x v="4"/>
    <x v="3"/>
    <x v="0"/>
    <x v="0"/>
    <x v="2"/>
    <x v="3"/>
    <x v="0"/>
    <n v="23"/>
    <n v="0"/>
    <n v="6.0950000000000006"/>
  </r>
  <r>
    <x v="8"/>
    <x v="0"/>
    <x v="0"/>
    <x v="0"/>
    <x v="1"/>
    <x v="1"/>
    <x v="1"/>
    <x v="0"/>
    <n v="34"/>
    <n v="8.5312999999999999"/>
    <n v="15.3"/>
  </r>
  <r>
    <x v="0"/>
    <x v="21"/>
    <x v="0"/>
    <x v="2"/>
    <x v="1"/>
    <x v="0"/>
    <x v="2"/>
    <x v="0"/>
    <n v="1"/>
    <n v="0"/>
    <n v="0.26500000000000001"/>
  </r>
  <r>
    <x v="2"/>
    <x v="11"/>
    <x v="2"/>
    <x v="0"/>
    <x v="1"/>
    <x v="2"/>
    <x v="3"/>
    <x v="0"/>
    <n v="1017"/>
    <n v="0"/>
    <n v="279.67500000000001"/>
  </r>
  <r>
    <x v="3"/>
    <x v="16"/>
    <x v="7"/>
    <x v="2"/>
    <x v="1"/>
    <x v="3"/>
    <x v="3"/>
    <x v="0"/>
    <n v="2"/>
    <n v="0"/>
    <n v="1.1000000000000001"/>
  </r>
  <r>
    <x v="6"/>
    <x v="15"/>
    <x v="2"/>
    <x v="0"/>
    <x v="1"/>
    <x v="4"/>
    <x v="3"/>
    <x v="0"/>
    <n v="11"/>
    <n v="0"/>
    <n v="6.0500000000000007"/>
  </r>
  <r>
    <x v="1"/>
    <x v="3"/>
    <x v="2"/>
    <x v="1"/>
    <x v="1"/>
    <x v="0"/>
    <x v="0"/>
    <x v="1"/>
    <n v="1"/>
    <n v="0"/>
    <n v="0"/>
  </r>
  <r>
    <x v="5"/>
    <x v="15"/>
    <x v="2"/>
    <x v="0"/>
    <x v="1"/>
    <x v="4"/>
    <x v="2"/>
    <x v="0"/>
    <n v="15"/>
    <n v="0"/>
    <n v="8.25"/>
  </r>
  <r>
    <x v="11"/>
    <x v="19"/>
    <x v="2"/>
    <x v="1"/>
    <x v="1"/>
    <x v="2"/>
    <x v="0"/>
    <x v="0"/>
    <n v="7"/>
    <n v="0"/>
    <n v="1.925"/>
  </r>
  <r>
    <x v="2"/>
    <x v="15"/>
    <x v="2"/>
    <x v="1"/>
    <x v="1"/>
    <x v="0"/>
    <x v="0"/>
    <x v="1"/>
    <n v="3"/>
    <n v="0"/>
    <n v="0"/>
  </r>
  <r>
    <x v="3"/>
    <x v="11"/>
    <x v="2"/>
    <x v="2"/>
    <x v="1"/>
    <x v="0"/>
    <x v="0"/>
    <x v="1"/>
    <n v="8"/>
    <n v="0"/>
    <n v="0"/>
  </r>
  <r>
    <x v="9"/>
    <x v="11"/>
    <x v="2"/>
    <x v="0"/>
    <x v="1"/>
    <x v="0"/>
    <x v="0"/>
    <x v="0"/>
    <n v="4873"/>
    <n v="0"/>
    <n v="1291.345"/>
  </r>
  <r>
    <x v="8"/>
    <x v="10"/>
    <x v="0"/>
    <x v="2"/>
    <x v="0"/>
    <x v="0"/>
    <x v="2"/>
    <x v="0"/>
    <n v="594"/>
    <n v="0"/>
    <n v="163.35"/>
  </r>
  <r>
    <x v="9"/>
    <x v="8"/>
    <x v="5"/>
    <x v="0"/>
    <x v="1"/>
    <x v="2"/>
    <x v="0"/>
    <x v="0"/>
    <n v="41"/>
    <n v="0"/>
    <n v="10.865"/>
  </r>
  <r>
    <x v="5"/>
    <x v="17"/>
    <x v="8"/>
    <x v="2"/>
    <x v="1"/>
    <x v="0"/>
    <x v="3"/>
    <x v="1"/>
    <n v="9"/>
    <n v="0"/>
    <n v="0"/>
  </r>
  <r>
    <x v="5"/>
    <x v="26"/>
    <x v="2"/>
    <x v="0"/>
    <x v="1"/>
    <x v="0"/>
    <x v="0"/>
    <x v="0"/>
    <n v="4"/>
    <n v="0"/>
    <n v="1.06"/>
  </r>
  <r>
    <x v="10"/>
    <x v="19"/>
    <x v="2"/>
    <x v="0"/>
    <x v="1"/>
    <x v="2"/>
    <x v="1"/>
    <x v="1"/>
    <n v="3"/>
    <n v="0"/>
    <n v="0"/>
  </r>
  <r>
    <x v="0"/>
    <x v="5"/>
    <x v="1"/>
    <x v="0"/>
    <x v="1"/>
    <x v="3"/>
    <x v="3"/>
    <x v="0"/>
    <n v="40"/>
    <n v="0"/>
    <n v="22"/>
  </r>
  <r>
    <x v="5"/>
    <x v="16"/>
    <x v="7"/>
    <x v="0"/>
    <x v="1"/>
    <x v="0"/>
    <x v="0"/>
    <x v="1"/>
    <n v="6"/>
    <n v="0"/>
    <n v="0"/>
  </r>
  <r>
    <x v="1"/>
    <x v="16"/>
    <x v="7"/>
    <x v="2"/>
    <x v="1"/>
    <x v="0"/>
    <x v="2"/>
    <x v="0"/>
    <n v="149"/>
    <n v="0"/>
    <n v="40.975000000000001"/>
  </r>
  <r>
    <x v="2"/>
    <x v="17"/>
    <x v="8"/>
    <x v="1"/>
    <x v="1"/>
    <x v="2"/>
    <x v="0"/>
    <x v="0"/>
    <n v="16"/>
    <n v="0"/>
    <n v="4.4000000000000004"/>
  </r>
  <r>
    <x v="1"/>
    <x v="9"/>
    <x v="2"/>
    <x v="1"/>
    <x v="1"/>
    <x v="0"/>
    <x v="3"/>
    <x v="1"/>
    <n v="1"/>
    <n v="0"/>
    <n v="0"/>
  </r>
  <r>
    <x v="6"/>
    <x v="15"/>
    <x v="2"/>
    <x v="1"/>
    <x v="1"/>
    <x v="0"/>
    <x v="2"/>
    <x v="1"/>
    <n v="10"/>
    <n v="0"/>
    <n v="0"/>
  </r>
  <r>
    <x v="5"/>
    <x v="19"/>
    <x v="2"/>
    <x v="2"/>
    <x v="1"/>
    <x v="3"/>
    <x v="2"/>
    <x v="0"/>
    <n v="68"/>
    <n v="0"/>
    <n v="37.4"/>
  </r>
  <r>
    <x v="3"/>
    <x v="10"/>
    <x v="0"/>
    <x v="2"/>
    <x v="1"/>
    <x v="2"/>
    <x v="1"/>
    <x v="0"/>
    <n v="21"/>
    <n v="0"/>
    <n v="5.7750000000000004"/>
  </r>
  <r>
    <x v="7"/>
    <x v="8"/>
    <x v="5"/>
    <x v="0"/>
    <x v="1"/>
    <x v="0"/>
    <x v="1"/>
    <x v="1"/>
    <n v="4"/>
    <n v="0"/>
    <n v="0"/>
  </r>
  <r>
    <x v="11"/>
    <x v="4"/>
    <x v="3"/>
    <x v="2"/>
    <x v="1"/>
    <x v="2"/>
    <x v="3"/>
    <x v="1"/>
    <n v="1"/>
    <n v="0"/>
    <n v="0"/>
  </r>
  <r>
    <x v="7"/>
    <x v="11"/>
    <x v="2"/>
    <x v="0"/>
    <x v="1"/>
    <x v="4"/>
    <x v="0"/>
    <x v="1"/>
    <n v="36"/>
    <n v="0"/>
    <n v="0"/>
  </r>
  <r>
    <x v="4"/>
    <x v="17"/>
    <x v="8"/>
    <x v="0"/>
    <x v="1"/>
    <x v="3"/>
    <x v="0"/>
    <x v="0"/>
    <n v="233"/>
    <n v="0"/>
    <n v="128.15"/>
  </r>
  <r>
    <x v="11"/>
    <x v="6"/>
    <x v="4"/>
    <x v="2"/>
    <x v="1"/>
    <x v="3"/>
    <x v="2"/>
    <x v="1"/>
    <n v="6"/>
    <n v="0"/>
    <n v="0"/>
  </r>
  <r>
    <x v="4"/>
    <x v="0"/>
    <x v="0"/>
    <x v="0"/>
    <x v="1"/>
    <x v="1"/>
    <x v="2"/>
    <x v="0"/>
    <n v="298"/>
    <n v="90.289900000000003"/>
    <n v="134.1"/>
  </r>
  <r>
    <x v="4"/>
    <x v="16"/>
    <x v="7"/>
    <x v="0"/>
    <x v="1"/>
    <x v="4"/>
    <x v="0"/>
    <x v="1"/>
    <n v="10"/>
    <n v="0"/>
    <n v="0"/>
  </r>
  <r>
    <x v="10"/>
    <x v="6"/>
    <x v="4"/>
    <x v="2"/>
    <x v="0"/>
    <x v="1"/>
    <x v="2"/>
    <x v="0"/>
    <n v="44"/>
    <n v="9.1729000000000003"/>
    <n v="19.8"/>
  </r>
  <r>
    <x v="6"/>
    <x v="22"/>
    <x v="7"/>
    <x v="0"/>
    <x v="1"/>
    <x v="4"/>
    <x v="2"/>
    <x v="1"/>
    <n v="2"/>
    <n v="0"/>
    <n v="0"/>
  </r>
  <r>
    <x v="7"/>
    <x v="6"/>
    <x v="4"/>
    <x v="0"/>
    <x v="1"/>
    <x v="2"/>
    <x v="3"/>
    <x v="0"/>
    <n v="594"/>
    <n v="0"/>
    <n v="163.35"/>
  </r>
  <r>
    <x v="7"/>
    <x v="19"/>
    <x v="2"/>
    <x v="1"/>
    <x v="1"/>
    <x v="1"/>
    <x v="0"/>
    <x v="0"/>
    <n v="39"/>
    <n v="39.863500000000002"/>
    <n v="17.55"/>
  </r>
  <r>
    <x v="4"/>
    <x v="19"/>
    <x v="2"/>
    <x v="0"/>
    <x v="1"/>
    <x v="1"/>
    <x v="1"/>
    <x v="0"/>
    <n v="407"/>
    <n v="101.06270000000001"/>
    <n v="183.15"/>
  </r>
  <r>
    <x v="6"/>
    <x v="10"/>
    <x v="0"/>
    <x v="2"/>
    <x v="0"/>
    <x v="0"/>
    <x v="1"/>
    <x v="1"/>
    <n v="2"/>
    <n v="0"/>
    <n v="0"/>
  </r>
  <r>
    <x v="10"/>
    <x v="4"/>
    <x v="3"/>
    <x v="1"/>
    <x v="1"/>
    <x v="1"/>
    <x v="2"/>
    <x v="0"/>
    <n v="9"/>
    <n v="1.3094000000000001"/>
    <n v="4.05"/>
  </r>
  <r>
    <x v="8"/>
    <x v="8"/>
    <x v="5"/>
    <x v="1"/>
    <x v="1"/>
    <x v="1"/>
    <x v="3"/>
    <x v="0"/>
    <n v="15"/>
    <n v="4.6120000000000001"/>
    <n v="6.75"/>
  </r>
  <r>
    <x v="11"/>
    <x v="19"/>
    <x v="2"/>
    <x v="2"/>
    <x v="1"/>
    <x v="2"/>
    <x v="3"/>
    <x v="0"/>
    <n v="32"/>
    <n v="0"/>
    <n v="8.8000000000000007"/>
  </r>
  <r>
    <x v="4"/>
    <x v="2"/>
    <x v="2"/>
    <x v="0"/>
    <x v="1"/>
    <x v="4"/>
    <x v="0"/>
    <x v="1"/>
    <n v="105"/>
    <n v="0"/>
    <n v="0"/>
  </r>
  <r>
    <x v="7"/>
    <x v="4"/>
    <x v="3"/>
    <x v="1"/>
    <x v="1"/>
    <x v="1"/>
    <x v="3"/>
    <x v="0"/>
    <n v="6"/>
    <n v="1.8736000000000002"/>
    <n v="2.7"/>
  </r>
  <r>
    <x v="7"/>
    <x v="19"/>
    <x v="2"/>
    <x v="0"/>
    <x v="1"/>
    <x v="4"/>
    <x v="3"/>
    <x v="1"/>
    <n v="81"/>
    <n v="0"/>
    <n v="0"/>
  </r>
  <r>
    <x v="1"/>
    <x v="26"/>
    <x v="2"/>
    <x v="0"/>
    <x v="1"/>
    <x v="1"/>
    <x v="2"/>
    <x v="0"/>
    <n v="3"/>
    <n v="0.81900000000000006"/>
    <n v="1.35"/>
  </r>
  <r>
    <x v="9"/>
    <x v="12"/>
    <x v="1"/>
    <x v="0"/>
    <x v="1"/>
    <x v="2"/>
    <x v="3"/>
    <x v="0"/>
    <n v="199"/>
    <n v="0"/>
    <n v="52.734999999999999"/>
  </r>
  <r>
    <x v="1"/>
    <x v="1"/>
    <x v="1"/>
    <x v="0"/>
    <x v="1"/>
    <x v="2"/>
    <x v="0"/>
    <x v="0"/>
    <n v="117"/>
    <n v="0"/>
    <n v="32.175000000000004"/>
  </r>
  <r>
    <x v="6"/>
    <x v="11"/>
    <x v="2"/>
    <x v="0"/>
    <x v="1"/>
    <x v="4"/>
    <x v="3"/>
    <x v="1"/>
    <n v="66"/>
    <n v="0"/>
    <n v="0"/>
  </r>
  <r>
    <x v="8"/>
    <x v="19"/>
    <x v="2"/>
    <x v="1"/>
    <x v="1"/>
    <x v="3"/>
    <x v="1"/>
    <x v="0"/>
    <n v="4"/>
    <n v="0"/>
    <n v="2.2000000000000002"/>
  </r>
  <r>
    <x v="10"/>
    <x v="12"/>
    <x v="1"/>
    <x v="0"/>
    <x v="1"/>
    <x v="4"/>
    <x v="0"/>
    <x v="0"/>
    <n v="100"/>
    <n v="0"/>
    <n v="55"/>
  </r>
  <r>
    <x v="8"/>
    <x v="6"/>
    <x v="4"/>
    <x v="2"/>
    <x v="1"/>
    <x v="4"/>
    <x v="0"/>
    <x v="1"/>
    <n v="7"/>
    <n v="0"/>
    <n v="0"/>
  </r>
  <r>
    <x v="8"/>
    <x v="9"/>
    <x v="2"/>
    <x v="2"/>
    <x v="1"/>
    <x v="4"/>
    <x v="2"/>
    <x v="0"/>
    <n v="2"/>
    <n v="0"/>
    <n v="1.1000000000000001"/>
  </r>
  <r>
    <x v="4"/>
    <x v="9"/>
    <x v="2"/>
    <x v="2"/>
    <x v="1"/>
    <x v="3"/>
    <x v="0"/>
    <x v="1"/>
    <n v="2"/>
    <n v="0"/>
    <n v="0"/>
  </r>
  <r>
    <x v="9"/>
    <x v="15"/>
    <x v="2"/>
    <x v="0"/>
    <x v="1"/>
    <x v="5"/>
    <x v="2"/>
    <x v="0"/>
    <n v="6"/>
    <n v="50.803900000000006"/>
    <n v="4.1400000000000006"/>
  </r>
  <r>
    <x v="5"/>
    <x v="3"/>
    <x v="2"/>
    <x v="0"/>
    <x v="1"/>
    <x v="1"/>
    <x v="2"/>
    <x v="0"/>
    <n v="8"/>
    <n v="1.6910000000000001"/>
    <n v="3.6"/>
  </r>
  <r>
    <x v="10"/>
    <x v="12"/>
    <x v="1"/>
    <x v="0"/>
    <x v="1"/>
    <x v="2"/>
    <x v="3"/>
    <x v="0"/>
    <n v="118"/>
    <n v="0"/>
    <n v="32.450000000000003"/>
  </r>
  <r>
    <x v="5"/>
    <x v="16"/>
    <x v="7"/>
    <x v="0"/>
    <x v="1"/>
    <x v="0"/>
    <x v="3"/>
    <x v="0"/>
    <n v="1485"/>
    <n v="0"/>
    <n v="393.52500000000003"/>
  </r>
  <r>
    <x v="0"/>
    <x v="13"/>
    <x v="0"/>
    <x v="0"/>
    <x v="1"/>
    <x v="0"/>
    <x v="1"/>
    <x v="0"/>
    <n v="35"/>
    <n v="0"/>
    <n v="9.2750000000000004"/>
  </r>
  <r>
    <x v="9"/>
    <x v="10"/>
    <x v="0"/>
    <x v="0"/>
    <x v="0"/>
    <x v="3"/>
    <x v="3"/>
    <x v="1"/>
    <n v="5"/>
    <n v="0"/>
    <n v="0"/>
  </r>
  <r>
    <x v="4"/>
    <x v="5"/>
    <x v="1"/>
    <x v="0"/>
    <x v="1"/>
    <x v="4"/>
    <x v="0"/>
    <x v="1"/>
    <n v="9"/>
    <n v="0"/>
    <n v="0"/>
  </r>
  <r>
    <x v="4"/>
    <x v="2"/>
    <x v="2"/>
    <x v="0"/>
    <x v="1"/>
    <x v="0"/>
    <x v="0"/>
    <x v="0"/>
    <n v="371"/>
    <n v="0"/>
    <n v="98.314999999999998"/>
  </r>
  <r>
    <x v="9"/>
    <x v="17"/>
    <x v="8"/>
    <x v="2"/>
    <x v="1"/>
    <x v="4"/>
    <x v="3"/>
    <x v="0"/>
    <n v="7"/>
    <n v="0"/>
    <n v="3.85"/>
  </r>
  <r>
    <x v="0"/>
    <x v="0"/>
    <x v="0"/>
    <x v="0"/>
    <x v="1"/>
    <x v="1"/>
    <x v="1"/>
    <x v="0"/>
    <n v="86"/>
    <n v="23.678100000000001"/>
    <n v="38.700000000000003"/>
  </r>
  <r>
    <x v="0"/>
    <x v="10"/>
    <x v="0"/>
    <x v="1"/>
    <x v="1"/>
    <x v="3"/>
    <x v="0"/>
    <x v="1"/>
    <n v="2"/>
    <n v="0"/>
    <n v="0"/>
  </r>
  <r>
    <x v="8"/>
    <x v="10"/>
    <x v="0"/>
    <x v="1"/>
    <x v="0"/>
    <x v="3"/>
    <x v="2"/>
    <x v="0"/>
    <n v="14"/>
    <n v="0"/>
    <n v="7.7"/>
  </r>
  <r>
    <x v="9"/>
    <x v="1"/>
    <x v="1"/>
    <x v="1"/>
    <x v="1"/>
    <x v="0"/>
    <x v="0"/>
    <x v="0"/>
    <n v="3"/>
    <n v="0"/>
    <n v="0.79500000000000004"/>
  </r>
  <r>
    <x v="4"/>
    <x v="6"/>
    <x v="4"/>
    <x v="0"/>
    <x v="1"/>
    <x v="3"/>
    <x v="3"/>
    <x v="0"/>
    <n v="251"/>
    <n v="0"/>
    <n v="138.05000000000001"/>
  </r>
  <r>
    <x v="0"/>
    <x v="4"/>
    <x v="3"/>
    <x v="0"/>
    <x v="1"/>
    <x v="0"/>
    <x v="2"/>
    <x v="0"/>
    <n v="57189"/>
    <n v="0"/>
    <n v="15155.085000000001"/>
  </r>
  <r>
    <x v="9"/>
    <x v="29"/>
    <x v="1"/>
    <x v="0"/>
    <x v="1"/>
    <x v="3"/>
    <x v="2"/>
    <x v="0"/>
    <n v="2"/>
    <n v="0"/>
    <n v="1.1000000000000001"/>
  </r>
  <r>
    <x v="0"/>
    <x v="26"/>
    <x v="2"/>
    <x v="2"/>
    <x v="1"/>
    <x v="1"/>
    <x v="3"/>
    <x v="0"/>
    <n v="2"/>
    <n v="8.43E-2"/>
    <n v="0.9"/>
  </r>
  <r>
    <x v="8"/>
    <x v="6"/>
    <x v="4"/>
    <x v="0"/>
    <x v="1"/>
    <x v="0"/>
    <x v="2"/>
    <x v="0"/>
    <n v="23620"/>
    <n v="0"/>
    <n v="6495.5"/>
  </r>
  <r>
    <x v="11"/>
    <x v="10"/>
    <x v="0"/>
    <x v="0"/>
    <x v="0"/>
    <x v="2"/>
    <x v="0"/>
    <x v="0"/>
    <n v="201"/>
    <n v="0"/>
    <n v="55.275000000000006"/>
  </r>
  <r>
    <x v="2"/>
    <x v="6"/>
    <x v="4"/>
    <x v="0"/>
    <x v="0"/>
    <x v="4"/>
    <x v="0"/>
    <x v="1"/>
    <n v="20"/>
    <n v="0"/>
    <n v="0"/>
  </r>
  <r>
    <x v="9"/>
    <x v="1"/>
    <x v="1"/>
    <x v="0"/>
    <x v="1"/>
    <x v="3"/>
    <x v="1"/>
    <x v="1"/>
    <n v="2"/>
    <n v="0"/>
    <n v="0"/>
  </r>
  <r>
    <x v="2"/>
    <x v="10"/>
    <x v="0"/>
    <x v="2"/>
    <x v="0"/>
    <x v="0"/>
    <x v="2"/>
    <x v="0"/>
    <n v="606"/>
    <n v="0"/>
    <n v="166.65"/>
  </r>
  <r>
    <x v="3"/>
    <x v="18"/>
    <x v="9"/>
    <x v="0"/>
    <x v="0"/>
    <x v="3"/>
    <x v="2"/>
    <x v="1"/>
    <n v="0"/>
    <n v="0"/>
    <n v="0"/>
  </r>
  <r>
    <x v="9"/>
    <x v="9"/>
    <x v="2"/>
    <x v="0"/>
    <x v="1"/>
    <x v="1"/>
    <x v="1"/>
    <x v="0"/>
    <n v="210"/>
    <n v="66.504900000000006"/>
    <n v="94.5"/>
  </r>
  <r>
    <x v="11"/>
    <x v="10"/>
    <x v="0"/>
    <x v="1"/>
    <x v="1"/>
    <x v="4"/>
    <x v="2"/>
    <x v="1"/>
    <n v="27"/>
    <n v="0"/>
    <n v="0"/>
  </r>
  <r>
    <x v="8"/>
    <x v="6"/>
    <x v="4"/>
    <x v="1"/>
    <x v="0"/>
    <x v="3"/>
    <x v="3"/>
    <x v="0"/>
    <n v="1"/>
    <n v="0"/>
    <n v="0.55000000000000004"/>
  </r>
  <r>
    <x v="11"/>
    <x v="6"/>
    <x v="4"/>
    <x v="1"/>
    <x v="1"/>
    <x v="2"/>
    <x v="2"/>
    <x v="0"/>
    <n v="20"/>
    <n v="0"/>
    <n v="5.5"/>
  </r>
  <r>
    <x v="11"/>
    <x v="10"/>
    <x v="0"/>
    <x v="1"/>
    <x v="1"/>
    <x v="1"/>
    <x v="3"/>
    <x v="0"/>
    <n v="60"/>
    <n v="15.8894"/>
    <n v="27"/>
  </r>
  <r>
    <x v="9"/>
    <x v="10"/>
    <x v="0"/>
    <x v="1"/>
    <x v="1"/>
    <x v="1"/>
    <x v="0"/>
    <x v="0"/>
    <n v="254"/>
    <n v="91.222700000000003"/>
    <n v="114.30000000000001"/>
  </r>
  <r>
    <x v="1"/>
    <x v="6"/>
    <x v="4"/>
    <x v="0"/>
    <x v="0"/>
    <x v="1"/>
    <x v="3"/>
    <x v="0"/>
    <n v="232"/>
    <n v="84.440100000000001"/>
    <n v="104.4"/>
  </r>
  <r>
    <x v="0"/>
    <x v="17"/>
    <x v="8"/>
    <x v="0"/>
    <x v="1"/>
    <x v="2"/>
    <x v="0"/>
    <x v="1"/>
    <n v="27"/>
    <n v="0"/>
    <n v="0"/>
  </r>
  <r>
    <x v="6"/>
    <x v="10"/>
    <x v="0"/>
    <x v="0"/>
    <x v="1"/>
    <x v="0"/>
    <x v="3"/>
    <x v="1"/>
    <n v="348"/>
    <n v="0"/>
    <n v="0"/>
  </r>
  <r>
    <x v="0"/>
    <x v="17"/>
    <x v="8"/>
    <x v="0"/>
    <x v="1"/>
    <x v="2"/>
    <x v="3"/>
    <x v="0"/>
    <n v="720"/>
    <n v="0"/>
    <n v="190.8"/>
  </r>
  <r>
    <x v="2"/>
    <x v="17"/>
    <x v="8"/>
    <x v="0"/>
    <x v="1"/>
    <x v="4"/>
    <x v="1"/>
    <x v="1"/>
    <n v="31"/>
    <n v="0"/>
    <n v="0"/>
  </r>
  <r>
    <x v="4"/>
    <x v="4"/>
    <x v="3"/>
    <x v="0"/>
    <x v="0"/>
    <x v="4"/>
    <x v="1"/>
    <x v="0"/>
    <n v="1"/>
    <n v="0"/>
    <n v="0.55000000000000004"/>
  </r>
  <r>
    <x v="7"/>
    <x v="11"/>
    <x v="2"/>
    <x v="1"/>
    <x v="1"/>
    <x v="0"/>
    <x v="1"/>
    <x v="1"/>
    <n v="7"/>
    <n v="0"/>
    <n v="0"/>
  </r>
  <r>
    <x v="0"/>
    <x v="13"/>
    <x v="0"/>
    <x v="0"/>
    <x v="1"/>
    <x v="2"/>
    <x v="3"/>
    <x v="0"/>
    <n v="16"/>
    <n v="0"/>
    <n v="4.24"/>
  </r>
  <r>
    <x v="5"/>
    <x v="8"/>
    <x v="5"/>
    <x v="1"/>
    <x v="1"/>
    <x v="0"/>
    <x v="0"/>
    <x v="0"/>
    <n v="22"/>
    <n v="0"/>
    <n v="5.83"/>
  </r>
  <r>
    <x v="2"/>
    <x v="9"/>
    <x v="2"/>
    <x v="0"/>
    <x v="1"/>
    <x v="1"/>
    <x v="0"/>
    <x v="0"/>
    <n v="430"/>
    <n v="136.99180000000001"/>
    <n v="193.5"/>
  </r>
  <r>
    <x v="0"/>
    <x v="5"/>
    <x v="1"/>
    <x v="1"/>
    <x v="1"/>
    <x v="2"/>
    <x v="2"/>
    <x v="0"/>
    <n v="1"/>
    <n v="0"/>
    <n v="0.26500000000000001"/>
  </r>
  <r>
    <x v="2"/>
    <x v="2"/>
    <x v="2"/>
    <x v="0"/>
    <x v="1"/>
    <x v="1"/>
    <x v="2"/>
    <x v="0"/>
    <n v="315"/>
    <n v="100.9696"/>
    <n v="141.75"/>
  </r>
  <r>
    <x v="1"/>
    <x v="4"/>
    <x v="3"/>
    <x v="2"/>
    <x v="1"/>
    <x v="3"/>
    <x v="1"/>
    <x v="0"/>
    <n v="1"/>
    <n v="0"/>
    <n v="0.55000000000000004"/>
  </r>
  <r>
    <x v="9"/>
    <x v="8"/>
    <x v="5"/>
    <x v="2"/>
    <x v="1"/>
    <x v="0"/>
    <x v="1"/>
    <x v="0"/>
    <n v="6"/>
    <n v="0"/>
    <n v="1.59"/>
  </r>
  <r>
    <x v="6"/>
    <x v="17"/>
    <x v="8"/>
    <x v="1"/>
    <x v="1"/>
    <x v="2"/>
    <x v="0"/>
    <x v="0"/>
    <n v="16"/>
    <n v="0"/>
    <n v="4.4000000000000004"/>
  </r>
  <r>
    <x v="10"/>
    <x v="10"/>
    <x v="0"/>
    <x v="1"/>
    <x v="0"/>
    <x v="3"/>
    <x v="2"/>
    <x v="1"/>
    <n v="0"/>
    <n v="0"/>
    <n v="0"/>
  </r>
  <r>
    <x v="2"/>
    <x v="21"/>
    <x v="0"/>
    <x v="0"/>
    <x v="1"/>
    <x v="3"/>
    <x v="2"/>
    <x v="1"/>
    <n v="0"/>
    <n v="0"/>
    <n v="0"/>
  </r>
  <r>
    <x v="6"/>
    <x v="16"/>
    <x v="7"/>
    <x v="2"/>
    <x v="1"/>
    <x v="2"/>
    <x v="0"/>
    <x v="0"/>
    <n v="1"/>
    <n v="0"/>
    <n v="0.27500000000000002"/>
  </r>
  <r>
    <x v="8"/>
    <x v="9"/>
    <x v="2"/>
    <x v="2"/>
    <x v="1"/>
    <x v="3"/>
    <x v="1"/>
    <x v="0"/>
    <n v="1"/>
    <n v="0"/>
    <n v="0.55000000000000004"/>
  </r>
  <r>
    <x v="7"/>
    <x v="0"/>
    <x v="0"/>
    <x v="1"/>
    <x v="0"/>
    <x v="1"/>
    <x v="1"/>
    <x v="0"/>
    <n v="1"/>
    <n v="8.4600000000000009E-2"/>
    <n v="0.45"/>
  </r>
  <r>
    <x v="11"/>
    <x v="4"/>
    <x v="3"/>
    <x v="0"/>
    <x v="1"/>
    <x v="5"/>
    <x v="1"/>
    <x v="0"/>
    <n v="2"/>
    <n v="0.83500000000000008"/>
    <n v="1.3800000000000001"/>
  </r>
  <r>
    <x v="2"/>
    <x v="8"/>
    <x v="5"/>
    <x v="0"/>
    <x v="1"/>
    <x v="2"/>
    <x v="2"/>
    <x v="1"/>
    <n v="14"/>
    <n v="0"/>
    <n v="0"/>
  </r>
  <r>
    <x v="3"/>
    <x v="4"/>
    <x v="3"/>
    <x v="0"/>
    <x v="1"/>
    <x v="3"/>
    <x v="1"/>
    <x v="1"/>
    <n v="8"/>
    <n v="0"/>
    <n v="0"/>
  </r>
  <r>
    <x v="6"/>
    <x v="22"/>
    <x v="7"/>
    <x v="0"/>
    <x v="1"/>
    <x v="1"/>
    <x v="3"/>
    <x v="0"/>
    <n v="14"/>
    <n v="3.4970000000000003"/>
    <n v="6.3000000000000007"/>
  </r>
  <r>
    <x v="11"/>
    <x v="19"/>
    <x v="2"/>
    <x v="0"/>
    <x v="1"/>
    <x v="2"/>
    <x v="0"/>
    <x v="0"/>
    <n v="247"/>
    <n v="0"/>
    <n v="67.924999999999997"/>
  </r>
  <r>
    <x v="5"/>
    <x v="25"/>
    <x v="11"/>
    <x v="0"/>
    <x v="0"/>
    <x v="2"/>
    <x v="2"/>
    <x v="0"/>
    <n v="1"/>
    <n v="0"/>
    <n v="0.26500000000000001"/>
  </r>
  <r>
    <x v="11"/>
    <x v="4"/>
    <x v="3"/>
    <x v="2"/>
    <x v="0"/>
    <x v="0"/>
    <x v="0"/>
    <x v="0"/>
    <n v="12"/>
    <n v="0"/>
    <n v="3.3000000000000003"/>
  </r>
  <r>
    <x v="4"/>
    <x v="19"/>
    <x v="2"/>
    <x v="0"/>
    <x v="1"/>
    <x v="0"/>
    <x v="2"/>
    <x v="1"/>
    <n v="351"/>
    <n v="0"/>
    <n v="0"/>
  </r>
  <r>
    <x v="4"/>
    <x v="10"/>
    <x v="0"/>
    <x v="2"/>
    <x v="1"/>
    <x v="1"/>
    <x v="1"/>
    <x v="0"/>
    <n v="76"/>
    <n v="18.966100000000001"/>
    <n v="34.200000000000003"/>
  </r>
  <r>
    <x v="4"/>
    <x v="10"/>
    <x v="0"/>
    <x v="0"/>
    <x v="1"/>
    <x v="4"/>
    <x v="3"/>
    <x v="1"/>
    <n v="65"/>
    <n v="0"/>
    <n v="0"/>
  </r>
  <r>
    <x v="0"/>
    <x v="15"/>
    <x v="2"/>
    <x v="0"/>
    <x v="1"/>
    <x v="4"/>
    <x v="3"/>
    <x v="1"/>
    <n v="27"/>
    <n v="0"/>
    <n v="0"/>
  </r>
  <r>
    <x v="9"/>
    <x v="4"/>
    <x v="3"/>
    <x v="2"/>
    <x v="1"/>
    <x v="2"/>
    <x v="3"/>
    <x v="1"/>
    <n v="4"/>
    <n v="0"/>
    <n v="0"/>
  </r>
  <r>
    <x v="11"/>
    <x v="10"/>
    <x v="0"/>
    <x v="1"/>
    <x v="0"/>
    <x v="1"/>
    <x v="0"/>
    <x v="0"/>
    <n v="2"/>
    <n v="0.11800000000000001"/>
    <n v="0.9"/>
  </r>
  <r>
    <x v="4"/>
    <x v="1"/>
    <x v="1"/>
    <x v="0"/>
    <x v="1"/>
    <x v="4"/>
    <x v="1"/>
    <x v="0"/>
    <n v="11"/>
    <n v="0"/>
    <n v="6.0500000000000007"/>
  </r>
  <r>
    <x v="3"/>
    <x v="1"/>
    <x v="1"/>
    <x v="0"/>
    <x v="1"/>
    <x v="2"/>
    <x v="0"/>
    <x v="1"/>
    <n v="5"/>
    <n v="0"/>
    <n v="0"/>
  </r>
  <r>
    <x v="0"/>
    <x v="4"/>
    <x v="3"/>
    <x v="1"/>
    <x v="1"/>
    <x v="4"/>
    <x v="3"/>
    <x v="1"/>
    <n v="8"/>
    <n v="0"/>
    <n v="0"/>
  </r>
  <r>
    <x v="0"/>
    <x v="6"/>
    <x v="4"/>
    <x v="2"/>
    <x v="0"/>
    <x v="3"/>
    <x v="2"/>
    <x v="0"/>
    <n v="14"/>
    <n v="0"/>
    <n v="7.7"/>
  </r>
  <r>
    <x v="7"/>
    <x v="5"/>
    <x v="1"/>
    <x v="2"/>
    <x v="1"/>
    <x v="0"/>
    <x v="2"/>
    <x v="0"/>
    <n v="54"/>
    <n v="0"/>
    <n v="14.850000000000001"/>
  </r>
  <r>
    <x v="2"/>
    <x v="4"/>
    <x v="3"/>
    <x v="2"/>
    <x v="0"/>
    <x v="0"/>
    <x v="3"/>
    <x v="1"/>
    <n v="1"/>
    <n v="0"/>
    <n v="0"/>
  </r>
  <r>
    <x v="9"/>
    <x v="7"/>
    <x v="2"/>
    <x v="0"/>
    <x v="1"/>
    <x v="0"/>
    <x v="1"/>
    <x v="0"/>
    <n v="6"/>
    <n v="0"/>
    <n v="1.59"/>
  </r>
  <r>
    <x v="6"/>
    <x v="29"/>
    <x v="1"/>
    <x v="0"/>
    <x v="1"/>
    <x v="0"/>
    <x v="2"/>
    <x v="0"/>
    <n v="18"/>
    <n v="0"/>
    <n v="4.95"/>
  </r>
  <r>
    <x v="7"/>
    <x v="22"/>
    <x v="7"/>
    <x v="0"/>
    <x v="1"/>
    <x v="1"/>
    <x v="0"/>
    <x v="0"/>
    <n v="7"/>
    <n v="1.9218000000000002"/>
    <n v="3.1500000000000004"/>
  </r>
  <r>
    <x v="10"/>
    <x v="9"/>
    <x v="2"/>
    <x v="1"/>
    <x v="1"/>
    <x v="2"/>
    <x v="1"/>
    <x v="0"/>
    <n v="1"/>
    <n v="0"/>
    <n v="0.27500000000000002"/>
  </r>
  <r>
    <x v="3"/>
    <x v="0"/>
    <x v="0"/>
    <x v="0"/>
    <x v="1"/>
    <x v="1"/>
    <x v="3"/>
    <x v="0"/>
    <n v="76"/>
    <n v="19.499600000000001"/>
    <n v="34.200000000000003"/>
  </r>
  <r>
    <x v="4"/>
    <x v="10"/>
    <x v="0"/>
    <x v="0"/>
    <x v="0"/>
    <x v="1"/>
    <x v="0"/>
    <x v="0"/>
    <n v="366"/>
    <n v="107.22120000000001"/>
    <n v="164.70000000000002"/>
  </r>
  <r>
    <x v="11"/>
    <x v="3"/>
    <x v="2"/>
    <x v="0"/>
    <x v="1"/>
    <x v="0"/>
    <x v="0"/>
    <x v="1"/>
    <n v="2"/>
    <n v="0"/>
    <n v="0"/>
  </r>
  <r>
    <x v="7"/>
    <x v="0"/>
    <x v="0"/>
    <x v="0"/>
    <x v="1"/>
    <x v="0"/>
    <x v="3"/>
    <x v="1"/>
    <n v="12"/>
    <n v="0"/>
    <n v="0"/>
  </r>
  <r>
    <x v="6"/>
    <x v="10"/>
    <x v="0"/>
    <x v="0"/>
    <x v="0"/>
    <x v="3"/>
    <x v="1"/>
    <x v="0"/>
    <n v="40"/>
    <n v="0"/>
    <n v="22"/>
  </r>
  <r>
    <x v="7"/>
    <x v="11"/>
    <x v="2"/>
    <x v="2"/>
    <x v="1"/>
    <x v="0"/>
    <x v="0"/>
    <x v="0"/>
    <n v="443"/>
    <n v="0"/>
    <n v="121.825"/>
  </r>
  <r>
    <x v="10"/>
    <x v="4"/>
    <x v="3"/>
    <x v="1"/>
    <x v="1"/>
    <x v="0"/>
    <x v="3"/>
    <x v="0"/>
    <n v="16"/>
    <n v="0"/>
    <n v="4.4000000000000004"/>
  </r>
  <r>
    <x v="1"/>
    <x v="10"/>
    <x v="0"/>
    <x v="0"/>
    <x v="1"/>
    <x v="2"/>
    <x v="3"/>
    <x v="1"/>
    <n v="45"/>
    <n v="0"/>
    <n v="0"/>
  </r>
  <r>
    <x v="11"/>
    <x v="3"/>
    <x v="2"/>
    <x v="0"/>
    <x v="1"/>
    <x v="0"/>
    <x v="3"/>
    <x v="0"/>
    <n v="1"/>
    <n v="0"/>
    <n v="0.27500000000000002"/>
  </r>
  <r>
    <x v="3"/>
    <x v="10"/>
    <x v="0"/>
    <x v="2"/>
    <x v="0"/>
    <x v="3"/>
    <x v="3"/>
    <x v="0"/>
    <n v="5"/>
    <n v="0"/>
    <n v="2.75"/>
  </r>
  <r>
    <x v="6"/>
    <x v="15"/>
    <x v="2"/>
    <x v="1"/>
    <x v="1"/>
    <x v="2"/>
    <x v="3"/>
    <x v="1"/>
    <n v="1"/>
    <n v="0"/>
    <n v="0"/>
  </r>
  <r>
    <x v="8"/>
    <x v="0"/>
    <x v="0"/>
    <x v="0"/>
    <x v="1"/>
    <x v="3"/>
    <x v="2"/>
    <x v="1"/>
    <n v="0"/>
    <n v="0"/>
    <n v="0"/>
  </r>
  <r>
    <x v="6"/>
    <x v="2"/>
    <x v="2"/>
    <x v="0"/>
    <x v="1"/>
    <x v="4"/>
    <x v="2"/>
    <x v="1"/>
    <n v="101"/>
    <n v="0"/>
    <n v="0"/>
  </r>
  <r>
    <x v="9"/>
    <x v="6"/>
    <x v="4"/>
    <x v="1"/>
    <x v="0"/>
    <x v="2"/>
    <x v="2"/>
    <x v="0"/>
    <n v="2"/>
    <n v="0"/>
    <n v="0.53"/>
  </r>
  <r>
    <x v="8"/>
    <x v="15"/>
    <x v="2"/>
    <x v="1"/>
    <x v="1"/>
    <x v="2"/>
    <x v="1"/>
    <x v="1"/>
    <n v="1"/>
    <n v="0"/>
    <n v="0"/>
  </r>
  <r>
    <x v="4"/>
    <x v="12"/>
    <x v="1"/>
    <x v="2"/>
    <x v="1"/>
    <x v="2"/>
    <x v="0"/>
    <x v="0"/>
    <n v="2"/>
    <n v="0"/>
    <n v="0.53"/>
  </r>
  <r>
    <x v="1"/>
    <x v="12"/>
    <x v="1"/>
    <x v="1"/>
    <x v="1"/>
    <x v="3"/>
    <x v="2"/>
    <x v="0"/>
    <n v="2"/>
    <n v="0"/>
    <n v="1.1000000000000001"/>
  </r>
  <r>
    <x v="7"/>
    <x v="16"/>
    <x v="7"/>
    <x v="2"/>
    <x v="1"/>
    <x v="2"/>
    <x v="3"/>
    <x v="0"/>
    <n v="11"/>
    <n v="0"/>
    <n v="3.0250000000000004"/>
  </r>
  <r>
    <x v="10"/>
    <x v="10"/>
    <x v="0"/>
    <x v="0"/>
    <x v="0"/>
    <x v="3"/>
    <x v="1"/>
    <x v="0"/>
    <n v="31"/>
    <n v="0"/>
    <n v="17.05"/>
  </r>
  <r>
    <x v="7"/>
    <x v="6"/>
    <x v="4"/>
    <x v="2"/>
    <x v="0"/>
    <x v="3"/>
    <x v="0"/>
    <x v="0"/>
    <n v="2"/>
    <n v="0"/>
    <n v="1.1000000000000001"/>
  </r>
  <r>
    <x v="5"/>
    <x v="16"/>
    <x v="7"/>
    <x v="0"/>
    <x v="1"/>
    <x v="4"/>
    <x v="2"/>
    <x v="0"/>
    <n v="44"/>
    <n v="0"/>
    <n v="24.200000000000003"/>
  </r>
  <r>
    <x v="4"/>
    <x v="5"/>
    <x v="1"/>
    <x v="0"/>
    <x v="1"/>
    <x v="3"/>
    <x v="2"/>
    <x v="1"/>
    <n v="5"/>
    <n v="0"/>
    <n v="0"/>
  </r>
  <r>
    <x v="9"/>
    <x v="9"/>
    <x v="2"/>
    <x v="2"/>
    <x v="1"/>
    <x v="0"/>
    <x v="2"/>
    <x v="1"/>
    <n v="10"/>
    <n v="0"/>
    <n v="0"/>
  </r>
  <r>
    <x v="11"/>
    <x v="11"/>
    <x v="2"/>
    <x v="0"/>
    <x v="1"/>
    <x v="3"/>
    <x v="1"/>
    <x v="0"/>
    <n v="111"/>
    <n v="0"/>
    <n v="61.050000000000004"/>
  </r>
  <r>
    <x v="3"/>
    <x v="8"/>
    <x v="5"/>
    <x v="0"/>
    <x v="1"/>
    <x v="4"/>
    <x v="3"/>
    <x v="1"/>
    <n v="10"/>
    <n v="0"/>
    <n v="0"/>
  </r>
  <r>
    <x v="7"/>
    <x v="17"/>
    <x v="8"/>
    <x v="1"/>
    <x v="1"/>
    <x v="4"/>
    <x v="1"/>
    <x v="0"/>
    <n v="1"/>
    <n v="0"/>
    <n v="0.55000000000000004"/>
  </r>
  <r>
    <x v="10"/>
    <x v="8"/>
    <x v="5"/>
    <x v="0"/>
    <x v="1"/>
    <x v="0"/>
    <x v="3"/>
    <x v="1"/>
    <n v="11"/>
    <n v="0"/>
    <n v="0"/>
  </r>
  <r>
    <x v="8"/>
    <x v="11"/>
    <x v="2"/>
    <x v="2"/>
    <x v="1"/>
    <x v="0"/>
    <x v="3"/>
    <x v="1"/>
    <n v="38"/>
    <n v="0"/>
    <n v="0"/>
  </r>
  <r>
    <x v="4"/>
    <x v="15"/>
    <x v="2"/>
    <x v="0"/>
    <x v="1"/>
    <x v="2"/>
    <x v="0"/>
    <x v="1"/>
    <n v="1"/>
    <n v="0"/>
    <n v="0"/>
  </r>
  <r>
    <x v="8"/>
    <x v="3"/>
    <x v="2"/>
    <x v="2"/>
    <x v="1"/>
    <x v="3"/>
    <x v="2"/>
    <x v="1"/>
    <n v="0"/>
    <n v="0"/>
    <n v="0"/>
  </r>
  <r>
    <x v="8"/>
    <x v="6"/>
    <x v="4"/>
    <x v="0"/>
    <x v="0"/>
    <x v="0"/>
    <x v="2"/>
    <x v="0"/>
    <n v="3946"/>
    <n v="0"/>
    <n v="1085.1500000000001"/>
  </r>
  <r>
    <x v="4"/>
    <x v="10"/>
    <x v="0"/>
    <x v="2"/>
    <x v="1"/>
    <x v="0"/>
    <x v="2"/>
    <x v="1"/>
    <n v="58"/>
    <n v="0"/>
    <n v="0"/>
  </r>
  <r>
    <x v="7"/>
    <x v="10"/>
    <x v="0"/>
    <x v="2"/>
    <x v="1"/>
    <x v="3"/>
    <x v="2"/>
    <x v="0"/>
    <n v="241"/>
    <n v="0"/>
    <n v="132.55000000000001"/>
  </r>
  <r>
    <x v="0"/>
    <x v="11"/>
    <x v="2"/>
    <x v="1"/>
    <x v="1"/>
    <x v="0"/>
    <x v="3"/>
    <x v="1"/>
    <n v="21"/>
    <n v="0"/>
    <n v="0"/>
  </r>
  <r>
    <x v="4"/>
    <x v="11"/>
    <x v="2"/>
    <x v="1"/>
    <x v="1"/>
    <x v="5"/>
    <x v="2"/>
    <x v="0"/>
    <n v="1"/>
    <n v="24.234200000000001"/>
    <n v="0.69000000000000006"/>
  </r>
  <r>
    <x v="1"/>
    <x v="6"/>
    <x v="4"/>
    <x v="0"/>
    <x v="0"/>
    <x v="0"/>
    <x v="3"/>
    <x v="1"/>
    <n v="26"/>
    <n v="0"/>
    <n v="0"/>
  </r>
  <r>
    <x v="4"/>
    <x v="9"/>
    <x v="2"/>
    <x v="1"/>
    <x v="1"/>
    <x v="3"/>
    <x v="0"/>
    <x v="1"/>
    <n v="1"/>
    <n v="0"/>
    <n v="0"/>
  </r>
  <r>
    <x v="5"/>
    <x v="19"/>
    <x v="2"/>
    <x v="2"/>
    <x v="1"/>
    <x v="2"/>
    <x v="3"/>
    <x v="1"/>
    <n v="12"/>
    <n v="0"/>
    <n v="0"/>
  </r>
  <r>
    <x v="9"/>
    <x v="13"/>
    <x v="0"/>
    <x v="0"/>
    <x v="1"/>
    <x v="2"/>
    <x v="0"/>
    <x v="1"/>
    <n v="1"/>
    <n v="0"/>
    <n v="0"/>
  </r>
  <r>
    <x v="9"/>
    <x v="11"/>
    <x v="2"/>
    <x v="2"/>
    <x v="1"/>
    <x v="5"/>
    <x v="2"/>
    <x v="0"/>
    <n v="3"/>
    <n v="47.1355"/>
    <n v="2.0700000000000003"/>
  </r>
  <r>
    <x v="11"/>
    <x v="15"/>
    <x v="2"/>
    <x v="2"/>
    <x v="1"/>
    <x v="1"/>
    <x v="2"/>
    <x v="0"/>
    <n v="34"/>
    <n v="8.4260999999999999"/>
    <n v="15.3"/>
  </r>
  <r>
    <x v="2"/>
    <x v="4"/>
    <x v="3"/>
    <x v="2"/>
    <x v="1"/>
    <x v="1"/>
    <x v="2"/>
    <x v="0"/>
    <n v="149"/>
    <n v="32.482199999999999"/>
    <n v="67.05"/>
  </r>
  <r>
    <x v="2"/>
    <x v="12"/>
    <x v="1"/>
    <x v="0"/>
    <x v="1"/>
    <x v="3"/>
    <x v="2"/>
    <x v="0"/>
    <n v="463"/>
    <n v="0"/>
    <n v="254.65"/>
  </r>
  <r>
    <x v="2"/>
    <x v="23"/>
    <x v="2"/>
    <x v="0"/>
    <x v="1"/>
    <x v="0"/>
    <x v="2"/>
    <x v="0"/>
    <n v="16"/>
    <n v="0"/>
    <n v="4.4000000000000004"/>
  </r>
  <r>
    <x v="1"/>
    <x v="10"/>
    <x v="0"/>
    <x v="2"/>
    <x v="1"/>
    <x v="1"/>
    <x v="2"/>
    <x v="0"/>
    <n v="315"/>
    <n v="104.81180000000001"/>
    <n v="141.75"/>
  </r>
  <r>
    <x v="6"/>
    <x v="1"/>
    <x v="1"/>
    <x v="0"/>
    <x v="1"/>
    <x v="2"/>
    <x v="1"/>
    <x v="0"/>
    <n v="53"/>
    <n v="0"/>
    <n v="14.575000000000001"/>
  </r>
  <r>
    <x v="0"/>
    <x v="0"/>
    <x v="0"/>
    <x v="0"/>
    <x v="0"/>
    <x v="1"/>
    <x v="0"/>
    <x v="0"/>
    <n v="4"/>
    <n v="0.7379"/>
    <n v="1.8"/>
  </r>
  <r>
    <x v="11"/>
    <x v="0"/>
    <x v="0"/>
    <x v="0"/>
    <x v="1"/>
    <x v="3"/>
    <x v="1"/>
    <x v="0"/>
    <n v="3"/>
    <n v="0"/>
    <n v="1.6500000000000001"/>
  </r>
  <r>
    <x v="1"/>
    <x v="4"/>
    <x v="3"/>
    <x v="0"/>
    <x v="1"/>
    <x v="0"/>
    <x v="0"/>
    <x v="0"/>
    <n v="9027"/>
    <n v="0"/>
    <n v="2482.4250000000002"/>
  </r>
  <r>
    <x v="8"/>
    <x v="4"/>
    <x v="3"/>
    <x v="1"/>
    <x v="0"/>
    <x v="0"/>
    <x v="2"/>
    <x v="0"/>
    <n v="1"/>
    <n v="0"/>
    <n v="0.27500000000000002"/>
  </r>
  <r>
    <x v="4"/>
    <x v="17"/>
    <x v="8"/>
    <x v="2"/>
    <x v="1"/>
    <x v="1"/>
    <x v="0"/>
    <x v="0"/>
    <n v="162"/>
    <n v="37.488900000000001"/>
    <n v="72.900000000000006"/>
  </r>
  <r>
    <x v="9"/>
    <x v="2"/>
    <x v="2"/>
    <x v="0"/>
    <x v="1"/>
    <x v="2"/>
    <x v="2"/>
    <x v="1"/>
    <n v="40"/>
    <n v="0"/>
    <n v="0"/>
  </r>
  <r>
    <x v="4"/>
    <x v="23"/>
    <x v="2"/>
    <x v="0"/>
    <x v="1"/>
    <x v="1"/>
    <x v="1"/>
    <x v="0"/>
    <n v="1"/>
    <n v="0.1004"/>
    <n v="0.45"/>
  </r>
  <r>
    <x v="11"/>
    <x v="24"/>
    <x v="2"/>
    <x v="2"/>
    <x v="1"/>
    <x v="3"/>
    <x v="2"/>
    <x v="0"/>
    <n v="3"/>
    <n v="0"/>
    <n v="1.6500000000000001"/>
  </r>
  <r>
    <x v="9"/>
    <x v="10"/>
    <x v="0"/>
    <x v="2"/>
    <x v="1"/>
    <x v="2"/>
    <x v="1"/>
    <x v="0"/>
    <n v="36"/>
    <n v="0"/>
    <n v="9.5400000000000009"/>
  </r>
  <r>
    <x v="3"/>
    <x v="6"/>
    <x v="4"/>
    <x v="0"/>
    <x v="1"/>
    <x v="3"/>
    <x v="1"/>
    <x v="0"/>
    <n v="71"/>
    <n v="0"/>
    <n v="39.050000000000004"/>
  </r>
  <r>
    <x v="10"/>
    <x v="0"/>
    <x v="0"/>
    <x v="2"/>
    <x v="1"/>
    <x v="1"/>
    <x v="2"/>
    <x v="0"/>
    <n v="5"/>
    <n v="2.9184000000000001"/>
    <n v="2.25"/>
  </r>
  <r>
    <x v="4"/>
    <x v="10"/>
    <x v="0"/>
    <x v="0"/>
    <x v="1"/>
    <x v="1"/>
    <x v="3"/>
    <x v="0"/>
    <n v="2138"/>
    <n v="646.44420000000002"/>
    <n v="962.1"/>
  </r>
  <r>
    <x v="4"/>
    <x v="1"/>
    <x v="1"/>
    <x v="1"/>
    <x v="1"/>
    <x v="0"/>
    <x v="0"/>
    <x v="0"/>
    <n v="4"/>
    <n v="0"/>
    <n v="1.06"/>
  </r>
  <r>
    <x v="0"/>
    <x v="11"/>
    <x v="2"/>
    <x v="1"/>
    <x v="1"/>
    <x v="1"/>
    <x v="3"/>
    <x v="0"/>
    <n v="54"/>
    <n v="11.9153"/>
    <n v="24.3"/>
  </r>
  <r>
    <x v="8"/>
    <x v="8"/>
    <x v="5"/>
    <x v="2"/>
    <x v="1"/>
    <x v="2"/>
    <x v="1"/>
    <x v="0"/>
    <n v="7"/>
    <n v="0"/>
    <n v="1.925"/>
  </r>
  <r>
    <x v="9"/>
    <x v="16"/>
    <x v="7"/>
    <x v="0"/>
    <x v="1"/>
    <x v="3"/>
    <x v="2"/>
    <x v="0"/>
    <n v="526"/>
    <n v="0"/>
    <n v="289.3"/>
  </r>
  <r>
    <x v="6"/>
    <x v="12"/>
    <x v="1"/>
    <x v="2"/>
    <x v="1"/>
    <x v="2"/>
    <x v="3"/>
    <x v="0"/>
    <n v="6"/>
    <n v="0"/>
    <n v="1.6500000000000001"/>
  </r>
  <r>
    <x v="6"/>
    <x v="26"/>
    <x v="2"/>
    <x v="1"/>
    <x v="1"/>
    <x v="0"/>
    <x v="0"/>
    <x v="1"/>
    <n v="1"/>
    <n v="0"/>
    <n v="0"/>
  </r>
  <r>
    <x v="4"/>
    <x v="15"/>
    <x v="2"/>
    <x v="1"/>
    <x v="1"/>
    <x v="5"/>
    <x v="2"/>
    <x v="0"/>
    <n v="53"/>
    <n v="1130.4575"/>
    <n v="36.57"/>
  </r>
  <r>
    <x v="4"/>
    <x v="2"/>
    <x v="2"/>
    <x v="1"/>
    <x v="1"/>
    <x v="1"/>
    <x v="0"/>
    <x v="0"/>
    <n v="3"/>
    <n v="0.83610000000000007"/>
    <n v="1.35"/>
  </r>
  <r>
    <x v="0"/>
    <x v="4"/>
    <x v="3"/>
    <x v="0"/>
    <x v="1"/>
    <x v="3"/>
    <x v="0"/>
    <x v="1"/>
    <n v="31"/>
    <n v="0"/>
    <n v="0"/>
  </r>
  <r>
    <x v="10"/>
    <x v="4"/>
    <x v="3"/>
    <x v="0"/>
    <x v="1"/>
    <x v="3"/>
    <x v="3"/>
    <x v="1"/>
    <n v="14"/>
    <n v="0"/>
    <n v="0"/>
  </r>
  <r>
    <x v="6"/>
    <x v="1"/>
    <x v="1"/>
    <x v="0"/>
    <x v="1"/>
    <x v="0"/>
    <x v="1"/>
    <x v="0"/>
    <n v="426"/>
    <n v="0"/>
    <n v="117.15"/>
  </r>
  <r>
    <x v="0"/>
    <x v="5"/>
    <x v="1"/>
    <x v="0"/>
    <x v="1"/>
    <x v="4"/>
    <x v="2"/>
    <x v="0"/>
    <n v="21"/>
    <n v="0"/>
    <n v="11.55"/>
  </r>
  <r>
    <x v="0"/>
    <x v="11"/>
    <x v="2"/>
    <x v="1"/>
    <x v="1"/>
    <x v="4"/>
    <x v="2"/>
    <x v="1"/>
    <n v="28"/>
    <n v="0"/>
    <n v="0"/>
  </r>
  <r>
    <x v="4"/>
    <x v="1"/>
    <x v="1"/>
    <x v="2"/>
    <x v="1"/>
    <x v="3"/>
    <x v="2"/>
    <x v="1"/>
    <n v="1"/>
    <n v="0"/>
    <n v="0"/>
  </r>
  <r>
    <x v="3"/>
    <x v="1"/>
    <x v="1"/>
    <x v="1"/>
    <x v="1"/>
    <x v="2"/>
    <x v="0"/>
    <x v="0"/>
    <n v="2"/>
    <n v="0"/>
    <n v="0.55000000000000004"/>
  </r>
  <r>
    <x v="9"/>
    <x v="16"/>
    <x v="7"/>
    <x v="0"/>
    <x v="1"/>
    <x v="1"/>
    <x v="0"/>
    <x v="0"/>
    <n v="456"/>
    <n v="170.1234"/>
    <n v="205.20000000000002"/>
  </r>
  <r>
    <x v="8"/>
    <x v="19"/>
    <x v="2"/>
    <x v="0"/>
    <x v="1"/>
    <x v="1"/>
    <x v="0"/>
    <x v="0"/>
    <n v="1085"/>
    <n v="328.58480000000003"/>
    <n v="488.25"/>
  </r>
  <r>
    <x v="11"/>
    <x v="8"/>
    <x v="5"/>
    <x v="0"/>
    <x v="1"/>
    <x v="5"/>
    <x v="1"/>
    <x v="0"/>
    <n v="2"/>
    <n v="58.136000000000003"/>
    <n v="1.3800000000000001"/>
  </r>
  <r>
    <x v="11"/>
    <x v="8"/>
    <x v="5"/>
    <x v="0"/>
    <x v="1"/>
    <x v="2"/>
    <x v="3"/>
    <x v="0"/>
    <n v="27"/>
    <n v="0"/>
    <n v="7.4250000000000007"/>
  </r>
  <r>
    <x v="1"/>
    <x v="15"/>
    <x v="2"/>
    <x v="1"/>
    <x v="1"/>
    <x v="0"/>
    <x v="3"/>
    <x v="0"/>
    <n v="33"/>
    <n v="0"/>
    <n v="8.995000000000001"/>
  </r>
  <r>
    <x v="0"/>
    <x v="9"/>
    <x v="2"/>
    <x v="0"/>
    <x v="1"/>
    <x v="4"/>
    <x v="2"/>
    <x v="0"/>
    <n v="65"/>
    <n v="0"/>
    <n v="35.75"/>
  </r>
  <r>
    <x v="1"/>
    <x v="11"/>
    <x v="2"/>
    <x v="0"/>
    <x v="1"/>
    <x v="5"/>
    <x v="3"/>
    <x v="1"/>
    <n v="14"/>
    <n v="202.89620000000002"/>
    <n v="0"/>
  </r>
  <r>
    <x v="10"/>
    <x v="6"/>
    <x v="4"/>
    <x v="0"/>
    <x v="0"/>
    <x v="2"/>
    <x v="3"/>
    <x v="0"/>
    <n v="56"/>
    <n v="0"/>
    <n v="15.4"/>
  </r>
  <r>
    <x v="4"/>
    <x v="23"/>
    <x v="2"/>
    <x v="2"/>
    <x v="1"/>
    <x v="0"/>
    <x v="3"/>
    <x v="0"/>
    <n v="1"/>
    <n v="0"/>
    <n v="0.26500000000000001"/>
  </r>
  <r>
    <x v="2"/>
    <x v="2"/>
    <x v="2"/>
    <x v="0"/>
    <x v="1"/>
    <x v="4"/>
    <x v="0"/>
    <x v="1"/>
    <n v="87"/>
    <n v="0"/>
    <n v="0"/>
  </r>
  <r>
    <x v="1"/>
    <x v="22"/>
    <x v="7"/>
    <x v="0"/>
    <x v="1"/>
    <x v="0"/>
    <x v="0"/>
    <x v="1"/>
    <n v="2"/>
    <n v="0"/>
    <n v="0"/>
  </r>
  <r>
    <x v="9"/>
    <x v="11"/>
    <x v="2"/>
    <x v="2"/>
    <x v="1"/>
    <x v="0"/>
    <x v="0"/>
    <x v="1"/>
    <n v="12"/>
    <n v="0"/>
    <n v="0"/>
  </r>
  <r>
    <x v="9"/>
    <x v="4"/>
    <x v="3"/>
    <x v="2"/>
    <x v="1"/>
    <x v="3"/>
    <x v="3"/>
    <x v="0"/>
    <n v="12"/>
    <n v="0"/>
    <n v="6.6000000000000005"/>
  </r>
  <r>
    <x v="10"/>
    <x v="5"/>
    <x v="1"/>
    <x v="0"/>
    <x v="1"/>
    <x v="2"/>
    <x v="3"/>
    <x v="0"/>
    <n v="70"/>
    <n v="0"/>
    <n v="19.25"/>
  </r>
  <r>
    <x v="9"/>
    <x v="4"/>
    <x v="3"/>
    <x v="0"/>
    <x v="1"/>
    <x v="0"/>
    <x v="2"/>
    <x v="1"/>
    <n v="431"/>
    <n v="0"/>
    <n v="0"/>
  </r>
  <r>
    <x v="3"/>
    <x v="17"/>
    <x v="8"/>
    <x v="0"/>
    <x v="1"/>
    <x v="3"/>
    <x v="2"/>
    <x v="0"/>
    <n v="1715"/>
    <n v="0"/>
    <n v="943.25"/>
  </r>
  <r>
    <x v="8"/>
    <x v="17"/>
    <x v="8"/>
    <x v="0"/>
    <x v="1"/>
    <x v="0"/>
    <x v="0"/>
    <x v="0"/>
    <n v="3874"/>
    <n v="0"/>
    <n v="1065.3500000000001"/>
  </r>
  <r>
    <x v="0"/>
    <x v="19"/>
    <x v="2"/>
    <x v="2"/>
    <x v="1"/>
    <x v="0"/>
    <x v="0"/>
    <x v="0"/>
    <n v="147"/>
    <n v="0"/>
    <n v="38.955000000000005"/>
  </r>
  <r>
    <x v="3"/>
    <x v="21"/>
    <x v="0"/>
    <x v="0"/>
    <x v="1"/>
    <x v="0"/>
    <x v="3"/>
    <x v="0"/>
    <n v="23"/>
    <n v="0"/>
    <n v="6.3250000000000002"/>
  </r>
  <r>
    <x v="9"/>
    <x v="15"/>
    <x v="2"/>
    <x v="0"/>
    <x v="1"/>
    <x v="3"/>
    <x v="3"/>
    <x v="1"/>
    <n v="1"/>
    <n v="0"/>
    <n v="0"/>
  </r>
  <r>
    <x v="6"/>
    <x v="21"/>
    <x v="0"/>
    <x v="0"/>
    <x v="1"/>
    <x v="3"/>
    <x v="3"/>
    <x v="0"/>
    <n v="2"/>
    <n v="0"/>
    <n v="1.1000000000000001"/>
  </r>
  <r>
    <x v="5"/>
    <x v="8"/>
    <x v="5"/>
    <x v="2"/>
    <x v="1"/>
    <x v="3"/>
    <x v="2"/>
    <x v="0"/>
    <n v="15"/>
    <n v="0"/>
    <n v="8.25"/>
  </r>
  <r>
    <x v="9"/>
    <x v="12"/>
    <x v="1"/>
    <x v="0"/>
    <x v="1"/>
    <x v="4"/>
    <x v="2"/>
    <x v="0"/>
    <n v="76"/>
    <n v="0"/>
    <n v="41.800000000000004"/>
  </r>
  <r>
    <x v="11"/>
    <x v="8"/>
    <x v="5"/>
    <x v="2"/>
    <x v="1"/>
    <x v="0"/>
    <x v="3"/>
    <x v="1"/>
    <n v="2"/>
    <n v="0"/>
    <n v="0"/>
  </r>
  <r>
    <x v="11"/>
    <x v="6"/>
    <x v="4"/>
    <x v="0"/>
    <x v="0"/>
    <x v="1"/>
    <x v="3"/>
    <x v="0"/>
    <n v="189"/>
    <n v="49.967700000000001"/>
    <n v="85.05"/>
  </r>
  <r>
    <x v="7"/>
    <x v="11"/>
    <x v="2"/>
    <x v="1"/>
    <x v="1"/>
    <x v="2"/>
    <x v="1"/>
    <x v="0"/>
    <n v="18"/>
    <n v="0"/>
    <n v="4.95"/>
  </r>
  <r>
    <x v="1"/>
    <x v="4"/>
    <x v="3"/>
    <x v="2"/>
    <x v="0"/>
    <x v="1"/>
    <x v="0"/>
    <x v="0"/>
    <n v="1"/>
    <n v="0.28500000000000003"/>
    <n v="0.45"/>
  </r>
  <r>
    <x v="0"/>
    <x v="22"/>
    <x v="7"/>
    <x v="0"/>
    <x v="1"/>
    <x v="1"/>
    <x v="0"/>
    <x v="0"/>
    <n v="8"/>
    <n v="1.7721"/>
    <n v="3.6"/>
  </r>
  <r>
    <x v="10"/>
    <x v="10"/>
    <x v="0"/>
    <x v="2"/>
    <x v="1"/>
    <x v="2"/>
    <x v="0"/>
    <x v="0"/>
    <n v="100"/>
    <n v="0"/>
    <n v="27.5"/>
  </r>
  <r>
    <x v="11"/>
    <x v="9"/>
    <x v="2"/>
    <x v="0"/>
    <x v="1"/>
    <x v="3"/>
    <x v="1"/>
    <x v="0"/>
    <n v="31"/>
    <n v="0"/>
    <n v="17.05"/>
  </r>
  <r>
    <x v="10"/>
    <x v="1"/>
    <x v="1"/>
    <x v="2"/>
    <x v="1"/>
    <x v="3"/>
    <x v="0"/>
    <x v="0"/>
    <n v="2"/>
    <n v="0"/>
    <n v="1.1000000000000001"/>
  </r>
  <r>
    <x v="6"/>
    <x v="4"/>
    <x v="3"/>
    <x v="2"/>
    <x v="1"/>
    <x v="3"/>
    <x v="0"/>
    <x v="1"/>
    <n v="1"/>
    <n v="0"/>
    <n v="0"/>
  </r>
  <r>
    <x v="5"/>
    <x v="9"/>
    <x v="2"/>
    <x v="0"/>
    <x v="1"/>
    <x v="0"/>
    <x v="3"/>
    <x v="1"/>
    <n v="44"/>
    <n v="0"/>
    <n v="0"/>
  </r>
  <r>
    <x v="4"/>
    <x v="9"/>
    <x v="2"/>
    <x v="1"/>
    <x v="1"/>
    <x v="3"/>
    <x v="3"/>
    <x v="0"/>
    <n v="4"/>
    <n v="0"/>
    <n v="2.2000000000000002"/>
  </r>
  <r>
    <x v="9"/>
    <x v="19"/>
    <x v="2"/>
    <x v="1"/>
    <x v="1"/>
    <x v="0"/>
    <x v="2"/>
    <x v="0"/>
    <n v="513"/>
    <n v="0"/>
    <n v="135.94499999999999"/>
  </r>
  <r>
    <x v="2"/>
    <x v="6"/>
    <x v="4"/>
    <x v="1"/>
    <x v="1"/>
    <x v="2"/>
    <x v="1"/>
    <x v="0"/>
    <n v="3"/>
    <n v="0"/>
    <n v="0.82500000000000007"/>
  </r>
  <r>
    <x v="9"/>
    <x v="2"/>
    <x v="2"/>
    <x v="2"/>
    <x v="1"/>
    <x v="1"/>
    <x v="3"/>
    <x v="0"/>
    <n v="27"/>
    <n v="7.5385"/>
    <n v="12.15"/>
  </r>
  <r>
    <x v="11"/>
    <x v="12"/>
    <x v="1"/>
    <x v="2"/>
    <x v="1"/>
    <x v="2"/>
    <x v="0"/>
    <x v="0"/>
    <n v="11"/>
    <n v="0"/>
    <n v="3.0250000000000004"/>
  </r>
  <r>
    <x v="0"/>
    <x v="11"/>
    <x v="2"/>
    <x v="1"/>
    <x v="1"/>
    <x v="2"/>
    <x v="0"/>
    <x v="0"/>
    <n v="25"/>
    <n v="0"/>
    <n v="6.625"/>
  </r>
  <r>
    <x v="8"/>
    <x v="11"/>
    <x v="2"/>
    <x v="0"/>
    <x v="1"/>
    <x v="2"/>
    <x v="1"/>
    <x v="1"/>
    <n v="37"/>
    <n v="0"/>
    <n v="0"/>
  </r>
  <r>
    <x v="2"/>
    <x v="19"/>
    <x v="2"/>
    <x v="0"/>
    <x v="1"/>
    <x v="2"/>
    <x v="1"/>
    <x v="0"/>
    <n v="78"/>
    <n v="0"/>
    <n v="21.45"/>
  </r>
  <r>
    <x v="5"/>
    <x v="4"/>
    <x v="3"/>
    <x v="2"/>
    <x v="0"/>
    <x v="2"/>
    <x v="0"/>
    <x v="0"/>
    <n v="2"/>
    <n v="0"/>
    <n v="0.53"/>
  </r>
  <r>
    <x v="3"/>
    <x v="4"/>
    <x v="3"/>
    <x v="2"/>
    <x v="1"/>
    <x v="0"/>
    <x v="3"/>
    <x v="1"/>
    <n v="2"/>
    <n v="0"/>
    <n v="0"/>
  </r>
  <r>
    <x v="3"/>
    <x v="6"/>
    <x v="4"/>
    <x v="2"/>
    <x v="0"/>
    <x v="3"/>
    <x v="2"/>
    <x v="1"/>
    <n v="1"/>
    <n v="0"/>
    <n v="0"/>
  </r>
  <r>
    <x v="6"/>
    <x v="23"/>
    <x v="2"/>
    <x v="0"/>
    <x v="1"/>
    <x v="0"/>
    <x v="3"/>
    <x v="0"/>
    <n v="9"/>
    <n v="0"/>
    <n v="2.4750000000000001"/>
  </r>
  <r>
    <x v="1"/>
    <x v="12"/>
    <x v="1"/>
    <x v="0"/>
    <x v="1"/>
    <x v="0"/>
    <x v="0"/>
    <x v="1"/>
    <n v="7"/>
    <n v="0"/>
    <n v="0"/>
  </r>
  <r>
    <x v="1"/>
    <x v="9"/>
    <x v="2"/>
    <x v="2"/>
    <x v="1"/>
    <x v="3"/>
    <x v="0"/>
    <x v="0"/>
    <n v="7"/>
    <n v="0"/>
    <n v="3.85"/>
  </r>
  <r>
    <x v="9"/>
    <x v="6"/>
    <x v="4"/>
    <x v="1"/>
    <x v="0"/>
    <x v="1"/>
    <x v="0"/>
    <x v="0"/>
    <n v="6"/>
    <n v="0.8387"/>
    <n v="2.7"/>
  </r>
  <r>
    <x v="0"/>
    <x v="7"/>
    <x v="2"/>
    <x v="0"/>
    <x v="1"/>
    <x v="2"/>
    <x v="1"/>
    <x v="0"/>
    <n v="1"/>
    <n v="0"/>
    <n v="0.26500000000000001"/>
  </r>
  <r>
    <x v="10"/>
    <x v="4"/>
    <x v="3"/>
    <x v="0"/>
    <x v="1"/>
    <x v="2"/>
    <x v="1"/>
    <x v="1"/>
    <n v="2"/>
    <n v="0"/>
    <n v="0"/>
  </r>
  <r>
    <x v="9"/>
    <x v="11"/>
    <x v="2"/>
    <x v="2"/>
    <x v="1"/>
    <x v="0"/>
    <x v="3"/>
    <x v="0"/>
    <n v="512"/>
    <n v="0"/>
    <n v="135.68"/>
  </r>
  <r>
    <x v="9"/>
    <x v="10"/>
    <x v="0"/>
    <x v="0"/>
    <x v="0"/>
    <x v="5"/>
    <x v="0"/>
    <x v="0"/>
    <n v="2"/>
    <n v="35.2851"/>
    <n v="1.3800000000000001"/>
  </r>
  <r>
    <x v="2"/>
    <x v="19"/>
    <x v="2"/>
    <x v="2"/>
    <x v="1"/>
    <x v="0"/>
    <x v="1"/>
    <x v="1"/>
    <n v="5"/>
    <n v="0"/>
    <n v="0"/>
  </r>
  <r>
    <x v="11"/>
    <x v="8"/>
    <x v="5"/>
    <x v="0"/>
    <x v="1"/>
    <x v="0"/>
    <x v="3"/>
    <x v="0"/>
    <n v="473"/>
    <n v="0"/>
    <n v="130.07500000000002"/>
  </r>
  <r>
    <x v="1"/>
    <x v="19"/>
    <x v="2"/>
    <x v="0"/>
    <x v="1"/>
    <x v="5"/>
    <x v="2"/>
    <x v="0"/>
    <n v="1"/>
    <n v="9.0839999999999996"/>
    <n v="0.69000000000000006"/>
  </r>
  <r>
    <x v="0"/>
    <x v="4"/>
    <x v="3"/>
    <x v="1"/>
    <x v="1"/>
    <x v="1"/>
    <x v="2"/>
    <x v="0"/>
    <n v="9"/>
    <n v="1.4062000000000001"/>
    <n v="4.05"/>
  </r>
  <r>
    <x v="1"/>
    <x v="22"/>
    <x v="7"/>
    <x v="0"/>
    <x v="1"/>
    <x v="3"/>
    <x v="0"/>
    <x v="0"/>
    <n v="5"/>
    <n v="0"/>
    <n v="2.75"/>
  </r>
  <r>
    <x v="1"/>
    <x v="8"/>
    <x v="5"/>
    <x v="0"/>
    <x v="1"/>
    <x v="0"/>
    <x v="1"/>
    <x v="0"/>
    <n v="135"/>
    <n v="0"/>
    <n v="36.965000000000003"/>
  </r>
  <r>
    <x v="9"/>
    <x v="15"/>
    <x v="2"/>
    <x v="1"/>
    <x v="1"/>
    <x v="5"/>
    <x v="3"/>
    <x v="0"/>
    <n v="10"/>
    <n v="364.35700000000003"/>
    <n v="6.9"/>
  </r>
  <r>
    <x v="9"/>
    <x v="10"/>
    <x v="0"/>
    <x v="0"/>
    <x v="1"/>
    <x v="3"/>
    <x v="1"/>
    <x v="0"/>
    <n v="176"/>
    <n v="0"/>
    <n v="96.800000000000011"/>
  </r>
  <r>
    <x v="4"/>
    <x v="9"/>
    <x v="2"/>
    <x v="0"/>
    <x v="1"/>
    <x v="2"/>
    <x v="2"/>
    <x v="1"/>
    <n v="32"/>
    <n v="0"/>
    <n v="0"/>
  </r>
  <r>
    <x v="4"/>
    <x v="4"/>
    <x v="3"/>
    <x v="0"/>
    <x v="1"/>
    <x v="1"/>
    <x v="3"/>
    <x v="0"/>
    <n v="3270"/>
    <n v="965.2654"/>
    <n v="1471.5"/>
  </r>
  <r>
    <x v="4"/>
    <x v="6"/>
    <x v="4"/>
    <x v="0"/>
    <x v="0"/>
    <x v="2"/>
    <x v="0"/>
    <x v="1"/>
    <n v="1"/>
    <n v="0"/>
    <n v="0"/>
  </r>
  <r>
    <x v="1"/>
    <x v="6"/>
    <x v="4"/>
    <x v="0"/>
    <x v="0"/>
    <x v="2"/>
    <x v="3"/>
    <x v="0"/>
    <n v="94"/>
    <n v="0"/>
    <n v="25.76"/>
  </r>
  <r>
    <x v="11"/>
    <x v="11"/>
    <x v="2"/>
    <x v="2"/>
    <x v="1"/>
    <x v="0"/>
    <x v="1"/>
    <x v="1"/>
    <n v="2"/>
    <n v="0"/>
    <n v="0"/>
  </r>
  <r>
    <x v="8"/>
    <x v="17"/>
    <x v="8"/>
    <x v="0"/>
    <x v="1"/>
    <x v="3"/>
    <x v="0"/>
    <x v="1"/>
    <n v="26"/>
    <n v="0"/>
    <n v="0"/>
  </r>
  <r>
    <x v="1"/>
    <x v="18"/>
    <x v="9"/>
    <x v="0"/>
    <x v="0"/>
    <x v="0"/>
    <x v="3"/>
    <x v="0"/>
    <n v="2"/>
    <n v="0"/>
    <n v="0.55000000000000004"/>
  </r>
  <r>
    <x v="6"/>
    <x v="16"/>
    <x v="7"/>
    <x v="0"/>
    <x v="1"/>
    <x v="0"/>
    <x v="3"/>
    <x v="1"/>
    <n v="9"/>
    <n v="0"/>
    <n v="0"/>
  </r>
  <r>
    <x v="0"/>
    <x v="15"/>
    <x v="2"/>
    <x v="0"/>
    <x v="1"/>
    <x v="0"/>
    <x v="1"/>
    <x v="0"/>
    <n v="465"/>
    <n v="0"/>
    <n v="123.22500000000001"/>
  </r>
  <r>
    <x v="2"/>
    <x v="2"/>
    <x v="2"/>
    <x v="0"/>
    <x v="1"/>
    <x v="3"/>
    <x v="1"/>
    <x v="0"/>
    <n v="5"/>
    <n v="0"/>
    <n v="2.75"/>
  </r>
  <r>
    <x v="1"/>
    <x v="15"/>
    <x v="2"/>
    <x v="0"/>
    <x v="1"/>
    <x v="5"/>
    <x v="1"/>
    <x v="1"/>
    <n v="5"/>
    <n v="189.80270000000002"/>
    <n v="0"/>
  </r>
  <r>
    <x v="0"/>
    <x v="10"/>
    <x v="0"/>
    <x v="1"/>
    <x v="0"/>
    <x v="1"/>
    <x v="0"/>
    <x v="0"/>
    <n v="6"/>
    <n v="1.123"/>
    <n v="2.7"/>
  </r>
  <r>
    <x v="8"/>
    <x v="10"/>
    <x v="0"/>
    <x v="0"/>
    <x v="0"/>
    <x v="2"/>
    <x v="0"/>
    <x v="1"/>
    <n v="4"/>
    <n v="0"/>
    <n v="0"/>
  </r>
  <r>
    <x v="1"/>
    <x v="11"/>
    <x v="2"/>
    <x v="0"/>
    <x v="1"/>
    <x v="2"/>
    <x v="3"/>
    <x v="1"/>
    <n v="37"/>
    <n v="0"/>
    <n v="0"/>
  </r>
  <r>
    <x v="6"/>
    <x v="23"/>
    <x v="2"/>
    <x v="0"/>
    <x v="1"/>
    <x v="2"/>
    <x v="2"/>
    <x v="0"/>
    <n v="8"/>
    <n v="0"/>
    <n v="2.2000000000000002"/>
  </r>
  <r>
    <x v="0"/>
    <x v="10"/>
    <x v="0"/>
    <x v="1"/>
    <x v="1"/>
    <x v="2"/>
    <x v="2"/>
    <x v="1"/>
    <n v="1"/>
    <n v="0"/>
    <n v="0"/>
  </r>
  <r>
    <x v="2"/>
    <x v="10"/>
    <x v="0"/>
    <x v="2"/>
    <x v="0"/>
    <x v="3"/>
    <x v="1"/>
    <x v="0"/>
    <n v="4"/>
    <n v="0"/>
    <n v="2.2000000000000002"/>
  </r>
  <r>
    <x v="10"/>
    <x v="12"/>
    <x v="1"/>
    <x v="1"/>
    <x v="1"/>
    <x v="2"/>
    <x v="0"/>
    <x v="0"/>
    <n v="8"/>
    <n v="0"/>
    <n v="2.2000000000000002"/>
  </r>
  <r>
    <x v="2"/>
    <x v="0"/>
    <x v="0"/>
    <x v="0"/>
    <x v="1"/>
    <x v="0"/>
    <x v="3"/>
    <x v="0"/>
    <n v="502"/>
    <n v="0"/>
    <n v="138.05000000000001"/>
  </r>
  <r>
    <x v="5"/>
    <x v="25"/>
    <x v="11"/>
    <x v="0"/>
    <x v="1"/>
    <x v="0"/>
    <x v="1"/>
    <x v="0"/>
    <n v="6"/>
    <n v="0"/>
    <n v="1.59"/>
  </r>
  <r>
    <x v="3"/>
    <x v="10"/>
    <x v="0"/>
    <x v="2"/>
    <x v="0"/>
    <x v="4"/>
    <x v="3"/>
    <x v="1"/>
    <n v="15"/>
    <n v="0"/>
    <n v="0"/>
  </r>
  <r>
    <x v="1"/>
    <x v="10"/>
    <x v="0"/>
    <x v="1"/>
    <x v="1"/>
    <x v="4"/>
    <x v="3"/>
    <x v="1"/>
    <n v="19"/>
    <n v="0"/>
    <n v="0"/>
  </r>
  <r>
    <x v="7"/>
    <x v="15"/>
    <x v="2"/>
    <x v="0"/>
    <x v="1"/>
    <x v="1"/>
    <x v="1"/>
    <x v="0"/>
    <n v="360"/>
    <n v="129.99290000000002"/>
    <n v="162"/>
  </r>
  <r>
    <x v="10"/>
    <x v="6"/>
    <x v="4"/>
    <x v="0"/>
    <x v="0"/>
    <x v="4"/>
    <x v="2"/>
    <x v="0"/>
    <n v="40"/>
    <n v="0"/>
    <n v="22"/>
  </r>
  <r>
    <x v="11"/>
    <x v="10"/>
    <x v="0"/>
    <x v="0"/>
    <x v="0"/>
    <x v="4"/>
    <x v="2"/>
    <x v="1"/>
    <n v="12"/>
    <n v="0"/>
    <n v="0"/>
  </r>
  <r>
    <x v="8"/>
    <x v="10"/>
    <x v="0"/>
    <x v="2"/>
    <x v="0"/>
    <x v="1"/>
    <x v="1"/>
    <x v="0"/>
    <n v="20"/>
    <n v="8.3821000000000012"/>
    <n v="9"/>
  </r>
  <r>
    <x v="9"/>
    <x v="8"/>
    <x v="5"/>
    <x v="1"/>
    <x v="1"/>
    <x v="1"/>
    <x v="1"/>
    <x v="0"/>
    <n v="6"/>
    <n v="1.5070000000000001"/>
    <n v="2.7"/>
  </r>
  <r>
    <x v="7"/>
    <x v="4"/>
    <x v="3"/>
    <x v="0"/>
    <x v="0"/>
    <x v="2"/>
    <x v="0"/>
    <x v="0"/>
    <n v="16"/>
    <n v="0"/>
    <n v="4.4000000000000004"/>
  </r>
  <r>
    <x v="3"/>
    <x v="11"/>
    <x v="2"/>
    <x v="1"/>
    <x v="1"/>
    <x v="0"/>
    <x v="0"/>
    <x v="1"/>
    <n v="8"/>
    <n v="0"/>
    <n v="0"/>
  </r>
  <r>
    <x v="3"/>
    <x v="4"/>
    <x v="3"/>
    <x v="0"/>
    <x v="1"/>
    <x v="0"/>
    <x v="0"/>
    <x v="1"/>
    <n v="88"/>
    <n v="0"/>
    <n v="0"/>
  </r>
  <r>
    <x v="5"/>
    <x v="4"/>
    <x v="3"/>
    <x v="0"/>
    <x v="0"/>
    <x v="0"/>
    <x v="3"/>
    <x v="1"/>
    <n v="13"/>
    <n v="0"/>
    <n v="0"/>
  </r>
  <r>
    <x v="1"/>
    <x v="15"/>
    <x v="2"/>
    <x v="0"/>
    <x v="1"/>
    <x v="1"/>
    <x v="3"/>
    <x v="0"/>
    <n v="347"/>
    <n v="112.548"/>
    <n v="156.15"/>
  </r>
  <r>
    <x v="9"/>
    <x v="11"/>
    <x v="2"/>
    <x v="0"/>
    <x v="1"/>
    <x v="4"/>
    <x v="3"/>
    <x v="0"/>
    <n v="45"/>
    <n v="0"/>
    <n v="24.75"/>
  </r>
  <r>
    <x v="6"/>
    <x v="16"/>
    <x v="7"/>
    <x v="2"/>
    <x v="1"/>
    <x v="0"/>
    <x v="0"/>
    <x v="0"/>
    <n v="32"/>
    <n v="0"/>
    <n v="8.8000000000000007"/>
  </r>
  <r>
    <x v="3"/>
    <x v="16"/>
    <x v="7"/>
    <x v="0"/>
    <x v="1"/>
    <x v="4"/>
    <x v="0"/>
    <x v="1"/>
    <n v="7"/>
    <n v="0"/>
    <n v="0"/>
  </r>
  <r>
    <x v="3"/>
    <x v="4"/>
    <x v="3"/>
    <x v="0"/>
    <x v="0"/>
    <x v="0"/>
    <x v="3"/>
    <x v="1"/>
    <n v="9"/>
    <n v="0"/>
    <n v="0"/>
  </r>
  <r>
    <x v="5"/>
    <x v="15"/>
    <x v="2"/>
    <x v="0"/>
    <x v="1"/>
    <x v="3"/>
    <x v="2"/>
    <x v="0"/>
    <n v="583"/>
    <n v="0"/>
    <n v="320.65000000000003"/>
  </r>
  <r>
    <x v="11"/>
    <x v="11"/>
    <x v="2"/>
    <x v="1"/>
    <x v="1"/>
    <x v="0"/>
    <x v="2"/>
    <x v="1"/>
    <n v="48"/>
    <n v="0"/>
    <n v="0"/>
  </r>
  <r>
    <x v="11"/>
    <x v="17"/>
    <x v="8"/>
    <x v="0"/>
    <x v="1"/>
    <x v="5"/>
    <x v="3"/>
    <x v="1"/>
    <n v="6"/>
    <n v="80.720600000000005"/>
    <n v="0"/>
  </r>
  <r>
    <x v="7"/>
    <x v="4"/>
    <x v="3"/>
    <x v="2"/>
    <x v="0"/>
    <x v="0"/>
    <x v="2"/>
    <x v="1"/>
    <n v="2"/>
    <n v="0"/>
    <n v="0"/>
  </r>
  <r>
    <x v="6"/>
    <x v="8"/>
    <x v="5"/>
    <x v="0"/>
    <x v="1"/>
    <x v="2"/>
    <x v="1"/>
    <x v="1"/>
    <n v="4"/>
    <n v="0"/>
    <n v="0"/>
  </r>
  <r>
    <x v="0"/>
    <x v="15"/>
    <x v="2"/>
    <x v="0"/>
    <x v="1"/>
    <x v="3"/>
    <x v="1"/>
    <x v="1"/>
    <n v="1"/>
    <n v="0"/>
    <n v="0"/>
  </r>
  <r>
    <x v="1"/>
    <x v="12"/>
    <x v="1"/>
    <x v="0"/>
    <x v="1"/>
    <x v="3"/>
    <x v="2"/>
    <x v="1"/>
    <n v="2"/>
    <n v="0"/>
    <n v="0"/>
  </r>
  <r>
    <x v="0"/>
    <x v="9"/>
    <x v="2"/>
    <x v="1"/>
    <x v="1"/>
    <x v="1"/>
    <x v="3"/>
    <x v="0"/>
    <n v="16"/>
    <n v="3.6947000000000001"/>
    <n v="7.2"/>
  </r>
  <r>
    <x v="7"/>
    <x v="6"/>
    <x v="4"/>
    <x v="0"/>
    <x v="1"/>
    <x v="1"/>
    <x v="0"/>
    <x v="0"/>
    <n v="1612"/>
    <n v="556.24760000000003"/>
    <n v="725.40000000000009"/>
  </r>
  <r>
    <x v="5"/>
    <x v="9"/>
    <x v="2"/>
    <x v="1"/>
    <x v="1"/>
    <x v="4"/>
    <x v="0"/>
    <x v="0"/>
    <n v="1"/>
    <n v="0"/>
    <n v="0.55000000000000004"/>
  </r>
  <r>
    <x v="8"/>
    <x v="1"/>
    <x v="1"/>
    <x v="0"/>
    <x v="1"/>
    <x v="2"/>
    <x v="1"/>
    <x v="1"/>
    <n v="1"/>
    <n v="0"/>
    <n v="0"/>
  </r>
  <r>
    <x v="9"/>
    <x v="12"/>
    <x v="1"/>
    <x v="0"/>
    <x v="1"/>
    <x v="0"/>
    <x v="2"/>
    <x v="1"/>
    <n v="35"/>
    <n v="0"/>
    <n v="0"/>
  </r>
  <r>
    <x v="8"/>
    <x v="4"/>
    <x v="3"/>
    <x v="1"/>
    <x v="0"/>
    <x v="3"/>
    <x v="2"/>
    <x v="1"/>
    <n v="0"/>
    <n v="0"/>
    <n v="0"/>
  </r>
  <r>
    <x v="10"/>
    <x v="19"/>
    <x v="2"/>
    <x v="2"/>
    <x v="1"/>
    <x v="2"/>
    <x v="3"/>
    <x v="1"/>
    <n v="13"/>
    <n v="0"/>
    <n v="0"/>
  </r>
  <r>
    <x v="8"/>
    <x v="6"/>
    <x v="4"/>
    <x v="0"/>
    <x v="1"/>
    <x v="3"/>
    <x v="2"/>
    <x v="1"/>
    <n v="46"/>
    <n v="0"/>
    <n v="0"/>
  </r>
  <r>
    <x v="10"/>
    <x v="16"/>
    <x v="7"/>
    <x v="1"/>
    <x v="1"/>
    <x v="0"/>
    <x v="3"/>
    <x v="0"/>
    <n v="35"/>
    <n v="0"/>
    <n v="9.625"/>
  </r>
  <r>
    <x v="1"/>
    <x v="10"/>
    <x v="0"/>
    <x v="2"/>
    <x v="0"/>
    <x v="0"/>
    <x v="2"/>
    <x v="1"/>
    <n v="1"/>
    <n v="0"/>
    <n v="0"/>
  </r>
  <r>
    <x v="4"/>
    <x v="19"/>
    <x v="2"/>
    <x v="2"/>
    <x v="1"/>
    <x v="0"/>
    <x v="0"/>
    <x v="1"/>
    <n v="5"/>
    <n v="0"/>
    <n v="0"/>
  </r>
  <r>
    <x v="7"/>
    <x v="10"/>
    <x v="0"/>
    <x v="1"/>
    <x v="1"/>
    <x v="4"/>
    <x v="3"/>
    <x v="1"/>
    <n v="15"/>
    <n v="0"/>
    <n v="0"/>
  </r>
  <r>
    <x v="3"/>
    <x v="18"/>
    <x v="9"/>
    <x v="0"/>
    <x v="1"/>
    <x v="3"/>
    <x v="2"/>
    <x v="1"/>
    <n v="0"/>
    <n v="0"/>
    <n v="0"/>
  </r>
  <r>
    <x v="3"/>
    <x v="17"/>
    <x v="8"/>
    <x v="1"/>
    <x v="1"/>
    <x v="2"/>
    <x v="2"/>
    <x v="1"/>
    <n v="11"/>
    <n v="0"/>
    <n v="0"/>
  </r>
  <r>
    <x v="4"/>
    <x v="4"/>
    <x v="3"/>
    <x v="1"/>
    <x v="1"/>
    <x v="1"/>
    <x v="2"/>
    <x v="0"/>
    <n v="10"/>
    <n v="1.6544000000000001"/>
    <n v="4.5"/>
  </r>
  <r>
    <x v="6"/>
    <x v="15"/>
    <x v="2"/>
    <x v="2"/>
    <x v="1"/>
    <x v="0"/>
    <x v="3"/>
    <x v="0"/>
    <n v="167"/>
    <n v="0"/>
    <n v="45.925000000000004"/>
  </r>
  <r>
    <x v="1"/>
    <x v="13"/>
    <x v="0"/>
    <x v="1"/>
    <x v="1"/>
    <x v="3"/>
    <x v="2"/>
    <x v="1"/>
    <n v="0"/>
    <n v="0"/>
    <n v="0"/>
  </r>
  <r>
    <x v="4"/>
    <x v="4"/>
    <x v="3"/>
    <x v="2"/>
    <x v="1"/>
    <x v="4"/>
    <x v="2"/>
    <x v="1"/>
    <n v="1"/>
    <n v="0"/>
    <n v="0"/>
  </r>
  <r>
    <x v="5"/>
    <x v="6"/>
    <x v="4"/>
    <x v="1"/>
    <x v="1"/>
    <x v="1"/>
    <x v="0"/>
    <x v="0"/>
    <n v="10"/>
    <n v="2.0081000000000002"/>
    <n v="4.5"/>
  </r>
  <r>
    <x v="5"/>
    <x v="27"/>
    <x v="12"/>
    <x v="1"/>
    <x v="1"/>
    <x v="3"/>
    <x v="2"/>
    <x v="1"/>
    <n v="0"/>
    <n v="0"/>
    <n v="0"/>
  </r>
  <r>
    <x v="6"/>
    <x v="19"/>
    <x v="2"/>
    <x v="1"/>
    <x v="1"/>
    <x v="3"/>
    <x v="0"/>
    <x v="1"/>
    <n v="1"/>
    <n v="0"/>
    <n v="0"/>
  </r>
  <r>
    <x v="2"/>
    <x v="13"/>
    <x v="0"/>
    <x v="0"/>
    <x v="1"/>
    <x v="1"/>
    <x v="3"/>
    <x v="0"/>
    <n v="25"/>
    <n v="13.773000000000001"/>
    <n v="11.25"/>
  </r>
  <r>
    <x v="1"/>
    <x v="9"/>
    <x v="2"/>
    <x v="0"/>
    <x v="1"/>
    <x v="2"/>
    <x v="3"/>
    <x v="0"/>
    <n v="288"/>
    <n v="0"/>
    <n v="78.89"/>
  </r>
  <r>
    <x v="10"/>
    <x v="10"/>
    <x v="0"/>
    <x v="1"/>
    <x v="0"/>
    <x v="2"/>
    <x v="2"/>
    <x v="0"/>
    <n v="19"/>
    <n v="0"/>
    <n v="5.2250000000000005"/>
  </r>
  <r>
    <x v="2"/>
    <x v="10"/>
    <x v="0"/>
    <x v="0"/>
    <x v="1"/>
    <x v="4"/>
    <x v="1"/>
    <x v="1"/>
    <n v="55"/>
    <n v="0"/>
    <n v="0"/>
  </r>
  <r>
    <x v="1"/>
    <x v="0"/>
    <x v="0"/>
    <x v="2"/>
    <x v="1"/>
    <x v="1"/>
    <x v="0"/>
    <x v="0"/>
    <n v="22"/>
    <n v="8.7346000000000004"/>
    <n v="9.9"/>
  </r>
  <r>
    <x v="10"/>
    <x v="0"/>
    <x v="0"/>
    <x v="0"/>
    <x v="1"/>
    <x v="2"/>
    <x v="1"/>
    <x v="0"/>
    <n v="13"/>
    <n v="0"/>
    <n v="3.5750000000000002"/>
  </r>
  <r>
    <x v="8"/>
    <x v="6"/>
    <x v="4"/>
    <x v="2"/>
    <x v="0"/>
    <x v="1"/>
    <x v="0"/>
    <x v="0"/>
    <n v="24"/>
    <n v="5.5552999999999999"/>
    <n v="10.8"/>
  </r>
  <r>
    <x v="2"/>
    <x v="0"/>
    <x v="0"/>
    <x v="2"/>
    <x v="1"/>
    <x v="2"/>
    <x v="3"/>
    <x v="0"/>
    <n v="2"/>
    <n v="0"/>
    <n v="0.55000000000000004"/>
  </r>
  <r>
    <x v="5"/>
    <x v="13"/>
    <x v="0"/>
    <x v="2"/>
    <x v="1"/>
    <x v="4"/>
    <x v="2"/>
    <x v="0"/>
    <n v="1"/>
    <n v="0"/>
    <n v="0.55000000000000004"/>
  </r>
  <r>
    <x v="6"/>
    <x v="10"/>
    <x v="0"/>
    <x v="1"/>
    <x v="1"/>
    <x v="3"/>
    <x v="1"/>
    <x v="1"/>
    <n v="1"/>
    <n v="0"/>
    <n v="0"/>
  </r>
  <r>
    <x v="7"/>
    <x v="14"/>
    <x v="6"/>
    <x v="2"/>
    <x v="1"/>
    <x v="3"/>
    <x v="2"/>
    <x v="1"/>
    <n v="0"/>
    <n v="0"/>
    <n v="0"/>
  </r>
  <r>
    <x v="0"/>
    <x v="15"/>
    <x v="2"/>
    <x v="2"/>
    <x v="1"/>
    <x v="0"/>
    <x v="3"/>
    <x v="0"/>
    <n v="166"/>
    <n v="0"/>
    <n v="43.99"/>
  </r>
  <r>
    <x v="8"/>
    <x v="13"/>
    <x v="0"/>
    <x v="1"/>
    <x v="1"/>
    <x v="0"/>
    <x v="2"/>
    <x v="0"/>
    <n v="5"/>
    <n v="0"/>
    <n v="1.375"/>
  </r>
  <r>
    <x v="6"/>
    <x v="27"/>
    <x v="12"/>
    <x v="0"/>
    <x v="1"/>
    <x v="3"/>
    <x v="2"/>
    <x v="1"/>
    <n v="0"/>
    <n v="0"/>
    <n v="0"/>
  </r>
  <r>
    <x v="3"/>
    <x v="15"/>
    <x v="2"/>
    <x v="2"/>
    <x v="1"/>
    <x v="4"/>
    <x v="3"/>
    <x v="0"/>
    <n v="1"/>
    <n v="0"/>
    <n v="0.55000000000000004"/>
  </r>
  <r>
    <x v="6"/>
    <x v="1"/>
    <x v="1"/>
    <x v="2"/>
    <x v="1"/>
    <x v="2"/>
    <x v="3"/>
    <x v="0"/>
    <n v="8"/>
    <n v="0"/>
    <n v="2.2000000000000002"/>
  </r>
  <r>
    <x v="10"/>
    <x v="15"/>
    <x v="2"/>
    <x v="1"/>
    <x v="1"/>
    <x v="2"/>
    <x v="1"/>
    <x v="0"/>
    <n v="2"/>
    <n v="0"/>
    <n v="0.55000000000000004"/>
  </r>
  <r>
    <x v="6"/>
    <x v="16"/>
    <x v="7"/>
    <x v="0"/>
    <x v="1"/>
    <x v="2"/>
    <x v="1"/>
    <x v="0"/>
    <n v="25"/>
    <n v="0"/>
    <n v="6.875"/>
  </r>
  <r>
    <x v="11"/>
    <x v="0"/>
    <x v="0"/>
    <x v="1"/>
    <x v="1"/>
    <x v="5"/>
    <x v="1"/>
    <x v="0"/>
    <n v="1"/>
    <n v="0.96810000000000007"/>
    <n v="0.69000000000000006"/>
  </r>
  <r>
    <x v="4"/>
    <x v="11"/>
    <x v="2"/>
    <x v="2"/>
    <x v="1"/>
    <x v="0"/>
    <x v="3"/>
    <x v="0"/>
    <n v="400"/>
    <n v="0"/>
    <n v="106"/>
  </r>
  <r>
    <x v="5"/>
    <x v="1"/>
    <x v="1"/>
    <x v="2"/>
    <x v="1"/>
    <x v="3"/>
    <x v="1"/>
    <x v="0"/>
    <n v="3"/>
    <n v="0"/>
    <n v="1.6500000000000001"/>
  </r>
  <r>
    <x v="7"/>
    <x v="7"/>
    <x v="2"/>
    <x v="0"/>
    <x v="1"/>
    <x v="3"/>
    <x v="2"/>
    <x v="1"/>
    <n v="0"/>
    <n v="0"/>
    <n v="0"/>
  </r>
  <r>
    <x v="3"/>
    <x v="26"/>
    <x v="2"/>
    <x v="0"/>
    <x v="1"/>
    <x v="1"/>
    <x v="2"/>
    <x v="0"/>
    <n v="1"/>
    <n v="0.28360000000000002"/>
    <n v="0.45"/>
  </r>
  <r>
    <x v="8"/>
    <x v="15"/>
    <x v="2"/>
    <x v="2"/>
    <x v="1"/>
    <x v="2"/>
    <x v="0"/>
    <x v="0"/>
    <n v="10"/>
    <n v="0"/>
    <n v="2.75"/>
  </r>
  <r>
    <x v="5"/>
    <x v="1"/>
    <x v="1"/>
    <x v="0"/>
    <x v="1"/>
    <x v="2"/>
    <x v="2"/>
    <x v="0"/>
    <n v="527"/>
    <n v="0"/>
    <n v="139.655"/>
  </r>
  <r>
    <x v="8"/>
    <x v="4"/>
    <x v="3"/>
    <x v="2"/>
    <x v="1"/>
    <x v="3"/>
    <x v="2"/>
    <x v="0"/>
    <n v="67"/>
    <n v="0"/>
    <n v="36.85"/>
  </r>
  <r>
    <x v="2"/>
    <x v="10"/>
    <x v="0"/>
    <x v="2"/>
    <x v="1"/>
    <x v="2"/>
    <x v="3"/>
    <x v="0"/>
    <n v="101"/>
    <n v="0"/>
    <n v="27.775000000000002"/>
  </r>
  <r>
    <x v="11"/>
    <x v="10"/>
    <x v="0"/>
    <x v="0"/>
    <x v="0"/>
    <x v="3"/>
    <x v="3"/>
    <x v="1"/>
    <n v="2"/>
    <n v="0"/>
    <n v="0"/>
  </r>
  <r>
    <x v="4"/>
    <x v="0"/>
    <x v="0"/>
    <x v="1"/>
    <x v="1"/>
    <x v="3"/>
    <x v="2"/>
    <x v="1"/>
    <n v="0"/>
    <n v="0"/>
    <n v="0"/>
  </r>
  <r>
    <x v="4"/>
    <x v="16"/>
    <x v="7"/>
    <x v="2"/>
    <x v="1"/>
    <x v="1"/>
    <x v="0"/>
    <x v="0"/>
    <n v="6"/>
    <n v="1.9870000000000001"/>
    <n v="2.7"/>
  </r>
  <r>
    <x v="7"/>
    <x v="15"/>
    <x v="2"/>
    <x v="0"/>
    <x v="1"/>
    <x v="3"/>
    <x v="3"/>
    <x v="1"/>
    <n v="1"/>
    <n v="0"/>
    <n v="0"/>
  </r>
  <r>
    <x v="9"/>
    <x v="17"/>
    <x v="8"/>
    <x v="2"/>
    <x v="1"/>
    <x v="3"/>
    <x v="0"/>
    <x v="1"/>
    <n v="2"/>
    <n v="0"/>
    <n v="0"/>
  </r>
  <r>
    <x v="11"/>
    <x v="1"/>
    <x v="1"/>
    <x v="0"/>
    <x v="1"/>
    <x v="4"/>
    <x v="1"/>
    <x v="1"/>
    <n v="18"/>
    <n v="0"/>
    <n v="0"/>
  </r>
  <r>
    <x v="11"/>
    <x v="13"/>
    <x v="0"/>
    <x v="0"/>
    <x v="1"/>
    <x v="4"/>
    <x v="0"/>
    <x v="0"/>
    <n v="2"/>
    <n v="0"/>
    <n v="1.1000000000000001"/>
  </r>
  <r>
    <x v="5"/>
    <x v="15"/>
    <x v="2"/>
    <x v="2"/>
    <x v="1"/>
    <x v="3"/>
    <x v="3"/>
    <x v="0"/>
    <n v="4"/>
    <n v="0"/>
    <n v="2.2000000000000002"/>
  </r>
  <r>
    <x v="3"/>
    <x v="10"/>
    <x v="0"/>
    <x v="0"/>
    <x v="0"/>
    <x v="1"/>
    <x v="2"/>
    <x v="0"/>
    <n v="827"/>
    <n v="254.05120000000002"/>
    <n v="372.15000000000003"/>
  </r>
  <r>
    <x v="2"/>
    <x v="12"/>
    <x v="1"/>
    <x v="0"/>
    <x v="1"/>
    <x v="2"/>
    <x v="2"/>
    <x v="0"/>
    <n v="544"/>
    <n v="0"/>
    <n v="149.6"/>
  </r>
  <r>
    <x v="1"/>
    <x v="2"/>
    <x v="2"/>
    <x v="0"/>
    <x v="1"/>
    <x v="4"/>
    <x v="3"/>
    <x v="1"/>
    <n v="76"/>
    <n v="0"/>
    <n v="0"/>
  </r>
  <r>
    <x v="9"/>
    <x v="6"/>
    <x v="4"/>
    <x v="0"/>
    <x v="0"/>
    <x v="0"/>
    <x v="1"/>
    <x v="0"/>
    <n v="289"/>
    <n v="0"/>
    <n v="76.585000000000008"/>
  </r>
  <r>
    <x v="9"/>
    <x v="10"/>
    <x v="0"/>
    <x v="1"/>
    <x v="0"/>
    <x v="1"/>
    <x v="1"/>
    <x v="0"/>
    <n v="2"/>
    <n v="0.38530000000000003"/>
    <n v="0.9"/>
  </r>
  <r>
    <x v="1"/>
    <x v="0"/>
    <x v="0"/>
    <x v="1"/>
    <x v="0"/>
    <x v="1"/>
    <x v="0"/>
    <x v="0"/>
    <n v="1"/>
    <n v="0.80020000000000002"/>
    <n v="0.45"/>
  </r>
  <r>
    <x v="5"/>
    <x v="11"/>
    <x v="2"/>
    <x v="0"/>
    <x v="1"/>
    <x v="0"/>
    <x v="1"/>
    <x v="1"/>
    <n v="25"/>
    <n v="0"/>
    <n v="0"/>
  </r>
  <r>
    <x v="6"/>
    <x v="17"/>
    <x v="8"/>
    <x v="2"/>
    <x v="1"/>
    <x v="4"/>
    <x v="1"/>
    <x v="1"/>
    <n v="6"/>
    <n v="0"/>
    <n v="0"/>
  </r>
  <r>
    <x v="4"/>
    <x v="2"/>
    <x v="2"/>
    <x v="0"/>
    <x v="1"/>
    <x v="1"/>
    <x v="0"/>
    <x v="0"/>
    <n v="133"/>
    <n v="30.2942"/>
    <n v="59.85"/>
  </r>
  <r>
    <x v="8"/>
    <x v="17"/>
    <x v="8"/>
    <x v="1"/>
    <x v="1"/>
    <x v="2"/>
    <x v="3"/>
    <x v="1"/>
    <n v="1"/>
    <n v="0"/>
    <n v="0"/>
  </r>
  <r>
    <x v="9"/>
    <x v="17"/>
    <x v="8"/>
    <x v="0"/>
    <x v="1"/>
    <x v="2"/>
    <x v="3"/>
    <x v="1"/>
    <n v="31"/>
    <n v="0"/>
    <n v="0"/>
  </r>
  <r>
    <x v="10"/>
    <x v="6"/>
    <x v="4"/>
    <x v="0"/>
    <x v="1"/>
    <x v="4"/>
    <x v="2"/>
    <x v="0"/>
    <n v="169"/>
    <n v="0"/>
    <n v="92.95"/>
  </r>
  <r>
    <x v="11"/>
    <x v="21"/>
    <x v="0"/>
    <x v="0"/>
    <x v="1"/>
    <x v="1"/>
    <x v="0"/>
    <x v="0"/>
    <n v="1"/>
    <n v="1.8175000000000001"/>
    <n v="0.45"/>
  </r>
  <r>
    <x v="4"/>
    <x v="14"/>
    <x v="6"/>
    <x v="2"/>
    <x v="1"/>
    <x v="1"/>
    <x v="2"/>
    <x v="0"/>
    <n v="1"/>
    <n v="0.2167"/>
    <n v="0.45"/>
  </r>
  <r>
    <x v="0"/>
    <x v="12"/>
    <x v="1"/>
    <x v="0"/>
    <x v="1"/>
    <x v="0"/>
    <x v="0"/>
    <x v="0"/>
    <n v="1159"/>
    <n v="0"/>
    <n v="307.13499999999999"/>
  </r>
  <r>
    <x v="4"/>
    <x v="16"/>
    <x v="7"/>
    <x v="2"/>
    <x v="1"/>
    <x v="2"/>
    <x v="3"/>
    <x v="0"/>
    <n v="7"/>
    <n v="0"/>
    <n v="1.855"/>
  </r>
  <r>
    <x v="5"/>
    <x v="4"/>
    <x v="3"/>
    <x v="0"/>
    <x v="0"/>
    <x v="1"/>
    <x v="2"/>
    <x v="0"/>
    <n v="128"/>
    <n v="38.476900000000001"/>
    <n v="57.6"/>
  </r>
  <r>
    <x v="6"/>
    <x v="13"/>
    <x v="0"/>
    <x v="0"/>
    <x v="1"/>
    <x v="3"/>
    <x v="0"/>
    <x v="0"/>
    <n v="2"/>
    <n v="0"/>
    <n v="1.1000000000000001"/>
  </r>
  <r>
    <x v="7"/>
    <x v="11"/>
    <x v="2"/>
    <x v="1"/>
    <x v="1"/>
    <x v="5"/>
    <x v="0"/>
    <x v="0"/>
    <n v="1"/>
    <n v="10.7668"/>
    <n v="0.69000000000000006"/>
  </r>
  <r>
    <x v="6"/>
    <x v="19"/>
    <x v="2"/>
    <x v="1"/>
    <x v="1"/>
    <x v="3"/>
    <x v="3"/>
    <x v="0"/>
    <n v="8"/>
    <n v="0"/>
    <n v="4.4000000000000004"/>
  </r>
  <r>
    <x v="8"/>
    <x v="8"/>
    <x v="5"/>
    <x v="1"/>
    <x v="1"/>
    <x v="2"/>
    <x v="0"/>
    <x v="0"/>
    <n v="4"/>
    <n v="0"/>
    <n v="1.1000000000000001"/>
  </r>
  <r>
    <x v="5"/>
    <x v="4"/>
    <x v="3"/>
    <x v="0"/>
    <x v="0"/>
    <x v="4"/>
    <x v="0"/>
    <x v="0"/>
    <n v="2"/>
    <n v="0"/>
    <n v="1.1000000000000001"/>
  </r>
  <r>
    <x v="5"/>
    <x v="19"/>
    <x v="2"/>
    <x v="0"/>
    <x v="1"/>
    <x v="5"/>
    <x v="0"/>
    <x v="0"/>
    <n v="1"/>
    <n v="0.41800000000000004"/>
    <n v="0.69000000000000006"/>
  </r>
  <r>
    <x v="0"/>
    <x v="15"/>
    <x v="2"/>
    <x v="0"/>
    <x v="1"/>
    <x v="1"/>
    <x v="1"/>
    <x v="0"/>
    <n v="168"/>
    <n v="60.1633"/>
    <n v="75.600000000000009"/>
  </r>
  <r>
    <x v="8"/>
    <x v="8"/>
    <x v="5"/>
    <x v="0"/>
    <x v="1"/>
    <x v="4"/>
    <x v="3"/>
    <x v="0"/>
    <n v="1"/>
    <n v="0"/>
    <n v="0.55000000000000004"/>
  </r>
  <r>
    <x v="6"/>
    <x v="17"/>
    <x v="8"/>
    <x v="0"/>
    <x v="1"/>
    <x v="5"/>
    <x v="2"/>
    <x v="0"/>
    <n v="9"/>
    <n v="30.989800000000002"/>
    <n v="6.21"/>
  </r>
  <r>
    <x v="1"/>
    <x v="15"/>
    <x v="2"/>
    <x v="2"/>
    <x v="1"/>
    <x v="0"/>
    <x v="0"/>
    <x v="0"/>
    <n v="72"/>
    <n v="0"/>
    <n v="19.8"/>
  </r>
  <r>
    <x v="1"/>
    <x v="21"/>
    <x v="0"/>
    <x v="0"/>
    <x v="1"/>
    <x v="4"/>
    <x v="2"/>
    <x v="0"/>
    <n v="1"/>
    <n v="0"/>
    <n v="0.55000000000000004"/>
  </r>
  <r>
    <x v="10"/>
    <x v="11"/>
    <x v="2"/>
    <x v="0"/>
    <x v="1"/>
    <x v="5"/>
    <x v="3"/>
    <x v="0"/>
    <n v="2"/>
    <n v="2.0503"/>
    <n v="1.3800000000000001"/>
  </r>
  <r>
    <x v="4"/>
    <x v="15"/>
    <x v="2"/>
    <x v="0"/>
    <x v="1"/>
    <x v="0"/>
    <x v="1"/>
    <x v="0"/>
    <n v="304"/>
    <n v="0"/>
    <n v="80.56"/>
  </r>
  <r>
    <x v="1"/>
    <x v="4"/>
    <x v="3"/>
    <x v="1"/>
    <x v="0"/>
    <x v="0"/>
    <x v="2"/>
    <x v="0"/>
    <n v="2"/>
    <n v="0"/>
    <n v="0.55000000000000004"/>
  </r>
  <r>
    <x v="11"/>
    <x v="10"/>
    <x v="0"/>
    <x v="1"/>
    <x v="1"/>
    <x v="5"/>
    <x v="2"/>
    <x v="0"/>
    <n v="3"/>
    <n v="25.6022"/>
    <n v="2.0700000000000003"/>
  </r>
  <r>
    <x v="11"/>
    <x v="19"/>
    <x v="2"/>
    <x v="2"/>
    <x v="1"/>
    <x v="1"/>
    <x v="3"/>
    <x v="0"/>
    <n v="24"/>
    <n v="8.4124999999999996"/>
    <n v="10.8"/>
  </r>
  <r>
    <x v="11"/>
    <x v="10"/>
    <x v="0"/>
    <x v="0"/>
    <x v="1"/>
    <x v="5"/>
    <x v="1"/>
    <x v="1"/>
    <n v="7"/>
    <n v="368.13870000000003"/>
    <n v="0"/>
  </r>
  <r>
    <x v="5"/>
    <x v="6"/>
    <x v="4"/>
    <x v="0"/>
    <x v="1"/>
    <x v="0"/>
    <x v="2"/>
    <x v="1"/>
    <n v="191"/>
    <n v="0"/>
    <n v="0"/>
  </r>
  <r>
    <x v="6"/>
    <x v="24"/>
    <x v="2"/>
    <x v="2"/>
    <x v="1"/>
    <x v="0"/>
    <x v="1"/>
    <x v="0"/>
    <n v="1"/>
    <n v="0"/>
    <n v="0.27500000000000002"/>
  </r>
  <r>
    <x v="0"/>
    <x v="10"/>
    <x v="0"/>
    <x v="1"/>
    <x v="1"/>
    <x v="0"/>
    <x v="1"/>
    <x v="0"/>
    <n v="43"/>
    <n v="0"/>
    <n v="11.395000000000001"/>
  </r>
  <r>
    <x v="10"/>
    <x v="0"/>
    <x v="0"/>
    <x v="2"/>
    <x v="1"/>
    <x v="0"/>
    <x v="3"/>
    <x v="0"/>
    <n v="15"/>
    <n v="0"/>
    <n v="4.125"/>
  </r>
  <r>
    <x v="8"/>
    <x v="4"/>
    <x v="3"/>
    <x v="0"/>
    <x v="1"/>
    <x v="0"/>
    <x v="1"/>
    <x v="1"/>
    <n v="31"/>
    <n v="0"/>
    <n v="0"/>
  </r>
  <r>
    <x v="2"/>
    <x v="12"/>
    <x v="1"/>
    <x v="1"/>
    <x v="1"/>
    <x v="3"/>
    <x v="3"/>
    <x v="0"/>
    <n v="1"/>
    <n v="0"/>
    <n v="0.55000000000000004"/>
  </r>
  <r>
    <x v="9"/>
    <x v="6"/>
    <x v="4"/>
    <x v="2"/>
    <x v="1"/>
    <x v="4"/>
    <x v="2"/>
    <x v="1"/>
    <n v="3"/>
    <n v="0"/>
    <n v="0"/>
  </r>
  <r>
    <x v="4"/>
    <x v="0"/>
    <x v="0"/>
    <x v="1"/>
    <x v="1"/>
    <x v="4"/>
    <x v="2"/>
    <x v="1"/>
    <n v="1"/>
    <n v="0"/>
    <n v="0"/>
  </r>
  <r>
    <x v="8"/>
    <x v="19"/>
    <x v="2"/>
    <x v="1"/>
    <x v="1"/>
    <x v="3"/>
    <x v="2"/>
    <x v="1"/>
    <n v="2"/>
    <n v="0"/>
    <n v="0"/>
  </r>
  <r>
    <x v="0"/>
    <x v="10"/>
    <x v="0"/>
    <x v="2"/>
    <x v="1"/>
    <x v="2"/>
    <x v="3"/>
    <x v="1"/>
    <n v="3"/>
    <n v="0"/>
    <n v="0"/>
  </r>
  <r>
    <x v="4"/>
    <x v="17"/>
    <x v="8"/>
    <x v="1"/>
    <x v="1"/>
    <x v="3"/>
    <x v="1"/>
    <x v="0"/>
    <n v="2"/>
    <n v="0"/>
    <n v="1.1000000000000001"/>
  </r>
  <r>
    <x v="11"/>
    <x v="8"/>
    <x v="5"/>
    <x v="2"/>
    <x v="1"/>
    <x v="2"/>
    <x v="2"/>
    <x v="0"/>
    <n v="34"/>
    <n v="0"/>
    <n v="9.35"/>
  </r>
  <r>
    <x v="5"/>
    <x v="12"/>
    <x v="1"/>
    <x v="2"/>
    <x v="1"/>
    <x v="3"/>
    <x v="2"/>
    <x v="1"/>
    <n v="0"/>
    <n v="0"/>
    <n v="0"/>
  </r>
  <r>
    <x v="7"/>
    <x v="8"/>
    <x v="5"/>
    <x v="1"/>
    <x v="1"/>
    <x v="3"/>
    <x v="0"/>
    <x v="0"/>
    <n v="1"/>
    <n v="0"/>
    <n v="0.55000000000000004"/>
  </r>
  <r>
    <x v="3"/>
    <x v="11"/>
    <x v="2"/>
    <x v="0"/>
    <x v="1"/>
    <x v="3"/>
    <x v="2"/>
    <x v="1"/>
    <n v="30"/>
    <n v="0"/>
    <n v="0"/>
  </r>
  <r>
    <x v="9"/>
    <x v="10"/>
    <x v="0"/>
    <x v="0"/>
    <x v="0"/>
    <x v="4"/>
    <x v="0"/>
    <x v="1"/>
    <n v="47"/>
    <n v="0"/>
    <n v="0"/>
  </r>
  <r>
    <x v="11"/>
    <x v="11"/>
    <x v="2"/>
    <x v="1"/>
    <x v="1"/>
    <x v="4"/>
    <x v="2"/>
    <x v="0"/>
    <n v="41"/>
    <n v="0"/>
    <n v="22.55"/>
  </r>
  <r>
    <x v="10"/>
    <x v="17"/>
    <x v="8"/>
    <x v="1"/>
    <x v="1"/>
    <x v="4"/>
    <x v="1"/>
    <x v="0"/>
    <n v="2"/>
    <n v="0"/>
    <n v="1.1000000000000001"/>
  </r>
  <r>
    <x v="7"/>
    <x v="29"/>
    <x v="1"/>
    <x v="2"/>
    <x v="1"/>
    <x v="0"/>
    <x v="2"/>
    <x v="0"/>
    <n v="1"/>
    <n v="0"/>
    <n v="0.27500000000000002"/>
  </r>
  <r>
    <x v="4"/>
    <x v="9"/>
    <x v="2"/>
    <x v="1"/>
    <x v="1"/>
    <x v="1"/>
    <x v="3"/>
    <x v="0"/>
    <n v="11"/>
    <n v="2.8753000000000002"/>
    <n v="4.95"/>
  </r>
  <r>
    <x v="10"/>
    <x v="16"/>
    <x v="7"/>
    <x v="0"/>
    <x v="1"/>
    <x v="0"/>
    <x v="1"/>
    <x v="1"/>
    <n v="1"/>
    <n v="0"/>
    <n v="0"/>
  </r>
  <r>
    <x v="0"/>
    <x v="19"/>
    <x v="2"/>
    <x v="1"/>
    <x v="1"/>
    <x v="2"/>
    <x v="2"/>
    <x v="0"/>
    <n v="70"/>
    <n v="0"/>
    <n v="18.55"/>
  </r>
  <r>
    <x v="9"/>
    <x v="4"/>
    <x v="3"/>
    <x v="0"/>
    <x v="0"/>
    <x v="3"/>
    <x v="3"/>
    <x v="0"/>
    <n v="12"/>
    <n v="0"/>
    <n v="6.6000000000000005"/>
  </r>
  <r>
    <x v="0"/>
    <x v="10"/>
    <x v="0"/>
    <x v="2"/>
    <x v="1"/>
    <x v="3"/>
    <x v="1"/>
    <x v="0"/>
    <n v="14"/>
    <n v="0"/>
    <n v="7.7"/>
  </r>
  <r>
    <x v="4"/>
    <x v="1"/>
    <x v="1"/>
    <x v="0"/>
    <x v="1"/>
    <x v="3"/>
    <x v="2"/>
    <x v="0"/>
    <n v="514"/>
    <n v="0"/>
    <n v="282.7"/>
  </r>
  <r>
    <x v="7"/>
    <x v="0"/>
    <x v="0"/>
    <x v="0"/>
    <x v="1"/>
    <x v="3"/>
    <x v="1"/>
    <x v="0"/>
    <n v="7"/>
    <n v="0"/>
    <n v="3.85"/>
  </r>
  <r>
    <x v="8"/>
    <x v="15"/>
    <x v="2"/>
    <x v="0"/>
    <x v="1"/>
    <x v="2"/>
    <x v="1"/>
    <x v="1"/>
    <n v="2"/>
    <n v="0"/>
    <n v="0"/>
  </r>
  <r>
    <x v="9"/>
    <x v="21"/>
    <x v="0"/>
    <x v="0"/>
    <x v="0"/>
    <x v="0"/>
    <x v="0"/>
    <x v="0"/>
    <n v="1"/>
    <n v="0"/>
    <n v="0.26500000000000001"/>
  </r>
  <r>
    <x v="8"/>
    <x v="10"/>
    <x v="0"/>
    <x v="1"/>
    <x v="0"/>
    <x v="0"/>
    <x v="3"/>
    <x v="1"/>
    <n v="1"/>
    <n v="0"/>
    <n v="0"/>
  </r>
  <r>
    <x v="0"/>
    <x v="17"/>
    <x v="8"/>
    <x v="2"/>
    <x v="1"/>
    <x v="2"/>
    <x v="1"/>
    <x v="0"/>
    <n v="25"/>
    <n v="0"/>
    <n v="6.625"/>
  </r>
  <r>
    <x v="10"/>
    <x v="17"/>
    <x v="8"/>
    <x v="2"/>
    <x v="1"/>
    <x v="0"/>
    <x v="2"/>
    <x v="0"/>
    <n v="2070"/>
    <n v="0"/>
    <n v="569.25"/>
  </r>
  <r>
    <x v="2"/>
    <x v="4"/>
    <x v="3"/>
    <x v="2"/>
    <x v="1"/>
    <x v="2"/>
    <x v="1"/>
    <x v="0"/>
    <n v="5"/>
    <n v="0"/>
    <n v="1.375"/>
  </r>
  <r>
    <x v="10"/>
    <x v="6"/>
    <x v="4"/>
    <x v="0"/>
    <x v="0"/>
    <x v="3"/>
    <x v="2"/>
    <x v="0"/>
    <n v="235"/>
    <n v="0"/>
    <n v="129.25"/>
  </r>
  <r>
    <x v="5"/>
    <x v="11"/>
    <x v="2"/>
    <x v="0"/>
    <x v="1"/>
    <x v="2"/>
    <x v="3"/>
    <x v="0"/>
    <n v="619"/>
    <n v="0"/>
    <n v="164.035"/>
  </r>
  <r>
    <x v="2"/>
    <x v="0"/>
    <x v="0"/>
    <x v="0"/>
    <x v="1"/>
    <x v="1"/>
    <x v="2"/>
    <x v="0"/>
    <n v="199"/>
    <n v="43.566800000000001"/>
    <n v="89.550000000000011"/>
  </r>
  <r>
    <x v="7"/>
    <x v="4"/>
    <x v="3"/>
    <x v="1"/>
    <x v="1"/>
    <x v="2"/>
    <x v="2"/>
    <x v="0"/>
    <n v="2"/>
    <n v="0"/>
    <n v="0.55000000000000004"/>
  </r>
  <r>
    <x v="5"/>
    <x v="4"/>
    <x v="3"/>
    <x v="0"/>
    <x v="1"/>
    <x v="2"/>
    <x v="2"/>
    <x v="0"/>
    <n v="4516"/>
    <n v="0"/>
    <n v="1196.74"/>
  </r>
  <r>
    <x v="8"/>
    <x v="19"/>
    <x v="2"/>
    <x v="2"/>
    <x v="1"/>
    <x v="0"/>
    <x v="1"/>
    <x v="0"/>
    <n v="67"/>
    <n v="0"/>
    <n v="18.425000000000001"/>
  </r>
  <r>
    <x v="10"/>
    <x v="11"/>
    <x v="2"/>
    <x v="0"/>
    <x v="1"/>
    <x v="0"/>
    <x v="2"/>
    <x v="0"/>
    <n v="30461"/>
    <n v="0"/>
    <n v="8376.7749999999996"/>
  </r>
  <r>
    <x v="5"/>
    <x v="17"/>
    <x v="8"/>
    <x v="0"/>
    <x v="1"/>
    <x v="5"/>
    <x v="3"/>
    <x v="0"/>
    <n v="5"/>
    <n v="12.487400000000001"/>
    <n v="3.45"/>
  </r>
  <r>
    <x v="2"/>
    <x v="10"/>
    <x v="0"/>
    <x v="1"/>
    <x v="1"/>
    <x v="1"/>
    <x v="1"/>
    <x v="0"/>
    <n v="33"/>
    <n v="9.3298000000000005"/>
    <n v="14.850000000000001"/>
  </r>
  <r>
    <x v="3"/>
    <x v="9"/>
    <x v="2"/>
    <x v="0"/>
    <x v="1"/>
    <x v="2"/>
    <x v="3"/>
    <x v="1"/>
    <n v="5"/>
    <n v="0"/>
    <n v="0"/>
  </r>
  <r>
    <x v="7"/>
    <x v="11"/>
    <x v="2"/>
    <x v="2"/>
    <x v="1"/>
    <x v="2"/>
    <x v="2"/>
    <x v="0"/>
    <n v="389"/>
    <n v="0"/>
    <n v="106.97500000000001"/>
  </r>
  <r>
    <x v="2"/>
    <x v="6"/>
    <x v="4"/>
    <x v="0"/>
    <x v="1"/>
    <x v="3"/>
    <x v="3"/>
    <x v="1"/>
    <n v="7"/>
    <n v="0"/>
    <n v="0"/>
  </r>
  <r>
    <x v="6"/>
    <x v="1"/>
    <x v="1"/>
    <x v="1"/>
    <x v="1"/>
    <x v="3"/>
    <x v="2"/>
    <x v="0"/>
    <n v="3"/>
    <n v="0"/>
    <n v="1.6500000000000001"/>
  </r>
  <r>
    <x v="0"/>
    <x v="3"/>
    <x v="2"/>
    <x v="1"/>
    <x v="1"/>
    <x v="0"/>
    <x v="2"/>
    <x v="1"/>
    <n v="1"/>
    <n v="0"/>
    <n v="0"/>
  </r>
  <r>
    <x v="4"/>
    <x v="11"/>
    <x v="2"/>
    <x v="0"/>
    <x v="1"/>
    <x v="4"/>
    <x v="1"/>
    <x v="0"/>
    <n v="35"/>
    <n v="0"/>
    <n v="19.25"/>
  </r>
  <r>
    <x v="9"/>
    <x v="5"/>
    <x v="1"/>
    <x v="2"/>
    <x v="1"/>
    <x v="3"/>
    <x v="2"/>
    <x v="0"/>
    <n v="6"/>
    <n v="0"/>
    <n v="3.3000000000000003"/>
  </r>
  <r>
    <x v="8"/>
    <x v="22"/>
    <x v="7"/>
    <x v="2"/>
    <x v="1"/>
    <x v="2"/>
    <x v="1"/>
    <x v="0"/>
    <n v="1"/>
    <n v="0"/>
    <n v="0.27500000000000002"/>
  </r>
  <r>
    <x v="10"/>
    <x v="10"/>
    <x v="0"/>
    <x v="2"/>
    <x v="1"/>
    <x v="1"/>
    <x v="0"/>
    <x v="0"/>
    <n v="226"/>
    <n v="72.19"/>
    <n v="101.7"/>
  </r>
  <r>
    <x v="8"/>
    <x v="2"/>
    <x v="2"/>
    <x v="0"/>
    <x v="1"/>
    <x v="2"/>
    <x v="0"/>
    <x v="0"/>
    <n v="46"/>
    <n v="0"/>
    <n v="12.65"/>
  </r>
  <r>
    <x v="3"/>
    <x v="6"/>
    <x v="4"/>
    <x v="2"/>
    <x v="1"/>
    <x v="0"/>
    <x v="0"/>
    <x v="0"/>
    <n v="157"/>
    <n v="0"/>
    <n v="43.175000000000004"/>
  </r>
  <r>
    <x v="8"/>
    <x v="18"/>
    <x v="9"/>
    <x v="0"/>
    <x v="1"/>
    <x v="3"/>
    <x v="2"/>
    <x v="0"/>
    <n v="7"/>
    <n v="0"/>
    <n v="3.85"/>
  </r>
  <r>
    <x v="2"/>
    <x v="10"/>
    <x v="0"/>
    <x v="0"/>
    <x v="1"/>
    <x v="5"/>
    <x v="2"/>
    <x v="0"/>
    <n v="7"/>
    <n v="37.639200000000002"/>
    <n v="4.83"/>
  </r>
  <r>
    <x v="10"/>
    <x v="5"/>
    <x v="1"/>
    <x v="0"/>
    <x v="1"/>
    <x v="0"/>
    <x v="0"/>
    <x v="0"/>
    <n v="518"/>
    <n v="0"/>
    <n v="142.45000000000002"/>
  </r>
  <r>
    <x v="4"/>
    <x v="25"/>
    <x v="11"/>
    <x v="0"/>
    <x v="1"/>
    <x v="1"/>
    <x v="0"/>
    <x v="0"/>
    <n v="2"/>
    <n v="0.35089999999999999"/>
    <n v="0.9"/>
  </r>
  <r>
    <x v="7"/>
    <x v="15"/>
    <x v="2"/>
    <x v="0"/>
    <x v="1"/>
    <x v="2"/>
    <x v="3"/>
    <x v="0"/>
    <n v="101"/>
    <n v="0"/>
    <n v="27.775000000000002"/>
  </r>
  <r>
    <x v="5"/>
    <x v="6"/>
    <x v="4"/>
    <x v="1"/>
    <x v="1"/>
    <x v="3"/>
    <x v="0"/>
    <x v="0"/>
    <n v="1"/>
    <n v="0"/>
    <n v="0.55000000000000004"/>
  </r>
  <r>
    <x v="2"/>
    <x v="12"/>
    <x v="1"/>
    <x v="0"/>
    <x v="1"/>
    <x v="0"/>
    <x v="3"/>
    <x v="0"/>
    <n v="1990"/>
    <n v="0"/>
    <n v="547.25"/>
  </r>
  <r>
    <x v="7"/>
    <x v="10"/>
    <x v="0"/>
    <x v="1"/>
    <x v="1"/>
    <x v="0"/>
    <x v="2"/>
    <x v="0"/>
    <n v="843"/>
    <n v="0"/>
    <n v="231.82500000000002"/>
  </r>
  <r>
    <x v="4"/>
    <x v="5"/>
    <x v="1"/>
    <x v="0"/>
    <x v="1"/>
    <x v="1"/>
    <x v="3"/>
    <x v="0"/>
    <n v="107"/>
    <n v="33.952600000000004"/>
    <n v="48.150000000000006"/>
  </r>
  <r>
    <x v="5"/>
    <x v="4"/>
    <x v="3"/>
    <x v="0"/>
    <x v="1"/>
    <x v="0"/>
    <x v="2"/>
    <x v="0"/>
    <n v="52665"/>
    <n v="0"/>
    <n v="13956.225"/>
  </r>
  <r>
    <x v="10"/>
    <x v="19"/>
    <x v="2"/>
    <x v="1"/>
    <x v="1"/>
    <x v="2"/>
    <x v="1"/>
    <x v="0"/>
    <n v="3"/>
    <n v="0"/>
    <n v="0.82500000000000007"/>
  </r>
  <r>
    <x v="9"/>
    <x v="17"/>
    <x v="8"/>
    <x v="0"/>
    <x v="1"/>
    <x v="0"/>
    <x v="3"/>
    <x v="0"/>
    <n v="6238"/>
    <n v="0"/>
    <n v="1653.0700000000002"/>
  </r>
  <r>
    <x v="10"/>
    <x v="0"/>
    <x v="0"/>
    <x v="1"/>
    <x v="1"/>
    <x v="3"/>
    <x v="0"/>
    <x v="0"/>
    <n v="1"/>
    <n v="0"/>
    <n v="0.55000000000000004"/>
  </r>
  <r>
    <x v="6"/>
    <x v="13"/>
    <x v="0"/>
    <x v="1"/>
    <x v="1"/>
    <x v="2"/>
    <x v="1"/>
    <x v="0"/>
    <n v="1"/>
    <n v="0"/>
    <n v="0.27500000000000002"/>
  </r>
  <r>
    <x v="0"/>
    <x v="8"/>
    <x v="5"/>
    <x v="1"/>
    <x v="1"/>
    <x v="3"/>
    <x v="1"/>
    <x v="0"/>
    <n v="1"/>
    <n v="0"/>
    <n v="0.55000000000000004"/>
  </r>
  <r>
    <x v="0"/>
    <x v="2"/>
    <x v="2"/>
    <x v="0"/>
    <x v="1"/>
    <x v="2"/>
    <x v="3"/>
    <x v="0"/>
    <n v="76"/>
    <n v="0"/>
    <n v="20.14"/>
  </r>
  <r>
    <x v="0"/>
    <x v="14"/>
    <x v="6"/>
    <x v="0"/>
    <x v="1"/>
    <x v="0"/>
    <x v="2"/>
    <x v="0"/>
    <n v="28"/>
    <n v="0"/>
    <n v="7.42"/>
  </r>
  <r>
    <x v="1"/>
    <x v="10"/>
    <x v="0"/>
    <x v="1"/>
    <x v="0"/>
    <x v="3"/>
    <x v="3"/>
    <x v="0"/>
    <n v="5"/>
    <n v="0"/>
    <n v="2.75"/>
  </r>
  <r>
    <x v="7"/>
    <x v="4"/>
    <x v="3"/>
    <x v="1"/>
    <x v="0"/>
    <x v="3"/>
    <x v="2"/>
    <x v="0"/>
    <n v="1"/>
    <n v="0"/>
    <n v="0.55000000000000004"/>
  </r>
  <r>
    <x v="1"/>
    <x v="6"/>
    <x v="4"/>
    <x v="2"/>
    <x v="1"/>
    <x v="1"/>
    <x v="1"/>
    <x v="0"/>
    <n v="18"/>
    <n v="6.9340000000000002"/>
    <n v="8.1"/>
  </r>
  <r>
    <x v="0"/>
    <x v="10"/>
    <x v="0"/>
    <x v="2"/>
    <x v="0"/>
    <x v="0"/>
    <x v="3"/>
    <x v="0"/>
    <n v="226"/>
    <n v="0"/>
    <n v="59.89"/>
  </r>
  <r>
    <x v="4"/>
    <x v="10"/>
    <x v="0"/>
    <x v="2"/>
    <x v="0"/>
    <x v="4"/>
    <x v="0"/>
    <x v="0"/>
    <n v="3"/>
    <n v="0"/>
    <n v="1.6500000000000001"/>
  </r>
  <r>
    <x v="11"/>
    <x v="0"/>
    <x v="0"/>
    <x v="2"/>
    <x v="1"/>
    <x v="0"/>
    <x v="1"/>
    <x v="0"/>
    <n v="6"/>
    <n v="0"/>
    <n v="1.6500000000000001"/>
  </r>
  <r>
    <x v="0"/>
    <x v="13"/>
    <x v="0"/>
    <x v="0"/>
    <x v="1"/>
    <x v="0"/>
    <x v="2"/>
    <x v="1"/>
    <n v="9"/>
    <n v="0"/>
    <n v="0"/>
  </r>
  <r>
    <x v="5"/>
    <x v="8"/>
    <x v="5"/>
    <x v="1"/>
    <x v="1"/>
    <x v="1"/>
    <x v="1"/>
    <x v="0"/>
    <n v="12"/>
    <n v="2.9934000000000003"/>
    <n v="5.4"/>
  </r>
  <r>
    <x v="4"/>
    <x v="7"/>
    <x v="2"/>
    <x v="0"/>
    <x v="1"/>
    <x v="3"/>
    <x v="2"/>
    <x v="0"/>
    <n v="9"/>
    <n v="0"/>
    <n v="4.95"/>
  </r>
  <r>
    <x v="9"/>
    <x v="17"/>
    <x v="8"/>
    <x v="1"/>
    <x v="1"/>
    <x v="2"/>
    <x v="3"/>
    <x v="0"/>
    <n v="19"/>
    <n v="0"/>
    <n v="5.0350000000000001"/>
  </r>
  <r>
    <x v="7"/>
    <x v="5"/>
    <x v="1"/>
    <x v="1"/>
    <x v="1"/>
    <x v="3"/>
    <x v="2"/>
    <x v="0"/>
    <n v="2"/>
    <n v="0"/>
    <n v="1.1000000000000001"/>
  </r>
  <r>
    <x v="3"/>
    <x v="5"/>
    <x v="1"/>
    <x v="0"/>
    <x v="1"/>
    <x v="2"/>
    <x v="2"/>
    <x v="1"/>
    <n v="2"/>
    <n v="0"/>
    <n v="0"/>
  </r>
  <r>
    <x v="3"/>
    <x v="19"/>
    <x v="2"/>
    <x v="2"/>
    <x v="1"/>
    <x v="1"/>
    <x v="1"/>
    <x v="0"/>
    <n v="15"/>
    <n v="4.4277000000000006"/>
    <n v="6.75"/>
  </r>
  <r>
    <x v="1"/>
    <x v="16"/>
    <x v="7"/>
    <x v="1"/>
    <x v="1"/>
    <x v="3"/>
    <x v="2"/>
    <x v="1"/>
    <n v="0"/>
    <n v="0"/>
    <n v="0"/>
  </r>
  <r>
    <x v="4"/>
    <x v="11"/>
    <x v="2"/>
    <x v="2"/>
    <x v="1"/>
    <x v="3"/>
    <x v="2"/>
    <x v="1"/>
    <n v="2"/>
    <n v="0"/>
    <n v="0"/>
  </r>
  <r>
    <x v="11"/>
    <x v="6"/>
    <x v="4"/>
    <x v="0"/>
    <x v="0"/>
    <x v="0"/>
    <x v="1"/>
    <x v="1"/>
    <n v="6"/>
    <n v="0"/>
    <n v="0"/>
  </r>
  <r>
    <x v="11"/>
    <x v="27"/>
    <x v="12"/>
    <x v="0"/>
    <x v="1"/>
    <x v="0"/>
    <x v="3"/>
    <x v="0"/>
    <n v="1"/>
    <n v="0"/>
    <n v="0.27500000000000002"/>
  </r>
  <r>
    <x v="1"/>
    <x v="4"/>
    <x v="3"/>
    <x v="2"/>
    <x v="0"/>
    <x v="0"/>
    <x v="2"/>
    <x v="0"/>
    <n v="38"/>
    <n v="0"/>
    <n v="10.450000000000001"/>
  </r>
  <r>
    <x v="2"/>
    <x v="19"/>
    <x v="2"/>
    <x v="0"/>
    <x v="1"/>
    <x v="4"/>
    <x v="0"/>
    <x v="0"/>
    <n v="26"/>
    <n v="0"/>
    <n v="14.3"/>
  </r>
  <r>
    <x v="0"/>
    <x v="6"/>
    <x v="4"/>
    <x v="0"/>
    <x v="1"/>
    <x v="1"/>
    <x v="0"/>
    <x v="0"/>
    <n v="2462"/>
    <n v="722.28890000000001"/>
    <n v="1107.9000000000001"/>
  </r>
  <r>
    <x v="0"/>
    <x v="10"/>
    <x v="0"/>
    <x v="0"/>
    <x v="1"/>
    <x v="5"/>
    <x v="1"/>
    <x v="0"/>
    <n v="3"/>
    <n v="89.220600000000005"/>
    <n v="2.0700000000000003"/>
  </r>
  <r>
    <x v="0"/>
    <x v="9"/>
    <x v="2"/>
    <x v="0"/>
    <x v="1"/>
    <x v="5"/>
    <x v="0"/>
    <x v="0"/>
    <n v="1"/>
    <n v="31.150500000000001"/>
    <n v="0.69000000000000006"/>
  </r>
  <r>
    <x v="2"/>
    <x v="11"/>
    <x v="2"/>
    <x v="0"/>
    <x v="1"/>
    <x v="0"/>
    <x v="3"/>
    <x v="0"/>
    <n v="10167"/>
    <n v="0"/>
    <n v="2795.9250000000002"/>
  </r>
  <r>
    <x v="10"/>
    <x v="2"/>
    <x v="2"/>
    <x v="2"/>
    <x v="1"/>
    <x v="1"/>
    <x v="1"/>
    <x v="0"/>
    <n v="4"/>
    <n v="1.1037000000000001"/>
    <n v="1.8"/>
  </r>
  <r>
    <x v="8"/>
    <x v="19"/>
    <x v="2"/>
    <x v="0"/>
    <x v="1"/>
    <x v="3"/>
    <x v="3"/>
    <x v="0"/>
    <n v="175"/>
    <n v="0"/>
    <n v="96.25"/>
  </r>
  <r>
    <x v="5"/>
    <x v="17"/>
    <x v="8"/>
    <x v="0"/>
    <x v="1"/>
    <x v="4"/>
    <x v="3"/>
    <x v="0"/>
    <n v="38"/>
    <n v="0"/>
    <n v="20.900000000000002"/>
  </r>
  <r>
    <x v="2"/>
    <x v="10"/>
    <x v="0"/>
    <x v="1"/>
    <x v="1"/>
    <x v="0"/>
    <x v="0"/>
    <x v="1"/>
    <n v="3"/>
    <n v="0"/>
    <n v="0"/>
  </r>
  <r>
    <x v="0"/>
    <x v="17"/>
    <x v="8"/>
    <x v="0"/>
    <x v="1"/>
    <x v="0"/>
    <x v="1"/>
    <x v="1"/>
    <n v="31"/>
    <n v="0"/>
    <n v="0"/>
  </r>
  <r>
    <x v="2"/>
    <x v="4"/>
    <x v="3"/>
    <x v="0"/>
    <x v="1"/>
    <x v="2"/>
    <x v="1"/>
    <x v="0"/>
    <n v="266"/>
    <n v="0"/>
    <n v="73.150000000000006"/>
  </r>
  <r>
    <x v="10"/>
    <x v="15"/>
    <x v="2"/>
    <x v="1"/>
    <x v="1"/>
    <x v="3"/>
    <x v="2"/>
    <x v="0"/>
    <n v="17"/>
    <n v="0"/>
    <n v="9.35"/>
  </r>
  <r>
    <x v="8"/>
    <x v="15"/>
    <x v="2"/>
    <x v="0"/>
    <x v="1"/>
    <x v="1"/>
    <x v="3"/>
    <x v="0"/>
    <n v="133"/>
    <n v="32.3474"/>
    <n v="59.85"/>
  </r>
  <r>
    <x v="11"/>
    <x v="10"/>
    <x v="0"/>
    <x v="2"/>
    <x v="0"/>
    <x v="0"/>
    <x v="1"/>
    <x v="0"/>
    <n v="28"/>
    <n v="0"/>
    <n v="7.7"/>
  </r>
  <r>
    <x v="0"/>
    <x v="10"/>
    <x v="0"/>
    <x v="0"/>
    <x v="1"/>
    <x v="3"/>
    <x v="0"/>
    <x v="1"/>
    <n v="4"/>
    <n v="0"/>
    <n v="0"/>
  </r>
  <r>
    <x v="10"/>
    <x v="19"/>
    <x v="2"/>
    <x v="2"/>
    <x v="1"/>
    <x v="4"/>
    <x v="0"/>
    <x v="0"/>
    <n v="2"/>
    <n v="0"/>
    <n v="1.1000000000000001"/>
  </r>
  <r>
    <x v="8"/>
    <x v="19"/>
    <x v="2"/>
    <x v="0"/>
    <x v="1"/>
    <x v="4"/>
    <x v="3"/>
    <x v="1"/>
    <n v="58"/>
    <n v="0"/>
    <n v="0"/>
  </r>
  <r>
    <x v="11"/>
    <x v="0"/>
    <x v="0"/>
    <x v="0"/>
    <x v="0"/>
    <x v="3"/>
    <x v="0"/>
    <x v="0"/>
    <n v="1"/>
    <n v="0"/>
    <n v="0.55000000000000004"/>
  </r>
  <r>
    <x v="8"/>
    <x v="15"/>
    <x v="2"/>
    <x v="0"/>
    <x v="1"/>
    <x v="0"/>
    <x v="2"/>
    <x v="1"/>
    <n v="125"/>
    <n v="0"/>
    <n v="0"/>
  </r>
  <r>
    <x v="5"/>
    <x v="16"/>
    <x v="7"/>
    <x v="2"/>
    <x v="1"/>
    <x v="3"/>
    <x v="3"/>
    <x v="0"/>
    <n v="3"/>
    <n v="0"/>
    <n v="1.6500000000000001"/>
  </r>
  <r>
    <x v="8"/>
    <x v="9"/>
    <x v="2"/>
    <x v="2"/>
    <x v="1"/>
    <x v="3"/>
    <x v="2"/>
    <x v="1"/>
    <n v="7"/>
    <n v="0"/>
    <n v="0"/>
  </r>
  <r>
    <x v="0"/>
    <x v="18"/>
    <x v="9"/>
    <x v="1"/>
    <x v="1"/>
    <x v="3"/>
    <x v="2"/>
    <x v="1"/>
    <n v="0"/>
    <n v="0"/>
    <n v="0"/>
  </r>
  <r>
    <x v="6"/>
    <x v="12"/>
    <x v="1"/>
    <x v="0"/>
    <x v="1"/>
    <x v="2"/>
    <x v="3"/>
    <x v="0"/>
    <n v="182"/>
    <n v="0"/>
    <n v="50.050000000000004"/>
  </r>
  <r>
    <x v="10"/>
    <x v="9"/>
    <x v="2"/>
    <x v="1"/>
    <x v="1"/>
    <x v="2"/>
    <x v="2"/>
    <x v="1"/>
    <n v="3"/>
    <n v="0"/>
    <n v="0"/>
  </r>
  <r>
    <x v="0"/>
    <x v="15"/>
    <x v="2"/>
    <x v="1"/>
    <x v="1"/>
    <x v="1"/>
    <x v="0"/>
    <x v="0"/>
    <n v="23"/>
    <n v="5.4228000000000005"/>
    <n v="10.35"/>
  </r>
  <r>
    <x v="10"/>
    <x v="13"/>
    <x v="0"/>
    <x v="2"/>
    <x v="1"/>
    <x v="0"/>
    <x v="3"/>
    <x v="0"/>
    <n v="5"/>
    <n v="0"/>
    <n v="1.375"/>
  </r>
  <r>
    <x v="8"/>
    <x v="1"/>
    <x v="1"/>
    <x v="0"/>
    <x v="1"/>
    <x v="4"/>
    <x v="0"/>
    <x v="0"/>
    <n v="6"/>
    <n v="0"/>
    <n v="3.3000000000000003"/>
  </r>
  <r>
    <x v="11"/>
    <x v="24"/>
    <x v="2"/>
    <x v="0"/>
    <x v="1"/>
    <x v="0"/>
    <x v="0"/>
    <x v="1"/>
    <n v="1"/>
    <n v="0"/>
    <n v="0"/>
  </r>
  <r>
    <x v="9"/>
    <x v="6"/>
    <x v="4"/>
    <x v="0"/>
    <x v="0"/>
    <x v="3"/>
    <x v="0"/>
    <x v="1"/>
    <n v="2"/>
    <n v="0"/>
    <n v="0"/>
  </r>
  <r>
    <x v="5"/>
    <x v="6"/>
    <x v="4"/>
    <x v="2"/>
    <x v="1"/>
    <x v="0"/>
    <x v="0"/>
    <x v="0"/>
    <n v="154"/>
    <n v="0"/>
    <n v="40.81"/>
  </r>
  <r>
    <x v="9"/>
    <x v="6"/>
    <x v="4"/>
    <x v="1"/>
    <x v="1"/>
    <x v="2"/>
    <x v="0"/>
    <x v="0"/>
    <n v="8"/>
    <n v="0"/>
    <n v="2.12"/>
  </r>
  <r>
    <x v="2"/>
    <x v="10"/>
    <x v="0"/>
    <x v="1"/>
    <x v="1"/>
    <x v="0"/>
    <x v="3"/>
    <x v="0"/>
    <n v="251"/>
    <n v="0"/>
    <n v="69.025000000000006"/>
  </r>
  <r>
    <x v="10"/>
    <x v="6"/>
    <x v="4"/>
    <x v="2"/>
    <x v="0"/>
    <x v="2"/>
    <x v="3"/>
    <x v="0"/>
    <n v="11"/>
    <n v="0"/>
    <n v="3.0250000000000004"/>
  </r>
  <r>
    <x v="0"/>
    <x v="2"/>
    <x v="2"/>
    <x v="0"/>
    <x v="1"/>
    <x v="3"/>
    <x v="3"/>
    <x v="0"/>
    <n v="47"/>
    <n v="0"/>
    <n v="25.85"/>
  </r>
  <r>
    <x v="1"/>
    <x v="10"/>
    <x v="0"/>
    <x v="0"/>
    <x v="0"/>
    <x v="2"/>
    <x v="1"/>
    <x v="0"/>
    <n v="70"/>
    <n v="0"/>
    <n v="19.14"/>
  </r>
  <r>
    <x v="10"/>
    <x v="18"/>
    <x v="9"/>
    <x v="0"/>
    <x v="0"/>
    <x v="3"/>
    <x v="2"/>
    <x v="1"/>
    <n v="0"/>
    <n v="0"/>
    <n v="0"/>
  </r>
  <r>
    <x v="4"/>
    <x v="1"/>
    <x v="1"/>
    <x v="0"/>
    <x v="1"/>
    <x v="0"/>
    <x v="1"/>
    <x v="1"/>
    <n v="6"/>
    <n v="0"/>
    <n v="0"/>
  </r>
  <r>
    <x v="7"/>
    <x v="26"/>
    <x v="2"/>
    <x v="0"/>
    <x v="1"/>
    <x v="3"/>
    <x v="2"/>
    <x v="0"/>
    <n v="6"/>
    <n v="0"/>
    <n v="3.3000000000000003"/>
  </r>
  <r>
    <x v="2"/>
    <x v="5"/>
    <x v="1"/>
    <x v="1"/>
    <x v="1"/>
    <x v="1"/>
    <x v="2"/>
    <x v="0"/>
    <n v="3"/>
    <n v="0.53520000000000001"/>
    <n v="1.35"/>
  </r>
  <r>
    <x v="4"/>
    <x v="29"/>
    <x v="1"/>
    <x v="2"/>
    <x v="1"/>
    <x v="2"/>
    <x v="2"/>
    <x v="0"/>
    <n v="2"/>
    <n v="0"/>
    <n v="0.53"/>
  </r>
  <r>
    <x v="7"/>
    <x v="12"/>
    <x v="1"/>
    <x v="1"/>
    <x v="1"/>
    <x v="2"/>
    <x v="1"/>
    <x v="0"/>
    <n v="1"/>
    <n v="0"/>
    <n v="0.27500000000000002"/>
  </r>
  <r>
    <x v="9"/>
    <x v="0"/>
    <x v="0"/>
    <x v="0"/>
    <x v="1"/>
    <x v="0"/>
    <x v="2"/>
    <x v="1"/>
    <n v="34"/>
    <n v="0"/>
    <n v="0"/>
  </r>
  <r>
    <x v="2"/>
    <x v="22"/>
    <x v="7"/>
    <x v="1"/>
    <x v="1"/>
    <x v="0"/>
    <x v="0"/>
    <x v="0"/>
    <n v="1"/>
    <n v="0"/>
    <n v="0.27500000000000002"/>
  </r>
  <r>
    <x v="4"/>
    <x v="8"/>
    <x v="5"/>
    <x v="0"/>
    <x v="1"/>
    <x v="3"/>
    <x v="0"/>
    <x v="1"/>
    <n v="1"/>
    <n v="0"/>
    <n v="0"/>
  </r>
  <r>
    <x v="3"/>
    <x v="11"/>
    <x v="2"/>
    <x v="2"/>
    <x v="1"/>
    <x v="4"/>
    <x v="0"/>
    <x v="0"/>
    <n v="12"/>
    <n v="0"/>
    <n v="6.6000000000000005"/>
  </r>
  <r>
    <x v="6"/>
    <x v="6"/>
    <x v="4"/>
    <x v="0"/>
    <x v="0"/>
    <x v="1"/>
    <x v="3"/>
    <x v="0"/>
    <n v="228"/>
    <n v="77.650199999999998"/>
    <n v="102.60000000000001"/>
  </r>
  <r>
    <x v="1"/>
    <x v="6"/>
    <x v="4"/>
    <x v="0"/>
    <x v="1"/>
    <x v="3"/>
    <x v="1"/>
    <x v="0"/>
    <n v="111"/>
    <n v="0"/>
    <n v="61.050000000000004"/>
  </r>
  <r>
    <x v="4"/>
    <x v="15"/>
    <x v="2"/>
    <x v="2"/>
    <x v="1"/>
    <x v="0"/>
    <x v="2"/>
    <x v="0"/>
    <n v="465"/>
    <n v="0"/>
    <n v="123.22500000000001"/>
  </r>
  <r>
    <x v="9"/>
    <x v="11"/>
    <x v="2"/>
    <x v="0"/>
    <x v="1"/>
    <x v="5"/>
    <x v="1"/>
    <x v="0"/>
    <n v="4"/>
    <n v="103.7859"/>
    <n v="2.7600000000000002"/>
  </r>
  <r>
    <x v="1"/>
    <x v="19"/>
    <x v="2"/>
    <x v="1"/>
    <x v="1"/>
    <x v="2"/>
    <x v="1"/>
    <x v="0"/>
    <n v="2"/>
    <n v="0"/>
    <n v="0.55000000000000004"/>
  </r>
  <r>
    <x v="0"/>
    <x v="22"/>
    <x v="7"/>
    <x v="1"/>
    <x v="1"/>
    <x v="3"/>
    <x v="2"/>
    <x v="1"/>
    <n v="0"/>
    <n v="0"/>
    <n v="0"/>
  </r>
  <r>
    <x v="0"/>
    <x v="10"/>
    <x v="0"/>
    <x v="2"/>
    <x v="0"/>
    <x v="1"/>
    <x v="0"/>
    <x v="0"/>
    <n v="69"/>
    <n v="16.456400000000002"/>
    <n v="31.05"/>
  </r>
  <r>
    <x v="6"/>
    <x v="11"/>
    <x v="2"/>
    <x v="0"/>
    <x v="1"/>
    <x v="0"/>
    <x v="3"/>
    <x v="0"/>
    <n v="10513"/>
    <n v="0"/>
    <n v="2891.0750000000003"/>
  </r>
  <r>
    <x v="1"/>
    <x v="11"/>
    <x v="2"/>
    <x v="0"/>
    <x v="1"/>
    <x v="3"/>
    <x v="3"/>
    <x v="1"/>
    <n v="9"/>
    <n v="0"/>
    <n v="0"/>
  </r>
  <r>
    <x v="3"/>
    <x v="2"/>
    <x v="2"/>
    <x v="0"/>
    <x v="1"/>
    <x v="0"/>
    <x v="1"/>
    <x v="0"/>
    <n v="135"/>
    <n v="0"/>
    <n v="37.125"/>
  </r>
  <r>
    <x v="7"/>
    <x v="0"/>
    <x v="0"/>
    <x v="1"/>
    <x v="1"/>
    <x v="0"/>
    <x v="3"/>
    <x v="0"/>
    <n v="3"/>
    <n v="0"/>
    <n v="0.82500000000000007"/>
  </r>
  <r>
    <x v="11"/>
    <x v="9"/>
    <x v="2"/>
    <x v="2"/>
    <x v="1"/>
    <x v="4"/>
    <x v="2"/>
    <x v="0"/>
    <n v="1"/>
    <n v="0"/>
    <n v="0.55000000000000004"/>
  </r>
  <r>
    <x v="10"/>
    <x v="2"/>
    <x v="2"/>
    <x v="0"/>
    <x v="1"/>
    <x v="2"/>
    <x v="3"/>
    <x v="1"/>
    <n v="10"/>
    <n v="0"/>
    <n v="0"/>
  </r>
  <r>
    <x v="6"/>
    <x v="19"/>
    <x v="2"/>
    <x v="2"/>
    <x v="1"/>
    <x v="1"/>
    <x v="1"/>
    <x v="0"/>
    <n v="15"/>
    <n v="9.4935000000000009"/>
    <n v="6.75"/>
  </r>
  <r>
    <x v="1"/>
    <x v="19"/>
    <x v="2"/>
    <x v="1"/>
    <x v="1"/>
    <x v="1"/>
    <x v="2"/>
    <x v="0"/>
    <n v="52"/>
    <n v="27.415100000000002"/>
    <n v="23.400000000000002"/>
  </r>
  <r>
    <x v="3"/>
    <x v="15"/>
    <x v="2"/>
    <x v="0"/>
    <x v="1"/>
    <x v="3"/>
    <x v="0"/>
    <x v="0"/>
    <n v="77"/>
    <n v="0"/>
    <n v="42.35"/>
  </r>
  <r>
    <x v="5"/>
    <x v="5"/>
    <x v="1"/>
    <x v="0"/>
    <x v="1"/>
    <x v="3"/>
    <x v="3"/>
    <x v="1"/>
    <n v="1"/>
    <n v="0"/>
    <n v="0"/>
  </r>
  <r>
    <x v="11"/>
    <x v="11"/>
    <x v="2"/>
    <x v="0"/>
    <x v="1"/>
    <x v="3"/>
    <x v="2"/>
    <x v="1"/>
    <n v="37"/>
    <n v="0"/>
    <n v="0"/>
  </r>
  <r>
    <x v="3"/>
    <x v="6"/>
    <x v="4"/>
    <x v="0"/>
    <x v="0"/>
    <x v="3"/>
    <x v="0"/>
    <x v="0"/>
    <n v="31"/>
    <n v="0"/>
    <n v="17.05"/>
  </r>
  <r>
    <x v="8"/>
    <x v="12"/>
    <x v="1"/>
    <x v="0"/>
    <x v="1"/>
    <x v="2"/>
    <x v="0"/>
    <x v="1"/>
    <n v="1"/>
    <n v="0"/>
    <n v="0"/>
  </r>
  <r>
    <x v="1"/>
    <x v="8"/>
    <x v="5"/>
    <x v="2"/>
    <x v="1"/>
    <x v="1"/>
    <x v="1"/>
    <x v="0"/>
    <n v="1"/>
    <n v="1.7500000000000002E-2"/>
    <n v="0.45"/>
  </r>
  <r>
    <x v="6"/>
    <x v="1"/>
    <x v="1"/>
    <x v="0"/>
    <x v="1"/>
    <x v="2"/>
    <x v="2"/>
    <x v="1"/>
    <n v="9"/>
    <n v="0"/>
    <n v="0"/>
  </r>
  <r>
    <x v="0"/>
    <x v="17"/>
    <x v="8"/>
    <x v="1"/>
    <x v="1"/>
    <x v="0"/>
    <x v="0"/>
    <x v="0"/>
    <n v="82"/>
    <n v="0"/>
    <n v="21.73"/>
  </r>
  <r>
    <x v="4"/>
    <x v="4"/>
    <x v="3"/>
    <x v="0"/>
    <x v="1"/>
    <x v="5"/>
    <x v="0"/>
    <x v="0"/>
    <n v="9"/>
    <n v="149.47470000000001"/>
    <n v="6.21"/>
  </r>
  <r>
    <x v="11"/>
    <x v="2"/>
    <x v="2"/>
    <x v="0"/>
    <x v="1"/>
    <x v="4"/>
    <x v="3"/>
    <x v="1"/>
    <n v="51"/>
    <n v="0"/>
    <n v="0"/>
  </r>
  <r>
    <x v="9"/>
    <x v="4"/>
    <x v="3"/>
    <x v="2"/>
    <x v="0"/>
    <x v="2"/>
    <x v="3"/>
    <x v="1"/>
    <n v="2"/>
    <n v="0"/>
    <n v="0"/>
  </r>
  <r>
    <x v="9"/>
    <x v="0"/>
    <x v="0"/>
    <x v="0"/>
    <x v="1"/>
    <x v="3"/>
    <x v="0"/>
    <x v="0"/>
    <n v="17"/>
    <n v="0"/>
    <n v="9.35"/>
  </r>
  <r>
    <x v="3"/>
    <x v="19"/>
    <x v="2"/>
    <x v="1"/>
    <x v="1"/>
    <x v="4"/>
    <x v="2"/>
    <x v="0"/>
    <n v="1"/>
    <n v="0"/>
    <n v="0.55000000000000004"/>
  </r>
  <r>
    <x v="1"/>
    <x v="0"/>
    <x v="0"/>
    <x v="2"/>
    <x v="1"/>
    <x v="3"/>
    <x v="3"/>
    <x v="1"/>
    <n v="1"/>
    <n v="0"/>
    <n v="0"/>
  </r>
  <r>
    <x v="2"/>
    <x v="12"/>
    <x v="1"/>
    <x v="1"/>
    <x v="1"/>
    <x v="1"/>
    <x v="1"/>
    <x v="0"/>
    <n v="4"/>
    <n v="0.92020000000000002"/>
    <n v="1.8"/>
  </r>
  <r>
    <x v="9"/>
    <x v="11"/>
    <x v="2"/>
    <x v="1"/>
    <x v="1"/>
    <x v="1"/>
    <x v="2"/>
    <x v="0"/>
    <n v="114"/>
    <n v="44.003100000000003"/>
    <n v="51.300000000000004"/>
  </r>
  <r>
    <x v="0"/>
    <x v="5"/>
    <x v="1"/>
    <x v="2"/>
    <x v="1"/>
    <x v="3"/>
    <x v="3"/>
    <x v="0"/>
    <n v="2"/>
    <n v="0"/>
    <n v="1.1000000000000001"/>
  </r>
  <r>
    <x v="6"/>
    <x v="4"/>
    <x v="3"/>
    <x v="2"/>
    <x v="0"/>
    <x v="0"/>
    <x v="2"/>
    <x v="1"/>
    <n v="1"/>
    <n v="0"/>
    <n v="0"/>
  </r>
  <r>
    <x v="9"/>
    <x v="15"/>
    <x v="2"/>
    <x v="1"/>
    <x v="1"/>
    <x v="4"/>
    <x v="2"/>
    <x v="0"/>
    <n v="19"/>
    <n v="0"/>
    <n v="10.450000000000001"/>
  </r>
  <r>
    <x v="2"/>
    <x v="16"/>
    <x v="7"/>
    <x v="0"/>
    <x v="1"/>
    <x v="0"/>
    <x v="0"/>
    <x v="0"/>
    <n v="1104"/>
    <n v="0"/>
    <n v="303.60000000000002"/>
  </r>
  <r>
    <x v="1"/>
    <x v="18"/>
    <x v="9"/>
    <x v="0"/>
    <x v="1"/>
    <x v="0"/>
    <x v="1"/>
    <x v="0"/>
    <n v="8"/>
    <n v="0"/>
    <n v="2.2000000000000002"/>
  </r>
  <r>
    <x v="6"/>
    <x v="1"/>
    <x v="1"/>
    <x v="0"/>
    <x v="1"/>
    <x v="0"/>
    <x v="2"/>
    <x v="1"/>
    <n v="61"/>
    <n v="0"/>
    <n v="0"/>
  </r>
  <r>
    <x v="3"/>
    <x v="11"/>
    <x v="2"/>
    <x v="2"/>
    <x v="1"/>
    <x v="3"/>
    <x v="2"/>
    <x v="0"/>
    <n v="156"/>
    <n v="0"/>
    <n v="85.8"/>
  </r>
  <r>
    <x v="3"/>
    <x v="10"/>
    <x v="0"/>
    <x v="2"/>
    <x v="1"/>
    <x v="3"/>
    <x v="1"/>
    <x v="1"/>
    <n v="1"/>
    <n v="0"/>
    <n v="0"/>
  </r>
  <r>
    <x v="10"/>
    <x v="10"/>
    <x v="0"/>
    <x v="1"/>
    <x v="1"/>
    <x v="3"/>
    <x v="3"/>
    <x v="0"/>
    <n v="9"/>
    <n v="0"/>
    <n v="4.95"/>
  </r>
  <r>
    <x v="3"/>
    <x v="6"/>
    <x v="4"/>
    <x v="0"/>
    <x v="1"/>
    <x v="3"/>
    <x v="2"/>
    <x v="1"/>
    <n v="69"/>
    <n v="0"/>
    <n v="0"/>
  </r>
  <r>
    <x v="10"/>
    <x v="5"/>
    <x v="1"/>
    <x v="1"/>
    <x v="1"/>
    <x v="0"/>
    <x v="3"/>
    <x v="0"/>
    <n v="2"/>
    <n v="0"/>
    <n v="0.55000000000000004"/>
  </r>
  <r>
    <x v="4"/>
    <x v="18"/>
    <x v="9"/>
    <x v="0"/>
    <x v="1"/>
    <x v="0"/>
    <x v="2"/>
    <x v="0"/>
    <n v="82"/>
    <n v="0"/>
    <n v="21.73"/>
  </r>
  <r>
    <x v="2"/>
    <x v="9"/>
    <x v="2"/>
    <x v="1"/>
    <x v="1"/>
    <x v="2"/>
    <x v="0"/>
    <x v="0"/>
    <n v="3"/>
    <n v="0"/>
    <n v="0.82500000000000007"/>
  </r>
  <r>
    <x v="8"/>
    <x v="4"/>
    <x v="3"/>
    <x v="1"/>
    <x v="1"/>
    <x v="4"/>
    <x v="0"/>
    <x v="1"/>
    <n v="2"/>
    <n v="0"/>
    <n v="0"/>
  </r>
  <r>
    <x v="0"/>
    <x v="6"/>
    <x v="4"/>
    <x v="2"/>
    <x v="1"/>
    <x v="3"/>
    <x v="2"/>
    <x v="0"/>
    <n v="68"/>
    <n v="0"/>
    <n v="37.4"/>
  </r>
  <r>
    <x v="4"/>
    <x v="19"/>
    <x v="2"/>
    <x v="0"/>
    <x v="1"/>
    <x v="2"/>
    <x v="0"/>
    <x v="0"/>
    <n v="273"/>
    <n v="0"/>
    <n v="72.344999999999999"/>
  </r>
  <r>
    <x v="3"/>
    <x v="0"/>
    <x v="0"/>
    <x v="0"/>
    <x v="1"/>
    <x v="2"/>
    <x v="2"/>
    <x v="1"/>
    <n v="5"/>
    <n v="0"/>
    <n v="0"/>
  </r>
  <r>
    <x v="0"/>
    <x v="19"/>
    <x v="2"/>
    <x v="0"/>
    <x v="1"/>
    <x v="1"/>
    <x v="0"/>
    <x v="0"/>
    <n v="1186"/>
    <n v="339.20510000000002"/>
    <n v="533.70000000000005"/>
  </r>
  <r>
    <x v="0"/>
    <x v="13"/>
    <x v="0"/>
    <x v="0"/>
    <x v="1"/>
    <x v="3"/>
    <x v="1"/>
    <x v="0"/>
    <n v="1"/>
    <n v="0"/>
    <n v="0.55000000000000004"/>
  </r>
  <r>
    <x v="3"/>
    <x v="21"/>
    <x v="0"/>
    <x v="0"/>
    <x v="0"/>
    <x v="0"/>
    <x v="2"/>
    <x v="0"/>
    <n v="6"/>
    <n v="0"/>
    <n v="1.6500000000000001"/>
  </r>
  <r>
    <x v="4"/>
    <x v="6"/>
    <x v="4"/>
    <x v="1"/>
    <x v="1"/>
    <x v="3"/>
    <x v="2"/>
    <x v="1"/>
    <n v="1"/>
    <n v="0"/>
    <n v="0"/>
  </r>
  <r>
    <x v="8"/>
    <x v="12"/>
    <x v="1"/>
    <x v="2"/>
    <x v="1"/>
    <x v="3"/>
    <x v="2"/>
    <x v="0"/>
    <n v="26"/>
    <n v="0"/>
    <n v="14.3"/>
  </r>
  <r>
    <x v="8"/>
    <x v="0"/>
    <x v="0"/>
    <x v="2"/>
    <x v="1"/>
    <x v="0"/>
    <x v="0"/>
    <x v="0"/>
    <n v="11"/>
    <n v="0"/>
    <n v="3.0250000000000004"/>
  </r>
  <r>
    <x v="4"/>
    <x v="4"/>
    <x v="3"/>
    <x v="2"/>
    <x v="1"/>
    <x v="3"/>
    <x v="1"/>
    <x v="0"/>
    <n v="8"/>
    <n v="0"/>
    <n v="4.4000000000000004"/>
  </r>
  <r>
    <x v="6"/>
    <x v="9"/>
    <x v="2"/>
    <x v="0"/>
    <x v="1"/>
    <x v="5"/>
    <x v="0"/>
    <x v="1"/>
    <n v="4"/>
    <n v="123.42230000000001"/>
    <n v="0"/>
  </r>
  <r>
    <x v="4"/>
    <x v="10"/>
    <x v="0"/>
    <x v="2"/>
    <x v="0"/>
    <x v="2"/>
    <x v="2"/>
    <x v="0"/>
    <n v="100"/>
    <n v="0"/>
    <n v="26.5"/>
  </r>
  <r>
    <x v="2"/>
    <x v="8"/>
    <x v="5"/>
    <x v="2"/>
    <x v="1"/>
    <x v="3"/>
    <x v="0"/>
    <x v="0"/>
    <n v="2"/>
    <n v="0"/>
    <n v="1.1000000000000001"/>
  </r>
  <r>
    <x v="10"/>
    <x v="17"/>
    <x v="8"/>
    <x v="2"/>
    <x v="1"/>
    <x v="4"/>
    <x v="3"/>
    <x v="0"/>
    <n v="2"/>
    <n v="0"/>
    <n v="1.1000000000000001"/>
  </r>
  <r>
    <x v="2"/>
    <x v="11"/>
    <x v="2"/>
    <x v="1"/>
    <x v="1"/>
    <x v="0"/>
    <x v="3"/>
    <x v="0"/>
    <n v="248"/>
    <n v="0"/>
    <n v="68.2"/>
  </r>
  <r>
    <x v="0"/>
    <x v="11"/>
    <x v="2"/>
    <x v="0"/>
    <x v="1"/>
    <x v="0"/>
    <x v="0"/>
    <x v="0"/>
    <n v="4836"/>
    <n v="0"/>
    <n v="1281.54"/>
  </r>
  <r>
    <x v="9"/>
    <x v="10"/>
    <x v="0"/>
    <x v="2"/>
    <x v="1"/>
    <x v="2"/>
    <x v="2"/>
    <x v="1"/>
    <n v="7"/>
    <n v="0"/>
    <n v="0"/>
  </r>
  <r>
    <x v="9"/>
    <x v="26"/>
    <x v="2"/>
    <x v="2"/>
    <x v="1"/>
    <x v="0"/>
    <x v="2"/>
    <x v="1"/>
    <n v="2"/>
    <n v="0"/>
    <n v="0"/>
  </r>
  <r>
    <x v="6"/>
    <x v="13"/>
    <x v="0"/>
    <x v="0"/>
    <x v="1"/>
    <x v="2"/>
    <x v="0"/>
    <x v="1"/>
    <n v="2"/>
    <n v="0"/>
    <n v="0"/>
  </r>
  <r>
    <x v="1"/>
    <x v="8"/>
    <x v="5"/>
    <x v="0"/>
    <x v="1"/>
    <x v="0"/>
    <x v="2"/>
    <x v="1"/>
    <n v="27"/>
    <n v="0"/>
    <n v="0"/>
  </r>
  <r>
    <x v="9"/>
    <x v="15"/>
    <x v="2"/>
    <x v="2"/>
    <x v="1"/>
    <x v="1"/>
    <x v="3"/>
    <x v="0"/>
    <n v="18"/>
    <n v="5.6989000000000001"/>
    <n v="8.1"/>
  </r>
  <r>
    <x v="7"/>
    <x v="17"/>
    <x v="8"/>
    <x v="1"/>
    <x v="1"/>
    <x v="4"/>
    <x v="2"/>
    <x v="1"/>
    <n v="70"/>
    <n v="0"/>
    <n v="0"/>
  </r>
  <r>
    <x v="0"/>
    <x v="1"/>
    <x v="1"/>
    <x v="0"/>
    <x v="1"/>
    <x v="2"/>
    <x v="0"/>
    <x v="1"/>
    <n v="3"/>
    <n v="0"/>
    <n v="0"/>
  </r>
  <r>
    <x v="4"/>
    <x v="11"/>
    <x v="2"/>
    <x v="0"/>
    <x v="1"/>
    <x v="5"/>
    <x v="2"/>
    <x v="0"/>
    <n v="5"/>
    <n v="44.422699999999999"/>
    <n v="3.45"/>
  </r>
  <r>
    <x v="0"/>
    <x v="3"/>
    <x v="2"/>
    <x v="0"/>
    <x v="1"/>
    <x v="1"/>
    <x v="0"/>
    <x v="0"/>
    <n v="5"/>
    <n v="1.4392"/>
    <n v="2.25"/>
  </r>
  <r>
    <x v="8"/>
    <x v="10"/>
    <x v="0"/>
    <x v="1"/>
    <x v="1"/>
    <x v="3"/>
    <x v="1"/>
    <x v="1"/>
    <n v="1"/>
    <n v="0"/>
    <n v="0"/>
  </r>
  <r>
    <x v="6"/>
    <x v="17"/>
    <x v="8"/>
    <x v="0"/>
    <x v="1"/>
    <x v="4"/>
    <x v="1"/>
    <x v="1"/>
    <n v="19"/>
    <n v="0"/>
    <n v="0"/>
  </r>
  <r>
    <x v="4"/>
    <x v="28"/>
    <x v="13"/>
    <x v="2"/>
    <x v="1"/>
    <x v="3"/>
    <x v="2"/>
    <x v="1"/>
    <n v="0"/>
    <n v="0"/>
    <n v="0"/>
  </r>
  <r>
    <x v="6"/>
    <x v="4"/>
    <x v="3"/>
    <x v="1"/>
    <x v="1"/>
    <x v="3"/>
    <x v="2"/>
    <x v="1"/>
    <n v="0"/>
    <n v="0"/>
    <n v="0"/>
  </r>
  <r>
    <x v="8"/>
    <x v="13"/>
    <x v="0"/>
    <x v="0"/>
    <x v="1"/>
    <x v="4"/>
    <x v="1"/>
    <x v="0"/>
    <n v="1"/>
    <n v="0"/>
    <n v="0.55000000000000004"/>
  </r>
  <r>
    <x v="6"/>
    <x v="15"/>
    <x v="2"/>
    <x v="1"/>
    <x v="1"/>
    <x v="1"/>
    <x v="3"/>
    <x v="0"/>
    <n v="7"/>
    <n v="0.95530000000000004"/>
    <n v="3.1500000000000004"/>
  </r>
  <r>
    <x v="8"/>
    <x v="19"/>
    <x v="2"/>
    <x v="1"/>
    <x v="1"/>
    <x v="1"/>
    <x v="3"/>
    <x v="0"/>
    <n v="10"/>
    <n v="5.2907000000000002"/>
    <n v="4.5"/>
  </r>
  <r>
    <x v="6"/>
    <x v="19"/>
    <x v="2"/>
    <x v="2"/>
    <x v="1"/>
    <x v="2"/>
    <x v="1"/>
    <x v="1"/>
    <n v="3"/>
    <n v="0"/>
    <n v="0"/>
  </r>
  <r>
    <x v="6"/>
    <x v="0"/>
    <x v="0"/>
    <x v="0"/>
    <x v="1"/>
    <x v="0"/>
    <x v="0"/>
    <x v="0"/>
    <n v="356"/>
    <n v="0"/>
    <n v="97.9"/>
  </r>
  <r>
    <x v="3"/>
    <x v="26"/>
    <x v="2"/>
    <x v="0"/>
    <x v="1"/>
    <x v="0"/>
    <x v="3"/>
    <x v="1"/>
    <n v="7"/>
    <n v="0"/>
    <n v="0"/>
  </r>
  <r>
    <x v="6"/>
    <x v="15"/>
    <x v="2"/>
    <x v="2"/>
    <x v="1"/>
    <x v="2"/>
    <x v="1"/>
    <x v="0"/>
    <n v="3"/>
    <n v="0"/>
    <n v="0.82500000000000007"/>
  </r>
  <r>
    <x v="2"/>
    <x v="17"/>
    <x v="8"/>
    <x v="2"/>
    <x v="1"/>
    <x v="4"/>
    <x v="0"/>
    <x v="0"/>
    <n v="3"/>
    <n v="0"/>
    <n v="1.6500000000000001"/>
  </r>
  <r>
    <x v="10"/>
    <x v="9"/>
    <x v="2"/>
    <x v="2"/>
    <x v="1"/>
    <x v="1"/>
    <x v="1"/>
    <x v="0"/>
    <n v="7"/>
    <n v="1.0749"/>
    <n v="3.1500000000000004"/>
  </r>
  <r>
    <x v="6"/>
    <x v="9"/>
    <x v="2"/>
    <x v="1"/>
    <x v="1"/>
    <x v="1"/>
    <x v="2"/>
    <x v="0"/>
    <n v="26"/>
    <n v="12.883900000000001"/>
    <n v="11.700000000000001"/>
  </r>
  <r>
    <x v="5"/>
    <x v="12"/>
    <x v="1"/>
    <x v="0"/>
    <x v="1"/>
    <x v="0"/>
    <x v="2"/>
    <x v="1"/>
    <n v="25"/>
    <n v="0"/>
    <n v="0"/>
  </r>
  <r>
    <x v="8"/>
    <x v="7"/>
    <x v="2"/>
    <x v="0"/>
    <x v="1"/>
    <x v="0"/>
    <x v="1"/>
    <x v="0"/>
    <n v="1"/>
    <n v="0"/>
    <n v="0.27500000000000002"/>
  </r>
  <r>
    <x v="3"/>
    <x v="4"/>
    <x v="3"/>
    <x v="0"/>
    <x v="0"/>
    <x v="2"/>
    <x v="0"/>
    <x v="1"/>
    <n v="2"/>
    <n v="0"/>
    <n v="0"/>
  </r>
  <r>
    <x v="10"/>
    <x v="2"/>
    <x v="2"/>
    <x v="0"/>
    <x v="1"/>
    <x v="3"/>
    <x v="0"/>
    <x v="0"/>
    <n v="34"/>
    <n v="0"/>
    <n v="18.7"/>
  </r>
  <r>
    <x v="2"/>
    <x v="17"/>
    <x v="8"/>
    <x v="1"/>
    <x v="1"/>
    <x v="5"/>
    <x v="1"/>
    <x v="0"/>
    <n v="1"/>
    <n v="18.034200000000002"/>
    <n v="0.69000000000000006"/>
  </r>
  <r>
    <x v="8"/>
    <x v="11"/>
    <x v="2"/>
    <x v="2"/>
    <x v="1"/>
    <x v="2"/>
    <x v="1"/>
    <x v="0"/>
    <n v="14"/>
    <n v="0"/>
    <n v="3.85"/>
  </r>
  <r>
    <x v="6"/>
    <x v="9"/>
    <x v="2"/>
    <x v="0"/>
    <x v="1"/>
    <x v="5"/>
    <x v="3"/>
    <x v="0"/>
    <n v="2"/>
    <n v="27.685300000000002"/>
    <n v="1.3800000000000001"/>
  </r>
  <r>
    <x v="0"/>
    <x v="17"/>
    <x v="8"/>
    <x v="2"/>
    <x v="1"/>
    <x v="0"/>
    <x v="1"/>
    <x v="0"/>
    <n v="107"/>
    <n v="0"/>
    <n v="28.355"/>
  </r>
  <r>
    <x v="2"/>
    <x v="6"/>
    <x v="4"/>
    <x v="1"/>
    <x v="0"/>
    <x v="3"/>
    <x v="2"/>
    <x v="0"/>
    <n v="2"/>
    <n v="0"/>
    <n v="1.1000000000000001"/>
  </r>
  <r>
    <x v="0"/>
    <x v="8"/>
    <x v="5"/>
    <x v="2"/>
    <x v="1"/>
    <x v="2"/>
    <x v="3"/>
    <x v="0"/>
    <n v="13"/>
    <n v="0"/>
    <n v="3.4450000000000003"/>
  </r>
  <r>
    <x v="7"/>
    <x v="3"/>
    <x v="2"/>
    <x v="1"/>
    <x v="1"/>
    <x v="0"/>
    <x v="3"/>
    <x v="1"/>
    <n v="1"/>
    <n v="0"/>
    <n v="0"/>
  </r>
  <r>
    <x v="10"/>
    <x v="4"/>
    <x v="3"/>
    <x v="2"/>
    <x v="0"/>
    <x v="1"/>
    <x v="0"/>
    <x v="0"/>
    <n v="1"/>
    <n v="0.63400000000000001"/>
    <n v="0.45"/>
  </r>
  <r>
    <x v="0"/>
    <x v="19"/>
    <x v="2"/>
    <x v="0"/>
    <x v="1"/>
    <x v="3"/>
    <x v="2"/>
    <x v="1"/>
    <n v="14"/>
    <n v="0"/>
    <n v="0"/>
  </r>
  <r>
    <x v="3"/>
    <x v="6"/>
    <x v="4"/>
    <x v="1"/>
    <x v="1"/>
    <x v="3"/>
    <x v="2"/>
    <x v="0"/>
    <n v="8"/>
    <n v="0"/>
    <n v="4.4000000000000004"/>
  </r>
  <r>
    <x v="10"/>
    <x v="21"/>
    <x v="0"/>
    <x v="0"/>
    <x v="1"/>
    <x v="1"/>
    <x v="1"/>
    <x v="0"/>
    <n v="1"/>
    <n v="0.53370000000000006"/>
    <n v="0.45"/>
  </r>
  <r>
    <x v="10"/>
    <x v="6"/>
    <x v="4"/>
    <x v="1"/>
    <x v="0"/>
    <x v="0"/>
    <x v="1"/>
    <x v="0"/>
    <n v="1"/>
    <n v="0"/>
    <n v="0.27500000000000002"/>
  </r>
  <r>
    <x v="4"/>
    <x v="18"/>
    <x v="9"/>
    <x v="2"/>
    <x v="1"/>
    <x v="0"/>
    <x v="0"/>
    <x v="0"/>
    <n v="1"/>
    <n v="0"/>
    <n v="0.26500000000000001"/>
  </r>
  <r>
    <x v="6"/>
    <x v="25"/>
    <x v="11"/>
    <x v="0"/>
    <x v="1"/>
    <x v="1"/>
    <x v="0"/>
    <x v="0"/>
    <n v="1"/>
    <n v="6.8000000000000005E-2"/>
    <n v="0.45"/>
  </r>
  <r>
    <x v="11"/>
    <x v="15"/>
    <x v="2"/>
    <x v="1"/>
    <x v="1"/>
    <x v="2"/>
    <x v="1"/>
    <x v="0"/>
    <n v="2"/>
    <n v="0"/>
    <n v="0.55000000000000004"/>
  </r>
  <r>
    <x v="7"/>
    <x v="12"/>
    <x v="1"/>
    <x v="2"/>
    <x v="1"/>
    <x v="0"/>
    <x v="0"/>
    <x v="0"/>
    <n v="51"/>
    <n v="0"/>
    <n v="14.025"/>
  </r>
  <r>
    <x v="2"/>
    <x v="24"/>
    <x v="2"/>
    <x v="0"/>
    <x v="1"/>
    <x v="1"/>
    <x v="1"/>
    <x v="0"/>
    <n v="3"/>
    <n v="3.5517000000000003"/>
    <n v="1.35"/>
  </r>
  <r>
    <x v="1"/>
    <x v="14"/>
    <x v="6"/>
    <x v="2"/>
    <x v="1"/>
    <x v="1"/>
    <x v="2"/>
    <x v="0"/>
    <n v="1"/>
    <n v="6.8000000000000005E-2"/>
    <n v="0.45"/>
  </r>
  <r>
    <x v="2"/>
    <x v="13"/>
    <x v="0"/>
    <x v="1"/>
    <x v="1"/>
    <x v="3"/>
    <x v="3"/>
    <x v="1"/>
    <n v="2"/>
    <n v="0"/>
    <n v="0"/>
  </r>
  <r>
    <x v="6"/>
    <x v="4"/>
    <x v="3"/>
    <x v="2"/>
    <x v="1"/>
    <x v="0"/>
    <x v="1"/>
    <x v="0"/>
    <n v="74"/>
    <n v="0"/>
    <n v="20.350000000000001"/>
  </r>
  <r>
    <x v="2"/>
    <x v="4"/>
    <x v="3"/>
    <x v="0"/>
    <x v="1"/>
    <x v="1"/>
    <x v="0"/>
    <x v="0"/>
    <n v="3343"/>
    <n v="1208.1109000000001"/>
    <n v="1504.3500000000001"/>
  </r>
  <r>
    <x v="4"/>
    <x v="21"/>
    <x v="0"/>
    <x v="0"/>
    <x v="0"/>
    <x v="0"/>
    <x v="3"/>
    <x v="0"/>
    <n v="4"/>
    <n v="0"/>
    <n v="1.06"/>
  </r>
  <r>
    <x v="8"/>
    <x v="10"/>
    <x v="0"/>
    <x v="2"/>
    <x v="0"/>
    <x v="0"/>
    <x v="0"/>
    <x v="1"/>
    <n v="2"/>
    <n v="0"/>
    <n v="0"/>
  </r>
  <r>
    <x v="0"/>
    <x v="15"/>
    <x v="2"/>
    <x v="0"/>
    <x v="1"/>
    <x v="0"/>
    <x v="2"/>
    <x v="1"/>
    <n v="105"/>
    <n v="0"/>
    <n v="0"/>
  </r>
  <r>
    <x v="5"/>
    <x v="8"/>
    <x v="5"/>
    <x v="0"/>
    <x v="1"/>
    <x v="3"/>
    <x v="3"/>
    <x v="0"/>
    <n v="12"/>
    <n v="0"/>
    <n v="6.6000000000000005"/>
  </r>
  <r>
    <x v="2"/>
    <x v="17"/>
    <x v="8"/>
    <x v="2"/>
    <x v="1"/>
    <x v="0"/>
    <x v="0"/>
    <x v="0"/>
    <n v="382"/>
    <n v="0"/>
    <n v="105.05000000000001"/>
  </r>
  <r>
    <x v="1"/>
    <x v="29"/>
    <x v="1"/>
    <x v="0"/>
    <x v="1"/>
    <x v="0"/>
    <x v="0"/>
    <x v="0"/>
    <n v="3"/>
    <n v="0"/>
    <n v="0.82500000000000007"/>
  </r>
  <r>
    <x v="2"/>
    <x v="10"/>
    <x v="0"/>
    <x v="2"/>
    <x v="0"/>
    <x v="3"/>
    <x v="2"/>
    <x v="1"/>
    <n v="6"/>
    <n v="0"/>
    <n v="0"/>
  </r>
  <r>
    <x v="5"/>
    <x v="12"/>
    <x v="1"/>
    <x v="2"/>
    <x v="1"/>
    <x v="4"/>
    <x v="0"/>
    <x v="0"/>
    <n v="2"/>
    <n v="0"/>
    <n v="1.1000000000000001"/>
  </r>
  <r>
    <x v="5"/>
    <x v="4"/>
    <x v="3"/>
    <x v="2"/>
    <x v="1"/>
    <x v="4"/>
    <x v="1"/>
    <x v="1"/>
    <n v="1"/>
    <n v="0"/>
    <n v="0"/>
  </r>
  <r>
    <x v="1"/>
    <x v="10"/>
    <x v="0"/>
    <x v="0"/>
    <x v="1"/>
    <x v="0"/>
    <x v="3"/>
    <x v="1"/>
    <n v="343"/>
    <n v="0"/>
    <n v="0"/>
  </r>
  <r>
    <x v="6"/>
    <x v="1"/>
    <x v="1"/>
    <x v="1"/>
    <x v="1"/>
    <x v="1"/>
    <x v="3"/>
    <x v="0"/>
    <n v="2"/>
    <n v="0.20250000000000001"/>
    <n v="0.9"/>
  </r>
  <r>
    <x v="7"/>
    <x v="9"/>
    <x v="2"/>
    <x v="2"/>
    <x v="1"/>
    <x v="3"/>
    <x v="2"/>
    <x v="0"/>
    <n v="37"/>
    <n v="0"/>
    <n v="20.350000000000001"/>
  </r>
  <r>
    <x v="10"/>
    <x v="19"/>
    <x v="2"/>
    <x v="0"/>
    <x v="1"/>
    <x v="4"/>
    <x v="2"/>
    <x v="0"/>
    <n v="97"/>
    <n v="0"/>
    <n v="53.35"/>
  </r>
  <r>
    <x v="2"/>
    <x v="19"/>
    <x v="2"/>
    <x v="0"/>
    <x v="1"/>
    <x v="2"/>
    <x v="2"/>
    <x v="1"/>
    <n v="43"/>
    <n v="0"/>
    <n v="0"/>
  </r>
  <r>
    <x v="7"/>
    <x v="10"/>
    <x v="0"/>
    <x v="0"/>
    <x v="0"/>
    <x v="1"/>
    <x v="3"/>
    <x v="0"/>
    <n v="718"/>
    <n v="262.48900000000003"/>
    <n v="323.10000000000002"/>
  </r>
  <r>
    <x v="9"/>
    <x v="11"/>
    <x v="2"/>
    <x v="2"/>
    <x v="1"/>
    <x v="1"/>
    <x v="0"/>
    <x v="0"/>
    <n v="77"/>
    <n v="28.474"/>
    <n v="34.65"/>
  </r>
  <r>
    <x v="9"/>
    <x v="15"/>
    <x v="2"/>
    <x v="1"/>
    <x v="1"/>
    <x v="2"/>
    <x v="0"/>
    <x v="0"/>
    <n v="11"/>
    <n v="0"/>
    <n v="2.915"/>
  </r>
  <r>
    <x v="4"/>
    <x v="10"/>
    <x v="0"/>
    <x v="2"/>
    <x v="1"/>
    <x v="2"/>
    <x v="2"/>
    <x v="1"/>
    <n v="9"/>
    <n v="0"/>
    <n v="0"/>
  </r>
  <r>
    <x v="10"/>
    <x v="19"/>
    <x v="2"/>
    <x v="1"/>
    <x v="1"/>
    <x v="1"/>
    <x v="0"/>
    <x v="0"/>
    <n v="31"/>
    <n v="8.5737000000000005"/>
    <n v="13.950000000000001"/>
  </r>
  <r>
    <x v="8"/>
    <x v="27"/>
    <x v="12"/>
    <x v="0"/>
    <x v="1"/>
    <x v="1"/>
    <x v="2"/>
    <x v="0"/>
    <n v="3"/>
    <n v="2.4193000000000002"/>
    <n v="1.35"/>
  </r>
  <r>
    <x v="5"/>
    <x v="4"/>
    <x v="3"/>
    <x v="0"/>
    <x v="1"/>
    <x v="5"/>
    <x v="2"/>
    <x v="0"/>
    <n v="7"/>
    <n v="20.2897"/>
    <n v="4.83"/>
  </r>
  <r>
    <x v="3"/>
    <x v="15"/>
    <x v="2"/>
    <x v="0"/>
    <x v="1"/>
    <x v="2"/>
    <x v="0"/>
    <x v="0"/>
    <n v="135"/>
    <n v="0"/>
    <n v="37.125"/>
  </r>
  <r>
    <x v="10"/>
    <x v="6"/>
    <x v="4"/>
    <x v="0"/>
    <x v="1"/>
    <x v="3"/>
    <x v="3"/>
    <x v="1"/>
    <n v="3"/>
    <n v="0"/>
    <n v="0"/>
  </r>
  <r>
    <x v="2"/>
    <x v="11"/>
    <x v="2"/>
    <x v="0"/>
    <x v="1"/>
    <x v="1"/>
    <x v="0"/>
    <x v="0"/>
    <n v="2026"/>
    <n v="743.8596"/>
    <n v="911.7"/>
  </r>
  <r>
    <x v="6"/>
    <x v="6"/>
    <x v="4"/>
    <x v="0"/>
    <x v="0"/>
    <x v="0"/>
    <x v="0"/>
    <x v="0"/>
    <n v="837"/>
    <n v="0"/>
    <n v="230.17500000000001"/>
  </r>
  <r>
    <x v="0"/>
    <x v="4"/>
    <x v="3"/>
    <x v="2"/>
    <x v="0"/>
    <x v="0"/>
    <x v="2"/>
    <x v="0"/>
    <n v="44"/>
    <n v="0"/>
    <n v="11.66"/>
  </r>
  <r>
    <x v="1"/>
    <x v="2"/>
    <x v="2"/>
    <x v="1"/>
    <x v="1"/>
    <x v="0"/>
    <x v="2"/>
    <x v="0"/>
    <n v="43"/>
    <n v="0"/>
    <n v="11.825000000000001"/>
  </r>
  <r>
    <x v="0"/>
    <x v="0"/>
    <x v="0"/>
    <x v="0"/>
    <x v="1"/>
    <x v="0"/>
    <x v="2"/>
    <x v="0"/>
    <n v="2104"/>
    <n v="0"/>
    <n v="557.56000000000006"/>
  </r>
  <r>
    <x v="2"/>
    <x v="22"/>
    <x v="7"/>
    <x v="0"/>
    <x v="1"/>
    <x v="0"/>
    <x v="0"/>
    <x v="0"/>
    <n v="51"/>
    <n v="0"/>
    <n v="14.025"/>
  </r>
  <r>
    <x v="5"/>
    <x v="19"/>
    <x v="2"/>
    <x v="0"/>
    <x v="1"/>
    <x v="3"/>
    <x v="0"/>
    <x v="0"/>
    <n v="179"/>
    <n v="0"/>
    <n v="98.45"/>
  </r>
  <r>
    <x v="10"/>
    <x v="4"/>
    <x v="3"/>
    <x v="0"/>
    <x v="0"/>
    <x v="3"/>
    <x v="1"/>
    <x v="0"/>
    <n v="5"/>
    <n v="0"/>
    <n v="2.75"/>
  </r>
  <r>
    <x v="2"/>
    <x v="8"/>
    <x v="5"/>
    <x v="2"/>
    <x v="1"/>
    <x v="2"/>
    <x v="0"/>
    <x v="0"/>
    <n v="9"/>
    <n v="0"/>
    <n v="2.4750000000000001"/>
  </r>
  <r>
    <x v="4"/>
    <x v="17"/>
    <x v="8"/>
    <x v="2"/>
    <x v="1"/>
    <x v="0"/>
    <x v="1"/>
    <x v="1"/>
    <n v="3"/>
    <n v="0"/>
    <n v="0"/>
  </r>
  <r>
    <x v="7"/>
    <x v="6"/>
    <x v="4"/>
    <x v="0"/>
    <x v="0"/>
    <x v="4"/>
    <x v="3"/>
    <x v="0"/>
    <n v="3"/>
    <n v="0"/>
    <n v="1.6500000000000001"/>
  </r>
  <r>
    <x v="4"/>
    <x v="10"/>
    <x v="0"/>
    <x v="2"/>
    <x v="0"/>
    <x v="1"/>
    <x v="0"/>
    <x v="0"/>
    <n v="57"/>
    <n v="11.9442"/>
    <n v="25.650000000000002"/>
  </r>
  <r>
    <x v="8"/>
    <x v="8"/>
    <x v="5"/>
    <x v="1"/>
    <x v="1"/>
    <x v="3"/>
    <x v="2"/>
    <x v="0"/>
    <n v="4"/>
    <n v="0"/>
    <n v="2.2000000000000002"/>
  </r>
  <r>
    <x v="3"/>
    <x v="10"/>
    <x v="0"/>
    <x v="0"/>
    <x v="1"/>
    <x v="3"/>
    <x v="2"/>
    <x v="0"/>
    <n v="4834"/>
    <n v="0"/>
    <n v="2658.7000000000003"/>
  </r>
  <r>
    <x v="1"/>
    <x v="19"/>
    <x v="2"/>
    <x v="2"/>
    <x v="1"/>
    <x v="2"/>
    <x v="1"/>
    <x v="0"/>
    <n v="9"/>
    <n v="0"/>
    <n v="2.4750000000000001"/>
  </r>
  <r>
    <x v="10"/>
    <x v="8"/>
    <x v="5"/>
    <x v="0"/>
    <x v="1"/>
    <x v="2"/>
    <x v="2"/>
    <x v="1"/>
    <n v="7"/>
    <n v="0"/>
    <n v="0"/>
  </r>
  <r>
    <x v="5"/>
    <x v="6"/>
    <x v="4"/>
    <x v="2"/>
    <x v="1"/>
    <x v="1"/>
    <x v="0"/>
    <x v="0"/>
    <n v="64"/>
    <n v="14.818000000000001"/>
    <n v="28.8"/>
  </r>
  <r>
    <x v="1"/>
    <x v="1"/>
    <x v="1"/>
    <x v="0"/>
    <x v="1"/>
    <x v="0"/>
    <x v="2"/>
    <x v="0"/>
    <n v="4799"/>
    <n v="0"/>
    <n v="1319.7250000000001"/>
  </r>
  <r>
    <x v="11"/>
    <x v="17"/>
    <x v="8"/>
    <x v="2"/>
    <x v="1"/>
    <x v="1"/>
    <x v="2"/>
    <x v="0"/>
    <n v="354"/>
    <n v="100.2578"/>
    <n v="159.30000000000001"/>
  </r>
  <r>
    <x v="7"/>
    <x v="13"/>
    <x v="0"/>
    <x v="1"/>
    <x v="1"/>
    <x v="3"/>
    <x v="1"/>
    <x v="0"/>
    <n v="1"/>
    <n v="0"/>
    <n v="0.55000000000000004"/>
  </r>
  <r>
    <x v="0"/>
    <x v="8"/>
    <x v="5"/>
    <x v="0"/>
    <x v="1"/>
    <x v="1"/>
    <x v="2"/>
    <x v="0"/>
    <n v="247"/>
    <n v="75.274299999999997"/>
    <n v="111.15"/>
  </r>
  <r>
    <x v="8"/>
    <x v="1"/>
    <x v="1"/>
    <x v="2"/>
    <x v="1"/>
    <x v="2"/>
    <x v="1"/>
    <x v="1"/>
    <n v="1"/>
    <n v="0"/>
    <n v="0"/>
  </r>
  <r>
    <x v="4"/>
    <x v="17"/>
    <x v="8"/>
    <x v="1"/>
    <x v="1"/>
    <x v="4"/>
    <x v="2"/>
    <x v="0"/>
    <n v="6"/>
    <n v="0"/>
    <n v="3.3000000000000003"/>
  </r>
  <r>
    <x v="4"/>
    <x v="12"/>
    <x v="1"/>
    <x v="1"/>
    <x v="1"/>
    <x v="0"/>
    <x v="0"/>
    <x v="0"/>
    <n v="3"/>
    <n v="0"/>
    <n v="0.79500000000000004"/>
  </r>
  <r>
    <x v="2"/>
    <x v="2"/>
    <x v="2"/>
    <x v="2"/>
    <x v="1"/>
    <x v="2"/>
    <x v="1"/>
    <x v="0"/>
    <n v="1"/>
    <n v="0"/>
    <n v="0.27500000000000002"/>
  </r>
  <r>
    <x v="10"/>
    <x v="0"/>
    <x v="0"/>
    <x v="0"/>
    <x v="1"/>
    <x v="2"/>
    <x v="2"/>
    <x v="1"/>
    <n v="1"/>
    <n v="0"/>
    <n v="0"/>
  </r>
  <r>
    <x v="8"/>
    <x v="6"/>
    <x v="4"/>
    <x v="0"/>
    <x v="1"/>
    <x v="0"/>
    <x v="0"/>
    <x v="1"/>
    <n v="74"/>
    <n v="0"/>
    <n v="0"/>
  </r>
  <r>
    <x v="6"/>
    <x v="4"/>
    <x v="3"/>
    <x v="0"/>
    <x v="1"/>
    <x v="0"/>
    <x v="2"/>
    <x v="1"/>
    <n v="430"/>
    <n v="0"/>
    <n v="0"/>
  </r>
  <r>
    <x v="6"/>
    <x v="16"/>
    <x v="7"/>
    <x v="0"/>
    <x v="1"/>
    <x v="3"/>
    <x v="2"/>
    <x v="0"/>
    <n v="575"/>
    <n v="0"/>
    <n v="316.25"/>
  </r>
  <r>
    <x v="1"/>
    <x v="17"/>
    <x v="8"/>
    <x v="0"/>
    <x v="1"/>
    <x v="2"/>
    <x v="0"/>
    <x v="0"/>
    <n v="353"/>
    <n v="0"/>
    <n v="97.075000000000003"/>
  </r>
  <r>
    <x v="2"/>
    <x v="8"/>
    <x v="5"/>
    <x v="0"/>
    <x v="1"/>
    <x v="0"/>
    <x v="2"/>
    <x v="0"/>
    <n v="1463"/>
    <n v="0"/>
    <n v="402.32500000000005"/>
  </r>
  <r>
    <x v="11"/>
    <x v="10"/>
    <x v="0"/>
    <x v="1"/>
    <x v="1"/>
    <x v="4"/>
    <x v="3"/>
    <x v="1"/>
    <n v="12"/>
    <n v="0"/>
    <n v="0"/>
  </r>
  <r>
    <x v="8"/>
    <x v="13"/>
    <x v="0"/>
    <x v="2"/>
    <x v="1"/>
    <x v="3"/>
    <x v="2"/>
    <x v="1"/>
    <n v="0"/>
    <n v="0"/>
    <n v="0"/>
  </r>
  <r>
    <x v="3"/>
    <x v="10"/>
    <x v="0"/>
    <x v="0"/>
    <x v="0"/>
    <x v="4"/>
    <x v="3"/>
    <x v="1"/>
    <n v="11"/>
    <n v="0"/>
    <n v="0"/>
  </r>
  <r>
    <x v="8"/>
    <x v="11"/>
    <x v="2"/>
    <x v="1"/>
    <x v="1"/>
    <x v="4"/>
    <x v="3"/>
    <x v="0"/>
    <n v="3"/>
    <n v="0"/>
    <n v="1.6500000000000001"/>
  </r>
  <r>
    <x v="11"/>
    <x v="11"/>
    <x v="2"/>
    <x v="1"/>
    <x v="1"/>
    <x v="2"/>
    <x v="0"/>
    <x v="0"/>
    <n v="35"/>
    <n v="0"/>
    <n v="9.625"/>
  </r>
  <r>
    <x v="8"/>
    <x v="10"/>
    <x v="0"/>
    <x v="0"/>
    <x v="1"/>
    <x v="0"/>
    <x v="2"/>
    <x v="0"/>
    <n v="52625"/>
    <n v="0"/>
    <n v="14471.875"/>
  </r>
  <r>
    <x v="7"/>
    <x v="10"/>
    <x v="0"/>
    <x v="0"/>
    <x v="1"/>
    <x v="5"/>
    <x v="2"/>
    <x v="0"/>
    <n v="2"/>
    <n v="9.6683000000000003"/>
    <n v="1.3800000000000001"/>
  </r>
  <r>
    <x v="0"/>
    <x v="4"/>
    <x v="3"/>
    <x v="0"/>
    <x v="1"/>
    <x v="0"/>
    <x v="0"/>
    <x v="1"/>
    <n v="96"/>
    <n v="0"/>
    <n v="0"/>
  </r>
  <r>
    <x v="1"/>
    <x v="4"/>
    <x v="3"/>
    <x v="2"/>
    <x v="1"/>
    <x v="1"/>
    <x v="1"/>
    <x v="0"/>
    <n v="22"/>
    <n v="6.1365000000000007"/>
    <n v="9.9"/>
  </r>
  <r>
    <x v="11"/>
    <x v="6"/>
    <x v="4"/>
    <x v="1"/>
    <x v="1"/>
    <x v="2"/>
    <x v="3"/>
    <x v="0"/>
    <n v="13"/>
    <n v="0"/>
    <n v="3.5750000000000002"/>
  </r>
  <r>
    <x v="5"/>
    <x v="11"/>
    <x v="2"/>
    <x v="0"/>
    <x v="1"/>
    <x v="4"/>
    <x v="0"/>
    <x v="0"/>
    <n v="132"/>
    <n v="0"/>
    <n v="72.600000000000009"/>
  </r>
  <r>
    <x v="11"/>
    <x v="9"/>
    <x v="2"/>
    <x v="0"/>
    <x v="1"/>
    <x v="2"/>
    <x v="1"/>
    <x v="0"/>
    <n v="48"/>
    <n v="0"/>
    <n v="13.200000000000001"/>
  </r>
  <r>
    <x v="11"/>
    <x v="8"/>
    <x v="5"/>
    <x v="1"/>
    <x v="1"/>
    <x v="0"/>
    <x v="0"/>
    <x v="0"/>
    <n v="15"/>
    <n v="0"/>
    <n v="4.125"/>
  </r>
  <r>
    <x v="3"/>
    <x v="1"/>
    <x v="1"/>
    <x v="1"/>
    <x v="1"/>
    <x v="3"/>
    <x v="2"/>
    <x v="1"/>
    <n v="0"/>
    <n v="0"/>
    <n v="0"/>
  </r>
  <r>
    <x v="3"/>
    <x v="15"/>
    <x v="2"/>
    <x v="1"/>
    <x v="1"/>
    <x v="0"/>
    <x v="1"/>
    <x v="0"/>
    <n v="5"/>
    <n v="0"/>
    <n v="1.375"/>
  </r>
  <r>
    <x v="11"/>
    <x v="10"/>
    <x v="0"/>
    <x v="0"/>
    <x v="1"/>
    <x v="2"/>
    <x v="1"/>
    <x v="1"/>
    <n v="14"/>
    <n v="0"/>
    <n v="0"/>
  </r>
  <r>
    <x v="2"/>
    <x v="10"/>
    <x v="0"/>
    <x v="2"/>
    <x v="0"/>
    <x v="0"/>
    <x v="3"/>
    <x v="0"/>
    <n v="198"/>
    <n v="0"/>
    <n v="54.45"/>
  </r>
  <r>
    <x v="2"/>
    <x v="2"/>
    <x v="2"/>
    <x v="0"/>
    <x v="1"/>
    <x v="1"/>
    <x v="3"/>
    <x v="0"/>
    <n v="132"/>
    <n v="35.406199999999998"/>
    <n v="59.400000000000006"/>
  </r>
  <r>
    <x v="8"/>
    <x v="4"/>
    <x v="3"/>
    <x v="1"/>
    <x v="1"/>
    <x v="0"/>
    <x v="2"/>
    <x v="0"/>
    <n v="94"/>
    <n v="0"/>
    <n v="25.85"/>
  </r>
  <r>
    <x v="1"/>
    <x v="5"/>
    <x v="1"/>
    <x v="0"/>
    <x v="1"/>
    <x v="4"/>
    <x v="0"/>
    <x v="0"/>
    <n v="6"/>
    <n v="0"/>
    <n v="3.3000000000000003"/>
  </r>
  <r>
    <x v="7"/>
    <x v="15"/>
    <x v="2"/>
    <x v="2"/>
    <x v="1"/>
    <x v="3"/>
    <x v="0"/>
    <x v="0"/>
    <n v="2"/>
    <n v="0"/>
    <n v="1.1000000000000001"/>
  </r>
  <r>
    <x v="11"/>
    <x v="13"/>
    <x v="0"/>
    <x v="0"/>
    <x v="1"/>
    <x v="0"/>
    <x v="1"/>
    <x v="0"/>
    <n v="35"/>
    <n v="0"/>
    <n v="9.625"/>
  </r>
  <r>
    <x v="9"/>
    <x v="17"/>
    <x v="8"/>
    <x v="1"/>
    <x v="1"/>
    <x v="0"/>
    <x v="3"/>
    <x v="0"/>
    <n v="91"/>
    <n v="0"/>
    <n v="24.115000000000002"/>
  </r>
  <r>
    <x v="2"/>
    <x v="1"/>
    <x v="1"/>
    <x v="0"/>
    <x v="1"/>
    <x v="3"/>
    <x v="2"/>
    <x v="1"/>
    <n v="7"/>
    <n v="0"/>
    <n v="0"/>
  </r>
  <r>
    <x v="5"/>
    <x v="17"/>
    <x v="8"/>
    <x v="0"/>
    <x v="1"/>
    <x v="3"/>
    <x v="2"/>
    <x v="1"/>
    <n v="106"/>
    <n v="0"/>
    <n v="0"/>
  </r>
  <r>
    <x v="7"/>
    <x v="16"/>
    <x v="7"/>
    <x v="2"/>
    <x v="1"/>
    <x v="0"/>
    <x v="1"/>
    <x v="0"/>
    <n v="6"/>
    <n v="0"/>
    <n v="1.6500000000000001"/>
  </r>
  <r>
    <x v="1"/>
    <x v="26"/>
    <x v="2"/>
    <x v="0"/>
    <x v="1"/>
    <x v="1"/>
    <x v="3"/>
    <x v="0"/>
    <n v="1"/>
    <n v="0.60040000000000004"/>
    <n v="0.45"/>
  </r>
  <r>
    <x v="5"/>
    <x v="1"/>
    <x v="1"/>
    <x v="2"/>
    <x v="1"/>
    <x v="3"/>
    <x v="2"/>
    <x v="1"/>
    <n v="0"/>
    <n v="0"/>
    <n v="0"/>
  </r>
  <r>
    <x v="5"/>
    <x v="6"/>
    <x v="4"/>
    <x v="1"/>
    <x v="1"/>
    <x v="0"/>
    <x v="0"/>
    <x v="0"/>
    <n v="25"/>
    <n v="0"/>
    <n v="6.625"/>
  </r>
  <r>
    <x v="5"/>
    <x v="19"/>
    <x v="2"/>
    <x v="2"/>
    <x v="1"/>
    <x v="0"/>
    <x v="1"/>
    <x v="1"/>
    <n v="3"/>
    <n v="0"/>
    <n v="0"/>
  </r>
  <r>
    <x v="11"/>
    <x v="15"/>
    <x v="2"/>
    <x v="0"/>
    <x v="1"/>
    <x v="0"/>
    <x v="3"/>
    <x v="1"/>
    <n v="37"/>
    <n v="0"/>
    <n v="0"/>
  </r>
  <r>
    <x v="0"/>
    <x v="17"/>
    <x v="8"/>
    <x v="2"/>
    <x v="1"/>
    <x v="2"/>
    <x v="2"/>
    <x v="1"/>
    <n v="12"/>
    <n v="0"/>
    <n v="0"/>
  </r>
  <r>
    <x v="1"/>
    <x v="4"/>
    <x v="3"/>
    <x v="0"/>
    <x v="1"/>
    <x v="5"/>
    <x v="1"/>
    <x v="0"/>
    <n v="3"/>
    <n v="37.768999999999998"/>
    <n v="2.0700000000000003"/>
  </r>
  <r>
    <x v="6"/>
    <x v="17"/>
    <x v="8"/>
    <x v="2"/>
    <x v="1"/>
    <x v="0"/>
    <x v="2"/>
    <x v="1"/>
    <n v="49"/>
    <n v="0"/>
    <n v="0"/>
  </r>
  <r>
    <x v="9"/>
    <x v="4"/>
    <x v="3"/>
    <x v="2"/>
    <x v="0"/>
    <x v="1"/>
    <x v="2"/>
    <x v="0"/>
    <n v="9"/>
    <n v="4.5068000000000001"/>
    <n v="4.05"/>
  </r>
  <r>
    <x v="4"/>
    <x v="15"/>
    <x v="2"/>
    <x v="0"/>
    <x v="1"/>
    <x v="0"/>
    <x v="2"/>
    <x v="1"/>
    <n v="83"/>
    <n v="0"/>
    <n v="0"/>
  </r>
  <r>
    <x v="6"/>
    <x v="3"/>
    <x v="2"/>
    <x v="1"/>
    <x v="1"/>
    <x v="0"/>
    <x v="2"/>
    <x v="1"/>
    <n v="2"/>
    <n v="0"/>
    <n v="0"/>
  </r>
  <r>
    <x v="5"/>
    <x v="10"/>
    <x v="0"/>
    <x v="1"/>
    <x v="1"/>
    <x v="2"/>
    <x v="0"/>
    <x v="0"/>
    <n v="25"/>
    <n v="0"/>
    <n v="6.625"/>
  </r>
  <r>
    <x v="9"/>
    <x v="19"/>
    <x v="2"/>
    <x v="0"/>
    <x v="1"/>
    <x v="3"/>
    <x v="1"/>
    <x v="0"/>
    <n v="57"/>
    <n v="0"/>
    <n v="31.35"/>
  </r>
  <r>
    <x v="9"/>
    <x v="10"/>
    <x v="0"/>
    <x v="0"/>
    <x v="1"/>
    <x v="5"/>
    <x v="1"/>
    <x v="0"/>
    <n v="1"/>
    <n v="0.55120000000000002"/>
    <n v="0.69000000000000006"/>
  </r>
  <r>
    <x v="7"/>
    <x v="10"/>
    <x v="0"/>
    <x v="1"/>
    <x v="1"/>
    <x v="3"/>
    <x v="3"/>
    <x v="1"/>
    <n v="3"/>
    <n v="0"/>
    <n v="0"/>
  </r>
  <r>
    <x v="11"/>
    <x v="10"/>
    <x v="0"/>
    <x v="1"/>
    <x v="1"/>
    <x v="2"/>
    <x v="1"/>
    <x v="0"/>
    <n v="10"/>
    <n v="0"/>
    <n v="2.75"/>
  </r>
  <r>
    <x v="3"/>
    <x v="10"/>
    <x v="0"/>
    <x v="0"/>
    <x v="1"/>
    <x v="2"/>
    <x v="0"/>
    <x v="0"/>
    <n v="1224"/>
    <n v="0"/>
    <n v="336.6"/>
  </r>
  <r>
    <x v="1"/>
    <x v="10"/>
    <x v="0"/>
    <x v="1"/>
    <x v="1"/>
    <x v="5"/>
    <x v="1"/>
    <x v="0"/>
    <n v="2"/>
    <n v="5.3353000000000002"/>
    <n v="1.3800000000000001"/>
  </r>
  <r>
    <x v="9"/>
    <x v="17"/>
    <x v="8"/>
    <x v="2"/>
    <x v="1"/>
    <x v="1"/>
    <x v="0"/>
    <x v="0"/>
    <n v="187"/>
    <n v="45.165800000000004"/>
    <n v="84.15"/>
  </r>
  <r>
    <x v="0"/>
    <x v="6"/>
    <x v="4"/>
    <x v="2"/>
    <x v="1"/>
    <x v="0"/>
    <x v="1"/>
    <x v="0"/>
    <n v="67"/>
    <n v="0"/>
    <n v="17.755000000000003"/>
  </r>
  <r>
    <x v="7"/>
    <x v="13"/>
    <x v="0"/>
    <x v="2"/>
    <x v="1"/>
    <x v="0"/>
    <x v="0"/>
    <x v="0"/>
    <n v="1"/>
    <n v="0"/>
    <n v="0.27500000000000002"/>
  </r>
  <r>
    <x v="11"/>
    <x v="18"/>
    <x v="9"/>
    <x v="0"/>
    <x v="1"/>
    <x v="0"/>
    <x v="0"/>
    <x v="0"/>
    <n v="41"/>
    <n v="0"/>
    <n v="11.275"/>
  </r>
  <r>
    <x v="0"/>
    <x v="14"/>
    <x v="6"/>
    <x v="2"/>
    <x v="1"/>
    <x v="0"/>
    <x v="2"/>
    <x v="0"/>
    <n v="1"/>
    <n v="0"/>
    <n v="0.26500000000000001"/>
  </r>
  <r>
    <x v="4"/>
    <x v="0"/>
    <x v="0"/>
    <x v="2"/>
    <x v="1"/>
    <x v="3"/>
    <x v="2"/>
    <x v="1"/>
    <n v="2"/>
    <n v="0"/>
    <n v="0"/>
  </r>
  <r>
    <x v="7"/>
    <x v="17"/>
    <x v="8"/>
    <x v="0"/>
    <x v="1"/>
    <x v="4"/>
    <x v="1"/>
    <x v="1"/>
    <n v="24"/>
    <n v="0"/>
    <n v="0"/>
  </r>
  <r>
    <x v="11"/>
    <x v="10"/>
    <x v="0"/>
    <x v="1"/>
    <x v="0"/>
    <x v="3"/>
    <x v="2"/>
    <x v="0"/>
    <n v="19"/>
    <n v="0"/>
    <n v="10.450000000000001"/>
  </r>
  <r>
    <x v="6"/>
    <x v="16"/>
    <x v="7"/>
    <x v="0"/>
    <x v="1"/>
    <x v="2"/>
    <x v="2"/>
    <x v="1"/>
    <n v="2"/>
    <n v="0"/>
    <n v="0"/>
  </r>
  <r>
    <x v="10"/>
    <x v="6"/>
    <x v="4"/>
    <x v="2"/>
    <x v="0"/>
    <x v="0"/>
    <x v="3"/>
    <x v="0"/>
    <n v="37"/>
    <n v="0"/>
    <n v="10.175000000000001"/>
  </r>
  <r>
    <x v="2"/>
    <x v="5"/>
    <x v="1"/>
    <x v="2"/>
    <x v="1"/>
    <x v="0"/>
    <x v="2"/>
    <x v="0"/>
    <n v="44"/>
    <n v="0"/>
    <n v="12.100000000000001"/>
  </r>
  <r>
    <x v="8"/>
    <x v="10"/>
    <x v="0"/>
    <x v="1"/>
    <x v="0"/>
    <x v="3"/>
    <x v="3"/>
    <x v="0"/>
    <n v="3"/>
    <n v="0"/>
    <n v="1.6500000000000001"/>
  </r>
  <r>
    <x v="2"/>
    <x v="10"/>
    <x v="0"/>
    <x v="1"/>
    <x v="1"/>
    <x v="2"/>
    <x v="2"/>
    <x v="0"/>
    <n v="124"/>
    <n v="0"/>
    <n v="34.1"/>
  </r>
  <r>
    <x v="6"/>
    <x v="8"/>
    <x v="5"/>
    <x v="2"/>
    <x v="1"/>
    <x v="1"/>
    <x v="2"/>
    <x v="0"/>
    <n v="18"/>
    <n v="3.2346000000000004"/>
    <n v="8.1"/>
  </r>
  <r>
    <x v="11"/>
    <x v="15"/>
    <x v="2"/>
    <x v="0"/>
    <x v="1"/>
    <x v="1"/>
    <x v="0"/>
    <x v="0"/>
    <n v="335"/>
    <n v="89.727500000000006"/>
    <n v="150.75"/>
  </r>
  <r>
    <x v="4"/>
    <x v="13"/>
    <x v="0"/>
    <x v="0"/>
    <x v="1"/>
    <x v="0"/>
    <x v="2"/>
    <x v="1"/>
    <n v="17"/>
    <n v="0"/>
    <n v="0"/>
  </r>
  <r>
    <x v="10"/>
    <x v="10"/>
    <x v="0"/>
    <x v="0"/>
    <x v="0"/>
    <x v="0"/>
    <x v="1"/>
    <x v="0"/>
    <n v="696"/>
    <n v="0"/>
    <n v="191.4"/>
  </r>
  <r>
    <x v="1"/>
    <x v="17"/>
    <x v="8"/>
    <x v="0"/>
    <x v="1"/>
    <x v="1"/>
    <x v="0"/>
    <x v="0"/>
    <n v="985"/>
    <n v="280.86439999999999"/>
    <n v="443.25"/>
  </r>
  <r>
    <x v="5"/>
    <x v="16"/>
    <x v="7"/>
    <x v="2"/>
    <x v="1"/>
    <x v="2"/>
    <x v="1"/>
    <x v="0"/>
    <n v="1"/>
    <n v="0"/>
    <n v="0.26500000000000001"/>
  </r>
  <r>
    <x v="0"/>
    <x v="19"/>
    <x v="2"/>
    <x v="1"/>
    <x v="1"/>
    <x v="0"/>
    <x v="0"/>
    <x v="0"/>
    <n v="68"/>
    <n v="0"/>
    <n v="18.02"/>
  </r>
  <r>
    <x v="0"/>
    <x v="19"/>
    <x v="2"/>
    <x v="1"/>
    <x v="1"/>
    <x v="3"/>
    <x v="2"/>
    <x v="0"/>
    <n v="45"/>
    <n v="0"/>
    <n v="24.75"/>
  </r>
  <r>
    <x v="5"/>
    <x v="16"/>
    <x v="7"/>
    <x v="0"/>
    <x v="1"/>
    <x v="4"/>
    <x v="0"/>
    <x v="1"/>
    <n v="16"/>
    <n v="0"/>
    <n v="0"/>
  </r>
  <r>
    <x v="0"/>
    <x v="10"/>
    <x v="0"/>
    <x v="1"/>
    <x v="1"/>
    <x v="0"/>
    <x v="2"/>
    <x v="1"/>
    <n v="45"/>
    <n v="0"/>
    <n v="0"/>
  </r>
  <r>
    <x v="4"/>
    <x v="17"/>
    <x v="8"/>
    <x v="0"/>
    <x v="1"/>
    <x v="0"/>
    <x v="1"/>
    <x v="0"/>
    <n v="1129"/>
    <n v="0"/>
    <n v="299.185"/>
  </r>
  <r>
    <x v="7"/>
    <x v="2"/>
    <x v="2"/>
    <x v="0"/>
    <x v="1"/>
    <x v="3"/>
    <x v="3"/>
    <x v="0"/>
    <n v="40"/>
    <n v="0"/>
    <n v="22"/>
  </r>
  <r>
    <x v="11"/>
    <x v="6"/>
    <x v="4"/>
    <x v="2"/>
    <x v="1"/>
    <x v="2"/>
    <x v="1"/>
    <x v="0"/>
    <n v="4"/>
    <n v="0"/>
    <n v="1.1000000000000001"/>
  </r>
  <r>
    <x v="0"/>
    <x v="0"/>
    <x v="0"/>
    <x v="2"/>
    <x v="0"/>
    <x v="0"/>
    <x v="3"/>
    <x v="0"/>
    <n v="1"/>
    <n v="0"/>
    <n v="0.26500000000000001"/>
  </r>
  <r>
    <x v="1"/>
    <x v="10"/>
    <x v="0"/>
    <x v="0"/>
    <x v="0"/>
    <x v="0"/>
    <x v="2"/>
    <x v="0"/>
    <n v="8175"/>
    <n v="0"/>
    <n v="2248.125"/>
  </r>
  <r>
    <x v="10"/>
    <x v="15"/>
    <x v="2"/>
    <x v="0"/>
    <x v="1"/>
    <x v="0"/>
    <x v="2"/>
    <x v="0"/>
    <n v="6430"/>
    <n v="0"/>
    <n v="1768.25"/>
  </r>
  <r>
    <x v="7"/>
    <x v="12"/>
    <x v="1"/>
    <x v="1"/>
    <x v="1"/>
    <x v="3"/>
    <x v="2"/>
    <x v="0"/>
    <n v="6"/>
    <n v="0"/>
    <n v="3.3000000000000003"/>
  </r>
  <r>
    <x v="6"/>
    <x v="13"/>
    <x v="0"/>
    <x v="0"/>
    <x v="1"/>
    <x v="1"/>
    <x v="3"/>
    <x v="0"/>
    <n v="17"/>
    <n v="10.6465"/>
    <n v="7.65"/>
  </r>
  <r>
    <x v="6"/>
    <x v="9"/>
    <x v="2"/>
    <x v="0"/>
    <x v="1"/>
    <x v="0"/>
    <x v="1"/>
    <x v="0"/>
    <n v="857"/>
    <n v="0"/>
    <n v="235.67500000000001"/>
  </r>
  <r>
    <x v="0"/>
    <x v="8"/>
    <x v="5"/>
    <x v="1"/>
    <x v="1"/>
    <x v="2"/>
    <x v="2"/>
    <x v="0"/>
    <n v="7"/>
    <n v="0"/>
    <n v="1.855"/>
  </r>
  <r>
    <x v="1"/>
    <x v="11"/>
    <x v="2"/>
    <x v="2"/>
    <x v="1"/>
    <x v="4"/>
    <x v="1"/>
    <x v="0"/>
    <n v="5"/>
    <n v="0"/>
    <n v="2.75"/>
  </r>
  <r>
    <x v="11"/>
    <x v="19"/>
    <x v="2"/>
    <x v="1"/>
    <x v="1"/>
    <x v="3"/>
    <x v="0"/>
    <x v="0"/>
    <n v="14"/>
    <n v="0"/>
    <n v="7.7"/>
  </r>
  <r>
    <x v="11"/>
    <x v="10"/>
    <x v="0"/>
    <x v="0"/>
    <x v="1"/>
    <x v="4"/>
    <x v="2"/>
    <x v="0"/>
    <n v="276"/>
    <n v="0"/>
    <n v="151.80000000000001"/>
  </r>
  <r>
    <x v="1"/>
    <x v="15"/>
    <x v="2"/>
    <x v="1"/>
    <x v="1"/>
    <x v="1"/>
    <x v="3"/>
    <x v="0"/>
    <n v="6"/>
    <n v="3.8560000000000003"/>
    <n v="2.7"/>
  </r>
  <r>
    <x v="8"/>
    <x v="6"/>
    <x v="4"/>
    <x v="0"/>
    <x v="1"/>
    <x v="0"/>
    <x v="3"/>
    <x v="0"/>
    <n v="5965"/>
    <n v="0"/>
    <n v="1640.375"/>
  </r>
  <r>
    <x v="4"/>
    <x v="16"/>
    <x v="7"/>
    <x v="0"/>
    <x v="1"/>
    <x v="1"/>
    <x v="1"/>
    <x v="0"/>
    <n v="199"/>
    <n v="67.278100000000009"/>
    <n v="89.550000000000011"/>
  </r>
  <r>
    <x v="11"/>
    <x v="3"/>
    <x v="2"/>
    <x v="0"/>
    <x v="1"/>
    <x v="3"/>
    <x v="2"/>
    <x v="1"/>
    <n v="0"/>
    <n v="0"/>
    <n v="0"/>
  </r>
  <r>
    <x v="3"/>
    <x v="6"/>
    <x v="4"/>
    <x v="0"/>
    <x v="0"/>
    <x v="0"/>
    <x v="2"/>
    <x v="0"/>
    <n v="3799"/>
    <n v="0"/>
    <n v="1044.7250000000001"/>
  </r>
  <r>
    <x v="4"/>
    <x v="18"/>
    <x v="9"/>
    <x v="2"/>
    <x v="1"/>
    <x v="3"/>
    <x v="2"/>
    <x v="1"/>
    <n v="0"/>
    <n v="0"/>
    <n v="0"/>
  </r>
  <r>
    <x v="11"/>
    <x v="19"/>
    <x v="2"/>
    <x v="1"/>
    <x v="1"/>
    <x v="1"/>
    <x v="2"/>
    <x v="0"/>
    <n v="70"/>
    <n v="31.991600000000002"/>
    <n v="31.5"/>
  </r>
  <r>
    <x v="7"/>
    <x v="2"/>
    <x v="2"/>
    <x v="0"/>
    <x v="1"/>
    <x v="2"/>
    <x v="0"/>
    <x v="0"/>
    <n v="51"/>
    <n v="0"/>
    <n v="14.025"/>
  </r>
  <r>
    <x v="2"/>
    <x v="10"/>
    <x v="0"/>
    <x v="0"/>
    <x v="1"/>
    <x v="2"/>
    <x v="1"/>
    <x v="1"/>
    <n v="13"/>
    <n v="0"/>
    <n v="0"/>
  </r>
  <r>
    <x v="8"/>
    <x v="6"/>
    <x v="4"/>
    <x v="0"/>
    <x v="0"/>
    <x v="0"/>
    <x v="0"/>
    <x v="1"/>
    <n v="18"/>
    <n v="0"/>
    <n v="0"/>
  </r>
  <r>
    <x v="7"/>
    <x v="10"/>
    <x v="0"/>
    <x v="2"/>
    <x v="1"/>
    <x v="3"/>
    <x v="0"/>
    <x v="1"/>
    <n v="2"/>
    <n v="0"/>
    <n v="0"/>
  </r>
  <r>
    <x v="9"/>
    <x v="23"/>
    <x v="2"/>
    <x v="0"/>
    <x v="1"/>
    <x v="3"/>
    <x v="2"/>
    <x v="0"/>
    <n v="9"/>
    <n v="0"/>
    <n v="4.95"/>
  </r>
  <r>
    <x v="0"/>
    <x v="17"/>
    <x v="8"/>
    <x v="1"/>
    <x v="1"/>
    <x v="4"/>
    <x v="1"/>
    <x v="1"/>
    <n v="10"/>
    <n v="0"/>
    <n v="0"/>
  </r>
  <r>
    <x v="6"/>
    <x v="2"/>
    <x v="2"/>
    <x v="0"/>
    <x v="1"/>
    <x v="4"/>
    <x v="3"/>
    <x v="1"/>
    <n v="60"/>
    <n v="0"/>
    <n v="0"/>
  </r>
  <r>
    <x v="6"/>
    <x v="3"/>
    <x v="2"/>
    <x v="0"/>
    <x v="1"/>
    <x v="1"/>
    <x v="1"/>
    <x v="0"/>
    <n v="1"/>
    <n v="0.33480000000000004"/>
    <n v="0.45"/>
  </r>
  <r>
    <x v="11"/>
    <x v="1"/>
    <x v="1"/>
    <x v="1"/>
    <x v="1"/>
    <x v="1"/>
    <x v="2"/>
    <x v="0"/>
    <n v="4"/>
    <n v="0.80400000000000005"/>
    <n v="1.8"/>
  </r>
  <r>
    <x v="3"/>
    <x v="1"/>
    <x v="1"/>
    <x v="2"/>
    <x v="1"/>
    <x v="0"/>
    <x v="0"/>
    <x v="0"/>
    <n v="40"/>
    <n v="0"/>
    <n v="11"/>
  </r>
  <r>
    <x v="4"/>
    <x v="11"/>
    <x v="2"/>
    <x v="0"/>
    <x v="1"/>
    <x v="4"/>
    <x v="2"/>
    <x v="1"/>
    <n v="113"/>
    <n v="0"/>
    <n v="0"/>
  </r>
  <r>
    <x v="4"/>
    <x v="4"/>
    <x v="3"/>
    <x v="0"/>
    <x v="1"/>
    <x v="2"/>
    <x v="0"/>
    <x v="0"/>
    <n v="728"/>
    <n v="0"/>
    <n v="192.92000000000002"/>
  </r>
  <r>
    <x v="2"/>
    <x v="12"/>
    <x v="1"/>
    <x v="1"/>
    <x v="1"/>
    <x v="4"/>
    <x v="0"/>
    <x v="1"/>
    <n v="17"/>
    <n v="0"/>
    <n v="0"/>
  </r>
  <r>
    <x v="10"/>
    <x v="25"/>
    <x v="11"/>
    <x v="2"/>
    <x v="1"/>
    <x v="3"/>
    <x v="2"/>
    <x v="1"/>
    <n v="0"/>
    <n v="0"/>
    <n v="0"/>
  </r>
  <r>
    <x v="6"/>
    <x v="29"/>
    <x v="1"/>
    <x v="0"/>
    <x v="1"/>
    <x v="0"/>
    <x v="3"/>
    <x v="0"/>
    <n v="5"/>
    <n v="0"/>
    <n v="1.375"/>
  </r>
  <r>
    <x v="3"/>
    <x v="6"/>
    <x v="4"/>
    <x v="1"/>
    <x v="1"/>
    <x v="1"/>
    <x v="0"/>
    <x v="0"/>
    <n v="7"/>
    <n v="4.2377000000000002"/>
    <n v="3.1500000000000004"/>
  </r>
  <r>
    <x v="7"/>
    <x v="16"/>
    <x v="7"/>
    <x v="0"/>
    <x v="1"/>
    <x v="5"/>
    <x v="2"/>
    <x v="1"/>
    <n v="1"/>
    <n v="2.8008999999999999"/>
    <n v="0"/>
  </r>
  <r>
    <x v="11"/>
    <x v="17"/>
    <x v="8"/>
    <x v="1"/>
    <x v="1"/>
    <x v="5"/>
    <x v="3"/>
    <x v="0"/>
    <n v="1"/>
    <n v="6.2503000000000002"/>
    <n v="0.69000000000000006"/>
  </r>
  <r>
    <x v="2"/>
    <x v="19"/>
    <x v="2"/>
    <x v="2"/>
    <x v="1"/>
    <x v="2"/>
    <x v="2"/>
    <x v="0"/>
    <n v="132"/>
    <n v="0"/>
    <n v="36.300000000000004"/>
  </r>
  <r>
    <x v="11"/>
    <x v="17"/>
    <x v="8"/>
    <x v="1"/>
    <x v="1"/>
    <x v="3"/>
    <x v="3"/>
    <x v="0"/>
    <n v="7"/>
    <n v="0"/>
    <n v="3.85"/>
  </r>
  <r>
    <x v="10"/>
    <x v="4"/>
    <x v="3"/>
    <x v="2"/>
    <x v="1"/>
    <x v="2"/>
    <x v="2"/>
    <x v="0"/>
    <n v="116"/>
    <n v="0"/>
    <n v="31.900000000000002"/>
  </r>
  <r>
    <x v="8"/>
    <x v="2"/>
    <x v="2"/>
    <x v="0"/>
    <x v="1"/>
    <x v="4"/>
    <x v="0"/>
    <x v="0"/>
    <n v="12"/>
    <n v="0"/>
    <n v="6.6000000000000005"/>
  </r>
  <r>
    <x v="8"/>
    <x v="6"/>
    <x v="4"/>
    <x v="0"/>
    <x v="0"/>
    <x v="0"/>
    <x v="3"/>
    <x v="0"/>
    <n v="1030"/>
    <n v="0"/>
    <n v="283.25"/>
  </r>
  <r>
    <x v="5"/>
    <x v="1"/>
    <x v="1"/>
    <x v="0"/>
    <x v="1"/>
    <x v="3"/>
    <x v="3"/>
    <x v="0"/>
    <n v="69"/>
    <n v="0"/>
    <n v="37.950000000000003"/>
  </r>
  <r>
    <x v="2"/>
    <x v="12"/>
    <x v="1"/>
    <x v="1"/>
    <x v="1"/>
    <x v="0"/>
    <x v="1"/>
    <x v="0"/>
    <n v="4"/>
    <n v="0"/>
    <n v="1.1000000000000001"/>
  </r>
  <r>
    <x v="10"/>
    <x v="22"/>
    <x v="7"/>
    <x v="0"/>
    <x v="1"/>
    <x v="3"/>
    <x v="3"/>
    <x v="0"/>
    <n v="1"/>
    <n v="0"/>
    <n v="0.55000000000000004"/>
  </r>
  <r>
    <x v="7"/>
    <x v="4"/>
    <x v="3"/>
    <x v="1"/>
    <x v="1"/>
    <x v="0"/>
    <x v="0"/>
    <x v="0"/>
    <n v="26"/>
    <n v="0"/>
    <n v="7.15"/>
  </r>
  <r>
    <x v="6"/>
    <x v="10"/>
    <x v="0"/>
    <x v="2"/>
    <x v="1"/>
    <x v="2"/>
    <x v="2"/>
    <x v="0"/>
    <n v="312"/>
    <n v="0"/>
    <n v="85.8"/>
  </r>
  <r>
    <x v="10"/>
    <x v="10"/>
    <x v="0"/>
    <x v="0"/>
    <x v="1"/>
    <x v="3"/>
    <x v="1"/>
    <x v="0"/>
    <n v="222"/>
    <n v="0"/>
    <n v="122.10000000000001"/>
  </r>
  <r>
    <x v="3"/>
    <x v="12"/>
    <x v="1"/>
    <x v="2"/>
    <x v="1"/>
    <x v="3"/>
    <x v="2"/>
    <x v="1"/>
    <n v="1"/>
    <n v="0"/>
    <n v="0"/>
  </r>
  <r>
    <x v="3"/>
    <x v="26"/>
    <x v="2"/>
    <x v="2"/>
    <x v="1"/>
    <x v="0"/>
    <x v="3"/>
    <x v="1"/>
    <n v="1"/>
    <n v="0"/>
    <n v="0"/>
  </r>
  <r>
    <x v="8"/>
    <x v="19"/>
    <x v="2"/>
    <x v="2"/>
    <x v="1"/>
    <x v="0"/>
    <x v="2"/>
    <x v="1"/>
    <n v="41"/>
    <n v="0"/>
    <n v="0"/>
  </r>
  <r>
    <x v="11"/>
    <x v="15"/>
    <x v="2"/>
    <x v="2"/>
    <x v="1"/>
    <x v="0"/>
    <x v="1"/>
    <x v="0"/>
    <n v="16"/>
    <n v="0"/>
    <n v="4.4000000000000004"/>
  </r>
  <r>
    <x v="9"/>
    <x v="4"/>
    <x v="3"/>
    <x v="0"/>
    <x v="1"/>
    <x v="1"/>
    <x v="1"/>
    <x v="0"/>
    <n v="1693"/>
    <n v="541.14880000000005"/>
    <n v="761.85"/>
  </r>
  <r>
    <x v="11"/>
    <x v="16"/>
    <x v="7"/>
    <x v="2"/>
    <x v="1"/>
    <x v="1"/>
    <x v="2"/>
    <x v="0"/>
    <n v="19"/>
    <n v="8.4294000000000011"/>
    <n v="8.5500000000000007"/>
  </r>
  <r>
    <x v="6"/>
    <x v="8"/>
    <x v="5"/>
    <x v="2"/>
    <x v="1"/>
    <x v="4"/>
    <x v="2"/>
    <x v="0"/>
    <n v="20"/>
    <n v="0"/>
    <n v="11"/>
  </r>
  <r>
    <x v="5"/>
    <x v="15"/>
    <x v="2"/>
    <x v="1"/>
    <x v="1"/>
    <x v="4"/>
    <x v="0"/>
    <x v="0"/>
    <n v="2"/>
    <n v="0"/>
    <n v="1.1000000000000001"/>
  </r>
  <r>
    <x v="4"/>
    <x v="1"/>
    <x v="1"/>
    <x v="0"/>
    <x v="1"/>
    <x v="2"/>
    <x v="0"/>
    <x v="0"/>
    <n v="114"/>
    <n v="0"/>
    <n v="30.21"/>
  </r>
  <r>
    <x v="3"/>
    <x v="11"/>
    <x v="2"/>
    <x v="1"/>
    <x v="1"/>
    <x v="4"/>
    <x v="3"/>
    <x v="0"/>
    <n v="1"/>
    <n v="0"/>
    <n v="0.55000000000000004"/>
  </r>
  <r>
    <x v="11"/>
    <x v="17"/>
    <x v="8"/>
    <x v="2"/>
    <x v="1"/>
    <x v="4"/>
    <x v="1"/>
    <x v="0"/>
    <n v="3"/>
    <n v="0"/>
    <n v="1.6500000000000001"/>
  </r>
  <r>
    <x v="4"/>
    <x v="10"/>
    <x v="0"/>
    <x v="2"/>
    <x v="1"/>
    <x v="0"/>
    <x v="3"/>
    <x v="1"/>
    <n v="13"/>
    <n v="0"/>
    <n v="0"/>
  </r>
  <r>
    <x v="3"/>
    <x v="8"/>
    <x v="5"/>
    <x v="1"/>
    <x v="1"/>
    <x v="3"/>
    <x v="2"/>
    <x v="0"/>
    <n v="8"/>
    <n v="0"/>
    <n v="4.4000000000000004"/>
  </r>
  <r>
    <x v="6"/>
    <x v="4"/>
    <x v="3"/>
    <x v="0"/>
    <x v="0"/>
    <x v="4"/>
    <x v="0"/>
    <x v="0"/>
    <n v="2"/>
    <n v="0"/>
    <n v="1.1000000000000001"/>
  </r>
  <r>
    <x v="0"/>
    <x v="5"/>
    <x v="1"/>
    <x v="0"/>
    <x v="1"/>
    <x v="4"/>
    <x v="0"/>
    <x v="1"/>
    <n v="9"/>
    <n v="0"/>
    <n v="0"/>
  </r>
  <r>
    <x v="11"/>
    <x v="6"/>
    <x v="4"/>
    <x v="0"/>
    <x v="1"/>
    <x v="3"/>
    <x v="1"/>
    <x v="1"/>
    <n v="5"/>
    <n v="0"/>
    <n v="0"/>
  </r>
  <r>
    <x v="10"/>
    <x v="21"/>
    <x v="0"/>
    <x v="0"/>
    <x v="1"/>
    <x v="0"/>
    <x v="0"/>
    <x v="0"/>
    <n v="16"/>
    <n v="0"/>
    <n v="4.4000000000000004"/>
  </r>
  <r>
    <x v="2"/>
    <x v="12"/>
    <x v="1"/>
    <x v="0"/>
    <x v="1"/>
    <x v="3"/>
    <x v="3"/>
    <x v="0"/>
    <n v="66"/>
    <n v="0"/>
    <n v="36.300000000000004"/>
  </r>
  <r>
    <x v="8"/>
    <x v="10"/>
    <x v="0"/>
    <x v="0"/>
    <x v="0"/>
    <x v="1"/>
    <x v="0"/>
    <x v="0"/>
    <n v="315"/>
    <n v="101.89570000000001"/>
    <n v="141.75"/>
  </r>
  <r>
    <x v="7"/>
    <x v="10"/>
    <x v="0"/>
    <x v="2"/>
    <x v="1"/>
    <x v="0"/>
    <x v="2"/>
    <x v="0"/>
    <n v="2725"/>
    <n v="0"/>
    <n v="749.375"/>
  </r>
  <r>
    <x v="0"/>
    <x v="8"/>
    <x v="5"/>
    <x v="0"/>
    <x v="1"/>
    <x v="0"/>
    <x v="2"/>
    <x v="1"/>
    <n v="35"/>
    <n v="0"/>
    <n v="0"/>
  </r>
  <r>
    <x v="0"/>
    <x v="10"/>
    <x v="0"/>
    <x v="2"/>
    <x v="1"/>
    <x v="3"/>
    <x v="2"/>
    <x v="1"/>
    <n v="12"/>
    <n v="0"/>
    <n v="0"/>
  </r>
  <r>
    <x v="9"/>
    <x v="26"/>
    <x v="2"/>
    <x v="0"/>
    <x v="1"/>
    <x v="0"/>
    <x v="1"/>
    <x v="0"/>
    <n v="5"/>
    <n v="0"/>
    <n v="1.325"/>
  </r>
  <r>
    <x v="0"/>
    <x v="10"/>
    <x v="0"/>
    <x v="0"/>
    <x v="1"/>
    <x v="5"/>
    <x v="2"/>
    <x v="1"/>
    <n v="35"/>
    <n v="703.85950000000003"/>
    <n v="0"/>
  </r>
  <r>
    <x v="1"/>
    <x v="6"/>
    <x v="4"/>
    <x v="2"/>
    <x v="1"/>
    <x v="2"/>
    <x v="0"/>
    <x v="0"/>
    <n v="23"/>
    <n v="0"/>
    <n v="6.3250000000000002"/>
  </r>
  <r>
    <x v="3"/>
    <x v="17"/>
    <x v="8"/>
    <x v="0"/>
    <x v="1"/>
    <x v="3"/>
    <x v="0"/>
    <x v="1"/>
    <n v="19"/>
    <n v="0"/>
    <n v="0"/>
  </r>
  <r>
    <x v="11"/>
    <x v="24"/>
    <x v="2"/>
    <x v="0"/>
    <x v="1"/>
    <x v="1"/>
    <x v="3"/>
    <x v="0"/>
    <n v="7"/>
    <n v="1.5695000000000001"/>
    <n v="3.1500000000000004"/>
  </r>
  <r>
    <x v="8"/>
    <x v="16"/>
    <x v="7"/>
    <x v="2"/>
    <x v="1"/>
    <x v="2"/>
    <x v="2"/>
    <x v="0"/>
    <n v="24"/>
    <n v="0"/>
    <n v="6.6000000000000005"/>
  </r>
  <r>
    <x v="1"/>
    <x v="19"/>
    <x v="2"/>
    <x v="2"/>
    <x v="1"/>
    <x v="1"/>
    <x v="0"/>
    <x v="0"/>
    <n v="61"/>
    <n v="13.9"/>
    <n v="27.450000000000003"/>
  </r>
  <r>
    <x v="2"/>
    <x v="16"/>
    <x v="7"/>
    <x v="0"/>
    <x v="1"/>
    <x v="3"/>
    <x v="0"/>
    <x v="0"/>
    <n v="39"/>
    <n v="0"/>
    <n v="21.45"/>
  </r>
  <r>
    <x v="10"/>
    <x v="10"/>
    <x v="0"/>
    <x v="2"/>
    <x v="0"/>
    <x v="3"/>
    <x v="2"/>
    <x v="1"/>
    <n v="3"/>
    <n v="0"/>
    <n v="0"/>
  </r>
  <r>
    <x v="9"/>
    <x v="16"/>
    <x v="7"/>
    <x v="2"/>
    <x v="1"/>
    <x v="1"/>
    <x v="0"/>
    <x v="0"/>
    <n v="8"/>
    <n v="6.9575000000000005"/>
    <n v="3.6"/>
  </r>
  <r>
    <x v="1"/>
    <x v="13"/>
    <x v="0"/>
    <x v="0"/>
    <x v="1"/>
    <x v="3"/>
    <x v="0"/>
    <x v="0"/>
    <n v="3"/>
    <n v="0"/>
    <n v="1.6500000000000001"/>
  </r>
  <r>
    <x v="1"/>
    <x v="8"/>
    <x v="5"/>
    <x v="0"/>
    <x v="1"/>
    <x v="2"/>
    <x v="1"/>
    <x v="1"/>
    <n v="2"/>
    <n v="0"/>
    <n v="0"/>
  </r>
  <r>
    <x v="1"/>
    <x v="10"/>
    <x v="0"/>
    <x v="0"/>
    <x v="0"/>
    <x v="2"/>
    <x v="2"/>
    <x v="1"/>
    <n v="15"/>
    <n v="0"/>
    <n v="0"/>
  </r>
  <r>
    <x v="4"/>
    <x v="23"/>
    <x v="2"/>
    <x v="2"/>
    <x v="1"/>
    <x v="2"/>
    <x v="1"/>
    <x v="0"/>
    <n v="2"/>
    <n v="0"/>
    <n v="0.53"/>
  </r>
  <r>
    <x v="0"/>
    <x v="6"/>
    <x v="4"/>
    <x v="2"/>
    <x v="0"/>
    <x v="3"/>
    <x v="3"/>
    <x v="0"/>
    <n v="4"/>
    <n v="0"/>
    <n v="2.2000000000000002"/>
  </r>
  <r>
    <x v="8"/>
    <x v="17"/>
    <x v="8"/>
    <x v="0"/>
    <x v="1"/>
    <x v="1"/>
    <x v="1"/>
    <x v="0"/>
    <n v="335"/>
    <n v="92.426200000000009"/>
    <n v="150.75"/>
  </r>
  <r>
    <x v="11"/>
    <x v="17"/>
    <x v="8"/>
    <x v="0"/>
    <x v="1"/>
    <x v="2"/>
    <x v="2"/>
    <x v="1"/>
    <n v="91"/>
    <n v="0"/>
    <n v="0"/>
  </r>
  <r>
    <x v="9"/>
    <x v="16"/>
    <x v="7"/>
    <x v="0"/>
    <x v="1"/>
    <x v="4"/>
    <x v="1"/>
    <x v="1"/>
    <n v="4"/>
    <n v="0"/>
    <n v="0"/>
  </r>
  <r>
    <x v="8"/>
    <x v="10"/>
    <x v="0"/>
    <x v="2"/>
    <x v="1"/>
    <x v="4"/>
    <x v="2"/>
    <x v="0"/>
    <n v="67"/>
    <n v="0"/>
    <n v="36.85"/>
  </r>
  <r>
    <x v="11"/>
    <x v="17"/>
    <x v="8"/>
    <x v="1"/>
    <x v="1"/>
    <x v="0"/>
    <x v="3"/>
    <x v="1"/>
    <n v="4"/>
    <n v="0"/>
    <n v="0"/>
  </r>
  <r>
    <x v="5"/>
    <x v="1"/>
    <x v="1"/>
    <x v="2"/>
    <x v="1"/>
    <x v="0"/>
    <x v="0"/>
    <x v="0"/>
    <n v="36"/>
    <n v="0"/>
    <n v="9.5400000000000009"/>
  </r>
  <r>
    <x v="2"/>
    <x v="9"/>
    <x v="2"/>
    <x v="2"/>
    <x v="1"/>
    <x v="1"/>
    <x v="2"/>
    <x v="0"/>
    <n v="51"/>
    <n v="12.762600000000001"/>
    <n v="22.950000000000003"/>
  </r>
  <r>
    <x v="5"/>
    <x v="19"/>
    <x v="2"/>
    <x v="0"/>
    <x v="1"/>
    <x v="2"/>
    <x v="3"/>
    <x v="0"/>
    <n v="330"/>
    <n v="0"/>
    <n v="87.45"/>
  </r>
  <r>
    <x v="11"/>
    <x v="17"/>
    <x v="8"/>
    <x v="2"/>
    <x v="1"/>
    <x v="3"/>
    <x v="2"/>
    <x v="0"/>
    <n v="158"/>
    <n v="0"/>
    <n v="86.9"/>
  </r>
  <r>
    <x v="11"/>
    <x v="6"/>
    <x v="4"/>
    <x v="0"/>
    <x v="0"/>
    <x v="2"/>
    <x v="1"/>
    <x v="0"/>
    <n v="8"/>
    <n v="0"/>
    <n v="2.2000000000000002"/>
  </r>
  <r>
    <x v="9"/>
    <x v="12"/>
    <x v="1"/>
    <x v="0"/>
    <x v="1"/>
    <x v="4"/>
    <x v="0"/>
    <x v="1"/>
    <n v="70"/>
    <n v="0"/>
    <n v="0"/>
  </r>
  <r>
    <x v="5"/>
    <x v="18"/>
    <x v="9"/>
    <x v="1"/>
    <x v="1"/>
    <x v="3"/>
    <x v="2"/>
    <x v="1"/>
    <n v="0"/>
    <n v="0"/>
    <n v="0"/>
  </r>
  <r>
    <x v="4"/>
    <x v="23"/>
    <x v="2"/>
    <x v="0"/>
    <x v="1"/>
    <x v="2"/>
    <x v="1"/>
    <x v="0"/>
    <n v="2"/>
    <n v="0"/>
    <n v="0.53"/>
  </r>
  <r>
    <x v="11"/>
    <x v="6"/>
    <x v="4"/>
    <x v="0"/>
    <x v="1"/>
    <x v="0"/>
    <x v="3"/>
    <x v="0"/>
    <n v="6212"/>
    <n v="0"/>
    <n v="1708.3000000000002"/>
  </r>
  <r>
    <x v="5"/>
    <x v="11"/>
    <x v="2"/>
    <x v="1"/>
    <x v="1"/>
    <x v="4"/>
    <x v="0"/>
    <x v="0"/>
    <n v="5"/>
    <n v="0"/>
    <n v="2.75"/>
  </r>
  <r>
    <x v="0"/>
    <x v="6"/>
    <x v="4"/>
    <x v="2"/>
    <x v="1"/>
    <x v="2"/>
    <x v="2"/>
    <x v="0"/>
    <n v="98"/>
    <n v="0"/>
    <n v="25.970000000000002"/>
  </r>
  <r>
    <x v="10"/>
    <x v="1"/>
    <x v="1"/>
    <x v="1"/>
    <x v="1"/>
    <x v="3"/>
    <x v="0"/>
    <x v="0"/>
    <n v="1"/>
    <n v="0"/>
    <n v="0.55000000000000004"/>
  </r>
  <r>
    <x v="0"/>
    <x v="19"/>
    <x v="2"/>
    <x v="1"/>
    <x v="1"/>
    <x v="1"/>
    <x v="0"/>
    <x v="0"/>
    <n v="44"/>
    <n v="19.988800000000001"/>
    <n v="19.8"/>
  </r>
  <r>
    <x v="8"/>
    <x v="9"/>
    <x v="2"/>
    <x v="2"/>
    <x v="1"/>
    <x v="2"/>
    <x v="2"/>
    <x v="1"/>
    <n v="1"/>
    <n v="0"/>
    <n v="0"/>
  </r>
  <r>
    <x v="10"/>
    <x v="7"/>
    <x v="2"/>
    <x v="0"/>
    <x v="1"/>
    <x v="2"/>
    <x v="1"/>
    <x v="0"/>
    <n v="2"/>
    <n v="0"/>
    <n v="0.55000000000000004"/>
  </r>
  <r>
    <x v="5"/>
    <x v="15"/>
    <x v="2"/>
    <x v="0"/>
    <x v="1"/>
    <x v="3"/>
    <x v="0"/>
    <x v="1"/>
    <n v="2"/>
    <n v="0"/>
    <n v="0"/>
  </r>
  <r>
    <x v="9"/>
    <x v="16"/>
    <x v="7"/>
    <x v="0"/>
    <x v="1"/>
    <x v="3"/>
    <x v="3"/>
    <x v="0"/>
    <n v="82"/>
    <n v="0"/>
    <n v="45.1"/>
  </r>
  <r>
    <x v="0"/>
    <x v="9"/>
    <x v="2"/>
    <x v="0"/>
    <x v="1"/>
    <x v="4"/>
    <x v="3"/>
    <x v="0"/>
    <n v="30"/>
    <n v="0"/>
    <n v="16.5"/>
  </r>
  <r>
    <x v="0"/>
    <x v="26"/>
    <x v="2"/>
    <x v="0"/>
    <x v="1"/>
    <x v="0"/>
    <x v="0"/>
    <x v="1"/>
    <n v="10"/>
    <n v="0"/>
    <n v="0"/>
  </r>
  <r>
    <x v="10"/>
    <x v="0"/>
    <x v="0"/>
    <x v="1"/>
    <x v="1"/>
    <x v="0"/>
    <x v="3"/>
    <x v="0"/>
    <n v="2"/>
    <n v="0"/>
    <n v="0.55000000000000004"/>
  </r>
  <r>
    <x v="6"/>
    <x v="10"/>
    <x v="0"/>
    <x v="0"/>
    <x v="0"/>
    <x v="0"/>
    <x v="1"/>
    <x v="0"/>
    <n v="821"/>
    <n v="0"/>
    <n v="225.77500000000001"/>
  </r>
  <r>
    <x v="4"/>
    <x v="22"/>
    <x v="7"/>
    <x v="0"/>
    <x v="1"/>
    <x v="1"/>
    <x v="2"/>
    <x v="0"/>
    <n v="35"/>
    <n v="23.112300000000001"/>
    <n v="15.75"/>
  </r>
  <r>
    <x v="8"/>
    <x v="6"/>
    <x v="4"/>
    <x v="0"/>
    <x v="1"/>
    <x v="2"/>
    <x v="3"/>
    <x v="0"/>
    <n v="523"/>
    <n v="0"/>
    <n v="143.82500000000002"/>
  </r>
  <r>
    <x v="1"/>
    <x v="17"/>
    <x v="8"/>
    <x v="1"/>
    <x v="1"/>
    <x v="2"/>
    <x v="2"/>
    <x v="1"/>
    <n v="9"/>
    <n v="0"/>
    <n v="0"/>
  </r>
  <r>
    <x v="0"/>
    <x v="14"/>
    <x v="6"/>
    <x v="0"/>
    <x v="1"/>
    <x v="1"/>
    <x v="2"/>
    <x v="0"/>
    <n v="1"/>
    <n v="6.8000000000000005E-2"/>
    <n v="0.45"/>
  </r>
  <r>
    <x v="6"/>
    <x v="6"/>
    <x v="4"/>
    <x v="2"/>
    <x v="0"/>
    <x v="3"/>
    <x v="2"/>
    <x v="1"/>
    <n v="1"/>
    <n v="0"/>
    <n v="0"/>
  </r>
  <r>
    <x v="8"/>
    <x v="19"/>
    <x v="2"/>
    <x v="0"/>
    <x v="1"/>
    <x v="2"/>
    <x v="1"/>
    <x v="1"/>
    <n v="9"/>
    <n v="0"/>
    <n v="0"/>
  </r>
  <r>
    <x v="10"/>
    <x v="6"/>
    <x v="4"/>
    <x v="0"/>
    <x v="0"/>
    <x v="4"/>
    <x v="0"/>
    <x v="1"/>
    <n v="29"/>
    <n v="0"/>
    <n v="0"/>
  </r>
  <r>
    <x v="4"/>
    <x v="4"/>
    <x v="3"/>
    <x v="0"/>
    <x v="0"/>
    <x v="0"/>
    <x v="3"/>
    <x v="1"/>
    <n v="18"/>
    <n v="0"/>
    <n v="0"/>
  </r>
  <r>
    <x v="10"/>
    <x v="19"/>
    <x v="2"/>
    <x v="2"/>
    <x v="1"/>
    <x v="5"/>
    <x v="0"/>
    <x v="0"/>
    <n v="2"/>
    <n v="4.5189000000000004"/>
    <n v="1.3800000000000001"/>
  </r>
  <r>
    <x v="0"/>
    <x v="5"/>
    <x v="1"/>
    <x v="2"/>
    <x v="1"/>
    <x v="1"/>
    <x v="3"/>
    <x v="0"/>
    <n v="9"/>
    <n v="1.6223000000000001"/>
    <n v="4.05"/>
  </r>
  <r>
    <x v="11"/>
    <x v="19"/>
    <x v="2"/>
    <x v="1"/>
    <x v="1"/>
    <x v="4"/>
    <x v="1"/>
    <x v="0"/>
    <n v="2"/>
    <n v="0"/>
    <n v="1.1000000000000001"/>
  </r>
  <r>
    <x v="8"/>
    <x v="5"/>
    <x v="1"/>
    <x v="0"/>
    <x v="1"/>
    <x v="0"/>
    <x v="3"/>
    <x v="0"/>
    <n v="603"/>
    <n v="0"/>
    <n v="165.82500000000002"/>
  </r>
  <r>
    <x v="9"/>
    <x v="23"/>
    <x v="2"/>
    <x v="2"/>
    <x v="1"/>
    <x v="0"/>
    <x v="2"/>
    <x v="0"/>
    <n v="2"/>
    <n v="0"/>
    <n v="0.53"/>
  </r>
  <r>
    <x v="4"/>
    <x v="9"/>
    <x v="2"/>
    <x v="0"/>
    <x v="1"/>
    <x v="2"/>
    <x v="3"/>
    <x v="1"/>
    <n v="4"/>
    <n v="0"/>
    <n v="0"/>
  </r>
  <r>
    <x v="2"/>
    <x v="6"/>
    <x v="4"/>
    <x v="2"/>
    <x v="0"/>
    <x v="1"/>
    <x v="1"/>
    <x v="0"/>
    <n v="5"/>
    <n v="0.75360000000000005"/>
    <n v="2.25"/>
  </r>
  <r>
    <x v="3"/>
    <x v="13"/>
    <x v="0"/>
    <x v="1"/>
    <x v="1"/>
    <x v="0"/>
    <x v="0"/>
    <x v="0"/>
    <n v="1"/>
    <n v="0"/>
    <n v="0.27500000000000002"/>
  </r>
  <r>
    <x v="3"/>
    <x v="17"/>
    <x v="8"/>
    <x v="0"/>
    <x v="1"/>
    <x v="3"/>
    <x v="3"/>
    <x v="0"/>
    <n v="258"/>
    <n v="0"/>
    <n v="141.9"/>
  </r>
  <r>
    <x v="4"/>
    <x v="19"/>
    <x v="2"/>
    <x v="1"/>
    <x v="1"/>
    <x v="1"/>
    <x v="0"/>
    <x v="0"/>
    <n v="31"/>
    <n v="9.4608000000000008"/>
    <n v="13.950000000000001"/>
  </r>
  <r>
    <x v="5"/>
    <x v="15"/>
    <x v="2"/>
    <x v="0"/>
    <x v="1"/>
    <x v="3"/>
    <x v="3"/>
    <x v="0"/>
    <n v="88"/>
    <n v="0"/>
    <n v="48.400000000000006"/>
  </r>
  <r>
    <x v="2"/>
    <x v="0"/>
    <x v="0"/>
    <x v="0"/>
    <x v="1"/>
    <x v="2"/>
    <x v="0"/>
    <x v="0"/>
    <n v="38"/>
    <n v="0"/>
    <n v="10.450000000000001"/>
  </r>
  <r>
    <x v="2"/>
    <x v="4"/>
    <x v="3"/>
    <x v="0"/>
    <x v="1"/>
    <x v="2"/>
    <x v="2"/>
    <x v="1"/>
    <n v="69"/>
    <n v="0"/>
    <n v="0"/>
  </r>
  <r>
    <x v="9"/>
    <x v="10"/>
    <x v="0"/>
    <x v="0"/>
    <x v="1"/>
    <x v="0"/>
    <x v="1"/>
    <x v="0"/>
    <n v="3105"/>
    <n v="0"/>
    <n v="822.82500000000005"/>
  </r>
  <r>
    <x v="11"/>
    <x v="5"/>
    <x v="1"/>
    <x v="2"/>
    <x v="1"/>
    <x v="2"/>
    <x v="2"/>
    <x v="0"/>
    <n v="5"/>
    <n v="0"/>
    <n v="1.375"/>
  </r>
  <r>
    <x v="9"/>
    <x v="12"/>
    <x v="1"/>
    <x v="0"/>
    <x v="1"/>
    <x v="4"/>
    <x v="3"/>
    <x v="0"/>
    <n v="33"/>
    <n v="0"/>
    <n v="18.150000000000002"/>
  </r>
  <r>
    <x v="8"/>
    <x v="21"/>
    <x v="0"/>
    <x v="0"/>
    <x v="1"/>
    <x v="1"/>
    <x v="0"/>
    <x v="0"/>
    <n v="1"/>
    <n v="0.10160000000000001"/>
    <n v="0.45"/>
  </r>
  <r>
    <x v="0"/>
    <x v="27"/>
    <x v="12"/>
    <x v="0"/>
    <x v="1"/>
    <x v="1"/>
    <x v="0"/>
    <x v="0"/>
    <n v="4"/>
    <n v="1.1034000000000002"/>
    <n v="1.8"/>
  </r>
  <r>
    <x v="7"/>
    <x v="1"/>
    <x v="1"/>
    <x v="1"/>
    <x v="1"/>
    <x v="0"/>
    <x v="3"/>
    <x v="0"/>
    <n v="15"/>
    <n v="0"/>
    <n v="4.125"/>
  </r>
  <r>
    <x v="6"/>
    <x v="6"/>
    <x v="4"/>
    <x v="2"/>
    <x v="0"/>
    <x v="2"/>
    <x v="0"/>
    <x v="0"/>
    <n v="9"/>
    <n v="0"/>
    <n v="2.4750000000000001"/>
  </r>
  <r>
    <x v="3"/>
    <x v="22"/>
    <x v="7"/>
    <x v="0"/>
    <x v="1"/>
    <x v="0"/>
    <x v="2"/>
    <x v="1"/>
    <n v="1"/>
    <n v="0"/>
    <n v="0"/>
  </r>
  <r>
    <x v="1"/>
    <x v="21"/>
    <x v="0"/>
    <x v="0"/>
    <x v="1"/>
    <x v="3"/>
    <x v="2"/>
    <x v="0"/>
    <n v="6"/>
    <n v="0"/>
    <n v="3.3000000000000003"/>
  </r>
  <r>
    <x v="11"/>
    <x v="10"/>
    <x v="0"/>
    <x v="1"/>
    <x v="1"/>
    <x v="3"/>
    <x v="1"/>
    <x v="0"/>
    <n v="5"/>
    <n v="0"/>
    <n v="2.75"/>
  </r>
  <r>
    <x v="2"/>
    <x v="1"/>
    <x v="1"/>
    <x v="2"/>
    <x v="1"/>
    <x v="3"/>
    <x v="2"/>
    <x v="1"/>
    <n v="0"/>
    <n v="0"/>
    <n v="0"/>
  </r>
  <r>
    <x v="8"/>
    <x v="9"/>
    <x v="2"/>
    <x v="2"/>
    <x v="1"/>
    <x v="0"/>
    <x v="0"/>
    <x v="0"/>
    <n v="90"/>
    <n v="0"/>
    <n v="24.75"/>
  </r>
  <r>
    <x v="5"/>
    <x v="10"/>
    <x v="0"/>
    <x v="0"/>
    <x v="0"/>
    <x v="3"/>
    <x v="2"/>
    <x v="1"/>
    <n v="12"/>
    <n v="0"/>
    <n v="0"/>
  </r>
  <r>
    <x v="6"/>
    <x v="6"/>
    <x v="4"/>
    <x v="1"/>
    <x v="1"/>
    <x v="3"/>
    <x v="0"/>
    <x v="0"/>
    <n v="1"/>
    <n v="0"/>
    <n v="0.55000000000000004"/>
  </r>
  <r>
    <x v="11"/>
    <x v="4"/>
    <x v="3"/>
    <x v="2"/>
    <x v="1"/>
    <x v="0"/>
    <x v="0"/>
    <x v="0"/>
    <n v="140"/>
    <n v="0"/>
    <n v="38.5"/>
  </r>
  <r>
    <x v="3"/>
    <x v="25"/>
    <x v="11"/>
    <x v="0"/>
    <x v="1"/>
    <x v="2"/>
    <x v="0"/>
    <x v="0"/>
    <n v="4"/>
    <n v="0"/>
    <n v="1.1000000000000001"/>
  </r>
  <r>
    <x v="1"/>
    <x v="15"/>
    <x v="2"/>
    <x v="2"/>
    <x v="1"/>
    <x v="2"/>
    <x v="2"/>
    <x v="0"/>
    <n v="62"/>
    <n v="0"/>
    <n v="17.05"/>
  </r>
  <r>
    <x v="11"/>
    <x v="2"/>
    <x v="2"/>
    <x v="1"/>
    <x v="1"/>
    <x v="2"/>
    <x v="3"/>
    <x v="0"/>
    <n v="3"/>
    <n v="0"/>
    <n v="0.82500000000000007"/>
  </r>
  <r>
    <x v="5"/>
    <x v="8"/>
    <x v="5"/>
    <x v="2"/>
    <x v="1"/>
    <x v="3"/>
    <x v="3"/>
    <x v="0"/>
    <n v="3"/>
    <n v="0"/>
    <n v="1.6500000000000001"/>
  </r>
  <r>
    <x v="11"/>
    <x v="0"/>
    <x v="0"/>
    <x v="0"/>
    <x v="1"/>
    <x v="2"/>
    <x v="3"/>
    <x v="0"/>
    <n v="60"/>
    <n v="0"/>
    <n v="16.5"/>
  </r>
  <r>
    <x v="11"/>
    <x v="4"/>
    <x v="3"/>
    <x v="0"/>
    <x v="1"/>
    <x v="4"/>
    <x v="2"/>
    <x v="0"/>
    <n v="509"/>
    <n v="0"/>
    <n v="279.95"/>
  </r>
  <r>
    <x v="5"/>
    <x v="6"/>
    <x v="4"/>
    <x v="0"/>
    <x v="0"/>
    <x v="0"/>
    <x v="1"/>
    <x v="0"/>
    <n v="249"/>
    <n v="0"/>
    <n v="65.984999999999999"/>
  </r>
  <r>
    <x v="1"/>
    <x v="15"/>
    <x v="2"/>
    <x v="1"/>
    <x v="1"/>
    <x v="2"/>
    <x v="2"/>
    <x v="1"/>
    <n v="1"/>
    <n v="0"/>
    <n v="0"/>
  </r>
  <r>
    <x v="11"/>
    <x v="10"/>
    <x v="0"/>
    <x v="1"/>
    <x v="0"/>
    <x v="0"/>
    <x v="2"/>
    <x v="0"/>
    <n v="83"/>
    <n v="0"/>
    <n v="22.825000000000003"/>
  </r>
  <r>
    <x v="3"/>
    <x v="4"/>
    <x v="3"/>
    <x v="2"/>
    <x v="1"/>
    <x v="4"/>
    <x v="0"/>
    <x v="0"/>
    <n v="6"/>
    <n v="0"/>
    <n v="3.3000000000000003"/>
  </r>
  <r>
    <x v="3"/>
    <x v="2"/>
    <x v="2"/>
    <x v="0"/>
    <x v="1"/>
    <x v="0"/>
    <x v="2"/>
    <x v="1"/>
    <n v="67"/>
    <n v="0"/>
    <n v="0"/>
  </r>
  <r>
    <x v="0"/>
    <x v="1"/>
    <x v="1"/>
    <x v="0"/>
    <x v="1"/>
    <x v="4"/>
    <x v="1"/>
    <x v="0"/>
    <n v="11"/>
    <n v="0"/>
    <n v="6.0500000000000007"/>
  </r>
  <r>
    <x v="10"/>
    <x v="9"/>
    <x v="2"/>
    <x v="1"/>
    <x v="1"/>
    <x v="4"/>
    <x v="0"/>
    <x v="0"/>
    <n v="4"/>
    <n v="0"/>
    <n v="2.2000000000000002"/>
  </r>
  <r>
    <x v="7"/>
    <x v="10"/>
    <x v="0"/>
    <x v="0"/>
    <x v="0"/>
    <x v="0"/>
    <x v="2"/>
    <x v="1"/>
    <n v="169"/>
    <n v="0"/>
    <n v="0"/>
  </r>
  <r>
    <x v="5"/>
    <x v="9"/>
    <x v="2"/>
    <x v="2"/>
    <x v="1"/>
    <x v="4"/>
    <x v="0"/>
    <x v="0"/>
    <n v="1"/>
    <n v="0"/>
    <n v="0.55000000000000004"/>
  </r>
  <r>
    <x v="5"/>
    <x v="10"/>
    <x v="0"/>
    <x v="1"/>
    <x v="1"/>
    <x v="4"/>
    <x v="0"/>
    <x v="0"/>
    <n v="3"/>
    <n v="0"/>
    <n v="1.6500000000000001"/>
  </r>
  <r>
    <x v="7"/>
    <x v="24"/>
    <x v="2"/>
    <x v="0"/>
    <x v="1"/>
    <x v="1"/>
    <x v="1"/>
    <x v="0"/>
    <n v="15"/>
    <n v="5.3677999999999999"/>
    <n v="6.75"/>
  </r>
  <r>
    <x v="10"/>
    <x v="0"/>
    <x v="0"/>
    <x v="0"/>
    <x v="1"/>
    <x v="0"/>
    <x v="2"/>
    <x v="1"/>
    <n v="26"/>
    <n v="0"/>
    <n v="0"/>
  </r>
  <r>
    <x v="10"/>
    <x v="15"/>
    <x v="2"/>
    <x v="2"/>
    <x v="1"/>
    <x v="3"/>
    <x v="2"/>
    <x v="0"/>
    <n v="40"/>
    <n v="0"/>
    <n v="22"/>
  </r>
  <r>
    <x v="5"/>
    <x v="4"/>
    <x v="3"/>
    <x v="2"/>
    <x v="0"/>
    <x v="0"/>
    <x v="1"/>
    <x v="1"/>
    <n v="1"/>
    <n v="0"/>
    <n v="0"/>
  </r>
  <r>
    <x v="5"/>
    <x v="10"/>
    <x v="0"/>
    <x v="0"/>
    <x v="1"/>
    <x v="2"/>
    <x v="2"/>
    <x v="1"/>
    <n v="138"/>
    <n v="0"/>
    <n v="0"/>
  </r>
  <r>
    <x v="3"/>
    <x v="2"/>
    <x v="2"/>
    <x v="0"/>
    <x v="1"/>
    <x v="1"/>
    <x v="2"/>
    <x v="0"/>
    <n v="236"/>
    <n v="76.977800000000002"/>
    <n v="106.2"/>
  </r>
  <r>
    <x v="0"/>
    <x v="13"/>
    <x v="0"/>
    <x v="0"/>
    <x v="1"/>
    <x v="3"/>
    <x v="2"/>
    <x v="1"/>
    <n v="0"/>
    <n v="0"/>
    <n v="0"/>
  </r>
  <r>
    <x v="9"/>
    <x v="23"/>
    <x v="2"/>
    <x v="2"/>
    <x v="1"/>
    <x v="2"/>
    <x v="3"/>
    <x v="0"/>
    <n v="2"/>
    <n v="0"/>
    <n v="0.53"/>
  </r>
  <r>
    <x v="3"/>
    <x v="10"/>
    <x v="0"/>
    <x v="1"/>
    <x v="0"/>
    <x v="0"/>
    <x v="1"/>
    <x v="0"/>
    <n v="6"/>
    <n v="0"/>
    <n v="1.6500000000000001"/>
  </r>
  <r>
    <x v="9"/>
    <x v="19"/>
    <x v="2"/>
    <x v="1"/>
    <x v="1"/>
    <x v="0"/>
    <x v="3"/>
    <x v="0"/>
    <n v="144"/>
    <n v="0"/>
    <n v="38.160000000000004"/>
  </r>
  <r>
    <x v="8"/>
    <x v="13"/>
    <x v="0"/>
    <x v="0"/>
    <x v="1"/>
    <x v="3"/>
    <x v="1"/>
    <x v="0"/>
    <n v="2"/>
    <n v="0"/>
    <n v="1.1000000000000001"/>
  </r>
  <r>
    <x v="3"/>
    <x v="2"/>
    <x v="2"/>
    <x v="2"/>
    <x v="1"/>
    <x v="2"/>
    <x v="3"/>
    <x v="0"/>
    <n v="9"/>
    <n v="0"/>
    <n v="2.4750000000000001"/>
  </r>
  <r>
    <x v="8"/>
    <x v="19"/>
    <x v="2"/>
    <x v="1"/>
    <x v="1"/>
    <x v="5"/>
    <x v="2"/>
    <x v="0"/>
    <n v="3"/>
    <n v="52.7348"/>
    <n v="2.0700000000000003"/>
  </r>
  <r>
    <x v="11"/>
    <x v="17"/>
    <x v="8"/>
    <x v="0"/>
    <x v="1"/>
    <x v="3"/>
    <x v="1"/>
    <x v="0"/>
    <n v="71"/>
    <n v="0"/>
    <n v="39.050000000000004"/>
  </r>
  <r>
    <x v="4"/>
    <x v="15"/>
    <x v="2"/>
    <x v="1"/>
    <x v="1"/>
    <x v="2"/>
    <x v="0"/>
    <x v="0"/>
    <n v="4"/>
    <n v="0"/>
    <n v="1.06"/>
  </r>
  <r>
    <x v="6"/>
    <x v="19"/>
    <x v="2"/>
    <x v="0"/>
    <x v="1"/>
    <x v="4"/>
    <x v="0"/>
    <x v="0"/>
    <n v="43"/>
    <n v="0"/>
    <n v="23.650000000000002"/>
  </r>
  <r>
    <x v="11"/>
    <x v="11"/>
    <x v="2"/>
    <x v="1"/>
    <x v="1"/>
    <x v="0"/>
    <x v="3"/>
    <x v="1"/>
    <n v="17"/>
    <n v="0"/>
    <n v="0"/>
  </r>
  <r>
    <x v="7"/>
    <x v="1"/>
    <x v="1"/>
    <x v="0"/>
    <x v="1"/>
    <x v="1"/>
    <x v="1"/>
    <x v="0"/>
    <n v="377"/>
    <n v="178.32430000000002"/>
    <n v="169.65"/>
  </r>
  <r>
    <x v="7"/>
    <x v="26"/>
    <x v="2"/>
    <x v="0"/>
    <x v="1"/>
    <x v="0"/>
    <x v="3"/>
    <x v="1"/>
    <n v="8"/>
    <n v="0"/>
    <n v="0"/>
  </r>
  <r>
    <x v="10"/>
    <x v="2"/>
    <x v="2"/>
    <x v="0"/>
    <x v="1"/>
    <x v="0"/>
    <x v="1"/>
    <x v="0"/>
    <n v="225"/>
    <n v="0"/>
    <n v="61.875"/>
  </r>
  <r>
    <x v="0"/>
    <x v="12"/>
    <x v="1"/>
    <x v="0"/>
    <x v="1"/>
    <x v="4"/>
    <x v="1"/>
    <x v="0"/>
    <n v="9"/>
    <n v="0"/>
    <n v="4.95"/>
  </r>
  <r>
    <x v="10"/>
    <x v="5"/>
    <x v="1"/>
    <x v="1"/>
    <x v="1"/>
    <x v="3"/>
    <x v="3"/>
    <x v="0"/>
    <n v="1"/>
    <n v="0"/>
    <n v="0.55000000000000004"/>
  </r>
  <r>
    <x v="5"/>
    <x v="1"/>
    <x v="1"/>
    <x v="0"/>
    <x v="1"/>
    <x v="2"/>
    <x v="0"/>
    <x v="1"/>
    <n v="4"/>
    <n v="0"/>
    <n v="0"/>
  </r>
  <r>
    <x v="0"/>
    <x v="10"/>
    <x v="0"/>
    <x v="2"/>
    <x v="1"/>
    <x v="1"/>
    <x v="2"/>
    <x v="0"/>
    <n v="399"/>
    <n v="139.82429999999999"/>
    <n v="179.55"/>
  </r>
  <r>
    <x v="8"/>
    <x v="4"/>
    <x v="3"/>
    <x v="0"/>
    <x v="0"/>
    <x v="3"/>
    <x v="2"/>
    <x v="1"/>
    <n v="2"/>
    <n v="0"/>
    <n v="0"/>
  </r>
  <r>
    <x v="11"/>
    <x v="5"/>
    <x v="1"/>
    <x v="1"/>
    <x v="1"/>
    <x v="1"/>
    <x v="2"/>
    <x v="0"/>
    <n v="2"/>
    <n v="0.20120000000000002"/>
    <n v="0.9"/>
  </r>
  <r>
    <x v="7"/>
    <x v="24"/>
    <x v="2"/>
    <x v="0"/>
    <x v="1"/>
    <x v="3"/>
    <x v="0"/>
    <x v="0"/>
    <n v="2"/>
    <n v="0"/>
    <n v="1.1000000000000001"/>
  </r>
  <r>
    <x v="11"/>
    <x v="6"/>
    <x v="4"/>
    <x v="2"/>
    <x v="0"/>
    <x v="1"/>
    <x v="2"/>
    <x v="0"/>
    <n v="44"/>
    <n v="8.1080000000000005"/>
    <n v="19.8"/>
  </r>
  <r>
    <x v="2"/>
    <x v="1"/>
    <x v="1"/>
    <x v="0"/>
    <x v="1"/>
    <x v="0"/>
    <x v="0"/>
    <x v="0"/>
    <n v="1026"/>
    <n v="0"/>
    <n v="282.15000000000003"/>
  </r>
  <r>
    <x v="3"/>
    <x v="14"/>
    <x v="6"/>
    <x v="0"/>
    <x v="1"/>
    <x v="2"/>
    <x v="1"/>
    <x v="0"/>
    <n v="2"/>
    <n v="0"/>
    <n v="0.55000000000000004"/>
  </r>
  <r>
    <x v="2"/>
    <x v="11"/>
    <x v="2"/>
    <x v="2"/>
    <x v="1"/>
    <x v="3"/>
    <x v="2"/>
    <x v="0"/>
    <n v="187"/>
    <n v="0"/>
    <n v="102.85000000000001"/>
  </r>
  <r>
    <x v="10"/>
    <x v="6"/>
    <x v="4"/>
    <x v="0"/>
    <x v="1"/>
    <x v="4"/>
    <x v="3"/>
    <x v="0"/>
    <n v="53"/>
    <n v="0"/>
    <n v="29.150000000000002"/>
  </r>
  <r>
    <x v="7"/>
    <x v="13"/>
    <x v="0"/>
    <x v="0"/>
    <x v="1"/>
    <x v="1"/>
    <x v="3"/>
    <x v="0"/>
    <n v="42"/>
    <n v="21.550700000000003"/>
    <n v="18.900000000000002"/>
  </r>
  <r>
    <x v="2"/>
    <x v="27"/>
    <x v="12"/>
    <x v="0"/>
    <x v="1"/>
    <x v="0"/>
    <x v="2"/>
    <x v="0"/>
    <n v="1"/>
    <n v="0"/>
    <n v="0.27500000000000002"/>
  </r>
  <r>
    <x v="6"/>
    <x v="17"/>
    <x v="8"/>
    <x v="0"/>
    <x v="1"/>
    <x v="5"/>
    <x v="0"/>
    <x v="1"/>
    <n v="3"/>
    <n v="57.467800000000004"/>
    <n v="0"/>
  </r>
  <r>
    <x v="6"/>
    <x v="23"/>
    <x v="2"/>
    <x v="0"/>
    <x v="1"/>
    <x v="2"/>
    <x v="3"/>
    <x v="0"/>
    <n v="2"/>
    <n v="0"/>
    <n v="0.55000000000000004"/>
  </r>
  <r>
    <x v="10"/>
    <x v="6"/>
    <x v="4"/>
    <x v="0"/>
    <x v="1"/>
    <x v="4"/>
    <x v="0"/>
    <x v="1"/>
    <n v="125"/>
    <n v="0"/>
    <n v="0"/>
  </r>
  <r>
    <x v="8"/>
    <x v="16"/>
    <x v="7"/>
    <x v="1"/>
    <x v="1"/>
    <x v="0"/>
    <x v="2"/>
    <x v="0"/>
    <n v="98"/>
    <n v="0"/>
    <n v="26.950000000000003"/>
  </r>
  <r>
    <x v="1"/>
    <x v="17"/>
    <x v="8"/>
    <x v="0"/>
    <x v="1"/>
    <x v="5"/>
    <x v="3"/>
    <x v="1"/>
    <n v="1"/>
    <n v="28.901600000000002"/>
    <n v="0"/>
  </r>
  <r>
    <x v="4"/>
    <x v="11"/>
    <x v="2"/>
    <x v="0"/>
    <x v="1"/>
    <x v="3"/>
    <x v="0"/>
    <x v="1"/>
    <n v="2"/>
    <n v="0"/>
    <n v="0"/>
  </r>
  <r>
    <x v="1"/>
    <x v="4"/>
    <x v="3"/>
    <x v="2"/>
    <x v="1"/>
    <x v="0"/>
    <x v="1"/>
    <x v="1"/>
    <n v="3"/>
    <n v="0"/>
    <n v="0"/>
  </r>
  <r>
    <x v="11"/>
    <x v="16"/>
    <x v="7"/>
    <x v="2"/>
    <x v="1"/>
    <x v="2"/>
    <x v="2"/>
    <x v="0"/>
    <n v="17"/>
    <n v="0"/>
    <n v="4.6749999999999998"/>
  </r>
  <r>
    <x v="8"/>
    <x v="9"/>
    <x v="2"/>
    <x v="0"/>
    <x v="1"/>
    <x v="2"/>
    <x v="0"/>
    <x v="0"/>
    <n v="203"/>
    <n v="0"/>
    <n v="55.825000000000003"/>
  </r>
  <r>
    <x v="6"/>
    <x v="0"/>
    <x v="0"/>
    <x v="2"/>
    <x v="1"/>
    <x v="3"/>
    <x v="2"/>
    <x v="1"/>
    <n v="1"/>
    <n v="0"/>
    <n v="0"/>
  </r>
  <r>
    <x v="9"/>
    <x v="10"/>
    <x v="0"/>
    <x v="1"/>
    <x v="1"/>
    <x v="0"/>
    <x v="1"/>
    <x v="0"/>
    <n v="44"/>
    <n v="0"/>
    <n v="11.66"/>
  </r>
  <r>
    <x v="1"/>
    <x v="10"/>
    <x v="0"/>
    <x v="2"/>
    <x v="0"/>
    <x v="0"/>
    <x v="3"/>
    <x v="1"/>
    <n v="4"/>
    <n v="0"/>
    <n v="0"/>
  </r>
  <r>
    <x v="3"/>
    <x v="18"/>
    <x v="9"/>
    <x v="0"/>
    <x v="1"/>
    <x v="0"/>
    <x v="3"/>
    <x v="0"/>
    <n v="36"/>
    <n v="0"/>
    <n v="9.9"/>
  </r>
  <r>
    <x v="0"/>
    <x v="26"/>
    <x v="2"/>
    <x v="0"/>
    <x v="1"/>
    <x v="2"/>
    <x v="2"/>
    <x v="1"/>
    <n v="2"/>
    <n v="0"/>
    <n v="0"/>
  </r>
  <r>
    <x v="0"/>
    <x v="2"/>
    <x v="2"/>
    <x v="0"/>
    <x v="1"/>
    <x v="0"/>
    <x v="0"/>
    <x v="0"/>
    <n v="429"/>
    <n v="0"/>
    <n v="113.685"/>
  </r>
  <r>
    <x v="5"/>
    <x v="6"/>
    <x v="4"/>
    <x v="2"/>
    <x v="0"/>
    <x v="3"/>
    <x v="1"/>
    <x v="0"/>
    <n v="1"/>
    <n v="0"/>
    <n v="0.55000000000000004"/>
  </r>
  <r>
    <x v="7"/>
    <x v="4"/>
    <x v="3"/>
    <x v="0"/>
    <x v="1"/>
    <x v="3"/>
    <x v="1"/>
    <x v="0"/>
    <n v="118"/>
    <n v="0"/>
    <n v="64.900000000000006"/>
  </r>
  <r>
    <x v="3"/>
    <x v="2"/>
    <x v="2"/>
    <x v="0"/>
    <x v="1"/>
    <x v="3"/>
    <x v="2"/>
    <x v="1"/>
    <n v="0"/>
    <n v="0"/>
    <n v="0"/>
  </r>
  <r>
    <x v="2"/>
    <x v="16"/>
    <x v="7"/>
    <x v="0"/>
    <x v="1"/>
    <x v="2"/>
    <x v="3"/>
    <x v="1"/>
    <n v="1"/>
    <n v="0"/>
    <n v="0"/>
  </r>
  <r>
    <x v="3"/>
    <x v="11"/>
    <x v="2"/>
    <x v="1"/>
    <x v="1"/>
    <x v="2"/>
    <x v="0"/>
    <x v="0"/>
    <n v="37"/>
    <n v="0"/>
    <n v="10.175000000000001"/>
  </r>
  <r>
    <x v="2"/>
    <x v="6"/>
    <x v="4"/>
    <x v="1"/>
    <x v="1"/>
    <x v="0"/>
    <x v="1"/>
    <x v="0"/>
    <n v="10"/>
    <n v="0"/>
    <n v="2.75"/>
  </r>
  <r>
    <x v="7"/>
    <x v="16"/>
    <x v="7"/>
    <x v="1"/>
    <x v="1"/>
    <x v="0"/>
    <x v="0"/>
    <x v="0"/>
    <n v="9"/>
    <n v="0"/>
    <n v="2.4750000000000001"/>
  </r>
  <r>
    <x v="7"/>
    <x v="12"/>
    <x v="1"/>
    <x v="2"/>
    <x v="1"/>
    <x v="3"/>
    <x v="2"/>
    <x v="0"/>
    <n v="20"/>
    <n v="0"/>
    <n v="11"/>
  </r>
  <r>
    <x v="2"/>
    <x v="12"/>
    <x v="1"/>
    <x v="0"/>
    <x v="1"/>
    <x v="5"/>
    <x v="0"/>
    <x v="0"/>
    <n v="1"/>
    <n v="1.0849"/>
    <n v="0.69000000000000006"/>
  </r>
  <r>
    <x v="11"/>
    <x v="16"/>
    <x v="7"/>
    <x v="1"/>
    <x v="1"/>
    <x v="2"/>
    <x v="2"/>
    <x v="0"/>
    <n v="1"/>
    <n v="0"/>
    <n v="0.27500000000000002"/>
  </r>
  <r>
    <x v="6"/>
    <x v="10"/>
    <x v="0"/>
    <x v="2"/>
    <x v="1"/>
    <x v="1"/>
    <x v="1"/>
    <x v="0"/>
    <n v="87"/>
    <n v="32.905999999999999"/>
    <n v="39.15"/>
  </r>
  <r>
    <x v="9"/>
    <x v="6"/>
    <x v="4"/>
    <x v="0"/>
    <x v="0"/>
    <x v="4"/>
    <x v="0"/>
    <x v="0"/>
    <n v="25"/>
    <n v="0"/>
    <n v="13.75"/>
  </r>
  <r>
    <x v="0"/>
    <x v="17"/>
    <x v="8"/>
    <x v="2"/>
    <x v="1"/>
    <x v="3"/>
    <x v="2"/>
    <x v="0"/>
    <n v="230"/>
    <n v="0"/>
    <n v="126.5"/>
  </r>
  <r>
    <x v="0"/>
    <x v="17"/>
    <x v="8"/>
    <x v="1"/>
    <x v="1"/>
    <x v="2"/>
    <x v="3"/>
    <x v="0"/>
    <n v="16"/>
    <n v="0"/>
    <n v="4.24"/>
  </r>
  <r>
    <x v="10"/>
    <x v="2"/>
    <x v="2"/>
    <x v="0"/>
    <x v="1"/>
    <x v="1"/>
    <x v="3"/>
    <x v="0"/>
    <n v="81"/>
    <n v="29.170100000000001"/>
    <n v="36.450000000000003"/>
  </r>
  <r>
    <x v="3"/>
    <x v="17"/>
    <x v="8"/>
    <x v="0"/>
    <x v="1"/>
    <x v="2"/>
    <x v="3"/>
    <x v="0"/>
    <n v="451"/>
    <n v="0"/>
    <n v="124.02500000000001"/>
  </r>
  <r>
    <x v="4"/>
    <x v="1"/>
    <x v="1"/>
    <x v="0"/>
    <x v="1"/>
    <x v="3"/>
    <x v="0"/>
    <x v="1"/>
    <n v="2"/>
    <n v="0"/>
    <n v="0"/>
  </r>
  <r>
    <x v="10"/>
    <x v="6"/>
    <x v="4"/>
    <x v="1"/>
    <x v="0"/>
    <x v="0"/>
    <x v="2"/>
    <x v="1"/>
    <n v="2"/>
    <n v="0"/>
    <n v="0"/>
  </r>
  <r>
    <x v="7"/>
    <x v="11"/>
    <x v="2"/>
    <x v="2"/>
    <x v="1"/>
    <x v="2"/>
    <x v="0"/>
    <x v="1"/>
    <n v="2"/>
    <n v="0"/>
    <n v="0"/>
  </r>
  <r>
    <x v="9"/>
    <x v="22"/>
    <x v="7"/>
    <x v="2"/>
    <x v="1"/>
    <x v="1"/>
    <x v="3"/>
    <x v="0"/>
    <n v="3"/>
    <n v="0.31920000000000004"/>
    <n v="1.35"/>
  </r>
  <r>
    <x v="7"/>
    <x v="27"/>
    <x v="12"/>
    <x v="0"/>
    <x v="1"/>
    <x v="1"/>
    <x v="2"/>
    <x v="0"/>
    <n v="1"/>
    <n v="0.251"/>
    <n v="0.45"/>
  </r>
  <r>
    <x v="6"/>
    <x v="4"/>
    <x v="3"/>
    <x v="1"/>
    <x v="1"/>
    <x v="2"/>
    <x v="2"/>
    <x v="0"/>
    <n v="8"/>
    <n v="0"/>
    <n v="2.2000000000000002"/>
  </r>
  <r>
    <x v="10"/>
    <x v="11"/>
    <x v="2"/>
    <x v="0"/>
    <x v="1"/>
    <x v="0"/>
    <x v="0"/>
    <x v="1"/>
    <n v="91"/>
    <n v="0"/>
    <n v="0"/>
  </r>
  <r>
    <x v="2"/>
    <x v="4"/>
    <x v="3"/>
    <x v="2"/>
    <x v="1"/>
    <x v="0"/>
    <x v="2"/>
    <x v="1"/>
    <n v="6"/>
    <n v="0"/>
    <n v="0"/>
  </r>
  <r>
    <x v="10"/>
    <x v="17"/>
    <x v="8"/>
    <x v="2"/>
    <x v="1"/>
    <x v="0"/>
    <x v="0"/>
    <x v="1"/>
    <n v="4"/>
    <n v="0"/>
    <n v="0"/>
  </r>
  <r>
    <x v="2"/>
    <x v="18"/>
    <x v="9"/>
    <x v="0"/>
    <x v="0"/>
    <x v="0"/>
    <x v="3"/>
    <x v="0"/>
    <n v="2"/>
    <n v="0"/>
    <n v="0.55000000000000004"/>
  </r>
  <r>
    <x v="2"/>
    <x v="4"/>
    <x v="3"/>
    <x v="1"/>
    <x v="1"/>
    <x v="2"/>
    <x v="2"/>
    <x v="0"/>
    <n v="18"/>
    <n v="0"/>
    <n v="4.95"/>
  </r>
  <r>
    <x v="10"/>
    <x v="14"/>
    <x v="6"/>
    <x v="0"/>
    <x v="1"/>
    <x v="0"/>
    <x v="2"/>
    <x v="0"/>
    <n v="9"/>
    <n v="0"/>
    <n v="2.4750000000000001"/>
  </r>
  <r>
    <x v="0"/>
    <x v="22"/>
    <x v="7"/>
    <x v="2"/>
    <x v="1"/>
    <x v="3"/>
    <x v="2"/>
    <x v="0"/>
    <n v="1"/>
    <n v="0"/>
    <n v="0.55000000000000004"/>
  </r>
  <r>
    <x v="5"/>
    <x v="2"/>
    <x v="2"/>
    <x v="0"/>
    <x v="1"/>
    <x v="0"/>
    <x v="3"/>
    <x v="1"/>
    <n v="12"/>
    <n v="0"/>
    <n v="0"/>
  </r>
  <r>
    <x v="5"/>
    <x v="18"/>
    <x v="9"/>
    <x v="0"/>
    <x v="0"/>
    <x v="1"/>
    <x v="3"/>
    <x v="0"/>
    <n v="2"/>
    <n v="0.63500000000000001"/>
    <n v="0.9"/>
  </r>
  <r>
    <x v="7"/>
    <x v="13"/>
    <x v="0"/>
    <x v="1"/>
    <x v="1"/>
    <x v="3"/>
    <x v="2"/>
    <x v="1"/>
    <n v="0"/>
    <n v="0"/>
    <n v="0"/>
  </r>
  <r>
    <x v="1"/>
    <x v="5"/>
    <x v="1"/>
    <x v="0"/>
    <x v="1"/>
    <x v="2"/>
    <x v="3"/>
    <x v="0"/>
    <n v="93"/>
    <n v="0"/>
    <n v="25.515000000000001"/>
  </r>
  <r>
    <x v="6"/>
    <x v="17"/>
    <x v="8"/>
    <x v="0"/>
    <x v="1"/>
    <x v="5"/>
    <x v="3"/>
    <x v="0"/>
    <n v="4"/>
    <n v="72.3857"/>
    <n v="2.7600000000000002"/>
  </r>
  <r>
    <x v="0"/>
    <x v="6"/>
    <x v="4"/>
    <x v="2"/>
    <x v="0"/>
    <x v="0"/>
    <x v="2"/>
    <x v="0"/>
    <n v="237"/>
    <n v="0"/>
    <n v="62.805"/>
  </r>
  <r>
    <x v="7"/>
    <x v="10"/>
    <x v="0"/>
    <x v="1"/>
    <x v="1"/>
    <x v="1"/>
    <x v="2"/>
    <x v="0"/>
    <n v="130"/>
    <n v="37.872399999999999"/>
    <n v="58.5"/>
  </r>
  <r>
    <x v="7"/>
    <x v="2"/>
    <x v="2"/>
    <x v="1"/>
    <x v="1"/>
    <x v="0"/>
    <x v="3"/>
    <x v="0"/>
    <n v="22"/>
    <n v="0"/>
    <n v="6.0500000000000007"/>
  </r>
  <r>
    <x v="1"/>
    <x v="0"/>
    <x v="0"/>
    <x v="0"/>
    <x v="0"/>
    <x v="0"/>
    <x v="0"/>
    <x v="0"/>
    <n v="1"/>
    <n v="0"/>
    <n v="0.27500000000000002"/>
  </r>
  <r>
    <x v="3"/>
    <x v="11"/>
    <x v="2"/>
    <x v="0"/>
    <x v="1"/>
    <x v="5"/>
    <x v="1"/>
    <x v="1"/>
    <n v="20"/>
    <n v="884.16550000000007"/>
    <n v="0"/>
  </r>
  <r>
    <x v="4"/>
    <x v="8"/>
    <x v="5"/>
    <x v="2"/>
    <x v="1"/>
    <x v="2"/>
    <x v="1"/>
    <x v="0"/>
    <n v="2"/>
    <n v="0"/>
    <n v="0.53"/>
  </r>
  <r>
    <x v="6"/>
    <x v="15"/>
    <x v="2"/>
    <x v="0"/>
    <x v="1"/>
    <x v="2"/>
    <x v="0"/>
    <x v="0"/>
    <n v="129"/>
    <n v="0"/>
    <n v="35.475000000000001"/>
  </r>
  <r>
    <x v="6"/>
    <x v="1"/>
    <x v="1"/>
    <x v="1"/>
    <x v="1"/>
    <x v="3"/>
    <x v="3"/>
    <x v="0"/>
    <n v="3"/>
    <n v="0"/>
    <n v="1.6500000000000001"/>
  </r>
  <r>
    <x v="7"/>
    <x v="24"/>
    <x v="2"/>
    <x v="0"/>
    <x v="1"/>
    <x v="0"/>
    <x v="2"/>
    <x v="1"/>
    <n v="2"/>
    <n v="0"/>
    <n v="0"/>
  </r>
  <r>
    <x v="0"/>
    <x v="25"/>
    <x v="11"/>
    <x v="0"/>
    <x v="1"/>
    <x v="0"/>
    <x v="0"/>
    <x v="1"/>
    <n v="1"/>
    <n v="0"/>
    <n v="0"/>
  </r>
  <r>
    <x v="10"/>
    <x v="17"/>
    <x v="8"/>
    <x v="2"/>
    <x v="1"/>
    <x v="0"/>
    <x v="3"/>
    <x v="0"/>
    <n v="581"/>
    <n v="0"/>
    <n v="159.77500000000001"/>
  </r>
  <r>
    <x v="8"/>
    <x v="17"/>
    <x v="8"/>
    <x v="0"/>
    <x v="1"/>
    <x v="5"/>
    <x v="2"/>
    <x v="1"/>
    <n v="3"/>
    <n v="78.986500000000007"/>
    <n v="0"/>
  </r>
  <r>
    <x v="4"/>
    <x v="10"/>
    <x v="0"/>
    <x v="1"/>
    <x v="1"/>
    <x v="3"/>
    <x v="0"/>
    <x v="0"/>
    <n v="10"/>
    <n v="0"/>
    <n v="5.5"/>
  </r>
  <r>
    <x v="1"/>
    <x v="19"/>
    <x v="2"/>
    <x v="2"/>
    <x v="1"/>
    <x v="2"/>
    <x v="2"/>
    <x v="1"/>
    <n v="31"/>
    <n v="0"/>
    <n v="0"/>
  </r>
  <r>
    <x v="1"/>
    <x v="14"/>
    <x v="6"/>
    <x v="0"/>
    <x v="1"/>
    <x v="3"/>
    <x v="0"/>
    <x v="0"/>
    <n v="1"/>
    <n v="0"/>
    <n v="0.55000000000000004"/>
  </r>
  <r>
    <x v="11"/>
    <x v="5"/>
    <x v="1"/>
    <x v="0"/>
    <x v="1"/>
    <x v="2"/>
    <x v="2"/>
    <x v="0"/>
    <n v="239"/>
    <n v="0"/>
    <n v="65.725000000000009"/>
  </r>
  <r>
    <x v="5"/>
    <x v="6"/>
    <x v="4"/>
    <x v="0"/>
    <x v="1"/>
    <x v="4"/>
    <x v="1"/>
    <x v="1"/>
    <n v="14"/>
    <n v="0"/>
    <n v="0"/>
  </r>
  <r>
    <x v="6"/>
    <x v="11"/>
    <x v="2"/>
    <x v="1"/>
    <x v="1"/>
    <x v="1"/>
    <x v="1"/>
    <x v="0"/>
    <n v="19"/>
    <n v="6.5996000000000006"/>
    <n v="8.5500000000000007"/>
  </r>
  <r>
    <x v="6"/>
    <x v="2"/>
    <x v="2"/>
    <x v="0"/>
    <x v="1"/>
    <x v="3"/>
    <x v="2"/>
    <x v="1"/>
    <n v="2"/>
    <n v="0"/>
    <n v="0"/>
  </r>
  <r>
    <x v="6"/>
    <x v="10"/>
    <x v="0"/>
    <x v="1"/>
    <x v="1"/>
    <x v="2"/>
    <x v="0"/>
    <x v="0"/>
    <n v="31"/>
    <n v="0"/>
    <n v="8.5250000000000004"/>
  </r>
  <r>
    <x v="0"/>
    <x v="6"/>
    <x v="4"/>
    <x v="1"/>
    <x v="0"/>
    <x v="3"/>
    <x v="2"/>
    <x v="1"/>
    <n v="0"/>
    <n v="0"/>
    <n v="0"/>
  </r>
  <r>
    <x v="8"/>
    <x v="7"/>
    <x v="2"/>
    <x v="0"/>
    <x v="1"/>
    <x v="0"/>
    <x v="2"/>
    <x v="1"/>
    <n v="6"/>
    <n v="0"/>
    <n v="0"/>
  </r>
  <r>
    <x v="10"/>
    <x v="19"/>
    <x v="2"/>
    <x v="2"/>
    <x v="1"/>
    <x v="3"/>
    <x v="3"/>
    <x v="0"/>
    <n v="11"/>
    <n v="0"/>
    <n v="6.0500000000000007"/>
  </r>
  <r>
    <x v="5"/>
    <x v="9"/>
    <x v="2"/>
    <x v="2"/>
    <x v="1"/>
    <x v="0"/>
    <x v="1"/>
    <x v="1"/>
    <n v="1"/>
    <n v="0"/>
    <n v="0"/>
  </r>
  <r>
    <x v="8"/>
    <x v="0"/>
    <x v="0"/>
    <x v="1"/>
    <x v="0"/>
    <x v="3"/>
    <x v="2"/>
    <x v="1"/>
    <n v="0"/>
    <n v="0"/>
    <n v="0"/>
  </r>
  <r>
    <x v="1"/>
    <x v="5"/>
    <x v="1"/>
    <x v="1"/>
    <x v="1"/>
    <x v="0"/>
    <x v="2"/>
    <x v="0"/>
    <n v="7"/>
    <n v="0"/>
    <n v="1.925"/>
  </r>
  <r>
    <x v="9"/>
    <x v="16"/>
    <x v="7"/>
    <x v="1"/>
    <x v="1"/>
    <x v="2"/>
    <x v="1"/>
    <x v="0"/>
    <n v="1"/>
    <n v="0"/>
    <n v="0.26500000000000001"/>
  </r>
  <r>
    <x v="1"/>
    <x v="10"/>
    <x v="0"/>
    <x v="0"/>
    <x v="0"/>
    <x v="4"/>
    <x v="1"/>
    <x v="0"/>
    <n v="10"/>
    <n v="0"/>
    <n v="5.5"/>
  </r>
  <r>
    <x v="6"/>
    <x v="10"/>
    <x v="0"/>
    <x v="1"/>
    <x v="1"/>
    <x v="0"/>
    <x v="2"/>
    <x v="0"/>
    <n v="840"/>
    <n v="0"/>
    <n v="231"/>
  </r>
  <r>
    <x v="5"/>
    <x v="4"/>
    <x v="3"/>
    <x v="0"/>
    <x v="0"/>
    <x v="1"/>
    <x v="3"/>
    <x v="0"/>
    <n v="102"/>
    <n v="30.895600000000002"/>
    <n v="45.900000000000006"/>
  </r>
  <r>
    <x v="3"/>
    <x v="2"/>
    <x v="2"/>
    <x v="1"/>
    <x v="1"/>
    <x v="1"/>
    <x v="3"/>
    <x v="0"/>
    <n v="8"/>
    <n v="4.7560000000000002"/>
    <n v="3.6"/>
  </r>
  <r>
    <x v="7"/>
    <x v="1"/>
    <x v="1"/>
    <x v="2"/>
    <x v="1"/>
    <x v="3"/>
    <x v="1"/>
    <x v="0"/>
    <n v="1"/>
    <n v="0"/>
    <n v="0.55000000000000004"/>
  </r>
  <r>
    <x v="5"/>
    <x v="6"/>
    <x v="4"/>
    <x v="0"/>
    <x v="0"/>
    <x v="2"/>
    <x v="2"/>
    <x v="0"/>
    <n v="304"/>
    <n v="0"/>
    <n v="80.56"/>
  </r>
  <r>
    <x v="11"/>
    <x v="10"/>
    <x v="0"/>
    <x v="1"/>
    <x v="0"/>
    <x v="2"/>
    <x v="2"/>
    <x v="0"/>
    <n v="16"/>
    <n v="0"/>
    <n v="4.4000000000000004"/>
  </r>
  <r>
    <x v="8"/>
    <x v="4"/>
    <x v="3"/>
    <x v="2"/>
    <x v="0"/>
    <x v="0"/>
    <x v="1"/>
    <x v="0"/>
    <n v="4"/>
    <n v="0"/>
    <n v="1.1000000000000001"/>
  </r>
  <r>
    <x v="3"/>
    <x v="11"/>
    <x v="2"/>
    <x v="0"/>
    <x v="1"/>
    <x v="3"/>
    <x v="3"/>
    <x v="1"/>
    <n v="9"/>
    <n v="0"/>
    <n v="0"/>
  </r>
  <r>
    <x v="7"/>
    <x v="17"/>
    <x v="8"/>
    <x v="0"/>
    <x v="1"/>
    <x v="2"/>
    <x v="1"/>
    <x v="1"/>
    <n v="2"/>
    <n v="0"/>
    <n v="0"/>
  </r>
  <r>
    <x v="9"/>
    <x v="3"/>
    <x v="2"/>
    <x v="1"/>
    <x v="1"/>
    <x v="0"/>
    <x v="0"/>
    <x v="1"/>
    <n v="1"/>
    <n v="0"/>
    <n v="0"/>
  </r>
  <r>
    <x v="5"/>
    <x v="6"/>
    <x v="4"/>
    <x v="0"/>
    <x v="1"/>
    <x v="0"/>
    <x v="3"/>
    <x v="1"/>
    <n v="60"/>
    <n v="0"/>
    <n v="0"/>
  </r>
  <r>
    <x v="6"/>
    <x v="19"/>
    <x v="2"/>
    <x v="1"/>
    <x v="1"/>
    <x v="1"/>
    <x v="2"/>
    <x v="0"/>
    <n v="42"/>
    <n v="16.136800000000001"/>
    <n v="18.900000000000002"/>
  </r>
  <r>
    <x v="8"/>
    <x v="19"/>
    <x v="2"/>
    <x v="2"/>
    <x v="1"/>
    <x v="1"/>
    <x v="3"/>
    <x v="0"/>
    <n v="13"/>
    <n v="8.5944000000000003"/>
    <n v="5.8500000000000005"/>
  </r>
  <r>
    <x v="10"/>
    <x v="19"/>
    <x v="2"/>
    <x v="0"/>
    <x v="1"/>
    <x v="0"/>
    <x v="3"/>
    <x v="1"/>
    <n v="101"/>
    <n v="0"/>
    <n v="0"/>
  </r>
  <r>
    <x v="10"/>
    <x v="2"/>
    <x v="2"/>
    <x v="1"/>
    <x v="1"/>
    <x v="2"/>
    <x v="0"/>
    <x v="0"/>
    <n v="1"/>
    <n v="0"/>
    <n v="0.27500000000000002"/>
  </r>
  <r>
    <x v="2"/>
    <x v="6"/>
    <x v="4"/>
    <x v="1"/>
    <x v="1"/>
    <x v="3"/>
    <x v="2"/>
    <x v="0"/>
    <n v="6"/>
    <n v="0"/>
    <n v="3.3000000000000003"/>
  </r>
  <r>
    <x v="9"/>
    <x v="10"/>
    <x v="0"/>
    <x v="1"/>
    <x v="0"/>
    <x v="4"/>
    <x v="3"/>
    <x v="0"/>
    <n v="1"/>
    <n v="0"/>
    <n v="0.55000000000000004"/>
  </r>
  <r>
    <x v="7"/>
    <x v="1"/>
    <x v="1"/>
    <x v="0"/>
    <x v="1"/>
    <x v="3"/>
    <x v="3"/>
    <x v="1"/>
    <n v="2"/>
    <n v="0"/>
    <n v="0"/>
  </r>
  <r>
    <x v="3"/>
    <x v="15"/>
    <x v="2"/>
    <x v="2"/>
    <x v="1"/>
    <x v="0"/>
    <x v="1"/>
    <x v="0"/>
    <n v="21"/>
    <n v="0"/>
    <n v="5.7750000000000004"/>
  </r>
  <r>
    <x v="2"/>
    <x v="10"/>
    <x v="0"/>
    <x v="0"/>
    <x v="1"/>
    <x v="5"/>
    <x v="0"/>
    <x v="1"/>
    <n v="12"/>
    <n v="479.55900000000003"/>
    <n v="0"/>
  </r>
  <r>
    <x v="9"/>
    <x v="11"/>
    <x v="2"/>
    <x v="0"/>
    <x v="1"/>
    <x v="1"/>
    <x v="0"/>
    <x v="0"/>
    <n v="2002"/>
    <n v="678.02570000000003"/>
    <n v="900.90000000000009"/>
  </r>
  <r>
    <x v="8"/>
    <x v="14"/>
    <x v="6"/>
    <x v="0"/>
    <x v="1"/>
    <x v="2"/>
    <x v="2"/>
    <x v="0"/>
    <n v="5"/>
    <n v="0"/>
    <n v="1.375"/>
  </r>
  <r>
    <x v="3"/>
    <x v="0"/>
    <x v="0"/>
    <x v="0"/>
    <x v="0"/>
    <x v="2"/>
    <x v="1"/>
    <x v="0"/>
    <n v="1"/>
    <n v="0"/>
    <n v="0.27500000000000002"/>
  </r>
  <r>
    <x v="0"/>
    <x v="1"/>
    <x v="1"/>
    <x v="2"/>
    <x v="1"/>
    <x v="0"/>
    <x v="1"/>
    <x v="0"/>
    <n v="12"/>
    <n v="0"/>
    <n v="3.18"/>
  </r>
  <r>
    <x v="9"/>
    <x v="10"/>
    <x v="0"/>
    <x v="0"/>
    <x v="0"/>
    <x v="1"/>
    <x v="1"/>
    <x v="0"/>
    <n v="181"/>
    <n v="62.6907"/>
    <n v="81.45"/>
  </r>
  <r>
    <x v="0"/>
    <x v="12"/>
    <x v="1"/>
    <x v="2"/>
    <x v="1"/>
    <x v="1"/>
    <x v="3"/>
    <x v="0"/>
    <n v="16"/>
    <n v="3.5100000000000002"/>
    <n v="7.2"/>
  </r>
  <r>
    <x v="6"/>
    <x v="0"/>
    <x v="0"/>
    <x v="0"/>
    <x v="1"/>
    <x v="3"/>
    <x v="0"/>
    <x v="0"/>
    <n v="26"/>
    <n v="0"/>
    <n v="14.3"/>
  </r>
  <r>
    <x v="2"/>
    <x v="10"/>
    <x v="0"/>
    <x v="2"/>
    <x v="1"/>
    <x v="1"/>
    <x v="2"/>
    <x v="0"/>
    <n v="313"/>
    <n v="100.52090000000001"/>
    <n v="140.85"/>
  </r>
  <r>
    <x v="8"/>
    <x v="10"/>
    <x v="0"/>
    <x v="2"/>
    <x v="1"/>
    <x v="0"/>
    <x v="0"/>
    <x v="0"/>
    <n v="512"/>
    <n v="0"/>
    <n v="140.80000000000001"/>
  </r>
  <r>
    <x v="9"/>
    <x v="19"/>
    <x v="2"/>
    <x v="1"/>
    <x v="1"/>
    <x v="3"/>
    <x v="1"/>
    <x v="0"/>
    <n v="3"/>
    <n v="0"/>
    <n v="1.6500000000000001"/>
  </r>
  <r>
    <x v="10"/>
    <x v="6"/>
    <x v="4"/>
    <x v="0"/>
    <x v="0"/>
    <x v="3"/>
    <x v="0"/>
    <x v="1"/>
    <n v="2"/>
    <n v="0"/>
    <n v="0"/>
  </r>
  <r>
    <x v="10"/>
    <x v="12"/>
    <x v="1"/>
    <x v="2"/>
    <x v="1"/>
    <x v="2"/>
    <x v="3"/>
    <x v="0"/>
    <n v="2"/>
    <n v="0"/>
    <n v="0.55000000000000004"/>
  </r>
  <r>
    <x v="11"/>
    <x v="9"/>
    <x v="2"/>
    <x v="0"/>
    <x v="1"/>
    <x v="2"/>
    <x v="2"/>
    <x v="1"/>
    <n v="21"/>
    <n v="0"/>
    <n v="0"/>
  </r>
  <r>
    <x v="3"/>
    <x v="18"/>
    <x v="9"/>
    <x v="1"/>
    <x v="1"/>
    <x v="1"/>
    <x v="2"/>
    <x v="0"/>
    <n v="2"/>
    <n v="0.56920000000000004"/>
    <n v="0.9"/>
  </r>
  <r>
    <x v="8"/>
    <x v="3"/>
    <x v="2"/>
    <x v="0"/>
    <x v="1"/>
    <x v="1"/>
    <x v="1"/>
    <x v="0"/>
    <n v="1"/>
    <n v="0.26700000000000002"/>
    <n v="0.45"/>
  </r>
  <r>
    <x v="7"/>
    <x v="10"/>
    <x v="0"/>
    <x v="1"/>
    <x v="1"/>
    <x v="0"/>
    <x v="0"/>
    <x v="1"/>
    <n v="9"/>
    <n v="0"/>
    <n v="0"/>
  </r>
  <r>
    <x v="11"/>
    <x v="4"/>
    <x v="3"/>
    <x v="0"/>
    <x v="1"/>
    <x v="3"/>
    <x v="3"/>
    <x v="0"/>
    <n v="541"/>
    <n v="0"/>
    <n v="297.55"/>
  </r>
  <r>
    <x v="1"/>
    <x v="11"/>
    <x v="2"/>
    <x v="1"/>
    <x v="1"/>
    <x v="2"/>
    <x v="1"/>
    <x v="0"/>
    <n v="5"/>
    <n v="0"/>
    <n v="1.375"/>
  </r>
  <r>
    <x v="11"/>
    <x v="21"/>
    <x v="0"/>
    <x v="0"/>
    <x v="1"/>
    <x v="0"/>
    <x v="0"/>
    <x v="0"/>
    <n v="13"/>
    <n v="0"/>
    <n v="3.5750000000000002"/>
  </r>
  <r>
    <x v="5"/>
    <x v="4"/>
    <x v="3"/>
    <x v="0"/>
    <x v="1"/>
    <x v="0"/>
    <x v="0"/>
    <x v="1"/>
    <n v="76"/>
    <n v="0"/>
    <n v="0"/>
  </r>
  <r>
    <x v="0"/>
    <x v="11"/>
    <x v="2"/>
    <x v="0"/>
    <x v="1"/>
    <x v="3"/>
    <x v="2"/>
    <x v="0"/>
    <n v="2514"/>
    <n v="0"/>
    <n v="1382.7"/>
  </r>
  <r>
    <x v="5"/>
    <x v="17"/>
    <x v="8"/>
    <x v="2"/>
    <x v="1"/>
    <x v="0"/>
    <x v="0"/>
    <x v="0"/>
    <n v="368"/>
    <n v="0"/>
    <n v="97.52000000000001"/>
  </r>
  <r>
    <x v="10"/>
    <x v="2"/>
    <x v="2"/>
    <x v="0"/>
    <x v="1"/>
    <x v="4"/>
    <x v="2"/>
    <x v="0"/>
    <n v="14"/>
    <n v="0"/>
    <n v="7.7"/>
  </r>
  <r>
    <x v="2"/>
    <x v="19"/>
    <x v="2"/>
    <x v="1"/>
    <x v="1"/>
    <x v="1"/>
    <x v="0"/>
    <x v="0"/>
    <n v="28"/>
    <n v="11.2714"/>
    <n v="12.600000000000001"/>
  </r>
  <r>
    <x v="2"/>
    <x v="10"/>
    <x v="0"/>
    <x v="0"/>
    <x v="1"/>
    <x v="5"/>
    <x v="3"/>
    <x v="0"/>
    <n v="1"/>
    <n v="2.0009999999999999"/>
    <n v="0.69000000000000006"/>
  </r>
  <r>
    <x v="8"/>
    <x v="18"/>
    <x v="9"/>
    <x v="0"/>
    <x v="1"/>
    <x v="3"/>
    <x v="0"/>
    <x v="1"/>
    <n v="1"/>
    <n v="0"/>
    <n v="0"/>
  </r>
  <r>
    <x v="5"/>
    <x v="10"/>
    <x v="0"/>
    <x v="2"/>
    <x v="0"/>
    <x v="3"/>
    <x v="3"/>
    <x v="1"/>
    <n v="1"/>
    <n v="0"/>
    <n v="0"/>
  </r>
  <r>
    <x v="2"/>
    <x v="1"/>
    <x v="1"/>
    <x v="1"/>
    <x v="1"/>
    <x v="1"/>
    <x v="3"/>
    <x v="0"/>
    <n v="7"/>
    <n v="0.97120000000000006"/>
    <n v="3.1500000000000004"/>
  </r>
  <r>
    <x v="9"/>
    <x v="10"/>
    <x v="0"/>
    <x v="0"/>
    <x v="0"/>
    <x v="2"/>
    <x v="2"/>
    <x v="0"/>
    <n v="874"/>
    <n v="0"/>
    <n v="231.61"/>
  </r>
  <r>
    <x v="3"/>
    <x v="10"/>
    <x v="0"/>
    <x v="0"/>
    <x v="0"/>
    <x v="3"/>
    <x v="2"/>
    <x v="0"/>
    <n v="664"/>
    <n v="0"/>
    <n v="365.20000000000005"/>
  </r>
  <r>
    <x v="11"/>
    <x v="22"/>
    <x v="7"/>
    <x v="0"/>
    <x v="1"/>
    <x v="2"/>
    <x v="2"/>
    <x v="0"/>
    <n v="5"/>
    <n v="0"/>
    <n v="1.375"/>
  </r>
  <r>
    <x v="3"/>
    <x v="3"/>
    <x v="2"/>
    <x v="0"/>
    <x v="1"/>
    <x v="0"/>
    <x v="3"/>
    <x v="1"/>
    <n v="11"/>
    <n v="0"/>
    <n v="0"/>
  </r>
  <r>
    <x v="7"/>
    <x v="13"/>
    <x v="0"/>
    <x v="2"/>
    <x v="1"/>
    <x v="3"/>
    <x v="2"/>
    <x v="1"/>
    <n v="0"/>
    <n v="0"/>
    <n v="0"/>
  </r>
  <r>
    <x v="2"/>
    <x v="8"/>
    <x v="5"/>
    <x v="0"/>
    <x v="1"/>
    <x v="4"/>
    <x v="2"/>
    <x v="1"/>
    <n v="20"/>
    <n v="0"/>
    <n v="0"/>
  </r>
  <r>
    <x v="2"/>
    <x v="18"/>
    <x v="9"/>
    <x v="2"/>
    <x v="1"/>
    <x v="1"/>
    <x v="3"/>
    <x v="0"/>
    <n v="1"/>
    <n v="0.1348"/>
    <n v="0.45"/>
  </r>
  <r>
    <x v="9"/>
    <x v="5"/>
    <x v="1"/>
    <x v="2"/>
    <x v="1"/>
    <x v="3"/>
    <x v="3"/>
    <x v="0"/>
    <n v="2"/>
    <n v="0"/>
    <n v="1.1000000000000001"/>
  </r>
  <r>
    <x v="11"/>
    <x v="12"/>
    <x v="1"/>
    <x v="0"/>
    <x v="1"/>
    <x v="0"/>
    <x v="0"/>
    <x v="0"/>
    <n v="1172"/>
    <n v="0"/>
    <n v="322.3"/>
  </r>
  <r>
    <x v="4"/>
    <x v="6"/>
    <x v="4"/>
    <x v="2"/>
    <x v="1"/>
    <x v="0"/>
    <x v="0"/>
    <x v="0"/>
    <n v="162"/>
    <n v="0"/>
    <n v="42.93"/>
  </r>
  <r>
    <x v="10"/>
    <x v="12"/>
    <x v="1"/>
    <x v="1"/>
    <x v="1"/>
    <x v="0"/>
    <x v="2"/>
    <x v="0"/>
    <n v="73"/>
    <n v="0"/>
    <n v="20.074999999999999"/>
  </r>
  <r>
    <x v="8"/>
    <x v="24"/>
    <x v="2"/>
    <x v="0"/>
    <x v="1"/>
    <x v="0"/>
    <x v="0"/>
    <x v="0"/>
    <n v="5"/>
    <n v="0"/>
    <n v="1.375"/>
  </r>
  <r>
    <x v="3"/>
    <x v="15"/>
    <x v="2"/>
    <x v="1"/>
    <x v="1"/>
    <x v="0"/>
    <x v="2"/>
    <x v="1"/>
    <n v="7"/>
    <n v="0"/>
    <n v="0"/>
  </r>
  <r>
    <x v="3"/>
    <x v="15"/>
    <x v="2"/>
    <x v="2"/>
    <x v="1"/>
    <x v="2"/>
    <x v="3"/>
    <x v="0"/>
    <n v="7"/>
    <n v="0"/>
    <n v="1.925"/>
  </r>
  <r>
    <x v="0"/>
    <x v="8"/>
    <x v="5"/>
    <x v="2"/>
    <x v="1"/>
    <x v="3"/>
    <x v="2"/>
    <x v="0"/>
    <n v="10"/>
    <n v="0"/>
    <n v="5.5"/>
  </r>
  <r>
    <x v="11"/>
    <x v="10"/>
    <x v="0"/>
    <x v="2"/>
    <x v="0"/>
    <x v="2"/>
    <x v="1"/>
    <x v="0"/>
    <n v="11"/>
    <n v="0"/>
    <n v="3.0250000000000004"/>
  </r>
  <r>
    <x v="11"/>
    <x v="8"/>
    <x v="5"/>
    <x v="1"/>
    <x v="1"/>
    <x v="3"/>
    <x v="2"/>
    <x v="0"/>
    <n v="5"/>
    <n v="0"/>
    <n v="2.75"/>
  </r>
  <r>
    <x v="0"/>
    <x v="4"/>
    <x v="3"/>
    <x v="0"/>
    <x v="1"/>
    <x v="4"/>
    <x v="2"/>
    <x v="0"/>
    <n v="523"/>
    <n v="0"/>
    <n v="287.65000000000003"/>
  </r>
  <r>
    <x v="2"/>
    <x v="15"/>
    <x v="2"/>
    <x v="2"/>
    <x v="1"/>
    <x v="2"/>
    <x v="0"/>
    <x v="0"/>
    <n v="17"/>
    <n v="0"/>
    <n v="4.6749999999999998"/>
  </r>
  <r>
    <x v="7"/>
    <x v="4"/>
    <x v="3"/>
    <x v="1"/>
    <x v="1"/>
    <x v="3"/>
    <x v="0"/>
    <x v="0"/>
    <n v="2"/>
    <n v="0"/>
    <n v="1.1000000000000001"/>
  </r>
  <r>
    <x v="7"/>
    <x v="10"/>
    <x v="0"/>
    <x v="1"/>
    <x v="1"/>
    <x v="0"/>
    <x v="3"/>
    <x v="0"/>
    <n v="272"/>
    <n v="0"/>
    <n v="74.8"/>
  </r>
  <r>
    <x v="7"/>
    <x v="10"/>
    <x v="0"/>
    <x v="2"/>
    <x v="1"/>
    <x v="2"/>
    <x v="0"/>
    <x v="1"/>
    <n v="1"/>
    <n v="0"/>
    <n v="0"/>
  </r>
  <r>
    <x v="1"/>
    <x v="26"/>
    <x v="2"/>
    <x v="2"/>
    <x v="1"/>
    <x v="1"/>
    <x v="2"/>
    <x v="0"/>
    <n v="2"/>
    <n v="0.41860000000000003"/>
    <n v="0.9"/>
  </r>
  <r>
    <x v="5"/>
    <x v="8"/>
    <x v="5"/>
    <x v="0"/>
    <x v="1"/>
    <x v="4"/>
    <x v="0"/>
    <x v="1"/>
    <n v="22"/>
    <n v="0"/>
    <n v="0"/>
  </r>
  <r>
    <x v="3"/>
    <x v="12"/>
    <x v="1"/>
    <x v="2"/>
    <x v="1"/>
    <x v="0"/>
    <x v="2"/>
    <x v="0"/>
    <n v="248"/>
    <n v="0"/>
    <n v="68.2"/>
  </r>
  <r>
    <x v="6"/>
    <x v="8"/>
    <x v="5"/>
    <x v="0"/>
    <x v="1"/>
    <x v="3"/>
    <x v="3"/>
    <x v="0"/>
    <n v="12"/>
    <n v="0"/>
    <n v="6.6000000000000005"/>
  </r>
  <r>
    <x v="7"/>
    <x v="16"/>
    <x v="7"/>
    <x v="2"/>
    <x v="1"/>
    <x v="0"/>
    <x v="2"/>
    <x v="1"/>
    <n v="4"/>
    <n v="0"/>
    <n v="0"/>
  </r>
  <r>
    <x v="9"/>
    <x v="6"/>
    <x v="4"/>
    <x v="2"/>
    <x v="1"/>
    <x v="4"/>
    <x v="3"/>
    <x v="1"/>
    <n v="1"/>
    <n v="0"/>
    <n v="0"/>
  </r>
  <r>
    <x v="9"/>
    <x v="6"/>
    <x v="4"/>
    <x v="2"/>
    <x v="1"/>
    <x v="3"/>
    <x v="2"/>
    <x v="0"/>
    <n v="64"/>
    <n v="0"/>
    <n v="35.200000000000003"/>
  </r>
  <r>
    <x v="6"/>
    <x v="5"/>
    <x v="1"/>
    <x v="2"/>
    <x v="1"/>
    <x v="3"/>
    <x v="2"/>
    <x v="1"/>
    <n v="0"/>
    <n v="0"/>
    <n v="0"/>
  </r>
  <r>
    <x v="5"/>
    <x v="4"/>
    <x v="3"/>
    <x v="0"/>
    <x v="1"/>
    <x v="2"/>
    <x v="3"/>
    <x v="0"/>
    <n v="1042"/>
    <n v="0"/>
    <n v="276.13"/>
  </r>
  <r>
    <x v="10"/>
    <x v="16"/>
    <x v="7"/>
    <x v="0"/>
    <x v="1"/>
    <x v="4"/>
    <x v="3"/>
    <x v="0"/>
    <n v="10"/>
    <n v="0"/>
    <n v="5.5"/>
  </r>
  <r>
    <x v="9"/>
    <x v="2"/>
    <x v="2"/>
    <x v="1"/>
    <x v="1"/>
    <x v="1"/>
    <x v="1"/>
    <x v="0"/>
    <n v="2"/>
    <n v="0.65160000000000007"/>
    <n v="0.9"/>
  </r>
  <r>
    <x v="1"/>
    <x v="11"/>
    <x v="2"/>
    <x v="0"/>
    <x v="1"/>
    <x v="0"/>
    <x v="0"/>
    <x v="1"/>
    <n v="106"/>
    <n v="0"/>
    <n v="0"/>
  </r>
  <r>
    <x v="1"/>
    <x v="6"/>
    <x v="4"/>
    <x v="2"/>
    <x v="1"/>
    <x v="3"/>
    <x v="0"/>
    <x v="0"/>
    <n v="3"/>
    <n v="0"/>
    <n v="1.6500000000000001"/>
  </r>
  <r>
    <x v="11"/>
    <x v="11"/>
    <x v="2"/>
    <x v="1"/>
    <x v="1"/>
    <x v="4"/>
    <x v="3"/>
    <x v="0"/>
    <n v="5"/>
    <n v="0"/>
    <n v="2.75"/>
  </r>
  <r>
    <x v="11"/>
    <x v="10"/>
    <x v="0"/>
    <x v="1"/>
    <x v="1"/>
    <x v="2"/>
    <x v="2"/>
    <x v="1"/>
    <n v="2"/>
    <n v="0"/>
    <n v="0"/>
  </r>
  <r>
    <x v="2"/>
    <x v="0"/>
    <x v="0"/>
    <x v="0"/>
    <x v="0"/>
    <x v="0"/>
    <x v="2"/>
    <x v="0"/>
    <n v="12"/>
    <n v="0"/>
    <n v="3.3000000000000003"/>
  </r>
  <r>
    <x v="11"/>
    <x v="11"/>
    <x v="2"/>
    <x v="2"/>
    <x v="1"/>
    <x v="4"/>
    <x v="3"/>
    <x v="0"/>
    <n v="4"/>
    <n v="0"/>
    <n v="2.2000000000000002"/>
  </r>
  <r>
    <x v="1"/>
    <x v="12"/>
    <x v="1"/>
    <x v="2"/>
    <x v="1"/>
    <x v="2"/>
    <x v="1"/>
    <x v="0"/>
    <n v="3"/>
    <n v="0"/>
    <n v="0.82500000000000007"/>
  </r>
  <r>
    <x v="4"/>
    <x v="9"/>
    <x v="2"/>
    <x v="0"/>
    <x v="1"/>
    <x v="3"/>
    <x v="0"/>
    <x v="0"/>
    <n v="86"/>
    <n v="0"/>
    <n v="47.300000000000004"/>
  </r>
  <r>
    <x v="1"/>
    <x v="19"/>
    <x v="2"/>
    <x v="0"/>
    <x v="1"/>
    <x v="4"/>
    <x v="2"/>
    <x v="0"/>
    <n v="93"/>
    <n v="0"/>
    <n v="51.150000000000006"/>
  </r>
  <r>
    <x v="10"/>
    <x v="10"/>
    <x v="0"/>
    <x v="0"/>
    <x v="0"/>
    <x v="0"/>
    <x v="2"/>
    <x v="1"/>
    <n v="173"/>
    <n v="0"/>
    <n v="0"/>
  </r>
  <r>
    <x v="3"/>
    <x v="13"/>
    <x v="0"/>
    <x v="2"/>
    <x v="1"/>
    <x v="0"/>
    <x v="2"/>
    <x v="0"/>
    <n v="18"/>
    <n v="0"/>
    <n v="4.95"/>
  </r>
  <r>
    <x v="4"/>
    <x v="26"/>
    <x v="2"/>
    <x v="0"/>
    <x v="1"/>
    <x v="0"/>
    <x v="1"/>
    <x v="0"/>
    <n v="3"/>
    <n v="0"/>
    <n v="0.79500000000000004"/>
  </r>
  <r>
    <x v="9"/>
    <x v="10"/>
    <x v="0"/>
    <x v="0"/>
    <x v="0"/>
    <x v="3"/>
    <x v="0"/>
    <x v="0"/>
    <n v="131"/>
    <n v="0"/>
    <n v="72.05"/>
  </r>
  <r>
    <x v="6"/>
    <x v="8"/>
    <x v="5"/>
    <x v="2"/>
    <x v="1"/>
    <x v="2"/>
    <x v="3"/>
    <x v="0"/>
    <n v="15"/>
    <n v="0"/>
    <n v="4.125"/>
  </r>
  <r>
    <x v="7"/>
    <x v="19"/>
    <x v="2"/>
    <x v="0"/>
    <x v="1"/>
    <x v="4"/>
    <x v="0"/>
    <x v="0"/>
    <n v="30"/>
    <n v="0"/>
    <n v="16.5"/>
  </r>
  <r>
    <x v="3"/>
    <x v="13"/>
    <x v="0"/>
    <x v="0"/>
    <x v="1"/>
    <x v="2"/>
    <x v="2"/>
    <x v="0"/>
    <n v="70"/>
    <n v="0"/>
    <n v="19.25"/>
  </r>
  <r>
    <x v="9"/>
    <x v="6"/>
    <x v="4"/>
    <x v="2"/>
    <x v="1"/>
    <x v="1"/>
    <x v="2"/>
    <x v="0"/>
    <n v="142"/>
    <n v="31.604200000000002"/>
    <n v="63.900000000000006"/>
  </r>
  <r>
    <x v="2"/>
    <x v="7"/>
    <x v="2"/>
    <x v="0"/>
    <x v="1"/>
    <x v="0"/>
    <x v="0"/>
    <x v="0"/>
    <n v="2"/>
    <n v="0"/>
    <n v="0.55000000000000004"/>
  </r>
  <r>
    <x v="11"/>
    <x v="0"/>
    <x v="0"/>
    <x v="0"/>
    <x v="1"/>
    <x v="0"/>
    <x v="1"/>
    <x v="1"/>
    <n v="2"/>
    <n v="0"/>
    <n v="0"/>
  </r>
  <r>
    <x v="1"/>
    <x v="0"/>
    <x v="0"/>
    <x v="2"/>
    <x v="1"/>
    <x v="2"/>
    <x v="2"/>
    <x v="0"/>
    <n v="8"/>
    <n v="0"/>
    <n v="2.2000000000000002"/>
  </r>
  <r>
    <x v="1"/>
    <x v="4"/>
    <x v="3"/>
    <x v="2"/>
    <x v="0"/>
    <x v="0"/>
    <x v="0"/>
    <x v="1"/>
    <n v="2"/>
    <n v="0"/>
    <n v="0"/>
  </r>
  <r>
    <x v="1"/>
    <x v="9"/>
    <x v="2"/>
    <x v="1"/>
    <x v="1"/>
    <x v="0"/>
    <x v="0"/>
    <x v="0"/>
    <n v="54"/>
    <n v="0"/>
    <n v="14.850000000000001"/>
  </r>
  <r>
    <x v="0"/>
    <x v="10"/>
    <x v="0"/>
    <x v="2"/>
    <x v="0"/>
    <x v="3"/>
    <x v="1"/>
    <x v="0"/>
    <n v="5"/>
    <n v="0"/>
    <n v="2.75"/>
  </r>
  <r>
    <x v="0"/>
    <x v="3"/>
    <x v="2"/>
    <x v="1"/>
    <x v="1"/>
    <x v="1"/>
    <x v="0"/>
    <x v="0"/>
    <n v="6"/>
    <n v="1.1072"/>
    <n v="2.7"/>
  </r>
  <r>
    <x v="7"/>
    <x v="9"/>
    <x v="2"/>
    <x v="1"/>
    <x v="1"/>
    <x v="5"/>
    <x v="1"/>
    <x v="1"/>
    <n v="2"/>
    <n v="3.2861000000000002"/>
    <n v="0"/>
  </r>
  <r>
    <x v="6"/>
    <x v="11"/>
    <x v="2"/>
    <x v="0"/>
    <x v="1"/>
    <x v="4"/>
    <x v="0"/>
    <x v="0"/>
    <n v="109"/>
    <n v="0"/>
    <n v="59.95"/>
  </r>
  <r>
    <x v="11"/>
    <x v="5"/>
    <x v="1"/>
    <x v="2"/>
    <x v="1"/>
    <x v="3"/>
    <x v="0"/>
    <x v="0"/>
    <n v="1"/>
    <n v="0"/>
    <n v="0.55000000000000004"/>
  </r>
  <r>
    <x v="7"/>
    <x v="2"/>
    <x v="2"/>
    <x v="0"/>
    <x v="1"/>
    <x v="4"/>
    <x v="3"/>
    <x v="0"/>
    <n v="4"/>
    <n v="0"/>
    <n v="2.2000000000000002"/>
  </r>
  <r>
    <x v="4"/>
    <x v="10"/>
    <x v="0"/>
    <x v="0"/>
    <x v="0"/>
    <x v="2"/>
    <x v="0"/>
    <x v="1"/>
    <n v="3"/>
    <n v="0"/>
    <n v="0"/>
  </r>
  <r>
    <x v="10"/>
    <x v="10"/>
    <x v="0"/>
    <x v="0"/>
    <x v="1"/>
    <x v="4"/>
    <x v="1"/>
    <x v="1"/>
    <n v="29"/>
    <n v="0"/>
    <n v="0"/>
  </r>
  <r>
    <x v="5"/>
    <x v="11"/>
    <x v="2"/>
    <x v="2"/>
    <x v="1"/>
    <x v="0"/>
    <x v="0"/>
    <x v="1"/>
    <n v="7"/>
    <n v="0"/>
    <n v="0"/>
  </r>
  <r>
    <x v="11"/>
    <x v="4"/>
    <x v="3"/>
    <x v="2"/>
    <x v="1"/>
    <x v="2"/>
    <x v="0"/>
    <x v="0"/>
    <n v="19"/>
    <n v="0"/>
    <n v="5.2250000000000005"/>
  </r>
  <r>
    <x v="8"/>
    <x v="15"/>
    <x v="2"/>
    <x v="0"/>
    <x v="1"/>
    <x v="0"/>
    <x v="3"/>
    <x v="1"/>
    <n v="31"/>
    <n v="0"/>
    <n v="0"/>
  </r>
  <r>
    <x v="4"/>
    <x v="17"/>
    <x v="8"/>
    <x v="0"/>
    <x v="1"/>
    <x v="0"/>
    <x v="2"/>
    <x v="1"/>
    <n v="496"/>
    <n v="0"/>
    <n v="0"/>
  </r>
  <r>
    <x v="3"/>
    <x v="12"/>
    <x v="1"/>
    <x v="1"/>
    <x v="1"/>
    <x v="3"/>
    <x v="2"/>
    <x v="0"/>
    <n v="7"/>
    <n v="0"/>
    <n v="3.85"/>
  </r>
  <r>
    <x v="5"/>
    <x v="10"/>
    <x v="0"/>
    <x v="2"/>
    <x v="0"/>
    <x v="2"/>
    <x v="2"/>
    <x v="0"/>
    <n v="97"/>
    <n v="0"/>
    <n v="25.705000000000002"/>
  </r>
  <r>
    <x v="11"/>
    <x v="5"/>
    <x v="1"/>
    <x v="0"/>
    <x v="1"/>
    <x v="1"/>
    <x v="0"/>
    <x v="0"/>
    <n v="93"/>
    <n v="28.509500000000003"/>
    <n v="41.85"/>
  </r>
  <r>
    <x v="10"/>
    <x v="17"/>
    <x v="8"/>
    <x v="2"/>
    <x v="1"/>
    <x v="1"/>
    <x v="1"/>
    <x v="0"/>
    <n v="91"/>
    <n v="19.1053"/>
    <n v="40.950000000000003"/>
  </r>
  <r>
    <x v="11"/>
    <x v="4"/>
    <x v="3"/>
    <x v="2"/>
    <x v="0"/>
    <x v="2"/>
    <x v="2"/>
    <x v="0"/>
    <n v="6"/>
    <n v="0"/>
    <n v="1.6500000000000001"/>
  </r>
  <r>
    <x v="6"/>
    <x v="19"/>
    <x v="2"/>
    <x v="1"/>
    <x v="1"/>
    <x v="4"/>
    <x v="2"/>
    <x v="0"/>
    <n v="1"/>
    <n v="0"/>
    <n v="0.55000000000000004"/>
  </r>
  <r>
    <x v="11"/>
    <x v="10"/>
    <x v="0"/>
    <x v="2"/>
    <x v="1"/>
    <x v="3"/>
    <x v="3"/>
    <x v="0"/>
    <n v="31"/>
    <n v="0"/>
    <n v="17.05"/>
  </r>
  <r>
    <x v="9"/>
    <x v="10"/>
    <x v="0"/>
    <x v="0"/>
    <x v="1"/>
    <x v="5"/>
    <x v="2"/>
    <x v="1"/>
    <n v="28"/>
    <n v="671.58710000000008"/>
    <n v="0"/>
  </r>
  <r>
    <x v="5"/>
    <x v="5"/>
    <x v="1"/>
    <x v="0"/>
    <x v="1"/>
    <x v="0"/>
    <x v="3"/>
    <x v="1"/>
    <n v="9"/>
    <n v="0"/>
    <n v="0"/>
  </r>
  <r>
    <x v="7"/>
    <x v="15"/>
    <x v="2"/>
    <x v="1"/>
    <x v="1"/>
    <x v="3"/>
    <x v="2"/>
    <x v="1"/>
    <n v="0"/>
    <n v="0"/>
    <n v="0"/>
  </r>
  <r>
    <x v="10"/>
    <x v="15"/>
    <x v="2"/>
    <x v="0"/>
    <x v="1"/>
    <x v="3"/>
    <x v="1"/>
    <x v="0"/>
    <n v="16"/>
    <n v="0"/>
    <n v="8.8000000000000007"/>
  </r>
  <r>
    <x v="8"/>
    <x v="6"/>
    <x v="4"/>
    <x v="0"/>
    <x v="0"/>
    <x v="4"/>
    <x v="2"/>
    <x v="0"/>
    <n v="41"/>
    <n v="0"/>
    <n v="22.55"/>
  </r>
  <r>
    <x v="11"/>
    <x v="14"/>
    <x v="6"/>
    <x v="0"/>
    <x v="1"/>
    <x v="3"/>
    <x v="2"/>
    <x v="1"/>
    <n v="0"/>
    <n v="0"/>
    <n v="0"/>
  </r>
  <r>
    <x v="6"/>
    <x v="15"/>
    <x v="2"/>
    <x v="0"/>
    <x v="1"/>
    <x v="0"/>
    <x v="2"/>
    <x v="0"/>
    <n v="6067"/>
    <n v="0"/>
    <n v="1668.4250000000002"/>
  </r>
  <r>
    <x v="9"/>
    <x v="12"/>
    <x v="1"/>
    <x v="0"/>
    <x v="1"/>
    <x v="3"/>
    <x v="3"/>
    <x v="0"/>
    <n v="73"/>
    <n v="0"/>
    <n v="40.15"/>
  </r>
  <r>
    <x v="7"/>
    <x v="24"/>
    <x v="2"/>
    <x v="0"/>
    <x v="1"/>
    <x v="2"/>
    <x v="0"/>
    <x v="0"/>
    <n v="1"/>
    <n v="0"/>
    <n v="0.27500000000000002"/>
  </r>
  <r>
    <x v="4"/>
    <x v="15"/>
    <x v="2"/>
    <x v="1"/>
    <x v="1"/>
    <x v="4"/>
    <x v="1"/>
    <x v="0"/>
    <n v="1"/>
    <n v="0"/>
    <n v="0.55000000000000004"/>
  </r>
  <r>
    <x v="4"/>
    <x v="8"/>
    <x v="5"/>
    <x v="2"/>
    <x v="1"/>
    <x v="0"/>
    <x v="2"/>
    <x v="0"/>
    <n v="143"/>
    <n v="0"/>
    <n v="37.895000000000003"/>
  </r>
  <r>
    <x v="4"/>
    <x v="10"/>
    <x v="0"/>
    <x v="2"/>
    <x v="0"/>
    <x v="2"/>
    <x v="0"/>
    <x v="1"/>
    <n v="1"/>
    <n v="0"/>
    <n v="0"/>
  </r>
  <r>
    <x v="0"/>
    <x v="4"/>
    <x v="3"/>
    <x v="0"/>
    <x v="0"/>
    <x v="4"/>
    <x v="2"/>
    <x v="0"/>
    <n v="6"/>
    <n v="0"/>
    <n v="3.3000000000000003"/>
  </r>
  <r>
    <x v="2"/>
    <x v="17"/>
    <x v="8"/>
    <x v="0"/>
    <x v="1"/>
    <x v="5"/>
    <x v="1"/>
    <x v="1"/>
    <n v="4"/>
    <n v="46.069400000000002"/>
    <n v="0"/>
  </r>
  <r>
    <x v="8"/>
    <x v="15"/>
    <x v="2"/>
    <x v="0"/>
    <x v="1"/>
    <x v="3"/>
    <x v="2"/>
    <x v="0"/>
    <n v="531"/>
    <n v="0"/>
    <n v="292.05"/>
  </r>
  <r>
    <x v="10"/>
    <x v="11"/>
    <x v="2"/>
    <x v="0"/>
    <x v="1"/>
    <x v="1"/>
    <x v="0"/>
    <x v="0"/>
    <n v="2023"/>
    <n v="660.6857"/>
    <n v="910.35"/>
  </r>
  <r>
    <x v="3"/>
    <x v="11"/>
    <x v="2"/>
    <x v="2"/>
    <x v="1"/>
    <x v="2"/>
    <x v="1"/>
    <x v="0"/>
    <n v="22"/>
    <n v="0"/>
    <n v="6.0500000000000007"/>
  </r>
  <r>
    <x v="2"/>
    <x v="18"/>
    <x v="9"/>
    <x v="1"/>
    <x v="1"/>
    <x v="0"/>
    <x v="2"/>
    <x v="0"/>
    <n v="14"/>
    <n v="0"/>
    <n v="3.85"/>
  </r>
  <r>
    <x v="8"/>
    <x v="21"/>
    <x v="0"/>
    <x v="0"/>
    <x v="0"/>
    <x v="0"/>
    <x v="3"/>
    <x v="0"/>
    <n v="4"/>
    <n v="0"/>
    <n v="1.1000000000000001"/>
  </r>
  <r>
    <x v="0"/>
    <x v="12"/>
    <x v="1"/>
    <x v="1"/>
    <x v="1"/>
    <x v="3"/>
    <x v="2"/>
    <x v="1"/>
    <n v="0"/>
    <n v="0"/>
    <n v="0"/>
  </r>
  <r>
    <x v="0"/>
    <x v="8"/>
    <x v="5"/>
    <x v="0"/>
    <x v="1"/>
    <x v="3"/>
    <x v="0"/>
    <x v="0"/>
    <n v="14"/>
    <n v="0"/>
    <n v="7.7"/>
  </r>
  <r>
    <x v="11"/>
    <x v="6"/>
    <x v="4"/>
    <x v="0"/>
    <x v="0"/>
    <x v="2"/>
    <x v="2"/>
    <x v="1"/>
    <n v="11"/>
    <n v="0"/>
    <n v="0"/>
  </r>
  <r>
    <x v="1"/>
    <x v="1"/>
    <x v="1"/>
    <x v="0"/>
    <x v="1"/>
    <x v="4"/>
    <x v="2"/>
    <x v="0"/>
    <n v="9"/>
    <n v="0"/>
    <n v="4.95"/>
  </r>
  <r>
    <x v="7"/>
    <x v="11"/>
    <x v="2"/>
    <x v="0"/>
    <x v="1"/>
    <x v="1"/>
    <x v="1"/>
    <x v="0"/>
    <n v="2227"/>
    <n v="864.23440000000005"/>
    <n v="1002.1500000000001"/>
  </r>
  <r>
    <x v="4"/>
    <x v="18"/>
    <x v="9"/>
    <x v="0"/>
    <x v="1"/>
    <x v="0"/>
    <x v="0"/>
    <x v="1"/>
    <n v="1"/>
    <n v="0"/>
    <n v="0"/>
  </r>
  <r>
    <x v="8"/>
    <x v="23"/>
    <x v="2"/>
    <x v="2"/>
    <x v="1"/>
    <x v="1"/>
    <x v="3"/>
    <x v="0"/>
    <n v="1"/>
    <n v="0.26780000000000004"/>
    <n v="0.45"/>
  </r>
  <r>
    <x v="8"/>
    <x v="4"/>
    <x v="3"/>
    <x v="2"/>
    <x v="1"/>
    <x v="4"/>
    <x v="2"/>
    <x v="0"/>
    <n v="2"/>
    <n v="0"/>
    <n v="1.1000000000000001"/>
  </r>
  <r>
    <x v="0"/>
    <x v="11"/>
    <x v="2"/>
    <x v="2"/>
    <x v="1"/>
    <x v="1"/>
    <x v="2"/>
    <x v="0"/>
    <n v="157"/>
    <n v="50.762900000000002"/>
    <n v="70.650000000000006"/>
  </r>
  <r>
    <x v="0"/>
    <x v="1"/>
    <x v="1"/>
    <x v="0"/>
    <x v="1"/>
    <x v="1"/>
    <x v="1"/>
    <x v="0"/>
    <n v="94"/>
    <n v="25.827500000000001"/>
    <n v="42.300000000000004"/>
  </r>
  <r>
    <x v="11"/>
    <x v="2"/>
    <x v="2"/>
    <x v="0"/>
    <x v="1"/>
    <x v="1"/>
    <x v="1"/>
    <x v="0"/>
    <n v="66"/>
    <n v="18.777200000000001"/>
    <n v="29.700000000000003"/>
  </r>
  <r>
    <x v="4"/>
    <x v="11"/>
    <x v="2"/>
    <x v="0"/>
    <x v="1"/>
    <x v="5"/>
    <x v="0"/>
    <x v="1"/>
    <n v="61"/>
    <n v="1767.4661000000001"/>
    <n v="0"/>
  </r>
  <r>
    <x v="2"/>
    <x v="11"/>
    <x v="2"/>
    <x v="1"/>
    <x v="1"/>
    <x v="2"/>
    <x v="3"/>
    <x v="0"/>
    <n v="38"/>
    <n v="0"/>
    <n v="10.450000000000001"/>
  </r>
  <r>
    <x v="8"/>
    <x v="8"/>
    <x v="5"/>
    <x v="0"/>
    <x v="1"/>
    <x v="0"/>
    <x v="1"/>
    <x v="1"/>
    <n v="1"/>
    <n v="0"/>
    <n v="0"/>
  </r>
  <r>
    <x v="1"/>
    <x v="26"/>
    <x v="2"/>
    <x v="1"/>
    <x v="1"/>
    <x v="3"/>
    <x v="2"/>
    <x v="0"/>
    <n v="1"/>
    <n v="0"/>
    <n v="0.55000000000000004"/>
  </r>
  <r>
    <x v="1"/>
    <x v="15"/>
    <x v="2"/>
    <x v="1"/>
    <x v="1"/>
    <x v="3"/>
    <x v="2"/>
    <x v="1"/>
    <n v="0"/>
    <n v="0"/>
    <n v="0"/>
  </r>
  <r>
    <x v="5"/>
    <x v="5"/>
    <x v="1"/>
    <x v="0"/>
    <x v="1"/>
    <x v="1"/>
    <x v="3"/>
    <x v="0"/>
    <n v="313"/>
    <n v="121.90390000000001"/>
    <n v="140.85"/>
  </r>
  <r>
    <x v="1"/>
    <x v="11"/>
    <x v="2"/>
    <x v="0"/>
    <x v="1"/>
    <x v="4"/>
    <x v="1"/>
    <x v="1"/>
    <n v="8"/>
    <n v="0"/>
    <n v="0"/>
  </r>
  <r>
    <x v="9"/>
    <x v="0"/>
    <x v="0"/>
    <x v="0"/>
    <x v="1"/>
    <x v="0"/>
    <x v="3"/>
    <x v="1"/>
    <n v="12"/>
    <n v="0"/>
    <n v="0"/>
  </r>
  <r>
    <x v="9"/>
    <x v="9"/>
    <x v="2"/>
    <x v="1"/>
    <x v="1"/>
    <x v="0"/>
    <x v="1"/>
    <x v="0"/>
    <n v="22"/>
    <n v="0"/>
    <n v="5.83"/>
  </r>
  <r>
    <x v="2"/>
    <x v="4"/>
    <x v="3"/>
    <x v="2"/>
    <x v="0"/>
    <x v="0"/>
    <x v="0"/>
    <x v="0"/>
    <n v="6"/>
    <n v="0"/>
    <n v="1.6500000000000001"/>
  </r>
  <r>
    <x v="3"/>
    <x v="25"/>
    <x v="11"/>
    <x v="0"/>
    <x v="1"/>
    <x v="3"/>
    <x v="2"/>
    <x v="0"/>
    <n v="4"/>
    <n v="0"/>
    <n v="2.2000000000000002"/>
  </r>
  <r>
    <x v="2"/>
    <x v="3"/>
    <x v="2"/>
    <x v="2"/>
    <x v="1"/>
    <x v="3"/>
    <x v="2"/>
    <x v="1"/>
    <n v="0"/>
    <n v="0"/>
    <n v="0"/>
  </r>
  <r>
    <x v="2"/>
    <x v="10"/>
    <x v="0"/>
    <x v="0"/>
    <x v="0"/>
    <x v="0"/>
    <x v="1"/>
    <x v="1"/>
    <n v="14"/>
    <n v="0"/>
    <n v="0"/>
  </r>
  <r>
    <x v="5"/>
    <x v="1"/>
    <x v="1"/>
    <x v="1"/>
    <x v="1"/>
    <x v="0"/>
    <x v="2"/>
    <x v="1"/>
    <n v="1"/>
    <n v="0"/>
    <n v="0"/>
  </r>
  <r>
    <x v="11"/>
    <x v="6"/>
    <x v="4"/>
    <x v="0"/>
    <x v="1"/>
    <x v="2"/>
    <x v="1"/>
    <x v="1"/>
    <n v="2"/>
    <n v="0"/>
    <n v="0"/>
  </r>
  <r>
    <x v="8"/>
    <x v="25"/>
    <x v="11"/>
    <x v="1"/>
    <x v="1"/>
    <x v="3"/>
    <x v="2"/>
    <x v="1"/>
    <n v="0"/>
    <n v="0"/>
    <n v="0"/>
  </r>
  <r>
    <x v="1"/>
    <x v="0"/>
    <x v="0"/>
    <x v="2"/>
    <x v="1"/>
    <x v="0"/>
    <x v="0"/>
    <x v="0"/>
    <n v="16"/>
    <n v="0"/>
    <n v="4.4000000000000004"/>
  </r>
  <r>
    <x v="0"/>
    <x v="11"/>
    <x v="2"/>
    <x v="2"/>
    <x v="1"/>
    <x v="4"/>
    <x v="0"/>
    <x v="1"/>
    <n v="7"/>
    <n v="0"/>
    <n v="0"/>
  </r>
  <r>
    <x v="1"/>
    <x v="10"/>
    <x v="0"/>
    <x v="2"/>
    <x v="1"/>
    <x v="4"/>
    <x v="0"/>
    <x v="0"/>
    <n v="4"/>
    <n v="0"/>
    <n v="2.2000000000000002"/>
  </r>
  <r>
    <x v="2"/>
    <x v="1"/>
    <x v="1"/>
    <x v="1"/>
    <x v="1"/>
    <x v="3"/>
    <x v="2"/>
    <x v="1"/>
    <n v="0"/>
    <n v="0"/>
    <n v="0"/>
  </r>
  <r>
    <x v="10"/>
    <x v="6"/>
    <x v="4"/>
    <x v="0"/>
    <x v="1"/>
    <x v="0"/>
    <x v="3"/>
    <x v="1"/>
    <n v="56"/>
    <n v="0"/>
    <n v="0"/>
  </r>
  <r>
    <x v="10"/>
    <x v="10"/>
    <x v="0"/>
    <x v="0"/>
    <x v="1"/>
    <x v="3"/>
    <x v="2"/>
    <x v="1"/>
    <n v="38"/>
    <n v="0"/>
    <n v="0"/>
  </r>
  <r>
    <x v="11"/>
    <x v="4"/>
    <x v="3"/>
    <x v="0"/>
    <x v="1"/>
    <x v="2"/>
    <x v="3"/>
    <x v="1"/>
    <n v="20"/>
    <n v="0"/>
    <n v="0"/>
  </r>
  <r>
    <x v="8"/>
    <x v="5"/>
    <x v="1"/>
    <x v="2"/>
    <x v="1"/>
    <x v="1"/>
    <x v="3"/>
    <x v="0"/>
    <n v="4"/>
    <n v="0.78850000000000009"/>
    <n v="1.8"/>
  </r>
  <r>
    <x v="3"/>
    <x v="1"/>
    <x v="1"/>
    <x v="0"/>
    <x v="1"/>
    <x v="3"/>
    <x v="1"/>
    <x v="0"/>
    <n v="16"/>
    <n v="0"/>
    <n v="8.8000000000000007"/>
  </r>
  <r>
    <x v="2"/>
    <x v="6"/>
    <x v="4"/>
    <x v="0"/>
    <x v="1"/>
    <x v="4"/>
    <x v="1"/>
    <x v="1"/>
    <n v="14"/>
    <n v="0"/>
    <n v="0"/>
  </r>
  <r>
    <x v="3"/>
    <x v="0"/>
    <x v="0"/>
    <x v="1"/>
    <x v="1"/>
    <x v="5"/>
    <x v="0"/>
    <x v="0"/>
    <n v="1"/>
    <n v="1.3672"/>
    <n v="0.69000000000000006"/>
  </r>
  <r>
    <x v="4"/>
    <x v="6"/>
    <x v="4"/>
    <x v="0"/>
    <x v="0"/>
    <x v="0"/>
    <x v="2"/>
    <x v="0"/>
    <n v="3543"/>
    <n v="0"/>
    <n v="938.8950000000001"/>
  </r>
  <r>
    <x v="6"/>
    <x v="10"/>
    <x v="0"/>
    <x v="2"/>
    <x v="1"/>
    <x v="4"/>
    <x v="3"/>
    <x v="0"/>
    <n v="28"/>
    <n v="0"/>
    <n v="15.4"/>
  </r>
  <r>
    <x v="4"/>
    <x v="4"/>
    <x v="3"/>
    <x v="0"/>
    <x v="1"/>
    <x v="3"/>
    <x v="1"/>
    <x v="0"/>
    <n v="126"/>
    <n v="0"/>
    <n v="69.3"/>
  </r>
  <r>
    <x v="3"/>
    <x v="4"/>
    <x v="3"/>
    <x v="2"/>
    <x v="1"/>
    <x v="1"/>
    <x v="3"/>
    <x v="0"/>
    <n v="36"/>
    <n v="16.542400000000001"/>
    <n v="16.2"/>
  </r>
  <r>
    <x v="5"/>
    <x v="2"/>
    <x v="2"/>
    <x v="0"/>
    <x v="1"/>
    <x v="3"/>
    <x v="0"/>
    <x v="0"/>
    <n v="30"/>
    <n v="0"/>
    <n v="16.5"/>
  </r>
  <r>
    <x v="7"/>
    <x v="9"/>
    <x v="2"/>
    <x v="1"/>
    <x v="1"/>
    <x v="2"/>
    <x v="0"/>
    <x v="0"/>
    <n v="3"/>
    <n v="0"/>
    <n v="0.82500000000000007"/>
  </r>
  <r>
    <x v="10"/>
    <x v="6"/>
    <x v="4"/>
    <x v="2"/>
    <x v="1"/>
    <x v="1"/>
    <x v="2"/>
    <x v="0"/>
    <n v="187"/>
    <n v="64.776499999999999"/>
    <n v="84.15"/>
  </r>
  <r>
    <x v="4"/>
    <x v="10"/>
    <x v="0"/>
    <x v="0"/>
    <x v="1"/>
    <x v="4"/>
    <x v="0"/>
    <x v="0"/>
    <n v="189"/>
    <n v="0"/>
    <n v="103.95"/>
  </r>
  <r>
    <x v="10"/>
    <x v="11"/>
    <x v="2"/>
    <x v="0"/>
    <x v="1"/>
    <x v="3"/>
    <x v="3"/>
    <x v="0"/>
    <n v="382"/>
    <n v="0"/>
    <n v="210.10000000000002"/>
  </r>
  <r>
    <x v="5"/>
    <x v="4"/>
    <x v="3"/>
    <x v="0"/>
    <x v="1"/>
    <x v="5"/>
    <x v="0"/>
    <x v="1"/>
    <n v="2"/>
    <n v="72.385800000000003"/>
    <n v="0"/>
  </r>
  <r>
    <x v="6"/>
    <x v="10"/>
    <x v="0"/>
    <x v="1"/>
    <x v="0"/>
    <x v="4"/>
    <x v="2"/>
    <x v="0"/>
    <n v="3"/>
    <n v="0"/>
    <n v="1.6500000000000001"/>
  </r>
  <r>
    <x v="11"/>
    <x v="8"/>
    <x v="5"/>
    <x v="0"/>
    <x v="1"/>
    <x v="4"/>
    <x v="2"/>
    <x v="0"/>
    <n v="29"/>
    <n v="0"/>
    <n v="15.950000000000001"/>
  </r>
  <r>
    <x v="3"/>
    <x v="16"/>
    <x v="7"/>
    <x v="0"/>
    <x v="1"/>
    <x v="0"/>
    <x v="3"/>
    <x v="0"/>
    <n v="1495"/>
    <n v="0"/>
    <n v="411.125"/>
  </r>
  <r>
    <x v="9"/>
    <x v="8"/>
    <x v="5"/>
    <x v="1"/>
    <x v="1"/>
    <x v="3"/>
    <x v="0"/>
    <x v="0"/>
    <n v="1"/>
    <n v="0"/>
    <n v="0.55000000000000004"/>
  </r>
  <r>
    <x v="0"/>
    <x v="2"/>
    <x v="2"/>
    <x v="1"/>
    <x v="1"/>
    <x v="2"/>
    <x v="3"/>
    <x v="0"/>
    <n v="11"/>
    <n v="0"/>
    <n v="2.915"/>
  </r>
  <r>
    <x v="6"/>
    <x v="10"/>
    <x v="0"/>
    <x v="0"/>
    <x v="1"/>
    <x v="0"/>
    <x v="0"/>
    <x v="0"/>
    <n v="10140"/>
    <n v="0"/>
    <n v="2788.5"/>
  </r>
  <r>
    <x v="1"/>
    <x v="9"/>
    <x v="2"/>
    <x v="0"/>
    <x v="1"/>
    <x v="1"/>
    <x v="2"/>
    <x v="0"/>
    <n v="851"/>
    <n v="219.22760000000002"/>
    <n v="382.95000000000005"/>
  </r>
  <r>
    <x v="5"/>
    <x v="4"/>
    <x v="3"/>
    <x v="2"/>
    <x v="1"/>
    <x v="3"/>
    <x v="1"/>
    <x v="0"/>
    <n v="2"/>
    <n v="0"/>
    <n v="1.1000000000000001"/>
  </r>
  <r>
    <x v="6"/>
    <x v="10"/>
    <x v="0"/>
    <x v="0"/>
    <x v="0"/>
    <x v="0"/>
    <x v="2"/>
    <x v="1"/>
    <n v="125"/>
    <n v="0"/>
    <n v="0"/>
  </r>
  <r>
    <x v="10"/>
    <x v="16"/>
    <x v="7"/>
    <x v="0"/>
    <x v="1"/>
    <x v="2"/>
    <x v="2"/>
    <x v="0"/>
    <n v="431"/>
    <n v="0"/>
    <n v="118.52500000000001"/>
  </r>
  <r>
    <x v="9"/>
    <x v="11"/>
    <x v="2"/>
    <x v="1"/>
    <x v="1"/>
    <x v="1"/>
    <x v="3"/>
    <x v="0"/>
    <n v="85"/>
    <n v="53.953500000000005"/>
    <n v="38.25"/>
  </r>
  <r>
    <x v="8"/>
    <x v="5"/>
    <x v="1"/>
    <x v="2"/>
    <x v="1"/>
    <x v="3"/>
    <x v="1"/>
    <x v="0"/>
    <n v="1"/>
    <n v="0"/>
    <n v="0.55000000000000004"/>
  </r>
  <r>
    <x v="7"/>
    <x v="8"/>
    <x v="5"/>
    <x v="2"/>
    <x v="1"/>
    <x v="1"/>
    <x v="1"/>
    <x v="0"/>
    <n v="9"/>
    <n v="4.3763000000000005"/>
    <n v="4.05"/>
  </r>
  <r>
    <x v="1"/>
    <x v="6"/>
    <x v="4"/>
    <x v="0"/>
    <x v="0"/>
    <x v="0"/>
    <x v="0"/>
    <x v="0"/>
    <n v="769"/>
    <n v="0"/>
    <n v="211.47500000000002"/>
  </r>
  <r>
    <x v="0"/>
    <x v="11"/>
    <x v="2"/>
    <x v="1"/>
    <x v="1"/>
    <x v="0"/>
    <x v="0"/>
    <x v="0"/>
    <n v="133"/>
    <n v="0"/>
    <n v="35.245000000000005"/>
  </r>
  <r>
    <x v="0"/>
    <x v="5"/>
    <x v="1"/>
    <x v="1"/>
    <x v="1"/>
    <x v="0"/>
    <x v="2"/>
    <x v="0"/>
    <n v="6"/>
    <n v="0"/>
    <n v="1.59"/>
  </r>
  <r>
    <x v="8"/>
    <x v="17"/>
    <x v="8"/>
    <x v="0"/>
    <x v="1"/>
    <x v="4"/>
    <x v="1"/>
    <x v="1"/>
    <n v="6"/>
    <n v="0"/>
    <n v="0"/>
  </r>
  <r>
    <x v="7"/>
    <x v="9"/>
    <x v="2"/>
    <x v="1"/>
    <x v="1"/>
    <x v="3"/>
    <x v="2"/>
    <x v="1"/>
    <n v="0"/>
    <n v="0"/>
    <n v="0"/>
  </r>
  <r>
    <x v="9"/>
    <x v="10"/>
    <x v="0"/>
    <x v="0"/>
    <x v="1"/>
    <x v="0"/>
    <x v="2"/>
    <x v="1"/>
    <n v="1069"/>
    <n v="0"/>
    <n v="0"/>
  </r>
  <r>
    <x v="8"/>
    <x v="10"/>
    <x v="0"/>
    <x v="0"/>
    <x v="0"/>
    <x v="0"/>
    <x v="3"/>
    <x v="0"/>
    <n v="2466"/>
    <n v="0"/>
    <n v="678.15"/>
  </r>
  <r>
    <x v="5"/>
    <x v="10"/>
    <x v="0"/>
    <x v="1"/>
    <x v="0"/>
    <x v="2"/>
    <x v="2"/>
    <x v="0"/>
    <n v="14"/>
    <n v="0"/>
    <n v="3.71"/>
  </r>
  <r>
    <x v="9"/>
    <x v="4"/>
    <x v="3"/>
    <x v="2"/>
    <x v="1"/>
    <x v="2"/>
    <x v="0"/>
    <x v="0"/>
    <n v="32"/>
    <n v="0"/>
    <n v="8.48"/>
  </r>
  <r>
    <x v="6"/>
    <x v="4"/>
    <x v="3"/>
    <x v="2"/>
    <x v="0"/>
    <x v="0"/>
    <x v="3"/>
    <x v="1"/>
    <n v="1"/>
    <n v="0"/>
    <n v="0"/>
  </r>
  <r>
    <x v="7"/>
    <x v="18"/>
    <x v="9"/>
    <x v="0"/>
    <x v="1"/>
    <x v="3"/>
    <x v="0"/>
    <x v="0"/>
    <n v="3"/>
    <n v="0"/>
    <n v="1.6500000000000001"/>
  </r>
  <r>
    <x v="8"/>
    <x v="11"/>
    <x v="2"/>
    <x v="0"/>
    <x v="1"/>
    <x v="5"/>
    <x v="1"/>
    <x v="0"/>
    <n v="1"/>
    <n v="39.484500000000004"/>
    <n v="0.69000000000000006"/>
  </r>
  <r>
    <x v="1"/>
    <x v="19"/>
    <x v="2"/>
    <x v="1"/>
    <x v="1"/>
    <x v="1"/>
    <x v="3"/>
    <x v="0"/>
    <n v="42"/>
    <n v="19.9876"/>
    <n v="18.900000000000002"/>
  </r>
  <r>
    <x v="7"/>
    <x v="0"/>
    <x v="0"/>
    <x v="0"/>
    <x v="1"/>
    <x v="0"/>
    <x v="0"/>
    <x v="0"/>
    <n v="286"/>
    <n v="0"/>
    <n v="78.650000000000006"/>
  </r>
  <r>
    <x v="0"/>
    <x v="15"/>
    <x v="2"/>
    <x v="0"/>
    <x v="1"/>
    <x v="4"/>
    <x v="0"/>
    <x v="0"/>
    <n v="16"/>
    <n v="0"/>
    <n v="8.8000000000000007"/>
  </r>
  <r>
    <x v="2"/>
    <x v="10"/>
    <x v="0"/>
    <x v="0"/>
    <x v="0"/>
    <x v="3"/>
    <x v="0"/>
    <x v="1"/>
    <n v="1"/>
    <n v="0"/>
    <n v="0"/>
  </r>
  <r>
    <x v="9"/>
    <x v="10"/>
    <x v="0"/>
    <x v="0"/>
    <x v="1"/>
    <x v="4"/>
    <x v="1"/>
    <x v="0"/>
    <n v="43"/>
    <n v="0"/>
    <n v="23.650000000000002"/>
  </r>
  <r>
    <x v="8"/>
    <x v="13"/>
    <x v="0"/>
    <x v="0"/>
    <x v="1"/>
    <x v="3"/>
    <x v="2"/>
    <x v="1"/>
    <n v="0"/>
    <n v="0"/>
    <n v="0"/>
  </r>
  <r>
    <x v="11"/>
    <x v="15"/>
    <x v="2"/>
    <x v="0"/>
    <x v="1"/>
    <x v="5"/>
    <x v="2"/>
    <x v="0"/>
    <n v="4"/>
    <n v="46.9377"/>
    <n v="2.7600000000000002"/>
  </r>
  <r>
    <x v="0"/>
    <x v="4"/>
    <x v="3"/>
    <x v="2"/>
    <x v="0"/>
    <x v="0"/>
    <x v="0"/>
    <x v="1"/>
    <n v="5"/>
    <n v="0"/>
    <n v="0"/>
  </r>
  <r>
    <x v="5"/>
    <x v="13"/>
    <x v="0"/>
    <x v="0"/>
    <x v="1"/>
    <x v="2"/>
    <x v="3"/>
    <x v="0"/>
    <n v="12"/>
    <n v="0"/>
    <n v="3.18"/>
  </r>
  <r>
    <x v="7"/>
    <x v="2"/>
    <x v="2"/>
    <x v="2"/>
    <x v="1"/>
    <x v="0"/>
    <x v="0"/>
    <x v="0"/>
    <n v="38"/>
    <n v="0"/>
    <n v="10.450000000000001"/>
  </r>
  <r>
    <x v="3"/>
    <x v="21"/>
    <x v="0"/>
    <x v="0"/>
    <x v="0"/>
    <x v="0"/>
    <x v="3"/>
    <x v="0"/>
    <n v="4"/>
    <n v="0"/>
    <n v="1.1000000000000001"/>
  </r>
  <r>
    <x v="8"/>
    <x v="15"/>
    <x v="2"/>
    <x v="2"/>
    <x v="1"/>
    <x v="1"/>
    <x v="3"/>
    <x v="0"/>
    <n v="10"/>
    <n v="2.5437000000000003"/>
    <n v="4.5"/>
  </r>
  <r>
    <x v="10"/>
    <x v="8"/>
    <x v="5"/>
    <x v="0"/>
    <x v="1"/>
    <x v="0"/>
    <x v="0"/>
    <x v="0"/>
    <n v="409"/>
    <n v="0"/>
    <n v="112.47500000000001"/>
  </r>
  <r>
    <x v="9"/>
    <x v="4"/>
    <x v="3"/>
    <x v="1"/>
    <x v="0"/>
    <x v="0"/>
    <x v="2"/>
    <x v="0"/>
    <n v="3"/>
    <n v="0"/>
    <n v="0.79500000000000004"/>
  </r>
  <r>
    <x v="7"/>
    <x v="9"/>
    <x v="2"/>
    <x v="2"/>
    <x v="1"/>
    <x v="3"/>
    <x v="0"/>
    <x v="1"/>
    <n v="2"/>
    <n v="0"/>
    <n v="0"/>
  </r>
  <r>
    <x v="10"/>
    <x v="9"/>
    <x v="2"/>
    <x v="2"/>
    <x v="1"/>
    <x v="2"/>
    <x v="1"/>
    <x v="0"/>
    <n v="6"/>
    <n v="0"/>
    <n v="1.6500000000000001"/>
  </r>
  <r>
    <x v="8"/>
    <x v="11"/>
    <x v="2"/>
    <x v="2"/>
    <x v="1"/>
    <x v="0"/>
    <x v="0"/>
    <x v="0"/>
    <n v="497"/>
    <n v="0"/>
    <n v="136.67500000000001"/>
  </r>
  <r>
    <x v="5"/>
    <x v="0"/>
    <x v="0"/>
    <x v="0"/>
    <x v="1"/>
    <x v="2"/>
    <x v="0"/>
    <x v="1"/>
    <n v="1"/>
    <n v="0"/>
    <n v="0"/>
  </r>
  <r>
    <x v="5"/>
    <x v="19"/>
    <x v="2"/>
    <x v="2"/>
    <x v="1"/>
    <x v="2"/>
    <x v="0"/>
    <x v="0"/>
    <n v="32"/>
    <n v="0"/>
    <n v="8.48"/>
  </r>
  <r>
    <x v="3"/>
    <x v="22"/>
    <x v="7"/>
    <x v="0"/>
    <x v="1"/>
    <x v="3"/>
    <x v="1"/>
    <x v="0"/>
    <n v="2"/>
    <n v="0"/>
    <n v="1.1000000000000001"/>
  </r>
  <r>
    <x v="3"/>
    <x v="18"/>
    <x v="9"/>
    <x v="2"/>
    <x v="1"/>
    <x v="0"/>
    <x v="2"/>
    <x v="0"/>
    <n v="5"/>
    <n v="0"/>
    <n v="1.375"/>
  </r>
  <r>
    <x v="0"/>
    <x v="12"/>
    <x v="1"/>
    <x v="0"/>
    <x v="1"/>
    <x v="4"/>
    <x v="2"/>
    <x v="1"/>
    <n v="8"/>
    <n v="0"/>
    <n v="0"/>
  </r>
  <r>
    <x v="4"/>
    <x v="0"/>
    <x v="0"/>
    <x v="0"/>
    <x v="1"/>
    <x v="2"/>
    <x v="1"/>
    <x v="0"/>
    <n v="17"/>
    <n v="0"/>
    <n v="4.5049999999999999"/>
  </r>
  <r>
    <x v="2"/>
    <x v="15"/>
    <x v="2"/>
    <x v="1"/>
    <x v="1"/>
    <x v="2"/>
    <x v="2"/>
    <x v="1"/>
    <n v="8"/>
    <n v="0"/>
    <n v="0"/>
  </r>
  <r>
    <x v="6"/>
    <x v="4"/>
    <x v="3"/>
    <x v="2"/>
    <x v="1"/>
    <x v="1"/>
    <x v="3"/>
    <x v="0"/>
    <n v="52"/>
    <n v="15.577500000000001"/>
    <n v="23.400000000000002"/>
  </r>
  <r>
    <x v="8"/>
    <x v="25"/>
    <x v="11"/>
    <x v="0"/>
    <x v="1"/>
    <x v="3"/>
    <x v="3"/>
    <x v="0"/>
    <n v="2"/>
    <n v="0"/>
    <n v="1.1000000000000001"/>
  </r>
  <r>
    <x v="1"/>
    <x v="25"/>
    <x v="11"/>
    <x v="0"/>
    <x v="1"/>
    <x v="1"/>
    <x v="2"/>
    <x v="0"/>
    <n v="7"/>
    <n v="0.99050000000000005"/>
    <n v="3.1500000000000004"/>
  </r>
  <r>
    <x v="6"/>
    <x v="15"/>
    <x v="2"/>
    <x v="1"/>
    <x v="1"/>
    <x v="2"/>
    <x v="0"/>
    <x v="0"/>
    <n v="5"/>
    <n v="0"/>
    <n v="1.375"/>
  </r>
  <r>
    <x v="11"/>
    <x v="10"/>
    <x v="0"/>
    <x v="1"/>
    <x v="1"/>
    <x v="3"/>
    <x v="2"/>
    <x v="1"/>
    <n v="7"/>
    <n v="0"/>
    <n v="0"/>
  </r>
  <r>
    <x v="4"/>
    <x v="15"/>
    <x v="2"/>
    <x v="2"/>
    <x v="1"/>
    <x v="3"/>
    <x v="0"/>
    <x v="0"/>
    <n v="2"/>
    <n v="0"/>
    <n v="1.1000000000000001"/>
  </r>
  <r>
    <x v="2"/>
    <x v="23"/>
    <x v="2"/>
    <x v="0"/>
    <x v="1"/>
    <x v="2"/>
    <x v="3"/>
    <x v="0"/>
    <n v="1"/>
    <n v="0"/>
    <n v="0.27500000000000002"/>
  </r>
  <r>
    <x v="1"/>
    <x v="15"/>
    <x v="2"/>
    <x v="0"/>
    <x v="1"/>
    <x v="2"/>
    <x v="1"/>
    <x v="0"/>
    <n v="34"/>
    <n v="0"/>
    <n v="9.32"/>
  </r>
  <r>
    <x v="9"/>
    <x v="2"/>
    <x v="2"/>
    <x v="0"/>
    <x v="1"/>
    <x v="0"/>
    <x v="2"/>
    <x v="1"/>
    <n v="49"/>
    <n v="0"/>
    <n v="0"/>
  </r>
  <r>
    <x v="0"/>
    <x v="26"/>
    <x v="2"/>
    <x v="0"/>
    <x v="1"/>
    <x v="3"/>
    <x v="2"/>
    <x v="0"/>
    <n v="6"/>
    <n v="0"/>
    <n v="3.3000000000000003"/>
  </r>
  <r>
    <x v="10"/>
    <x v="19"/>
    <x v="2"/>
    <x v="0"/>
    <x v="1"/>
    <x v="4"/>
    <x v="0"/>
    <x v="1"/>
    <n v="101"/>
    <n v="0"/>
    <n v="0"/>
  </r>
  <r>
    <x v="5"/>
    <x v="9"/>
    <x v="2"/>
    <x v="1"/>
    <x v="1"/>
    <x v="0"/>
    <x v="2"/>
    <x v="1"/>
    <n v="2"/>
    <n v="0"/>
    <n v="0"/>
  </r>
  <r>
    <x v="1"/>
    <x v="1"/>
    <x v="1"/>
    <x v="0"/>
    <x v="1"/>
    <x v="0"/>
    <x v="0"/>
    <x v="1"/>
    <n v="20"/>
    <n v="0"/>
    <n v="0"/>
  </r>
  <r>
    <x v="5"/>
    <x v="6"/>
    <x v="4"/>
    <x v="0"/>
    <x v="1"/>
    <x v="1"/>
    <x v="2"/>
    <x v="0"/>
    <n v="4741"/>
    <n v="1370.0572"/>
    <n v="2133.69"/>
  </r>
  <r>
    <x v="7"/>
    <x v="16"/>
    <x v="7"/>
    <x v="1"/>
    <x v="1"/>
    <x v="3"/>
    <x v="2"/>
    <x v="0"/>
    <n v="3"/>
    <n v="0"/>
    <n v="1.6500000000000001"/>
  </r>
  <r>
    <x v="0"/>
    <x v="16"/>
    <x v="7"/>
    <x v="0"/>
    <x v="1"/>
    <x v="1"/>
    <x v="0"/>
    <x v="0"/>
    <n v="388"/>
    <n v="146.98950000000002"/>
    <n v="174.6"/>
  </r>
  <r>
    <x v="3"/>
    <x v="8"/>
    <x v="5"/>
    <x v="0"/>
    <x v="1"/>
    <x v="4"/>
    <x v="0"/>
    <x v="0"/>
    <n v="10"/>
    <n v="0"/>
    <n v="5.5"/>
  </r>
  <r>
    <x v="10"/>
    <x v="2"/>
    <x v="2"/>
    <x v="0"/>
    <x v="1"/>
    <x v="0"/>
    <x v="2"/>
    <x v="1"/>
    <n v="57"/>
    <n v="0"/>
    <n v="0"/>
  </r>
  <r>
    <x v="5"/>
    <x v="17"/>
    <x v="8"/>
    <x v="1"/>
    <x v="1"/>
    <x v="0"/>
    <x v="3"/>
    <x v="0"/>
    <n v="88"/>
    <n v="0"/>
    <n v="23.32"/>
  </r>
  <r>
    <x v="11"/>
    <x v="12"/>
    <x v="1"/>
    <x v="1"/>
    <x v="1"/>
    <x v="0"/>
    <x v="0"/>
    <x v="0"/>
    <n v="13"/>
    <n v="0"/>
    <n v="3.5750000000000002"/>
  </r>
  <r>
    <x v="3"/>
    <x v="10"/>
    <x v="0"/>
    <x v="0"/>
    <x v="1"/>
    <x v="3"/>
    <x v="0"/>
    <x v="1"/>
    <n v="7"/>
    <n v="0"/>
    <n v="0"/>
  </r>
  <r>
    <x v="4"/>
    <x v="17"/>
    <x v="8"/>
    <x v="0"/>
    <x v="1"/>
    <x v="2"/>
    <x v="2"/>
    <x v="1"/>
    <n v="97"/>
    <n v="0"/>
    <n v="0"/>
  </r>
  <r>
    <x v="10"/>
    <x v="4"/>
    <x v="3"/>
    <x v="0"/>
    <x v="1"/>
    <x v="3"/>
    <x v="0"/>
    <x v="0"/>
    <n v="479"/>
    <n v="0"/>
    <n v="263.45"/>
  </r>
  <r>
    <x v="5"/>
    <x v="15"/>
    <x v="2"/>
    <x v="0"/>
    <x v="1"/>
    <x v="1"/>
    <x v="2"/>
    <x v="0"/>
    <n v="869"/>
    <n v="265.18270000000001"/>
    <n v="391.05"/>
  </r>
  <r>
    <x v="9"/>
    <x v="20"/>
    <x v="10"/>
    <x v="0"/>
    <x v="1"/>
    <x v="0"/>
    <x v="2"/>
    <x v="0"/>
    <n v="5"/>
    <n v="0"/>
    <n v="1.325"/>
  </r>
  <r>
    <x v="9"/>
    <x v="8"/>
    <x v="5"/>
    <x v="0"/>
    <x v="1"/>
    <x v="0"/>
    <x v="1"/>
    <x v="0"/>
    <n v="133"/>
    <n v="0"/>
    <n v="35.245000000000005"/>
  </r>
  <r>
    <x v="7"/>
    <x v="6"/>
    <x v="4"/>
    <x v="2"/>
    <x v="1"/>
    <x v="2"/>
    <x v="2"/>
    <x v="0"/>
    <n v="84"/>
    <n v="0"/>
    <n v="23.1"/>
  </r>
  <r>
    <x v="0"/>
    <x v="0"/>
    <x v="0"/>
    <x v="0"/>
    <x v="1"/>
    <x v="0"/>
    <x v="3"/>
    <x v="0"/>
    <n v="762"/>
    <n v="0"/>
    <n v="201.93"/>
  </r>
  <r>
    <x v="6"/>
    <x v="12"/>
    <x v="1"/>
    <x v="1"/>
    <x v="1"/>
    <x v="4"/>
    <x v="1"/>
    <x v="1"/>
    <n v="10"/>
    <n v="0"/>
    <n v="0"/>
  </r>
  <r>
    <x v="11"/>
    <x v="17"/>
    <x v="8"/>
    <x v="2"/>
    <x v="1"/>
    <x v="1"/>
    <x v="3"/>
    <x v="0"/>
    <n v="124"/>
    <n v="36.019100000000002"/>
    <n v="55.800000000000004"/>
  </r>
  <r>
    <x v="1"/>
    <x v="22"/>
    <x v="7"/>
    <x v="0"/>
    <x v="1"/>
    <x v="1"/>
    <x v="1"/>
    <x v="0"/>
    <n v="5"/>
    <n v="1.1851"/>
    <n v="2.25"/>
  </r>
  <r>
    <x v="3"/>
    <x v="10"/>
    <x v="0"/>
    <x v="1"/>
    <x v="0"/>
    <x v="2"/>
    <x v="0"/>
    <x v="0"/>
    <n v="3"/>
    <n v="0"/>
    <n v="0.82500000000000007"/>
  </r>
  <r>
    <x v="7"/>
    <x v="9"/>
    <x v="2"/>
    <x v="2"/>
    <x v="1"/>
    <x v="0"/>
    <x v="0"/>
    <x v="1"/>
    <n v="4"/>
    <n v="0"/>
    <n v="0"/>
  </r>
  <r>
    <x v="6"/>
    <x v="17"/>
    <x v="8"/>
    <x v="1"/>
    <x v="1"/>
    <x v="5"/>
    <x v="0"/>
    <x v="0"/>
    <n v="2"/>
    <n v="36.101100000000002"/>
    <n v="1.3800000000000001"/>
  </r>
  <r>
    <x v="3"/>
    <x v="5"/>
    <x v="1"/>
    <x v="0"/>
    <x v="1"/>
    <x v="4"/>
    <x v="0"/>
    <x v="0"/>
    <n v="5"/>
    <n v="0"/>
    <n v="2.75"/>
  </r>
  <r>
    <x v="6"/>
    <x v="19"/>
    <x v="2"/>
    <x v="0"/>
    <x v="1"/>
    <x v="1"/>
    <x v="0"/>
    <x v="0"/>
    <n v="1082"/>
    <n v="327.45980000000003"/>
    <n v="486.90000000000003"/>
  </r>
  <r>
    <x v="11"/>
    <x v="4"/>
    <x v="3"/>
    <x v="2"/>
    <x v="1"/>
    <x v="3"/>
    <x v="3"/>
    <x v="0"/>
    <n v="12"/>
    <n v="0"/>
    <n v="6.6000000000000005"/>
  </r>
  <r>
    <x v="0"/>
    <x v="3"/>
    <x v="2"/>
    <x v="0"/>
    <x v="1"/>
    <x v="0"/>
    <x v="0"/>
    <x v="1"/>
    <n v="8"/>
    <n v="0"/>
    <n v="0"/>
  </r>
  <r>
    <x v="8"/>
    <x v="17"/>
    <x v="8"/>
    <x v="2"/>
    <x v="1"/>
    <x v="1"/>
    <x v="2"/>
    <x v="0"/>
    <n v="805"/>
    <n v="166.56270000000001"/>
    <n v="362.25"/>
  </r>
  <r>
    <x v="6"/>
    <x v="10"/>
    <x v="0"/>
    <x v="1"/>
    <x v="1"/>
    <x v="4"/>
    <x v="2"/>
    <x v="1"/>
    <n v="47"/>
    <n v="0"/>
    <n v="0"/>
  </r>
  <r>
    <x v="0"/>
    <x v="19"/>
    <x v="2"/>
    <x v="0"/>
    <x v="1"/>
    <x v="3"/>
    <x v="3"/>
    <x v="1"/>
    <n v="4"/>
    <n v="0"/>
    <n v="0"/>
  </r>
  <r>
    <x v="6"/>
    <x v="12"/>
    <x v="1"/>
    <x v="2"/>
    <x v="1"/>
    <x v="3"/>
    <x v="1"/>
    <x v="0"/>
    <n v="1"/>
    <n v="0"/>
    <n v="0.55000000000000004"/>
  </r>
  <r>
    <x v="4"/>
    <x v="14"/>
    <x v="6"/>
    <x v="0"/>
    <x v="1"/>
    <x v="0"/>
    <x v="0"/>
    <x v="0"/>
    <n v="2"/>
    <n v="0"/>
    <n v="0.53"/>
  </r>
  <r>
    <x v="11"/>
    <x v="12"/>
    <x v="1"/>
    <x v="2"/>
    <x v="1"/>
    <x v="0"/>
    <x v="0"/>
    <x v="0"/>
    <n v="47"/>
    <n v="0"/>
    <n v="12.925000000000001"/>
  </r>
  <r>
    <x v="1"/>
    <x v="10"/>
    <x v="0"/>
    <x v="0"/>
    <x v="1"/>
    <x v="2"/>
    <x v="0"/>
    <x v="0"/>
    <n v="979"/>
    <n v="0"/>
    <n v="269.22500000000002"/>
  </r>
  <r>
    <x v="10"/>
    <x v="6"/>
    <x v="4"/>
    <x v="0"/>
    <x v="1"/>
    <x v="2"/>
    <x v="2"/>
    <x v="0"/>
    <n v="2077"/>
    <n v="0"/>
    <n v="571.17500000000007"/>
  </r>
  <r>
    <x v="0"/>
    <x v="1"/>
    <x v="1"/>
    <x v="0"/>
    <x v="1"/>
    <x v="4"/>
    <x v="2"/>
    <x v="1"/>
    <n v="9"/>
    <n v="0"/>
    <n v="0"/>
  </r>
  <r>
    <x v="6"/>
    <x v="6"/>
    <x v="4"/>
    <x v="2"/>
    <x v="1"/>
    <x v="2"/>
    <x v="3"/>
    <x v="0"/>
    <n v="18"/>
    <n v="0"/>
    <n v="4.95"/>
  </r>
  <r>
    <x v="0"/>
    <x v="6"/>
    <x v="4"/>
    <x v="0"/>
    <x v="1"/>
    <x v="3"/>
    <x v="1"/>
    <x v="1"/>
    <n v="1"/>
    <n v="0"/>
    <n v="0"/>
  </r>
  <r>
    <x v="6"/>
    <x v="14"/>
    <x v="6"/>
    <x v="0"/>
    <x v="1"/>
    <x v="0"/>
    <x v="2"/>
    <x v="0"/>
    <n v="5"/>
    <n v="0"/>
    <n v="1.375"/>
  </r>
  <r>
    <x v="11"/>
    <x v="23"/>
    <x v="2"/>
    <x v="0"/>
    <x v="1"/>
    <x v="3"/>
    <x v="2"/>
    <x v="1"/>
    <n v="0"/>
    <n v="0"/>
    <n v="0"/>
  </r>
  <r>
    <x v="9"/>
    <x v="0"/>
    <x v="0"/>
    <x v="2"/>
    <x v="1"/>
    <x v="0"/>
    <x v="3"/>
    <x v="0"/>
    <n v="10"/>
    <n v="0"/>
    <n v="2.65"/>
  </r>
  <r>
    <x v="10"/>
    <x v="12"/>
    <x v="1"/>
    <x v="0"/>
    <x v="1"/>
    <x v="3"/>
    <x v="3"/>
    <x v="0"/>
    <n v="58"/>
    <n v="0"/>
    <n v="31.900000000000002"/>
  </r>
  <r>
    <x v="7"/>
    <x v="10"/>
    <x v="0"/>
    <x v="0"/>
    <x v="1"/>
    <x v="5"/>
    <x v="0"/>
    <x v="1"/>
    <n v="36"/>
    <n v="1443.0952"/>
    <n v="0"/>
  </r>
  <r>
    <x v="1"/>
    <x v="9"/>
    <x v="2"/>
    <x v="1"/>
    <x v="1"/>
    <x v="2"/>
    <x v="1"/>
    <x v="0"/>
    <n v="3"/>
    <n v="0"/>
    <n v="0.82500000000000007"/>
  </r>
  <r>
    <x v="3"/>
    <x v="8"/>
    <x v="5"/>
    <x v="2"/>
    <x v="1"/>
    <x v="2"/>
    <x v="3"/>
    <x v="0"/>
    <n v="7"/>
    <n v="0"/>
    <n v="1.925"/>
  </r>
  <r>
    <x v="6"/>
    <x v="4"/>
    <x v="3"/>
    <x v="0"/>
    <x v="1"/>
    <x v="0"/>
    <x v="3"/>
    <x v="1"/>
    <n v="145"/>
    <n v="0"/>
    <n v="0"/>
  </r>
  <r>
    <x v="0"/>
    <x v="21"/>
    <x v="0"/>
    <x v="0"/>
    <x v="1"/>
    <x v="0"/>
    <x v="1"/>
    <x v="0"/>
    <n v="3"/>
    <n v="0"/>
    <n v="0.79500000000000004"/>
  </r>
  <r>
    <x v="8"/>
    <x v="17"/>
    <x v="8"/>
    <x v="1"/>
    <x v="1"/>
    <x v="4"/>
    <x v="1"/>
    <x v="0"/>
    <n v="1"/>
    <n v="0"/>
    <n v="0.55000000000000004"/>
  </r>
  <r>
    <x v="6"/>
    <x v="11"/>
    <x v="2"/>
    <x v="2"/>
    <x v="1"/>
    <x v="4"/>
    <x v="2"/>
    <x v="0"/>
    <n v="19"/>
    <n v="0"/>
    <n v="10.450000000000001"/>
  </r>
  <r>
    <x v="8"/>
    <x v="27"/>
    <x v="12"/>
    <x v="0"/>
    <x v="1"/>
    <x v="1"/>
    <x v="3"/>
    <x v="0"/>
    <n v="2"/>
    <n v="1.1849000000000001"/>
    <n v="0.9"/>
  </r>
  <r>
    <x v="5"/>
    <x v="12"/>
    <x v="1"/>
    <x v="0"/>
    <x v="1"/>
    <x v="0"/>
    <x v="3"/>
    <x v="1"/>
    <n v="15"/>
    <n v="0"/>
    <n v="0"/>
  </r>
  <r>
    <x v="10"/>
    <x v="11"/>
    <x v="2"/>
    <x v="2"/>
    <x v="1"/>
    <x v="4"/>
    <x v="2"/>
    <x v="0"/>
    <n v="27"/>
    <n v="0"/>
    <n v="14.850000000000001"/>
  </r>
  <r>
    <x v="5"/>
    <x v="17"/>
    <x v="8"/>
    <x v="2"/>
    <x v="1"/>
    <x v="5"/>
    <x v="0"/>
    <x v="0"/>
    <n v="10"/>
    <n v="176.02370000000002"/>
    <n v="6.9"/>
  </r>
  <r>
    <x v="10"/>
    <x v="16"/>
    <x v="7"/>
    <x v="2"/>
    <x v="1"/>
    <x v="1"/>
    <x v="1"/>
    <x v="0"/>
    <n v="1"/>
    <n v="0.1673"/>
    <n v="0.45"/>
  </r>
  <r>
    <x v="8"/>
    <x v="1"/>
    <x v="1"/>
    <x v="1"/>
    <x v="1"/>
    <x v="0"/>
    <x v="2"/>
    <x v="0"/>
    <n v="27"/>
    <n v="0"/>
    <n v="7.4250000000000007"/>
  </r>
  <r>
    <x v="11"/>
    <x v="5"/>
    <x v="1"/>
    <x v="2"/>
    <x v="1"/>
    <x v="0"/>
    <x v="3"/>
    <x v="0"/>
    <n v="13"/>
    <n v="0"/>
    <n v="3.5750000000000002"/>
  </r>
  <r>
    <x v="2"/>
    <x v="17"/>
    <x v="8"/>
    <x v="2"/>
    <x v="1"/>
    <x v="3"/>
    <x v="2"/>
    <x v="0"/>
    <n v="168"/>
    <n v="0"/>
    <n v="92.4"/>
  </r>
  <r>
    <x v="5"/>
    <x v="8"/>
    <x v="5"/>
    <x v="2"/>
    <x v="1"/>
    <x v="0"/>
    <x v="1"/>
    <x v="1"/>
    <n v="1"/>
    <n v="0"/>
    <n v="0"/>
  </r>
  <r>
    <x v="4"/>
    <x v="2"/>
    <x v="2"/>
    <x v="1"/>
    <x v="1"/>
    <x v="2"/>
    <x v="2"/>
    <x v="0"/>
    <n v="6"/>
    <n v="0"/>
    <n v="1.59"/>
  </r>
  <r>
    <x v="9"/>
    <x v="18"/>
    <x v="9"/>
    <x v="0"/>
    <x v="1"/>
    <x v="2"/>
    <x v="2"/>
    <x v="0"/>
    <n v="10"/>
    <n v="0"/>
    <n v="2.65"/>
  </r>
  <r>
    <x v="11"/>
    <x v="17"/>
    <x v="8"/>
    <x v="0"/>
    <x v="1"/>
    <x v="1"/>
    <x v="2"/>
    <x v="0"/>
    <n v="2290"/>
    <n v="706.06260000000009"/>
    <n v="1030.5"/>
  </r>
  <r>
    <x v="11"/>
    <x v="9"/>
    <x v="2"/>
    <x v="1"/>
    <x v="1"/>
    <x v="1"/>
    <x v="0"/>
    <x v="0"/>
    <n v="27"/>
    <n v="5.8551000000000002"/>
    <n v="12.15"/>
  </r>
  <r>
    <x v="9"/>
    <x v="15"/>
    <x v="2"/>
    <x v="0"/>
    <x v="1"/>
    <x v="3"/>
    <x v="0"/>
    <x v="0"/>
    <n v="62"/>
    <n v="0"/>
    <n v="34.1"/>
  </r>
  <r>
    <x v="3"/>
    <x v="5"/>
    <x v="1"/>
    <x v="2"/>
    <x v="1"/>
    <x v="2"/>
    <x v="2"/>
    <x v="0"/>
    <n v="7"/>
    <n v="0"/>
    <n v="1.925"/>
  </r>
  <r>
    <x v="5"/>
    <x v="17"/>
    <x v="8"/>
    <x v="2"/>
    <x v="1"/>
    <x v="4"/>
    <x v="2"/>
    <x v="0"/>
    <n v="8"/>
    <n v="0"/>
    <n v="4.4000000000000004"/>
  </r>
  <r>
    <x v="7"/>
    <x v="5"/>
    <x v="1"/>
    <x v="0"/>
    <x v="1"/>
    <x v="3"/>
    <x v="2"/>
    <x v="0"/>
    <n v="119"/>
    <n v="0"/>
    <n v="65.45"/>
  </r>
  <r>
    <x v="11"/>
    <x v="10"/>
    <x v="0"/>
    <x v="0"/>
    <x v="1"/>
    <x v="4"/>
    <x v="0"/>
    <x v="1"/>
    <n v="224"/>
    <n v="0"/>
    <n v="0"/>
  </r>
  <r>
    <x v="4"/>
    <x v="17"/>
    <x v="8"/>
    <x v="1"/>
    <x v="1"/>
    <x v="4"/>
    <x v="3"/>
    <x v="0"/>
    <n v="1"/>
    <n v="0"/>
    <n v="0.55000000000000004"/>
  </r>
  <r>
    <x v="5"/>
    <x v="29"/>
    <x v="1"/>
    <x v="0"/>
    <x v="1"/>
    <x v="3"/>
    <x v="2"/>
    <x v="1"/>
    <n v="0"/>
    <n v="0"/>
    <n v="0"/>
  </r>
  <r>
    <x v="5"/>
    <x v="17"/>
    <x v="8"/>
    <x v="0"/>
    <x v="1"/>
    <x v="3"/>
    <x v="3"/>
    <x v="1"/>
    <n v="14"/>
    <n v="0"/>
    <n v="0"/>
  </r>
  <r>
    <x v="11"/>
    <x v="8"/>
    <x v="5"/>
    <x v="2"/>
    <x v="1"/>
    <x v="0"/>
    <x v="0"/>
    <x v="0"/>
    <n v="15"/>
    <n v="0"/>
    <n v="4.125"/>
  </r>
  <r>
    <x v="9"/>
    <x v="5"/>
    <x v="1"/>
    <x v="0"/>
    <x v="1"/>
    <x v="4"/>
    <x v="0"/>
    <x v="1"/>
    <n v="8"/>
    <n v="0"/>
    <n v="0"/>
  </r>
  <r>
    <x v="5"/>
    <x v="17"/>
    <x v="8"/>
    <x v="0"/>
    <x v="1"/>
    <x v="2"/>
    <x v="0"/>
    <x v="1"/>
    <n v="13"/>
    <n v="0"/>
    <n v="0"/>
  </r>
  <r>
    <x v="2"/>
    <x v="8"/>
    <x v="5"/>
    <x v="0"/>
    <x v="1"/>
    <x v="0"/>
    <x v="0"/>
    <x v="1"/>
    <n v="16"/>
    <n v="0"/>
    <n v="0"/>
  </r>
  <r>
    <x v="6"/>
    <x v="24"/>
    <x v="2"/>
    <x v="0"/>
    <x v="1"/>
    <x v="1"/>
    <x v="0"/>
    <x v="0"/>
    <n v="3"/>
    <n v="1.0534000000000001"/>
    <n v="1.35"/>
  </r>
  <r>
    <x v="5"/>
    <x v="6"/>
    <x v="4"/>
    <x v="0"/>
    <x v="0"/>
    <x v="0"/>
    <x v="2"/>
    <x v="1"/>
    <n v="65"/>
    <n v="0"/>
    <n v="0"/>
  </r>
  <r>
    <x v="3"/>
    <x v="4"/>
    <x v="3"/>
    <x v="1"/>
    <x v="1"/>
    <x v="0"/>
    <x v="2"/>
    <x v="0"/>
    <n v="61"/>
    <n v="0"/>
    <n v="16.775000000000002"/>
  </r>
  <r>
    <x v="0"/>
    <x v="8"/>
    <x v="5"/>
    <x v="0"/>
    <x v="1"/>
    <x v="1"/>
    <x v="3"/>
    <x v="0"/>
    <n v="99"/>
    <n v="21.108700000000002"/>
    <n v="44.550000000000004"/>
  </r>
  <r>
    <x v="7"/>
    <x v="17"/>
    <x v="8"/>
    <x v="2"/>
    <x v="1"/>
    <x v="4"/>
    <x v="0"/>
    <x v="1"/>
    <n v="26"/>
    <n v="0"/>
    <n v="0"/>
  </r>
  <r>
    <x v="8"/>
    <x v="24"/>
    <x v="2"/>
    <x v="0"/>
    <x v="1"/>
    <x v="2"/>
    <x v="2"/>
    <x v="0"/>
    <n v="1"/>
    <n v="0"/>
    <n v="0.27500000000000002"/>
  </r>
  <r>
    <x v="6"/>
    <x v="16"/>
    <x v="7"/>
    <x v="0"/>
    <x v="1"/>
    <x v="3"/>
    <x v="3"/>
    <x v="0"/>
    <n v="80"/>
    <n v="0"/>
    <n v="44"/>
  </r>
  <r>
    <x v="6"/>
    <x v="10"/>
    <x v="0"/>
    <x v="2"/>
    <x v="0"/>
    <x v="1"/>
    <x v="1"/>
    <x v="0"/>
    <n v="27"/>
    <n v="4.8717000000000006"/>
    <n v="12.15"/>
  </r>
  <r>
    <x v="11"/>
    <x v="7"/>
    <x v="2"/>
    <x v="0"/>
    <x v="1"/>
    <x v="2"/>
    <x v="2"/>
    <x v="0"/>
    <n v="2"/>
    <n v="0"/>
    <n v="0.55000000000000004"/>
  </r>
  <r>
    <x v="4"/>
    <x v="11"/>
    <x v="2"/>
    <x v="0"/>
    <x v="1"/>
    <x v="1"/>
    <x v="1"/>
    <x v="0"/>
    <n v="647"/>
    <n v="241.73510000000002"/>
    <n v="291.15000000000003"/>
  </r>
  <r>
    <x v="7"/>
    <x v="4"/>
    <x v="3"/>
    <x v="0"/>
    <x v="1"/>
    <x v="3"/>
    <x v="2"/>
    <x v="1"/>
    <n v="77"/>
    <n v="0"/>
    <n v="0"/>
  </r>
  <r>
    <x v="6"/>
    <x v="10"/>
    <x v="0"/>
    <x v="1"/>
    <x v="0"/>
    <x v="3"/>
    <x v="2"/>
    <x v="1"/>
    <n v="0"/>
    <n v="0"/>
    <n v="0"/>
  </r>
  <r>
    <x v="2"/>
    <x v="30"/>
    <x v="1"/>
    <x v="0"/>
    <x v="1"/>
    <x v="3"/>
    <x v="2"/>
    <x v="1"/>
    <n v="0"/>
    <n v="0"/>
    <n v="0"/>
  </r>
  <r>
    <x v="2"/>
    <x v="10"/>
    <x v="0"/>
    <x v="1"/>
    <x v="1"/>
    <x v="2"/>
    <x v="0"/>
    <x v="1"/>
    <n v="1"/>
    <n v="0"/>
    <n v="0"/>
  </r>
  <r>
    <x v="10"/>
    <x v="12"/>
    <x v="1"/>
    <x v="1"/>
    <x v="1"/>
    <x v="1"/>
    <x v="1"/>
    <x v="0"/>
    <n v="1"/>
    <n v="0.2"/>
    <n v="0.45"/>
  </r>
  <r>
    <x v="7"/>
    <x v="3"/>
    <x v="2"/>
    <x v="0"/>
    <x v="1"/>
    <x v="0"/>
    <x v="3"/>
    <x v="1"/>
    <n v="1"/>
    <n v="0"/>
    <n v="0"/>
  </r>
  <r>
    <x v="2"/>
    <x v="19"/>
    <x v="2"/>
    <x v="2"/>
    <x v="1"/>
    <x v="2"/>
    <x v="0"/>
    <x v="1"/>
    <n v="10"/>
    <n v="0"/>
    <n v="0"/>
  </r>
  <r>
    <x v="11"/>
    <x v="10"/>
    <x v="0"/>
    <x v="2"/>
    <x v="1"/>
    <x v="1"/>
    <x v="0"/>
    <x v="0"/>
    <n v="251"/>
    <n v="73.287999999999997"/>
    <n v="112.95"/>
  </r>
  <r>
    <x v="9"/>
    <x v="10"/>
    <x v="0"/>
    <x v="1"/>
    <x v="1"/>
    <x v="0"/>
    <x v="2"/>
    <x v="1"/>
    <n v="49"/>
    <n v="0"/>
    <n v="0"/>
  </r>
  <r>
    <x v="0"/>
    <x v="4"/>
    <x v="3"/>
    <x v="2"/>
    <x v="0"/>
    <x v="0"/>
    <x v="3"/>
    <x v="0"/>
    <n v="11"/>
    <n v="0"/>
    <n v="2.915"/>
  </r>
  <r>
    <x v="1"/>
    <x v="10"/>
    <x v="0"/>
    <x v="2"/>
    <x v="1"/>
    <x v="2"/>
    <x v="0"/>
    <x v="0"/>
    <n v="78"/>
    <n v="0"/>
    <n v="21.45"/>
  </r>
  <r>
    <x v="1"/>
    <x v="11"/>
    <x v="2"/>
    <x v="0"/>
    <x v="1"/>
    <x v="5"/>
    <x v="0"/>
    <x v="0"/>
    <n v="3"/>
    <n v="8.2846000000000011"/>
    <n v="2.0700000000000003"/>
  </r>
  <r>
    <x v="0"/>
    <x v="2"/>
    <x v="2"/>
    <x v="0"/>
    <x v="1"/>
    <x v="4"/>
    <x v="2"/>
    <x v="0"/>
    <n v="30"/>
    <n v="0"/>
    <n v="16.5"/>
  </r>
  <r>
    <x v="1"/>
    <x v="2"/>
    <x v="2"/>
    <x v="1"/>
    <x v="1"/>
    <x v="0"/>
    <x v="3"/>
    <x v="0"/>
    <n v="19"/>
    <n v="0"/>
    <n v="5.2050000000000001"/>
  </r>
  <r>
    <x v="1"/>
    <x v="10"/>
    <x v="0"/>
    <x v="1"/>
    <x v="1"/>
    <x v="4"/>
    <x v="0"/>
    <x v="0"/>
    <n v="1"/>
    <n v="0"/>
    <n v="0.55000000000000004"/>
  </r>
  <r>
    <x v="3"/>
    <x v="10"/>
    <x v="0"/>
    <x v="2"/>
    <x v="0"/>
    <x v="4"/>
    <x v="0"/>
    <x v="0"/>
    <n v="3"/>
    <n v="0"/>
    <n v="1.6500000000000001"/>
  </r>
  <r>
    <x v="11"/>
    <x v="9"/>
    <x v="2"/>
    <x v="2"/>
    <x v="1"/>
    <x v="2"/>
    <x v="3"/>
    <x v="0"/>
    <n v="17"/>
    <n v="0"/>
    <n v="4.6749999999999998"/>
  </r>
  <r>
    <x v="9"/>
    <x v="21"/>
    <x v="0"/>
    <x v="0"/>
    <x v="1"/>
    <x v="0"/>
    <x v="2"/>
    <x v="0"/>
    <n v="78"/>
    <n v="0"/>
    <n v="20.67"/>
  </r>
  <r>
    <x v="9"/>
    <x v="10"/>
    <x v="0"/>
    <x v="2"/>
    <x v="1"/>
    <x v="0"/>
    <x v="3"/>
    <x v="1"/>
    <n v="11"/>
    <n v="0"/>
    <n v="0"/>
  </r>
  <r>
    <x v="1"/>
    <x v="9"/>
    <x v="2"/>
    <x v="0"/>
    <x v="1"/>
    <x v="4"/>
    <x v="3"/>
    <x v="1"/>
    <n v="23"/>
    <n v="0"/>
    <n v="0"/>
  </r>
  <r>
    <x v="8"/>
    <x v="2"/>
    <x v="2"/>
    <x v="1"/>
    <x v="1"/>
    <x v="3"/>
    <x v="0"/>
    <x v="0"/>
    <n v="2"/>
    <n v="0"/>
    <n v="1.1000000000000001"/>
  </r>
  <r>
    <x v="6"/>
    <x v="6"/>
    <x v="4"/>
    <x v="2"/>
    <x v="1"/>
    <x v="3"/>
    <x v="1"/>
    <x v="0"/>
    <n v="4"/>
    <n v="0"/>
    <n v="2.2000000000000002"/>
  </r>
  <r>
    <x v="3"/>
    <x v="4"/>
    <x v="3"/>
    <x v="0"/>
    <x v="0"/>
    <x v="0"/>
    <x v="0"/>
    <x v="0"/>
    <n v="220"/>
    <n v="0"/>
    <n v="60.5"/>
  </r>
  <r>
    <x v="8"/>
    <x v="10"/>
    <x v="0"/>
    <x v="0"/>
    <x v="1"/>
    <x v="0"/>
    <x v="3"/>
    <x v="0"/>
    <n v="13174"/>
    <n v="0"/>
    <n v="3622.8500000000004"/>
  </r>
  <r>
    <x v="4"/>
    <x v="8"/>
    <x v="5"/>
    <x v="0"/>
    <x v="1"/>
    <x v="4"/>
    <x v="1"/>
    <x v="1"/>
    <n v="2"/>
    <n v="0"/>
    <n v="0"/>
  </r>
  <r>
    <x v="0"/>
    <x v="10"/>
    <x v="0"/>
    <x v="1"/>
    <x v="1"/>
    <x v="3"/>
    <x v="2"/>
    <x v="0"/>
    <n v="95"/>
    <n v="0"/>
    <n v="52.25"/>
  </r>
  <r>
    <x v="11"/>
    <x v="11"/>
    <x v="2"/>
    <x v="2"/>
    <x v="1"/>
    <x v="3"/>
    <x v="1"/>
    <x v="0"/>
    <n v="3"/>
    <n v="0"/>
    <n v="1.6500000000000001"/>
  </r>
  <r>
    <x v="6"/>
    <x v="16"/>
    <x v="7"/>
    <x v="0"/>
    <x v="1"/>
    <x v="0"/>
    <x v="0"/>
    <x v="0"/>
    <n v="1166"/>
    <n v="0"/>
    <n v="320.65000000000003"/>
  </r>
  <r>
    <x v="10"/>
    <x v="21"/>
    <x v="0"/>
    <x v="0"/>
    <x v="1"/>
    <x v="3"/>
    <x v="2"/>
    <x v="1"/>
    <n v="0"/>
    <n v="0"/>
    <n v="0"/>
  </r>
  <r>
    <x v="0"/>
    <x v="10"/>
    <x v="0"/>
    <x v="0"/>
    <x v="0"/>
    <x v="3"/>
    <x v="1"/>
    <x v="0"/>
    <n v="50"/>
    <n v="0"/>
    <n v="27.5"/>
  </r>
  <r>
    <x v="9"/>
    <x v="10"/>
    <x v="0"/>
    <x v="2"/>
    <x v="0"/>
    <x v="1"/>
    <x v="0"/>
    <x v="0"/>
    <n v="70"/>
    <n v="19.9374"/>
    <n v="31.5"/>
  </r>
  <r>
    <x v="1"/>
    <x v="11"/>
    <x v="2"/>
    <x v="0"/>
    <x v="1"/>
    <x v="2"/>
    <x v="0"/>
    <x v="0"/>
    <n v="534"/>
    <n v="0"/>
    <n v="146.85"/>
  </r>
  <r>
    <x v="3"/>
    <x v="1"/>
    <x v="1"/>
    <x v="2"/>
    <x v="1"/>
    <x v="3"/>
    <x v="2"/>
    <x v="0"/>
    <n v="11"/>
    <n v="0"/>
    <n v="6.0500000000000007"/>
  </r>
  <r>
    <x v="4"/>
    <x v="13"/>
    <x v="0"/>
    <x v="0"/>
    <x v="1"/>
    <x v="0"/>
    <x v="3"/>
    <x v="1"/>
    <n v="4"/>
    <n v="0"/>
    <n v="0"/>
  </r>
  <r>
    <x v="6"/>
    <x v="17"/>
    <x v="8"/>
    <x v="2"/>
    <x v="1"/>
    <x v="0"/>
    <x v="3"/>
    <x v="1"/>
    <n v="9"/>
    <n v="0"/>
    <n v="0"/>
  </r>
  <r>
    <x v="4"/>
    <x v="26"/>
    <x v="2"/>
    <x v="0"/>
    <x v="1"/>
    <x v="3"/>
    <x v="2"/>
    <x v="0"/>
    <n v="4"/>
    <n v="0"/>
    <n v="2.2000000000000002"/>
  </r>
  <r>
    <x v="7"/>
    <x v="8"/>
    <x v="5"/>
    <x v="0"/>
    <x v="1"/>
    <x v="2"/>
    <x v="2"/>
    <x v="0"/>
    <n v="122"/>
    <n v="0"/>
    <n v="33.550000000000004"/>
  </r>
  <r>
    <x v="4"/>
    <x v="8"/>
    <x v="5"/>
    <x v="0"/>
    <x v="1"/>
    <x v="0"/>
    <x v="1"/>
    <x v="0"/>
    <n v="71"/>
    <n v="0"/>
    <n v="18.815000000000001"/>
  </r>
  <r>
    <x v="9"/>
    <x v="6"/>
    <x v="4"/>
    <x v="2"/>
    <x v="0"/>
    <x v="3"/>
    <x v="3"/>
    <x v="0"/>
    <n v="1"/>
    <n v="0"/>
    <n v="0.55000000000000004"/>
  </r>
  <r>
    <x v="9"/>
    <x v="0"/>
    <x v="0"/>
    <x v="2"/>
    <x v="1"/>
    <x v="1"/>
    <x v="1"/>
    <x v="0"/>
    <n v="10"/>
    <n v="1.9582000000000002"/>
    <n v="4.5"/>
  </r>
  <r>
    <x v="3"/>
    <x v="4"/>
    <x v="3"/>
    <x v="1"/>
    <x v="1"/>
    <x v="4"/>
    <x v="0"/>
    <x v="1"/>
    <n v="2"/>
    <n v="0"/>
    <n v="0"/>
  </r>
  <r>
    <x v="0"/>
    <x v="17"/>
    <x v="8"/>
    <x v="0"/>
    <x v="1"/>
    <x v="5"/>
    <x v="2"/>
    <x v="0"/>
    <n v="9"/>
    <n v="141.524"/>
    <n v="6.21"/>
  </r>
  <r>
    <x v="1"/>
    <x v="10"/>
    <x v="0"/>
    <x v="0"/>
    <x v="0"/>
    <x v="0"/>
    <x v="0"/>
    <x v="1"/>
    <n v="27"/>
    <n v="0"/>
    <n v="0"/>
  </r>
  <r>
    <x v="1"/>
    <x v="19"/>
    <x v="2"/>
    <x v="1"/>
    <x v="1"/>
    <x v="5"/>
    <x v="0"/>
    <x v="0"/>
    <n v="1"/>
    <n v="30.368000000000002"/>
    <n v="0.69000000000000006"/>
  </r>
  <r>
    <x v="0"/>
    <x v="22"/>
    <x v="7"/>
    <x v="0"/>
    <x v="1"/>
    <x v="2"/>
    <x v="2"/>
    <x v="0"/>
    <n v="25"/>
    <n v="0"/>
    <n v="6.625"/>
  </r>
  <r>
    <x v="7"/>
    <x v="10"/>
    <x v="0"/>
    <x v="1"/>
    <x v="1"/>
    <x v="4"/>
    <x v="0"/>
    <x v="0"/>
    <n v="1"/>
    <n v="0"/>
    <n v="0.55000000000000004"/>
  </r>
  <r>
    <x v="9"/>
    <x v="12"/>
    <x v="1"/>
    <x v="2"/>
    <x v="1"/>
    <x v="2"/>
    <x v="0"/>
    <x v="0"/>
    <n v="3"/>
    <n v="0"/>
    <n v="0.79500000000000004"/>
  </r>
  <r>
    <x v="11"/>
    <x v="17"/>
    <x v="8"/>
    <x v="0"/>
    <x v="1"/>
    <x v="5"/>
    <x v="0"/>
    <x v="0"/>
    <n v="27"/>
    <n v="357.17180000000002"/>
    <n v="18.630000000000003"/>
  </r>
  <r>
    <x v="3"/>
    <x v="2"/>
    <x v="2"/>
    <x v="2"/>
    <x v="1"/>
    <x v="0"/>
    <x v="2"/>
    <x v="0"/>
    <n v="192"/>
    <n v="0"/>
    <n v="52.800000000000004"/>
  </r>
  <r>
    <x v="1"/>
    <x v="2"/>
    <x v="2"/>
    <x v="1"/>
    <x v="1"/>
    <x v="3"/>
    <x v="2"/>
    <x v="1"/>
    <n v="0"/>
    <n v="0"/>
    <n v="0"/>
  </r>
  <r>
    <x v="10"/>
    <x v="10"/>
    <x v="0"/>
    <x v="1"/>
    <x v="1"/>
    <x v="1"/>
    <x v="1"/>
    <x v="0"/>
    <n v="90"/>
    <n v="40.906500000000001"/>
    <n v="40.5"/>
  </r>
  <r>
    <x v="5"/>
    <x v="15"/>
    <x v="2"/>
    <x v="2"/>
    <x v="1"/>
    <x v="1"/>
    <x v="2"/>
    <x v="0"/>
    <n v="59"/>
    <n v="18.979900000000001"/>
    <n v="26.55"/>
  </r>
  <r>
    <x v="2"/>
    <x v="4"/>
    <x v="3"/>
    <x v="0"/>
    <x v="1"/>
    <x v="4"/>
    <x v="2"/>
    <x v="0"/>
    <n v="441"/>
    <n v="0"/>
    <n v="242.55"/>
  </r>
  <r>
    <x v="9"/>
    <x v="4"/>
    <x v="3"/>
    <x v="2"/>
    <x v="0"/>
    <x v="1"/>
    <x v="3"/>
    <x v="0"/>
    <n v="1"/>
    <n v="8.3700000000000011E-2"/>
    <n v="0.45"/>
  </r>
  <r>
    <x v="6"/>
    <x v="0"/>
    <x v="0"/>
    <x v="0"/>
    <x v="0"/>
    <x v="3"/>
    <x v="2"/>
    <x v="1"/>
    <n v="0"/>
    <n v="0"/>
    <n v="0"/>
  </r>
  <r>
    <x v="10"/>
    <x v="4"/>
    <x v="3"/>
    <x v="0"/>
    <x v="0"/>
    <x v="2"/>
    <x v="1"/>
    <x v="0"/>
    <n v="1"/>
    <n v="0"/>
    <n v="0.27500000000000002"/>
  </r>
  <r>
    <x v="4"/>
    <x v="5"/>
    <x v="1"/>
    <x v="0"/>
    <x v="1"/>
    <x v="4"/>
    <x v="2"/>
    <x v="0"/>
    <n v="9"/>
    <n v="0"/>
    <n v="4.95"/>
  </r>
  <r>
    <x v="2"/>
    <x v="8"/>
    <x v="5"/>
    <x v="0"/>
    <x v="1"/>
    <x v="0"/>
    <x v="3"/>
    <x v="0"/>
    <n v="521"/>
    <n v="0"/>
    <n v="143.27500000000001"/>
  </r>
  <r>
    <x v="3"/>
    <x v="4"/>
    <x v="3"/>
    <x v="2"/>
    <x v="1"/>
    <x v="0"/>
    <x v="0"/>
    <x v="0"/>
    <n v="167"/>
    <n v="0"/>
    <n v="45.925000000000004"/>
  </r>
  <r>
    <x v="11"/>
    <x v="10"/>
    <x v="0"/>
    <x v="0"/>
    <x v="0"/>
    <x v="3"/>
    <x v="0"/>
    <x v="0"/>
    <n v="87"/>
    <n v="0"/>
    <n v="47.85"/>
  </r>
  <r>
    <x v="9"/>
    <x v="17"/>
    <x v="8"/>
    <x v="0"/>
    <x v="1"/>
    <x v="2"/>
    <x v="0"/>
    <x v="0"/>
    <n v="349"/>
    <n v="0"/>
    <n v="92.484999999999999"/>
  </r>
  <r>
    <x v="8"/>
    <x v="17"/>
    <x v="8"/>
    <x v="1"/>
    <x v="1"/>
    <x v="2"/>
    <x v="0"/>
    <x v="0"/>
    <n v="11"/>
    <n v="0"/>
    <n v="3.0250000000000004"/>
  </r>
  <r>
    <x v="11"/>
    <x v="19"/>
    <x v="2"/>
    <x v="1"/>
    <x v="1"/>
    <x v="1"/>
    <x v="3"/>
    <x v="0"/>
    <n v="19"/>
    <n v="4.3483000000000001"/>
    <n v="8.5500000000000007"/>
  </r>
  <r>
    <x v="3"/>
    <x v="18"/>
    <x v="9"/>
    <x v="0"/>
    <x v="1"/>
    <x v="1"/>
    <x v="3"/>
    <x v="0"/>
    <n v="5"/>
    <n v="1.0370000000000001"/>
    <n v="2.25"/>
  </r>
  <r>
    <x v="6"/>
    <x v="11"/>
    <x v="2"/>
    <x v="1"/>
    <x v="1"/>
    <x v="5"/>
    <x v="0"/>
    <x v="0"/>
    <n v="23"/>
    <n v="570.71680000000003"/>
    <n v="15.870000000000001"/>
  </r>
  <r>
    <x v="3"/>
    <x v="6"/>
    <x v="4"/>
    <x v="0"/>
    <x v="0"/>
    <x v="0"/>
    <x v="3"/>
    <x v="0"/>
    <n v="1071"/>
    <n v="0"/>
    <n v="294.52500000000003"/>
  </r>
  <r>
    <x v="10"/>
    <x v="7"/>
    <x v="2"/>
    <x v="0"/>
    <x v="1"/>
    <x v="0"/>
    <x v="1"/>
    <x v="0"/>
    <n v="5"/>
    <n v="0"/>
    <n v="1.375"/>
  </r>
  <r>
    <x v="8"/>
    <x v="0"/>
    <x v="0"/>
    <x v="2"/>
    <x v="1"/>
    <x v="1"/>
    <x v="1"/>
    <x v="0"/>
    <n v="25"/>
    <n v="7.2548000000000004"/>
    <n v="11.25"/>
  </r>
  <r>
    <x v="0"/>
    <x v="8"/>
    <x v="5"/>
    <x v="0"/>
    <x v="1"/>
    <x v="0"/>
    <x v="3"/>
    <x v="1"/>
    <n v="20"/>
    <n v="0"/>
    <n v="0"/>
  </r>
  <r>
    <x v="6"/>
    <x v="0"/>
    <x v="0"/>
    <x v="0"/>
    <x v="1"/>
    <x v="0"/>
    <x v="3"/>
    <x v="1"/>
    <n v="6"/>
    <n v="0"/>
    <n v="0"/>
  </r>
  <r>
    <x v="0"/>
    <x v="1"/>
    <x v="1"/>
    <x v="0"/>
    <x v="1"/>
    <x v="0"/>
    <x v="3"/>
    <x v="1"/>
    <n v="34"/>
    <n v="0"/>
    <n v="0"/>
  </r>
  <r>
    <x v="0"/>
    <x v="8"/>
    <x v="5"/>
    <x v="1"/>
    <x v="1"/>
    <x v="2"/>
    <x v="3"/>
    <x v="0"/>
    <n v="2"/>
    <n v="0"/>
    <n v="0.53"/>
  </r>
  <r>
    <x v="4"/>
    <x v="1"/>
    <x v="1"/>
    <x v="2"/>
    <x v="1"/>
    <x v="0"/>
    <x v="0"/>
    <x v="0"/>
    <n v="26"/>
    <n v="0"/>
    <n v="6.8900000000000006"/>
  </r>
  <r>
    <x v="8"/>
    <x v="6"/>
    <x v="4"/>
    <x v="2"/>
    <x v="1"/>
    <x v="4"/>
    <x v="2"/>
    <x v="0"/>
    <n v="1"/>
    <n v="0"/>
    <n v="0.55000000000000004"/>
  </r>
  <r>
    <x v="11"/>
    <x v="0"/>
    <x v="0"/>
    <x v="1"/>
    <x v="0"/>
    <x v="1"/>
    <x v="2"/>
    <x v="0"/>
    <n v="1"/>
    <n v="0.85030000000000006"/>
    <n v="0.45"/>
  </r>
  <r>
    <x v="0"/>
    <x v="11"/>
    <x v="2"/>
    <x v="0"/>
    <x v="1"/>
    <x v="2"/>
    <x v="2"/>
    <x v="0"/>
    <n v="2486"/>
    <n v="0"/>
    <n v="658.79000000000008"/>
  </r>
  <r>
    <x v="2"/>
    <x v="19"/>
    <x v="2"/>
    <x v="2"/>
    <x v="1"/>
    <x v="4"/>
    <x v="3"/>
    <x v="0"/>
    <n v="6"/>
    <n v="0"/>
    <n v="3.3000000000000003"/>
  </r>
  <r>
    <x v="1"/>
    <x v="10"/>
    <x v="0"/>
    <x v="0"/>
    <x v="0"/>
    <x v="0"/>
    <x v="3"/>
    <x v="0"/>
    <n v="3220"/>
    <n v="0"/>
    <n v="882.06000000000006"/>
  </r>
  <r>
    <x v="1"/>
    <x v="19"/>
    <x v="2"/>
    <x v="1"/>
    <x v="1"/>
    <x v="3"/>
    <x v="0"/>
    <x v="0"/>
    <n v="3"/>
    <n v="0"/>
    <n v="1.6500000000000001"/>
  </r>
  <r>
    <x v="2"/>
    <x v="11"/>
    <x v="2"/>
    <x v="2"/>
    <x v="1"/>
    <x v="0"/>
    <x v="1"/>
    <x v="1"/>
    <n v="2"/>
    <n v="0"/>
    <n v="0"/>
  </r>
  <r>
    <x v="6"/>
    <x v="10"/>
    <x v="0"/>
    <x v="2"/>
    <x v="1"/>
    <x v="2"/>
    <x v="0"/>
    <x v="1"/>
    <n v="1"/>
    <n v="0"/>
    <n v="0"/>
  </r>
  <r>
    <x v="7"/>
    <x v="10"/>
    <x v="0"/>
    <x v="2"/>
    <x v="1"/>
    <x v="0"/>
    <x v="0"/>
    <x v="1"/>
    <n v="5"/>
    <n v="0"/>
    <n v="0"/>
  </r>
  <r>
    <x v="10"/>
    <x v="15"/>
    <x v="2"/>
    <x v="0"/>
    <x v="1"/>
    <x v="0"/>
    <x v="0"/>
    <x v="1"/>
    <n v="32"/>
    <n v="0"/>
    <n v="0"/>
  </r>
  <r>
    <x v="3"/>
    <x v="16"/>
    <x v="7"/>
    <x v="0"/>
    <x v="1"/>
    <x v="2"/>
    <x v="1"/>
    <x v="0"/>
    <n v="31"/>
    <n v="0"/>
    <n v="8.5250000000000004"/>
  </r>
  <r>
    <x v="10"/>
    <x v="18"/>
    <x v="9"/>
    <x v="1"/>
    <x v="1"/>
    <x v="3"/>
    <x v="2"/>
    <x v="1"/>
    <n v="0"/>
    <n v="0"/>
    <n v="0"/>
  </r>
  <r>
    <x v="8"/>
    <x v="16"/>
    <x v="7"/>
    <x v="2"/>
    <x v="1"/>
    <x v="1"/>
    <x v="2"/>
    <x v="0"/>
    <n v="24"/>
    <n v="4.2471000000000005"/>
    <n v="10.8"/>
  </r>
  <r>
    <x v="1"/>
    <x v="2"/>
    <x v="2"/>
    <x v="0"/>
    <x v="1"/>
    <x v="4"/>
    <x v="0"/>
    <x v="0"/>
    <n v="20"/>
    <n v="0"/>
    <n v="11"/>
  </r>
  <r>
    <x v="1"/>
    <x v="2"/>
    <x v="2"/>
    <x v="0"/>
    <x v="1"/>
    <x v="0"/>
    <x v="3"/>
    <x v="1"/>
    <n v="11"/>
    <n v="0"/>
    <n v="0"/>
  </r>
  <r>
    <x v="9"/>
    <x v="4"/>
    <x v="3"/>
    <x v="2"/>
    <x v="1"/>
    <x v="0"/>
    <x v="2"/>
    <x v="0"/>
    <n v="887"/>
    <n v="0"/>
    <n v="235.05500000000001"/>
  </r>
  <r>
    <x v="5"/>
    <x v="4"/>
    <x v="3"/>
    <x v="0"/>
    <x v="0"/>
    <x v="0"/>
    <x v="0"/>
    <x v="0"/>
    <n v="195"/>
    <n v="0"/>
    <n v="51.675000000000004"/>
  </r>
  <r>
    <x v="9"/>
    <x v="1"/>
    <x v="1"/>
    <x v="0"/>
    <x v="1"/>
    <x v="4"/>
    <x v="1"/>
    <x v="0"/>
    <n v="9"/>
    <n v="0"/>
    <n v="4.95"/>
  </r>
  <r>
    <x v="7"/>
    <x v="19"/>
    <x v="2"/>
    <x v="1"/>
    <x v="1"/>
    <x v="2"/>
    <x v="0"/>
    <x v="0"/>
    <n v="9"/>
    <n v="0"/>
    <n v="2.4750000000000001"/>
  </r>
  <r>
    <x v="10"/>
    <x v="4"/>
    <x v="3"/>
    <x v="2"/>
    <x v="1"/>
    <x v="2"/>
    <x v="0"/>
    <x v="1"/>
    <n v="7"/>
    <n v="0"/>
    <n v="0"/>
  </r>
  <r>
    <x v="2"/>
    <x v="17"/>
    <x v="8"/>
    <x v="0"/>
    <x v="1"/>
    <x v="3"/>
    <x v="1"/>
    <x v="1"/>
    <n v="9"/>
    <n v="0"/>
    <n v="0"/>
  </r>
  <r>
    <x v="8"/>
    <x v="13"/>
    <x v="0"/>
    <x v="0"/>
    <x v="1"/>
    <x v="1"/>
    <x v="3"/>
    <x v="0"/>
    <n v="32"/>
    <n v="8.4260999999999999"/>
    <n v="14.4"/>
  </r>
  <r>
    <x v="8"/>
    <x v="4"/>
    <x v="3"/>
    <x v="0"/>
    <x v="1"/>
    <x v="3"/>
    <x v="1"/>
    <x v="1"/>
    <n v="5"/>
    <n v="0"/>
    <n v="0"/>
  </r>
  <r>
    <x v="6"/>
    <x v="21"/>
    <x v="0"/>
    <x v="0"/>
    <x v="0"/>
    <x v="0"/>
    <x v="2"/>
    <x v="0"/>
    <n v="7"/>
    <n v="0"/>
    <n v="1.925"/>
  </r>
  <r>
    <x v="8"/>
    <x v="10"/>
    <x v="0"/>
    <x v="2"/>
    <x v="1"/>
    <x v="4"/>
    <x v="3"/>
    <x v="0"/>
    <n v="24"/>
    <n v="0"/>
    <n v="13.200000000000001"/>
  </r>
  <r>
    <x v="7"/>
    <x v="10"/>
    <x v="0"/>
    <x v="1"/>
    <x v="0"/>
    <x v="0"/>
    <x v="3"/>
    <x v="0"/>
    <n v="35"/>
    <n v="0"/>
    <n v="9.625"/>
  </r>
  <r>
    <x v="11"/>
    <x v="17"/>
    <x v="8"/>
    <x v="2"/>
    <x v="1"/>
    <x v="3"/>
    <x v="0"/>
    <x v="1"/>
    <n v="3"/>
    <n v="0"/>
    <n v="0"/>
  </r>
  <r>
    <x v="11"/>
    <x v="16"/>
    <x v="7"/>
    <x v="1"/>
    <x v="1"/>
    <x v="4"/>
    <x v="2"/>
    <x v="0"/>
    <n v="4"/>
    <n v="0"/>
    <n v="2.2000000000000002"/>
  </r>
  <r>
    <x v="4"/>
    <x v="10"/>
    <x v="0"/>
    <x v="2"/>
    <x v="0"/>
    <x v="3"/>
    <x v="1"/>
    <x v="0"/>
    <n v="9"/>
    <n v="0"/>
    <n v="4.95"/>
  </r>
  <r>
    <x v="6"/>
    <x v="6"/>
    <x v="4"/>
    <x v="0"/>
    <x v="1"/>
    <x v="0"/>
    <x v="1"/>
    <x v="1"/>
    <n v="30"/>
    <n v="0"/>
    <n v="0"/>
  </r>
  <r>
    <x v="9"/>
    <x v="8"/>
    <x v="5"/>
    <x v="0"/>
    <x v="1"/>
    <x v="3"/>
    <x v="1"/>
    <x v="1"/>
    <n v="1"/>
    <n v="0"/>
    <n v="0"/>
  </r>
  <r>
    <x v="0"/>
    <x v="15"/>
    <x v="2"/>
    <x v="1"/>
    <x v="1"/>
    <x v="3"/>
    <x v="3"/>
    <x v="0"/>
    <n v="6"/>
    <n v="0"/>
    <n v="3.3000000000000003"/>
  </r>
  <r>
    <x v="0"/>
    <x v="4"/>
    <x v="3"/>
    <x v="2"/>
    <x v="1"/>
    <x v="3"/>
    <x v="3"/>
    <x v="0"/>
    <n v="13"/>
    <n v="0"/>
    <n v="7.15"/>
  </r>
  <r>
    <x v="11"/>
    <x v="10"/>
    <x v="0"/>
    <x v="2"/>
    <x v="0"/>
    <x v="2"/>
    <x v="2"/>
    <x v="1"/>
    <n v="1"/>
    <n v="0"/>
    <n v="0"/>
  </r>
  <r>
    <x v="7"/>
    <x v="24"/>
    <x v="2"/>
    <x v="2"/>
    <x v="1"/>
    <x v="0"/>
    <x v="2"/>
    <x v="0"/>
    <n v="4"/>
    <n v="0"/>
    <n v="1.1000000000000001"/>
  </r>
  <r>
    <x v="8"/>
    <x v="6"/>
    <x v="4"/>
    <x v="0"/>
    <x v="0"/>
    <x v="3"/>
    <x v="3"/>
    <x v="0"/>
    <n v="39"/>
    <n v="0"/>
    <n v="21.45"/>
  </r>
  <r>
    <x v="1"/>
    <x v="17"/>
    <x v="8"/>
    <x v="2"/>
    <x v="1"/>
    <x v="4"/>
    <x v="1"/>
    <x v="0"/>
    <n v="1"/>
    <n v="0"/>
    <n v="0.55000000000000004"/>
  </r>
  <r>
    <x v="1"/>
    <x v="19"/>
    <x v="2"/>
    <x v="2"/>
    <x v="1"/>
    <x v="3"/>
    <x v="3"/>
    <x v="0"/>
    <n v="16"/>
    <n v="0"/>
    <n v="8.8000000000000007"/>
  </r>
  <r>
    <x v="8"/>
    <x v="12"/>
    <x v="1"/>
    <x v="0"/>
    <x v="1"/>
    <x v="0"/>
    <x v="3"/>
    <x v="1"/>
    <n v="4"/>
    <n v="0"/>
    <n v="0"/>
  </r>
  <r>
    <x v="8"/>
    <x v="16"/>
    <x v="7"/>
    <x v="0"/>
    <x v="1"/>
    <x v="0"/>
    <x v="0"/>
    <x v="1"/>
    <n v="4"/>
    <n v="0"/>
    <n v="0"/>
  </r>
  <r>
    <x v="8"/>
    <x v="18"/>
    <x v="9"/>
    <x v="1"/>
    <x v="1"/>
    <x v="3"/>
    <x v="2"/>
    <x v="0"/>
    <n v="3"/>
    <n v="0"/>
    <n v="1.6500000000000001"/>
  </r>
  <r>
    <x v="3"/>
    <x v="15"/>
    <x v="2"/>
    <x v="2"/>
    <x v="1"/>
    <x v="0"/>
    <x v="2"/>
    <x v="1"/>
    <n v="5"/>
    <n v="0"/>
    <n v="0"/>
  </r>
  <r>
    <x v="7"/>
    <x v="9"/>
    <x v="2"/>
    <x v="1"/>
    <x v="1"/>
    <x v="0"/>
    <x v="1"/>
    <x v="0"/>
    <n v="22"/>
    <n v="0"/>
    <n v="6.0500000000000007"/>
  </r>
  <r>
    <x v="6"/>
    <x v="10"/>
    <x v="0"/>
    <x v="2"/>
    <x v="1"/>
    <x v="2"/>
    <x v="3"/>
    <x v="0"/>
    <n v="102"/>
    <n v="0"/>
    <n v="28.05"/>
  </r>
  <r>
    <x v="11"/>
    <x v="4"/>
    <x v="3"/>
    <x v="0"/>
    <x v="0"/>
    <x v="2"/>
    <x v="2"/>
    <x v="0"/>
    <n v="78"/>
    <n v="0"/>
    <n v="21.45"/>
  </r>
  <r>
    <x v="3"/>
    <x v="16"/>
    <x v="7"/>
    <x v="2"/>
    <x v="1"/>
    <x v="2"/>
    <x v="0"/>
    <x v="0"/>
    <n v="9"/>
    <n v="0"/>
    <n v="2.4750000000000001"/>
  </r>
  <r>
    <x v="3"/>
    <x v="16"/>
    <x v="7"/>
    <x v="1"/>
    <x v="1"/>
    <x v="0"/>
    <x v="2"/>
    <x v="0"/>
    <n v="80"/>
    <n v="0"/>
    <n v="22"/>
  </r>
  <r>
    <x v="0"/>
    <x v="10"/>
    <x v="0"/>
    <x v="2"/>
    <x v="1"/>
    <x v="2"/>
    <x v="0"/>
    <x v="0"/>
    <n v="78"/>
    <n v="0"/>
    <n v="20.67"/>
  </r>
  <r>
    <x v="9"/>
    <x v="27"/>
    <x v="12"/>
    <x v="0"/>
    <x v="1"/>
    <x v="0"/>
    <x v="1"/>
    <x v="0"/>
    <n v="2"/>
    <n v="0"/>
    <n v="0.53"/>
  </r>
  <r>
    <x v="7"/>
    <x v="19"/>
    <x v="2"/>
    <x v="2"/>
    <x v="1"/>
    <x v="0"/>
    <x v="3"/>
    <x v="1"/>
    <n v="7"/>
    <n v="0"/>
    <n v="0"/>
  </r>
  <r>
    <x v="0"/>
    <x v="11"/>
    <x v="2"/>
    <x v="0"/>
    <x v="1"/>
    <x v="4"/>
    <x v="2"/>
    <x v="0"/>
    <n v="164"/>
    <n v="0"/>
    <n v="90.2"/>
  </r>
  <r>
    <x v="11"/>
    <x v="6"/>
    <x v="4"/>
    <x v="1"/>
    <x v="1"/>
    <x v="3"/>
    <x v="1"/>
    <x v="0"/>
    <n v="1"/>
    <n v="0"/>
    <n v="0.55000000000000004"/>
  </r>
  <r>
    <x v="10"/>
    <x v="17"/>
    <x v="8"/>
    <x v="1"/>
    <x v="1"/>
    <x v="2"/>
    <x v="3"/>
    <x v="1"/>
    <n v="1"/>
    <n v="0"/>
    <n v="0"/>
  </r>
  <r>
    <x v="7"/>
    <x v="15"/>
    <x v="2"/>
    <x v="0"/>
    <x v="1"/>
    <x v="3"/>
    <x v="0"/>
    <x v="0"/>
    <n v="38"/>
    <n v="0"/>
    <n v="20.900000000000002"/>
  </r>
  <r>
    <x v="3"/>
    <x v="3"/>
    <x v="2"/>
    <x v="0"/>
    <x v="1"/>
    <x v="3"/>
    <x v="2"/>
    <x v="1"/>
    <n v="0"/>
    <n v="0"/>
    <n v="0"/>
  </r>
  <r>
    <x v="0"/>
    <x v="10"/>
    <x v="0"/>
    <x v="2"/>
    <x v="0"/>
    <x v="3"/>
    <x v="2"/>
    <x v="1"/>
    <n v="1"/>
    <n v="0"/>
    <n v="0"/>
  </r>
  <r>
    <x v="3"/>
    <x v="10"/>
    <x v="0"/>
    <x v="2"/>
    <x v="1"/>
    <x v="4"/>
    <x v="0"/>
    <x v="0"/>
    <n v="5"/>
    <n v="0"/>
    <n v="2.75"/>
  </r>
  <r>
    <x v="5"/>
    <x v="19"/>
    <x v="2"/>
    <x v="1"/>
    <x v="1"/>
    <x v="0"/>
    <x v="3"/>
    <x v="0"/>
    <n v="113"/>
    <n v="0"/>
    <n v="29.945"/>
  </r>
  <r>
    <x v="8"/>
    <x v="10"/>
    <x v="0"/>
    <x v="1"/>
    <x v="0"/>
    <x v="0"/>
    <x v="0"/>
    <x v="0"/>
    <n v="17"/>
    <n v="0"/>
    <n v="4.6749999999999998"/>
  </r>
  <r>
    <x v="10"/>
    <x v="10"/>
    <x v="0"/>
    <x v="1"/>
    <x v="1"/>
    <x v="0"/>
    <x v="2"/>
    <x v="0"/>
    <n v="894"/>
    <n v="0"/>
    <n v="245.85000000000002"/>
  </r>
  <r>
    <x v="10"/>
    <x v="15"/>
    <x v="2"/>
    <x v="0"/>
    <x v="1"/>
    <x v="3"/>
    <x v="2"/>
    <x v="1"/>
    <n v="12"/>
    <n v="0"/>
    <n v="0"/>
  </r>
  <r>
    <x v="9"/>
    <x v="23"/>
    <x v="2"/>
    <x v="2"/>
    <x v="1"/>
    <x v="0"/>
    <x v="3"/>
    <x v="0"/>
    <n v="2"/>
    <n v="0"/>
    <n v="0.53"/>
  </r>
  <r>
    <x v="8"/>
    <x v="12"/>
    <x v="1"/>
    <x v="2"/>
    <x v="1"/>
    <x v="2"/>
    <x v="0"/>
    <x v="0"/>
    <n v="5"/>
    <n v="0"/>
    <n v="1.375"/>
  </r>
  <r>
    <x v="6"/>
    <x v="22"/>
    <x v="7"/>
    <x v="2"/>
    <x v="1"/>
    <x v="1"/>
    <x v="2"/>
    <x v="0"/>
    <n v="2"/>
    <n v="0.60070000000000001"/>
    <n v="0.9"/>
  </r>
  <r>
    <x v="5"/>
    <x v="4"/>
    <x v="3"/>
    <x v="1"/>
    <x v="1"/>
    <x v="0"/>
    <x v="1"/>
    <x v="0"/>
    <n v="15"/>
    <n v="0"/>
    <n v="3.9750000000000001"/>
  </r>
  <r>
    <x v="5"/>
    <x v="6"/>
    <x v="4"/>
    <x v="0"/>
    <x v="0"/>
    <x v="4"/>
    <x v="1"/>
    <x v="1"/>
    <n v="13"/>
    <n v="0"/>
    <n v="0"/>
  </r>
  <r>
    <x v="10"/>
    <x v="9"/>
    <x v="2"/>
    <x v="0"/>
    <x v="1"/>
    <x v="4"/>
    <x v="3"/>
    <x v="0"/>
    <n v="27"/>
    <n v="0"/>
    <n v="14.850000000000001"/>
  </r>
  <r>
    <x v="11"/>
    <x v="19"/>
    <x v="2"/>
    <x v="0"/>
    <x v="1"/>
    <x v="0"/>
    <x v="1"/>
    <x v="0"/>
    <n v="759"/>
    <n v="0"/>
    <n v="208.72500000000002"/>
  </r>
  <r>
    <x v="4"/>
    <x v="11"/>
    <x v="2"/>
    <x v="0"/>
    <x v="1"/>
    <x v="2"/>
    <x v="2"/>
    <x v="1"/>
    <n v="208"/>
    <n v="0"/>
    <n v="0"/>
  </r>
  <r>
    <x v="8"/>
    <x v="2"/>
    <x v="2"/>
    <x v="0"/>
    <x v="1"/>
    <x v="0"/>
    <x v="1"/>
    <x v="0"/>
    <n v="179"/>
    <n v="0"/>
    <n v="49.225000000000001"/>
  </r>
  <r>
    <x v="6"/>
    <x v="8"/>
    <x v="5"/>
    <x v="2"/>
    <x v="1"/>
    <x v="4"/>
    <x v="3"/>
    <x v="0"/>
    <n v="10"/>
    <n v="0"/>
    <n v="5.5"/>
  </r>
  <r>
    <x v="11"/>
    <x v="1"/>
    <x v="1"/>
    <x v="1"/>
    <x v="1"/>
    <x v="1"/>
    <x v="3"/>
    <x v="0"/>
    <n v="6"/>
    <n v="0.77260000000000006"/>
    <n v="2.7"/>
  </r>
  <r>
    <x v="11"/>
    <x v="16"/>
    <x v="7"/>
    <x v="2"/>
    <x v="1"/>
    <x v="1"/>
    <x v="3"/>
    <x v="0"/>
    <n v="4"/>
    <n v="0.86850000000000005"/>
    <n v="1.8"/>
  </r>
  <r>
    <x v="4"/>
    <x v="9"/>
    <x v="2"/>
    <x v="0"/>
    <x v="1"/>
    <x v="1"/>
    <x v="3"/>
    <x v="0"/>
    <n v="332"/>
    <n v="95.202500000000001"/>
    <n v="149.4"/>
  </r>
  <r>
    <x v="10"/>
    <x v="17"/>
    <x v="8"/>
    <x v="0"/>
    <x v="1"/>
    <x v="0"/>
    <x v="2"/>
    <x v="1"/>
    <n v="574"/>
    <n v="0"/>
    <n v="0"/>
  </r>
  <r>
    <x v="6"/>
    <x v="4"/>
    <x v="3"/>
    <x v="0"/>
    <x v="0"/>
    <x v="0"/>
    <x v="1"/>
    <x v="1"/>
    <n v="5"/>
    <n v="0"/>
    <n v="0"/>
  </r>
  <r>
    <x v="11"/>
    <x v="7"/>
    <x v="2"/>
    <x v="0"/>
    <x v="1"/>
    <x v="0"/>
    <x v="3"/>
    <x v="0"/>
    <n v="2"/>
    <n v="0"/>
    <n v="0.55000000000000004"/>
  </r>
  <r>
    <x v="10"/>
    <x v="10"/>
    <x v="0"/>
    <x v="2"/>
    <x v="0"/>
    <x v="3"/>
    <x v="3"/>
    <x v="1"/>
    <n v="2"/>
    <n v="0"/>
    <n v="0"/>
  </r>
  <r>
    <x v="5"/>
    <x v="18"/>
    <x v="9"/>
    <x v="0"/>
    <x v="1"/>
    <x v="1"/>
    <x v="0"/>
    <x v="0"/>
    <n v="11"/>
    <n v="2.5603000000000002"/>
    <n v="4.95"/>
  </r>
  <r>
    <x v="2"/>
    <x v="23"/>
    <x v="2"/>
    <x v="0"/>
    <x v="1"/>
    <x v="3"/>
    <x v="0"/>
    <x v="0"/>
    <n v="1"/>
    <n v="0"/>
    <n v="0.55000000000000004"/>
  </r>
  <r>
    <x v="11"/>
    <x v="1"/>
    <x v="1"/>
    <x v="0"/>
    <x v="1"/>
    <x v="2"/>
    <x v="3"/>
    <x v="1"/>
    <n v="10"/>
    <n v="0"/>
    <n v="0"/>
  </r>
  <r>
    <x v="2"/>
    <x v="2"/>
    <x v="2"/>
    <x v="1"/>
    <x v="1"/>
    <x v="1"/>
    <x v="3"/>
    <x v="0"/>
    <n v="8"/>
    <n v="1.3199000000000001"/>
    <n v="3.6"/>
  </r>
  <r>
    <x v="5"/>
    <x v="7"/>
    <x v="2"/>
    <x v="0"/>
    <x v="1"/>
    <x v="1"/>
    <x v="2"/>
    <x v="0"/>
    <n v="5"/>
    <n v="0.73640000000000005"/>
    <n v="2.25"/>
  </r>
  <r>
    <x v="6"/>
    <x v="12"/>
    <x v="1"/>
    <x v="2"/>
    <x v="1"/>
    <x v="0"/>
    <x v="2"/>
    <x v="0"/>
    <n v="254"/>
    <n v="0"/>
    <n v="69.850000000000009"/>
  </r>
  <r>
    <x v="2"/>
    <x v="10"/>
    <x v="0"/>
    <x v="2"/>
    <x v="1"/>
    <x v="0"/>
    <x v="1"/>
    <x v="1"/>
    <n v="4"/>
    <n v="0"/>
    <n v="0"/>
  </r>
  <r>
    <x v="5"/>
    <x v="9"/>
    <x v="2"/>
    <x v="0"/>
    <x v="1"/>
    <x v="2"/>
    <x v="2"/>
    <x v="0"/>
    <n v="944"/>
    <n v="0"/>
    <n v="250.16000000000003"/>
  </r>
  <r>
    <x v="1"/>
    <x v="8"/>
    <x v="5"/>
    <x v="2"/>
    <x v="1"/>
    <x v="0"/>
    <x v="2"/>
    <x v="1"/>
    <n v="17"/>
    <n v="0"/>
    <n v="0"/>
  </r>
  <r>
    <x v="7"/>
    <x v="21"/>
    <x v="0"/>
    <x v="2"/>
    <x v="1"/>
    <x v="1"/>
    <x v="3"/>
    <x v="0"/>
    <n v="1"/>
    <n v="0.2505"/>
    <n v="0.45"/>
  </r>
  <r>
    <x v="5"/>
    <x v="21"/>
    <x v="0"/>
    <x v="0"/>
    <x v="1"/>
    <x v="3"/>
    <x v="1"/>
    <x v="0"/>
    <n v="1"/>
    <n v="0"/>
    <n v="0.55000000000000004"/>
  </r>
  <r>
    <x v="1"/>
    <x v="17"/>
    <x v="8"/>
    <x v="1"/>
    <x v="1"/>
    <x v="2"/>
    <x v="3"/>
    <x v="1"/>
    <n v="3"/>
    <n v="0"/>
    <n v="0"/>
  </r>
  <r>
    <x v="2"/>
    <x v="6"/>
    <x v="4"/>
    <x v="2"/>
    <x v="0"/>
    <x v="3"/>
    <x v="0"/>
    <x v="0"/>
    <n v="1"/>
    <n v="0"/>
    <n v="0.55000000000000004"/>
  </r>
  <r>
    <x v="2"/>
    <x v="0"/>
    <x v="0"/>
    <x v="2"/>
    <x v="1"/>
    <x v="1"/>
    <x v="3"/>
    <x v="0"/>
    <n v="9"/>
    <n v="2.2402000000000002"/>
    <n v="4.05"/>
  </r>
  <r>
    <x v="3"/>
    <x v="19"/>
    <x v="2"/>
    <x v="1"/>
    <x v="1"/>
    <x v="3"/>
    <x v="2"/>
    <x v="0"/>
    <n v="44"/>
    <n v="0"/>
    <n v="24.200000000000003"/>
  </r>
  <r>
    <x v="6"/>
    <x v="27"/>
    <x v="12"/>
    <x v="2"/>
    <x v="1"/>
    <x v="3"/>
    <x v="2"/>
    <x v="1"/>
    <n v="0"/>
    <n v="0"/>
    <n v="0"/>
  </r>
  <r>
    <x v="9"/>
    <x v="1"/>
    <x v="1"/>
    <x v="2"/>
    <x v="1"/>
    <x v="3"/>
    <x v="2"/>
    <x v="1"/>
    <n v="1"/>
    <n v="0"/>
    <n v="0"/>
  </r>
  <r>
    <x v="11"/>
    <x v="4"/>
    <x v="3"/>
    <x v="0"/>
    <x v="1"/>
    <x v="4"/>
    <x v="0"/>
    <x v="1"/>
    <n v="118"/>
    <n v="0"/>
    <n v="0"/>
  </r>
  <r>
    <x v="9"/>
    <x v="25"/>
    <x v="11"/>
    <x v="0"/>
    <x v="1"/>
    <x v="2"/>
    <x v="3"/>
    <x v="0"/>
    <n v="9"/>
    <n v="0"/>
    <n v="2.3850000000000002"/>
  </r>
  <r>
    <x v="4"/>
    <x v="10"/>
    <x v="0"/>
    <x v="1"/>
    <x v="1"/>
    <x v="1"/>
    <x v="2"/>
    <x v="0"/>
    <n v="253"/>
    <n v="77.760000000000005"/>
    <n v="113.85000000000001"/>
  </r>
  <r>
    <x v="2"/>
    <x v="4"/>
    <x v="3"/>
    <x v="0"/>
    <x v="1"/>
    <x v="3"/>
    <x v="3"/>
    <x v="1"/>
    <n v="24"/>
    <n v="0"/>
    <n v="0"/>
  </r>
  <r>
    <x v="2"/>
    <x v="6"/>
    <x v="4"/>
    <x v="0"/>
    <x v="1"/>
    <x v="3"/>
    <x v="0"/>
    <x v="0"/>
    <n v="204"/>
    <n v="0"/>
    <n v="112.2"/>
  </r>
  <r>
    <x v="11"/>
    <x v="17"/>
    <x v="8"/>
    <x v="1"/>
    <x v="1"/>
    <x v="4"/>
    <x v="3"/>
    <x v="1"/>
    <n v="24"/>
    <n v="0"/>
    <n v="0"/>
  </r>
  <r>
    <x v="5"/>
    <x v="4"/>
    <x v="3"/>
    <x v="2"/>
    <x v="1"/>
    <x v="0"/>
    <x v="2"/>
    <x v="1"/>
    <n v="15"/>
    <n v="0"/>
    <n v="0"/>
  </r>
  <r>
    <x v="8"/>
    <x v="9"/>
    <x v="2"/>
    <x v="1"/>
    <x v="1"/>
    <x v="1"/>
    <x v="2"/>
    <x v="0"/>
    <n v="35"/>
    <n v="7.8811"/>
    <n v="15.75"/>
  </r>
  <r>
    <x v="10"/>
    <x v="22"/>
    <x v="7"/>
    <x v="2"/>
    <x v="1"/>
    <x v="1"/>
    <x v="2"/>
    <x v="0"/>
    <n v="1"/>
    <n v="0.15010000000000001"/>
    <n v="0.45"/>
  </r>
  <r>
    <x v="1"/>
    <x v="6"/>
    <x v="4"/>
    <x v="0"/>
    <x v="1"/>
    <x v="0"/>
    <x v="1"/>
    <x v="0"/>
    <n v="1927"/>
    <n v="0"/>
    <n v="528.06500000000005"/>
  </r>
  <r>
    <x v="3"/>
    <x v="21"/>
    <x v="0"/>
    <x v="0"/>
    <x v="0"/>
    <x v="3"/>
    <x v="2"/>
    <x v="1"/>
    <n v="0"/>
    <n v="0"/>
    <n v="0"/>
  </r>
  <r>
    <x v="2"/>
    <x v="26"/>
    <x v="2"/>
    <x v="1"/>
    <x v="1"/>
    <x v="3"/>
    <x v="2"/>
    <x v="1"/>
    <n v="0"/>
    <n v="0"/>
    <n v="0"/>
  </r>
  <r>
    <x v="9"/>
    <x v="1"/>
    <x v="1"/>
    <x v="1"/>
    <x v="1"/>
    <x v="2"/>
    <x v="2"/>
    <x v="0"/>
    <n v="5"/>
    <n v="0"/>
    <n v="1.325"/>
  </r>
  <r>
    <x v="9"/>
    <x v="9"/>
    <x v="2"/>
    <x v="0"/>
    <x v="1"/>
    <x v="2"/>
    <x v="0"/>
    <x v="1"/>
    <n v="5"/>
    <n v="0"/>
    <n v="0"/>
  </r>
  <r>
    <x v="7"/>
    <x v="10"/>
    <x v="0"/>
    <x v="0"/>
    <x v="0"/>
    <x v="4"/>
    <x v="3"/>
    <x v="0"/>
    <n v="27"/>
    <n v="0"/>
    <n v="14.850000000000001"/>
  </r>
  <r>
    <x v="5"/>
    <x v="10"/>
    <x v="0"/>
    <x v="0"/>
    <x v="0"/>
    <x v="3"/>
    <x v="3"/>
    <x v="1"/>
    <n v="3"/>
    <n v="0"/>
    <n v="0"/>
  </r>
  <r>
    <x v="1"/>
    <x v="21"/>
    <x v="0"/>
    <x v="0"/>
    <x v="1"/>
    <x v="3"/>
    <x v="3"/>
    <x v="0"/>
    <n v="3"/>
    <n v="0"/>
    <n v="1.6500000000000001"/>
  </r>
  <r>
    <x v="8"/>
    <x v="4"/>
    <x v="3"/>
    <x v="0"/>
    <x v="1"/>
    <x v="1"/>
    <x v="1"/>
    <x v="0"/>
    <n v="1309"/>
    <n v="408.99710000000005"/>
    <n v="589.05000000000007"/>
  </r>
  <r>
    <x v="1"/>
    <x v="8"/>
    <x v="5"/>
    <x v="0"/>
    <x v="1"/>
    <x v="4"/>
    <x v="1"/>
    <x v="0"/>
    <n v="10"/>
    <n v="0"/>
    <n v="5.5"/>
  </r>
  <r>
    <x v="6"/>
    <x v="6"/>
    <x v="4"/>
    <x v="2"/>
    <x v="0"/>
    <x v="0"/>
    <x v="2"/>
    <x v="0"/>
    <n v="154"/>
    <n v="0"/>
    <n v="42.35"/>
  </r>
  <r>
    <x v="3"/>
    <x v="9"/>
    <x v="2"/>
    <x v="0"/>
    <x v="1"/>
    <x v="2"/>
    <x v="0"/>
    <x v="0"/>
    <n v="216"/>
    <n v="0"/>
    <n v="59.400000000000006"/>
  </r>
  <r>
    <x v="8"/>
    <x v="17"/>
    <x v="8"/>
    <x v="1"/>
    <x v="1"/>
    <x v="3"/>
    <x v="2"/>
    <x v="0"/>
    <n v="38"/>
    <n v="0"/>
    <n v="20.900000000000002"/>
  </r>
  <r>
    <x v="8"/>
    <x v="1"/>
    <x v="1"/>
    <x v="0"/>
    <x v="1"/>
    <x v="0"/>
    <x v="1"/>
    <x v="1"/>
    <n v="6"/>
    <n v="0"/>
    <n v="0"/>
  </r>
  <r>
    <x v="11"/>
    <x v="9"/>
    <x v="2"/>
    <x v="0"/>
    <x v="1"/>
    <x v="0"/>
    <x v="3"/>
    <x v="1"/>
    <n v="48"/>
    <n v="0"/>
    <n v="0"/>
  </r>
  <r>
    <x v="6"/>
    <x v="9"/>
    <x v="2"/>
    <x v="0"/>
    <x v="1"/>
    <x v="4"/>
    <x v="3"/>
    <x v="0"/>
    <n v="29"/>
    <n v="0"/>
    <n v="15.950000000000001"/>
  </r>
  <r>
    <x v="11"/>
    <x v="5"/>
    <x v="1"/>
    <x v="2"/>
    <x v="1"/>
    <x v="1"/>
    <x v="0"/>
    <x v="0"/>
    <n v="6"/>
    <n v="1.9385000000000001"/>
    <n v="2.7"/>
  </r>
  <r>
    <x v="3"/>
    <x v="1"/>
    <x v="1"/>
    <x v="0"/>
    <x v="1"/>
    <x v="3"/>
    <x v="2"/>
    <x v="1"/>
    <n v="4"/>
    <n v="0"/>
    <n v="0"/>
  </r>
  <r>
    <x v="7"/>
    <x v="5"/>
    <x v="1"/>
    <x v="0"/>
    <x v="1"/>
    <x v="2"/>
    <x v="1"/>
    <x v="0"/>
    <n v="18"/>
    <n v="0"/>
    <n v="4.95"/>
  </r>
  <r>
    <x v="2"/>
    <x v="10"/>
    <x v="0"/>
    <x v="2"/>
    <x v="1"/>
    <x v="3"/>
    <x v="2"/>
    <x v="0"/>
    <n v="229"/>
    <n v="0"/>
    <n v="125.95"/>
  </r>
  <r>
    <x v="4"/>
    <x v="9"/>
    <x v="2"/>
    <x v="2"/>
    <x v="1"/>
    <x v="0"/>
    <x v="3"/>
    <x v="0"/>
    <n v="152"/>
    <n v="0"/>
    <n v="40.28"/>
  </r>
  <r>
    <x v="10"/>
    <x v="13"/>
    <x v="0"/>
    <x v="0"/>
    <x v="1"/>
    <x v="2"/>
    <x v="2"/>
    <x v="0"/>
    <n v="55"/>
    <n v="0"/>
    <n v="15.125"/>
  </r>
  <r>
    <x v="4"/>
    <x v="12"/>
    <x v="1"/>
    <x v="1"/>
    <x v="1"/>
    <x v="2"/>
    <x v="2"/>
    <x v="0"/>
    <n v="12"/>
    <n v="0"/>
    <n v="3.18"/>
  </r>
  <r>
    <x v="4"/>
    <x v="2"/>
    <x v="2"/>
    <x v="0"/>
    <x v="1"/>
    <x v="3"/>
    <x v="1"/>
    <x v="1"/>
    <n v="1"/>
    <n v="0"/>
    <n v="0"/>
  </r>
  <r>
    <x v="1"/>
    <x v="10"/>
    <x v="0"/>
    <x v="0"/>
    <x v="1"/>
    <x v="1"/>
    <x v="0"/>
    <x v="0"/>
    <n v="2525"/>
    <n v="798.62930000000006"/>
    <n v="1136.25"/>
  </r>
  <r>
    <x v="6"/>
    <x v="8"/>
    <x v="5"/>
    <x v="2"/>
    <x v="1"/>
    <x v="0"/>
    <x v="1"/>
    <x v="1"/>
    <n v="1"/>
    <n v="0"/>
    <n v="0"/>
  </r>
  <r>
    <x v="8"/>
    <x v="19"/>
    <x v="2"/>
    <x v="1"/>
    <x v="1"/>
    <x v="5"/>
    <x v="0"/>
    <x v="1"/>
    <n v="2"/>
    <n v="60.617900000000006"/>
    <n v="0"/>
  </r>
  <r>
    <x v="4"/>
    <x v="1"/>
    <x v="1"/>
    <x v="1"/>
    <x v="1"/>
    <x v="1"/>
    <x v="0"/>
    <x v="0"/>
    <n v="4"/>
    <n v="0.3876"/>
    <n v="1.8"/>
  </r>
  <r>
    <x v="2"/>
    <x v="2"/>
    <x v="2"/>
    <x v="0"/>
    <x v="1"/>
    <x v="4"/>
    <x v="2"/>
    <x v="0"/>
    <n v="11"/>
    <n v="0"/>
    <n v="6.0500000000000007"/>
  </r>
  <r>
    <x v="1"/>
    <x v="1"/>
    <x v="1"/>
    <x v="2"/>
    <x v="1"/>
    <x v="3"/>
    <x v="3"/>
    <x v="0"/>
    <n v="3"/>
    <n v="0"/>
    <n v="1.6500000000000001"/>
  </r>
  <r>
    <x v="0"/>
    <x v="20"/>
    <x v="10"/>
    <x v="2"/>
    <x v="1"/>
    <x v="3"/>
    <x v="2"/>
    <x v="1"/>
    <n v="0"/>
    <n v="0"/>
    <n v="0"/>
  </r>
  <r>
    <x v="11"/>
    <x v="1"/>
    <x v="1"/>
    <x v="2"/>
    <x v="1"/>
    <x v="3"/>
    <x v="2"/>
    <x v="0"/>
    <n v="17"/>
    <n v="0"/>
    <n v="9.35"/>
  </r>
  <r>
    <x v="11"/>
    <x v="4"/>
    <x v="3"/>
    <x v="1"/>
    <x v="1"/>
    <x v="2"/>
    <x v="3"/>
    <x v="0"/>
    <n v="1"/>
    <n v="0"/>
    <n v="0.27500000000000002"/>
  </r>
  <r>
    <x v="9"/>
    <x v="25"/>
    <x v="11"/>
    <x v="0"/>
    <x v="1"/>
    <x v="1"/>
    <x v="1"/>
    <x v="0"/>
    <n v="1"/>
    <n v="0.21820000000000001"/>
    <n v="0.45"/>
  </r>
  <r>
    <x v="1"/>
    <x v="11"/>
    <x v="2"/>
    <x v="1"/>
    <x v="1"/>
    <x v="4"/>
    <x v="2"/>
    <x v="0"/>
    <n v="7"/>
    <n v="0"/>
    <n v="3.85"/>
  </r>
  <r>
    <x v="5"/>
    <x v="10"/>
    <x v="0"/>
    <x v="0"/>
    <x v="1"/>
    <x v="2"/>
    <x v="3"/>
    <x v="1"/>
    <n v="39"/>
    <n v="0"/>
    <n v="0"/>
  </r>
  <r>
    <x v="0"/>
    <x v="21"/>
    <x v="0"/>
    <x v="2"/>
    <x v="1"/>
    <x v="1"/>
    <x v="1"/>
    <x v="0"/>
    <n v="2"/>
    <n v="0.31790000000000002"/>
    <n v="0.9"/>
  </r>
  <r>
    <x v="8"/>
    <x v="10"/>
    <x v="0"/>
    <x v="0"/>
    <x v="0"/>
    <x v="4"/>
    <x v="0"/>
    <x v="0"/>
    <n v="57"/>
    <n v="0"/>
    <n v="31.35"/>
  </r>
  <r>
    <x v="3"/>
    <x v="6"/>
    <x v="4"/>
    <x v="2"/>
    <x v="1"/>
    <x v="3"/>
    <x v="0"/>
    <x v="0"/>
    <n v="13"/>
    <n v="0"/>
    <n v="7.15"/>
  </r>
  <r>
    <x v="9"/>
    <x v="4"/>
    <x v="3"/>
    <x v="1"/>
    <x v="0"/>
    <x v="3"/>
    <x v="2"/>
    <x v="1"/>
    <n v="0"/>
    <n v="0"/>
    <n v="0"/>
  </r>
  <r>
    <x v="3"/>
    <x v="8"/>
    <x v="5"/>
    <x v="2"/>
    <x v="1"/>
    <x v="1"/>
    <x v="1"/>
    <x v="0"/>
    <n v="2"/>
    <n v="0.3846"/>
    <n v="0.9"/>
  </r>
  <r>
    <x v="3"/>
    <x v="14"/>
    <x v="6"/>
    <x v="0"/>
    <x v="1"/>
    <x v="0"/>
    <x v="2"/>
    <x v="0"/>
    <n v="17"/>
    <n v="0"/>
    <n v="4.6749999999999998"/>
  </r>
  <r>
    <x v="1"/>
    <x v="22"/>
    <x v="7"/>
    <x v="0"/>
    <x v="1"/>
    <x v="0"/>
    <x v="2"/>
    <x v="0"/>
    <n v="219"/>
    <n v="0"/>
    <n v="60.225000000000001"/>
  </r>
  <r>
    <x v="8"/>
    <x v="8"/>
    <x v="5"/>
    <x v="0"/>
    <x v="1"/>
    <x v="2"/>
    <x v="1"/>
    <x v="0"/>
    <n v="6"/>
    <n v="0"/>
    <n v="1.6500000000000001"/>
  </r>
  <r>
    <x v="5"/>
    <x v="10"/>
    <x v="0"/>
    <x v="2"/>
    <x v="0"/>
    <x v="1"/>
    <x v="0"/>
    <x v="0"/>
    <n v="68"/>
    <n v="17.293800000000001"/>
    <n v="30.6"/>
  </r>
  <r>
    <x v="8"/>
    <x v="5"/>
    <x v="1"/>
    <x v="2"/>
    <x v="1"/>
    <x v="3"/>
    <x v="2"/>
    <x v="1"/>
    <n v="0"/>
    <n v="0"/>
    <n v="0"/>
  </r>
  <r>
    <x v="8"/>
    <x v="12"/>
    <x v="1"/>
    <x v="1"/>
    <x v="1"/>
    <x v="3"/>
    <x v="0"/>
    <x v="0"/>
    <n v="1"/>
    <n v="0"/>
    <n v="0.55000000000000004"/>
  </r>
  <r>
    <x v="11"/>
    <x v="10"/>
    <x v="0"/>
    <x v="1"/>
    <x v="0"/>
    <x v="0"/>
    <x v="3"/>
    <x v="0"/>
    <n v="29"/>
    <n v="0"/>
    <n v="7.9750000000000005"/>
  </r>
  <r>
    <x v="11"/>
    <x v="23"/>
    <x v="2"/>
    <x v="0"/>
    <x v="1"/>
    <x v="2"/>
    <x v="3"/>
    <x v="0"/>
    <n v="2"/>
    <n v="0"/>
    <n v="0.55000000000000004"/>
  </r>
  <r>
    <x v="2"/>
    <x v="6"/>
    <x v="4"/>
    <x v="0"/>
    <x v="1"/>
    <x v="0"/>
    <x v="2"/>
    <x v="0"/>
    <n v="21193"/>
    <n v="0"/>
    <n v="5828.0750000000007"/>
  </r>
  <r>
    <x v="3"/>
    <x v="11"/>
    <x v="2"/>
    <x v="1"/>
    <x v="1"/>
    <x v="3"/>
    <x v="1"/>
    <x v="0"/>
    <n v="8"/>
    <n v="0"/>
    <n v="4.4000000000000004"/>
  </r>
  <r>
    <x v="10"/>
    <x v="19"/>
    <x v="2"/>
    <x v="1"/>
    <x v="1"/>
    <x v="3"/>
    <x v="1"/>
    <x v="0"/>
    <n v="4"/>
    <n v="0"/>
    <n v="2.2000000000000002"/>
  </r>
  <r>
    <x v="9"/>
    <x v="8"/>
    <x v="5"/>
    <x v="0"/>
    <x v="1"/>
    <x v="4"/>
    <x v="3"/>
    <x v="0"/>
    <n v="7"/>
    <n v="0"/>
    <n v="3.85"/>
  </r>
  <r>
    <x v="4"/>
    <x v="19"/>
    <x v="2"/>
    <x v="0"/>
    <x v="1"/>
    <x v="4"/>
    <x v="2"/>
    <x v="0"/>
    <n v="89"/>
    <n v="0"/>
    <n v="48.95"/>
  </r>
  <r>
    <x v="1"/>
    <x v="8"/>
    <x v="5"/>
    <x v="2"/>
    <x v="1"/>
    <x v="3"/>
    <x v="2"/>
    <x v="1"/>
    <n v="0"/>
    <n v="0"/>
    <n v="0"/>
  </r>
  <r>
    <x v="1"/>
    <x v="16"/>
    <x v="7"/>
    <x v="0"/>
    <x v="1"/>
    <x v="4"/>
    <x v="3"/>
    <x v="0"/>
    <n v="21"/>
    <n v="0"/>
    <n v="11.55"/>
  </r>
  <r>
    <x v="10"/>
    <x v="0"/>
    <x v="0"/>
    <x v="0"/>
    <x v="1"/>
    <x v="0"/>
    <x v="3"/>
    <x v="1"/>
    <n v="7"/>
    <n v="0"/>
    <n v="0"/>
  </r>
  <r>
    <x v="6"/>
    <x v="2"/>
    <x v="2"/>
    <x v="2"/>
    <x v="1"/>
    <x v="2"/>
    <x v="2"/>
    <x v="0"/>
    <n v="20"/>
    <n v="0"/>
    <n v="5.5"/>
  </r>
  <r>
    <x v="1"/>
    <x v="11"/>
    <x v="2"/>
    <x v="0"/>
    <x v="1"/>
    <x v="3"/>
    <x v="0"/>
    <x v="0"/>
    <n v="337"/>
    <n v="0"/>
    <n v="185.35000000000002"/>
  </r>
  <r>
    <x v="4"/>
    <x v="23"/>
    <x v="2"/>
    <x v="2"/>
    <x v="1"/>
    <x v="3"/>
    <x v="3"/>
    <x v="0"/>
    <n v="2"/>
    <n v="0"/>
    <n v="1.1000000000000001"/>
  </r>
  <r>
    <x v="11"/>
    <x v="16"/>
    <x v="7"/>
    <x v="2"/>
    <x v="1"/>
    <x v="2"/>
    <x v="3"/>
    <x v="0"/>
    <n v="3"/>
    <n v="0"/>
    <n v="0.82500000000000007"/>
  </r>
  <r>
    <x v="0"/>
    <x v="17"/>
    <x v="8"/>
    <x v="2"/>
    <x v="1"/>
    <x v="3"/>
    <x v="0"/>
    <x v="1"/>
    <n v="2"/>
    <n v="0"/>
    <n v="0"/>
  </r>
  <r>
    <x v="0"/>
    <x v="10"/>
    <x v="0"/>
    <x v="1"/>
    <x v="0"/>
    <x v="0"/>
    <x v="3"/>
    <x v="0"/>
    <n v="33"/>
    <n v="0"/>
    <n v="8.745000000000001"/>
  </r>
  <r>
    <x v="1"/>
    <x v="26"/>
    <x v="2"/>
    <x v="0"/>
    <x v="1"/>
    <x v="2"/>
    <x v="0"/>
    <x v="1"/>
    <n v="1"/>
    <n v="0"/>
    <n v="0"/>
  </r>
  <r>
    <x v="9"/>
    <x v="25"/>
    <x v="11"/>
    <x v="0"/>
    <x v="1"/>
    <x v="4"/>
    <x v="3"/>
    <x v="0"/>
    <n v="1"/>
    <n v="0"/>
    <n v="0.55000000000000004"/>
  </r>
  <r>
    <x v="2"/>
    <x v="11"/>
    <x v="2"/>
    <x v="2"/>
    <x v="1"/>
    <x v="3"/>
    <x v="0"/>
    <x v="1"/>
    <n v="1"/>
    <n v="0"/>
    <n v="0"/>
  </r>
  <r>
    <x v="8"/>
    <x v="11"/>
    <x v="2"/>
    <x v="0"/>
    <x v="1"/>
    <x v="5"/>
    <x v="2"/>
    <x v="1"/>
    <n v="16"/>
    <n v="312.0102"/>
    <n v="0"/>
  </r>
  <r>
    <x v="3"/>
    <x v="22"/>
    <x v="7"/>
    <x v="1"/>
    <x v="1"/>
    <x v="0"/>
    <x v="2"/>
    <x v="0"/>
    <n v="1"/>
    <n v="0"/>
    <n v="0.27500000000000002"/>
  </r>
  <r>
    <x v="10"/>
    <x v="2"/>
    <x v="2"/>
    <x v="0"/>
    <x v="1"/>
    <x v="2"/>
    <x v="0"/>
    <x v="0"/>
    <n v="64"/>
    <n v="0"/>
    <n v="17.600000000000001"/>
  </r>
  <r>
    <x v="0"/>
    <x v="4"/>
    <x v="3"/>
    <x v="1"/>
    <x v="1"/>
    <x v="3"/>
    <x v="2"/>
    <x v="1"/>
    <n v="0"/>
    <n v="0"/>
    <n v="0"/>
  </r>
  <r>
    <x v="2"/>
    <x v="1"/>
    <x v="1"/>
    <x v="2"/>
    <x v="1"/>
    <x v="1"/>
    <x v="3"/>
    <x v="0"/>
    <n v="3"/>
    <n v="0.40110000000000001"/>
    <n v="1.35"/>
  </r>
  <r>
    <x v="2"/>
    <x v="13"/>
    <x v="0"/>
    <x v="0"/>
    <x v="1"/>
    <x v="0"/>
    <x v="2"/>
    <x v="0"/>
    <n v="350"/>
    <n v="0"/>
    <n v="96.25"/>
  </r>
  <r>
    <x v="0"/>
    <x v="10"/>
    <x v="0"/>
    <x v="1"/>
    <x v="1"/>
    <x v="5"/>
    <x v="1"/>
    <x v="0"/>
    <n v="2"/>
    <n v="15.984400000000001"/>
    <n v="1.3800000000000001"/>
  </r>
  <r>
    <x v="11"/>
    <x v="2"/>
    <x v="2"/>
    <x v="0"/>
    <x v="1"/>
    <x v="4"/>
    <x v="0"/>
    <x v="0"/>
    <n v="15"/>
    <n v="0"/>
    <n v="8.25"/>
  </r>
  <r>
    <x v="10"/>
    <x v="16"/>
    <x v="7"/>
    <x v="1"/>
    <x v="1"/>
    <x v="1"/>
    <x v="1"/>
    <x v="0"/>
    <n v="12"/>
    <n v="5.3239000000000001"/>
    <n v="5.4"/>
  </r>
  <r>
    <x v="6"/>
    <x v="11"/>
    <x v="2"/>
    <x v="0"/>
    <x v="1"/>
    <x v="1"/>
    <x v="2"/>
    <x v="0"/>
    <n v="3817"/>
    <n v="1074.2360000000001"/>
    <n v="1717.65"/>
  </r>
  <r>
    <x v="8"/>
    <x v="10"/>
    <x v="0"/>
    <x v="0"/>
    <x v="0"/>
    <x v="2"/>
    <x v="2"/>
    <x v="0"/>
    <n v="908"/>
    <n v="0"/>
    <n v="249.70000000000002"/>
  </r>
  <r>
    <x v="8"/>
    <x v="5"/>
    <x v="1"/>
    <x v="2"/>
    <x v="1"/>
    <x v="2"/>
    <x v="0"/>
    <x v="0"/>
    <n v="3"/>
    <n v="0"/>
    <n v="0.82500000000000007"/>
  </r>
  <r>
    <x v="0"/>
    <x v="12"/>
    <x v="1"/>
    <x v="2"/>
    <x v="1"/>
    <x v="0"/>
    <x v="0"/>
    <x v="0"/>
    <n v="42"/>
    <n v="0"/>
    <n v="11.13"/>
  </r>
  <r>
    <x v="4"/>
    <x v="4"/>
    <x v="3"/>
    <x v="0"/>
    <x v="1"/>
    <x v="3"/>
    <x v="2"/>
    <x v="1"/>
    <n v="103"/>
    <n v="0"/>
    <n v="0"/>
  </r>
  <r>
    <x v="5"/>
    <x v="0"/>
    <x v="0"/>
    <x v="2"/>
    <x v="1"/>
    <x v="0"/>
    <x v="1"/>
    <x v="0"/>
    <n v="4"/>
    <n v="0"/>
    <n v="1.06"/>
  </r>
  <r>
    <x v="8"/>
    <x v="24"/>
    <x v="2"/>
    <x v="0"/>
    <x v="1"/>
    <x v="1"/>
    <x v="0"/>
    <x v="0"/>
    <n v="72"/>
    <n v="39.373000000000005"/>
    <n v="32.4"/>
  </r>
  <r>
    <x v="9"/>
    <x v="10"/>
    <x v="0"/>
    <x v="0"/>
    <x v="1"/>
    <x v="4"/>
    <x v="2"/>
    <x v="1"/>
    <n v="292"/>
    <n v="0"/>
    <n v="0"/>
  </r>
  <r>
    <x v="2"/>
    <x v="4"/>
    <x v="3"/>
    <x v="0"/>
    <x v="1"/>
    <x v="0"/>
    <x v="0"/>
    <x v="0"/>
    <n v="8850"/>
    <n v="0"/>
    <n v="2433.75"/>
  </r>
  <r>
    <x v="3"/>
    <x v="6"/>
    <x v="4"/>
    <x v="0"/>
    <x v="0"/>
    <x v="2"/>
    <x v="3"/>
    <x v="0"/>
    <n v="81"/>
    <n v="0"/>
    <n v="22.275000000000002"/>
  </r>
  <r>
    <x v="6"/>
    <x v="13"/>
    <x v="0"/>
    <x v="0"/>
    <x v="1"/>
    <x v="0"/>
    <x v="3"/>
    <x v="1"/>
    <n v="6"/>
    <n v="0"/>
    <n v="0"/>
  </r>
  <r>
    <x v="7"/>
    <x v="19"/>
    <x v="2"/>
    <x v="0"/>
    <x v="1"/>
    <x v="1"/>
    <x v="2"/>
    <x v="0"/>
    <n v="2343"/>
    <n v="651.86680000000001"/>
    <n v="1054.3500000000001"/>
  </r>
  <r>
    <x v="7"/>
    <x v="10"/>
    <x v="0"/>
    <x v="0"/>
    <x v="0"/>
    <x v="0"/>
    <x v="3"/>
    <x v="1"/>
    <n v="52"/>
    <n v="0"/>
    <n v="0"/>
  </r>
  <r>
    <x v="1"/>
    <x v="4"/>
    <x v="3"/>
    <x v="1"/>
    <x v="1"/>
    <x v="3"/>
    <x v="2"/>
    <x v="0"/>
    <n v="2"/>
    <n v="0"/>
    <n v="1.1000000000000001"/>
  </r>
  <r>
    <x v="7"/>
    <x v="12"/>
    <x v="1"/>
    <x v="1"/>
    <x v="1"/>
    <x v="4"/>
    <x v="0"/>
    <x v="1"/>
    <n v="18"/>
    <n v="0"/>
    <n v="0"/>
  </r>
  <r>
    <x v="5"/>
    <x v="7"/>
    <x v="2"/>
    <x v="0"/>
    <x v="1"/>
    <x v="3"/>
    <x v="3"/>
    <x v="0"/>
    <n v="2"/>
    <n v="0"/>
    <n v="1.1000000000000001"/>
  </r>
  <r>
    <x v="0"/>
    <x v="10"/>
    <x v="0"/>
    <x v="1"/>
    <x v="0"/>
    <x v="2"/>
    <x v="0"/>
    <x v="0"/>
    <n v="7"/>
    <n v="0"/>
    <n v="1.855"/>
  </r>
  <r>
    <x v="3"/>
    <x v="2"/>
    <x v="2"/>
    <x v="0"/>
    <x v="1"/>
    <x v="3"/>
    <x v="3"/>
    <x v="1"/>
    <n v="1"/>
    <n v="0"/>
    <n v="0"/>
  </r>
  <r>
    <x v="10"/>
    <x v="9"/>
    <x v="2"/>
    <x v="0"/>
    <x v="1"/>
    <x v="1"/>
    <x v="2"/>
    <x v="0"/>
    <n v="944"/>
    <n v="285.92869999999999"/>
    <n v="424.8"/>
  </r>
  <r>
    <x v="1"/>
    <x v="8"/>
    <x v="5"/>
    <x v="2"/>
    <x v="1"/>
    <x v="4"/>
    <x v="3"/>
    <x v="0"/>
    <n v="8"/>
    <n v="0"/>
    <n v="4.4000000000000004"/>
  </r>
  <r>
    <x v="8"/>
    <x v="19"/>
    <x v="2"/>
    <x v="0"/>
    <x v="1"/>
    <x v="4"/>
    <x v="0"/>
    <x v="0"/>
    <n v="54"/>
    <n v="0"/>
    <n v="29.700000000000003"/>
  </r>
  <r>
    <x v="2"/>
    <x v="10"/>
    <x v="0"/>
    <x v="1"/>
    <x v="0"/>
    <x v="0"/>
    <x v="0"/>
    <x v="0"/>
    <n v="18"/>
    <n v="0"/>
    <n v="4.95"/>
  </r>
  <r>
    <x v="7"/>
    <x v="13"/>
    <x v="0"/>
    <x v="0"/>
    <x v="1"/>
    <x v="3"/>
    <x v="2"/>
    <x v="0"/>
    <n v="37"/>
    <n v="0"/>
    <n v="20.350000000000001"/>
  </r>
  <r>
    <x v="3"/>
    <x v="1"/>
    <x v="1"/>
    <x v="0"/>
    <x v="1"/>
    <x v="0"/>
    <x v="1"/>
    <x v="0"/>
    <n v="340"/>
    <n v="0"/>
    <n v="93.5"/>
  </r>
  <r>
    <x v="9"/>
    <x v="10"/>
    <x v="0"/>
    <x v="1"/>
    <x v="1"/>
    <x v="3"/>
    <x v="2"/>
    <x v="0"/>
    <n v="89"/>
    <n v="0"/>
    <n v="48.95"/>
  </r>
  <r>
    <x v="2"/>
    <x v="10"/>
    <x v="0"/>
    <x v="1"/>
    <x v="1"/>
    <x v="4"/>
    <x v="2"/>
    <x v="1"/>
    <n v="24"/>
    <n v="0"/>
    <n v="0"/>
  </r>
  <r>
    <x v="3"/>
    <x v="15"/>
    <x v="2"/>
    <x v="0"/>
    <x v="1"/>
    <x v="1"/>
    <x v="1"/>
    <x v="0"/>
    <n v="118"/>
    <n v="31.0913"/>
    <n v="53.1"/>
  </r>
  <r>
    <x v="11"/>
    <x v="9"/>
    <x v="2"/>
    <x v="2"/>
    <x v="1"/>
    <x v="3"/>
    <x v="1"/>
    <x v="0"/>
    <n v="1"/>
    <n v="0"/>
    <n v="0.55000000000000004"/>
  </r>
  <r>
    <x v="10"/>
    <x v="29"/>
    <x v="1"/>
    <x v="0"/>
    <x v="1"/>
    <x v="3"/>
    <x v="2"/>
    <x v="0"/>
    <n v="2"/>
    <n v="0"/>
    <n v="1.1000000000000001"/>
  </r>
  <r>
    <x v="0"/>
    <x v="2"/>
    <x v="2"/>
    <x v="0"/>
    <x v="1"/>
    <x v="1"/>
    <x v="1"/>
    <x v="0"/>
    <n v="60"/>
    <n v="16.314700000000002"/>
    <n v="27"/>
  </r>
  <r>
    <x v="6"/>
    <x v="10"/>
    <x v="0"/>
    <x v="1"/>
    <x v="1"/>
    <x v="0"/>
    <x v="0"/>
    <x v="1"/>
    <n v="2"/>
    <n v="0"/>
    <n v="0"/>
  </r>
  <r>
    <x v="2"/>
    <x v="0"/>
    <x v="0"/>
    <x v="0"/>
    <x v="1"/>
    <x v="3"/>
    <x v="0"/>
    <x v="0"/>
    <n v="17"/>
    <n v="0"/>
    <n v="9.35"/>
  </r>
  <r>
    <x v="11"/>
    <x v="4"/>
    <x v="3"/>
    <x v="0"/>
    <x v="1"/>
    <x v="0"/>
    <x v="3"/>
    <x v="1"/>
    <n v="112"/>
    <n v="0"/>
    <n v="0"/>
  </r>
  <r>
    <x v="2"/>
    <x v="12"/>
    <x v="1"/>
    <x v="2"/>
    <x v="1"/>
    <x v="3"/>
    <x v="1"/>
    <x v="0"/>
    <n v="1"/>
    <n v="0"/>
    <n v="0.55000000000000004"/>
  </r>
  <r>
    <x v="1"/>
    <x v="6"/>
    <x v="4"/>
    <x v="2"/>
    <x v="0"/>
    <x v="2"/>
    <x v="3"/>
    <x v="0"/>
    <n v="2"/>
    <n v="0"/>
    <n v="0.55000000000000004"/>
  </r>
  <r>
    <x v="11"/>
    <x v="5"/>
    <x v="1"/>
    <x v="0"/>
    <x v="1"/>
    <x v="2"/>
    <x v="0"/>
    <x v="1"/>
    <n v="1"/>
    <n v="0"/>
    <n v="0"/>
  </r>
  <r>
    <x v="0"/>
    <x v="19"/>
    <x v="2"/>
    <x v="2"/>
    <x v="1"/>
    <x v="1"/>
    <x v="2"/>
    <x v="0"/>
    <n v="100"/>
    <n v="27.278700000000001"/>
    <n v="45"/>
  </r>
  <r>
    <x v="4"/>
    <x v="6"/>
    <x v="4"/>
    <x v="2"/>
    <x v="1"/>
    <x v="2"/>
    <x v="3"/>
    <x v="1"/>
    <n v="2"/>
    <n v="0"/>
    <n v="0"/>
  </r>
  <r>
    <x v="8"/>
    <x v="9"/>
    <x v="2"/>
    <x v="1"/>
    <x v="1"/>
    <x v="0"/>
    <x v="3"/>
    <x v="0"/>
    <n v="68"/>
    <n v="0"/>
    <n v="18.7"/>
  </r>
  <r>
    <x v="0"/>
    <x v="13"/>
    <x v="0"/>
    <x v="2"/>
    <x v="1"/>
    <x v="0"/>
    <x v="0"/>
    <x v="0"/>
    <n v="2"/>
    <n v="0"/>
    <n v="0.53"/>
  </r>
  <r>
    <x v="9"/>
    <x v="11"/>
    <x v="2"/>
    <x v="1"/>
    <x v="1"/>
    <x v="2"/>
    <x v="2"/>
    <x v="0"/>
    <n v="93"/>
    <n v="0"/>
    <n v="24.645"/>
  </r>
  <r>
    <x v="5"/>
    <x v="18"/>
    <x v="9"/>
    <x v="0"/>
    <x v="0"/>
    <x v="3"/>
    <x v="2"/>
    <x v="1"/>
    <n v="0"/>
    <n v="0"/>
    <n v="0"/>
  </r>
  <r>
    <x v="6"/>
    <x v="12"/>
    <x v="1"/>
    <x v="1"/>
    <x v="1"/>
    <x v="1"/>
    <x v="1"/>
    <x v="0"/>
    <n v="2"/>
    <n v="0.43510000000000004"/>
    <n v="0.9"/>
  </r>
  <r>
    <x v="1"/>
    <x v="13"/>
    <x v="0"/>
    <x v="0"/>
    <x v="1"/>
    <x v="2"/>
    <x v="3"/>
    <x v="0"/>
    <n v="19"/>
    <n v="0"/>
    <n v="5.2050000000000001"/>
  </r>
  <r>
    <x v="1"/>
    <x v="6"/>
    <x v="4"/>
    <x v="2"/>
    <x v="0"/>
    <x v="3"/>
    <x v="2"/>
    <x v="1"/>
    <n v="0"/>
    <n v="0"/>
    <n v="0"/>
  </r>
  <r>
    <x v="3"/>
    <x v="22"/>
    <x v="7"/>
    <x v="0"/>
    <x v="1"/>
    <x v="3"/>
    <x v="2"/>
    <x v="1"/>
    <n v="0"/>
    <n v="0"/>
    <n v="0"/>
  </r>
  <r>
    <x v="9"/>
    <x v="10"/>
    <x v="0"/>
    <x v="0"/>
    <x v="0"/>
    <x v="2"/>
    <x v="0"/>
    <x v="1"/>
    <n v="5"/>
    <n v="0"/>
    <n v="0"/>
  </r>
  <r>
    <x v="5"/>
    <x v="6"/>
    <x v="4"/>
    <x v="0"/>
    <x v="0"/>
    <x v="2"/>
    <x v="3"/>
    <x v="0"/>
    <n v="94"/>
    <n v="0"/>
    <n v="24.91"/>
  </r>
  <r>
    <x v="9"/>
    <x v="17"/>
    <x v="8"/>
    <x v="2"/>
    <x v="1"/>
    <x v="3"/>
    <x v="2"/>
    <x v="0"/>
    <n v="188"/>
    <n v="0"/>
    <n v="103.4"/>
  </r>
  <r>
    <x v="2"/>
    <x v="7"/>
    <x v="2"/>
    <x v="0"/>
    <x v="1"/>
    <x v="3"/>
    <x v="2"/>
    <x v="1"/>
    <n v="0"/>
    <n v="0"/>
    <n v="0"/>
  </r>
  <r>
    <x v="9"/>
    <x v="16"/>
    <x v="7"/>
    <x v="2"/>
    <x v="1"/>
    <x v="2"/>
    <x v="3"/>
    <x v="0"/>
    <n v="7"/>
    <n v="0"/>
    <n v="1.855"/>
  </r>
  <r>
    <x v="9"/>
    <x v="9"/>
    <x v="2"/>
    <x v="0"/>
    <x v="1"/>
    <x v="4"/>
    <x v="1"/>
    <x v="0"/>
    <n v="1"/>
    <n v="0"/>
    <n v="0.55000000000000004"/>
  </r>
  <r>
    <x v="11"/>
    <x v="22"/>
    <x v="7"/>
    <x v="0"/>
    <x v="1"/>
    <x v="3"/>
    <x v="3"/>
    <x v="0"/>
    <n v="1"/>
    <n v="0"/>
    <n v="0.55000000000000004"/>
  </r>
  <r>
    <x v="8"/>
    <x v="18"/>
    <x v="9"/>
    <x v="1"/>
    <x v="1"/>
    <x v="0"/>
    <x v="3"/>
    <x v="0"/>
    <n v="1"/>
    <n v="0"/>
    <n v="0.27500000000000002"/>
  </r>
  <r>
    <x v="9"/>
    <x v="10"/>
    <x v="0"/>
    <x v="0"/>
    <x v="0"/>
    <x v="0"/>
    <x v="2"/>
    <x v="0"/>
    <n v="9953"/>
    <n v="0"/>
    <n v="2637.5450000000001"/>
  </r>
  <r>
    <x v="10"/>
    <x v="14"/>
    <x v="6"/>
    <x v="0"/>
    <x v="1"/>
    <x v="0"/>
    <x v="3"/>
    <x v="0"/>
    <n v="2"/>
    <n v="0"/>
    <n v="0.55000000000000004"/>
  </r>
  <r>
    <x v="4"/>
    <x v="9"/>
    <x v="2"/>
    <x v="0"/>
    <x v="1"/>
    <x v="5"/>
    <x v="3"/>
    <x v="1"/>
    <n v="1"/>
    <n v="34.668199999999999"/>
    <n v="0"/>
  </r>
  <r>
    <x v="2"/>
    <x v="12"/>
    <x v="1"/>
    <x v="2"/>
    <x v="1"/>
    <x v="1"/>
    <x v="2"/>
    <x v="0"/>
    <n v="26"/>
    <n v="9.3741000000000003"/>
    <n v="11.700000000000001"/>
  </r>
  <r>
    <x v="6"/>
    <x v="15"/>
    <x v="2"/>
    <x v="0"/>
    <x v="1"/>
    <x v="1"/>
    <x v="2"/>
    <x v="0"/>
    <n v="610"/>
    <n v="182.13630000000001"/>
    <n v="274.5"/>
  </r>
  <r>
    <x v="0"/>
    <x v="8"/>
    <x v="5"/>
    <x v="1"/>
    <x v="1"/>
    <x v="0"/>
    <x v="1"/>
    <x v="0"/>
    <n v="5"/>
    <n v="0"/>
    <n v="1.325"/>
  </r>
  <r>
    <x v="11"/>
    <x v="10"/>
    <x v="0"/>
    <x v="2"/>
    <x v="0"/>
    <x v="3"/>
    <x v="2"/>
    <x v="0"/>
    <n v="55"/>
    <n v="0"/>
    <n v="30.25"/>
  </r>
  <r>
    <x v="5"/>
    <x v="17"/>
    <x v="8"/>
    <x v="0"/>
    <x v="1"/>
    <x v="1"/>
    <x v="1"/>
    <x v="0"/>
    <n v="934"/>
    <n v="356.39590000000004"/>
    <n v="420.3"/>
  </r>
  <r>
    <x v="1"/>
    <x v="0"/>
    <x v="0"/>
    <x v="2"/>
    <x v="1"/>
    <x v="3"/>
    <x v="0"/>
    <x v="0"/>
    <n v="2"/>
    <n v="0"/>
    <n v="1.1000000000000001"/>
  </r>
  <r>
    <x v="4"/>
    <x v="0"/>
    <x v="0"/>
    <x v="0"/>
    <x v="1"/>
    <x v="2"/>
    <x v="2"/>
    <x v="1"/>
    <n v="1"/>
    <n v="0"/>
    <n v="0"/>
  </r>
  <r>
    <x v="5"/>
    <x v="5"/>
    <x v="1"/>
    <x v="0"/>
    <x v="1"/>
    <x v="3"/>
    <x v="0"/>
    <x v="0"/>
    <n v="24"/>
    <n v="0"/>
    <n v="13.200000000000001"/>
  </r>
  <r>
    <x v="1"/>
    <x v="10"/>
    <x v="0"/>
    <x v="2"/>
    <x v="1"/>
    <x v="0"/>
    <x v="2"/>
    <x v="0"/>
    <n v="2412"/>
    <n v="0"/>
    <n v="663.30000000000007"/>
  </r>
  <r>
    <x v="4"/>
    <x v="15"/>
    <x v="2"/>
    <x v="2"/>
    <x v="1"/>
    <x v="4"/>
    <x v="2"/>
    <x v="0"/>
    <n v="2"/>
    <n v="0"/>
    <n v="1.1000000000000001"/>
  </r>
  <r>
    <x v="11"/>
    <x v="10"/>
    <x v="0"/>
    <x v="1"/>
    <x v="0"/>
    <x v="2"/>
    <x v="3"/>
    <x v="0"/>
    <n v="3"/>
    <n v="0"/>
    <n v="0.82500000000000007"/>
  </r>
  <r>
    <x v="6"/>
    <x v="2"/>
    <x v="2"/>
    <x v="0"/>
    <x v="1"/>
    <x v="0"/>
    <x v="2"/>
    <x v="1"/>
    <n v="41"/>
    <n v="0"/>
    <n v="0"/>
  </r>
  <r>
    <x v="9"/>
    <x v="17"/>
    <x v="8"/>
    <x v="0"/>
    <x v="1"/>
    <x v="5"/>
    <x v="1"/>
    <x v="0"/>
    <n v="8"/>
    <n v="136.2542"/>
    <n v="5.5200000000000005"/>
  </r>
  <r>
    <x v="9"/>
    <x v="15"/>
    <x v="2"/>
    <x v="0"/>
    <x v="1"/>
    <x v="0"/>
    <x v="0"/>
    <x v="1"/>
    <n v="26"/>
    <n v="0"/>
    <n v="0"/>
  </r>
  <r>
    <x v="8"/>
    <x v="10"/>
    <x v="0"/>
    <x v="1"/>
    <x v="1"/>
    <x v="0"/>
    <x v="2"/>
    <x v="0"/>
    <n v="961"/>
    <n v="0"/>
    <n v="264.27500000000003"/>
  </r>
  <r>
    <x v="1"/>
    <x v="9"/>
    <x v="2"/>
    <x v="1"/>
    <x v="1"/>
    <x v="2"/>
    <x v="2"/>
    <x v="1"/>
    <n v="3"/>
    <n v="0"/>
    <n v="0"/>
  </r>
  <r>
    <x v="6"/>
    <x v="2"/>
    <x v="2"/>
    <x v="0"/>
    <x v="1"/>
    <x v="3"/>
    <x v="3"/>
    <x v="1"/>
    <n v="1"/>
    <n v="0"/>
    <n v="0"/>
  </r>
  <r>
    <x v="0"/>
    <x v="4"/>
    <x v="3"/>
    <x v="0"/>
    <x v="1"/>
    <x v="4"/>
    <x v="0"/>
    <x v="1"/>
    <n v="124"/>
    <n v="0"/>
    <n v="0"/>
  </r>
  <r>
    <x v="9"/>
    <x v="18"/>
    <x v="9"/>
    <x v="0"/>
    <x v="1"/>
    <x v="3"/>
    <x v="2"/>
    <x v="0"/>
    <n v="3"/>
    <n v="0"/>
    <n v="1.6500000000000001"/>
  </r>
  <r>
    <x v="4"/>
    <x v="12"/>
    <x v="1"/>
    <x v="0"/>
    <x v="1"/>
    <x v="5"/>
    <x v="2"/>
    <x v="0"/>
    <n v="1"/>
    <n v="0.7177"/>
    <n v="0.69000000000000006"/>
  </r>
  <r>
    <x v="3"/>
    <x v="26"/>
    <x v="2"/>
    <x v="0"/>
    <x v="1"/>
    <x v="0"/>
    <x v="0"/>
    <x v="0"/>
    <n v="3"/>
    <n v="0"/>
    <n v="0.82500000000000007"/>
  </r>
  <r>
    <x v="10"/>
    <x v="17"/>
    <x v="8"/>
    <x v="2"/>
    <x v="1"/>
    <x v="3"/>
    <x v="1"/>
    <x v="0"/>
    <n v="16"/>
    <n v="0"/>
    <n v="8.8000000000000007"/>
  </r>
  <r>
    <x v="6"/>
    <x v="5"/>
    <x v="1"/>
    <x v="2"/>
    <x v="1"/>
    <x v="1"/>
    <x v="1"/>
    <x v="0"/>
    <n v="1"/>
    <n v="5.1200000000000002E-2"/>
    <n v="0.45"/>
  </r>
  <r>
    <x v="3"/>
    <x v="12"/>
    <x v="1"/>
    <x v="2"/>
    <x v="1"/>
    <x v="0"/>
    <x v="3"/>
    <x v="0"/>
    <n v="58"/>
    <n v="0"/>
    <n v="15.950000000000001"/>
  </r>
  <r>
    <x v="2"/>
    <x v="11"/>
    <x v="2"/>
    <x v="2"/>
    <x v="1"/>
    <x v="2"/>
    <x v="3"/>
    <x v="1"/>
    <n v="1"/>
    <n v="0"/>
    <n v="0"/>
  </r>
  <r>
    <x v="0"/>
    <x v="11"/>
    <x v="2"/>
    <x v="0"/>
    <x v="1"/>
    <x v="3"/>
    <x v="0"/>
    <x v="1"/>
    <n v="4"/>
    <n v="0"/>
    <n v="0"/>
  </r>
  <r>
    <x v="11"/>
    <x v="6"/>
    <x v="4"/>
    <x v="2"/>
    <x v="1"/>
    <x v="1"/>
    <x v="0"/>
    <x v="0"/>
    <n v="59"/>
    <n v="13.5984"/>
    <n v="26.55"/>
  </r>
  <r>
    <x v="4"/>
    <x v="9"/>
    <x v="2"/>
    <x v="0"/>
    <x v="1"/>
    <x v="4"/>
    <x v="2"/>
    <x v="0"/>
    <n v="63"/>
    <n v="0"/>
    <n v="34.65"/>
  </r>
  <r>
    <x v="2"/>
    <x v="4"/>
    <x v="3"/>
    <x v="2"/>
    <x v="1"/>
    <x v="0"/>
    <x v="3"/>
    <x v="1"/>
    <n v="3"/>
    <n v="0"/>
    <n v="0"/>
  </r>
  <r>
    <x v="5"/>
    <x v="17"/>
    <x v="8"/>
    <x v="2"/>
    <x v="1"/>
    <x v="2"/>
    <x v="3"/>
    <x v="0"/>
    <n v="85"/>
    <n v="0"/>
    <n v="22.525000000000002"/>
  </r>
  <r>
    <x v="7"/>
    <x v="15"/>
    <x v="2"/>
    <x v="0"/>
    <x v="1"/>
    <x v="0"/>
    <x v="1"/>
    <x v="1"/>
    <n v="4"/>
    <n v="0"/>
    <n v="0"/>
  </r>
  <r>
    <x v="0"/>
    <x v="17"/>
    <x v="8"/>
    <x v="2"/>
    <x v="1"/>
    <x v="3"/>
    <x v="3"/>
    <x v="0"/>
    <n v="47"/>
    <n v="0"/>
    <n v="25.85"/>
  </r>
  <r>
    <x v="6"/>
    <x v="19"/>
    <x v="2"/>
    <x v="1"/>
    <x v="1"/>
    <x v="1"/>
    <x v="3"/>
    <x v="0"/>
    <n v="11"/>
    <n v="5.8584000000000005"/>
    <n v="4.95"/>
  </r>
  <r>
    <x v="1"/>
    <x v="21"/>
    <x v="0"/>
    <x v="0"/>
    <x v="1"/>
    <x v="2"/>
    <x v="2"/>
    <x v="0"/>
    <n v="4"/>
    <n v="0"/>
    <n v="1.1000000000000001"/>
  </r>
  <r>
    <x v="4"/>
    <x v="4"/>
    <x v="3"/>
    <x v="1"/>
    <x v="1"/>
    <x v="4"/>
    <x v="1"/>
    <x v="1"/>
    <n v="2"/>
    <n v="0"/>
    <n v="0"/>
  </r>
  <r>
    <x v="5"/>
    <x v="5"/>
    <x v="1"/>
    <x v="1"/>
    <x v="1"/>
    <x v="3"/>
    <x v="0"/>
    <x v="0"/>
    <n v="1"/>
    <n v="0"/>
    <n v="0.55000000000000004"/>
  </r>
  <r>
    <x v="3"/>
    <x v="10"/>
    <x v="0"/>
    <x v="0"/>
    <x v="0"/>
    <x v="3"/>
    <x v="3"/>
    <x v="0"/>
    <n v="119"/>
    <n v="0"/>
    <n v="65.45"/>
  </r>
  <r>
    <x v="9"/>
    <x v="16"/>
    <x v="7"/>
    <x v="0"/>
    <x v="1"/>
    <x v="0"/>
    <x v="3"/>
    <x v="1"/>
    <n v="2"/>
    <n v="0"/>
    <n v="0"/>
  </r>
  <r>
    <x v="6"/>
    <x v="6"/>
    <x v="4"/>
    <x v="2"/>
    <x v="1"/>
    <x v="3"/>
    <x v="2"/>
    <x v="1"/>
    <n v="4"/>
    <n v="0"/>
    <n v="0"/>
  </r>
  <r>
    <x v="1"/>
    <x v="0"/>
    <x v="0"/>
    <x v="0"/>
    <x v="0"/>
    <x v="1"/>
    <x v="2"/>
    <x v="0"/>
    <n v="2"/>
    <n v="0.38450000000000001"/>
    <n v="0.9"/>
  </r>
  <r>
    <x v="3"/>
    <x v="20"/>
    <x v="10"/>
    <x v="0"/>
    <x v="1"/>
    <x v="0"/>
    <x v="0"/>
    <x v="0"/>
    <n v="2"/>
    <n v="0"/>
    <n v="0.55000000000000004"/>
  </r>
  <r>
    <x v="3"/>
    <x v="6"/>
    <x v="4"/>
    <x v="2"/>
    <x v="0"/>
    <x v="0"/>
    <x v="2"/>
    <x v="0"/>
    <n v="195"/>
    <n v="0"/>
    <n v="53.625"/>
  </r>
  <r>
    <x v="10"/>
    <x v="26"/>
    <x v="2"/>
    <x v="1"/>
    <x v="1"/>
    <x v="0"/>
    <x v="2"/>
    <x v="1"/>
    <n v="3"/>
    <n v="0"/>
    <n v="0"/>
  </r>
  <r>
    <x v="0"/>
    <x v="22"/>
    <x v="7"/>
    <x v="2"/>
    <x v="1"/>
    <x v="0"/>
    <x v="3"/>
    <x v="0"/>
    <n v="11"/>
    <n v="0"/>
    <n v="2.915"/>
  </r>
  <r>
    <x v="2"/>
    <x v="5"/>
    <x v="1"/>
    <x v="0"/>
    <x v="1"/>
    <x v="0"/>
    <x v="2"/>
    <x v="0"/>
    <n v="1536"/>
    <n v="0"/>
    <n v="422.40000000000003"/>
  </r>
  <r>
    <x v="5"/>
    <x v="16"/>
    <x v="7"/>
    <x v="1"/>
    <x v="1"/>
    <x v="0"/>
    <x v="1"/>
    <x v="0"/>
    <n v="5"/>
    <n v="0"/>
    <n v="1.325"/>
  </r>
  <r>
    <x v="2"/>
    <x v="17"/>
    <x v="8"/>
    <x v="1"/>
    <x v="1"/>
    <x v="3"/>
    <x v="1"/>
    <x v="0"/>
    <n v="2"/>
    <n v="0"/>
    <n v="1.1000000000000001"/>
  </r>
  <r>
    <x v="10"/>
    <x v="2"/>
    <x v="2"/>
    <x v="0"/>
    <x v="1"/>
    <x v="4"/>
    <x v="3"/>
    <x v="0"/>
    <n v="4"/>
    <n v="0"/>
    <n v="2.2000000000000002"/>
  </r>
  <r>
    <x v="1"/>
    <x v="17"/>
    <x v="8"/>
    <x v="2"/>
    <x v="1"/>
    <x v="1"/>
    <x v="0"/>
    <x v="0"/>
    <n v="178"/>
    <n v="38.918700000000001"/>
    <n v="80.100000000000009"/>
  </r>
  <r>
    <x v="2"/>
    <x v="24"/>
    <x v="2"/>
    <x v="2"/>
    <x v="1"/>
    <x v="0"/>
    <x v="3"/>
    <x v="0"/>
    <n v="4"/>
    <n v="0"/>
    <n v="1.1000000000000001"/>
  </r>
  <r>
    <x v="7"/>
    <x v="19"/>
    <x v="2"/>
    <x v="2"/>
    <x v="1"/>
    <x v="2"/>
    <x v="1"/>
    <x v="0"/>
    <n v="11"/>
    <n v="0"/>
    <n v="3.0250000000000004"/>
  </r>
  <r>
    <x v="7"/>
    <x v="6"/>
    <x v="4"/>
    <x v="0"/>
    <x v="1"/>
    <x v="4"/>
    <x v="1"/>
    <x v="1"/>
    <n v="12"/>
    <n v="0"/>
    <n v="0"/>
  </r>
  <r>
    <x v="10"/>
    <x v="12"/>
    <x v="1"/>
    <x v="0"/>
    <x v="1"/>
    <x v="0"/>
    <x v="3"/>
    <x v="1"/>
    <n v="17"/>
    <n v="0"/>
    <n v="0"/>
  </r>
  <r>
    <x v="11"/>
    <x v="22"/>
    <x v="7"/>
    <x v="0"/>
    <x v="1"/>
    <x v="2"/>
    <x v="3"/>
    <x v="0"/>
    <n v="3"/>
    <n v="0"/>
    <n v="0.82500000000000007"/>
  </r>
  <r>
    <x v="11"/>
    <x v="1"/>
    <x v="1"/>
    <x v="0"/>
    <x v="1"/>
    <x v="0"/>
    <x v="1"/>
    <x v="1"/>
    <n v="4"/>
    <n v="0"/>
    <n v="0"/>
  </r>
  <r>
    <x v="2"/>
    <x v="4"/>
    <x v="3"/>
    <x v="2"/>
    <x v="0"/>
    <x v="2"/>
    <x v="2"/>
    <x v="1"/>
    <n v="3"/>
    <n v="0"/>
    <n v="0"/>
  </r>
  <r>
    <x v="1"/>
    <x v="19"/>
    <x v="2"/>
    <x v="0"/>
    <x v="1"/>
    <x v="4"/>
    <x v="0"/>
    <x v="1"/>
    <n v="91"/>
    <n v="0"/>
    <n v="0"/>
  </r>
  <r>
    <x v="8"/>
    <x v="6"/>
    <x v="4"/>
    <x v="0"/>
    <x v="0"/>
    <x v="4"/>
    <x v="0"/>
    <x v="1"/>
    <n v="20"/>
    <n v="0"/>
    <n v="0"/>
  </r>
  <r>
    <x v="0"/>
    <x v="12"/>
    <x v="1"/>
    <x v="0"/>
    <x v="1"/>
    <x v="3"/>
    <x v="1"/>
    <x v="0"/>
    <n v="19"/>
    <n v="0"/>
    <n v="10.450000000000001"/>
  </r>
  <r>
    <x v="3"/>
    <x v="2"/>
    <x v="2"/>
    <x v="1"/>
    <x v="1"/>
    <x v="0"/>
    <x v="0"/>
    <x v="0"/>
    <n v="14"/>
    <n v="0"/>
    <n v="3.85"/>
  </r>
  <r>
    <x v="11"/>
    <x v="4"/>
    <x v="3"/>
    <x v="2"/>
    <x v="0"/>
    <x v="2"/>
    <x v="0"/>
    <x v="1"/>
    <n v="2"/>
    <n v="0"/>
    <n v="0"/>
  </r>
  <r>
    <x v="5"/>
    <x v="10"/>
    <x v="0"/>
    <x v="2"/>
    <x v="0"/>
    <x v="2"/>
    <x v="0"/>
    <x v="1"/>
    <n v="1"/>
    <n v="0"/>
    <n v="0"/>
  </r>
  <r>
    <x v="0"/>
    <x v="10"/>
    <x v="0"/>
    <x v="0"/>
    <x v="0"/>
    <x v="3"/>
    <x v="2"/>
    <x v="1"/>
    <n v="23"/>
    <n v="0"/>
    <n v="0"/>
  </r>
  <r>
    <x v="4"/>
    <x v="6"/>
    <x v="4"/>
    <x v="0"/>
    <x v="0"/>
    <x v="3"/>
    <x v="0"/>
    <x v="0"/>
    <n v="33"/>
    <n v="0"/>
    <n v="18.150000000000002"/>
  </r>
  <r>
    <x v="4"/>
    <x v="0"/>
    <x v="0"/>
    <x v="0"/>
    <x v="1"/>
    <x v="3"/>
    <x v="2"/>
    <x v="0"/>
    <n v="159"/>
    <n v="0"/>
    <n v="87.45"/>
  </r>
  <r>
    <x v="3"/>
    <x v="16"/>
    <x v="7"/>
    <x v="0"/>
    <x v="1"/>
    <x v="3"/>
    <x v="2"/>
    <x v="0"/>
    <n v="583"/>
    <n v="0"/>
    <n v="320.65000000000003"/>
  </r>
  <r>
    <x v="7"/>
    <x v="11"/>
    <x v="2"/>
    <x v="0"/>
    <x v="1"/>
    <x v="5"/>
    <x v="2"/>
    <x v="0"/>
    <n v="3"/>
    <n v="2.9861"/>
    <n v="2.0700000000000003"/>
  </r>
  <r>
    <x v="0"/>
    <x v="10"/>
    <x v="0"/>
    <x v="0"/>
    <x v="1"/>
    <x v="0"/>
    <x v="0"/>
    <x v="1"/>
    <n v="197"/>
    <n v="0"/>
    <n v="0"/>
  </r>
  <r>
    <x v="7"/>
    <x v="23"/>
    <x v="2"/>
    <x v="0"/>
    <x v="1"/>
    <x v="1"/>
    <x v="2"/>
    <x v="0"/>
    <n v="1"/>
    <n v="0.10020000000000001"/>
    <n v="0.45"/>
  </r>
  <r>
    <x v="11"/>
    <x v="10"/>
    <x v="0"/>
    <x v="0"/>
    <x v="1"/>
    <x v="1"/>
    <x v="0"/>
    <x v="0"/>
    <n v="2932"/>
    <n v="1005.2826"/>
    <n v="1319.4"/>
  </r>
  <r>
    <x v="2"/>
    <x v="8"/>
    <x v="5"/>
    <x v="0"/>
    <x v="1"/>
    <x v="4"/>
    <x v="3"/>
    <x v="1"/>
    <n v="14"/>
    <n v="0"/>
    <n v="0"/>
  </r>
  <r>
    <x v="4"/>
    <x v="8"/>
    <x v="5"/>
    <x v="0"/>
    <x v="1"/>
    <x v="0"/>
    <x v="2"/>
    <x v="1"/>
    <n v="27"/>
    <n v="0"/>
    <n v="0"/>
  </r>
  <r>
    <x v="11"/>
    <x v="4"/>
    <x v="3"/>
    <x v="2"/>
    <x v="1"/>
    <x v="1"/>
    <x v="2"/>
    <x v="0"/>
    <n v="193"/>
    <n v="51.353700000000003"/>
    <n v="86.850000000000009"/>
  </r>
  <r>
    <x v="4"/>
    <x v="10"/>
    <x v="0"/>
    <x v="0"/>
    <x v="1"/>
    <x v="0"/>
    <x v="2"/>
    <x v="0"/>
    <n v="45257"/>
    <n v="0"/>
    <n v="11993.105000000001"/>
  </r>
  <r>
    <x v="1"/>
    <x v="4"/>
    <x v="3"/>
    <x v="0"/>
    <x v="1"/>
    <x v="3"/>
    <x v="0"/>
    <x v="1"/>
    <n v="9"/>
    <n v="0"/>
    <n v="0"/>
  </r>
  <r>
    <x v="3"/>
    <x v="13"/>
    <x v="0"/>
    <x v="2"/>
    <x v="1"/>
    <x v="0"/>
    <x v="3"/>
    <x v="0"/>
    <n v="17"/>
    <n v="0"/>
    <n v="4.6749999999999998"/>
  </r>
  <r>
    <x v="0"/>
    <x v="0"/>
    <x v="0"/>
    <x v="0"/>
    <x v="1"/>
    <x v="4"/>
    <x v="0"/>
    <x v="0"/>
    <n v="10"/>
    <n v="0"/>
    <n v="5.5"/>
  </r>
  <r>
    <x v="9"/>
    <x v="4"/>
    <x v="3"/>
    <x v="0"/>
    <x v="1"/>
    <x v="4"/>
    <x v="2"/>
    <x v="0"/>
    <n v="526"/>
    <n v="0"/>
    <n v="289.3"/>
  </r>
  <r>
    <x v="1"/>
    <x v="25"/>
    <x v="11"/>
    <x v="0"/>
    <x v="1"/>
    <x v="3"/>
    <x v="2"/>
    <x v="0"/>
    <n v="3"/>
    <n v="0"/>
    <n v="1.6500000000000001"/>
  </r>
  <r>
    <x v="1"/>
    <x v="10"/>
    <x v="0"/>
    <x v="0"/>
    <x v="1"/>
    <x v="5"/>
    <x v="1"/>
    <x v="1"/>
    <n v="12"/>
    <n v="493.69310000000002"/>
    <n v="0"/>
  </r>
  <r>
    <x v="3"/>
    <x v="13"/>
    <x v="0"/>
    <x v="0"/>
    <x v="1"/>
    <x v="3"/>
    <x v="2"/>
    <x v="1"/>
    <n v="0"/>
    <n v="0"/>
    <n v="0"/>
  </r>
  <r>
    <x v="6"/>
    <x v="8"/>
    <x v="5"/>
    <x v="2"/>
    <x v="1"/>
    <x v="3"/>
    <x v="2"/>
    <x v="0"/>
    <n v="6"/>
    <n v="0"/>
    <n v="3.3000000000000003"/>
  </r>
  <r>
    <x v="0"/>
    <x v="10"/>
    <x v="0"/>
    <x v="0"/>
    <x v="0"/>
    <x v="2"/>
    <x v="1"/>
    <x v="1"/>
    <n v="1"/>
    <n v="0"/>
    <n v="0"/>
  </r>
  <r>
    <x v="11"/>
    <x v="1"/>
    <x v="1"/>
    <x v="2"/>
    <x v="1"/>
    <x v="2"/>
    <x v="1"/>
    <x v="0"/>
    <n v="1"/>
    <n v="0"/>
    <n v="0.27500000000000002"/>
  </r>
  <r>
    <x v="7"/>
    <x v="13"/>
    <x v="0"/>
    <x v="0"/>
    <x v="1"/>
    <x v="0"/>
    <x v="1"/>
    <x v="1"/>
    <n v="3"/>
    <n v="0"/>
    <n v="0"/>
  </r>
  <r>
    <x v="0"/>
    <x v="12"/>
    <x v="1"/>
    <x v="1"/>
    <x v="1"/>
    <x v="0"/>
    <x v="0"/>
    <x v="0"/>
    <n v="20"/>
    <n v="0"/>
    <n v="5.3"/>
  </r>
  <r>
    <x v="1"/>
    <x v="0"/>
    <x v="0"/>
    <x v="0"/>
    <x v="0"/>
    <x v="2"/>
    <x v="2"/>
    <x v="0"/>
    <n v="1"/>
    <n v="0"/>
    <n v="0.27500000000000002"/>
  </r>
  <r>
    <x v="5"/>
    <x v="10"/>
    <x v="0"/>
    <x v="2"/>
    <x v="1"/>
    <x v="0"/>
    <x v="1"/>
    <x v="1"/>
    <n v="2"/>
    <n v="0"/>
    <n v="0"/>
  </r>
  <r>
    <x v="3"/>
    <x v="12"/>
    <x v="1"/>
    <x v="2"/>
    <x v="1"/>
    <x v="1"/>
    <x v="3"/>
    <x v="0"/>
    <n v="10"/>
    <n v="3.6942000000000004"/>
    <n v="4.5"/>
  </r>
  <r>
    <x v="7"/>
    <x v="6"/>
    <x v="4"/>
    <x v="2"/>
    <x v="1"/>
    <x v="4"/>
    <x v="1"/>
    <x v="0"/>
    <n v="2"/>
    <n v="0"/>
    <n v="1.1000000000000001"/>
  </r>
  <r>
    <x v="4"/>
    <x v="8"/>
    <x v="5"/>
    <x v="2"/>
    <x v="1"/>
    <x v="0"/>
    <x v="3"/>
    <x v="0"/>
    <n v="29"/>
    <n v="0"/>
    <n v="7.6850000000000005"/>
  </r>
  <r>
    <x v="3"/>
    <x v="7"/>
    <x v="2"/>
    <x v="0"/>
    <x v="1"/>
    <x v="1"/>
    <x v="0"/>
    <x v="0"/>
    <n v="4"/>
    <n v="0.65339999999999998"/>
    <n v="1.8"/>
  </r>
  <r>
    <x v="4"/>
    <x v="26"/>
    <x v="2"/>
    <x v="0"/>
    <x v="1"/>
    <x v="2"/>
    <x v="2"/>
    <x v="1"/>
    <n v="4"/>
    <n v="0"/>
    <n v="0"/>
  </r>
  <r>
    <x v="9"/>
    <x v="4"/>
    <x v="3"/>
    <x v="2"/>
    <x v="1"/>
    <x v="1"/>
    <x v="0"/>
    <x v="0"/>
    <n v="50"/>
    <n v="16.065899999999999"/>
    <n v="22.5"/>
  </r>
  <r>
    <x v="11"/>
    <x v="16"/>
    <x v="7"/>
    <x v="1"/>
    <x v="1"/>
    <x v="3"/>
    <x v="2"/>
    <x v="1"/>
    <n v="0"/>
    <n v="0"/>
    <n v="0"/>
  </r>
  <r>
    <x v="4"/>
    <x v="27"/>
    <x v="12"/>
    <x v="0"/>
    <x v="1"/>
    <x v="3"/>
    <x v="2"/>
    <x v="1"/>
    <n v="0"/>
    <n v="0"/>
    <n v="0"/>
  </r>
  <r>
    <x v="1"/>
    <x v="10"/>
    <x v="0"/>
    <x v="0"/>
    <x v="1"/>
    <x v="0"/>
    <x v="0"/>
    <x v="0"/>
    <n v="8557"/>
    <n v="0"/>
    <n v="2353.1750000000002"/>
  </r>
  <r>
    <x v="0"/>
    <x v="4"/>
    <x v="3"/>
    <x v="0"/>
    <x v="1"/>
    <x v="4"/>
    <x v="3"/>
    <x v="0"/>
    <n v="194"/>
    <n v="0"/>
    <n v="106.7"/>
  </r>
  <r>
    <x v="2"/>
    <x v="17"/>
    <x v="8"/>
    <x v="2"/>
    <x v="1"/>
    <x v="2"/>
    <x v="3"/>
    <x v="1"/>
    <n v="7"/>
    <n v="0"/>
    <n v="0"/>
  </r>
  <r>
    <x v="3"/>
    <x v="10"/>
    <x v="0"/>
    <x v="0"/>
    <x v="0"/>
    <x v="4"/>
    <x v="0"/>
    <x v="0"/>
    <n v="49"/>
    <n v="0"/>
    <n v="26.950000000000003"/>
  </r>
  <r>
    <x v="10"/>
    <x v="8"/>
    <x v="5"/>
    <x v="2"/>
    <x v="1"/>
    <x v="3"/>
    <x v="2"/>
    <x v="0"/>
    <n v="16"/>
    <n v="0"/>
    <n v="8.8000000000000007"/>
  </r>
  <r>
    <x v="7"/>
    <x v="6"/>
    <x v="4"/>
    <x v="1"/>
    <x v="0"/>
    <x v="0"/>
    <x v="0"/>
    <x v="0"/>
    <n v="3"/>
    <n v="0"/>
    <n v="0.82500000000000007"/>
  </r>
  <r>
    <x v="1"/>
    <x v="0"/>
    <x v="0"/>
    <x v="2"/>
    <x v="1"/>
    <x v="2"/>
    <x v="3"/>
    <x v="0"/>
    <n v="1"/>
    <n v="0"/>
    <n v="0.27500000000000002"/>
  </r>
  <r>
    <x v="6"/>
    <x v="4"/>
    <x v="3"/>
    <x v="0"/>
    <x v="0"/>
    <x v="2"/>
    <x v="1"/>
    <x v="1"/>
    <n v="7"/>
    <n v="0"/>
    <n v="0"/>
  </r>
  <r>
    <x v="9"/>
    <x v="9"/>
    <x v="2"/>
    <x v="2"/>
    <x v="1"/>
    <x v="3"/>
    <x v="2"/>
    <x v="1"/>
    <n v="21"/>
    <n v="0"/>
    <n v="0"/>
  </r>
  <r>
    <x v="1"/>
    <x v="4"/>
    <x v="3"/>
    <x v="1"/>
    <x v="1"/>
    <x v="0"/>
    <x v="0"/>
    <x v="0"/>
    <n v="18"/>
    <n v="0"/>
    <n v="4.95"/>
  </r>
  <r>
    <x v="6"/>
    <x v="29"/>
    <x v="1"/>
    <x v="0"/>
    <x v="1"/>
    <x v="3"/>
    <x v="2"/>
    <x v="1"/>
    <n v="0"/>
    <n v="0"/>
    <n v="0"/>
  </r>
  <r>
    <x v="1"/>
    <x v="1"/>
    <x v="1"/>
    <x v="0"/>
    <x v="1"/>
    <x v="4"/>
    <x v="0"/>
    <x v="1"/>
    <n v="42"/>
    <n v="0"/>
    <n v="0"/>
  </r>
  <r>
    <x v="8"/>
    <x v="25"/>
    <x v="11"/>
    <x v="0"/>
    <x v="1"/>
    <x v="0"/>
    <x v="3"/>
    <x v="0"/>
    <n v="14"/>
    <n v="0"/>
    <n v="3.85"/>
  </r>
  <r>
    <x v="4"/>
    <x v="2"/>
    <x v="2"/>
    <x v="0"/>
    <x v="1"/>
    <x v="2"/>
    <x v="3"/>
    <x v="1"/>
    <n v="12"/>
    <n v="0"/>
    <n v="0"/>
  </r>
  <r>
    <x v="0"/>
    <x v="6"/>
    <x v="4"/>
    <x v="2"/>
    <x v="0"/>
    <x v="2"/>
    <x v="3"/>
    <x v="0"/>
    <n v="9"/>
    <n v="0"/>
    <n v="2.3850000000000002"/>
  </r>
  <r>
    <x v="0"/>
    <x v="2"/>
    <x v="2"/>
    <x v="2"/>
    <x v="1"/>
    <x v="0"/>
    <x v="1"/>
    <x v="0"/>
    <n v="5"/>
    <n v="0"/>
    <n v="1.325"/>
  </r>
  <r>
    <x v="4"/>
    <x v="5"/>
    <x v="1"/>
    <x v="1"/>
    <x v="1"/>
    <x v="3"/>
    <x v="2"/>
    <x v="1"/>
    <n v="0"/>
    <n v="0"/>
    <n v="0"/>
  </r>
  <r>
    <x v="10"/>
    <x v="16"/>
    <x v="7"/>
    <x v="0"/>
    <x v="1"/>
    <x v="2"/>
    <x v="0"/>
    <x v="1"/>
    <n v="2"/>
    <n v="0"/>
    <n v="0"/>
  </r>
  <r>
    <x v="3"/>
    <x v="6"/>
    <x v="4"/>
    <x v="2"/>
    <x v="0"/>
    <x v="2"/>
    <x v="2"/>
    <x v="0"/>
    <n v="12"/>
    <n v="0"/>
    <n v="3.3000000000000003"/>
  </r>
  <r>
    <x v="10"/>
    <x v="11"/>
    <x v="2"/>
    <x v="0"/>
    <x v="1"/>
    <x v="4"/>
    <x v="3"/>
    <x v="0"/>
    <n v="42"/>
    <n v="0"/>
    <n v="23.1"/>
  </r>
  <r>
    <x v="6"/>
    <x v="3"/>
    <x v="2"/>
    <x v="0"/>
    <x v="1"/>
    <x v="3"/>
    <x v="2"/>
    <x v="0"/>
    <n v="2"/>
    <n v="0"/>
    <n v="1.1000000000000001"/>
  </r>
  <r>
    <x v="11"/>
    <x v="6"/>
    <x v="4"/>
    <x v="2"/>
    <x v="1"/>
    <x v="3"/>
    <x v="0"/>
    <x v="0"/>
    <n v="14"/>
    <n v="0"/>
    <n v="7.7"/>
  </r>
  <r>
    <x v="5"/>
    <x v="0"/>
    <x v="0"/>
    <x v="2"/>
    <x v="1"/>
    <x v="3"/>
    <x v="2"/>
    <x v="1"/>
    <n v="4"/>
    <n v="0"/>
    <n v="0"/>
  </r>
  <r>
    <x v="1"/>
    <x v="18"/>
    <x v="9"/>
    <x v="2"/>
    <x v="1"/>
    <x v="3"/>
    <x v="2"/>
    <x v="0"/>
    <n v="1"/>
    <n v="0"/>
    <n v="0.55000000000000004"/>
  </r>
  <r>
    <x v="8"/>
    <x v="15"/>
    <x v="2"/>
    <x v="0"/>
    <x v="1"/>
    <x v="3"/>
    <x v="0"/>
    <x v="1"/>
    <n v="1"/>
    <n v="0"/>
    <n v="0"/>
  </r>
  <r>
    <x v="2"/>
    <x v="4"/>
    <x v="3"/>
    <x v="2"/>
    <x v="1"/>
    <x v="3"/>
    <x v="3"/>
    <x v="0"/>
    <n v="5"/>
    <n v="0"/>
    <n v="2.75"/>
  </r>
  <r>
    <x v="5"/>
    <x v="4"/>
    <x v="3"/>
    <x v="1"/>
    <x v="1"/>
    <x v="3"/>
    <x v="0"/>
    <x v="0"/>
    <n v="1"/>
    <n v="0"/>
    <n v="0.55000000000000004"/>
  </r>
  <r>
    <x v="3"/>
    <x v="17"/>
    <x v="8"/>
    <x v="1"/>
    <x v="1"/>
    <x v="5"/>
    <x v="2"/>
    <x v="0"/>
    <n v="5"/>
    <n v="17.104200000000002"/>
    <n v="3.45"/>
  </r>
  <r>
    <x v="10"/>
    <x v="19"/>
    <x v="2"/>
    <x v="2"/>
    <x v="1"/>
    <x v="0"/>
    <x v="1"/>
    <x v="0"/>
    <n v="46"/>
    <n v="0"/>
    <n v="12.65"/>
  </r>
  <r>
    <x v="11"/>
    <x v="1"/>
    <x v="1"/>
    <x v="2"/>
    <x v="1"/>
    <x v="4"/>
    <x v="2"/>
    <x v="0"/>
    <n v="9"/>
    <n v="0"/>
    <n v="4.95"/>
  </r>
  <r>
    <x v="6"/>
    <x v="9"/>
    <x v="2"/>
    <x v="1"/>
    <x v="1"/>
    <x v="2"/>
    <x v="0"/>
    <x v="0"/>
    <n v="6"/>
    <n v="0"/>
    <n v="1.6500000000000001"/>
  </r>
  <r>
    <x v="4"/>
    <x v="9"/>
    <x v="2"/>
    <x v="2"/>
    <x v="1"/>
    <x v="1"/>
    <x v="1"/>
    <x v="0"/>
    <n v="11"/>
    <n v="7.4753000000000007"/>
    <n v="4.95"/>
  </r>
  <r>
    <x v="1"/>
    <x v="19"/>
    <x v="2"/>
    <x v="0"/>
    <x v="1"/>
    <x v="3"/>
    <x v="1"/>
    <x v="0"/>
    <n v="76"/>
    <n v="0"/>
    <n v="41.800000000000004"/>
  </r>
  <r>
    <x v="0"/>
    <x v="4"/>
    <x v="3"/>
    <x v="0"/>
    <x v="0"/>
    <x v="4"/>
    <x v="3"/>
    <x v="0"/>
    <n v="1"/>
    <n v="0"/>
    <n v="0.55000000000000004"/>
  </r>
  <r>
    <x v="6"/>
    <x v="17"/>
    <x v="8"/>
    <x v="2"/>
    <x v="1"/>
    <x v="3"/>
    <x v="2"/>
    <x v="0"/>
    <n v="186"/>
    <n v="0"/>
    <n v="102.30000000000001"/>
  </r>
  <r>
    <x v="10"/>
    <x v="4"/>
    <x v="3"/>
    <x v="0"/>
    <x v="1"/>
    <x v="4"/>
    <x v="1"/>
    <x v="0"/>
    <n v="75"/>
    <n v="0"/>
    <n v="41.25"/>
  </r>
  <r>
    <x v="4"/>
    <x v="10"/>
    <x v="0"/>
    <x v="1"/>
    <x v="1"/>
    <x v="4"/>
    <x v="3"/>
    <x v="1"/>
    <n v="11"/>
    <n v="0"/>
    <n v="0"/>
  </r>
  <r>
    <x v="1"/>
    <x v="26"/>
    <x v="2"/>
    <x v="1"/>
    <x v="1"/>
    <x v="3"/>
    <x v="3"/>
    <x v="0"/>
    <n v="1"/>
    <n v="0"/>
    <n v="0.55000000000000004"/>
  </r>
  <r>
    <x v="3"/>
    <x v="16"/>
    <x v="7"/>
    <x v="0"/>
    <x v="1"/>
    <x v="2"/>
    <x v="2"/>
    <x v="1"/>
    <n v="8"/>
    <n v="0"/>
    <n v="0"/>
  </r>
  <r>
    <x v="8"/>
    <x v="0"/>
    <x v="0"/>
    <x v="0"/>
    <x v="1"/>
    <x v="0"/>
    <x v="2"/>
    <x v="0"/>
    <n v="1964"/>
    <n v="0"/>
    <n v="540.1"/>
  </r>
  <r>
    <x v="11"/>
    <x v="4"/>
    <x v="3"/>
    <x v="2"/>
    <x v="0"/>
    <x v="2"/>
    <x v="3"/>
    <x v="0"/>
    <n v="1"/>
    <n v="0"/>
    <n v="0.27500000000000002"/>
  </r>
  <r>
    <x v="11"/>
    <x v="3"/>
    <x v="2"/>
    <x v="0"/>
    <x v="1"/>
    <x v="1"/>
    <x v="2"/>
    <x v="0"/>
    <n v="2"/>
    <n v="0.5857"/>
    <n v="0.9"/>
  </r>
  <r>
    <x v="1"/>
    <x v="2"/>
    <x v="2"/>
    <x v="2"/>
    <x v="1"/>
    <x v="0"/>
    <x v="0"/>
    <x v="0"/>
    <n v="27"/>
    <n v="0"/>
    <n v="7.4250000000000007"/>
  </r>
  <r>
    <x v="6"/>
    <x v="15"/>
    <x v="2"/>
    <x v="0"/>
    <x v="1"/>
    <x v="0"/>
    <x v="0"/>
    <x v="1"/>
    <n v="24"/>
    <n v="0"/>
    <n v="0"/>
  </r>
  <r>
    <x v="2"/>
    <x v="8"/>
    <x v="5"/>
    <x v="1"/>
    <x v="1"/>
    <x v="1"/>
    <x v="0"/>
    <x v="0"/>
    <n v="21"/>
    <n v="4.5293999999999999"/>
    <n v="9.4500000000000011"/>
  </r>
  <r>
    <x v="9"/>
    <x v="17"/>
    <x v="8"/>
    <x v="2"/>
    <x v="1"/>
    <x v="0"/>
    <x v="3"/>
    <x v="0"/>
    <n v="641"/>
    <n v="0"/>
    <n v="169.86500000000001"/>
  </r>
  <r>
    <x v="7"/>
    <x v="10"/>
    <x v="0"/>
    <x v="1"/>
    <x v="1"/>
    <x v="3"/>
    <x v="0"/>
    <x v="0"/>
    <n v="8"/>
    <n v="0"/>
    <n v="4.4000000000000004"/>
  </r>
  <r>
    <x v="8"/>
    <x v="18"/>
    <x v="9"/>
    <x v="0"/>
    <x v="1"/>
    <x v="2"/>
    <x v="2"/>
    <x v="0"/>
    <n v="10"/>
    <n v="0"/>
    <n v="2.75"/>
  </r>
  <r>
    <x v="1"/>
    <x v="11"/>
    <x v="2"/>
    <x v="1"/>
    <x v="1"/>
    <x v="0"/>
    <x v="1"/>
    <x v="0"/>
    <n v="51"/>
    <n v="0"/>
    <n v="13.995000000000001"/>
  </r>
  <r>
    <x v="10"/>
    <x v="2"/>
    <x v="2"/>
    <x v="1"/>
    <x v="1"/>
    <x v="0"/>
    <x v="1"/>
    <x v="0"/>
    <n v="8"/>
    <n v="0"/>
    <n v="2.2000000000000002"/>
  </r>
  <r>
    <x v="3"/>
    <x v="23"/>
    <x v="2"/>
    <x v="2"/>
    <x v="1"/>
    <x v="2"/>
    <x v="0"/>
    <x v="0"/>
    <n v="1"/>
    <n v="0"/>
    <n v="0.27500000000000002"/>
  </r>
  <r>
    <x v="0"/>
    <x v="1"/>
    <x v="1"/>
    <x v="2"/>
    <x v="1"/>
    <x v="2"/>
    <x v="2"/>
    <x v="0"/>
    <n v="33"/>
    <n v="0"/>
    <n v="8.745000000000001"/>
  </r>
  <r>
    <x v="0"/>
    <x v="23"/>
    <x v="2"/>
    <x v="0"/>
    <x v="1"/>
    <x v="2"/>
    <x v="2"/>
    <x v="0"/>
    <n v="19"/>
    <n v="0"/>
    <n v="5.0350000000000001"/>
  </r>
  <r>
    <x v="4"/>
    <x v="5"/>
    <x v="1"/>
    <x v="0"/>
    <x v="1"/>
    <x v="2"/>
    <x v="3"/>
    <x v="0"/>
    <n v="77"/>
    <n v="0"/>
    <n v="20.405000000000001"/>
  </r>
  <r>
    <x v="3"/>
    <x v="6"/>
    <x v="4"/>
    <x v="0"/>
    <x v="1"/>
    <x v="2"/>
    <x v="1"/>
    <x v="0"/>
    <n v="162"/>
    <n v="0"/>
    <n v="44.550000000000004"/>
  </r>
  <r>
    <x v="5"/>
    <x v="17"/>
    <x v="8"/>
    <x v="2"/>
    <x v="1"/>
    <x v="1"/>
    <x v="1"/>
    <x v="0"/>
    <n v="162"/>
    <n v="50.367699999999999"/>
    <n v="72.900000000000006"/>
  </r>
  <r>
    <x v="4"/>
    <x v="6"/>
    <x v="4"/>
    <x v="0"/>
    <x v="0"/>
    <x v="0"/>
    <x v="0"/>
    <x v="1"/>
    <n v="5"/>
    <n v="0"/>
    <n v="0"/>
  </r>
  <r>
    <x v="3"/>
    <x v="19"/>
    <x v="2"/>
    <x v="0"/>
    <x v="1"/>
    <x v="4"/>
    <x v="2"/>
    <x v="0"/>
    <n v="102"/>
    <n v="0"/>
    <n v="56.1"/>
  </r>
  <r>
    <x v="10"/>
    <x v="10"/>
    <x v="0"/>
    <x v="1"/>
    <x v="0"/>
    <x v="3"/>
    <x v="0"/>
    <x v="0"/>
    <n v="2"/>
    <n v="0"/>
    <n v="1.1000000000000001"/>
  </r>
  <r>
    <x v="8"/>
    <x v="15"/>
    <x v="2"/>
    <x v="0"/>
    <x v="1"/>
    <x v="3"/>
    <x v="3"/>
    <x v="0"/>
    <n v="86"/>
    <n v="0"/>
    <n v="47.300000000000004"/>
  </r>
  <r>
    <x v="4"/>
    <x v="25"/>
    <x v="11"/>
    <x v="0"/>
    <x v="1"/>
    <x v="3"/>
    <x v="2"/>
    <x v="0"/>
    <n v="6"/>
    <n v="0"/>
    <n v="3.3000000000000003"/>
  </r>
  <r>
    <x v="2"/>
    <x v="5"/>
    <x v="1"/>
    <x v="0"/>
    <x v="1"/>
    <x v="2"/>
    <x v="2"/>
    <x v="0"/>
    <n v="179"/>
    <n v="0"/>
    <n v="49.225000000000001"/>
  </r>
  <r>
    <x v="8"/>
    <x v="12"/>
    <x v="1"/>
    <x v="2"/>
    <x v="1"/>
    <x v="1"/>
    <x v="0"/>
    <x v="0"/>
    <n v="37"/>
    <n v="21.464200000000002"/>
    <n v="16.650000000000002"/>
  </r>
  <r>
    <x v="4"/>
    <x v="1"/>
    <x v="1"/>
    <x v="1"/>
    <x v="1"/>
    <x v="3"/>
    <x v="2"/>
    <x v="0"/>
    <n v="2"/>
    <n v="0"/>
    <n v="1.1000000000000001"/>
  </r>
  <r>
    <x v="6"/>
    <x v="8"/>
    <x v="5"/>
    <x v="0"/>
    <x v="1"/>
    <x v="0"/>
    <x v="2"/>
    <x v="0"/>
    <n v="1591"/>
    <n v="0"/>
    <n v="437.52500000000003"/>
  </r>
  <r>
    <x v="4"/>
    <x v="10"/>
    <x v="0"/>
    <x v="0"/>
    <x v="1"/>
    <x v="5"/>
    <x v="2"/>
    <x v="0"/>
    <n v="3"/>
    <n v="4.7025000000000006"/>
    <n v="2.0700000000000003"/>
  </r>
  <r>
    <x v="9"/>
    <x v="6"/>
    <x v="4"/>
    <x v="0"/>
    <x v="0"/>
    <x v="3"/>
    <x v="2"/>
    <x v="0"/>
    <n v="322"/>
    <n v="0"/>
    <n v="177.1"/>
  </r>
  <r>
    <x v="2"/>
    <x v="8"/>
    <x v="5"/>
    <x v="0"/>
    <x v="1"/>
    <x v="3"/>
    <x v="3"/>
    <x v="1"/>
    <n v="1"/>
    <n v="0"/>
    <n v="0"/>
  </r>
  <r>
    <x v="2"/>
    <x v="18"/>
    <x v="9"/>
    <x v="0"/>
    <x v="1"/>
    <x v="3"/>
    <x v="2"/>
    <x v="1"/>
    <n v="0"/>
    <n v="0"/>
    <n v="0"/>
  </r>
  <r>
    <x v="5"/>
    <x v="25"/>
    <x v="11"/>
    <x v="0"/>
    <x v="1"/>
    <x v="4"/>
    <x v="2"/>
    <x v="0"/>
    <n v="6"/>
    <n v="0"/>
    <n v="3.3000000000000003"/>
  </r>
  <r>
    <x v="8"/>
    <x v="10"/>
    <x v="0"/>
    <x v="1"/>
    <x v="1"/>
    <x v="4"/>
    <x v="3"/>
    <x v="1"/>
    <n v="21"/>
    <n v="0"/>
    <n v="0"/>
  </r>
  <r>
    <x v="10"/>
    <x v="8"/>
    <x v="5"/>
    <x v="2"/>
    <x v="1"/>
    <x v="1"/>
    <x v="2"/>
    <x v="0"/>
    <n v="18"/>
    <n v="5.8815"/>
    <n v="8.1"/>
  </r>
  <r>
    <x v="7"/>
    <x v="6"/>
    <x v="4"/>
    <x v="1"/>
    <x v="1"/>
    <x v="2"/>
    <x v="2"/>
    <x v="0"/>
    <n v="14"/>
    <n v="0"/>
    <n v="3.85"/>
  </r>
  <r>
    <x v="3"/>
    <x v="1"/>
    <x v="1"/>
    <x v="1"/>
    <x v="1"/>
    <x v="0"/>
    <x v="0"/>
    <x v="0"/>
    <n v="16"/>
    <n v="0"/>
    <n v="4.4000000000000004"/>
  </r>
  <r>
    <x v="3"/>
    <x v="11"/>
    <x v="2"/>
    <x v="0"/>
    <x v="1"/>
    <x v="0"/>
    <x v="2"/>
    <x v="0"/>
    <n v="30273"/>
    <n v="0"/>
    <n v="8325.0750000000007"/>
  </r>
  <r>
    <x v="6"/>
    <x v="18"/>
    <x v="9"/>
    <x v="1"/>
    <x v="1"/>
    <x v="0"/>
    <x v="0"/>
    <x v="0"/>
    <n v="1"/>
    <n v="0"/>
    <n v="0.27500000000000002"/>
  </r>
  <r>
    <x v="0"/>
    <x v="16"/>
    <x v="7"/>
    <x v="1"/>
    <x v="1"/>
    <x v="1"/>
    <x v="1"/>
    <x v="0"/>
    <n v="5"/>
    <n v="1.1386000000000001"/>
    <n v="2.25"/>
  </r>
  <r>
    <x v="2"/>
    <x v="2"/>
    <x v="2"/>
    <x v="0"/>
    <x v="1"/>
    <x v="0"/>
    <x v="1"/>
    <x v="0"/>
    <n v="130"/>
    <n v="0"/>
    <n v="35.75"/>
  </r>
  <r>
    <x v="2"/>
    <x v="21"/>
    <x v="0"/>
    <x v="0"/>
    <x v="1"/>
    <x v="3"/>
    <x v="0"/>
    <x v="0"/>
    <n v="1"/>
    <n v="0"/>
    <n v="0.55000000000000004"/>
  </r>
  <r>
    <x v="3"/>
    <x v="25"/>
    <x v="11"/>
    <x v="0"/>
    <x v="1"/>
    <x v="0"/>
    <x v="0"/>
    <x v="0"/>
    <n v="5"/>
    <n v="0"/>
    <n v="1.375"/>
  </r>
  <r>
    <x v="11"/>
    <x v="10"/>
    <x v="0"/>
    <x v="2"/>
    <x v="0"/>
    <x v="1"/>
    <x v="2"/>
    <x v="0"/>
    <n v="112"/>
    <n v="28.8064"/>
    <n v="50.400000000000006"/>
  </r>
  <r>
    <x v="2"/>
    <x v="18"/>
    <x v="9"/>
    <x v="1"/>
    <x v="1"/>
    <x v="0"/>
    <x v="3"/>
    <x v="0"/>
    <n v="1"/>
    <n v="0"/>
    <n v="0.27500000000000002"/>
  </r>
  <r>
    <x v="8"/>
    <x v="14"/>
    <x v="6"/>
    <x v="1"/>
    <x v="1"/>
    <x v="3"/>
    <x v="2"/>
    <x v="1"/>
    <n v="0"/>
    <n v="0"/>
    <n v="0"/>
  </r>
  <r>
    <x v="8"/>
    <x v="24"/>
    <x v="2"/>
    <x v="0"/>
    <x v="1"/>
    <x v="3"/>
    <x v="2"/>
    <x v="1"/>
    <n v="0"/>
    <n v="0"/>
    <n v="0"/>
  </r>
  <r>
    <x v="11"/>
    <x v="19"/>
    <x v="2"/>
    <x v="2"/>
    <x v="1"/>
    <x v="0"/>
    <x v="2"/>
    <x v="0"/>
    <n v="823"/>
    <n v="0"/>
    <n v="226.32500000000002"/>
  </r>
  <r>
    <x v="5"/>
    <x v="16"/>
    <x v="7"/>
    <x v="0"/>
    <x v="1"/>
    <x v="3"/>
    <x v="1"/>
    <x v="0"/>
    <n v="16"/>
    <n v="0"/>
    <n v="8.8000000000000007"/>
  </r>
  <r>
    <x v="1"/>
    <x v="17"/>
    <x v="8"/>
    <x v="2"/>
    <x v="1"/>
    <x v="4"/>
    <x v="2"/>
    <x v="1"/>
    <n v="34"/>
    <n v="0"/>
    <n v="0"/>
  </r>
  <r>
    <x v="9"/>
    <x v="17"/>
    <x v="8"/>
    <x v="1"/>
    <x v="1"/>
    <x v="1"/>
    <x v="1"/>
    <x v="0"/>
    <n v="15"/>
    <n v="2.9778000000000002"/>
    <n v="6.75"/>
  </r>
  <r>
    <x v="9"/>
    <x v="12"/>
    <x v="1"/>
    <x v="1"/>
    <x v="1"/>
    <x v="3"/>
    <x v="1"/>
    <x v="0"/>
    <n v="1"/>
    <n v="0"/>
    <n v="0.55000000000000004"/>
  </r>
  <r>
    <x v="4"/>
    <x v="7"/>
    <x v="2"/>
    <x v="0"/>
    <x v="1"/>
    <x v="0"/>
    <x v="2"/>
    <x v="1"/>
    <n v="3"/>
    <n v="0"/>
    <n v="0"/>
  </r>
  <r>
    <x v="9"/>
    <x v="14"/>
    <x v="6"/>
    <x v="2"/>
    <x v="1"/>
    <x v="3"/>
    <x v="2"/>
    <x v="1"/>
    <n v="0"/>
    <n v="0"/>
    <n v="0"/>
  </r>
  <r>
    <x v="1"/>
    <x v="6"/>
    <x v="4"/>
    <x v="0"/>
    <x v="1"/>
    <x v="0"/>
    <x v="2"/>
    <x v="1"/>
    <n v="196"/>
    <n v="0"/>
    <n v="0"/>
  </r>
  <r>
    <x v="1"/>
    <x v="19"/>
    <x v="2"/>
    <x v="0"/>
    <x v="1"/>
    <x v="0"/>
    <x v="3"/>
    <x v="1"/>
    <n v="125"/>
    <n v="0"/>
    <n v="0"/>
  </r>
  <r>
    <x v="1"/>
    <x v="6"/>
    <x v="4"/>
    <x v="2"/>
    <x v="1"/>
    <x v="4"/>
    <x v="3"/>
    <x v="0"/>
    <n v="1"/>
    <n v="0"/>
    <n v="0.55000000000000004"/>
  </r>
  <r>
    <x v="7"/>
    <x v="29"/>
    <x v="1"/>
    <x v="0"/>
    <x v="1"/>
    <x v="3"/>
    <x v="2"/>
    <x v="0"/>
    <n v="1"/>
    <n v="0"/>
    <n v="0.55000000000000004"/>
  </r>
  <r>
    <x v="8"/>
    <x v="4"/>
    <x v="3"/>
    <x v="2"/>
    <x v="1"/>
    <x v="0"/>
    <x v="3"/>
    <x v="0"/>
    <n v="194"/>
    <n v="0"/>
    <n v="53.35"/>
  </r>
  <r>
    <x v="11"/>
    <x v="4"/>
    <x v="3"/>
    <x v="1"/>
    <x v="0"/>
    <x v="3"/>
    <x v="2"/>
    <x v="1"/>
    <n v="0"/>
    <n v="0"/>
    <n v="0"/>
  </r>
  <r>
    <x v="0"/>
    <x v="26"/>
    <x v="2"/>
    <x v="2"/>
    <x v="1"/>
    <x v="3"/>
    <x v="2"/>
    <x v="0"/>
    <n v="1"/>
    <n v="0"/>
    <n v="0.55000000000000004"/>
  </r>
  <r>
    <x v="3"/>
    <x v="9"/>
    <x v="2"/>
    <x v="1"/>
    <x v="1"/>
    <x v="4"/>
    <x v="2"/>
    <x v="0"/>
    <n v="3"/>
    <n v="0"/>
    <n v="1.6500000000000001"/>
  </r>
  <r>
    <x v="1"/>
    <x v="6"/>
    <x v="4"/>
    <x v="1"/>
    <x v="0"/>
    <x v="0"/>
    <x v="1"/>
    <x v="0"/>
    <n v="2"/>
    <n v="0"/>
    <n v="0.55000000000000004"/>
  </r>
  <r>
    <x v="4"/>
    <x v="8"/>
    <x v="5"/>
    <x v="0"/>
    <x v="1"/>
    <x v="3"/>
    <x v="2"/>
    <x v="0"/>
    <n v="113"/>
    <n v="0"/>
    <n v="62.150000000000006"/>
  </r>
  <r>
    <x v="0"/>
    <x v="10"/>
    <x v="0"/>
    <x v="1"/>
    <x v="1"/>
    <x v="1"/>
    <x v="3"/>
    <x v="0"/>
    <n v="72"/>
    <n v="19.609200000000001"/>
    <n v="32.4"/>
  </r>
  <r>
    <x v="3"/>
    <x v="6"/>
    <x v="4"/>
    <x v="1"/>
    <x v="1"/>
    <x v="4"/>
    <x v="2"/>
    <x v="0"/>
    <n v="2"/>
    <n v="0"/>
    <n v="1.1000000000000001"/>
  </r>
  <r>
    <x v="5"/>
    <x v="10"/>
    <x v="0"/>
    <x v="0"/>
    <x v="1"/>
    <x v="0"/>
    <x v="2"/>
    <x v="1"/>
    <n v="979"/>
    <n v="0"/>
    <n v="0"/>
  </r>
  <r>
    <x v="5"/>
    <x v="17"/>
    <x v="8"/>
    <x v="1"/>
    <x v="1"/>
    <x v="1"/>
    <x v="1"/>
    <x v="0"/>
    <n v="22"/>
    <n v="12.401300000000001"/>
    <n v="9.9"/>
  </r>
  <r>
    <x v="3"/>
    <x v="26"/>
    <x v="2"/>
    <x v="1"/>
    <x v="1"/>
    <x v="3"/>
    <x v="2"/>
    <x v="0"/>
    <n v="5"/>
    <n v="0"/>
    <n v="2.75"/>
  </r>
  <r>
    <x v="6"/>
    <x v="4"/>
    <x v="3"/>
    <x v="0"/>
    <x v="1"/>
    <x v="4"/>
    <x v="2"/>
    <x v="0"/>
    <n v="427"/>
    <n v="0"/>
    <n v="234.85000000000002"/>
  </r>
  <r>
    <x v="9"/>
    <x v="12"/>
    <x v="1"/>
    <x v="1"/>
    <x v="1"/>
    <x v="1"/>
    <x v="2"/>
    <x v="0"/>
    <n v="4"/>
    <n v="0.11810000000000001"/>
    <n v="1.8"/>
  </r>
  <r>
    <x v="10"/>
    <x v="6"/>
    <x v="4"/>
    <x v="0"/>
    <x v="1"/>
    <x v="2"/>
    <x v="0"/>
    <x v="1"/>
    <n v="3"/>
    <n v="0"/>
    <n v="0"/>
  </r>
  <r>
    <x v="11"/>
    <x v="15"/>
    <x v="2"/>
    <x v="0"/>
    <x v="1"/>
    <x v="5"/>
    <x v="0"/>
    <x v="1"/>
    <n v="3"/>
    <n v="59.419900000000005"/>
    <n v="0"/>
  </r>
  <r>
    <x v="8"/>
    <x v="6"/>
    <x v="4"/>
    <x v="2"/>
    <x v="1"/>
    <x v="3"/>
    <x v="1"/>
    <x v="0"/>
    <n v="1"/>
    <n v="0"/>
    <n v="0.55000000000000004"/>
  </r>
  <r>
    <x v="6"/>
    <x v="11"/>
    <x v="2"/>
    <x v="0"/>
    <x v="1"/>
    <x v="2"/>
    <x v="3"/>
    <x v="0"/>
    <n v="910"/>
    <n v="0"/>
    <n v="250.25"/>
  </r>
  <r>
    <x v="2"/>
    <x v="2"/>
    <x v="2"/>
    <x v="2"/>
    <x v="1"/>
    <x v="0"/>
    <x v="3"/>
    <x v="0"/>
    <n v="64"/>
    <n v="0"/>
    <n v="17.600000000000001"/>
  </r>
  <r>
    <x v="9"/>
    <x v="13"/>
    <x v="0"/>
    <x v="2"/>
    <x v="1"/>
    <x v="2"/>
    <x v="1"/>
    <x v="0"/>
    <n v="1"/>
    <n v="0"/>
    <n v="0.26500000000000001"/>
  </r>
  <r>
    <x v="11"/>
    <x v="9"/>
    <x v="2"/>
    <x v="1"/>
    <x v="1"/>
    <x v="0"/>
    <x v="2"/>
    <x v="1"/>
    <n v="15"/>
    <n v="0"/>
    <n v="0"/>
  </r>
  <r>
    <x v="9"/>
    <x v="1"/>
    <x v="1"/>
    <x v="0"/>
    <x v="1"/>
    <x v="1"/>
    <x v="1"/>
    <x v="0"/>
    <n v="105"/>
    <n v="30.728800000000003"/>
    <n v="47.25"/>
  </r>
  <r>
    <x v="10"/>
    <x v="0"/>
    <x v="0"/>
    <x v="0"/>
    <x v="0"/>
    <x v="3"/>
    <x v="2"/>
    <x v="0"/>
    <n v="1"/>
    <n v="0"/>
    <n v="0.55000000000000004"/>
  </r>
  <r>
    <x v="1"/>
    <x v="16"/>
    <x v="7"/>
    <x v="2"/>
    <x v="1"/>
    <x v="1"/>
    <x v="0"/>
    <x v="0"/>
    <n v="4"/>
    <n v="0.48810000000000003"/>
    <n v="1.8"/>
  </r>
  <r>
    <x v="4"/>
    <x v="20"/>
    <x v="10"/>
    <x v="0"/>
    <x v="1"/>
    <x v="0"/>
    <x v="2"/>
    <x v="0"/>
    <n v="4"/>
    <n v="0"/>
    <n v="1.06"/>
  </r>
  <r>
    <x v="0"/>
    <x v="6"/>
    <x v="4"/>
    <x v="1"/>
    <x v="1"/>
    <x v="3"/>
    <x v="3"/>
    <x v="0"/>
    <n v="1"/>
    <n v="0"/>
    <n v="0.55000000000000004"/>
  </r>
  <r>
    <x v="6"/>
    <x v="2"/>
    <x v="2"/>
    <x v="0"/>
    <x v="1"/>
    <x v="4"/>
    <x v="0"/>
    <x v="0"/>
    <n v="18"/>
    <n v="0"/>
    <n v="9.9"/>
  </r>
  <r>
    <x v="2"/>
    <x v="15"/>
    <x v="2"/>
    <x v="1"/>
    <x v="1"/>
    <x v="2"/>
    <x v="3"/>
    <x v="1"/>
    <n v="1"/>
    <n v="0"/>
    <n v="0"/>
  </r>
  <r>
    <x v="4"/>
    <x v="16"/>
    <x v="7"/>
    <x v="2"/>
    <x v="1"/>
    <x v="0"/>
    <x v="2"/>
    <x v="0"/>
    <n v="178"/>
    <n v="0"/>
    <n v="47.17"/>
  </r>
  <r>
    <x v="11"/>
    <x v="16"/>
    <x v="7"/>
    <x v="0"/>
    <x v="1"/>
    <x v="4"/>
    <x v="1"/>
    <x v="1"/>
    <n v="1"/>
    <n v="0"/>
    <n v="0"/>
  </r>
  <r>
    <x v="11"/>
    <x v="19"/>
    <x v="2"/>
    <x v="0"/>
    <x v="1"/>
    <x v="0"/>
    <x v="2"/>
    <x v="1"/>
    <n v="447"/>
    <n v="0"/>
    <n v="0"/>
  </r>
  <r>
    <x v="4"/>
    <x v="11"/>
    <x v="2"/>
    <x v="1"/>
    <x v="1"/>
    <x v="0"/>
    <x v="2"/>
    <x v="0"/>
    <n v="655"/>
    <n v="0"/>
    <n v="173.57500000000002"/>
  </r>
  <r>
    <x v="1"/>
    <x v="9"/>
    <x v="2"/>
    <x v="0"/>
    <x v="1"/>
    <x v="1"/>
    <x v="3"/>
    <x v="0"/>
    <n v="425"/>
    <n v="122.08370000000001"/>
    <n v="191.25"/>
  </r>
  <r>
    <x v="10"/>
    <x v="10"/>
    <x v="0"/>
    <x v="0"/>
    <x v="1"/>
    <x v="1"/>
    <x v="3"/>
    <x v="0"/>
    <n v="2024"/>
    <n v="628.37980000000005"/>
    <n v="910.80000000000007"/>
  </r>
  <r>
    <x v="4"/>
    <x v="22"/>
    <x v="7"/>
    <x v="0"/>
    <x v="1"/>
    <x v="3"/>
    <x v="2"/>
    <x v="0"/>
    <n v="28"/>
    <n v="0"/>
    <n v="15.4"/>
  </r>
  <r>
    <x v="3"/>
    <x v="10"/>
    <x v="0"/>
    <x v="0"/>
    <x v="1"/>
    <x v="0"/>
    <x v="3"/>
    <x v="0"/>
    <n v="13238"/>
    <n v="0"/>
    <n v="3640.4500000000003"/>
  </r>
  <r>
    <x v="8"/>
    <x v="12"/>
    <x v="1"/>
    <x v="1"/>
    <x v="1"/>
    <x v="0"/>
    <x v="1"/>
    <x v="0"/>
    <n v="6"/>
    <n v="0"/>
    <n v="1.6500000000000001"/>
  </r>
  <r>
    <x v="3"/>
    <x v="6"/>
    <x v="4"/>
    <x v="0"/>
    <x v="0"/>
    <x v="4"/>
    <x v="2"/>
    <x v="0"/>
    <n v="38"/>
    <n v="0"/>
    <n v="20.900000000000002"/>
  </r>
  <r>
    <x v="8"/>
    <x v="0"/>
    <x v="0"/>
    <x v="0"/>
    <x v="1"/>
    <x v="3"/>
    <x v="0"/>
    <x v="0"/>
    <n v="24"/>
    <n v="0"/>
    <n v="13.200000000000001"/>
  </r>
  <r>
    <x v="4"/>
    <x v="4"/>
    <x v="3"/>
    <x v="2"/>
    <x v="0"/>
    <x v="3"/>
    <x v="2"/>
    <x v="0"/>
    <n v="3"/>
    <n v="0"/>
    <n v="1.6500000000000001"/>
  </r>
  <r>
    <x v="1"/>
    <x v="9"/>
    <x v="2"/>
    <x v="2"/>
    <x v="1"/>
    <x v="0"/>
    <x v="3"/>
    <x v="1"/>
    <n v="7"/>
    <n v="0"/>
    <n v="0"/>
  </r>
  <r>
    <x v="1"/>
    <x v="16"/>
    <x v="7"/>
    <x v="0"/>
    <x v="1"/>
    <x v="3"/>
    <x v="3"/>
    <x v="0"/>
    <n v="85"/>
    <n v="0"/>
    <n v="46.75"/>
  </r>
  <r>
    <x v="3"/>
    <x v="19"/>
    <x v="2"/>
    <x v="1"/>
    <x v="1"/>
    <x v="2"/>
    <x v="1"/>
    <x v="0"/>
    <n v="2"/>
    <n v="0"/>
    <n v="0.55000000000000004"/>
  </r>
  <r>
    <x v="9"/>
    <x v="19"/>
    <x v="2"/>
    <x v="2"/>
    <x v="1"/>
    <x v="4"/>
    <x v="0"/>
    <x v="0"/>
    <n v="1"/>
    <n v="0"/>
    <n v="0.55000000000000004"/>
  </r>
  <r>
    <x v="6"/>
    <x v="11"/>
    <x v="2"/>
    <x v="0"/>
    <x v="1"/>
    <x v="3"/>
    <x v="1"/>
    <x v="0"/>
    <n v="157"/>
    <n v="0"/>
    <n v="86.350000000000009"/>
  </r>
  <r>
    <x v="6"/>
    <x v="10"/>
    <x v="0"/>
    <x v="1"/>
    <x v="0"/>
    <x v="0"/>
    <x v="2"/>
    <x v="0"/>
    <n v="113"/>
    <n v="0"/>
    <n v="31.075000000000003"/>
  </r>
  <r>
    <x v="8"/>
    <x v="11"/>
    <x v="2"/>
    <x v="0"/>
    <x v="1"/>
    <x v="0"/>
    <x v="3"/>
    <x v="0"/>
    <n v="8663"/>
    <n v="0"/>
    <n v="2382.3250000000003"/>
  </r>
  <r>
    <x v="4"/>
    <x v="17"/>
    <x v="8"/>
    <x v="0"/>
    <x v="1"/>
    <x v="2"/>
    <x v="3"/>
    <x v="1"/>
    <n v="22"/>
    <n v="0"/>
    <n v="0"/>
  </r>
  <r>
    <x v="5"/>
    <x v="6"/>
    <x v="4"/>
    <x v="0"/>
    <x v="1"/>
    <x v="5"/>
    <x v="3"/>
    <x v="0"/>
    <n v="1"/>
    <n v="0.28460000000000002"/>
    <n v="0.69000000000000006"/>
  </r>
  <r>
    <x v="4"/>
    <x v="10"/>
    <x v="0"/>
    <x v="2"/>
    <x v="1"/>
    <x v="0"/>
    <x v="0"/>
    <x v="0"/>
    <n v="397"/>
    <n v="0"/>
    <n v="105.205"/>
  </r>
  <r>
    <x v="1"/>
    <x v="10"/>
    <x v="0"/>
    <x v="2"/>
    <x v="1"/>
    <x v="3"/>
    <x v="1"/>
    <x v="1"/>
    <n v="2"/>
    <n v="0"/>
    <n v="0"/>
  </r>
  <r>
    <x v="5"/>
    <x v="9"/>
    <x v="2"/>
    <x v="1"/>
    <x v="1"/>
    <x v="0"/>
    <x v="3"/>
    <x v="1"/>
    <n v="1"/>
    <n v="0"/>
    <n v="0"/>
  </r>
  <r>
    <x v="10"/>
    <x v="5"/>
    <x v="1"/>
    <x v="0"/>
    <x v="1"/>
    <x v="3"/>
    <x v="2"/>
    <x v="0"/>
    <n v="207"/>
    <n v="0"/>
    <n v="113.85000000000001"/>
  </r>
  <r>
    <x v="0"/>
    <x v="6"/>
    <x v="4"/>
    <x v="2"/>
    <x v="1"/>
    <x v="4"/>
    <x v="1"/>
    <x v="0"/>
    <n v="5"/>
    <n v="0"/>
    <n v="2.75"/>
  </r>
  <r>
    <x v="3"/>
    <x v="13"/>
    <x v="0"/>
    <x v="1"/>
    <x v="1"/>
    <x v="2"/>
    <x v="0"/>
    <x v="0"/>
    <n v="1"/>
    <n v="0"/>
    <n v="0.27500000000000002"/>
  </r>
  <r>
    <x v="3"/>
    <x v="4"/>
    <x v="3"/>
    <x v="0"/>
    <x v="0"/>
    <x v="2"/>
    <x v="2"/>
    <x v="0"/>
    <n v="111"/>
    <n v="0"/>
    <n v="30.525000000000002"/>
  </r>
  <r>
    <x v="4"/>
    <x v="15"/>
    <x v="2"/>
    <x v="1"/>
    <x v="1"/>
    <x v="0"/>
    <x v="0"/>
    <x v="0"/>
    <n v="24"/>
    <n v="0"/>
    <n v="6.36"/>
  </r>
  <r>
    <x v="0"/>
    <x v="10"/>
    <x v="0"/>
    <x v="0"/>
    <x v="0"/>
    <x v="0"/>
    <x v="1"/>
    <x v="0"/>
    <n v="717"/>
    <n v="0"/>
    <n v="190.005"/>
  </r>
  <r>
    <x v="5"/>
    <x v="5"/>
    <x v="1"/>
    <x v="0"/>
    <x v="1"/>
    <x v="4"/>
    <x v="2"/>
    <x v="0"/>
    <n v="11"/>
    <n v="0"/>
    <n v="6.0500000000000007"/>
  </r>
  <r>
    <x v="11"/>
    <x v="8"/>
    <x v="5"/>
    <x v="0"/>
    <x v="1"/>
    <x v="4"/>
    <x v="3"/>
    <x v="0"/>
    <n v="4"/>
    <n v="0"/>
    <n v="2.2000000000000002"/>
  </r>
  <r>
    <x v="5"/>
    <x v="15"/>
    <x v="2"/>
    <x v="1"/>
    <x v="1"/>
    <x v="2"/>
    <x v="0"/>
    <x v="1"/>
    <n v="1"/>
    <n v="0"/>
    <n v="0"/>
  </r>
  <r>
    <x v="5"/>
    <x v="17"/>
    <x v="8"/>
    <x v="2"/>
    <x v="1"/>
    <x v="4"/>
    <x v="0"/>
    <x v="1"/>
    <n v="8"/>
    <n v="0"/>
    <n v="0"/>
  </r>
  <r>
    <x v="11"/>
    <x v="7"/>
    <x v="2"/>
    <x v="0"/>
    <x v="1"/>
    <x v="2"/>
    <x v="0"/>
    <x v="1"/>
    <n v="1"/>
    <n v="0"/>
    <n v="0"/>
  </r>
  <r>
    <x v="6"/>
    <x v="2"/>
    <x v="2"/>
    <x v="2"/>
    <x v="1"/>
    <x v="0"/>
    <x v="1"/>
    <x v="0"/>
    <n v="19"/>
    <n v="0"/>
    <n v="5.2250000000000005"/>
  </r>
  <r>
    <x v="3"/>
    <x v="9"/>
    <x v="2"/>
    <x v="1"/>
    <x v="1"/>
    <x v="2"/>
    <x v="1"/>
    <x v="0"/>
    <n v="2"/>
    <n v="0"/>
    <n v="0.55000000000000004"/>
  </r>
  <r>
    <x v="0"/>
    <x v="17"/>
    <x v="8"/>
    <x v="0"/>
    <x v="1"/>
    <x v="4"/>
    <x v="0"/>
    <x v="1"/>
    <n v="197"/>
    <n v="0"/>
    <n v="0"/>
  </r>
  <r>
    <x v="9"/>
    <x v="2"/>
    <x v="2"/>
    <x v="0"/>
    <x v="1"/>
    <x v="0"/>
    <x v="3"/>
    <x v="1"/>
    <n v="17"/>
    <n v="0"/>
    <n v="0"/>
  </r>
  <r>
    <x v="2"/>
    <x v="6"/>
    <x v="4"/>
    <x v="0"/>
    <x v="0"/>
    <x v="3"/>
    <x v="3"/>
    <x v="1"/>
    <n v="2"/>
    <n v="0"/>
    <n v="0"/>
  </r>
  <r>
    <x v="3"/>
    <x v="11"/>
    <x v="2"/>
    <x v="1"/>
    <x v="1"/>
    <x v="3"/>
    <x v="2"/>
    <x v="1"/>
    <n v="8"/>
    <n v="0"/>
    <n v="0"/>
  </r>
  <r>
    <x v="2"/>
    <x v="8"/>
    <x v="5"/>
    <x v="1"/>
    <x v="1"/>
    <x v="0"/>
    <x v="1"/>
    <x v="0"/>
    <n v="3"/>
    <n v="0"/>
    <n v="0.82500000000000007"/>
  </r>
  <r>
    <x v="8"/>
    <x v="23"/>
    <x v="2"/>
    <x v="0"/>
    <x v="1"/>
    <x v="3"/>
    <x v="2"/>
    <x v="1"/>
    <n v="0"/>
    <n v="0"/>
    <n v="0"/>
  </r>
  <r>
    <x v="2"/>
    <x v="17"/>
    <x v="8"/>
    <x v="1"/>
    <x v="1"/>
    <x v="0"/>
    <x v="2"/>
    <x v="0"/>
    <n v="369"/>
    <n v="0"/>
    <n v="101.47500000000001"/>
  </r>
  <r>
    <x v="0"/>
    <x v="4"/>
    <x v="3"/>
    <x v="0"/>
    <x v="1"/>
    <x v="1"/>
    <x v="1"/>
    <x v="0"/>
    <n v="1824"/>
    <n v="600.3193"/>
    <n v="820.80000000000007"/>
  </r>
  <r>
    <x v="10"/>
    <x v="9"/>
    <x v="2"/>
    <x v="0"/>
    <x v="1"/>
    <x v="0"/>
    <x v="2"/>
    <x v="0"/>
    <n v="10296"/>
    <n v="0"/>
    <n v="2831.4"/>
  </r>
  <r>
    <x v="5"/>
    <x v="17"/>
    <x v="8"/>
    <x v="1"/>
    <x v="1"/>
    <x v="2"/>
    <x v="1"/>
    <x v="0"/>
    <n v="1"/>
    <n v="0"/>
    <n v="0.26500000000000001"/>
  </r>
  <r>
    <x v="6"/>
    <x v="6"/>
    <x v="4"/>
    <x v="2"/>
    <x v="1"/>
    <x v="1"/>
    <x v="1"/>
    <x v="0"/>
    <n v="36"/>
    <n v="7.4094000000000007"/>
    <n v="16.2"/>
  </r>
  <r>
    <x v="1"/>
    <x v="15"/>
    <x v="2"/>
    <x v="0"/>
    <x v="1"/>
    <x v="0"/>
    <x v="1"/>
    <x v="1"/>
    <n v="6"/>
    <n v="0"/>
    <n v="0"/>
  </r>
  <r>
    <x v="8"/>
    <x v="22"/>
    <x v="7"/>
    <x v="2"/>
    <x v="1"/>
    <x v="0"/>
    <x v="2"/>
    <x v="0"/>
    <n v="5"/>
    <n v="0"/>
    <n v="1.375"/>
  </r>
  <r>
    <x v="2"/>
    <x v="17"/>
    <x v="8"/>
    <x v="1"/>
    <x v="1"/>
    <x v="4"/>
    <x v="2"/>
    <x v="1"/>
    <n v="71"/>
    <n v="0"/>
    <n v="0"/>
  </r>
  <r>
    <x v="8"/>
    <x v="10"/>
    <x v="0"/>
    <x v="2"/>
    <x v="0"/>
    <x v="3"/>
    <x v="3"/>
    <x v="0"/>
    <n v="3"/>
    <n v="0"/>
    <n v="1.6500000000000001"/>
  </r>
  <r>
    <x v="0"/>
    <x v="17"/>
    <x v="8"/>
    <x v="0"/>
    <x v="1"/>
    <x v="5"/>
    <x v="0"/>
    <x v="1"/>
    <n v="4"/>
    <n v="76.3202"/>
    <n v="0"/>
  </r>
  <r>
    <x v="8"/>
    <x v="1"/>
    <x v="1"/>
    <x v="1"/>
    <x v="1"/>
    <x v="0"/>
    <x v="3"/>
    <x v="0"/>
    <n v="5"/>
    <n v="0"/>
    <n v="1.375"/>
  </r>
  <r>
    <x v="10"/>
    <x v="8"/>
    <x v="5"/>
    <x v="1"/>
    <x v="1"/>
    <x v="1"/>
    <x v="2"/>
    <x v="0"/>
    <n v="11"/>
    <n v="3.4260000000000002"/>
    <n v="4.95"/>
  </r>
  <r>
    <x v="2"/>
    <x v="8"/>
    <x v="5"/>
    <x v="1"/>
    <x v="1"/>
    <x v="3"/>
    <x v="2"/>
    <x v="1"/>
    <n v="0"/>
    <n v="0"/>
    <n v="0"/>
  </r>
  <r>
    <x v="2"/>
    <x v="17"/>
    <x v="8"/>
    <x v="2"/>
    <x v="1"/>
    <x v="3"/>
    <x v="0"/>
    <x v="1"/>
    <n v="2"/>
    <n v="0"/>
    <n v="0"/>
  </r>
  <r>
    <x v="7"/>
    <x v="4"/>
    <x v="3"/>
    <x v="0"/>
    <x v="1"/>
    <x v="5"/>
    <x v="2"/>
    <x v="0"/>
    <n v="3"/>
    <n v="2.2349000000000001"/>
    <n v="2.0700000000000003"/>
  </r>
  <r>
    <x v="8"/>
    <x v="12"/>
    <x v="1"/>
    <x v="1"/>
    <x v="1"/>
    <x v="2"/>
    <x v="3"/>
    <x v="0"/>
    <n v="6"/>
    <n v="0"/>
    <n v="1.6500000000000001"/>
  </r>
  <r>
    <x v="1"/>
    <x v="10"/>
    <x v="0"/>
    <x v="2"/>
    <x v="0"/>
    <x v="2"/>
    <x v="3"/>
    <x v="0"/>
    <n v="25"/>
    <n v="0"/>
    <n v="6.8450000000000006"/>
  </r>
  <r>
    <x v="5"/>
    <x v="16"/>
    <x v="7"/>
    <x v="2"/>
    <x v="1"/>
    <x v="1"/>
    <x v="1"/>
    <x v="0"/>
    <n v="8"/>
    <n v="2.4241999999999999"/>
    <n v="3.6"/>
  </r>
  <r>
    <x v="7"/>
    <x v="0"/>
    <x v="0"/>
    <x v="2"/>
    <x v="0"/>
    <x v="0"/>
    <x v="2"/>
    <x v="0"/>
    <n v="1"/>
    <n v="0"/>
    <n v="0.27500000000000002"/>
  </r>
  <r>
    <x v="7"/>
    <x v="8"/>
    <x v="5"/>
    <x v="0"/>
    <x v="1"/>
    <x v="2"/>
    <x v="0"/>
    <x v="1"/>
    <n v="2"/>
    <n v="0"/>
    <n v="0"/>
  </r>
  <r>
    <x v="4"/>
    <x v="19"/>
    <x v="2"/>
    <x v="2"/>
    <x v="1"/>
    <x v="3"/>
    <x v="3"/>
    <x v="0"/>
    <n v="9"/>
    <n v="0"/>
    <n v="4.95"/>
  </r>
  <r>
    <x v="10"/>
    <x v="4"/>
    <x v="3"/>
    <x v="2"/>
    <x v="0"/>
    <x v="0"/>
    <x v="3"/>
    <x v="0"/>
    <n v="7"/>
    <n v="0"/>
    <n v="1.925"/>
  </r>
  <r>
    <x v="4"/>
    <x v="25"/>
    <x v="11"/>
    <x v="0"/>
    <x v="1"/>
    <x v="2"/>
    <x v="1"/>
    <x v="0"/>
    <n v="1"/>
    <n v="0"/>
    <n v="0.26500000000000001"/>
  </r>
  <r>
    <x v="11"/>
    <x v="17"/>
    <x v="8"/>
    <x v="1"/>
    <x v="1"/>
    <x v="0"/>
    <x v="0"/>
    <x v="0"/>
    <n v="57"/>
    <n v="0"/>
    <n v="15.675000000000001"/>
  </r>
  <r>
    <x v="7"/>
    <x v="22"/>
    <x v="7"/>
    <x v="0"/>
    <x v="1"/>
    <x v="0"/>
    <x v="3"/>
    <x v="0"/>
    <n v="73"/>
    <n v="0"/>
    <n v="20.074999999999999"/>
  </r>
  <r>
    <x v="4"/>
    <x v="10"/>
    <x v="0"/>
    <x v="0"/>
    <x v="0"/>
    <x v="4"/>
    <x v="1"/>
    <x v="1"/>
    <n v="17"/>
    <n v="0"/>
    <n v="0"/>
  </r>
  <r>
    <x v="5"/>
    <x v="6"/>
    <x v="4"/>
    <x v="2"/>
    <x v="0"/>
    <x v="0"/>
    <x v="0"/>
    <x v="0"/>
    <n v="29"/>
    <n v="0"/>
    <n v="7.6850000000000005"/>
  </r>
  <r>
    <x v="1"/>
    <x v="16"/>
    <x v="7"/>
    <x v="1"/>
    <x v="1"/>
    <x v="0"/>
    <x v="0"/>
    <x v="0"/>
    <n v="11"/>
    <n v="0"/>
    <n v="3.0250000000000004"/>
  </r>
  <r>
    <x v="9"/>
    <x v="4"/>
    <x v="3"/>
    <x v="0"/>
    <x v="1"/>
    <x v="3"/>
    <x v="2"/>
    <x v="0"/>
    <n v="4687"/>
    <n v="0"/>
    <n v="2577.85"/>
  </r>
  <r>
    <x v="9"/>
    <x v="1"/>
    <x v="1"/>
    <x v="0"/>
    <x v="1"/>
    <x v="2"/>
    <x v="2"/>
    <x v="1"/>
    <n v="20"/>
    <n v="0"/>
    <n v="0"/>
  </r>
  <r>
    <x v="10"/>
    <x v="10"/>
    <x v="0"/>
    <x v="2"/>
    <x v="1"/>
    <x v="0"/>
    <x v="2"/>
    <x v="1"/>
    <n v="62"/>
    <n v="0"/>
    <n v="0"/>
  </r>
  <r>
    <x v="3"/>
    <x v="4"/>
    <x v="3"/>
    <x v="1"/>
    <x v="1"/>
    <x v="3"/>
    <x v="1"/>
    <x v="0"/>
    <n v="1"/>
    <n v="0"/>
    <n v="0.55000000000000004"/>
  </r>
  <r>
    <x v="2"/>
    <x v="9"/>
    <x v="2"/>
    <x v="0"/>
    <x v="1"/>
    <x v="0"/>
    <x v="2"/>
    <x v="1"/>
    <n v="339"/>
    <n v="0"/>
    <n v="0"/>
  </r>
  <r>
    <x v="6"/>
    <x v="1"/>
    <x v="1"/>
    <x v="0"/>
    <x v="1"/>
    <x v="1"/>
    <x v="0"/>
    <x v="0"/>
    <n v="256"/>
    <n v="84.210000000000008"/>
    <n v="115.2"/>
  </r>
  <r>
    <x v="11"/>
    <x v="6"/>
    <x v="4"/>
    <x v="1"/>
    <x v="1"/>
    <x v="0"/>
    <x v="0"/>
    <x v="0"/>
    <n v="26"/>
    <n v="0"/>
    <n v="7.15"/>
  </r>
  <r>
    <x v="9"/>
    <x v="1"/>
    <x v="1"/>
    <x v="2"/>
    <x v="1"/>
    <x v="1"/>
    <x v="3"/>
    <x v="0"/>
    <n v="7"/>
    <n v="1.7375"/>
    <n v="3.1500000000000004"/>
  </r>
  <r>
    <x v="8"/>
    <x v="10"/>
    <x v="0"/>
    <x v="1"/>
    <x v="0"/>
    <x v="2"/>
    <x v="2"/>
    <x v="0"/>
    <n v="18"/>
    <n v="0"/>
    <n v="4.95"/>
  </r>
  <r>
    <x v="4"/>
    <x v="1"/>
    <x v="1"/>
    <x v="2"/>
    <x v="1"/>
    <x v="3"/>
    <x v="0"/>
    <x v="0"/>
    <n v="4"/>
    <n v="0"/>
    <n v="2.2000000000000002"/>
  </r>
  <r>
    <x v="5"/>
    <x v="19"/>
    <x v="2"/>
    <x v="1"/>
    <x v="1"/>
    <x v="2"/>
    <x v="1"/>
    <x v="0"/>
    <n v="2"/>
    <n v="0"/>
    <n v="0.53"/>
  </r>
  <r>
    <x v="1"/>
    <x v="1"/>
    <x v="1"/>
    <x v="1"/>
    <x v="1"/>
    <x v="1"/>
    <x v="0"/>
    <x v="0"/>
    <n v="5"/>
    <n v="1.0055000000000001"/>
    <n v="2.25"/>
  </r>
  <r>
    <x v="0"/>
    <x v="4"/>
    <x v="3"/>
    <x v="2"/>
    <x v="1"/>
    <x v="2"/>
    <x v="1"/>
    <x v="0"/>
    <n v="8"/>
    <n v="0"/>
    <n v="2.12"/>
  </r>
  <r>
    <x v="6"/>
    <x v="4"/>
    <x v="3"/>
    <x v="1"/>
    <x v="1"/>
    <x v="4"/>
    <x v="0"/>
    <x v="1"/>
    <n v="2"/>
    <n v="0"/>
    <n v="0"/>
  </r>
  <r>
    <x v="7"/>
    <x v="11"/>
    <x v="2"/>
    <x v="0"/>
    <x v="1"/>
    <x v="3"/>
    <x v="1"/>
    <x v="1"/>
    <n v="2"/>
    <n v="0"/>
    <n v="0"/>
  </r>
  <r>
    <x v="6"/>
    <x v="13"/>
    <x v="0"/>
    <x v="0"/>
    <x v="1"/>
    <x v="2"/>
    <x v="2"/>
    <x v="0"/>
    <n v="61"/>
    <n v="0"/>
    <n v="16.775000000000002"/>
  </r>
  <r>
    <x v="6"/>
    <x v="2"/>
    <x v="2"/>
    <x v="2"/>
    <x v="1"/>
    <x v="1"/>
    <x v="0"/>
    <x v="0"/>
    <n v="8"/>
    <n v="1.9382000000000001"/>
    <n v="3.6"/>
  </r>
  <r>
    <x v="7"/>
    <x v="17"/>
    <x v="8"/>
    <x v="2"/>
    <x v="1"/>
    <x v="3"/>
    <x v="2"/>
    <x v="0"/>
    <n v="186"/>
    <n v="0"/>
    <n v="102.30000000000001"/>
  </r>
  <r>
    <x v="11"/>
    <x v="0"/>
    <x v="0"/>
    <x v="1"/>
    <x v="1"/>
    <x v="2"/>
    <x v="2"/>
    <x v="0"/>
    <n v="1"/>
    <n v="0"/>
    <n v="0.27500000000000002"/>
  </r>
  <r>
    <x v="1"/>
    <x v="14"/>
    <x v="6"/>
    <x v="0"/>
    <x v="1"/>
    <x v="0"/>
    <x v="1"/>
    <x v="0"/>
    <n v="3"/>
    <n v="0"/>
    <n v="0.82500000000000007"/>
  </r>
  <r>
    <x v="10"/>
    <x v="19"/>
    <x v="2"/>
    <x v="0"/>
    <x v="1"/>
    <x v="1"/>
    <x v="3"/>
    <x v="0"/>
    <n v="633"/>
    <n v="181.78980000000001"/>
    <n v="284.85000000000002"/>
  </r>
  <r>
    <x v="9"/>
    <x v="10"/>
    <x v="0"/>
    <x v="2"/>
    <x v="1"/>
    <x v="3"/>
    <x v="3"/>
    <x v="1"/>
    <n v="1"/>
    <n v="0"/>
    <n v="0"/>
  </r>
  <r>
    <x v="10"/>
    <x v="6"/>
    <x v="4"/>
    <x v="2"/>
    <x v="1"/>
    <x v="4"/>
    <x v="2"/>
    <x v="1"/>
    <n v="2"/>
    <n v="0"/>
    <n v="0"/>
  </r>
  <r>
    <x v="10"/>
    <x v="18"/>
    <x v="9"/>
    <x v="2"/>
    <x v="1"/>
    <x v="0"/>
    <x v="3"/>
    <x v="0"/>
    <n v="6"/>
    <n v="0"/>
    <n v="1.6500000000000001"/>
  </r>
  <r>
    <x v="0"/>
    <x v="2"/>
    <x v="2"/>
    <x v="0"/>
    <x v="1"/>
    <x v="4"/>
    <x v="3"/>
    <x v="0"/>
    <n v="8"/>
    <n v="0"/>
    <n v="4.4000000000000004"/>
  </r>
  <r>
    <x v="5"/>
    <x v="8"/>
    <x v="5"/>
    <x v="0"/>
    <x v="1"/>
    <x v="1"/>
    <x v="2"/>
    <x v="0"/>
    <n v="294"/>
    <n v="64.178100000000001"/>
    <n v="132.30000000000001"/>
  </r>
  <r>
    <x v="4"/>
    <x v="4"/>
    <x v="3"/>
    <x v="0"/>
    <x v="0"/>
    <x v="0"/>
    <x v="0"/>
    <x v="0"/>
    <n v="151"/>
    <n v="0"/>
    <n v="40.015000000000001"/>
  </r>
  <r>
    <x v="7"/>
    <x v="16"/>
    <x v="7"/>
    <x v="0"/>
    <x v="1"/>
    <x v="0"/>
    <x v="2"/>
    <x v="0"/>
    <n v="6756"/>
    <n v="0"/>
    <n v="1857.9"/>
  </r>
  <r>
    <x v="7"/>
    <x v="5"/>
    <x v="1"/>
    <x v="0"/>
    <x v="1"/>
    <x v="3"/>
    <x v="3"/>
    <x v="0"/>
    <n v="17"/>
    <n v="0"/>
    <n v="9.35"/>
  </r>
  <r>
    <x v="1"/>
    <x v="10"/>
    <x v="0"/>
    <x v="2"/>
    <x v="0"/>
    <x v="4"/>
    <x v="2"/>
    <x v="0"/>
    <n v="2"/>
    <n v="0"/>
    <n v="1.1000000000000001"/>
  </r>
  <r>
    <x v="2"/>
    <x v="15"/>
    <x v="2"/>
    <x v="1"/>
    <x v="1"/>
    <x v="0"/>
    <x v="3"/>
    <x v="0"/>
    <n v="35"/>
    <n v="0"/>
    <n v="9.625"/>
  </r>
  <r>
    <x v="11"/>
    <x v="17"/>
    <x v="8"/>
    <x v="0"/>
    <x v="1"/>
    <x v="1"/>
    <x v="3"/>
    <x v="0"/>
    <n v="747"/>
    <n v="218.22930000000002"/>
    <n v="336.15000000000003"/>
  </r>
  <r>
    <x v="7"/>
    <x v="10"/>
    <x v="0"/>
    <x v="1"/>
    <x v="0"/>
    <x v="2"/>
    <x v="0"/>
    <x v="0"/>
    <n v="4"/>
    <n v="0"/>
    <n v="1.1000000000000001"/>
  </r>
  <r>
    <x v="9"/>
    <x v="2"/>
    <x v="2"/>
    <x v="0"/>
    <x v="1"/>
    <x v="2"/>
    <x v="0"/>
    <x v="0"/>
    <n v="62"/>
    <n v="0"/>
    <n v="16.43"/>
  </r>
  <r>
    <x v="1"/>
    <x v="15"/>
    <x v="2"/>
    <x v="2"/>
    <x v="1"/>
    <x v="3"/>
    <x v="1"/>
    <x v="0"/>
    <n v="1"/>
    <n v="0"/>
    <n v="0.55000000000000004"/>
  </r>
  <r>
    <x v="9"/>
    <x v="6"/>
    <x v="4"/>
    <x v="2"/>
    <x v="0"/>
    <x v="2"/>
    <x v="2"/>
    <x v="0"/>
    <n v="30"/>
    <n v="0"/>
    <n v="7.95"/>
  </r>
  <r>
    <x v="4"/>
    <x v="9"/>
    <x v="2"/>
    <x v="0"/>
    <x v="1"/>
    <x v="2"/>
    <x v="0"/>
    <x v="0"/>
    <n v="163"/>
    <n v="0"/>
    <n v="43.195"/>
  </r>
  <r>
    <x v="11"/>
    <x v="18"/>
    <x v="9"/>
    <x v="0"/>
    <x v="1"/>
    <x v="3"/>
    <x v="2"/>
    <x v="0"/>
    <n v="8"/>
    <n v="0"/>
    <n v="4.4000000000000004"/>
  </r>
  <r>
    <x v="11"/>
    <x v="6"/>
    <x v="4"/>
    <x v="2"/>
    <x v="1"/>
    <x v="0"/>
    <x v="2"/>
    <x v="0"/>
    <n v="826"/>
    <n v="0"/>
    <n v="227.15"/>
  </r>
  <r>
    <x v="8"/>
    <x v="0"/>
    <x v="0"/>
    <x v="2"/>
    <x v="1"/>
    <x v="3"/>
    <x v="2"/>
    <x v="1"/>
    <n v="0"/>
    <n v="0"/>
    <n v="0"/>
  </r>
  <r>
    <x v="4"/>
    <x v="6"/>
    <x v="4"/>
    <x v="1"/>
    <x v="0"/>
    <x v="3"/>
    <x v="2"/>
    <x v="0"/>
    <n v="1"/>
    <n v="0"/>
    <n v="0.55000000000000004"/>
  </r>
  <r>
    <x v="8"/>
    <x v="10"/>
    <x v="0"/>
    <x v="0"/>
    <x v="1"/>
    <x v="4"/>
    <x v="1"/>
    <x v="1"/>
    <n v="35"/>
    <n v="0"/>
    <n v="0"/>
  </r>
  <r>
    <x v="1"/>
    <x v="5"/>
    <x v="1"/>
    <x v="0"/>
    <x v="1"/>
    <x v="0"/>
    <x v="2"/>
    <x v="1"/>
    <n v="36"/>
    <n v="0"/>
    <n v="0"/>
  </r>
  <r>
    <x v="2"/>
    <x v="11"/>
    <x v="2"/>
    <x v="1"/>
    <x v="1"/>
    <x v="4"/>
    <x v="3"/>
    <x v="1"/>
    <n v="15"/>
    <n v="0"/>
    <n v="0"/>
  </r>
  <r>
    <x v="10"/>
    <x v="19"/>
    <x v="2"/>
    <x v="1"/>
    <x v="1"/>
    <x v="3"/>
    <x v="2"/>
    <x v="1"/>
    <n v="1"/>
    <n v="0"/>
    <n v="0"/>
  </r>
  <r>
    <x v="0"/>
    <x v="13"/>
    <x v="0"/>
    <x v="2"/>
    <x v="1"/>
    <x v="2"/>
    <x v="2"/>
    <x v="0"/>
    <n v="1"/>
    <n v="0"/>
    <n v="0.26500000000000001"/>
  </r>
  <r>
    <x v="3"/>
    <x v="9"/>
    <x v="2"/>
    <x v="0"/>
    <x v="1"/>
    <x v="3"/>
    <x v="3"/>
    <x v="0"/>
    <n v="109"/>
    <n v="0"/>
    <n v="59.95"/>
  </r>
  <r>
    <x v="3"/>
    <x v="11"/>
    <x v="2"/>
    <x v="2"/>
    <x v="1"/>
    <x v="0"/>
    <x v="3"/>
    <x v="0"/>
    <n v="488"/>
    <n v="0"/>
    <n v="134.20000000000002"/>
  </r>
  <r>
    <x v="7"/>
    <x v="26"/>
    <x v="2"/>
    <x v="0"/>
    <x v="1"/>
    <x v="0"/>
    <x v="0"/>
    <x v="0"/>
    <n v="2"/>
    <n v="0"/>
    <n v="0.55000000000000004"/>
  </r>
  <r>
    <x v="3"/>
    <x v="1"/>
    <x v="1"/>
    <x v="0"/>
    <x v="1"/>
    <x v="0"/>
    <x v="2"/>
    <x v="1"/>
    <n v="97"/>
    <n v="0"/>
    <n v="0"/>
  </r>
  <r>
    <x v="11"/>
    <x v="15"/>
    <x v="2"/>
    <x v="0"/>
    <x v="1"/>
    <x v="3"/>
    <x v="1"/>
    <x v="0"/>
    <n v="16"/>
    <n v="0"/>
    <n v="8.8000000000000007"/>
  </r>
  <r>
    <x v="5"/>
    <x v="9"/>
    <x v="2"/>
    <x v="1"/>
    <x v="1"/>
    <x v="3"/>
    <x v="1"/>
    <x v="0"/>
    <n v="7"/>
    <n v="0"/>
    <n v="3.85"/>
  </r>
  <r>
    <x v="11"/>
    <x v="4"/>
    <x v="3"/>
    <x v="0"/>
    <x v="1"/>
    <x v="1"/>
    <x v="2"/>
    <x v="0"/>
    <n v="9513"/>
    <n v="2613.3821000000003"/>
    <n v="4280.8500000000004"/>
  </r>
  <r>
    <x v="4"/>
    <x v="5"/>
    <x v="1"/>
    <x v="0"/>
    <x v="1"/>
    <x v="4"/>
    <x v="3"/>
    <x v="0"/>
    <n v="3"/>
    <n v="0"/>
    <n v="1.6500000000000001"/>
  </r>
  <r>
    <x v="9"/>
    <x v="6"/>
    <x v="4"/>
    <x v="1"/>
    <x v="1"/>
    <x v="1"/>
    <x v="1"/>
    <x v="0"/>
    <n v="3"/>
    <n v="1.3027"/>
    <n v="1.35"/>
  </r>
  <r>
    <x v="3"/>
    <x v="2"/>
    <x v="2"/>
    <x v="2"/>
    <x v="1"/>
    <x v="0"/>
    <x v="0"/>
    <x v="1"/>
    <n v="1"/>
    <n v="0"/>
    <n v="0"/>
  </r>
  <r>
    <x v="2"/>
    <x v="19"/>
    <x v="2"/>
    <x v="1"/>
    <x v="1"/>
    <x v="2"/>
    <x v="0"/>
    <x v="0"/>
    <n v="31"/>
    <n v="0"/>
    <n v="8.5250000000000004"/>
  </r>
  <r>
    <x v="0"/>
    <x v="15"/>
    <x v="2"/>
    <x v="0"/>
    <x v="1"/>
    <x v="5"/>
    <x v="0"/>
    <x v="0"/>
    <n v="1"/>
    <n v="22.168100000000003"/>
    <n v="0.69000000000000006"/>
  </r>
  <r>
    <x v="10"/>
    <x v="17"/>
    <x v="8"/>
    <x v="0"/>
    <x v="1"/>
    <x v="3"/>
    <x v="1"/>
    <x v="1"/>
    <n v="7"/>
    <n v="0"/>
    <n v="0"/>
  </r>
  <r>
    <x v="5"/>
    <x v="10"/>
    <x v="0"/>
    <x v="0"/>
    <x v="0"/>
    <x v="4"/>
    <x v="2"/>
    <x v="0"/>
    <n v="120"/>
    <n v="0"/>
    <n v="66"/>
  </r>
  <r>
    <x v="0"/>
    <x v="25"/>
    <x v="11"/>
    <x v="0"/>
    <x v="1"/>
    <x v="1"/>
    <x v="0"/>
    <x v="0"/>
    <n v="13"/>
    <n v="4.0796000000000001"/>
    <n v="5.8500000000000005"/>
  </r>
  <r>
    <x v="4"/>
    <x v="16"/>
    <x v="7"/>
    <x v="0"/>
    <x v="1"/>
    <x v="4"/>
    <x v="3"/>
    <x v="0"/>
    <n v="8"/>
    <n v="0"/>
    <n v="4.4000000000000004"/>
  </r>
  <r>
    <x v="4"/>
    <x v="9"/>
    <x v="2"/>
    <x v="2"/>
    <x v="1"/>
    <x v="3"/>
    <x v="3"/>
    <x v="0"/>
    <n v="9"/>
    <n v="0"/>
    <n v="4.95"/>
  </r>
  <r>
    <x v="0"/>
    <x v="12"/>
    <x v="1"/>
    <x v="2"/>
    <x v="1"/>
    <x v="2"/>
    <x v="3"/>
    <x v="0"/>
    <n v="8"/>
    <n v="0"/>
    <n v="2.12"/>
  </r>
  <r>
    <x v="7"/>
    <x v="11"/>
    <x v="2"/>
    <x v="0"/>
    <x v="1"/>
    <x v="4"/>
    <x v="3"/>
    <x v="0"/>
    <n v="42"/>
    <n v="0"/>
    <n v="23.1"/>
  </r>
  <r>
    <x v="9"/>
    <x v="4"/>
    <x v="3"/>
    <x v="2"/>
    <x v="1"/>
    <x v="0"/>
    <x v="0"/>
    <x v="1"/>
    <n v="4"/>
    <n v="0"/>
    <n v="0"/>
  </r>
  <r>
    <x v="2"/>
    <x v="6"/>
    <x v="4"/>
    <x v="0"/>
    <x v="1"/>
    <x v="2"/>
    <x v="1"/>
    <x v="1"/>
    <n v="1"/>
    <n v="0"/>
    <n v="0"/>
  </r>
  <r>
    <x v="3"/>
    <x v="10"/>
    <x v="0"/>
    <x v="0"/>
    <x v="1"/>
    <x v="5"/>
    <x v="1"/>
    <x v="1"/>
    <n v="10"/>
    <n v="328.65780000000001"/>
    <n v="0"/>
  </r>
  <r>
    <x v="1"/>
    <x v="17"/>
    <x v="8"/>
    <x v="0"/>
    <x v="1"/>
    <x v="5"/>
    <x v="0"/>
    <x v="0"/>
    <n v="5"/>
    <n v="39.520600000000002"/>
    <n v="3.45"/>
  </r>
  <r>
    <x v="4"/>
    <x v="6"/>
    <x v="4"/>
    <x v="0"/>
    <x v="1"/>
    <x v="4"/>
    <x v="2"/>
    <x v="0"/>
    <n v="171"/>
    <n v="0"/>
    <n v="94.050000000000011"/>
  </r>
  <r>
    <x v="11"/>
    <x v="9"/>
    <x v="2"/>
    <x v="2"/>
    <x v="1"/>
    <x v="3"/>
    <x v="2"/>
    <x v="1"/>
    <n v="14"/>
    <n v="0"/>
    <n v="0"/>
  </r>
  <r>
    <x v="0"/>
    <x v="11"/>
    <x v="2"/>
    <x v="0"/>
    <x v="1"/>
    <x v="2"/>
    <x v="0"/>
    <x v="1"/>
    <n v="62"/>
    <n v="0"/>
    <n v="0"/>
  </r>
  <r>
    <x v="9"/>
    <x v="11"/>
    <x v="2"/>
    <x v="1"/>
    <x v="1"/>
    <x v="3"/>
    <x v="0"/>
    <x v="1"/>
    <n v="1"/>
    <n v="0"/>
    <n v="0"/>
  </r>
  <r>
    <x v="7"/>
    <x v="19"/>
    <x v="2"/>
    <x v="0"/>
    <x v="1"/>
    <x v="3"/>
    <x v="1"/>
    <x v="1"/>
    <n v="10"/>
    <n v="0"/>
    <n v="0"/>
  </r>
  <r>
    <x v="0"/>
    <x v="17"/>
    <x v="8"/>
    <x v="0"/>
    <x v="1"/>
    <x v="3"/>
    <x v="1"/>
    <x v="0"/>
    <n v="82"/>
    <n v="0"/>
    <n v="45.1"/>
  </r>
  <r>
    <x v="9"/>
    <x v="9"/>
    <x v="2"/>
    <x v="0"/>
    <x v="1"/>
    <x v="3"/>
    <x v="1"/>
    <x v="0"/>
    <n v="31"/>
    <n v="0"/>
    <n v="17.05"/>
  </r>
  <r>
    <x v="3"/>
    <x v="8"/>
    <x v="5"/>
    <x v="0"/>
    <x v="1"/>
    <x v="5"/>
    <x v="0"/>
    <x v="0"/>
    <n v="2"/>
    <n v="50.884599999999999"/>
    <n v="1.3800000000000001"/>
  </r>
  <r>
    <x v="8"/>
    <x v="6"/>
    <x v="4"/>
    <x v="1"/>
    <x v="1"/>
    <x v="2"/>
    <x v="1"/>
    <x v="0"/>
    <n v="2"/>
    <n v="0"/>
    <n v="0.55000000000000004"/>
  </r>
  <r>
    <x v="0"/>
    <x v="21"/>
    <x v="0"/>
    <x v="0"/>
    <x v="1"/>
    <x v="3"/>
    <x v="3"/>
    <x v="0"/>
    <n v="3"/>
    <n v="0"/>
    <n v="1.6500000000000001"/>
  </r>
  <r>
    <x v="2"/>
    <x v="6"/>
    <x v="4"/>
    <x v="0"/>
    <x v="0"/>
    <x v="4"/>
    <x v="3"/>
    <x v="0"/>
    <n v="3"/>
    <n v="0"/>
    <n v="1.6500000000000001"/>
  </r>
  <r>
    <x v="10"/>
    <x v="16"/>
    <x v="7"/>
    <x v="0"/>
    <x v="1"/>
    <x v="1"/>
    <x v="2"/>
    <x v="0"/>
    <n v="1155"/>
    <n v="397.09860000000003"/>
    <n v="519.75"/>
  </r>
  <r>
    <x v="6"/>
    <x v="27"/>
    <x v="12"/>
    <x v="0"/>
    <x v="1"/>
    <x v="0"/>
    <x v="2"/>
    <x v="0"/>
    <n v="10"/>
    <n v="0"/>
    <n v="2.75"/>
  </r>
  <r>
    <x v="6"/>
    <x v="16"/>
    <x v="7"/>
    <x v="0"/>
    <x v="1"/>
    <x v="1"/>
    <x v="0"/>
    <x v="0"/>
    <n v="482"/>
    <n v="148.84620000000001"/>
    <n v="216.9"/>
  </r>
  <r>
    <x v="7"/>
    <x v="17"/>
    <x v="8"/>
    <x v="1"/>
    <x v="1"/>
    <x v="0"/>
    <x v="2"/>
    <x v="1"/>
    <n v="13"/>
    <n v="0"/>
    <n v="0"/>
  </r>
  <r>
    <x v="3"/>
    <x v="17"/>
    <x v="8"/>
    <x v="0"/>
    <x v="1"/>
    <x v="0"/>
    <x v="1"/>
    <x v="1"/>
    <n v="32"/>
    <n v="0"/>
    <n v="0"/>
  </r>
  <r>
    <x v="2"/>
    <x v="4"/>
    <x v="3"/>
    <x v="0"/>
    <x v="1"/>
    <x v="4"/>
    <x v="0"/>
    <x v="1"/>
    <n v="158"/>
    <n v="0"/>
    <n v="0"/>
  </r>
  <r>
    <x v="6"/>
    <x v="10"/>
    <x v="0"/>
    <x v="0"/>
    <x v="1"/>
    <x v="1"/>
    <x v="0"/>
    <x v="0"/>
    <n v="2387"/>
    <n v="823.92490000000009"/>
    <n v="1074.1500000000001"/>
  </r>
  <r>
    <x v="1"/>
    <x v="1"/>
    <x v="1"/>
    <x v="0"/>
    <x v="1"/>
    <x v="1"/>
    <x v="0"/>
    <x v="0"/>
    <n v="209"/>
    <n v="66.676200000000009"/>
    <n v="94.050000000000011"/>
  </r>
  <r>
    <x v="7"/>
    <x v="19"/>
    <x v="2"/>
    <x v="0"/>
    <x v="1"/>
    <x v="2"/>
    <x v="2"/>
    <x v="0"/>
    <n v="1452"/>
    <n v="0"/>
    <n v="399.3"/>
  </r>
  <r>
    <x v="7"/>
    <x v="12"/>
    <x v="1"/>
    <x v="2"/>
    <x v="1"/>
    <x v="1"/>
    <x v="1"/>
    <x v="0"/>
    <n v="26"/>
    <n v="13.7369"/>
    <n v="11.700000000000001"/>
  </r>
  <r>
    <x v="6"/>
    <x v="5"/>
    <x v="1"/>
    <x v="0"/>
    <x v="1"/>
    <x v="1"/>
    <x v="2"/>
    <x v="0"/>
    <n v="262"/>
    <n v="73.3035"/>
    <n v="117.9"/>
  </r>
  <r>
    <x v="7"/>
    <x v="12"/>
    <x v="1"/>
    <x v="0"/>
    <x v="1"/>
    <x v="0"/>
    <x v="0"/>
    <x v="1"/>
    <n v="8"/>
    <n v="0"/>
    <n v="0"/>
  </r>
  <r>
    <x v="4"/>
    <x v="6"/>
    <x v="4"/>
    <x v="2"/>
    <x v="0"/>
    <x v="2"/>
    <x v="2"/>
    <x v="0"/>
    <n v="13"/>
    <n v="0"/>
    <n v="3.4450000000000003"/>
  </r>
  <r>
    <x v="8"/>
    <x v="6"/>
    <x v="4"/>
    <x v="2"/>
    <x v="1"/>
    <x v="4"/>
    <x v="3"/>
    <x v="0"/>
    <n v="1"/>
    <n v="0"/>
    <n v="0.55000000000000004"/>
  </r>
  <r>
    <x v="5"/>
    <x v="15"/>
    <x v="2"/>
    <x v="2"/>
    <x v="1"/>
    <x v="2"/>
    <x v="2"/>
    <x v="0"/>
    <n v="72"/>
    <n v="0"/>
    <n v="19.080000000000002"/>
  </r>
  <r>
    <x v="1"/>
    <x v="6"/>
    <x v="4"/>
    <x v="0"/>
    <x v="1"/>
    <x v="2"/>
    <x v="2"/>
    <x v="0"/>
    <n v="1768"/>
    <n v="0"/>
    <n v="486.20000000000005"/>
  </r>
  <r>
    <x v="1"/>
    <x v="18"/>
    <x v="9"/>
    <x v="0"/>
    <x v="0"/>
    <x v="3"/>
    <x v="2"/>
    <x v="1"/>
    <n v="0"/>
    <n v="0"/>
    <n v="0"/>
  </r>
  <r>
    <x v="11"/>
    <x v="0"/>
    <x v="0"/>
    <x v="1"/>
    <x v="0"/>
    <x v="1"/>
    <x v="3"/>
    <x v="0"/>
    <n v="1"/>
    <n v="0.15010000000000001"/>
    <n v="0.45"/>
  </r>
  <r>
    <x v="3"/>
    <x v="1"/>
    <x v="1"/>
    <x v="2"/>
    <x v="1"/>
    <x v="3"/>
    <x v="3"/>
    <x v="0"/>
    <n v="4"/>
    <n v="0"/>
    <n v="2.2000000000000002"/>
  </r>
  <r>
    <x v="2"/>
    <x v="11"/>
    <x v="2"/>
    <x v="2"/>
    <x v="1"/>
    <x v="4"/>
    <x v="0"/>
    <x v="0"/>
    <n v="35"/>
    <n v="0"/>
    <n v="19.25"/>
  </r>
  <r>
    <x v="0"/>
    <x v="10"/>
    <x v="0"/>
    <x v="1"/>
    <x v="1"/>
    <x v="2"/>
    <x v="0"/>
    <x v="0"/>
    <n v="37"/>
    <n v="0"/>
    <n v="9.8049999999999997"/>
  </r>
  <r>
    <x v="5"/>
    <x v="13"/>
    <x v="0"/>
    <x v="0"/>
    <x v="1"/>
    <x v="0"/>
    <x v="1"/>
    <x v="0"/>
    <n v="34"/>
    <n v="0"/>
    <n v="9.01"/>
  </r>
  <r>
    <x v="2"/>
    <x v="19"/>
    <x v="2"/>
    <x v="2"/>
    <x v="1"/>
    <x v="1"/>
    <x v="1"/>
    <x v="0"/>
    <n v="7"/>
    <n v="3.1892"/>
    <n v="3.1500000000000004"/>
  </r>
  <r>
    <x v="11"/>
    <x v="26"/>
    <x v="2"/>
    <x v="0"/>
    <x v="1"/>
    <x v="2"/>
    <x v="1"/>
    <x v="1"/>
    <n v="1"/>
    <n v="0"/>
    <n v="0"/>
  </r>
  <r>
    <x v="1"/>
    <x v="12"/>
    <x v="1"/>
    <x v="0"/>
    <x v="1"/>
    <x v="3"/>
    <x v="0"/>
    <x v="0"/>
    <n v="58"/>
    <n v="0"/>
    <n v="31.900000000000002"/>
  </r>
  <r>
    <x v="3"/>
    <x v="19"/>
    <x v="2"/>
    <x v="2"/>
    <x v="1"/>
    <x v="2"/>
    <x v="1"/>
    <x v="1"/>
    <n v="4"/>
    <n v="0"/>
    <n v="0"/>
  </r>
  <r>
    <x v="0"/>
    <x v="10"/>
    <x v="0"/>
    <x v="1"/>
    <x v="1"/>
    <x v="3"/>
    <x v="3"/>
    <x v="0"/>
    <n v="17"/>
    <n v="0"/>
    <n v="9.35"/>
  </r>
  <r>
    <x v="4"/>
    <x v="2"/>
    <x v="2"/>
    <x v="0"/>
    <x v="1"/>
    <x v="4"/>
    <x v="3"/>
    <x v="0"/>
    <n v="6"/>
    <n v="0"/>
    <n v="3.3000000000000003"/>
  </r>
  <r>
    <x v="11"/>
    <x v="12"/>
    <x v="1"/>
    <x v="2"/>
    <x v="1"/>
    <x v="3"/>
    <x v="1"/>
    <x v="0"/>
    <n v="1"/>
    <n v="0"/>
    <n v="0.55000000000000004"/>
  </r>
  <r>
    <x v="4"/>
    <x v="29"/>
    <x v="1"/>
    <x v="0"/>
    <x v="1"/>
    <x v="1"/>
    <x v="0"/>
    <x v="0"/>
    <n v="1"/>
    <n v="0.2848"/>
    <n v="0.45"/>
  </r>
  <r>
    <x v="1"/>
    <x v="10"/>
    <x v="0"/>
    <x v="2"/>
    <x v="0"/>
    <x v="0"/>
    <x v="0"/>
    <x v="0"/>
    <n v="105"/>
    <n v="0"/>
    <n v="28.875"/>
  </r>
  <r>
    <x v="3"/>
    <x v="6"/>
    <x v="4"/>
    <x v="0"/>
    <x v="1"/>
    <x v="4"/>
    <x v="2"/>
    <x v="1"/>
    <n v="108"/>
    <n v="0"/>
    <n v="0"/>
  </r>
  <r>
    <x v="11"/>
    <x v="12"/>
    <x v="1"/>
    <x v="0"/>
    <x v="1"/>
    <x v="1"/>
    <x v="2"/>
    <x v="0"/>
    <n v="1053"/>
    <n v="251.49820000000003"/>
    <n v="473.85"/>
  </r>
  <r>
    <x v="11"/>
    <x v="4"/>
    <x v="3"/>
    <x v="0"/>
    <x v="0"/>
    <x v="1"/>
    <x v="3"/>
    <x v="0"/>
    <n v="27"/>
    <n v="4.4241999999999999"/>
    <n v="12.15"/>
  </r>
  <r>
    <x v="2"/>
    <x v="15"/>
    <x v="2"/>
    <x v="0"/>
    <x v="1"/>
    <x v="1"/>
    <x v="1"/>
    <x v="0"/>
    <n v="113"/>
    <n v="29.118100000000002"/>
    <n v="50.85"/>
  </r>
  <r>
    <x v="11"/>
    <x v="4"/>
    <x v="3"/>
    <x v="0"/>
    <x v="0"/>
    <x v="2"/>
    <x v="3"/>
    <x v="0"/>
    <n v="20"/>
    <n v="0"/>
    <n v="5.5"/>
  </r>
  <r>
    <x v="3"/>
    <x v="16"/>
    <x v="7"/>
    <x v="1"/>
    <x v="1"/>
    <x v="0"/>
    <x v="0"/>
    <x v="1"/>
    <n v="1"/>
    <n v="0"/>
    <n v="0"/>
  </r>
  <r>
    <x v="9"/>
    <x v="6"/>
    <x v="4"/>
    <x v="2"/>
    <x v="1"/>
    <x v="0"/>
    <x v="1"/>
    <x v="0"/>
    <n v="42"/>
    <n v="0"/>
    <n v="11.13"/>
  </r>
  <r>
    <x v="10"/>
    <x v="8"/>
    <x v="5"/>
    <x v="0"/>
    <x v="1"/>
    <x v="4"/>
    <x v="2"/>
    <x v="0"/>
    <n v="22"/>
    <n v="0"/>
    <n v="12.100000000000001"/>
  </r>
  <r>
    <x v="0"/>
    <x v="12"/>
    <x v="1"/>
    <x v="1"/>
    <x v="1"/>
    <x v="2"/>
    <x v="3"/>
    <x v="0"/>
    <n v="4"/>
    <n v="0"/>
    <n v="1.06"/>
  </r>
  <r>
    <x v="6"/>
    <x v="1"/>
    <x v="1"/>
    <x v="0"/>
    <x v="1"/>
    <x v="4"/>
    <x v="1"/>
    <x v="1"/>
    <n v="17"/>
    <n v="0"/>
    <n v="0"/>
  </r>
  <r>
    <x v="2"/>
    <x v="5"/>
    <x v="1"/>
    <x v="0"/>
    <x v="1"/>
    <x v="4"/>
    <x v="2"/>
    <x v="0"/>
    <n v="4"/>
    <n v="0"/>
    <n v="2.2000000000000002"/>
  </r>
  <r>
    <x v="0"/>
    <x v="11"/>
    <x v="2"/>
    <x v="0"/>
    <x v="1"/>
    <x v="4"/>
    <x v="0"/>
    <x v="1"/>
    <n v="34"/>
    <n v="0"/>
    <n v="0"/>
  </r>
  <r>
    <x v="8"/>
    <x v="11"/>
    <x v="2"/>
    <x v="1"/>
    <x v="1"/>
    <x v="0"/>
    <x v="2"/>
    <x v="1"/>
    <n v="64"/>
    <n v="0"/>
    <n v="0"/>
  </r>
  <r>
    <x v="11"/>
    <x v="11"/>
    <x v="2"/>
    <x v="1"/>
    <x v="1"/>
    <x v="0"/>
    <x v="0"/>
    <x v="0"/>
    <n v="192"/>
    <n v="0"/>
    <n v="52.800000000000004"/>
  </r>
  <r>
    <x v="3"/>
    <x v="2"/>
    <x v="2"/>
    <x v="2"/>
    <x v="1"/>
    <x v="0"/>
    <x v="3"/>
    <x v="0"/>
    <n v="48"/>
    <n v="0"/>
    <n v="13.200000000000001"/>
  </r>
  <r>
    <x v="6"/>
    <x v="19"/>
    <x v="2"/>
    <x v="1"/>
    <x v="1"/>
    <x v="2"/>
    <x v="0"/>
    <x v="0"/>
    <n v="9"/>
    <n v="0"/>
    <n v="2.4750000000000001"/>
  </r>
  <r>
    <x v="7"/>
    <x v="4"/>
    <x v="3"/>
    <x v="0"/>
    <x v="1"/>
    <x v="4"/>
    <x v="2"/>
    <x v="0"/>
    <n v="494"/>
    <n v="0"/>
    <n v="271.7"/>
  </r>
  <r>
    <x v="1"/>
    <x v="20"/>
    <x v="10"/>
    <x v="2"/>
    <x v="1"/>
    <x v="3"/>
    <x v="0"/>
    <x v="1"/>
    <n v="1"/>
    <n v="0"/>
    <n v="0"/>
  </r>
  <r>
    <x v="6"/>
    <x v="6"/>
    <x v="4"/>
    <x v="1"/>
    <x v="1"/>
    <x v="0"/>
    <x v="1"/>
    <x v="0"/>
    <n v="7"/>
    <n v="0"/>
    <n v="1.925"/>
  </r>
  <r>
    <x v="5"/>
    <x v="10"/>
    <x v="0"/>
    <x v="0"/>
    <x v="1"/>
    <x v="5"/>
    <x v="2"/>
    <x v="0"/>
    <n v="7"/>
    <n v="6.5577000000000005"/>
    <n v="4.83"/>
  </r>
  <r>
    <x v="5"/>
    <x v="23"/>
    <x v="2"/>
    <x v="1"/>
    <x v="1"/>
    <x v="0"/>
    <x v="0"/>
    <x v="0"/>
    <n v="2"/>
    <n v="0"/>
    <n v="0.53"/>
  </r>
  <r>
    <x v="0"/>
    <x v="10"/>
    <x v="0"/>
    <x v="0"/>
    <x v="1"/>
    <x v="1"/>
    <x v="3"/>
    <x v="0"/>
    <n v="2600"/>
    <n v="750.83570000000009"/>
    <n v="1170"/>
  </r>
  <r>
    <x v="5"/>
    <x v="1"/>
    <x v="1"/>
    <x v="1"/>
    <x v="1"/>
    <x v="2"/>
    <x v="2"/>
    <x v="0"/>
    <n v="2"/>
    <n v="0"/>
    <n v="0.53"/>
  </r>
  <r>
    <x v="7"/>
    <x v="2"/>
    <x v="2"/>
    <x v="2"/>
    <x v="1"/>
    <x v="1"/>
    <x v="3"/>
    <x v="0"/>
    <n v="9"/>
    <n v="3.0209000000000001"/>
    <n v="4.05"/>
  </r>
  <r>
    <x v="8"/>
    <x v="12"/>
    <x v="1"/>
    <x v="0"/>
    <x v="1"/>
    <x v="3"/>
    <x v="1"/>
    <x v="0"/>
    <n v="17"/>
    <n v="0"/>
    <n v="9.35"/>
  </r>
  <r>
    <x v="7"/>
    <x v="24"/>
    <x v="2"/>
    <x v="2"/>
    <x v="1"/>
    <x v="0"/>
    <x v="0"/>
    <x v="1"/>
    <n v="7"/>
    <n v="0"/>
    <n v="0"/>
  </r>
  <r>
    <x v="2"/>
    <x v="17"/>
    <x v="8"/>
    <x v="1"/>
    <x v="1"/>
    <x v="3"/>
    <x v="2"/>
    <x v="1"/>
    <n v="0"/>
    <n v="0"/>
    <n v="0"/>
  </r>
  <r>
    <x v="9"/>
    <x v="9"/>
    <x v="2"/>
    <x v="1"/>
    <x v="1"/>
    <x v="3"/>
    <x v="2"/>
    <x v="1"/>
    <n v="0"/>
    <n v="0"/>
    <n v="0"/>
  </r>
  <r>
    <x v="7"/>
    <x v="17"/>
    <x v="8"/>
    <x v="1"/>
    <x v="1"/>
    <x v="1"/>
    <x v="1"/>
    <x v="0"/>
    <n v="35"/>
    <n v="11.4625"/>
    <n v="15.75"/>
  </r>
  <r>
    <x v="5"/>
    <x v="2"/>
    <x v="2"/>
    <x v="0"/>
    <x v="1"/>
    <x v="0"/>
    <x v="0"/>
    <x v="0"/>
    <n v="406"/>
    <n v="0"/>
    <n v="107.59"/>
  </r>
  <r>
    <x v="1"/>
    <x v="2"/>
    <x v="2"/>
    <x v="0"/>
    <x v="1"/>
    <x v="2"/>
    <x v="3"/>
    <x v="1"/>
    <n v="14"/>
    <n v="0"/>
    <n v="0"/>
  </r>
  <r>
    <x v="3"/>
    <x v="1"/>
    <x v="1"/>
    <x v="0"/>
    <x v="1"/>
    <x v="2"/>
    <x v="3"/>
    <x v="0"/>
    <n v="135"/>
    <n v="0"/>
    <n v="37.125"/>
  </r>
  <r>
    <x v="7"/>
    <x v="24"/>
    <x v="2"/>
    <x v="2"/>
    <x v="1"/>
    <x v="0"/>
    <x v="3"/>
    <x v="0"/>
    <n v="2"/>
    <n v="0"/>
    <n v="0.55000000000000004"/>
  </r>
  <r>
    <x v="0"/>
    <x v="25"/>
    <x v="11"/>
    <x v="2"/>
    <x v="1"/>
    <x v="3"/>
    <x v="2"/>
    <x v="1"/>
    <n v="0"/>
    <n v="0"/>
    <n v="0"/>
  </r>
  <r>
    <x v="10"/>
    <x v="10"/>
    <x v="0"/>
    <x v="1"/>
    <x v="1"/>
    <x v="0"/>
    <x v="0"/>
    <x v="1"/>
    <n v="3"/>
    <n v="0"/>
    <n v="0"/>
  </r>
  <r>
    <x v="9"/>
    <x v="9"/>
    <x v="2"/>
    <x v="2"/>
    <x v="1"/>
    <x v="2"/>
    <x v="0"/>
    <x v="0"/>
    <n v="12"/>
    <n v="0"/>
    <n v="3.18"/>
  </r>
  <r>
    <x v="6"/>
    <x v="17"/>
    <x v="8"/>
    <x v="2"/>
    <x v="1"/>
    <x v="2"/>
    <x v="1"/>
    <x v="0"/>
    <n v="21"/>
    <n v="0"/>
    <n v="5.7750000000000004"/>
  </r>
  <r>
    <x v="2"/>
    <x v="16"/>
    <x v="7"/>
    <x v="0"/>
    <x v="1"/>
    <x v="2"/>
    <x v="0"/>
    <x v="0"/>
    <n v="79"/>
    <n v="0"/>
    <n v="21.725000000000001"/>
  </r>
  <r>
    <x v="10"/>
    <x v="25"/>
    <x v="11"/>
    <x v="0"/>
    <x v="1"/>
    <x v="2"/>
    <x v="2"/>
    <x v="0"/>
    <n v="8"/>
    <n v="0"/>
    <n v="2.2000000000000002"/>
  </r>
  <r>
    <x v="10"/>
    <x v="1"/>
    <x v="1"/>
    <x v="2"/>
    <x v="1"/>
    <x v="1"/>
    <x v="3"/>
    <x v="0"/>
    <n v="11"/>
    <n v="2.9621"/>
    <n v="4.95"/>
  </r>
  <r>
    <x v="11"/>
    <x v="1"/>
    <x v="1"/>
    <x v="1"/>
    <x v="1"/>
    <x v="0"/>
    <x v="1"/>
    <x v="0"/>
    <n v="2"/>
    <n v="0"/>
    <n v="0.55000000000000004"/>
  </r>
  <r>
    <x v="3"/>
    <x v="11"/>
    <x v="2"/>
    <x v="0"/>
    <x v="1"/>
    <x v="3"/>
    <x v="0"/>
    <x v="0"/>
    <n v="435"/>
    <n v="0"/>
    <n v="239.25"/>
  </r>
  <r>
    <x v="10"/>
    <x v="13"/>
    <x v="0"/>
    <x v="0"/>
    <x v="1"/>
    <x v="2"/>
    <x v="0"/>
    <x v="1"/>
    <n v="1"/>
    <n v="0"/>
    <n v="0"/>
  </r>
  <r>
    <x v="5"/>
    <x v="10"/>
    <x v="0"/>
    <x v="1"/>
    <x v="1"/>
    <x v="3"/>
    <x v="3"/>
    <x v="1"/>
    <n v="2"/>
    <n v="0"/>
    <n v="0"/>
  </r>
  <r>
    <x v="11"/>
    <x v="19"/>
    <x v="2"/>
    <x v="0"/>
    <x v="1"/>
    <x v="3"/>
    <x v="3"/>
    <x v="1"/>
    <n v="9"/>
    <n v="0"/>
    <n v="0"/>
  </r>
  <r>
    <x v="5"/>
    <x v="15"/>
    <x v="2"/>
    <x v="2"/>
    <x v="1"/>
    <x v="4"/>
    <x v="0"/>
    <x v="0"/>
    <n v="1"/>
    <n v="0"/>
    <n v="0.55000000000000004"/>
  </r>
  <r>
    <x v="3"/>
    <x v="17"/>
    <x v="8"/>
    <x v="0"/>
    <x v="1"/>
    <x v="5"/>
    <x v="2"/>
    <x v="0"/>
    <n v="7"/>
    <n v="49.406500000000001"/>
    <n v="4.83"/>
  </r>
  <r>
    <x v="8"/>
    <x v="24"/>
    <x v="2"/>
    <x v="2"/>
    <x v="1"/>
    <x v="3"/>
    <x v="2"/>
    <x v="1"/>
    <n v="0"/>
    <n v="0"/>
    <n v="0"/>
  </r>
  <r>
    <x v="7"/>
    <x v="18"/>
    <x v="9"/>
    <x v="0"/>
    <x v="0"/>
    <x v="3"/>
    <x v="2"/>
    <x v="1"/>
    <n v="0"/>
    <n v="0"/>
    <n v="0"/>
  </r>
  <r>
    <x v="8"/>
    <x v="16"/>
    <x v="7"/>
    <x v="0"/>
    <x v="1"/>
    <x v="2"/>
    <x v="2"/>
    <x v="0"/>
    <n v="378"/>
    <n v="0"/>
    <n v="103.95"/>
  </r>
  <r>
    <x v="5"/>
    <x v="9"/>
    <x v="2"/>
    <x v="0"/>
    <x v="1"/>
    <x v="2"/>
    <x v="0"/>
    <x v="1"/>
    <n v="9"/>
    <n v="0"/>
    <n v="0"/>
  </r>
  <r>
    <x v="2"/>
    <x v="19"/>
    <x v="2"/>
    <x v="1"/>
    <x v="1"/>
    <x v="0"/>
    <x v="2"/>
    <x v="0"/>
    <n v="340"/>
    <n v="0"/>
    <n v="93.5"/>
  </r>
  <r>
    <x v="10"/>
    <x v="17"/>
    <x v="8"/>
    <x v="2"/>
    <x v="1"/>
    <x v="3"/>
    <x v="2"/>
    <x v="1"/>
    <n v="13"/>
    <n v="0"/>
    <n v="0"/>
  </r>
  <r>
    <x v="6"/>
    <x v="17"/>
    <x v="8"/>
    <x v="1"/>
    <x v="1"/>
    <x v="0"/>
    <x v="1"/>
    <x v="0"/>
    <n v="27"/>
    <n v="0"/>
    <n v="7.4250000000000007"/>
  </r>
  <r>
    <x v="3"/>
    <x v="19"/>
    <x v="2"/>
    <x v="2"/>
    <x v="1"/>
    <x v="3"/>
    <x v="3"/>
    <x v="0"/>
    <n v="11"/>
    <n v="0"/>
    <n v="6.0500000000000007"/>
  </r>
  <r>
    <x v="5"/>
    <x v="29"/>
    <x v="1"/>
    <x v="2"/>
    <x v="1"/>
    <x v="2"/>
    <x v="1"/>
    <x v="0"/>
    <n v="1"/>
    <n v="0"/>
    <n v="0.26500000000000001"/>
  </r>
  <r>
    <x v="7"/>
    <x v="16"/>
    <x v="7"/>
    <x v="0"/>
    <x v="1"/>
    <x v="3"/>
    <x v="3"/>
    <x v="1"/>
    <n v="2"/>
    <n v="0"/>
    <n v="0"/>
  </r>
  <r>
    <x v="10"/>
    <x v="17"/>
    <x v="8"/>
    <x v="0"/>
    <x v="1"/>
    <x v="0"/>
    <x v="3"/>
    <x v="1"/>
    <n v="167"/>
    <n v="0"/>
    <n v="0"/>
  </r>
  <r>
    <x v="10"/>
    <x v="11"/>
    <x v="2"/>
    <x v="1"/>
    <x v="1"/>
    <x v="4"/>
    <x v="3"/>
    <x v="1"/>
    <n v="13"/>
    <n v="0"/>
    <n v="0"/>
  </r>
  <r>
    <x v="0"/>
    <x v="10"/>
    <x v="0"/>
    <x v="0"/>
    <x v="0"/>
    <x v="1"/>
    <x v="0"/>
    <x v="0"/>
    <n v="479"/>
    <n v="162.96520000000001"/>
    <n v="215.55"/>
  </r>
  <r>
    <x v="11"/>
    <x v="0"/>
    <x v="0"/>
    <x v="1"/>
    <x v="1"/>
    <x v="3"/>
    <x v="2"/>
    <x v="1"/>
    <n v="0"/>
    <n v="0"/>
    <n v="0"/>
  </r>
  <r>
    <x v="8"/>
    <x v="11"/>
    <x v="2"/>
    <x v="1"/>
    <x v="1"/>
    <x v="3"/>
    <x v="2"/>
    <x v="0"/>
    <n v="71"/>
    <n v="0"/>
    <n v="39.050000000000004"/>
  </r>
  <r>
    <x v="1"/>
    <x v="11"/>
    <x v="2"/>
    <x v="0"/>
    <x v="1"/>
    <x v="1"/>
    <x v="2"/>
    <x v="0"/>
    <n v="3392"/>
    <n v="958.15030000000002"/>
    <n v="1526.4"/>
  </r>
  <r>
    <x v="9"/>
    <x v="26"/>
    <x v="2"/>
    <x v="0"/>
    <x v="1"/>
    <x v="3"/>
    <x v="2"/>
    <x v="0"/>
    <n v="1"/>
    <n v="0"/>
    <n v="0.55000000000000004"/>
  </r>
  <r>
    <x v="0"/>
    <x v="29"/>
    <x v="1"/>
    <x v="2"/>
    <x v="1"/>
    <x v="3"/>
    <x v="2"/>
    <x v="1"/>
    <n v="0"/>
    <n v="0"/>
    <n v="0"/>
  </r>
  <r>
    <x v="5"/>
    <x v="4"/>
    <x v="3"/>
    <x v="2"/>
    <x v="1"/>
    <x v="0"/>
    <x v="3"/>
    <x v="1"/>
    <n v="4"/>
    <n v="0"/>
    <n v="0"/>
  </r>
  <r>
    <x v="0"/>
    <x v="4"/>
    <x v="3"/>
    <x v="0"/>
    <x v="1"/>
    <x v="3"/>
    <x v="3"/>
    <x v="0"/>
    <n v="819"/>
    <n v="0"/>
    <n v="450.45000000000005"/>
  </r>
  <r>
    <x v="4"/>
    <x v="10"/>
    <x v="0"/>
    <x v="0"/>
    <x v="1"/>
    <x v="2"/>
    <x v="3"/>
    <x v="1"/>
    <n v="30"/>
    <n v="0"/>
    <n v="0"/>
  </r>
  <r>
    <x v="6"/>
    <x v="19"/>
    <x v="2"/>
    <x v="2"/>
    <x v="1"/>
    <x v="0"/>
    <x v="1"/>
    <x v="1"/>
    <n v="6"/>
    <n v="0"/>
    <n v="0"/>
  </r>
  <r>
    <x v="8"/>
    <x v="5"/>
    <x v="1"/>
    <x v="2"/>
    <x v="1"/>
    <x v="0"/>
    <x v="2"/>
    <x v="0"/>
    <n v="70"/>
    <n v="0"/>
    <n v="19.25"/>
  </r>
  <r>
    <x v="7"/>
    <x v="10"/>
    <x v="0"/>
    <x v="0"/>
    <x v="1"/>
    <x v="2"/>
    <x v="1"/>
    <x v="1"/>
    <n v="7"/>
    <n v="0"/>
    <n v="0"/>
  </r>
  <r>
    <x v="4"/>
    <x v="15"/>
    <x v="2"/>
    <x v="0"/>
    <x v="1"/>
    <x v="2"/>
    <x v="3"/>
    <x v="0"/>
    <n v="136"/>
    <n v="0"/>
    <n v="36.04"/>
  </r>
  <r>
    <x v="5"/>
    <x v="12"/>
    <x v="1"/>
    <x v="1"/>
    <x v="1"/>
    <x v="3"/>
    <x v="2"/>
    <x v="1"/>
    <n v="0"/>
    <n v="0"/>
    <n v="0"/>
  </r>
  <r>
    <x v="3"/>
    <x v="8"/>
    <x v="5"/>
    <x v="0"/>
    <x v="1"/>
    <x v="2"/>
    <x v="1"/>
    <x v="0"/>
    <n v="11"/>
    <n v="0"/>
    <n v="3.0250000000000004"/>
  </r>
  <r>
    <x v="5"/>
    <x v="6"/>
    <x v="4"/>
    <x v="0"/>
    <x v="1"/>
    <x v="0"/>
    <x v="0"/>
    <x v="0"/>
    <n v="4902"/>
    <n v="0"/>
    <n v="1299.03"/>
  </r>
  <r>
    <x v="0"/>
    <x v="11"/>
    <x v="2"/>
    <x v="0"/>
    <x v="1"/>
    <x v="4"/>
    <x v="3"/>
    <x v="0"/>
    <n v="50"/>
    <n v="0"/>
    <n v="27.5"/>
  </r>
  <r>
    <x v="10"/>
    <x v="19"/>
    <x v="2"/>
    <x v="0"/>
    <x v="1"/>
    <x v="0"/>
    <x v="0"/>
    <x v="0"/>
    <n v="3365"/>
    <n v="0"/>
    <n v="925.375"/>
  </r>
  <r>
    <x v="4"/>
    <x v="5"/>
    <x v="1"/>
    <x v="1"/>
    <x v="1"/>
    <x v="0"/>
    <x v="2"/>
    <x v="0"/>
    <n v="5"/>
    <n v="0"/>
    <n v="1.325"/>
  </r>
  <r>
    <x v="2"/>
    <x v="10"/>
    <x v="0"/>
    <x v="2"/>
    <x v="0"/>
    <x v="4"/>
    <x v="3"/>
    <x v="1"/>
    <n v="18"/>
    <n v="0"/>
    <n v="0"/>
  </r>
  <r>
    <x v="8"/>
    <x v="10"/>
    <x v="0"/>
    <x v="0"/>
    <x v="1"/>
    <x v="3"/>
    <x v="3"/>
    <x v="1"/>
    <n v="7"/>
    <n v="0"/>
    <n v="0"/>
  </r>
  <r>
    <x v="9"/>
    <x v="6"/>
    <x v="4"/>
    <x v="2"/>
    <x v="1"/>
    <x v="4"/>
    <x v="0"/>
    <x v="0"/>
    <n v="1"/>
    <n v="0"/>
    <n v="0.55000000000000004"/>
  </r>
  <r>
    <x v="10"/>
    <x v="15"/>
    <x v="2"/>
    <x v="0"/>
    <x v="1"/>
    <x v="1"/>
    <x v="0"/>
    <x v="0"/>
    <n v="305"/>
    <n v="93.771500000000003"/>
    <n v="137.25"/>
  </r>
  <r>
    <x v="5"/>
    <x v="10"/>
    <x v="0"/>
    <x v="2"/>
    <x v="0"/>
    <x v="3"/>
    <x v="0"/>
    <x v="0"/>
    <n v="8"/>
    <n v="0"/>
    <n v="4.4000000000000004"/>
  </r>
  <r>
    <x v="6"/>
    <x v="8"/>
    <x v="5"/>
    <x v="1"/>
    <x v="1"/>
    <x v="0"/>
    <x v="3"/>
    <x v="0"/>
    <n v="25"/>
    <n v="0"/>
    <n v="6.875"/>
  </r>
  <r>
    <x v="8"/>
    <x v="4"/>
    <x v="3"/>
    <x v="0"/>
    <x v="0"/>
    <x v="2"/>
    <x v="0"/>
    <x v="0"/>
    <n v="14"/>
    <n v="0"/>
    <n v="3.85"/>
  </r>
  <r>
    <x v="10"/>
    <x v="11"/>
    <x v="2"/>
    <x v="1"/>
    <x v="1"/>
    <x v="1"/>
    <x v="1"/>
    <x v="0"/>
    <n v="36"/>
    <n v="12.5806"/>
    <n v="16.2"/>
  </r>
  <r>
    <x v="11"/>
    <x v="19"/>
    <x v="2"/>
    <x v="1"/>
    <x v="1"/>
    <x v="0"/>
    <x v="0"/>
    <x v="0"/>
    <n v="49"/>
    <n v="0"/>
    <n v="13.475000000000001"/>
  </r>
  <r>
    <x v="1"/>
    <x v="5"/>
    <x v="1"/>
    <x v="0"/>
    <x v="1"/>
    <x v="1"/>
    <x v="2"/>
    <x v="0"/>
    <n v="270"/>
    <n v="72.112400000000008"/>
    <n v="121.5"/>
  </r>
  <r>
    <x v="10"/>
    <x v="8"/>
    <x v="5"/>
    <x v="1"/>
    <x v="1"/>
    <x v="3"/>
    <x v="2"/>
    <x v="1"/>
    <n v="0"/>
    <n v="0"/>
    <n v="0"/>
  </r>
  <r>
    <x v="11"/>
    <x v="13"/>
    <x v="0"/>
    <x v="0"/>
    <x v="1"/>
    <x v="5"/>
    <x v="0"/>
    <x v="0"/>
    <n v="3"/>
    <n v="11.8863"/>
    <n v="2.0700000000000003"/>
  </r>
  <r>
    <x v="9"/>
    <x v="4"/>
    <x v="3"/>
    <x v="2"/>
    <x v="1"/>
    <x v="4"/>
    <x v="2"/>
    <x v="0"/>
    <n v="7"/>
    <n v="0"/>
    <n v="3.85"/>
  </r>
  <r>
    <x v="4"/>
    <x v="11"/>
    <x v="2"/>
    <x v="0"/>
    <x v="1"/>
    <x v="2"/>
    <x v="3"/>
    <x v="1"/>
    <n v="48"/>
    <n v="0"/>
    <n v="0"/>
  </r>
  <r>
    <x v="3"/>
    <x v="15"/>
    <x v="2"/>
    <x v="2"/>
    <x v="1"/>
    <x v="1"/>
    <x v="0"/>
    <x v="0"/>
    <n v="13"/>
    <n v="3.9425000000000003"/>
    <n v="5.8500000000000005"/>
  </r>
  <r>
    <x v="9"/>
    <x v="10"/>
    <x v="0"/>
    <x v="2"/>
    <x v="0"/>
    <x v="0"/>
    <x v="1"/>
    <x v="0"/>
    <n v="50"/>
    <n v="0"/>
    <n v="13.25"/>
  </r>
  <r>
    <x v="9"/>
    <x v="13"/>
    <x v="0"/>
    <x v="0"/>
    <x v="1"/>
    <x v="2"/>
    <x v="3"/>
    <x v="0"/>
    <n v="15"/>
    <n v="0"/>
    <n v="3.9750000000000001"/>
  </r>
  <r>
    <x v="3"/>
    <x v="18"/>
    <x v="9"/>
    <x v="1"/>
    <x v="0"/>
    <x v="0"/>
    <x v="3"/>
    <x v="0"/>
    <n v="2"/>
    <n v="0"/>
    <n v="0.55000000000000004"/>
  </r>
  <r>
    <x v="10"/>
    <x v="13"/>
    <x v="0"/>
    <x v="0"/>
    <x v="1"/>
    <x v="1"/>
    <x v="0"/>
    <x v="0"/>
    <n v="17"/>
    <n v="7.3478000000000003"/>
    <n v="7.65"/>
  </r>
  <r>
    <x v="9"/>
    <x v="15"/>
    <x v="2"/>
    <x v="0"/>
    <x v="1"/>
    <x v="2"/>
    <x v="2"/>
    <x v="1"/>
    <n v="22"/>
    <n v="0"/>
    <n v="0"/>
  </r>
  <r>
    <x v="6"/>
    <x v="12"/>
    <x v="1"/>
    <x v="2"/>
    <x v="1"/>
    <x v="0"/>
    <x v="3"/>
    <x v="0"/>
    <n v="71"/>
    <n v="0"/>
    <n v="19.525000000000002"/>
  </r>
  <r>
    <x v="1"/>
    <x v="8"/>
    <x v="5"/>
    <x v="2"/>
    <x v="1"/>
    <x v="0"/>
    <x v="3"/>
    <x v="1"/>
    <n v="3"/>
    <n v="0"/>
    <n v="0"/>
  </r>
  <r>
    <x v="6"/>
    <x v="5"/>
    <x v="1"/>
    <x v="1"/>
    <x v="1"/>
    <x v="3"/>
    <x v="0"/>
    <x v="0"/>
    <n v="1"/>
    <n v="0"/>
    <n v="0.55000000000000004"/>
  </r>
  <r>
    <x v="2"/>
    <x v="26"/>
    <x v="2"/>
    <x v="0"/>
    <x v="1"/>
    <x v="3"/>
    <x v="3"/>
    <x v="0"/>
    <n v="1"/>
    <n v="0"/>
    <n v="0.55000000000000004"/>
  </r>
  <r>
    <x v="3"/>
    <x v="0"/>
    <x v="0"/>
    <x v="2"/>
    <x v="1"/>
    <x v="0"/>
    <x v="2"/>
    <x v="0"/>
    <n v="48"/>
    <n v="0"/>
    <n v="13.200000000000001"/>
  </r>
  <r>
    <x v="6"/>
    <x v="13"/>
    <x v="0"/>
    <x v="2"/>
    <x v="1"/>
    <x v="0"/>
    <x v="3"/>
    <x v="0"/>
    <n v="2"/>
    <n v="0"/>
    <n v="0.55000000000000004"/>
  </r>
  <r>
    <x v="1"/>
    <x v="12"/>
    <x v="1"/>
    <x v="0"/>
    <x v="1"/>
    <x v="0"/>
    <x v="3"/>
    <x v="0"/>
    <n v="1931"/>
    <n v="0"/>
    <n v="529.05500000000006"/>
  </r>
  <r>
    <x v="4"/>
    <x v="10"/>
    <x v="0"/>
    <x v="1"/>
    <x v="1"/>
    <x v="5"/>
    <x v="0"/>
    <x v="0"/>
    <n v="5"/>
    <n v="44.402500000000003"/>
    <n v="3.45"/>
  </r>
  <r>
    <x v="5"/>
    <x v="18"/>
    <x v="9"/>
    <x v="1"/>
    <x v="1"/>
    <x v="2"/>
    <x v="2"/>
    <x v="0"/>
    <n v="3"/>
    <n v="0"/>
    <n v="0.79500000000000004"/>
  </r>
  <r>
    <x v="2"/>
    <x v="15"/>
    <x v="2"/>
    <x v="0"/>
    <x v="1"/>
    <x v="4"/>
    <x v="2"/>
    <x v="0"/>
    <n v="32"/>
    <n v="0"/>
    <n v="17.600000000000001"/>
  </r>
  <r>
    <x v="6"/>
    <x v="4"/>
    <x v="3"/>
    <x v="0"/>
    <x v="0"/>
    <x v="3"/>
    <x v="0"/>
    <x v="0"/>
    <n v="5"/>
    <n v="0"/>
    <n v="2.75"/>
  </r>
  <r>
    <x v="7"/>
    <x v="1"/>
    <x v="1"/>
    <x v="0"/>
    <x v="1"/>
    <x v="3"/>
    <x v="0"/>
    <x v="0"/>
    <n v="58"/>
    <n v="0"/>
    <n v="31.900000000000002"/>
  </r>
  <r>
    <x v="6"/>
    <x v="6"/>
    <x v="4"/>
    <x v="0"/>
    <x v="1"/>
    <x v="3"/>
    <x v="1"/>
    <x v="0"/>
    <n v="79"/>
    <n v="0"/>
    <n v="43.45"/>
  </r>
  <r>
    <x v="8"/>
    <x v="11"/>
    <x v="2"/>
    <x v="1"/>
    <x v="1"/>
    <x v="2"/>
    <x v="2"/>
    <x v="0"/>
    <n v="110"/>
    <n v="0"/>
    <n v="30.25"/>
  </r>
  <r>
    <x v="3"/>
    <x v="6"/>
    <x v="4"/>
    <x v="0"/>
    <x v="0"/>
    <x v="1"/>
    <x v="1"/>
    <x v="0"/>
    <n v="146"/>
    <n v="37.871700000000004"/>
    <n v="65.7"/>
  </r>
  <r>
    <x v="8"/>
    <x v="12"/>
    <x v="1"/>
    <x v="1"/>
    <x v="1"/>
    <x v="4"/>
    <x v="1"/>
    <x v="1"/>
    <n v="8"/>
    <n v="0"/>
    <n v="0"/>
  </r>
  <r>
    <x v="10"/>
    <x v="22"/>
    <x v="7"/>
    <x v="1"/>
    <x v="1"/>
    <x v="3"/>
    <x v="2"/>
    <x v="1"/>
    <n v="0"/>
    <n v="0"/>
    <n v="0"/>
  </r>
  <r>
    <x v="6"/>
    <x v="6"/>
    <x v="4"/>
    <x v="2"/>
    <x v="0"/>
    <x v="0"/>
    <x v="3"/>
    <x v="0"/>
    <n v="60"/>
    <n v="0"/>
    <n v="16.5"/>
  </r>
  <r>
    <x v="10"/>
    <x v="4"/>
    <x v="3"/>
    <x v="0"/>
    <x v="1"/>
    <x v="4"/>
    <x v="2"/>
    <x v="1"/>
    <n v="149"/>
    <n v="0"/>
    <n v="0"/>
  </r>
  <r>
    <x v="3"/>
    <x v="12"/>
    <x v="1"/>
    <x v="1"/>
    <x v="1"/>
    <x v="0"/>
    <x v="2"/>
    <x v="0"/>
    <n v="59"/>
    <n v="0"/>
    <n v="16.225000000000001"/>
  </r>
  <r>
    <x v="0"/>
    <x v="13"/>
    <x v="0"/>
    <x v="2"/>
    <x v="1"/>
    <x v="3"/>
    <x v="2"/>
    <x v="0"/>
    <n v="1"/>
    <n v="0"/>
    <n v="0.55000000000000004"/>
  </r>
  <r>
    <x v="1"/>
    <x v="6"/>
    <x v="4"/>
    <x v="0"/>
    <x v="1"/>
    <x v="4"/>
    <x v="3"/>
    <x v="1"/>
    <n v="46"/>
    <n v="0"/>
    <n v="0"/>
  </r>
  <r>
    <x v="1"/>
    <x v="22"/>
    <x v="7"/>
    <x v="0"/>
    <x v="1"/>
    <x v="0"/>
    <x v="3"/>
    <x v="0"/>
    <n v="83"/>
    <n v="0"/>
    <n v="22.775000000000002"/>
  </r>
  <r>
    <x v="1"/>
    <x v="17"/>
    <x v="8"/>
    <x v="2"/>
    <x v="1"/>
    <x v="3"/>
    <x v="1"/>
    <x v="0"/>
    <n v="11"/>
    <n v="0"/>
    <n v="6.0500000000000007"/>
  </r>
  <r>
    <x v="10"/>
    <x v="11"/>
    <x v="2"/>
    <x v="1"/>
    <x v="1"/>
    <x v="0"/>
    <x v="1"/>
    <x v="1"/>
    <n v="15"/>
    <n v="0"/>
    <n v="0"/>
  </r>
  <r>
    <x v="3"/>
    <x v="5"/>
    <x v="1"/>
    <x v="0"/>
    <x v="1"/>
    <x v="2"/>
    <x v="0"/>
    <x v="0"/>
    <n v="79"/>
    <n v="0"/>
    <n v="21.725000000000001"/>
  </r>
  <r>
    <x v="3"/>
    <x v="1"/>
    <x v="1"/>
    <x v="2"/>
    <x v="1"/>
    <x v="2"/>
    <x v="1"/>
    <x v="0"/>
    <n v="4"/>
    <n v="0"/>
    <n v="1.1000000000000001"/>
  </r>
  <r>
    <x v="5"/>
    <x v="16"/>
    <x v="7"/>
    <x v="0"/>
    <x v="1"/>
    <x v="3"/>
    <x v="2"/>
    <x v="1"/>
    <n v="2"/>
    <n v="0"/>
    <n v="0"/>
  </r>
  <r>
    <x v="6"/>
    <x v="15"/>
    <x v="2"/>
    <x v="0"/>
    <x v="1"/>
    <x v="5"/>
    <x v="1"/>
    <x v="1"/>
    <n v="1"/>
    <n v="13.366800000000001"/>
    <n v="0"/>
  </r>
  <r>
    <x v="0"/>
    <x v="2"/>
    <x v="2"/>
    <x v="1"/>
    <x v="1"/>
    <x v="3"/>
    <x v="2"/>
    <x v="1"/>
    <n v="0"/>
    <n v="0"/>
    <n v="0"/>
  </r>
  <r>
    <x v="11"/>
    <x v="8"/>
    <x v="5"/>
    <x v="2"/>
    <x v="1"/>
    <x v="1"/>
    <x v="3"/>
    <x v="0"/>
    <n v="3"/>
    <n v="0.8034"/>
    <n v="1.35"/>
  </r>
  <r>
    <x v="0"/>
    <x v="26"/>
    <x v="2"/>
    <x v="0"/>
    <x v="1"/>
    <x v="0"/>
    <x v="2"/>
    <x v="0"/>
    <n v="8"/>
    <n v="0"/>
    <n v="2.12"/>
  </r>
  <r>
    <x v="7"/>
    <x v="6"/>
    <x v="4"/>
    <x v="2"/>
    <x v="1"/>
    <x v="4"/>
    <x v="2"/>
    <x v="1"/>
    <n v="2"/>
    <n v="0"/>
    <n v="0"/>
  </r>
  <r>
    <x v="2"/>
    <x v="0"/>
    <x v="0"/>
    <x v="0"/>
    <x v="1"/>
    <x v="4"/>
    <x v="0"/>
    <x v="0"/>
    <n v="9"/>
    <n v="0"/>
    <n v="4.95"/>
  </r>
  <r>
    <x v="2"/>
    <x v="1"/>
    <x v="1"/>
    <x v="0"/>
    <x v="1"/>
    <x v="1"/>
    <x v="1"/>
    <x v="0"/>
    <n v="94"/>
    <n v="26.084600000000002"/>
    <n v="42.300000000000004"/>
  </r>
  <r>
    <x v="2"/>
    <x v="6"/>
    <x v="4"/>
    <x v="0"/>
    <x v="1"/>
    <x v="0"/>
    <x v="0"/>
    <x v="1"/>
    <n v="42"/>
    <n v="0"/>
    <n v="0"/>
  </r>
  <r>
    <x v="5"/>
    <x v="27"/>
    <x v="12"/>
    <x v="0"/>
    <x v="1"/>
    <x v="1"/>
    <x v="0"/>
    <x v="0"/>
    <n v="1"/>
    <n v="5.0900000000000001E-2"/>
    <n v="0.45"/>
  </r>
  <r>
    <x v="1"/>
    <x v="11"/>
    <x v="2"/>
    <x v="1"/>
    <x v="1"/>
    <x v="4"/>
    <x v="0"/>
    <x v="1"/>
    <n v="3"/>
    <n v="0"/>
    <n v="0"/>
  </r>
  <r>
    <x v="1"/>
    <x v="8"/>
    <x v="5"/>
    <x v="0"/>
    <x v="1"/>
    <x v="3"/>
    <x v="1"/>
    <x v="0"/>
    <n v="7"/>
    <n v="0"/>
    <n v="3.85"/>
  </r>
  <r>
    <x v="10"/>
    <x v="1"/>
    <x v="1"/>
    <x v="0"/>
    <x v="1"/>
    <x v="1"/>
    <x v="1"/>
    <x v="0"/>
    <n v="80"/>
    <n v="22.517400000000002"/>
    <n v="36"/>
  </r>
  <r>
    <x v="8"/>
    <x v="11"/>
    <x v="2"/>
    <x v="1"/>
    <x v="1"/>
    <x v="5"/>
    <x v="1"/>
    <x v="0"/>
    <n v="4"/>
    <n v="128.42000000000002"/>
    <n v="2.7600000000000002"/>
  </r>
  <r>
    <x v="5"/>
    <x v="6"/>
    <x v="4"/>
    <x v="2"/>
    <x v="1"/>
    <x v="3"/>
    <x v="2"/>
    <x v="0"/>
    <n v="78"/>
    <n v="0"/>
    <n v="42.9"/>
  </r>
  <r>
    <x v="6"/>
    <x v="4"/>
    <x v="3"/>
    <x v="2"/>
    <x v="1"/>
    <x v="3"/>
    <x v="3"/>
    <x v="0"/>
    <n v="12"/>
    <n v="0"/>
    <n v="6.6000000000000005"/>
  </r>
  <r>
    <x v="7"/>
    <x v="6"/>
    <x v="4"/>
    <x v="0"/>
    <x v="0"/>
    <x v="2"/>
    <x v="1"/>
    <x v="0"/>
    <n v="16"/>
    <n v="0"/>
    <n v="4.4000000000000004"/>
  </r>
  <r>
    <x v="9"/>
    <x v="10"/>
    <x v="0"/>
    <x v="0"/>
    <x v="0"/>
    <x v="0"/>
    <x v="0"/>
    <x v="1"/>
    <n v="30"/>
    <n v="0"/>
    <n v="0"/>
  </r>
  <r>
    <x v="9"/>
    <x v="11"/>
    <x v="2"/>
    <x v="0"/>
    <x v="1"/>
    <x v="3"/>
    <x v="0"/>
    <x v="1"/>
    <n v="5"/>
    <n v="0"/>
    <n v="0"/>
  </r>
  <r>
    <x v="4"/>
    <x v="12"/>
    <x v="1"/>
    <x v="0"/>
    <x v="1"/>
    <x v="2"/>
    <x v="1"/>
    <x v="0"/>
    <n v="27"/>
    <n v="0"/>
    <n v="7.1550000000000002"/>
  </r>
  <r>
    <x v="4"/>
    <x v="4"/>
    <x v="3"/>
    <x v="2"/>
    <x v="0"/>
    <x v="0"/>
    <x v="0"/>
    <x v="1"/>
    <n v="1"/>
    <n v="0"/>
    <n v="0"/>
  </r>
  <r>
    <x v="11"/>
    <x v="6"/>
    <x v="4"/>
    <x v="1"/>
    <x v="1"/>
    <x v="4"/>
    <x v="0"/>
    <x v="0"/>
    <n v="2"/>
    <n v="0"/>
    <n v="1.1000000000000001"/>
  </r>
  <r>
    <x v="4"/>
    <x v="25"/>
    <x v="11"/>
    <x v="0"/>
    <x v="1"/>
    <x v="0"/>
    <x v="0"/>
    <x v="0"/>
    <n v="15"/>
    <n v="0"/>
    <n v="3.9750000000000001"/>
  </r>
  <r>
    <x v="8"/>
    <x v="12"/>
    <x v="1"/>
    <x v="1"/>
    <x v="1"/>
    <x v="1"/>
    <x v="1"/>
    <x v="0"/>
    <n v="1"/>
    <n v="0.20130000000000001"/>
    <n v="0.45"/>
  </r>
  <r>
    <x v="2"/>
    <x v="13"/>
    <x v="0"/>
    <x v="0"/>
    <x v="1"/>
    <x v="0"/>
    <x v="0"/>
    <x v="1"/>
    <n v="2"/>
    <n v="0"/>
    <n v="0"/>
  </r>
  <r>
    <x v="7"/>
    <x v="2"/>
    <x v="2"/>
    <x v="1"/>
    <x v="1"/>
    <x v="2"/>
    <x v="3"/>
    <x v="0"/>
    <n v="5"/>
    <n v="0"/>
    <n v="1.375"/>
  </r>
  <r>
    <x v="3"/>
    <x v="9"/>
    <x v="2"/>
    <x v="0"/>
    <x v="1"/>
    <x v="4"/>
    <x v="1"/>
    <x v="1"/>
    <n v="1"/>
    <n v="0"/>
    <n v="0"/>
  </r>
  <r>
    <x v="4"/>
    <x v="11"/>
    <x v="2"/>
    <x v="0"/>
    <x v="1"/>
    <x v="3"/>
    <x v="2"/>
    <x v="0"/>
    <n v="2418"/>
    <n v="0"/>
    <n v="1329.9"/>
  </r>
  <r>
    <x v="1"/>
    <x v="2"/>
    <x v="2"/>
    <x v="1"/>
    <x v="1"/>
    <x v="1"/>
    <x v="2"/>
    <x v="0"/>
    <n v="5"/>
    <n v="1.0194000000000001"/>
    <n v="2.25"/>
  </r>
  <r>
    <x v="11"/>
    <x v="4"/>
    <x v="3"/>
    <x v="0"/>
    <x v="1"/>
    <x v="2"/>
    <x v="0"/>
    <x v="0"/>
    <n v="789"/>
    <n v="0"/>
    <n v="216.97500000000002"/>
  </r>
  <r>
    <x v="0"/>
    <x v="6"/>
    <x v="4"/>
    <x v="0"/>
    <x v="1"/>
    <x v="2"/>
    <x v="1"/>
    <x v="0"/>
    <n v="182"/>
    <n v="0"/>
    <n v="48.230000000000004"/>
  </r>
  <r>
    <x v="5"/>
    <x v="10"/>
    <x v="0"/>
    <x v="2"/>
    <x v="0"/>
    <x v="0"/>
    <x v="2"/>
    <x v="1"/>
    <n v="10"/>
    <n v="0"/>
    <n v="0"/>
  </r>
  <r>
    <x v="1"/>
    <x v="11"/>
    <x v="2"/>
    <x v="1"/>
    <x v="1"/>
    <x v="0"/>
    <x v="2"/>
    <x v="1"/>
    <n v="48"/>
    <n v="0"/>
    <n v="0"/>
  </r>
  <r>
    <x v="9"/>
    <x v="10"/>
    <x v="0"/>
    <x v="1"/>
    <x v="1"/>
    <x v="3"/>
    <x v="0"/>
    <x v="1"/>
    <n v="4"/>
    <n v="0"/>
    <n v="0"/>
  </r>
  <r>
    <x v="8"/>
    <x v="15"/>
    <x v="2"/>
    <x v="0"/>
    <x v="1"/>
    <x v="0"/>
    <x v="0"/>
    <x v="0"/>
    <n v="1200"/>
    <n v="0"/>
    <n v="330"/>
  </r>
  <r>
    <x v="10"/>
    <x v="17"/>
    <x v="8"/>
    <x v="0"/>
    <x v="1"/>
    <x v="5"/>
    <x v="1"/>
    <x v="0"/>
    <n v="1"/>
    <n v="73.784900000000007"/>
    <n v="0.69000000000000006"/>
  </r>
  <r>
    <x v="7"/>
    <x v="26"/>
    <x v="2"/>
    <x v="1"/>
    <x v="1"/>
    <x v="3"/>
    <x v="2"/>
    <x v="1"/>
    <n v="0"/>
    <n v="0"/>
    <n v="0"/>
  </r>
  <r>
    <x v="5"/>
    <x v="12"/>
    <x v="1"/>
    <x v="0"/>
    <x v="1"/>
    <x v="4"/>
    <x v="1"/>
    <x v="0"/>
    <n v="4"/>
    <n v="0"/>
    <n v="2.2000000000000002"/>
  </r>
  <r>
    <x v="4"/>
    <x v="23"/>
    <x v="2"/>
    <x v="0"/>
    <x v="1"/>
    <x v="3"/>
    <x v="2"/>
    <x v="0"/>
    <n v="5"/>
    <n v="0"/>
    <n v="2.75"/>
  </r>
  <r>
    <x v="9"/>
    <x v="17"/>
    <x v="8"/>
    <x v="0"/>
    <x v="1"/>
    <x v="1"/>
    <x v="0"/>
    <x v="0"/>
    <n v="1195"/>
    <n v="345.50530000000003"/>
    <n v="537.75"/>
  </r>
  <r>
    <x v="0"/>
    <x v="17"/>
    <x v="8"/>
    <x v="2"/>
    <x v="1"/>
    <x v="5"/>
    <x v="1"/>
    <x v="0"/>
    <n v="13"/>
    <n v="137.14449999999999"/>
    <n v="8.9700000000000006"/>
  </r>
  <r>
    <x v="4"/>
    <x v="19"/>
    <x v="2"/>
    <x v="0"/>
    <x v="1"/>
    <x v="4"/>
    <x v="0"/>
    <x v="1"/>
    <n v="116"/>
    <n v="0"/>
    <n v="0"/>
  </r>
  <r>
    <x v="6"/>
    <x v="9"/>
    <x v="2"/>
    <x v="1"/>
    <x v="1"/>
    <x v="4"/>
    <x v="0"/>
    <x v="0"/>
    <n v="2"/>
    <n v="0"/>
    <n v="1.1000000000000001"/>
  </r>
  <r>
    <x v="11"/>
    <x v="19"/>
    <x v="2"/>
    <x v="0"/>
    <x v="1"/>
    <x v="5"/>
    <x v="3"/>
    <x v="0"/>
    <n v="1"/>
    <n v="23.884399999999999"/>
    <n v="0.69000000000000006"/>
  </r>
  <r>
    <x v="3"/>
    <x v="11"/>
    <x v="2"/>
    <x v="1"/>
    <x v="1"/>
    <x v="0"/>
    <x v="3"/>
    <x v="0"/>
    <n v="186"/>
    <n v="0"/>
    <n v="51.150000000000006"/>
  </r>
  <r>
    <x v="1"/>
    <x v="17"/>
    <x v="8"/>
    <x v="2"/>
    <x v="1"/>
    <x v="0"/>
    <x v="2"/>
    <x v="0"/>
    <n v="1902"/>
    <n v="0"/>
    <n v="523.05000000000007"/>
  </r>
  <r>
    <x v="8"/>
    <x v="17"/>
    <x v="8"/>
    <x v="0"/>
    <x v="1"/>
    <x v="3"/>
    <x v="3"/>
    <x v="0"/>
    <n v="244"/>
    <n v="0"/>
    <n v="134.20000000000002"/>
  </r>
  <r>
    <x v="4"/>
    <x v="6"/>
    <x v="4"/>
    <x v="0"/>
    <x v="0"/>
    <x v="2"/>
    <x v="3"/>
    <x v="0"/>
    <n v="72"/>
    <n v="0"/>
    <n v="19.080000000000002"/>
  </r>
  <r>
    <x v="7"/>
    <x v="23"/>
    <x v="2"/>
    <x v="0"/>
    <x v="1"/>
    <x v="0"/>
    <x v="2"/>
    <x v="0"/>
    <n v="26"/>
    <n v="0"/>
    <n v="7.15"/>
  </r>
  <r>
    <x v="5"/>
    <x v="5"/>
    <x v="1"/>
    <x v="0"/>
    <x v="1"/>
    <x v="0"/>
    <x v="0"/>
    <x v="0"/>
    <n v="476"/>
    <n v="0"/>
    <n v="126.14"/>
  </r>
  <r>
    <x v="1"/>
    <x v="5"/>
    <x v="1"/>
    <x v="2"/>
    <x v="1"/>
    <x v="1"/>
    <x v="1"/>
    <x v="0"/>
    <n v="2"/>
    <n v="0.18640000000000001"/>
    <n v="0.9"/>
  </r>
  <r>
    <x v="6"/>
    <x v="2"/>
    <x v="2"/>
    <x v="1"/>
    <x v="1"/>
    <x v="0"/>
    <x v="1"/>
    <x v="0"/>
    <n v="7"/>
    <n v="0"/>
    <n v="1.925"/>
  </r>
  <r>
    <x v="1"/>
    <x v="16"/>
    <x v="7"/>
    <x v="2"/>
    <x v="1"/>
    <x v="2"/>
    <x v="1"/>
    <x v="0"/>
    <n v="2"/>
    <n v="0"/>
    <n v="0.55000000000000004"/>
  </r>
  <r>
    <x v="10"/>
    <x v="4"/>
    <x v="3"/>
    <x v="2"/>
    <x v="1"/>
    <x v="1"/>
    <x v="1"/>
    <x v="0"/>
    <n v="14"/>
    <n v="4.3288000000000002"/>
    <n v="6.3000000000000007"/>
  </r>
  <r>
    <x v="8"/>
    <x v="13"/>
    <x v="0"/>
    <x v="0"/>
    <x v="1"/>
    <x v="0"/>
    <x v="1"/>
    <x v="0"/>
    <n v="35"/>
    <n v="0"/>
    <n v="9.625"/>
  </r>
  <r>
    <x v="5"/>
    <x v="19"/>
    <x v="2"/>
    <x v="0"/>
    <x v="1"/>
    <x v="4"/>
    <x v="2"/>
    <x v="0"/>
    <n v="101"/>
    <n v="0"/>
    <n v="55.550000000000004"/>
  </r>
  <r>
    <x v="0"/>
    <x v="19"/>
    <x v="2"/>
    <x v="0"/>
    <x v="1"/>
    <x v="4"/>
    <x v="1"/>
    <x v="1"/>
    <n v="17"/>
    <n v="0"/>
    <n v="0"/>
  </r>
  <r>
    <x v="0"/>
    <x v="19"/>
    <x v="2"/>
    <x v="2"/>
    <x v="1"/>
    <x v="1"/>
    <x v="3"/>
    <x v="0"/>
    <n v="52"/>
    <n v="9.7888999999999999"/>
    <n v="23.400000000000002"/>
  </r>
  <r>
    <x v="9"/>
    <x v="0"/>
    <x v="0"/>
    <x v="0"/>
    <x v="1"/>
    <x v="0"/>
    <x v="0"/>
    <x v="0"/>
    <n v="300"/>
    <n v="0"/>
    <n v="79.5"/>
  </r>
  <r>
    <x v="1"/>
    <x v="4"/>
    <x v="3"/>
    <x v="1"/>
    <x v="1"/>
    <x v="1"/>
    <x v="0"/>
    <x v="0"/>
    <n v="1"/>
    <n v="0.50060000000000004"/>
    <n v="0.45"/>
  </r>
  <r>
    <x v="6"/>
    <x v="11"/>
    <x v="2"/>
    <x v="1"/>
    <x v="1"/>
    <x v="0"/>
    <x v="1"/>
    <x v="1"/>
    <n v="4"/>
    <n v="0"/>
    <n v="0"/>
  </r>
  <r>
    <x v="10"/>
    <x v="11"/>
    <x v="2"/>
    <x v="2"/>
    <x v="1"/>
    <x v="2"/>
    <x v="3"/>
    <x v="1"/>
    <n v="3"/>
    <n v="0"/>
    <n v="0"/>
  </r>
  <r>
    <x v="2"/>
    <x v="2"/>
    <x v="2"/>
    <x v="1"/>
    <x v="1"/>
    <x v="3"/>
    <x v="2"/>
    <x v="1"/>
    <n v="0"/>
    <n v="0"/>
    <n v="0"/>
  </r>
  <r>
    <x v="10"/>
    <x v="4"/>
    <x v="3"/>
    <x v="2"/>
    <x v="0"/>
    <x v="2"/>
    <x v="2"/>
    <x v="1"/>
    <n v="4"/>
    <n v="0"/>
    <n v="0"/>
  </r>
  <r>
    <x v="10"/>
    <x v="6"/>
    <x v="4"/>
    <x v="0"/>
    <x v="1"/>
    <x v="0"/>
    <x v="0"/>
    <x v="0"/>
    <n v="5338"/>
    <n v="0"/>
    <n v="1467.95"/>
  </r>
  <r>
    <x v="4"/>
    <x v="19"/>
    <x v="2"/>
    <x v="0"/>
    <x v="1"/>
    <x v="3"/>
    <x v="1"/>
    <x v="1"/>
    <n v="5"/>
    <n v="0"/>
    <n v="0"/>
  </r>
  <r>
    <x v="7"/>
    <x v="4"/>
    <x v="3"/>
    <x v="0"/>
    <x v="1"/>
    <x v="2"/>
    <x v="2"/>
    <x v="0"/>
    <n v="4197"/>
    <n v="0"/>
    <n v="1154.175"/>
  </r>
  <r>
    <x v="11"/>
    <x v="6"/>
    <x v="4"/>
    <x v="0"/>
    <x v="1"/>
    <x v="4"/>
    <x v="2"/>
    <x v="1"/>
    <n v="90"/>
    <n v="0"/>
    <n v="0"/>
  </r>
  <r>
    <x v="3"/>
    <x v="16"/>
    <x v="7"/>
    <x v="0"/>
    <x v="1"/>
    <x v="4"/>
    <x v="3"/>
    <x v="0"/>
    <n v="10"/>
    <n v="0"/>
    <n v="5.5"/>
  </r>
  <r>
    <x v="4"/>
    <x v="11"/>
    <x v="2"/>
    <x v="2"/>
    <x v="1"/>
    <x v="3"/>
    <x v="0"/>
    <x v="0"/>
    <n v="19"/>
    <n v="0"/>
    <n v="10.450000000000001"/>
  </r>
  <r>
    <x v="0"/>
    <x v="9"/>
    <x v="2"/>
    <x v="0"/>
    <x v="1"/>
    <x v="2"/>
    <x v="3"/>
    <x v="1"/>
    <n v="11"/>
    <n v="0"/>
    <n v="0"/>
  </r>
  <r>
    <x v="8"/>
    <x v="10"/>
    <x v="0"/>
    <x v="0"/>
    <x v="0"/>
    <x v="2"/>
    <x v="3"/>
    <x v="0"/>
    <n v="201"/>
    <n v="0"/>
    <n v="55.275000000000006"/>
  </r>
  <r>
    <x v="7"/>
    <x v="1"/>
    <x v="1"/>
    <x v="2"/>
    <x v="1"/>
    <x v="2"/>
    <x v="2"/>
    <x v="0"/>
    <n v="26"/>
    <n v="0"/>
    <n v="7.15"/>
  </r>
  <r>
    <x v="5"/>
    <x v="26"/>
    <x v="2"/>
    <x v="0"/>
    <x v="1"/>
    <x v="3"/>
    <x v="2"/>
    <x v="0"/>
    <n v="3"/>
    <n v="0"/>
    <n v="1.6500000000000001"/>
  </r>
  <r>
    <x v="7"/>
    <x v="4"/>
    <x v="3"/>
    <x v="0"/>
    <x v="0"/>
    <x v="3"/>
    <x v="3"/>
    <x v="0"/>
    <n v="12"/>
    <n v="0"/>
    <n v="6.6000000000000005"/>
  </r>
  <r>
    <x v="5"/>
    <x v="17"/>
    <x v="8"/>
    <x v="1"/>
    <x v="1"/>
    <x v="2"/>
    <x v="2"/>
    <x v="1"/>
    <n v="5"/>
    <n v="0"/>
    <n v="0"/>
  </r>
  <r>
    <x v="0"/>
    <x v="12"/>
    <x v="1"/>
    <x v="0"/>
    <x v="1"/>
    <x v="1"/>
    <x v="2"/>
    <x v="0"/>
    <n v="732"/>
    <n v="175.8827"/>
    <n v="329.40000000000003"/>
  </r>
  <r>
    <x v="1"/>
    <x v="10"/>
    <x v="0"/>
    <x v="1"/>
    <x v="1"/>
    <x v="3"/>
    <x v="1"/>
    <x v="0"/>
    <n v="6"/>
    <n v="0"/>
    <n v="3.3000000000000003"/>
  </r>
  <r>
    <x v="1"/>
    <x v="18"/>
    <x v="9"/>
    <x v="0"/>
    <x v="1"/>
    <x v="3"/>
    <x v="1"/>
    <x v="0"/>
    <n v="1"/>
    <n v="0"/>
    <n v="0.55000000000000004"/>
  </r>
  <r>
    <x v="4"/>
    <x v="9"/>
    <x v="2"/>
    <x v="0"/>
    <x v="1"/>
    <x v="4"/>
    <x v="0"/>
    <x v="1"/>
    <n v="2"/>
    <n v="0"/>
    <n v="0"/>
  </r>
  <r>
    <x v="3"/>
    <x v="4"/>
    <x v="3"/>
    <x v="0"/>
    <x v="1"/>
    <x v="1"/>
    <x v="0"/>
    <x v="0"/>
    <n v="4276"/>
    <n v="1460.1331"/>
    <n v="1924.2"/>
  </r>
  <r>
    <x v="9"/>
    <x v="10"/>
    <x v="0"/>
    <x v="0"/>
    <x v="0"/>
    <x v="0"/>
    <x v="3"/>
    <x v="0"/>
    <n v="3054"/>
    <n v="0"/>
    <n v="809.31000000000006"/>
  </r>
  <r>
    <x v="6"/>
    <x v="19"/>
    <x v="2"/>
    <x v="2"/>
    <x v="1"/>
    <x v="4"/>
    <x v="1"/>
    <x v="0"/>
    <n v="1"/>
    <n v="0"/>
    <n v="0.55000000000000004"/>
  </r>
  <r>
    <x v="3"/>
    <x v="0"/>
    <x v="0"/>
    <x v="0"/>
    <x v="1"/>
    <x v="2"/>
    <x v="0"/>
    <x v="0"/>
    <n v="49"/>
    <n v="0"/>
    <n v="13.475000000000001"/>
  </r>
  <r>
    <x v="7"/>
    <x v="6"/>
    <x v="4"/>
    <x v="0"/>
    <x v="0"/>
    <x v="0"/>
    <x v="1"/>
    <x v="1"/>
    <n v="6"/>
    <n v="0"/>
    <n v="0"/>
  </r>
  <r>
    <x v="3"/>
    <x v="1"/>
    <x v="1"/>
    <x v="0"/>
    <x v="1"/>
    <x v="4"/>
    <x v="0"/>
    <x v="1"/>
    <n v="40"/>
    <n v="0"/>
    <n v="0"/>
  </r>
  <r>
    <x v="3"/>
    <x v="4"/>
    <x v="3"/>
    <x v="0"/>
    <x v="1"/>
    <x v="0"/>
    <x v="3"/>
    <x v="0"/>
    <n v="13538"/>
    <n v="0"/>
    <n v="3722.9500000000003"/>
  </r>
  <r>
    <x v="2"/>
    <x v="0"/>
    <x v="0"/>
    <x v="1"/>
    <x v="1"/>
    <x v="0"/>
    <x v="0"/>
    <x v="0"/>
    <n v="2"/>
    <n v="0"/>
    <n v="0.55000000000000004"/>
  </r>
  <r>
    <x v="1"/>
    <x v="10"/>
    <x v="0"/>
    <x v="2"/>
    <x v="1"/>
    <x v="0"/>
    <x v="0"/>
    <x v="1"/>
    <n v="5"/>
    <n v="0"/>
    <n v="0"/>
  </r>
  <r>
    <x v="8"/>
    <x v="10"/>
    <x v="0"/>
    <x v="1"/>
    <x v="1"/>
    <x v="0"/>
    <x v="0"/>
    <x v="1"/>
    <n v="2"/>
    <n v="0"/>
    <n v="0"/>
  </r>
  <r>
    <x v="0"/>
    <x v="1"/>
    <x v="1"/>
    <x v="0"/>
    <x v="1"/>
    <x v="3"/>
    <x v="1"/>
    <x v="1"/>
    <n v="1"/>
    <n v="0"/>
    <n v="0"/>
  </r>
  <r>
    <x v="7"/>
    <x v="5"/>
    <x v="1"/>
    <x v="2"/>
    <x v="1"/>
    <x v="3"/>
    <x v="2"/>
    <x v="0"/>
    <n v="7"/>
    <n v="0"/>
    <n v="3.85"/>
  </r>
  <r>
    <x v="10"/>
    <x v="9"/>
    <x v="2"/>
    <x v="0"/>
    <x v="1"/>
    <x v="1"/>
    <x v="3"/>
    <x v="0"/>
    <n v="302"/>
    <n v="79.286200000000008"/>
    <n v="135.9"/>
  </r>
  <r>
    <x v="2"/>
    <x v="10"/>
    <x v="0"/>
    <x v="1"/>
    <x v="1"/>
    <x v="4"/>
    <x v="3"/>
    <x v="1"/>
    <n v="9"/>
    <n v="0"/>
    <n v="0"/>
  </r>
  <r>
    <x v="1"/>
    <x v="19"/>
    <x v="2"/>
    <x v="0"/>
    <x v="1"/>
    <x v="2"/>
    <x v="1"/>
    <x v="1"/>
    <n v="10"/>
    <n v="0"/>
    <n v="0"/>
  </r>
  <r>
    <x v="6"/>
    <x v="10"/>
    <x v="0"/>
    <x v="0"/>
    <x v="0"/>
    <x v="2"/>
    <x v="1"/>
    <x v="1"/>
    <n v="1"/>
    <n v="0"/>
    <n v="0"/>
  </r>
  <r>
    <x v="3"/>
    <x v="19"/>
    <x v="2"/>
    <x v="2"/>
    <x v="1"/>
    <x v="0"/>
    <x v="2"/>
    <x v="0"/>
    <n v="852"/>
    <n v="0"/>
    <n v="234.3"/>
  </r>
  <r>
    <x v="1"/>
    <x v="4"/>
    <x v="3"/>
    <x v="0"/>
    <x v="1"/>
    <x v="4"/>
    <x v="1"/>
    <x v="0"/>
    <n v="84"/>
    <n v="0"/>
    <n v="46.2"/>
  </r>
  <r>
    <x v="4"/>
    <x v="0"/>
    <x v="0"/>
    <x v="2"/>
    <x v="1"/>
    <x v="0"/>
    <x v="2"/>
    <x v="0"/>
    <n v="49"/>
    <n v="0"/>
    <n v="12.985000000000001"/>
  </r>
  <r>
    <x v="4"/>
    <x v="10"/>
    <x v="0"/>
    <x v="0"/>
    <x v="1"/>
    <x v="0"/>
    <x v="0"/>
    <x v="1"/>
    <n v="160"/>
    <n v="0"/>
    <n v="0"/>
  </r>
  <r>
    <x v="5"/>
    <x v="11"/>
    <x v="2"/>
    <x v="2"/>
    <x v="1"/>
    <x v="4"/>
    <x v="3"/>
    <x v="0"/>
    <n v="2"/>
    <n v="0"/>
    <n v="1.1000000000000001"/>
  </r>
  <r>
    <x v="9"/>
    <x v="8"/>
    <x v="5"/>
    <x v="1"/>
    <x v="1"/>
    <x v="0"/>
    <x v="0"/>
    <x v="0"/>
    <n v="18"/>
    <n v="0"/>
    <n v="4.7700000000000005"/>
  </r>
  <r>
    <x v="7"/>
    <x v="1"/>
    <x v="1"/>
    <x v="0"/>
    <x v="1"/>
    <x v="0"/>
    <x v="0"/>
    <x v="1"/>
    <n v="20"/>
    <n v="0"/>
    <n v="0"/>
  </r>
  <r>
    <x v="5"/>
    <x v="12"/>
    <x v="1"/>
    <x v="2"/>
    <x v="1"/>
    <x v="2"/>
    <x v="3"/>
    <x v="0"/>
    <n v="15"/>
    <n v="0"/>
    <n v="3.9750000000000001"/>
  </r>
  <r>
    <x v="3"/>
    <x v="26"/>
    <x v="2"/>
    <x v="0"/>
    <x v="1"/>
    <x v="2"/>
    <x v="1"/>
    <x v="1"/>
    <n v="1"/>
    <n v="0"/>
    <n v="0"/>
  </r>
  <r>
    <x v="10"/>
    <x v="19"/>
    <x v="2"/>
    <x v="0"/>
    <x v="1"/>
    <x v="3"/>
    <x v="0"/>
    <x v="1"/>
    <n v="12"/>
    <n v="0"/>
    <n v="0"/>
  </r>
  <r>
    <x v="2"/>
    <x v="19"/>
    <x v="2"/>
    <x v="0"/>
    <x v="1"/>
    <x v="0"/>
    <x v="1"/>
    <x v="0"/>
    <n v="933"/>
    <n v="0"/>
    <n v="256.57499999999999"/>
  </r>
  <r>
    <x v="0"/>
    <x v="6"/>
    <x v="4"/>
    <x v="2"/>
    <x v="1"/>
    <x v="4"/>
    <x v="2"/>
    <x v="1"/>
    <n v="2"/>
    <n v="0"/>
    <n v="0"/>
  </r>
  <r>
    <x v="10"/>
    <x v="8"/>
    <x v="5"/>
    <x v="1"/>
    <x v="1"/>
    <x v="0"/>
    <x v="2"/>
    <x v="0"/>
    <n v="49"/>
    <n v="0"/>
    <n v="13.475000000000001"/>
  </r>
  <r>
    <x v="7"/>
    <x v="10"/>
    <x v="0"/>
    <x v="1"/>
    <x v="0"/>
    <x v="3"/>
    <x v="2"/>
    <x v="1"/>
    <n v="0"/>
    <n v="0"/>
    <n v="0"/>
  </r>
  <r>
    <x v="1"/>
    <x v="17"/>
    <x v="8"/>
    <x v="0"/>
    <x v="1"/>
    <x v="0"/>
    <x v="2"/>
    <x v="1"/>
    <n v="460"/>
    <n v="0"/>
    <n v="0"/>
  </r>
  <r>
    <x v="2"/>
    <x v="10"/>
    <x v="0"/>
    <x v="2"/>
    <x v="0"/>
    <x v="2"/>
    <x v="1"/>
    <x v="0"/>
    <n v="6"/>
    <n v="0"/>
    <n v="1.6500000000000001"/>
  </r>
  <r>
    <x v="2"/>
    <x v="5"/>
    <x v="1"/>
    <x v="0"/>
    <x v="1"/>
    <x v="0"/>
    <x v="0"/>
    <x v="1"/>
    <n v="7"/>
    <n v="0"/>
    <n v="0"/>
  </r>
  <r>
    <x v="3"/>
    <x v="9"/>
    <x v="2"/>
    <x v="1"/>
    <x v="1"/>
    <x v="2"/>
    <x v="2"/>
    <x v="1"/>
    <n v="2"/>
    <n v="0"/>
    <n v="0"/>
  </r>
  <r>
    <x v="6"/>
    <x v="2"/>
    <x v="2"/>
    <x v="2"/>
    <x v="1"/>
    <x v="0"/>
    <x v="2"/>
    <x v="1"/>
    <n v="2"/>
    <n v="0"/>
    <n v="0"/>
  </r>
  <r>
    <x v="6"/>
    <x v="19"/>
    <x v="2"/>
    <x v="1"/>
    <x v="1"/>
    <x v="0"/>
    <x v="1"/>
    <x v="0"/>
    <n v="40"/>
    <n v="0"/>
    <n v="11"/>
  </r>
  <r>
    <x v="7"/>
    <x v="13"/>
    <x v="0"/>
    <x v="0"/>
    <x v="1"/>
    <x v="3"/>
    <x v="3"/>
    <x v="0"/>
    <n v="11"/>
    <n v="0"/>
    <n v="6.0500000000000007"/>
  </r>
  <r>
    <x v="0"/>
    <x v="6"/>
    <x v="4"/>
    <x v="1"/>
    <x v="0"/>
    <x v="2"/>
    <x v="1"/>
    <x v="0"/>
    <n v="1"/>
    <n v="0"/>
    <n v="0.26500000000000001"/>
  </r>
  <r>
    <x v="2"/>
    <x v="1"/>
    <x v="1"/>
    <x v="0"/>
    <x v="1"/>
    <x v="2"/>
    <x v="3"/>
    <x v="1"/>
    <n v="3"/>
    <n v="0"/>
    <n v="0"/>
  </r>
  <r>
    <x v="5"/>
    <x v="8"/>
    <x v="5"/>
    <x v="0"/>
    <x v="1"/>
    <x v="5"/>
    <x v="2"/>
    <x v="0"/>
    <n v="2"/>
    <n v="10.568200000000001"/>
    <n v="1.3800000000000001"/>
  </r>
  <r>
    <x v="2"/>
    <x v="15"/>
    <x v="2"/>
    <x v="0"/>
    <x v="1"/>
    <x v="3"/>
    <x v="1"/>
    <x v="1"/>
    <n v="1"/>
    <n v="0"/>
    <n v="0"/>
  </r>
  <r>
    <x v="6"/>
    <x v="6"/>
    <x v="4"/>
    <x v="1"/>
    <x v="0"/>
    <x v="0"/>
    <x v="0"/>
    <x v="0"/>
    <n v="6"/>
    <n v="0"/>
    <n v="1.6500000000000001"/>
  </r>
  <r>
    <x v="8"/>
    <x v="15"/>
    <x v="2"/>
    <x v="2"/>
    <x v="1"/>
    <x v="4"/>
    <x v="3"/>
    <x v="0"/>
    <n v="1"/>
    <n v="0"/>
    <n v="0.55000000000000004"/>
  </r>
  <r>
    <x v="10"/>
    <x v="6"/>
    <x v="4"/>
    <x v="2"/>
    <x v="0"/>
    <x v="3"/>
    <x v="0"/>
    <x v="0"/>
    <n v="3"/>
    <n v="0"/>
    <n v="1.6500000000000001"/>
  </r>
  <r>
    <x v="11"/>
    <x v="6"/>
    <x v="4"/>
    <x v="2"/>
    <x v="1"/>
    <x v="4"/>
    <x v="0"/>
    <x v="0"/>
    <n v="18"/>
    <n v="0"/>
    <n v="9.9"/>
  </r>
  <r>
    <x v="6"/>
    <x v="4"/>
    <x v="3"/>
    <x v="2"/>
    <x v="0"/>
    <x v="0"/>
    <x v="0"/>
    <x v="0"/>
    <n v="15"/>
    <n v="0"/>
    <n v="4.125"/>
  </r>
  <r>
    <x v="8"/>
    <x v="23"/>
    <x v="2"/>
    <x v="0"/>
    <x v="1"/>
    <x v="0"/>
    <x v="3"/>
    <x v="0"/>
    <n v="4"/>
    <n v="0"/>
    <n v="1.1000000000000001"/>
  </r>
  <r>
    <x v="4"/>
    <x v="12"/>
    <x v="1"/>
    <x v="2"/>
    <x v="1"/>
    <x v="0"/>
    <x v="0"/>
    <x v="0"/>
    <n v="49"/>
    <n v="0"/>
    <n v="12.985000000000001"/>
  </r>
  <r>
    <x v="1"/>
    <x v="7"/>
    <x v="2"/>
    <x v="0"/>
    <x v="1"/>
    <x v="2"/>
    <x v="2"/>
    <x v="1"/>
    <n v="1"/>
    <n v="0"/>
    <n v="0"/>
  </r>
  <r>
    <x v="6"/>
    <x v="2"/>
    <x v="2"/>
    <x v="0"/>
    <x v="1"/>
    <x v="0"/>
    <x v="3"/>
    <x v="1"/>
    <n v="19"/>
    <n v="0"/>
    <n v="0"/>
  </r>
  <r>
    <x v="11"/>
    <x v="1"/>
    <x v="1"/>
    <x v="2"/>
    <x v="1"/>
    <x v="0"/>
    <x v="2"/>
    <x v="0"/>
    <n v="176"/>
    <n v="0"/>
    <n v="48.400000000000006"/>
  </r>
  <r>
    <x v="5"/>
    <x v="10"/>
    <x v="0"/>
    <x v="1"/>
    <x v="1"/>
    <x v="1"/>
    <x v="0"/>
    <x v="0"/>
    <n v="120"/>
    <n v="32.647800000000004"/>
    <n v="54"/>
  </r>
  <r>
    <x v="0"/>
    <x v="19"/>
    <x v="2"/>
    <x v="2"/>
    <x v="1"/>
    <x v="2"/>
    <x v="2"/>
    <x v="0"/>
    <n v="169"/>
    <n v="0"/>
    <n v="44.785000000000004"/>
  </r>
  <r>
    <x v="9"/>
    <x v="6"/>
    <x v="4"/>
    <x v="0"/>
    <x v="1"/>
    <x v="2"/>
    <x v="1"/>
    <x v="1"/>
    <n v="5"/>
    <n v="0"/>
    <n v="0"/>
  </r>
  <r>
    <x v="4"/>
    <x v="19"/>
    <x v="2"/>
    <x v="2"/>
    <x v="1"/>
    <x v="0"/>
    <x v="3"/>
    <x v="0"/>
    <n v="220"/>
    <n v="0"/>
    <n v="58.300000000000004"/>
  </r>
  <r>
    <x v="9"/>
    <x v="13"/>
    <x v="0"/>
    <x v="2"/>
    <x v="1"/>
    <x v="4"/>
    <x v="2"/>
    <x v="0"/>
    <n v="2"/>
    <n v="0"/>
    <n v="1.1000000000000001"/>
  </r>
  <r>
    <x v="2"/>
    <x v="8"/>
    <x v="5"/>
    <x v="2"/>
    <x v="1"/>
    <x v="1"/>
    <x v="0"/>
    <x v="0"/>
    <n v="9"/>
    <n v="5.1086"/>
    <n v="4.05"/>
  </r>
  <r>
    <x v="2"/>
    <x v="11"/>
    <x v="2"/>
    <x v="1"/>
    <x v="1"/>
    <x v="1"/>
    <x v="2"/>
    <x v="0"/>
    <n v="136"/>
    <n v="36.201900000000002"/>
    <n v="61.2"/>
  </r>
  <r>
    <x v="7"/>
    <x v="11"/>
    <x v="2"/>
    <x v="0"/>
    <x v="1"/>
    <x v="5"/>
    <x v="0"/>
    <x v="1"/>
    <n v="39"/>
    <n v="1039.7317"/>
    <n v="0"/>
  </r>
  <r>
    <x v="10"/>
    <x v="12"/>
    <x v="1"/>
    <x v="2"/>
    <x v="1"/>
    <x v="0"/>
    <x v="3"/>
    <x v="0"/>
    <n v="71"/>
    <n v="0"/>
    <n v="19.525000000000002"/>
  </r>
  <r>
    <x v="3"/>
    <x v="9"/>
    <x v="2"/>
    <x v="0"/>
    <x v="1"/>
    <x v="0"/>
    <x v="1"/>
    <x v="1"/>
    <n v="10"/>
    <n v="0"/>
    <n v="0"/>
  </r>
  <r>
    <x v="9"/>
    <x v="17"/>
    <x v="8"/>
    <x v="2"/>
    <x v="1"/>
    <x v="3"/>
    <x v="3"/>
    <x v="0"/>
    <n v="54"/>
    <n v="0"/>
    <n v="29.700000000000003"/>
  </r>
  <r>
    <x v="0"/>
    <x v="25"/>
    <x v="11"/>
    <x v="0"/>
    <x v="1"/>
    <x v="0"/>
    <x v="2"/>
    <x v="0"/>
    <n v="174"/>
    <n v="0"/>
    <n v="46.11"/>
  </r>
  <r>
    <x v="11"/>
    <x v="10"/>
    <x v="0"/>
    <x v="2"/>
    <x v="0"/>
    <x v="3"/>
    <x v="3"/>
    <x v="0"/>
    <n v="6"/>
    <n v="0"/>
    <n v="3.3000000000000003"/>
  </r>
  <r>
    <x v="10"/>
    <x v="25"/>
    <x v="11"/>
    <x v="0"/>
    <x v="1"/>
    <x v="3"/>
    <x v="3"/>
    <x v="0"/>
    <n v="3"/>
    <n v="0"/>
    <n v="1.6500000000000001"/>
  </r>
  <r>
    <x v="1"/>
    <x v="14"/>
    <x v="6"/>
    <x v="0"/>
    <x v="1"/>
    <x v="2"/>
    <x v="3"/>
    <x v="0"/>
    <n v="1"/>
    <n v="0"/>
    <n v="0.27500000000000002"/>
  </r>
  <r>
    <x v="2"/>
    <x v="10"/>
    <x v="0"/>
    <x v="0"/>
    <x v="1"/>
    <x v="1"/>
    <x v="3"/>
    <x v="0"/>
    <n v="2283"/>
    <n v="678.68979999999999"/>
    <n v="1027.3500000000001"/>
  </r>
  <r>
    <x v="4"/>
    <x v="6"/>
    <x v="4"/>
    <x v="1"/>
    <x v="1"/>
    <x v="3"/>
    <x v="0"/>
    <x v="0"/>
    <n v="1"/>
    <n v="0"/>
    <n v="0.55000000000000004"/>
  </r>
  <r>
    <x v="6"/>
    <x v="1"/>
    <x v="1"/>
    <x v="2"/>
    <x v="1"/>
    <x v="1"/>
    <x v="0"/>
    <x v="0"/>
    <n v="7"/>
    <n v="2.6244000000000001"/>
    <n v="3.1500000000000004"/>
  </r>
  <r>
    <x v="4"/>
    <x v="9"/>
    <x v="2"/>
    <x v="1"/>
    <x v="1"/>
    <x v="0"/>
    <x v="1"/>
    <x v="0"/>
    <n v="12"/>
    <n v="0"/>
    <n v="3.18"/>
  </r>
  <r>
    <x v="8"/>
    <x v="15"/>
    <x v="2"/>
    <x v="1"/>
    <x v="1"/>
    <x v="1"/>
    <x v="1"/>
    <x v="0"/>
    <n v="5"/>
    <n v="4.0047000000000006"/>
    <n v="2.25"/>
  </r>
  <r>
    <x v="8"/>
    <x v="5"/>
    <x v="1"/>
    <x v="0"/>
    <x v="1"/>
    <x v="2"/>
    <x v="1"/>
    <x v="0"/>
    <n v="20"/>
    <n v="0"/>
    <n v="5.5"/>
  </r>
  <r>
    <x v="0"/>
    <x v="4"/>
    <x v="3"/>
    <x v="2"/>
    <x v="0"/>
    <x v="2"/>
    <x v="3"/>
    <x v="0"/>
    <n v="1"/>
    <n v="0"/>
    <n v="0.26500000000000001"/>
  </r>
  <r>
    <x v="4"/>
    <x v="12"/>
    <x v="1"/>
    <x v="2"/>
    <x v="1"/>
    <x v="1"/>
    <x v="2"/>
    <x v="0"/>
    <n v="27"/>
    <n v="8.9709000000000003"/>
    <n v="12.15"/>
  </r>
  <r>
    <x v="3"/>
    <x v="10"/>
    <x v="0"/>
    <x v="2"/>
    <x v="1"/>
    <x v="2"/>
    <x v="2"/>
    <x v="1"/>
    <n v="14"/>
    <n v="0"/>
    <n v="0"/>
  </r>
  <r>
    <x v="5"/>
    <x v="22"/>
    <x v="7"/>
    <x v="2"/>
    <x v="1"/>
    <x v="3"/>
    <x v="2"/>
    <x v="1"/>
    <n v="0"/>
    <n v="0"/>
    <n v="0"/>
  </r>
  <r>
    <x v="6"/>
    <x v="6"/>
    <x v="4"/>
    <x v="0"/>
    <x v="1"/>
    <x v="5"/>
    <x v="3"/>
    <x v="0"/>
    <n v="4"/>
    <n v="31.736500000000003"/>
    <n v="2.7600000000000002"/>
  </r>
  <r>
    <x v="0"/>
    <x v="19"/>
    <x v="2"/>
    <x v="0"/>
    <x v="1"/>
    <x v="3"/>
    <x v="0"/>
    <x v="0"/>
    <n v="196"/>
    <n v="0"/>
    <n v="107.80000000000001"/>
  </r>
  <r>
    <x v="10"/>
    <x v="1"/>
    <x v="1"/>
    <x v="1"/>
    <x v="1"/>
    <x v="1"/>
    <x v="0"/>
    <x v="0"/>
    <n v="9"/>
    <n v="1.2746"/>
    <n v="4.05"/>
  </r>
  <r>
    <x v="2"/>
    <x v="15"/>
    <x v="2"/>
    <x v="0"/>
    <x v="1"/>
    <x v="0"/>
    <x v="1"/>
    <x v="0"/>
    <n v="283"/>
    <n v="0"/>
    <n v="77.825000000000003"/>
  </r>
  <r>
    <x v="4"/>
    <x v="13"/>
    <x v="0"/>
    <x v="2"/>
    <x v="1"/>
    <x v="0"/>
    <x v="0"/>
    <x v="0"/>
    <n v="2"/>
    <n v="0"/>
    <n v="0.53"/>
  </r>
  <r>
    <x v="2"/>
    <x v="4"/>
    <x v="3"/>
    <x v="1"/>
    <x v="1"/>
    <x v="1"/>
    <x v="2"/>
    <x v="0"/>
    <n v="6"/>
    <n v="1.0053000000000001"/>
    <n v="2.7"/>
  </r>
  <r>
    <x v="11"/>
    <x v="9"/>
    <x v="2"/>
    <x v="2"/>
    <x v="1"/>
    <x v="1"/>
    <x v="0"/>
    <x v="0"/>
    <n v="35"/>
    <n v="21.5899"/>
    <n v="15.75"/>
  </r>
  <r>
    <x v="9"/>
    <x v="1"/>
    <x v="1"/>
    <x v="2"/>
    <x v="1"/>
    <x v="0"/>
    <x v="1"/>
    <x v="0"/>
    <n v="16"/>
    <n v="0"/>
    <n v="4.24"/>
  </r>
  <r>
    <x v="3"/>
    <x v="15"/>
    <x v="2"/>
    <x v="0"/>
    <x v="1"/>
    <x v="5"/>
    <x v="2"/>
    <x v="1"/>
    <n v="13"/>
    <n v="368.61450000000002"/>
    <n v="0"/>
  </r>
  <r>
    <x v="5"/>
    <x v="12"/>
    <x v="1"/>
    <x v="0"/>
    <x v="1"/>
    <x v="0"/>
    <x v="0"/>
    <x v="0"/>
    <n v="1040"/>
    <n v="0"/>
    <n v="275.60000000000002"/>
  </r>
  <r>
    <x v="7"/>
    <x v="16"/>
    <x v="7"/>
    <x v="0"/>
    <x v="1"/>
    <x v="2"/>
    <x v="3"/>
    <x v="0"/>
    <n v="107"/>
    <n v="0"/>
    <n v="29.425000000000001"/>
  </r>
  <r>
    <x v="7"/>
    <x v="22"/>
    <x v="7"/>
    <x v="0"/>
    <x v="1"/>
    <x v="2"/>
    <x v="2"/>
    <x v="0"/>
    <n v="10"/>
    <n v="0"/>
    <n v="2.75"/>
  </r>
  <r>
    <x v="9"/>
    <x v="10"/>
    <x v="0"/>
    <x v="0"/>
    <x v="0"/>
    <x v="4"/>
    <x v="3"/>
    <x v="0"/>
    <n v="43"/>
    <n v="0"/>
    <n v="23.650000000000002"/>
  </r>
  <r>
    <x v="4"/>
    <x v="0"/>
    <x v="0"/>
    <x v="0"/>
    <x v="1"/>
    <x v="3"/>
    <x v="0"/>
    <x v="1"/>
    <n v="1"/>
    <n v="0"/>
    <n v="0"/>
  </r>
  <r>
    <x v="10"/>
    <x v="19"/>
    <x v="2"/>
    <x v="2"/>
    <x v="1"/>
    <x v="1"/>
    <x v="0"/>
    <x v="0"/>
    <n v="35"/>
    <n v="11.4085"/>
    <n v="15.75"/>
  </r>
  <r>
    <x v="7"/>
    <x v="9"/>
    <x v="2"/>
    <x v="2"/>
    <x v="1"/>
    <x v="2"/>
    <x v="2"/>
    <x v="0"/>
    <n v="74"/>
    <n v="0"/>
    <n v="20.350000000000001"/>
  </r>
  <r>
    <x v="2"/>
    <x v="5"/>
    <x v="1"/>
    <x v="0"/>
    <x v="1"/>
    <x v="0"/>
    <x v="3"/>
    <x v="0"/>
    <n v="464"/>
    <n v="0"/>
    <n v="127.60000000000001"/>
  </r>
  <r>
    <x v="7"/>
    <x v="15"/>
    <x v="2"/>
    <x v="2"/>
    <x v="1"/>
    <x v="0"/>
    <x v="0"/>
    <x v="0"/>
    <n v="64"/>
    <n v="0"/>
    <n v="17.600000000000001"/>
  </r>
  <r>
    <x v="8"/>
    <x v="9"/>
    <x v="2"/>
    <x v="0"/>
    <x v="1"/>
    <x v="4"/>
    <x v="1"/>
    <x v="0"/>
    <n v="2"/>
    <n v="0"/>
    <n v="1.1000000000000001"/>
  </r>
  <r>
    <x v="10"/>
    <x v="10"/>
    <x v="0"/>
    <x v="2"/>
    <x v="1"/>
    <x v="3"/>
    <x v="2"/>
    <x v="0"/>
    <n v="230"/>
    <n v="0"/>
    <n v="126.5"/>
  </r>
  <r>
    <x v="11"/>
    <x v="15"/>
    <x v="2"/>
    <x v="0"/>
    <x v="1"/>
    <x v="3"/>
    <x v="2"/>
    <x v="1"/>
    <n v="6"/>
    <n v="0"/>
    <n v="0"/>
  </r>
  <r>
    <x v="0"/>
    <x v="16"/>
    <x v="7"/>
    <x v="2"/>
    <x v="1"/>
    <x v="0"/>
    <x v="0"/>
    <x v="0"/>
    <n v="42"/>
    <n v="0"/>
    <n v="11.13"/>
  </r>
  <r>
    <x v="0"/>
    <x v="6"/>
    <x v="4"/>
    <x v="0"/>
    <x v="0"/>
    <x v="4"/>
    <x v="0"/>
    <x v="0"/>
    <n v="8"/>
    <n v="0"/>
    <n v="4.4000000000000004"/>
  </r>
  <r>
    <x v="4"/>
    <x v="15"/>
    <x v="2"/>
    <x v="0"/>
    <x v="1"/>
    <x v="4"/>
    <x v="3"/>
    <x v="1"/>
    <n v="26"/>
    <n v="0"/>
    <n v="0"/>
  </r>
  <r>
    <x v="7"/>
    <x v="16"/>
    <x v="7"/>
    <x v="1"/>
    <x v="1"/>
    <x v="2"/>
    <x v="2"/>
    <x v="0"/>
    <n v="6"/>
    <n v="0"/>
    <n v="1.6500000000000001"/>
  </r>
  <r>
    <x v="7"/>
    <x v="10"/>
    <x v="0"/>
    <x v="2"/>
    <x v="0"/>
    <x v="0"/>
    <x v="1"/>
    <x v="0"/>
    <n v="43"/>
    <n v="0"/>
    <n v="11.825000000000001"/>
  </r>
  <r>
    <x v="7"/>
    <x v="19"/>
    <x v="2"/>
    <x v="0"/>
    <x v="1"/>
    <x v="0"/>
    <x v="1"/>
    <x v="1"/>
    <n v="24"/>
    <n v="0"/>
    <n v="0"/>
  </r>
  <r>
    <x v="4"/>
    <x v="21"/>
    <x v="0"/>
    <x v="0"/>
    <x v="1"/>
    <x v="0"/>
    <x v="1"/>
    <x v="0"/>
    <n v="6"/>
    <n v="0"/>
    <n v="1.59"/>
  </r>
  <r>
    <x v="1"/>
    <x v="15"/>
    <x v="2"/>
    <x v="2"/>
    <x v="1"/>
    <x v="1"/>
    <x v="1"/>
    <x v="0"/>
    <n v="6"/>
    <n v="2.2049000000000003"/>
    <n v="2.7"/>
  </r>
  <r>
    <x v="7"/>
    <x v="12"/>
    <x v="1"/>
    <x v="0"/>
    <x v="1"/>
    <x v="2"/>
    <x v="2"/>
    <x v="0"/>
    <n v="682"/>
    <n v="0"/>
    <n v="187.55"/>
  </r>
  <r>
    <x v="3"/>
    <x v="10"/>
    <x v="0"/>
    <x v="1"/>
    <x v="1"/>
    <x v="2"/>
    <x v="2"/>
    <x v="0"/>
    <n v="135"/>
    <n v="0"/>
    <n v="37.125"/>
  </r>
  <r>
    <x v="3"/>
    <x v="2"/>
    <x v="2"/>
    <x v="1"/>
    <x v="1"/>
    <x v="2"/>
    <x v="0"/>
    <x v="0"/>
    <n v="3"/>
    <n v="0"/>
    <n v="0.82500000000000007"/>
  </r>
  <r>
    <x v="8"/>
    <x v="9"/>
    <x v="2"/>
    <x v="0"/>
    <x v="1"/>
    <x v="5"/>
    <x v="1"/>
    <x v="0"/>
    <n v="1"/>
    <n v="9.0844000000000005"/>
    <n v="0.69000000000000006"/>
  </r>
  <r>
    <x v="3"/>
    <x v="8"/>
    <x v="5"/>
    <x v="0"/>
    <x v="1"/>
    <x v="1"/>
    <x v="2"/>
    <x v="0"/>
    <n v="201"/>
    <n v="46.8992"/>
    <n v="90.45"/>
  </r>
  <r>
    <x v="9"/>
    <x v="8"/>
    <x v="5"/>
    <x v="2"/>
    <x v="1"/>
    <x v="0"/>
    <x v="2"/>
    <x v="1"/>
    <n v="15"/>
    <n v="0"/>
    <n v="0"/>
  </r>
  <r>
    <x v="4"/>
    <x v="0"/>
    <x v="0"/>
    <x v="2"/>
    <x v="0"/>
    <x v="0"/>
    <x v="2"/>
    <x v="0"/>
    <n v="2"/>
    <n v="0"/>
    <n v="0.53"/>
  </r>
  <r>
    <x v="1"/>
    <x v="4"/>
    <x v="3"/>
    <x v="2"/>
    <x v="1"/>
    <x v="3"/>
    <x v="2"/>
    <x v="1"/>
    <n v="0"/>
    <n v="0"/>
    <n v="0"/>
  </r>
  <r>
    <x v="9"/>
    <x v="18"/>
    <x v="9"/>
    <x v="0"/>
    <x v="1"/>
    <x v="3"/>
    <x v="3"/>
    <x v="0"/>
    <n v="2"/>
    <n v="0"/>
    <n v="1.1000000000000001"/>
  </r>
  <r>
    <x v="10"/>
    <x v="10"/>
    <x v="0"/>
    <x v="0"/>
    <x v="0"/>
    <x v="3"/>
    <x v="2"/>
    <x v="1"/>
    <n v="9"/>
    <n v="0"/>
    <n v="0"/>
  </r>
  <r>
    <x v="9"/>
    <x v="19"/>
    <x v="2"/>
    <x v="1"/>
    <x v="1"/>
    <x v="2"/>
    <x v="3"/>
    <x v="0"/>
    <n v="21"/>
    <n v="0"/>
    <n v="5.5650000000000004"/>
  </r>
  <r>
    <x v="6"/>
    <x v="8"/>
    <x v="5"/>
    <x v="0"/>
    <x v="1"/>
    <x v="0"/>
    <x v="0"/>
    <x v="1"/>
    <n v="18"/>
    <n v="0"/>
    <n v="0"/>
  </r>
  <r>
    <x v="11"/>
    <x v="11"/>
    <x v="2"/>
    <x v="2"/>
    <x v="1"/>
    <x v="5"/>
    <x v="0"/>
    <x v="0"/>
    <n v="1"/>
    <n v="7.4850000000000003"/>
    <n v="0.69000000000000006"/>
  </r>
  <r>
    <x v="4"/>
    <x v="10"/>
    <x v="0"/>
    <x v="0"/>
    <x v="1"/>
    <x v="5"/>
    <x v="0"/>
    <x v="1"/>
    <n v="50"/>
    <n v="1798.4359000000002"/>
    <n v="0"/>
  </r>
  <r>
    <x v="8"/>
    <x v="7"/>
    <x v="2"/>
    <x v="0"/>
    <x v="1"/>
    <x v="1"/>
    <x v="2"/>
    <x v="0"/>
    <n v="4"/>
    <n v="0.437"/>
    <n v="1.8"/>
  </r>
  <r>
    <x v="11"/>
    <x v="15"/>
    <x v="2"/>
    <x v="1"/>
    <x v="1"/>
    <x v="3"/>
    <x v="0"/>
    <x v="0"/>
    <n v="2"/>
    <n v="0"/>
    <n v="1.1000000000000001"/>
  </r>
  <r>
    <x v="5"/>
    <x v="5"/>
    <x v="1"/>
    <x v="2"/>
    <x v="1"/>
    <x v="1"/>
    <x v="0"/>
    <x v="0"/>
    <n v="10"/>
    <n v="2.2575000000000003"/>
    <n v="4.5"/>
  </r>
  <r>
    <x v="9"/>
    <x v="9"/>
    <x v="2"/>
    <x v="2"/>
    <x v="1"/>
    <x v="3"/>
    <x v="3"/>
    <x v="1"/>
    <n v="1"/>
    <n v="0"/>
    <n v="0"/>
  </r>
  <r>
    <x v="9"/>
    <x v="4"/>
    <x v="3"/>
    <x v="0"/>
    <x v="1"/>
    <x v="4"/>
    <x v="0"/>
    <x v="1"/>
    <n v="192"/>
    <n v="0"/>
    <n v="0"/>
  </r>
  <r>
    <x v="4"/>
    <x v="6"/>
    <x v="4"/>
    <x v="2"/>
    <x v="1"/>
    <x v="3"/>
    <x v="3"/>
    <x v="0"/>
    <n v="14"/>
    <n v="0"/>
    <n v="7.7"/>
  </r>
  <r>
    <x v="4"/>
    <x v="6"/>
    <x v="4"/>
    <x v="2"/>
    <x v="0"/>
    <x v="3"/>
    <x v="1"/>
    <x v="0"/>
    <n v="1"/>
    <n v="0"/>
    <n v="0.55000000000000004"/>
  </r>
  <r>
    <x v="10"/>
    <x v="8"/>
    <x v="5"/>
    <x v="0"/>
    <x v="1"/>
    <x v="2"/>
    <x v="0"/>
    <x v="0"/>
    <n v="51"/>
    <n v="0"/>
    <n v="14.025"/>
  </r>
  <r>
    <x v="2"/>
    <x v="6"/>
    <x v="4"/>
    <x v="2"/>
    <x v="1"/>
    <x v="3"/>
    <x v="2"/>
    <x v="0"/>
    <n v="64"/>
    <n v="0"/>
    <n v="35.200000000000003"/>
  </r>
  <r>
    <x v="0"/>
    <x v="17"/>
    <x v="8"/>
    <x v="0"/>
    <x v="1"/>
    <x v="3"/>
    <x v="2"/>
    <x v="1"/>
    <n v="122"/>
    <n v="0"/>
    <n v="0"/>
  </r>
  <r>
    <x v="1"/>
    <x v="11"/>
    <x v="2"/>
    <x v="0"/>
    <x v="1"/>
    <x v="0"/>
    <x v="2"/>
    <x v="0"/>
    <n v="25810"/>
    <n v="0"/>
    <n v="7097.75"/>
  </r>
  <r>
    <x v="8"/>
    <x v="8"/>
    <x v="5"/>
    <x v="0"/>
    <x v="1"/>
    <x v="3"/>
    <x v="1"/>
    <x v="0"/>
    <n v="6"/>
    <n v="0"/>
    <n v="3.3000000000000003"/>
  </r>
  <r>
    <x v="5"/>
    <x v="21"/>
    <x v="0"/>
    <x v="0"/>
    <x v="1"/>
    <x v="0"/>
    <x v="2"/>
    <x v="0"/>
    <n v="77"/>
    <n v="0"/>
    <n v="20.405000000000001"/>
  </r>
  <r>
    <x v="6"/>
    <x v="10"/>
    <x v="0"/>
    <x v="0"/>
    <x v="0"/>
    <x v="3"/>
    <x v="2"/>
    <x v="1"/>
    <n v="20"/>
    <n v="0"/>
    <n v="0"/>
  </r>
  <r>
    <x v="4"/>
    <x v="10"/>
    <x v="0"/>
    <x v="2"/>
    <x v="1"/>
    <x v="2"/>
    <x v="0"/>
    <x v="0"/>
    <n v="49"/>
    <n v="0"/>
    <n v="12.985000000000001"/>
  </r>
  <r>
    <x v="9"/>
    <x v="25"/>
    <x v="11"/>
    <x v="0"/>
    <x v="0"/>
    <x v="3"/>
    <x v="2"/>
    <x v="1"/>
    <n v="0"/>
    <n v="0"/>
    <n v="0"/>
  </r>
  <r>
    <x v="9"/>
    <x v="22"/>
    <x v="7"/>
    <x v="0"/>
    <x v="1"/>
    <x v="3"/>
    <x v="2"/>
    <x v="1"/>
    <n v="0"/>
    <n v="0"/>
    <n v="0"/>
  </r>
  <r>
    <x v="8"/>
    <x v="23"/>
    <x v="2"/>
    <x v="0"/>
    <x v="1"/>
    <x v="2"/>
    <x v="0"/>
    <x v="0"/>
    <n v="2"/>
    <n v="0"/>
    <n v="0.55000000000000004"/>
  </r>
  <r>
    <x v="2"/>
    <x v="10"/>
    <x v="0"/>
    <x v="1"/>
    <x v="0"/>
    <x v="1"/>
    <x v="2"/>
    <x v="0"/>
    <n v="22"/>
    <n v="4.6688000000000001"/>
    <n v="9.9"/>
  </r>
  <r>
    <x v="2"/>
    <x v="15"/>
    <x v="2"/>
    <x v="1"/>
    <x v="1"/>
    <x v="3"/>
    <x v="2"/>
    <x v="0"/>
    <n v="12"/>
    <n v="0"/>
    <n v="6.6000000000000005"/>
  </r>
  <r>
    <x v="7"/>
    <x v="10"/>
    <x v="0"/>
    <x v="2"/>
    <x v="1"/>
    <x v="2"/>
    <x v="2"/>
    <x v="0"/>
    <n v="379"/>
    <n v="0"/>
    <n v="104.22500000000001"/>
  </r>
  <r>
    <x v="3"/>
    <x v="11"/>
    <x v="2"/>
    <x v="0"/>
    <x v="1"/>
    <x v="0"/>
    <x v="0"/>
    <x v="1"/>
    <n v="116"/>
    <n v="0"/>
    <n v="0"/>
  </r>
  <r>
    <x v="1"/>
    <x v="9"/>
    <x v="2"/>
    <x v="0"/>
    <x v="1"/>
    <x v="4"/>
    <x v="0"/>
    <x v="0"/>
    <n v="13"/>
    <n v="0"/>
    <n v="7.15"/>
  </r>
  <r>
    <x v="5"/>
    <x v="17"/>
    <x v="8"/>
    <x v="0"/>
    <x v="1"/>
    <x v="3"/>
    <x v="0"/>
    <x v="0"/>
    <n v="273"/>
    <n v="0"/>
    <n v="150.15"/>
  </r>
  <r>
    <x v="4"/>
    <x v="26"/>
    <x v="2"/>
    <x v="0"/>
    <x v="1"/>
    <x v="1"/>
    <x v="1"/>
    <x v="0"/>
    <n v="1"/>
    <n v="0.18430000000000002"/>
    <n v="0.45"/>
  </r>
  <r>
    <x v="5"/>
    <x v="9"/>
    <x v="2"/>
    <x v="1"/>
    <x v="1"/>
    <x v="3"/>
    <x v="2"/>
    <x v="1"/>
    <n v="1"/>
    <n v="0"/>
    <n v="0"/>
  </r>
  <r>
    <x v="8"/>
    <x v="4"/>
    <x v="3"/>
    <x v="1"/>
    <x v="1"/>
    <x v="2"/>
    <x v="2"/>
    <x v="0"/>
    <n v="15"/>
    <n v="0"/>
    <n v="4.125"/>
  </r>
  <r>
    <x v="7"/>
    <x v="10"/>
    <x v="0"/>
    <x v="0"/>
    <x v="1"/>
    <x v="4"/>
    <x v="2"/>
    <x v="0"/>
    <n v="232"/>
    <n v="0"/>
    <n v="127.60000000000001"/>
  </r>
  <r>
    <x v="3"/>
    <x v="19"/>
    <x v="2"/>
    <x v="0"/>
    <x v="1"/>
    <x v="4"/>
    <x v="0"/>
    <x v="1"/>
    <n v="114"/>
    <n v="0"/>
    <n v="0"/>
  </r>
  <r>
    <x v="8"/>
    <x v="9"/>
    <x v="2"/>
    <x v="1"/>
    <x v="1"/>
    <x v="2"/>
    <x v="0"/>
    <x v="0"/>
    <n v="2"/>
    <n v="0"/>
    <n v="0.55000000000000004"/>
  </r>
  <r>
    <x v="7"/>
    <x v="29"/>
    <x v="1"/>
    <x v="0"/>
    <x v="1"/>
    <x v="0"/>
    <x v="3"/>
    <x v="0"/>
    <n v="6"/>
    <n v="0"/>
    <n v="1.6500000000000001"/>
  </r>
  <r>
    <x v="2"/>
    <x v="5"/>
    <x v="1"/>
    <x v="2"/>
    <x v="1"/>
    <x v="3"/>
    <x v="3"/>
    <x v="0"/>
    <n v="1"/>
    <n v="0"/>
    <n v="0.55000000000000004"/>
  </r>
  <r>
    <x v="10"/>
    <x v="8"/>
    <x v="5"/>
    <x v="2"/>
    <x v="1"/>
    <x v="3"/>
    <x v="3"/>
    <x v="0"/>
    <n v="5"/>
    <n v="0"/>
    <n v="2.75"/>
  </r>
  <r>
    <x v="1"/>
    <x v="25"/>
    <x v="11"/>
    <x v="0"/>
    <x v="1"/>
    <x v="3"/>
    <x v="3"/>
    <x v="0"/>
    <n v="2"/>
    <n v="0"/>
    <n v="1.1000000000000001"/>
  </r>
  <r>
    <x v="6"/>
    <x v="8"/>
    <x v="5"/>
    <x v="2"/>
    <x v="1"/>
    <x v="3"/>
    <x v="3"/>
    <x v="0"/>
    <n v="4"/>
    <n v="0"/>
    <n v="2.2000000000000002"/>
  </r>
  <r>
    <x v="1"/>
    <x v="10"/>
    <x v="0"/>
    <x v="1"/>
    <x v="0"/>
    <x v="1"/>
    <x v="0"/>
    <x v="0"/>
    <n v="1"/>
    <n v="0.2843"/>
    <n v="0.45"/>
  </r>
  <r>
    <x v="7"/>
    <x v="4"/>
    <x v="3"/>
    <x v="2"/>
    <x v="1"/>
    <x v="3"/>
    <x v="3"/>
    <x v="0"/>
    <n v="10"/>
    <n v="0"/>
    <n v="5.5"/>
  </r>
  <r>
    <x v="9"/>
    <x v="4"/>
    <x v="3"/>
    <x v="0"/>
    <x v="1"/>
    <x v="4"/>
    <x v="3"/>
    <x v="0"/>
    <n v="161"/>
    <n v="0"/>
    <n v="88.55"/>
  </r>
  <r>
    <x v="9"/>
    <x v="6"/>
    <x v="4"/>
    <x v="2"/>
    <x v="1"/>
    <x v="0"/>
    <x v="2"/>
    <x v="1"/>
    <n v="11"/>
    <n v="0"/>
    <n v="0"/>
  </r>
  <r>
    <x v="6"/>
    <x v="4"/>
    <x v="3"/>
    <x v="0"/>
    <x v="1"/>
    <x v="0"/>
    <x v="0"/>
    <x v="0"/>
    <n v="10299"/>
    <n v="0"/>
    <n v="2832.2249999999999"/>
  </r>
  <r>
    <x v="2"/>
    <x v="1"/>
    <x v="1"/>
    <x v="0"/>
    <x v="1"/>
    <x v="3"/>
    <x v="0"/>
    <x v="0"/>
    <n v="68"/>
    <n v="0"/>
    <n v="37.4"/>
  </r>
  <r>
    <x v="4"/>
    <x v="10"/>
    <x v="0"/>
    <x v="0"/>
    <x v="0"/>
    <x v="2"/>
    <x v="2"/>
    <x v="0"/>
    <n v="844"/>
    <n v="0"/>
    <n v="223.66"/>
  </r>
  <r>
    <x v="5"/>
    <x v="8"/>
    <x v="5"/>
    <x v="0"/>
    <x v="1"/>
    <x v="4"/>
    <x v="2"/>
    <x v="0"/>
    <n v="20"/>
    <n v="0"/>
    <n v="11"/>
  </r>
  <r>
    <x v="0"/>
    <x v="27"/>
    <x v="12"/>
    <x v="0"/>
    <x v="1"/>
    <x v="3"/>
    <x v="2"/>
    <x v="0"/>
    <n v="5"/>
    <n v="0"/>
    <n v="2.75"/>
  </r>
  <r>
    <x v="9"/>
    <x v="10"/>
    <x v="0"/>
    <x v="2"/>
    <x v="1"/>
    <x v="0"/>
    <x v="0"/>
    <x v="0"/>
    <n v="515"/>
    <n v="0"/>
    <n v="136.47499999999999"/>
  </r>
  <r>
    <x v="2"/>
    <x v="7"/>
    <x v="2"/>
    <x v="0"/>
    <x v="1"/>
    <x v="2"/>
    <x v="2"/>
    <x v="0"/>
    <n v="9"/>
    <n v="0"/>
    <n v="2.4750000000000001"/>
  </r>
  <r>
    <x v="10"/>
    <x v="9"/>
    <x v="2"/>
    <x v="1"/>
    <x v="1"/>
    <x v="3"/>
    <x v="1"/>
    <x v="0"/>
    <n v="12"/>
    <n v="0"/>
    <n v="6.6000000000000005"/>
  </r>
  <r>
    <x v="5"/>
    <x v="11"/>
    <x v="2"/>
    <x v="2"/>
    <x v="1"/>
    <x v="0"/>
    <x v="2"/>
    <x v="0"/>
    <n v="1787"/>
    <n v="0"/>
    <n v="473.55500000000001"/>
  </r>
  <r>
    <x v="5"/>
    <x v="11"/>
    <x v="2"/>
    <x v="2"/>
    <x v="1"/>
    <x v="1"/>
    <x v="2"/>
    <x v="0"/>
    <n v="251"/>
    <n v="65.55680000000001"/>
    <n v="112.95"/>
  </r>
  <r>
    <x v="4"/>
    <x v="10"/>
    <x v="0"/>
    <x v="0"/>
    <x v="1"/>
    <x v="3"/>
    <x v="0"/>
    <x v="1"/>
    <n v="1"/>
    <n v="0"/>
    <n v="0"/>
  </r>
  <r>
    <x v="4"/>
    <x v="13"/>
    <x v="0"/>
    <x v="1"/>
    <x v="1"/>
    <x v="3"/>
    <x v="2"/>
    <x v="0"/>
    <n v="1"/>
    <n v="0"/>
    <n v="0.55000000000000004"/>
  </r>
  <r>
    <x v="0"/>
    <x v="6"/>
    <x v="4"/>
    <x v="0"/>
    <x v="1"/>
    <x v="5"/>
    <x v="0"/>
    <x v="0"/>
    <n v="1"/>
    <n v="1.3342000000000001"/>
    <n v="0.69000000000000006"/>
  </r>
  <r>
    <x v="4"/>
    <x v="13"/>
    <x v="0"/>
    <x v="0"/>
    <x v="1"/>
    <x v="3"/>
    <x v="3"/>
    <x v="0"/>
    <n v="8"/>
    <n v="0"/>
    <n v="4.4000000000000004"/>
  </r>
  <r>
    <x v="9"/>
    <x v="9"/>
    <x v="2"/>
    <x v="0"/>
    <x v="1"/>
    <x v="3"/>
    <x v="2"/>
    <x v="1"/>
    <n v="7"/>
    <n v="0"/>
    <n v="0"/>
  </r>
  <r>
    <x v="0"/>
    <x v="12"/>
    <x v="1"/>
    <x v="1"/>
    <x v="1"/>
    <x v="4"/>
    <x v="0"/>
    <x v="1"/>
    <n v="21"/>
    <n v="0"/>
    <n v="0"/>
  </r>
  <r>
    <x v="11"/>
    <x v="9"/>
    <x v="2"/>
    <x v="0"/>
    <x v="1"/>
    <x v="1"/>
    <x v="0"/>
    <x v="0"/>
    <n v="678"/>
    <n v="194.14500000000001"/>
    <n v="305.10000000000002"/>
  </r>
  <r>
    <x v="10"/>
    <x v="26"/>
    <x v="2"/>
    <x v="2"/>
    <x v="1"/>
    <x v="0"/>
    <x v="2"/>
    <x v="1"/>
    <n v="1"/>
    <n v="0"/>
    <n v="0"/>
  </r>
  <r>
    <x v="7"/>
    <x v="12"/>
    <x v="1"/>
    <x v="1"/>
    <x v="1"/>
    <x v="0"/>
    <x v="0"/>
    <x v="0"/>
    <n v="9"/>
    <n v="0"/>
    <n v="2.4750000000000001"/>
  </r>
  <r>
    <x v="8"/>
    <x v="0"/>
    <x v="0"/>
    <x v="0"/>
    <x v="1"/>
    <x v="0"/>
    <x v="0"/>
    <x v="1"/>
    <n v="8"/>
    <n v="0"/>
    <n v="0"/>
  </r>
  <r>
    <x v="1"/>
    <x v="2"/>
    <x v="2"/>
    <x v="2"/>
    <x v="1"/>
    <x v="2"/>
    <x v="1"/>
    <x v="0"/>
    <n v="3"/>
    <n v="0"/>
    <n v="0.80500000000000005"/>
  </r>
  <r>
    <x v="4"/>
    <x v="1"/>
    <x v="1"/>
    <x v="0"/>
    <x v="1"/>
    <x v="4"/>
    <x v="2"/>
    <x v="1"/>
    <n v="5"/>
    <n v="0"/>
    <n v="0"/>
  </r>
  <r>
    <x v="7"/>
    <x v="21"/>
    <x v="0"/>
    <x v="0"/>
    <x v="1"/>
    <x v="0"/>
    <x v="3"/>
    <x v="0"/>
    <n v="24"/>
    <n v="0"/>
    <n v="6.6000000000000005"/>
  </r>
  <r>
    <x v="11"/>
    <x v="19"/>
    <x v="2"/>
    <x v="2"/>
    <x v="1"/>
    <x v="0"/>
    <x v="0"/>
    <x v="1"/>
    <n v="6"/>
    <n v="0"/>
    <n v="0"/>
  </r>
  <r>
    <x v="0"/>
    <x v="3"/>
    <x v="2"/>
    <x v="2"/>
    <x v="1"/>
    <x v="0"/>
    <x v="3"/>
    <x v="1"/>
    <n v="1"/>
    <n v="0"/>
    <n v="0"/>
  </r>
  <r>
    <x v="8"/>
    <x v="10"/>
    <x v="0"/>
    <x v="1"/>
    <x v="1"/>
    <x v="2"/>
    <x v="1"/>
    <x v="0"/>
    <n v="18"/>
    <n v="0"/>
    <n v="4.95"/>
  </r>
  <r>
    <x v="10"/>
    <x v="7"/>
    <x v="2"/>
    <x v="0"/>
    <x v="1"/>
    <x v="3"/>
    <x v="2"/>
    <x v="1"/>
    <n v="0"/>
    <n v="0"/>
    <n v="0"/>
  </r>
  <r>
    <x v="7"/>
    <x v="19"/>
    <x v="2"/>
    <x v="1"/>
    <x v="1"/>
    <x v="4"/>
    <x v="1"/>
    <x v="0"/>
    <n v="1"/>
    <n v="0"/>
    <n v="0.55000000000000004"/>
  </r>
  <r>
    <x v="7"/>
    <x v="7"/>
    <x v="2"/>
    <x v="0"/>
    <x v="1"/>
    <x v="0"/>
    <x v="2"/>
    <x v="0"/>
    <n v="6"/>
    <n v="0"/>
    <n v="1.6500000000000001"/>
  </r>
  <r>
    <x v="7"/>
    <x v="9"/>
    <x v="2"/>
    <x v="0"/>
    <x v="1"/>
    <x v="0"/>
    <x v="1"/>
    <x v="0"/>
    <n v="559"/>
    <n v="0"/>
    <n v="153.72499999999999"/>
  </r>
  <r>
    <x v="2"/>
    <x v="25"/>
    <x v="11"/>
    <x v="0"/>
    <x v="1"/>
    <x v="2"/>
    <x v="0"/>
    <x v="0"/>
    <n v="1"/>
    <n v="0"/>
    <n v="0.27500000000000002"/>
  </r>
  <r>
    <x v="11"/>
    <x v="1"/>
    <x v="1"/>
    <x v="2"/>
    <x v="1"/>
    <x v="4"/>
    <x v="3"/>
    <x v="0"/>
    <n v="3"/>
    <n v="0"/>
    <n v="1.6500000000000001"/>
  </r>
  <r>
    <x v="0"/>
    <x v="23"/>
    <x v="2"/>
    <x v="0"/>
    <x v="1"/>
    <x v="2"/>
    <x v="3"/>
    <x v="0"/>
    <n v="3"/>
    <n v="0"/>
    <n v="0.79500000000000004"/>
  </r>
  <r>
    <x v="3"/>
    <x v="6"/>
    <x v="4"/>
    <x v="1"/>
    <x v="0"/>
    <x v="0"/>
    <x v="1"/>
    <x v="0"/>
    <n v="4"/>
    <n v="0"/>
    <n v="1.1000000000000001"/>
  </r>
  <r>
    <x v="5"/>
    <x v="11"/>
    <x v="2"/>
    <x v="2"/>
    <x v="1"/>
    <x v="5"/>
    <x v="2"/>
    <x v="0"/>
    <n v="1"/>
    <n v="12.218"/>
    <n v="0.69000000000000006"/>
  </r>
  <r>
    <x v="8"/>
    <x v="0"/>
    <x v="0"/>
    <x v="0"/>
    <x v="1"/>
    <x v="0"/>
    <x v="3"/>
    <x v="0"/>
    <n v="520"/>
    <n v="0"/>
    <n v="143"/>
  </r>
  <r>
    <x v="10"/>
    <x v="10"/>
    <x v="0"/>
    <x v="2"/>
    <x v="1"/>
    <x v="4"/>
    <x v="1"/>
    <x v="0"/>
    <n v="1"/>
    <n v="0"/>
    <n v="0.55000000000000004"/>
  </r>
  <r>
    <x v="10"/>
    <x v="10"/>
    <x v="0"/>
    <x v="0"/>
    <x v="0"/>
    <x v="4"/>
    <x v="2"/>
    <x v="0"/>
    <n v="88"/>
    <n v="0"/>
    <n v="48.400000000000006"/>
  </r>
  <r>
    <x v="2"/>
    <x v="4"/>
    <x v="3"/>
    <x v="0"/>
    <x v="1"/>
    <x v="0"/>
    <x v="3"/>
    <x v="1"/>
    <n v="134"/>
    <n v="0"/>
    <n v="0"/>
  </r>
  <r>
    <x v="0"/>
    <x v="16"/>
    <x v="7"/>
    <x v="0"/>
    <x v="1"/>
    <x v="2"/>
    <x v="1"/>
    <x v="0"/>
    <n v="18"/>
    <n v="0"/>
    <n v="4.7700000000000005"/>
  </r>
  <r>
    <x v="4"/>
    <x v="6"/>
    <x v="4"/>
    <x v="0"/>
    <x v="1"/>
    <x v="1"/>
    <x v="2"/>
    <x v="0"/>
    <n v="3684"/>
    <n v="1085.703"/>
    <n v="1657.8000000000002"/>
  </r>
  <r>
    <x v="7"/>
    <x v="11"/>
    <x v="2"/>
    <x v="0"/>
    <x v="1"/>
    <x v="2"/>
    <x v="0"/>
    <x v="1"/>
    <n v="54"/>
    <n v="0"/>
    <n v="0"/>
  </r>
  <r>
    <x v="10"/>
    <x v="17"/>
    <x v="8"/>
    <x v="0"/>
    <x v="1"/>
    <x v="2"/>
    <x v="1"/>
    <x v="1"/>
    <n v="5"/>
    <n v="0"/>
    <n v="0"/>
  </r>
  <r>
    <x v="4"/>
    <x v="0"/>
    <x v="0"/>
    <x v="1"/>
    <x v="1"/>
    <x v="2"/>
    <x v="3"/>
    <x v="0"/>
    <n v="1"/>
    <n v="0"/>
    <n v="0.26500000000000001"/>
  </r>
  <r>
    <x v="8"/>
    <x v="2"/>
    <x v="2"/>
    <x v="1"/>
    <x v="1"/>
    <x v="1"/>
    <x v="2"/>
    <x v="0"/>
    <n v="15"/>
    <n v="2.5150000000000001"/>
    <n v="6.75"/>
  </r>
  <r>
    <x v="11"/>
    <x v="24"/>
    <x v="2"/>
    <x v="0"/>
    <x v="1"/>
    <x v="0"/>
    <x v="3"/>
    <x v="0"/>
    <n v="2"/>
    <n v="0"/>
    <n v="0.55000000000000004"/>
  </r>
  <r>
    <x v="2"/>
    <x v="9"/>
    <x v="2"/>
    <x v="0"/>
    <x v="1"/>
    <x v="3"/>
    <x v="3"/>
    <x v="0"/>
    <n v="107"/>
    <n v="0"/>
    <n v="58.85"/>
  </r>
  <r>
    <x v="6"/>
    <x v="16"/>
    <x v="7"/>
    <x v="1"/>
    <x v="1"/>
    <x v="3"/>
    <x v="2"/>
    <x v="0"/>
    <n v="8"/>
    <n v="0"/>
    <n v="4.4000000000000004"/>
  </r>
  <r>
    <x v="10"/>
    <x v="1"/>
    <x v="1"/>
    <x v="0"/>
    <x v="1"/>
    <x v="4"/>
    <x v="0"/>
    <x v="0"/>
    <n v="4"/>
    <n v="0"/>
    <n v="2.2000000000000002"/>
  </r>
  <r>
    <x v="6"/>
    <x v="4"/>
    <x v="3"/>
    <x v="0"/>
    <x v="1"/>
    <x v="3"/>
    <x v="2"/>
    <x v="0"/>
    <n v="3828"/>
    <n v="0"/>
    <n v="2105.4"/>
  </r>
  <r>
    <x v="4"/>
    <x v="8"/>
    <x v="5"/>
    <x v="0"/>
    <x v="1"/>
    <x v="3"/>
    <x v="3"/>
    <x v="0"/>
    <n v="19"/>
    <n v="0"/>
    <n v="10.450000000000001"/>
  </r>
  <r>
    <x v="5"/>
    <x v="10"/>
    <x v="0"/>
    <x v="0"/>
    <x v="1"/>
    <x v="0"/>
    <x v="3"/>
    <x v="1"/>
    <n v="298"/>
    <n v="0"/>
    <n v="0"/>
  </r>
  <r>
    <x v="0"/>
    <x v="17"/>
    <x v="8"/>
    <x v="1"/>
    <x v="1"/>
    <x v="3"/>
    <x v="0"/>
    <x v="0"/>
    <n v="8"/>
    <n v="0"/>
    <n v="4.4000000000000004"/>
  </r>
  <r>
    <x v="5"/>
    <x v="10"/>
    <x v="0"/>
    <x v="0"/>
    <x v="0"/>
    <x v="0"/>
    <x v="1"/>
    <x v="0"/>
    <n v="684"/>
    <n v="0"/>
    <n v="181.26000000000002"/>
  </r>
  <r>
    <x v="7"/>
    <x v="11"/>
    <x v="2"/>
    <x v="1"/>
    <x v="1"/>
    <x v="2"/>
    <x v="2"/>
    <x v="1"/>
    <n v="21"/>
    <n v="0"/>
    <n v="0"/>
  </r>
  <r>
    <x v="6"/>
    <x v="18"/>
    <x v="9"/>
    <x v="2"/>
    <x v="0"/>
    <x v="0"/>
    <x v="2"/>
    <x v="0"/>
    <n v="2"/>
    <n v="0"/>
    <n v="0.55000000000000004"/>
  </r>
  <r>
    <x v="8"/>
    <x v="17"/>
    <x v="8"/>
    <x v="2"/>
    <x v="1"/>
    <x v="3"/>
    <x v="2"/>
    <x v="0"/>
    <n v="142"/>
    <n v="0"/>
    <n v="78.100000000000009"/>
  </r>
  <r>
    <x v="4"/>
    <x v="11"/>
    <x v="2"/>
    <x v="1"/>
    <x v="1"/>
    <x v="4"/>
    <x v="2"/>
    <x v="1"/>
    <n v="38"/>
    <n v="0"/>
    <n v="0"/>
  </r>
  <r>
    <x v="2"/>
    <x v="5"/>
    <x v="1"/>
    <x v="2"/>
    <x v="1"/>
    <x v="1"/>
    <x v="2"/>
    <x v="0"/>
    <n v="9"/>
    <n v="1.5739000000000001"/>
    <n v="4.05"/>
  </r>
  <r>
    <x v="10"/>
    <x v="3"/>
    <x v="2"/>
    <x v="1"/>
    <x v="1"/>
    <x v="0"/>
    <x v="1"/>
    <x v="1"/>
    <n v="1"/>
    <n v="0"/>
    <n v="0"/>
  </r>
  <r>
    <x v="11"/>
    <x v="0"/>
    <x v="0"/>
    <x v="0"/>
    <x v="1"/>
    <x v="3"/>
    <x v="2"/>
    <x v="1"/>
    <n v="1"/>
    <n v="0"/>
    <n v="0"/>
  </r>
  <r>
    <x v="10"/>
    <x v="17"/>
    <x v="8"/>
    <x v="1"/>
    <x v="1"/>
    <x v="0"/>
    <x v="2"/>
    <x v="0"/>
    <n v="354"/>
    <n v="0"/>
    <n v="97.350000000000009"/>
  </r>
  <r>
    <x v="5"/>
    <x v="5"/>
    <x v="1"/>
    <x v="0"/>
    <x v="1"/>
    <x v="4"/>
    <x v="0"/>
    <x v="1"/>
    <n v="6"/>
    <n v="0"/>
    <n v="0"/>
  </r>
  <r>
    <x v="3"/>
    <x v="8"/>
    <x v="5"/>
    <x v="0"/>
    <x v="1"/>
    <x v="3"/>
    <x v="0"/>
    <x v="0"/>
    <n v="23"/>
    <n v="0"/>
    <n v="12.65"/>
  </r>
  <r>
    <x v="9"/>
    <x v="6"/>
    <x v="4"/>
    <x v="0"/>
    <x v="0"/>
    <x v="3"/>
    <x v="3"/>
    <x v="0"/>
    <n v="44"/>
    <n v="0"/>
    <n v="24.200000000000003"/>
  </r>
  <r>
    <x v="6"/>
    <x v="4"/>
    <x v="3"/>
    <x v="0"/>
    <x v="1"/>
    <x v="4"/>
    <x v="0"/>
    <x v="1"/>
    <n v="153"/>
    <n v="0"/>
    <n v="0"/>
  </r>
  <r>
    <x v="6"/>
    <x v="11"/>
    <x v="2"/>
    <x v="2"/>
    <x v="1"/>
    <x v="0"/>
    <x v="1"/>
    <x v="1"/>
    <n v="4"/>
    <n v="0"/>
    <n v="0"/>
  </r>
  <r>
    <x v="10"/>
    <x v="9"/>
    <x v="2"/>
    <x v="0"/>
    <x v="1"/>
    <x v="0"/>
    <x v="0"/>
    <x v="1"/>
    <n v="50"/>
    <n v="0"/>
    <n v="0"/>
  </r>
  <r>
    <x v="0"/>
    <x v="10"/>
    <x v="0"/>
    <x v="0"/>
    <x v="1"/>
    <x v="3"/>
    <x v="3"/>
    <x v="0"/>
    <n v="1078"/>
    <n v="0"/>
    <n v="592.9"/>
  </r>
  <r>
    <x v="11"/>
    <x v="9"/>
    <x v="2"/>
    <x v="1"/>
    <x v="1"/>
    <x v="0"/>
    <x v="3"/>
    <x v="1"/>
    <n v="3"/>
    <n v="0"/>
    <n v="0"/>
  </r>
  <r>
    <x v="4"/>
    <x v="13"/>
    <x v="0"/>
    <x v="0"/>
    <x v="1"/>
    <x v="0"/>
    <x v="0"/>
    <x v="0"/>
    <n v="72"/>
    <n v="0"/>
    <n v="19.080000000000002"/>
  </r>
  <r>
    <x v="0"/>
    <x v="1"/>
    <x v="1"/>
    <x v="2"/>
    <x v="1"/>
    <x v="1"/>
    <x v="1"/>
    <x v="0"/>
    <n v="1"/>
    <n v="0.1671"/>
    <n v="0.45"/>
  </r>
  <r>
    <x v="4"/>
    <x v="19"/>
    <x v="2"/>
    <x v="1"/>
    <x v="1"/>
    <x v="2"/>
    <x v="1"/>
    <x v="0"/>
    <n v="5"/>
    <n v="0"/>
    <n v="1.325"/>
  </r>
  <r>
    <x v="4"/>
    <x v="22"/>
    <x v="7"/>
    <x v="0"/>
    <x v="1"/>
    <x v="3"/>
    <x v="3"/>
    <x v="0"/>
    <n v="4"/>
    <n v="0"/>
    <n v="2.2000000000000002"/>
  </r>
  <r>
    <x v="4"/>
    <x v="11"/>
    <x v="2"/>
    <x v="0"/>
    <x v="1"/>
    <x v="0"/>
    <x v="2"/>
    <x v="0"/>
    <n v="24513"/>
    <n v="0"/>
    <n v="6495.9450000000006"/>
  </r>
  <r>
    <x v="6"/>
    <x v="17"/>
    <x v="8"/>
    <x v="2"/>
    <x v="1"/>
    <x v="2"/>
    <x v="2"/>
    <x v="1"/>
    <n v="6"/>
    <n v="0"/>
    <n v="0"/>
  </r>
  <r>
    <x v="4"/>
    <x v="11"/>
    <x v="2"/>
    <x v="1"/>
    <x v="1"/>
    <x v="0"/>
    <x v="0"/>
    <x v="1"/>
    <n v="16"/>
    <n v="0"/>
    <n v="0"/>
  </r>
  <r>
    <x v="9"/>
    <x v="12"/>
    <x v="1"/>
    <x v="1"/>
    <x v="1"/>
    <x v="2"/>
    <x v="0"/>
    <x v="0"/>
    <n v="1"/>
    <n v="0"/>
    <n v="0.26500000000000001"/>
  </r>
  <r>
    <x v="8"/>
    <x v="9"/>
    <x v="2"/>
    <x v="2"/>
    <x v="1"/>
    <x v="1"/>
    <x v="1"/>
    <x v="0"/>
    <n v="7"/>
    <n v="1.8205"/>
    <n v="3.1500000000000004"/>
  </r>
  <r>
    <x v="10"/>
    <x v="13"/>
    <x v="0"/>
    <x v="0"/>
    <x v="1"/>
    <x v="0"/>
    <x v="1"/>
    <x v="0"/>
    <n v="37"/>
    <n v="0"/>
    <n v="10.175000000000001"/>
  </r>
  <r>
    <x v="6"/>
    <x v="9"/>
    <x v="2"/>
    <x v="1"/>
    <x v="1"/>
    <x v="0"/>
    <x v="2"/>
    <x v="0"/>
    <n v="234"/>
    <n v="0"/>
    <n v="64.350000000000009"/>
  </r>
  <r>
    <x v="4"/>
    <x v="16"/>
    <x v="7"/>
    <x v="2"/>
    <x v="1"/>
    <x v="0"/>
    <x v="0"/>
    <x v="1"/>
    <n v="1"/>
    <n v="0"/>
    <n v="0"/>
  </r>
  <r>
    <x v="11"/>
    <x v="3"/>
    <x v="2"/>
    <x v="0"/>
    <x v="1"/>
    <x v="3"/>
    <x v="0"/>
    <x v="0"/>
    <n v="1"/>
    <n v="0"/>
    <n v="0.55000000000000004"/>
  </r>
  <r>
    <x v="8"/>
    <x v="18"/>
    <x v="9"/>
    <x v="0"/>
    <x v="1"/>
    <x v="2"/>
    <x v="3"/>
    <x v="0"/>
    <n v="2"/>
    <n v="0"/>
    <n v="0.55000000000000004"/>
  </r>
  <r>
    <x v="0"/>
    <x v="1"/>
    <x v="1"/>
    <x v="2"/>
    <x v="1"/>
    <x v="2"/>
    <x v="3"/>
    <x v="0"/>
    <n v="20"/>
    <n v="0"/>
    <n v="5.3"/>
  </r>
  <r>
    <x v="1"/>
    <x v="2"/>
    <x v="2"/>
    <x v="0"/>
    <x v="1"/>
    <x v="0"/>
    <x v="0"/>
    <x v="0"/>
    <n v="393"/>
    <n v="0"/>
    <n v="108.075"/>
  </r>
  <r>
    <x v="4"/>
    <x v="14"/>
    <x v="6"/>
    <x v="2"/>
    <x v="1"/>
    <x v="3"/>
    <x v="2"/>
    <x v="1"/>
    <n v="0"/>
    <n v="0"/>
    <n v="0"/>
  </r>
  <r>
    <x v="7"/>
    <x v="12"/>
    <x v="1"/>
    <x v="2"/>
    <x v="1"/>
    <x v="2"/>
    <x v="1"/>
    <x v="0"/>
    <n v="3"/>
    <n v="0"/>
    <n v="0.82500000000000007"/>
  </r>
  <r>
    <x v="9"/>
    <x v="1"/>
    <x v="1"/>
    <x v="1"/>
    <x v="1"/>
    <x v="1"/>
    <x v="2"/>
    <x v="0"/>
    <n v="11"/>
    <n v="1.8284"/>
    <n v="4.95"/>
  </r>
  <r>
    <x v="4"/>
    <x v="22"/>
    <x v="7"/>
    <x v="2"/>
    <x v="1"/>
    <x v="0"/>
    <x v="3"/>
    <x v="0"/>
    <n v="4"/>
    <n v="0"/>
    <n v="1.06"/>
  </r>
  <r>
    <x v="0"/>
    <x v="7"/>
    <x v="2"/>
    <x v="0"/>
    <x v="1"/>
    <x v="2"/>
    <x v="2"/>
    <x v="1"/>
    <n v="6"/>
    <n v="0"/>
    <n v="0"/>
  </r>
  <r>
    <x v="7"/>
    <x v="6"/>
    <x v="4"/>
    <x v="2"/>
    <x v="0"/>
    <x v="2"/>
    <x v="0"/>
    <x v="0"/>
    <n v="10"/>
    <n v="0"/>
    <n v="2.75"/>
  </r>
  <r>
    <x v="1"/>
    <x v="3"/>
    <x v="2"/>
    <x v="0"/>
    <x v="1"/>
    <x v="3"/>
    <x v="2"/>
    <x v="1"/>
    <n v="0"/>
    <n v="0"/>
    <n v="0"/>
  </r>
  <r>
    <x v="5"/>
    <x v="22"/>
    <x v="7"/>
    <x v="2"/>
    <x v="1"/>
    <x v="1"/>
    <x v="3"/>
    <x v="0"/>
    <n v="2"/>
    <n v="4.4178000000000006"/>
    <n v="0.9"/>
  </r>
  <r>
    <x v="0"/>
    <x v="11"/>
    <x v="2"/>
    <x v="2"/>
    <x v="1"/>
    <x v="4"/>
    <x v="2"/>
    <x v="0"/>
    <n v="27"/>
    <n v="0"/>
    <n v="14.850000000000001"/>
  </r>
  <r>
    <x v="6"/>
    <x v="10"/>
    <x v="0"/>
    <x v="1"/>
    <x v="0"/>
    <x v="0"/>
    <x v="3"/>
    <x v="0"/>
    <n v="39"/>
    <n v="0"/>
    <n v="10.725"/>
  </r>
  <r>
    <x v="11"/>
    <x v="21"/>
    <x v="0"/>
    <x v="0"/>
    <x v="0"/>
    <x v="1"/>
    <x v="1"/>
    <x v="0"/>
    <n v="1"/>
    <n v="0.1177"/>
    <n v="0.45"/>
  </r>
  <r>
    <x v="6"/>
    <x v="6"/>
    <x v="4"/>
    <x v="0"/>
    <x v="1"/>
    <x v="3"/>
    <x v="2"/>
    <x v="1"/>
    <n v="45"/>
    <n v="0"/>
    <n v="0"/>
  </r>
  <r>
    <x v="3"/>
    <x v="10"/>
    <x v="0"/>
    <x v="2"/>
    <x v="0"/>
    <x v="2"/>
    <x v="3"/>
    <x v="0"/>
    <n v="17"/>
    <n v="0"/>
    <n v="4.6749999999999998"/>
  </r>
  <r>
    <x v="9"/>
    <x v="6"/>
    <x v="4"/>
    <x v="0"/>
    <x v="1"/>
    <x v="3"/>
    <x v="2"/>
    <x v="0"/>
    <n v="1983"/>
    <n v="0"/>
    <n v="1090.6500000000001"/>
  </r>
  <r>
    <x v="3"/>
    <x v="12"/>
    <x v="1"/>
    <x v="0"/>
    <x v="1"/>
    <x v="3"/>
    <x v="1"/>
    <x v="0"/>
    <n v="15"/>
    <n v="0"/>
    <n v="8.25"/>
  </r>
  <r>
    <x v="8"/>
    <x v="4"/>
    <x v="3"/>
    <x v="0"/>
    <x v="1"/>
    <x v="4"/>
    <x v="2"/>
    <x v="0"/>
    <n v="497"/>
    <n v="0"/>
    <n v="273.35000000000002"/>
  </r>
  <r>
    <x v="7"/>
    <x v="19"/>
    <x v="2"/>
    <x v="2"/>
    <x v="1"/>
    <x v="1"/>
    <x v="3"/>
    <x v="0"/>
    <n v="60"/>
    <n v="22.6812"/>
    <n v="27"/>
  </r>
  <r>
    <x v="4"/>
    <x v="20"/>
    <x v="10"/>
    <x v="0"/>
    <x v="1"/>
    <x v="0"/>
    <x v="3"/>
    <x v="0"/>
    <n v="2"/>
    <n v="0"/>
    <n v="0.53"/>
  </r>
  <r>
    <x v="2"/>
    <x v="17"/>
    <x v="8"/>
    <x v="1"/>
    <x v="1"/>
    <x v="0"/>
    <x v="0"/>
    <x v="1"/>
    <n v="5"/>
    <n v="0"/>
    <n v="0"/>
  </r>
  <r>
    <x v="6"/>
    <x v="17"/>
    <x v="8"/>
    <x v="2"/>
    <x v="1"/>
    <x v="0"/>
    <x v="0"/>
    <x v="0"/>
    <n v="409"/>
    <n v="0"/>
    <n v="112.47500000000001"/>
  </r>
  <r>
    <x v="6"/>
    <x v="6"/>
    <x v="4"/>
    <x v="0"/>
    <x v="0"/>
    <x v="4"/>
    <x v="2"/>
    <x v="0"/>
    <n v="43"/>
    <n v="0"/>
    <n v="23.650000000000002"/>
  </r>
  <r>
    <x v="8"/>
    <x v="2"/>
    <x v="2"/>
    <x v="2"/>
    <x v="1"/>
    <x v="1"/>
    <x v="0"/>
    <x v="0"/>
    <n v="7"/>
    <n v="2.3698999999999999"/>
    <n v="3.1500000000000004"/>
  </r>
  <r>
    <x v="1"/>
    <x v="4"/>
    <x v="3"/>
    <x v="0"/>
    <x v="1"/>
    <x v="2"/>
    <x v="1"/>
    <x v="1"/>
    <n v="4"/>
    <n v="0"/>
    <n v="0"/>
  </r>
  <r>
    <x v="8"/>
    <x v="18"/>
    <x v="9"/>
    <x v="0"/>
    <x v="1"/>
    <x v="0"/>
    <x v="0"/>
    <x v="0"/>
    <n v="37"/>
    <n v="0"/>
    <n v="10.175000000000001"/>
  </r>
  <r>
    <x v="9"/>
    <x v="9"/>
    <x v="2"/>
    <x v="0"/>
    <x v="1"/>
    <x v="0"/>
    <x v="1"/>
    <x v="1"/>
    <n v="13"/>
    <n v="0"/>
    <n v="0"/>
  </r>
  <r>
    <x v="7"/>
    <x v="20"/>
    <x v="10"/>
    <x v="0"/>
    <x v="1"/>
    <x v="3"/>
    <x v="2"/>
    <x v="1"/>
    <n v="0"/>
    <n v="0"/>
    <n v="0"/>
  </r>
  <r>
    <x v="8"/>
    <x v="12"/>
    <x v="1"/>
    <x v="0"/>
    <x v="1"/>
    <x v="2"/>
    <x v="3"/>
    <x v="0"/>
    <n v="132"/>
    <n v="0"/>
    <n v="36.300000000000004"/>
  </r>
  <r>
    <x v="9"/>
    <x v="10"/>
    <x v="0"/>
    <x v="0"/>
    <x v="1"/>
    <x v="3"/>
    <x v="2"/>
    <x v="1"/>
    <n v="43"/>
    <n v="0"/>
    <n v="0"/>
  </r>
  <r>
    <x v="8"/>
    <x v="15"/>
    <x v="2"/>
    <x v="2"/>
    <x v="1"/>
    <x v="0"/>
    <x v="2"/>
    <x v="0"/>
    <n v="434"/>
    <n v="0"/>
    <n v="119.35000000000001"/>
  </r>
  <r>
    <x v="11"/>
    <x v="6"/>
    <x v="4"/>
    <x v="2"/>
    <x v="0"/>
    <x v="4"/>
    <x v="0"/>
    <x v="0"/>
    <n v="12"/>
    <n v="0"/>
    <n v="6.6000000000000005"/>
  </r>
  <r>
    <x v="0"/>
    <x v="17"/>
    <x v="8"/>
    <x v="2"/>
    <x v="1"/>
    <x v="1"/>
    <x v="2"/>
    <x v="0"/>
    <n v="279"/>
    <n v="74.034300000000002"/>
    <n v="125.55000000000001"/>
  </r>
  <r>
    <x v="1"/>
    <x v="17"/>
    <x v="8"/>
    <x v="2"/>
    <x v="1"/>
    <x v="2"/>
    <x v="2"/>
    <x v="0"/>
    <n v="259"/>
    <n v="0"/>
    <n v="71.225000000000009"/>
  </r>
  <r>
    <x v="0"/>
    <x v="1"/>
    <x v="1"/>
    <x v="0"/>
    <x v="1"/>
    <x v="0"/>
    <x v="0"/>
    <x v="0"/>
    <n v="1197"/>
    <n v="0"/>
    <n v="317.20500000000004"/>
  </r>
  <r>
    <x v="9"/>
    <x v="7"/>
    <x v="2"/>
    <x v="0"/>
    <x v="1"/>
    <x v="1"/>
    <x v="0"/>
    <x v="0"/>
    <n v="1"/>
    <n v="0.25020000000000003"/>
    <n v="0.45"/>
  </r>
  <r>
    <x v="8"/>
    <x v="16"/>
    <x v="7"/>
    <x v="2"/>
    <x v="1"/>
    <x v="0"/>
    <x v="1"/>
    <x v="0"/>
    <n v="9"/>
    <n v="0"/>
    <n v="2.4750000000000001"/>
  </r>
  <r>
    <x v="7"/>
    <x v="4"/>
    <x v="3"/>
    <x v="0"/>
    <x v="1"/>
    <x v="5"/>
    <x v="3"/>
    <x v="0"/>
    <n v="6"/>
    <n v="31.971700000000002"/>
    <n v="4.1400000000000006"/>
  </r>
  <r>
    <x v="7"/>
    <x v="6"/>
    <x v="4"/>
    <x v="0"/>
    <x v="1"/>
    <x v="0"/>
    <x v="1"/>
    <x v="0"/>
    <n v="1353"/>
    <n v="0"/>
    <n v="372.07500000000005"/>
  </r>
  <r>
    <x v="7"/>
    <x v="10"/>
    <x v="0"/>
    <x v="0"/>
    <x v="0"/>
    <x v="2"/>
    <x v="3"/>
    <x v="1"/>
    <n v="11"/>
    <n v="0"/>
    <n v="0"/>
  </r>
  <r>
    <x v="4"/>
    <x v="10"/>
    <x v="0"/>
    <x v="2"/>
    <x v="1"/>
    <x v="5"/>
    <x v="2"/>
    <x v="0"/>
    <n v="1"/>
    <n v="1.2848000000000002"/>
    <n v="0.69000000000000006"/>
  </r>
  <r>
    <x v="7"/>
    <x v="8"/>
    <x v="5"/>
    <x v="0"/>
    <x v="1"/>
    <x v="4"/>
    <x v="1"/>
    <x v="1"/>
    <n v="2"/>
    <n v="0"/>
    <n v="0"/>
  </r>
  <r>
    <x v="2"/>
    <x v="2"/>
    <x v="2"/>
    <x v="0"/>
    <x v="1"/>
    <x v="3"/>
    <x v="2"/>
    <x v="1"/>
    <n v="1"/>
    <n v="0"/>
    <n v="0"/>
  </r>
  <r>
    <x v="3"/>
    <x v="10"/>
    <x v="0"/>
    <x v="1"/>
    <x v="1"/>
    <x v="3"/>
    <x v="1"/>
    <x v="0"/>
    <n v="3"/>
    <n v="0"/>
    <n v="1.6500000000000001"/>
  </r>
  <r>
    <x v="10"/>
    <x v="15"/>
    <x v="2"/>
    <x v="0"/>
    <x v="1"/>
    <x v="5"/>
    <x v="3"/>
    <x v="1"/>
    <n v="1"/>
    <n v="0.65160000000000007"/>
    <n v="0"/>
  </r>
  <r>
    <x v="3"/>
    <x v="6"/>
    <x v="4"/>
    <x v="0"/>
    <x v="0"/>
    <x v="4"/>
    <x v="0"/>
    <x v="1"/>
    <n v="29"/>
    <n v="0"/>
    <n v="0"/>
  </r>
  <r>
    <x v="2"/>
    <x v="15"/>
    <x v="2"/>
    <x v="2"/>
    <x v="1"/>
    <x v="3"/>
    <x v="3"/>
    <x v="0"/>
    <n v="4"/>
    <n v="0"/>
    <n v="2.2000000000000002"/>
  </r>
  <r>
    <x v="7"/>
    <x v="4"/>
    <x v="3"/>
    <x v="0"/>
    <x v="1"/>
    <x v="5"/>
    <x v="0"/>
    <x v="1"/>
    <n v="2"/>
    <n v="30.636300000000002"/>
    <n v="0"/>
  </r>
  <r>
    <x v="7"/>
    <x v="10"/>
    <x v="0"/>
    <x v="1"/>
    <x v="1"/>
    <x v="5"/>
    <x v="2"/>
    <x v="0"/>
    <n v="2"/>
    <n v="102.91840000000001"/>
    <n v="1.3800000000000001"/>
  </r>
  <r>
    <x v="1"/>
    <x v="23"/>
    <x v="2"/>
    <x v="0"/>
    <x v="1"/>
    <x v="0"/>
    <x v="1"/>
    <x v="0"/>
    <n v="4"/>
    <n v="0"/>
    <n v="1.08"/>
  </r>
  <r>
    <x v="9"/>
    <x v="15"/>
    <x v="2"/>
    <x v="0"/>
    <x v="1"/>
    <x v="1"/>
    <x v="0"/>
    <x v="0"/>
    <n v="370"/>
    <n v="118.18570000000001"/>
    <n v="166.5"/>
  </r>
  <r>
    <x v="10"/>
    <x v="4"/>
    <x v="3"/>
    <x v="2"/>
    <x v="1"/>
    <x v="0"/>
    <x v="2"/>
    <x v="0"/>
    <n v="826"/>
    <n v="0"/>
    <n v="227.15"/>
  </r>
  <r>
    <x v="11"/>
    <x v="18"/>
    <x v="9"/>
    <x v="0"/>
    <x v="0"/>
    <x v="3"/>
    <x v="2"/>
    <x v="1"/>
    <n v="0"/>
    <n v="0"/>
    <n v="0"/>
  </r>
  <r>
    <x v="10"/>
    <x v="29"/>
    <x v="1"/>
    <x v="2"/>
    <x v="1"/>
    <x v="0"/>
    <x v="2"/>
    <x v="0"/>
    <n v="1"/>
    <n v="0"/>
    <n v="0.27500000000000002"/>
  </r>
  <r>
    <x v="0"/>
    <x v="1"/>
    <x v="1"/>
    <x v="0"/>
    <x v="1"/>
    <x v="2"/>
    <x v="3"/>
    <x v="0"/>
    <n v="183"/>
    <n v="0"/>
    <n v="48.495000000000005"/>
  </r>
  <r>
    <x v="2"/>
    <x v="12"/>
    <x v="1"/>
    <x v="0"/>
    <x v="1"/>
    <x v="1"/>
    <x v="2"/>
    <x v="0"/>
    <n v="791"/>
    <n v="219.96430000000001"/>
    <n v="355.95000000000005"/>
  </r>
  <r>
    <x v="4"/>
    <x v="12"/>
    <x v="1"/>
    <x v="1"/>
    <x v="1"/>
    <x v="4"/>
    <x v="0"/>
    <x v="1"/>
    <n v="20"/>
    <n v="0"/>
    <n v="0"/>
  </r>
  <r>
    <x v="5"/>
    <x v="0"/>
    <x v="0"/>
    <x v="0"/>
    <x v="1"/>
    <x v="2"/>
    <x v="2"/>
    <x v="0"/>
    <n v="200"/>
    <n v="0"/>
    <n v="53"/>
  </r>
  <r>
    <x v="8"/>
    <x v="12"/>
    <x v="1"/>
    <x v="0"/>
    <x v="1"/>
    <x v="0"/>
    <x v="0"/>
    <x v="0"/>
    <n v="1313"/>
    <n v="0"/>
    <n v="361.07500000000005"/>
  </r>
  <r>
    <x v="1"/>
    <x v="17"/>
    <x v="8"/>
    <x v="2"/>
    <x v="1"/>
    <x v="3"/>
    <x v="2"/>
    <x v="1"/>
    <n v="9"/>
    <n v="0"/>
    <n v="0"/>
  </r>
  <r>
    <x v="11"/>
    <x v="9"/>
    <x v="2"/>
    <x v="0"/>
    <x v="1"/>
    <x v="3"/>
    <x v="2"/>
    <x v="1"/>
    <n v="3"/>
    <n v="0"/>
    <n v="0"/>
  </r>
  <r>
    <x v="4"/>
    <x v="4"/>
    <x v="3"/>
    <x v="2"/>
    <x v="0"/>
    <x v="3"/>
    <x v="3"/>
    <x v="0"/>
    <n v="1"/>
    <n v="0"/>
    <n v="0.55000000000000004"/>
  </r>
  <r>
    <x v="7"/>
    <x v="22"/>
    <x v="7"/>
    <x v="0"/>
    <x v="1"/>
    <x v="3"/>
    <x v="2"/>
    <x v="1"/>
    <n v="0"/>
    <n v="0"/>
    <n v="0"/>
  </r>
  <r>
    <x v="10"/>
    <x v="17"/>
    <x v="8"/>
    <x v="1"/>
    <x v="1"/>
    <x v="2"/>
    <x v="0"/>
    <x v="0"/>
    <n v="15"/>
    <n v="0"/>
    <n v="4.125"/>
  </r>
  <r>
    <x v="8"/>
    <x v="10"/>
    <x v="0"/>
    <x v="1"/>
    <x v="0"/>
    <x v="2"/>
    <x v="0"/>
    <x v="1"/>
    <n v="1"/>
    <n v="0"/>
    <n v="0"/>
  </r>
  <r>
    <x v="10"/>
    <x v="4"/>
    <x v="3"/>
    <x v="1"/>
    <x v="1"/>
    <x v="1"/>
    <x v="3"/>
    <x v="0"/>
    <n v="2"/>
    <n v="0.60099999999999998"/>
    <n v="0.9"/>
  </r>
  <r>
    <x v="9"/>
    <x v="4"/>
    <x v="3"/>
    <x v="0"/>
    <x v="1"/>
    <x v="3"/>
    <x v="0"/>
    <x v="1"/>
    <n v="18"/>
    <n v="0"/>
    <n v="0"/>
  </r>
  <r>
    <x v="11"/>
    <x v="6"/>
    <x v="4"/>
    <x v="2"/>
    <x v="1"/>
    <x v="0"/>
    <x v="0"/>
    <x v="1"/>
    <n v="3"/>
    <n v="0"/>
    <n v="0"/>
  </r>
  <r>
    <x v="8"/>
    <x v="6"/>
    <x v="4"/>
    <x v="1"/>
    <x v="1"/>
    <x v="4"/>
    <x v="0"/>
    <x v="0"/>
    <n v="1"/>
    <n v="0"/>
    <n v="0.55000000000000004"/>
  </r>
  <r>
    <x v="5"/>
    <x v="6"/>
    <x v="4"/>
    <x v="0"/>
    <x v="1"/>
    <x v="2"/>
    <x v="1"/>
    <x v="0"/>
    <n v="133"/>
    <n v="0"/>
    <n v="35.245000000000005"/>
  </r>
  <r>
    <x v="3"/>
    <x v="9"/>
    <x v="2"/>
    <x v="0"/>
    <x v="1"/>
    <x v="5"/>
    <x v="1"/>
    <x v="0"/>
    <n v="3"/>
    <n v="21.952200000000001"/>
    <n v="2.0700000000000003"/>
  </r>
  <r>
    <x v="3"/>
    <x v="23"/>
    <x v="2"/>
    <x v="2"/>
    <x v="1"/>
    <x v="0"/>
    <x v="1"/>
    <x v="0"/>
    <n v="1"/>
    <n v="0"/>
    <n v="0.27500000000000002"/>
  </r>
  <r>
    <x v="3"/>
    <x v="15"/>
    <x v="2"/>
    <x v="1"/>
    <x v="1"/>
    <x v="1"/>
    <x v="1"/>
    <x v="0"/>
    <n v="5"/>
    <n v="0.8861"/>
    <n v="2.25"/>
  </r>
  <r>
    <x v="0"/>
    <x v="6"/>
    <x v="4"/>
    <x v="0"/>
    <x v="0"/>
    <x v="0"/>
    <x v="2"/>
    <x v="0"/>
    <n v="4157"/>
    <n v="0"/>
    <n v="1101.605"/>
  </r>
  <r>
    <x v="0"/>
    <x v="8"/>
    <x v="5"/>
    <x v="0"/>
    <x v="1"/>
    <x v="0"/>
    <x v="0"/>
    <x v="0"/>
    <n v="351"/>
    <n v="0"/>
    <n v="93.015000000000001"/>
  </r>
  <r>
    <x v="7"/>
    <x v="15"/>
    <x v="2"/>
    <x v="1"/>
    <x v="1"/>
    <x v="0"/>
    <x v="1"/>
    <x v="0"/>
    <n v="3"/>
    <n v="0"/>
    <n v="0.82500000000000007"/>
  </r>
  <r>
    <x v="0"/>
    <x v="11"/>
    <x v="2"/>
    <x v="2"/>
    <x v="1"/>
    <x v="0"/>
    <x v="1"/>
    <x v="0"/>
    <n v="104"/>
    <n v="0"/>
    <n v="27.560000000000002"/>
  </r>
  <r>
    <x v="8"/>
    <x v="14"/>
    <x v="6"/>
    <x v="0"/>
    <x v="1"/>
    <x v="1"/>
    <x v="2"/>
    <x v="0"/>
    <n v="2"/>
    <n v="1.9400000000000001E-2"/>
    <n v="0.9"/>
  </r>
  <r>
    <x v="8"/>
    <x v="10"/>
    <x v="0"/>
    <x v="2"/>
    <x v="0"/>
    <x v="0"/>
    <x v="3"/>
    <x v="0"/>
    <n v="152"/>
    <n v="0"/>
    <n v="41.800000000000004"/>
  </r>
  <r>
    <x v="3"/>
    <x v="22"/>
    <x v="7"/>
    <x v="0"/>
    <x v="1"/>
    <x v="0"/>
    <x v="0"/>
    <x v="0"/>
    <n v="69"/>
    <n v="0"/>
    <n v="18.975000000000001"/>
  </r>
  <r>
    <x v="7"/>
    <x v="9"/>
    <x v="2"/>
    <x v="2"/>
    <x v="1"/>
    <x v="0"/>
    <x v="2"/>
    <x v="0"/>
    <n v="613"/>
    <n v="0"/>
    <n v="168.57500000000002"/>
  </r>
  <r>
    <x v="6"/>
    <x v="19"/>
    <x v="2"/>
    <x v="0"/>
    <x v="1"/>
    <x v="2"/>
    <x v="1"/>
    <x v="0"/>
    <n v="128"/>
    <n v="0"/>
    <n v="35.200000000000003"/>
  </r>
  <r>
    <x v="5"/>
    <x v="1"/>
    <x v="1"/>
    <x v="0"/>
    <x v="1"/>
    <x v="4"/>
    <x v="1"/>
    <x v="0"/>
    <n v="10"/>
    <n v="0"/>
    <n v="5.5"/>
  </r>
  <r>
    <x v="11"/>
    <x v="17"/>
    <x v="8"/>
    <x v="0"/>
    <x v="1"/>
    <x v="0"/>
    <x v="1"/>
    <x v="0"/>
    <n v="1019"/>
    <n v="0"/>
    <n v="280.22500000000002"/>
  </r>
  <r>
    <x v="10"/>
    <x v="10"/>
    <x v="0"/>
    <x v="2"/>
    <x v="0"/>
    <x v="3"/>
    <x v="0"/>
    <x v="0"/>
    <n v="9"/>
    <n v="0"/>
    <n v="4.95"/>
  </r>
  <r>
    <x v="11"/>
    <x v="17"/>
    <x v="8"/>
    <x v="0"/>
    <x v="1"/>
    <x v="2"/>
    <x v="0"/>
    <x v="0"/>
    <n v="394"/>
    <n v="0"/>
    <n v="108.35000000000001"/>
  </r>
  <r>
    <x v="0"/>
    <x v="10"/>
    <x v="0"/>
    <x v="2"/>
    <x v="1"/>
    <x v="0"/>
    <x v="1"/>
    <x v="0"/>
    <n v="195"/>
    <n v="0"/>
    <n v="51.675000000000004"/>
  </r>
  <r>
    <x v="9"/>
    <x v="19"/>
    <x v="2"/>
    <x v="2"/>
    <x v="1"/>
    <x v="0"/>
    <x v="1"/>
    <x v="0"/>
    <n v="36"/>
    <n v="0"/>
    <n v="9.5400000000000009"/>
  </r>
  <r>
    <x v="3"/>
    <x v="4"/>
    <x v="3"/>
    <x v="0"/>
    <x v="0"/>
    <x v="2"/>
    <x v="3"/>
    <x v="0"/>
    <n v="17"/>
    <n v="0"/>
    <n v="4.6749999999999998"/>
  </r>
  <r>
    <x v="9"/>
    <x v="10"/>
    <x v="0"/>
    <x v="2"/>
    <x v="0"/>
    <x v="4"/>
    <x v="0"/>
    <x v="1"/>
    <n v="36"/>
    <n v="0"/>
    <n v="0"/>
  </r>
  <r>
    <x v="3"/>
    <x v="16"/>
    <x v="7"/>
    <x v="1"/>
    <x v="1"/>
    <x v="1"/>
    <x v="2"/>
    <x v="0"/>
    <n v="23"/>
    <n v="5.4207999999999998"/>
    <n v="10.35"/>
  </r>
  <r>
    <x v="5"/>
    <x v="15"/>
    <x v="2"/>
    <x v="0"/>
    <x v="1"/>
    <x v="4"/>
    <x v="3"/>
    <x v="0"/>
    <n v="7"/>
    <n v="0"/>
    <n v="3.85"/>
  </r>
  <r>
    <x v="9"/>
    <x v="17"/>
    <x v="8"/>
    <x v="0"/>
    <x v="1"/>
    <x v="4"/>
    <x v="0"/>
    <x v="1"/>
    <n v="257"/>
    <n v="0"/>
    <n v="0"/>
  </r>
  <r>
    <x v="8"/>
    <x v="2"/>
    <x v="2"/>
    <x v="0"/>
    <x v="1"/>
    <x v="1"/>
    <x v="2"/>
    <x v="0"/>
    <n v="258"/>
    <n v="74.352500000000006"/>
    <n v="116.10000000000001"/>
  </r>
  <r>
    <x v="2"/>
    <x v="10"/>
    <x v="0"/>
    <x v="0"/>
    <x v="0"/>
    <x v="3"/>
    <x v="2"/>
    <x v="0"/>
    <n v="633"/>
    <n v="0"/>
    <n v="348.15000000000003"/>
  </r>
  <r>
    <x v="1"/>
    <x v="17"/>
    <x v="8"/>
    <x v="1"/>
    <x v="1"/>
    <x v="2"/>
    <x v="0"/>
    <x v="0"/>
    <n v="5"/>
    <n v="0"/>
    <n v="1.375"/>
  </r>
  <r>
    <x v="8"/>
    <x v="9"/>
    <x v="2"/>
    <x v="2"/>
    <x v="1"/>
    <x v="2"/>
    <x v="0"/>
    <x v="0"/>
    <n v="26"/>
    <n v="0"/>
    <n v="7.15"/>
  </r>
  <r>
    <x v="2"/>
    <x v="29"/>
    <x v="1"/>
    <x v="2"/>
    <x v="1"/>
    <x v="0"/>
    <x v="1"/>
    <x v="0"/>
    <n v="1"/>
    <n v="0"/>
    <n v="0.27500000000000002"/>
  </r>
  <r>
    <x v="5"/>
    <x v="4"/>
    <x v="3"/>
    <x v="2"/>
    <x v="1"/>
    <x v="2"/>
    <x v="2"/>
    <x v="0"/>
    <n v="118"/>
    <n v="0"/>
    <n v="31.270000000000003"/>
  </r>
  <r>
    <x v="7"/>
    <x v="6"/>
    <x v="4"/>
    <x v="0"/>
    <x v="0"/>
    <x v="2"/>
    <x v="2"/>
    <x v="1"/>
    <n v="13"/>
    <n v="0"/>
    <n v="0"/>
  </r>
  <r>
    <x v="7"/>
    <x v="8"/>
    <x v="5"/>
    <x v="1"/>
    <x v="1"/>
    <x v="0"/>
    <x v="0"/>
    <x v="0"/>
    <n v="19"/>
    <n v="0"/>
    <n v="5.2250000000000005"/>
  </r>
  <r>
    <x v="4"/>
    <x v="12"/>
    <x v="1"/>
    <x v="0"/>
    <x v="1"/>
    <x v="2"/>
    <x v="2"/>
    <x v="1"/>
    <n v="1"/>
    <n v="0"/>
    <n v="0"/>
  </r>
  <r>
    <x v="3"/>
    <x v="0"/>
    <x v="0"/>
    <x v="2"/>
    <x v="0"/>
    <x v="3"/>
    <x v="2"/>
    <x v="1"/>
    <n v="0"/>
    <n v="0"/>
    <n v="0"/>
  </r>
  <r>
    <x v="5"/>
    <x v="16"/>
    <x v="7"/>
    <x v="1"/>
    <x v="1"/>
    <x v="3"/>
    <x v="3"/>
    <x v="0"/>
    <n v="1"/>
    <n v="0"/>
    <n v="0.55000000000000004"/>
  </r>
  <r>
    <x v="5"/>
    <x v="15"/>
    <x v="2"/>
    <x v="0"/>
    <x v="1"/>
    <x v="2"/>
    <x v="1"/>
    <x v="0"/>
    <n v="52"/>
    <n v="0"/>
    <n v="13.780000000000001"/>
  </r>
  <r>
    <x v="4"/>
    <x v="6"/>
    <x v="4"/>
    <x v="0"/>
    <x v="1"/>
    <x v="4"/>
    <x v="0"/>
    <x v="1"/>
    <n v="113"/>
    <n v="0"/>
    <n v="0"/>
  </r>
  <r>
    <x v="9"/>
    <x v="5"/>
    <x v="1"/>
    <x v="1"/>
    <x v="1"/>
    <x v="1"/>
    <x v="2"/>
    <x v="0"/>
    <n v="2"/>
    <n v="0.13620000000000002"/>
    <n v="0.9"/>
  </r>
  <r>
    <x v="11"/>
    <x v="1"/>
    <x v="1"/>
    <x v="0"/>
    <x v="1"/>
    <x v="2"/>
    <x v="0"/>
    <x v="0"/>
    <n v="104"/>
    <n v="0"/>
    <n v="28.6"/>
  </r>
  <r>
    <x v="6"/>
    <x v="4"/>
    <x v="3"/>
    <x v="0"/>
    <x v="1"/>
    <x v="1"/>
    <x v="1"/>
    <x v="0"/>
    <n v="1710"/>
    <n v="596.11970000000008"/>
    <n v="769.5"/>
  </r>
  <r>
    <x v="5"/>
    <x v="8"/>
    <x v="5"/>
    <x v="0"/>
    <x v="1"/>
    <x v="1"/>
    <x v="3"/>
    <x v="0"/>
    <n v="196"/>
    <n v="63.998100000000001"/>
    <n v="88.2"/>
  </r>
  <r>
    <x v="1"/>
    <x v="16"/>
    <x v="7"/>
    <x v="2"/>
    <x v="1"/>
    <x v="0"/>
    <x v="3"/>
    <x v="0"/>
    <n v="62"/>
    <n v="0"/>
    <n v="16.98"/>
  </r>
  <r>
    <x v="2"/>
    <x v="11"/>
    <x v="2"/>
    <x v="0"/>
    <x v="1"/>
    <x v="5"/>
    <x v="1"/>
    <x v="1"/>
    <n v="29"/>
    <n v="1048.6753000000001"/>
    <n v="0"/>
  </r>
  <r>
    <x v="1"/>
    <x v="8"/>
    <x v="5"/>
    <x v="0"/>
    <x v="1"/>
    <x v="3"/>
    <x v="2"/>
    <x v="1"/>
    <n v="6"/>
    <n v="0"/>
    <n v="0"/>
  </r>
  <r>
    <x v="2"/>
    <x v="17"/>
    <x v="8"/>
    <x v="1"/>
    <x v="1"/>
    <x v="4"/>
    <x v="3"/>
    <x v="1"/>
    <n v="27"/>
    <n v="0"/>
    <n v="0"/>
  </r>
  <r>
    <x v="6"/>
    <x v="13"/>
    <x v="0"/>
    <x v="0"/>
    <x v="1"/>
    <x v="2"/>
    <x v="3"/>
    <x v="0"/>
    <n v="7"/>
    <n v="0"/>
    <n v="1.925"/>
  </r>
  <r>
    <x v="7"/>
    <x v="16"/>
    <x v="7"/>
    <x v="0"/>
    <x v="1"/>
    <x v="0"/>
    <x v="0"/>
    <x v="1"/>
    <n v="4"/>
    <n v="0"/>
    <n v="0"/>
  </r>
  <r>
    <x v="10"/>
    <x v="17"/>
    <x v="8"/>
    <x v="0"/>
    <x v="1"/>
    <x v="5"/>
    <x v="2"/>
    <x v="1"/>
    <n v="10"/>
    <n v="252.97460000000001"/>
    <n v="0"/>
  </r>
  <r>
    <x v="4"/>
    <x v="9"/>
    <x v="2"/>
    <x v="0"/>
    <x v="1"/>
    <x v="0"/>
    <x v="1"/>
    <x v="1"/>
    <n v="10"/>
    <n v="0"/>
    <n v="0"/>
  </r>
  <r>
    <x v="11"/>
    <x v="23"/>
    <x v="2"/>
    <x v="0"/>
    <x v="1"/>
    <x v="0"/>
    <x v="2"/>
    <x v="0"/>
    <n v="15"/>
    <n v="0"/>
    <n v="4.125"/>
  </r>
  <r>
    <x v="6"/>
    <x v="5"/>
    <x v="1"/>
    <x v="0"/>
    <x v="1"/>
    <x v="2"/>
    <x v="2"/>
    <x v="0"/>
    <n v="243"/>
    <n v="0"/>
    <n v="66.825000000000003"/>
  </r>
  <r>
    <x v="7"/>
    <x v="19"/>
    <x v="2"/>
    <x v="0"/>
    <x v="1"/>
    <x v="2"/>
    <x v="0"/>
    <x v="1"/>
    <n v="6"/>
    <n v="0"/>
    <n v="0"/>
  </r>
  <r>
    <x v="0"/>
    <x v="5"/>
    <x v="1"/>
    <x v="0"/>
    <x v="1"/>
    <x v="2"/>
    <x v="0"/>
    <x v="0"/>
    <n v="80"/>
    <n v="0"/>
    <n v="21.2"/>
  </r>
  <r>
    <x v="8"/>
    <x v="6"/>
    <x v="4"/>
    <x v="0"/>
    <x v="0"/>
    <x v="1"/>
    <x v="1"/>
    <x v="0"/>
    <n v="75"/>
    <n v="21.1296"/>
    <n v="33.75"/>
  </r>
  <r>
    <x v="6"/>
    <x v="15"/>
    <x v="2"/>
    <x v="1"/>
    <x v="1"/>
    <x v="0"/>
    <x v="3"/>
    <x v="1"/>
    <n v="5"/>
    <n v="0"/>
    <n v="0"/>
  </r>
  <r>
    <x v="3"/>
    <x v="6"/>
    <x v="4"/>
    <x v="1"/>
    <x v="1"/>
    <x v="2"/>
    <x v="1"/>
    <x v="0"/>
    <n v="1"/>
    <n v="0"/>
    <n v="0.27500000000000002"/>
  </r>
  <r>
    <x v="9"/>
    <x v="6"/>
    <x v="4"/>
    <x v="2"/>
    <x v="0"/>
    <x v="0"/>
    <x v="1"/>
    <x v="0"/>
    <n v="17"/>
    <n v="0"/>
    <n v="4.5049999999999999"/>
  </r>
  <r>
    <x v="5"/>
    <x v="10"/>
    <x v="0"/>
    <x v="0"/>
    <x v="0"/>
    <x v="4"/>
    <x v="0"/>
    <x v="1"/>
    <n v="48"/>
    <n v="0"/>
    <n v="0"/>
  </r>
  <r>
    <x v="9"/>
    <x v="6"/>
    <x v="4"/>
    <x v="0"/>
    <x v="0"/>
    <x v="0"/>
    <x v="2"/>
    <x v="1"/>
    <n v="78"/>
    <n v="0"/>
    <n v="0"/>
  </r>
  <r>
    <x v="11"/>
    <x v="18"/>
    <x v="9"/>
    <x v="0"/>
    <x v="1"/>
    <x v="3"/>
    <x v="3"/>
    <x v="0"/>
    <n v="3"/>
    <n v="0"/>
    <n v="1.6500000000000001"/>
  </r>
  <r>
    <x v="5"/>
    <x v="3"/>
    <x v="2"/>
    <x v="0"/>
    <x v="1"/>
    <x v="1"/>
    <x v="3"/>
    <x v="0"/>
    <n v="3"/>
    <n v="2.0367000000000002"/>
    <n v="1.35"/>
  </r>
  <r>
    <x v="8"/>
    <x v="3"/>
    <x v="2"/>
    <x v="0"/>
    <x v="1"/>
    <x v="3"/>
    <x v="2"/>
    <x v="0"/>
    <n v="2"/>
    <n v="0"/>
    <n v="1.1000000000000001"/>
  </r>
  <r>
    <x v="11"/>
    <x v="17"/>
    <x v="8"/>
    <x v="1"/>
    <x v="1"/>
    <x v="4"/>
    <x v="0"/>
    <x v="0"/>
    <n v="1"/>
    <n v="0"/>
    <n v="0.55000000000000004"/>
  </r>
  <r>
    <x v="8"/>
    <x v="12"/>
    <x v="1"/>
    <x v="2"/>
    <x v="1"/>
    <x v="0"/>
    <x v="1"/>
    <x v="0"/>
    <n v="23"/>
    <n v="0"/>
    <n v="6.3250000000000002"/>
  </r>
  <r>
    <x v="7"/>
    <x v="19"/>
    <x v="2"/>
    <x v="2"/>
    <x v="1"/>
    <x v="0"/>
    <x v="0"/>
    <x v="0"/>
    <n v="141"/>
    <n v="0"/>
    <n v="38.774999999999999"/>
  </r>
  <r>
    <x v="9"/>
    <x v="17"/>
    <x v="8"/>
    <x v="1"/>
    <x v="1"/>
    <x v="3"/>
    <x v="2"/>
    <x v="0"/>
    <n v="45"/>
    <n v="0"/>
    <n v="24.75"/>
  </r>
  <r>
    <x v="0"/>
    <x v="6"/>
    <x v="4"/>
    <x v="0"/>
    <x v="1"/>
    <x v="2"/>
    <x v="2"/>
    <x v="1"/>
    <n v="30"/>
    <n v="0"/>
    <n v="0"/>
  </r>
  <r>
    <x v="5"/>
    <x v="12"/>
    <x v="1"/>
    <x v="0"/>
    <x v="1"/>
    <x v="4"/>
    <x v="2"/>
    <x v="1"/>
    <n v="3"/>
    <n v="0"/>
    <n v="0"/>
  </r>
  <r>
    <x v="1"/>
    <x v="10"/>
    <x v="0"/>
    <x v="2"/>
    <x v="0"/>
    <x v="4"/>
    <x v="0"/>
    <x v="1"/>
    <n v="25"/>
    <n v="0"/>
    <n v="0"/>
  </r>
  <r>
    <x v="11"/>
    <x v="9"/>
    <x v="2"/>
    <x v="0"/>
    <x v="1"/>
    <x v="0"/>
    <x v="0"/>
    <x v="0"/>
    <n v="1781"/>
    <n v="0"/>
    <n v="489.77500000000003"/>
  </r>
  <r>
    <x v="8"/>
    <x v="13"/>
    <x v="0"/>
    <x v="0"/>
    <x v="1"/>
    <x v="0"/>
    <x v="2"/>
    <x v="1"/>
    <n v="30"/>
    <n v="0"/>
    <n v="0"/>
  </r>
  <r>
    <x v="10"/>
    <x v="8"/>
    <x v="5"/>
    <x v="1"/>
    <x v="1"/>
    <x v="1"/>
    <x v="3"/>
    <x v="0"/>
    <n v="2"/>
    <n v="0.86820000000000008"/>
    <n v="0.9"/>
  </r>
  <r>
    <x v="1"/>
    <x v="5"/>
    <x v="1"/>
    <x v="0"/>
    <x v="1"/>
    <x v="0"/>
    <x v="3"/>
    <x v="1"/>
    <n v="17"/>
    <n v="0"/>
    <n v="0"/>
  </r>
  <r>
    <x v="5"/>
    <x v="18"/>
    <x v="9"/>
    <x v="2"/>
    <x v="0"/>
    <x v="3"/>
    <x v="2"/>
    <x v="1"/>
    <n v="0"/>
    <n v="0"/>
    <n v="0"/>
  </r>
  <r>
    <x v="9"/>
    <x v="19"/>
    <x v="2"/>
    <x v="0"/>
    <x v="1"/>
    <x v="0"/>
    <x v="1"/>
    <x v="0"/>
    <n v="982"/>
    <n v="0"/>
    <n v="260.23"/>
  </r>
  <r>
    <x v="2"/>
    <x v="9"/>
    <x v="2"/>
    <x v="0"/>
    <x v="1"/>
    <x v="0"/>
    <x v="3"/>
    <x v="1"/>
    <n v="100"/>
    <n v="0"/>
    <n v="0"/>
  </r>
  <r>
    <x v="4"/>
    <x v="0"/>
    <x v="0"/>
    <x v="0"/>
    <x v="1"/>
    <x v="1"/>
    <x v="3"/>
    <x v="0"/>
    <n v="119"/>
    <n v="29.0991"/>
    <n v="53.550000000000004"/>
  </r>
  <r>
    <x v="9"/>
    <x v="1"/>
    <x v="1"/>
    <x v="0"/>
    <x v="1"/>
    <x v="2"/>
    <x v="3"/>
    <x v="1"/>
    <n v="7"/>
    <n v="0"/>
    <n v="0"/>
  </r>
  <r>
    <x v="0"/>
    <x v="10"/>
    <x v="0"/>
    <x v="0"/>
    <x v="1"/>
    <x v="4"/>
    <x v="1"/>
    <x v="0"/>
    <n v="47"/>
    <n v="0"/>
    <n v="25.85"/>
  </r>
  <r>
    <x v="3"/>
    <x v="12"/>
    <x v="1"/>
    <x v="0"/>
    <x v="1"/>
    <x v="4"/>
    <x v="1"/>
    <x v="0"/>
    <n v="4"/>
    <n v="0"/>
    <n v="2.2000000000000002"/>
  </r>
  <r>
    <x v="9"/>
    <x v="5"/>
    <x v="1"/>
    <x v="0"/>
    <x v="1"/>
    <x v="4"/>
    <x v="2"/>
    <x v="0"/>
    <n v="26"/>
    <n v="0"/>
    <n v="14.3"/>
  </r>
  <r>
    <x v="7"/>
    <x v="17"/>
    <x v="8"/>
    <x v="1"/>
    <x v="1"/>
    <x v="0"/>
    <x v="3"/>
    <x v="1"/>
    <n v="4"/>
    <n v="0"/>
    <n v="0"/>
  </r>
  <r>
    <x v="1"/>
    <x v="13"/>
    <x v="0"/>
    <x v="0"/>
    <x v="1"/>
    <x v="1"/>
    <x v="0"/>
    <x v="0"/>
    <n v="14"/>
    <n v="4.3795000000000002"/>
    <n v="6.3000000000000007"/>
  </r>
  <r>
    <x v="4"/>
    <x v="19"/>
    <x v="2"/>
    <x v="0"/>
    <x v="1"/>
    <x v="0"/>
    <x v="3"/>
    <x v="1"/>
    <n v="81"/>
    <n v="0"/>
    <n v="0"/>
  </r>
  <r>
    <x v="10"/>
    <x v="8"/>
    <x v="5"/>
    <x v="0"/>
    <x v="1"/>
    <x v="4"/>
    <x v="0"/>
    <x v="1"/>
    <n v="20"/>
    <n v="0"/>
    <n v="0"/>
  </r>
  <r>
    <x v="1"/>
    <x v="6"/>
    <x v="4"/>
    <x v="0"/>
    <x v="1"/>
    <x v="2"/>
    <x v="0"/>
    <x v="1"/>
    <n v="5"/>
    <n v="0"/>
    <n v="0"/>
  </r>
  <r>
    <x v="10"/>
    <x v="19"/>
    <x v="2"/>
    <x v="1"/>
    <x v="1"/>
    <x v="5"/>
    <x v="1"/>
    <x v="0"/>
    <n v="3"/>
    <n v="59.367600000000003"/>
    <n v="2.0700000000000003"/>
  </r>
  <r>
    <x v="5"/>
    <x v="19"/>
    <x v="2"/>
    <x v="2"/>
    <x v="1"/>
    <x v="3"/>
    <x v="3"/>
    <x v="0"/>
    <n v="7"/>
    <n v="0"/>
    <n v="3.85"/>
  </r>
  <r>
    <x v="7"/>
    <x v="17"/>
    <x v="8"/>
    <x v="2"/>
    <x v="1"/>
    <x v="4"/>
    <x v="2"/>
    <x v="0"/>
    <n v="10"/>
    <n v="0"/>
    <n v="5.5"/>
  </r>
  <r>
    <x v="9"/>
    <x v="7"/>
    <x v="2"/>
    <x v="0"/>
    <x v="1"/>
    <x v="3"/>
    <x v="2"/>
    <x v="0"/>
    <n v="2"/>
    <n v="0"/>
    <n v="1.1000000000000001"/>
  </r>
  <r>
    <x v="2"/>
    <x v="4"/>
    <x v="3"/>
    <x v="0"/>
    <x v="1"/>
    <x v="3"/>
    <x v="0"/>
    <x v="0"/>
    <n v="402"/>
    <n v="0"/>
    <n v="221.10000000000002"/>
  </r>
  <r>
    <x v="2"/>
    <x v="6"/>
    <x v="4"/>
    <x v="2"/>
    <x v="1"/>
    <x v="1"/>
    <x v="2"/>
    <x v="0"/>
    <n v="201"/>
    <n v="55.801500000000004"/>
    <n v="90.45"/>
  </r>
  <r>
    <x v="5"/>
    <x v="17"/>
    <x v="8"/>
    <x v="0"/>
    <x v="1"/>
    <x v="2"/>
    <x v="2"/>
    <x v="0"/>
    <n v="2039"/>
    <n v="0"/>
    <n v="540.33500000000004"/>
  </r>
  <r>
    <x v="5"/>
    <x v="10"/>
    <x v="0"/>
    <x v="0"/>
    <x v="0"/>
    <x v="3"/>
    <x v="0"/>
    <x v="0"/>
    <n v="133"/>
    <n v="0"/>
    <n v="73.150000000000006"/>
  </r>
  <r>
    <x v="8"/>
    <x v="9"/>
    <x v="2"/>
    <x v="0"/>
    <x v="1"/>
    <x v="1"/>
    <x v="1"/>
    <x v="0"/>
    <n v="164"/>
    <n v="46.246200000000002"/>
    <n v="73.8"/>
  </r>
  <r>
    <x v="11"/>
    <x v="2"/>
    <x v="2"/>
    <x v="1"/>
    <x v="1"/>
    <x v="0"/>
    <x v="2"/>
    <x v="0"/>
    <n v="70"/>
    <n v="0"/>
    <n v="19.25"/>
  </r>
  <r>
    <x v="2"/>
    <x v="12"/>
    <x v="1"/>
    <x v="2"/>
    <x v="1"/>
    <x v="2"/>
    <x v="2"/>
    <x v="0"/>
    <n v="27"/>
    <n v="0"/>
    <n v="7.4250000000000007"/>
  </r>
  <r>
    <x v="6"/>
    <x v="17"/>
    <x v="8"/>
    <x v="1"/>
    <x v="1"/>
    <x v="4"/>
    <x v="1"/>
    <x v="0"/>
    <n v="2"/>
    <n v="0"/>
    <n v="1.1000000000000001"/>
  </r>
  <r>
    <x v="7"/>
    <x v="16"/>
    <x v="7"/>
    <x v="0"/>
    <x v="1"/>
    <x v="0"/>
    <x v="3"/>
    <x v="0"/>
    <n v="2007"/>
    <n v="0"/>
    <n v="551.92500000000007"/>
  </r>
  <r>
    <x v="3"/>
    <x v="22"/>
    <x v="7"/>
    <x v="1"/>
    <x v="1"/>
    <x v="3"/>
    <x v="2"/>
    <x v="1"/>
    <n v="0"/>
    <n v="0"/>
    <n v="0"/>
  </r>
  <r>
    <x v="10"/>
    <x v="0"/>
    <x v="0"/>
    <x v="0"/>
    <x v="1"/>
    <x v="0"/>
    <x v="0"/>
    <x v="0"/>
    <n v="324"/>
    <n v="0"/>
    <n v="89.100000000000009"/>
  </r>
  <r>
    <x v="6"/>
    <x v="21"/>
    <x v="0"/>
    <x v="0"/>
    <x v="1"/>
    <x v="2"/>
    <x v="1"/>
    <x v="0"/>
    <n v="1"/>
    <n v="0"/>
    <n v="0.27500000000000002"/>
  </r>
  <r>
    <x v="2"/>
    <x v="8"/>
    <x v="5"/>
    <x v="0"/>
    <x v="1"/>
    <x v="2"/>
    <x v="3"/>
    <x v="1"/>
    <n v="6"/>
    <n v="0"/>
    <n v="0"/>
  </r>
  <r>
    <x v="8"/>
    <x v="21"/>
    <x v="0"/>
    <x v="0"/>
    <x v="1"/>
    <x v="0"/>
    <x v="2"/>
    <x v="0"/>
    <n v="82"/>
    <n v="0"/>
    <n v="22.55"/>
  </r>
  <r>
    <x v="10"/>
    <x v="17"/>
    <x v="8"/>
    <x v="1"/>
    <x v="1"/>
    <x v="1"/>
    <x v="1"/>
    <x v="0"/>
    <n v="5"/>
    <n v="1.3037000000000001"/>
    <n v="2.25"/>
  </r>
  <r>
    <x v="8"/>
    <x v="4"/>
    <x v="3"/>
    <x v="0"/>
    <x v="0"/>
    <x v="3"/>
    <x v="0"/>
    <x v="0"/>
    <n v="8"/>
    <n v="0"/>
    <n v="4.4000000000000004"/>
  </r>
  <r>
    <x v="6"/>
    <x v="22"/>
    <x v="7"/>
    <x v="0"/>
    <x v="1"/>
    <x v="4"/>
    <x v="3"/>
    <x v="1"/>
    <n v="1"/>
    <n v="0"/>
    <n v="0"/>
  </r>
  <r>
    <x v="10"/>
    <x v="6"/>
    <x v="4"/>
    <x v="2"/>
    <x v="0"/>
    <x v="1"/>
    <x v="3"/>
    <x v="0"/>
    <n v="18"/>
    <n v="3.2822"/>
    <n v="8.1"/>
  </r>
  <r>
    <x v="9"/>
    <x v="15"/>
    <x v="2"/>
    <x v="0"/>
    <x v="1"/>
    <x v="5"/>
    <x v="3"/>
    <x v="0"/>
    <n v="1"/>
    <n v="7.0506000000000002"/>
    <n v="0.69000000000000006"/>
  </r>
  <r>
    <x v="10"/>
    <x v="10"/>
    <x v="0"/>
    <x v="2"/>
    <x v="1"/>
    <x v="0"/>
    <x v="3"/>
    <x v="1"/>
    <n v="10"/>
    <n v="0"/>
    <n v="0"/>
  </r>
  <r>
    <x v="9"/>
    <x v="8"/>
    <x v="5"/>
    <x v="0"/>
    <x v="1"/>
    <x v="5"/>
    <x v="3"/>
    <x v="0"/>
    <n v="2"/>
    <n v="1.1349"/>
    <n v="1.3800000000000001"/>
  </r>
  <r>
    <x v="9"/>
    <x v="20"/>
    <x v="10"/>
    <x v="0"/>
    <x v="1"/>
    <x v="1"/>
    <x v="2"/>
    <x v="0"/>
    <n v="1"/>
    <n v="0.28370000000000001"/>
    <n v="0.45"/>
  </r>
  <r>
    <x v="0"/>
    <x v="5"/>
    <x v="1"/>
    <x v="1"/>
    <x v="1"/>
    <x v="2"/>
    <x v="3"/>
    <x v="0"/>
    <n v="1"/>
    <n v="0"/>
    <n v="0.26500000000000001"/>
  </r>
  <r>
    <x v="5"/>
    <x v="15"/>
    <x v="2"/>
    <x v="0"/>
    <x v="1"/>
    <x v="5"/>
    <x v="1"/>
    <x v="1"/>
    <n v="8"/>
    <n v="218.6559"/>
    <n v="0"/>
  </r>
  <r>
    <x v="1"/>
    <x v="4"/>
    <x v="3"/>
    <x v="2"/>
    <x v="0"/>
    <x v="3"/>
    <x v="2"/>
    <x v="1"/>
    <n v="0"/>
    <n v="0"/>
    <n v="0"/>
  </r>
  <r>
    <x v="1"/>
    <x v="10"/>
    <x v="0"/>
    <x v="1"/>
    <x v="1"/>
    <x v="2"/>
    <x v="1"/>
    <x v="0"/>
    <n v="12"/>
    <n v="0"/>
    <n v="3.3000000000000003"/>
  </r>
  <r>
    <x v="1"/>
    <x v="17"/>
    <x v="8"/>
    <x v="1"/>
    <x v="1"/>
    <x v="0"/>
    <x v="1"/>
    <x v="0"/>
    <n v="37"/>
    <n v="0"/>
    <n v="10.115"/>
  </r>
  <r>
    <x v="1"/>
    <x v="15"/>
    <x v="2"/>
    <x v="1"/>
    <x v="1"/>
    <x v="2"/>
    <x v="0"/>
    <x v="0"/>
    <n v="3"/>
    <n v="0"/>
    <n v="0.82500000000000007"/>
  </r>
  <r>
    <x v="8"/>
    <x v="1"/>
    <x v="1"/>
    <x v="0"/>
    <x v="1"/>
    <x v="1"/>
    <x v="0"/>
    <x v="0"/>
    <n v="229"/>
    <n v="81.961100000000002"/>
    <n v="103.05000000000001"/>
  </r>
  <r>
    <x v="3"/>
    <x v="6"/>
    <x v="4"/>
    <x v="0"/>
    <x v="1"/>
    <x v="5"/>
    <x v="3"/>
    <x v="1"/>
    <n v="1"/>
    <n v="30.466800000000003"/>
    <n v="0"/>
  </r>
  <r>
    <x v="2"/>
    <x v="19"/>
    <x v="2"/>
    <x v="0"/>
    <x v="1"/>
    <x v="0"/>
    <x v="2"/>
    <x v="1"/>
    <n v="386"/>
    <n v="0"/>
    <n v="0"/>
  </r>
  <r>
    <x v="4"/>
    <x v="17"/>
    <x v="8"/>
    <x v="2"/>
    <x v="1"/>
    <x v="3"/>
    <x v="1"/>
    <x v="0"/>
    <n v="9"/>
    <n v="0"/>
    <n v="4.95"/>
  </r>
  <r>
    <x v="5"/>
    <x v="10"/>
    <x v="0"/>
    <x v="0"/>
    <x v="1"/>
    <x v="5"/>
    <x v="0"/>
    <x v="1"/>
    <n v="19"/>
    <n v="813.50170000000003"/>
    <n v="0"/>
  </r>
  <r>
    <x v="7"/>
    <x v="10"/>
    <x v="0"/>
    <x v="0"/>
    <x v="0"/>
    <x v="0"/>
    <x v="0"/>
    <x v="0"/>
    <n v="1734"/>
    <n v="0"/>
    <n v="476.85"/>
  </r>
  <r>
    <x v="0"/>
    <x v="16"/>
    <x v="7"/>
    <x v="2"/>
    <x v="1"/>
    <x v="1"/>
    <x v="2"/>
    <x v="0"/>
    <n v="19"/>
    <n v="13.512700000000001"/>
    <n v="8.5500000000000007"/>
  </r>
  <r>
    <x v="9"/>
    <x v="11"/>
    <x v="2"/>
    <x v="1"/>
    <x v="1"/>
    <x v="0"/>
    <x v="1"/>
    <x v="0"/>
    <n v="52"/>
    <n v="0"/>
    <n v="13.780000000000001"/>
  </r>
  <r>
    <x v="11"/>
    <x v="25"/>
    <x v="11"/>
    <x v="0"/>
    <x v="1"/>
    <x v="1"/>
    <x v="0"/>
    <x v="0"/>
    <n v="2"/>
    <n v="0.36770000000000003"/>
    <n v="0.9"/>
  </r>
  <r>
    <x v="0"/>
    <x v="1"/>
    <x v="1"/>
    <x v="2"/>
    <x v="1"/>
    <x v="3"/>
    <x v="0"/>
    <x v="0"/>
    <n v="3"/>
    <n v="0"/>
    <n v="1.6500000000000001"/>
  </r>
  <r>
    <x v="10"/>
    <x v="10"/>
    <x v="0"/>
    <x v="2"/>
    <x v="0"/>
    <x v="0"/>
    <x v="1"/>
    <x v="1"/>
    <n v="2"/>
    <n v="0"/>
    <n v="0"/>
  </r>
  <r>
    <x v="5"/>
    <x v="12"/>
    <x v="1"/>
    <x v="2"/>
    <x v="1"/>
    <x v="1"/>
    <x v="1"/>
    <x v="0"/>
    <n v="21"/>
    <n v="7.9047000000000001"/>
    <n v="9.4500000000000011"/>
  </r>
  <r>
    <x v="10"/>
    <x v="19"/>
    <x v="2"/>
    <x v="1"/>
    <x v="1"/>
    <x v="0"/>
    <x v="2"/>
    <x v="0"/>
    <n v="416"/>
    <n v="0"/>
    <n v="114.4"/>
  </r>
  <r>
    <x v="6"/>
    <x v="8"/>
    <x v="5"/>
    <x v="0"/>
    <x v="1"/>
    <x v="4"/>
    <x v="0"/>
    <x v="1"/>
    <n v="22"/>
    <n v="0"/>
    <n v="0"/>
  </r>
  <r>
    <x v="4"/>
    <x v="8"/>
    <x v="5"/>
    <x v="0"/>
    <x v="1"/>
    <x v="1"/>
    <x v="1"/>
    <x v="0"/>
    <n v="52"/>
    <n v="14.641"/>
    <n v="23.400000000000002"/>
  </r>
  <r>
    <x v="1"/>
    <x v="10"/>
    <x v="0"/>
    <x v="1"/>
    <x v="1"/>
    <x v="3"/>
    <x v="2"/>
    <x v="1"/>
    <n v="5"/>
    <n v="0"/>
    <n v="0"/>
  </r>
  <r>
    <x v="2"/>
    <x v="10"/>
    <x v="0"/>
    <x v="2"/>
    <x v="0"/>
    <x v="2"/>
    <x v="2"/>
    <x v="1"/>
    <n v="2"/>
    <n v="0"/>
    <n v="0"/>
  </r>
  <r>
    <x v="5"/>
    <x v="10"/>
    <x v="0"/>
    <x v="0"/>
    <x v="1"/>
    <x v="2"/>
    <x v="0"/>
    <x v="0"/>
    <n v="971"/>
    <n v="0"/>
    <n v="257.315"/>
  </r>
  <r>
    <x v="7"/>
    <x v="5"/>
    <x v="1"/>
    <x v="0"/>
    <x v="1"/>
    <x v="0"/>
    <x v="1"/>
    <x v="0"/>
    <n v="128"/>
    <n v="0"/>
    <n v="35.200000000000003"/>
  </r>
  <r>
    <x v="0"/>
    <x v="4"/>
    <x v="3"/>
    <x v="0"/>
    <x v="1"/>
    <x v="0"/>
    <x v="3"/>
    <x v="0"/>
    <n v="19377"/>
    <n v="0"/>
    <n v="5134.9050000000007"/>
  </r>
  <r>
    <x v="5"/>
    <x v="2"/>
    <x v="2"/>
    <x v="0"/>
    <x v="1"/>
    <x v="2"/>
    <x v="2"/>
    <x v="0"/>
    <n v="244"/>
    <n v="0"/>
    <n v="64.66"/>
  </r>
  <r>
    <x v="4"/>
    <x v="17"/>
    <x v="8"/>
    <x v="2"/>
    <x v="1"/>
    <x v="5"/>
    <x v="0"/>
    <x v="0"/>
    <n v="4"/>
    <n v="14.653500000000001"/>
    <n v="2.7600000000000002"/>
  </r>
  <r>
    <x v="6"/>
    <x v="5"/>
    <x v="1"/>
    <x v="2"/>
    <x v="1"/>
    <x v="0"/>
    <x v="2"/>
    <x v="0"/>
    <n v="39"/>
    <n v="0"/>
    <n v="10.725"/>
  </r>
  <r>
    <x v="4"/>
    <x v="17"/>
    <x v="8"/>
    <x v="1"/>
    <x v="1"/>
    <x v="3"/>
    <x v="2"/>
    <x v="1"/>
    <n v="1"/>
    <n v="0"/>
    <n v="0"/>
  </r>
  <r>
    <x v="6"/>
    <x v="5"/>
    <x v="1"/>
    <x v="1"/>
    <x v="1"/>
    <x v="1"/>
    <x v="3"/>
    <x v="0"/>
    <n v="1"/>
    <n v="0.1336"/>
    <n v="0.45"/>
  </r>
  <r>
    <x v="7"/>
    <x v="5"/>
    <x v="1"/>
    <x v="2"/>
    <x v="1"/>
    <x v="0"/>
    <x v="3"/>
    <x v="0"/>
    <n v="8"/>
    <n v="0"/>
    <n v="2.2000000000000002"/>
  </r>
  <r>
    <x v="1"/>
    <x v="10"/>
    <x v="0"/>
    <x v="2"/>
    <x v="1"/>
    <x v="1"/>
    <x v="3"/>
    <x v="0"/>
    <n v="147"/>
    <n v="53.499700000000004"/>
    <n v="66.150000000000006"/>
  </r>
  <r>
    <x v="3"/>
    <x v="6"/>
    <x v="4"/>
    <x v="0"/>
    <x v="1"/>
    <x v="4"/>
    <x v="3"/>
    <x v="1"/>
    <n v="36"/>
    <n v="0"/>
    <n v="0"/>
  </r>
  <r>
    <x v="4"/>
    <x v="6"/>
    <x v="4"/>
    <x v="1"/>
    <x v="1"/>
    <x v="1"/>
    <x v="2"/>
    <x v="0"/>
    <n v="15"/>
    <n v="3.8144"/>
    <n v="6.75"/>
  </r>
  <r>
    <x v="4"/>
    <x v="20"/>
    <x v="10"/>
    <x v="2"/>
    <x v="1"/>
    <x v="3"/>
    <x v="2"/>
    <x v="1"/>
    <n v="0"/>
    <n v="0"/>
    <n v="0"/>
  </r>
  <r>
    <x v="9"/>
    <x v="21"/>
    <x v="0"/>
    <x v="0"/>
    <x v="1"/>
    <x v="2"/>
    <x v="2"/>
    <x v="0"/>
    <n v="10"/>
    <n v="0"/>
    <n v="2.65"/>
  </r>
  <r>
    <x v="3"/>
    <x v="17"/>
    <x v="8"/>
    <x v="0"/>
    <x v="1"/>
    <x v="5"/>
    <x v="0"/>
    <x v="1"/>
    <n v="13"/>
    <n v="267.75990000000002"/>
    <n v="0"/>
  </r>
  <r>
    <x v="10"/>
    <x v="1"/>
    <x v="1"/>
    <x v="0"/>
    <x v="1"/>
    <x v="3"/>
    <x v="0"/>
    <x v="0"/>
    <n v="75"/>
    <n v="0"/>
    <n v="41.25"/>
  </r>
  <r>
    <x v="10"/>
    <x v="4"/>
    <x v="3"/>
    <x v="2"/>
    <x v="1"/>
    <x v="4"/>
    <x v="2"/>
    <x v="0"/>
    <n v="3"/>
    <n v="0"/>
    <n v="1.6500000000000001"/>
  </r>
  <r>
    <x v="2"/>
    <x v="4"/>
    <x v="3"/>
    <x v="2"/>
    <x v="1"/>
    <x v="2"/>
    <x v="2"/>
    <x v="1"/>
    <n v="10"/>
    <n v="0"/>
    <n v="0"/>
  </r>
  <r>
    <x v="7"/>
    <x v="19"/>
    <x v="2"/>
    <x v="0"/>
    <x v="1"/>
    <x v="2"/>
    <x v="3"/>
    <x v="0"/>
    <n v="408"/>
    <n v="0"/>
    <n v="112.2"/>
  </r>
  <r>
    <x v="7"/>
    <x v="4"/>
    <x v="3"/>
    <x v="0"/>
    <x v="1"/>
    <x v="4"/>
    <x v="0"/>
    <x v="1"/>
    <n v="131"/>
    <n v="0"/>
    <n v="0"/>
  </r>
  <r>
    <x v="1"/>
    <x v="5"/>
    <x v="1"/>
    <x v="2"/>
    <x v="1"/>
    <x v="2"/>
    <x v="1"/>
    <x v="0"/>
    <n v="1"/>
    <n v="0"/>
    <n v="0.27500000000000002"/>
  </r>
  <r>
    <x v="2"/>
    <x v="19"/>
    <x v="2"/>
    <x v="0"/>
    <x v="1"/>
    <x v="1"/>
    <x v="2"/>
    <x v="0"/>
    <n v="1839"/>
    <n v="484.87210000000005"/>
    <n v="827.55000000000007"/>
  </r>
  <r>
    <x v="6"/>
    <x v="13"/>
    <x v="0"/>
    <x v="0"/>
    <x v="1"/>
    <x v="0"/>
    <x v="0"/>
    <x v="0"/>
    <n v="97"/>
    <n v="0"/>
    <n v="26.675000000000001"/>
  </r>
  <r>
    <x v="7"/>
    <x v="8"/>
    <x v="5"/>
    <x v="1"/>
    <x v="1"/>
    <x v="1"/>
    <x v="0"/>
    <x v="0"/>
    <n v="15"/>
    <n v="3.3335000000000004"/>
    <n v="6.75"/>
  </r>
  <r>
    <x v="1"/>
    <x v="23"/>
    <x v="2"/>
    <x v="2"/>
    <x v="1"/>
    <x v="0"/>
    <x v="2"/>
    <x v="0"/>
    <n v="3"/>
    <n v="0"/>
    <n v="0.82500000000000007"/>
  </r>
  <r>
    <x v="5"/>
    <x v="1"/>
    <x v="1"/>
    <x v="1"/>
    <x v="1"/>
    <x v="2"/>
    <x v="3"/>
    <x v="0"/>
    <n v="1"/>
    <n v="0"/>
    <n v="0.26500000000000001"/>
  </r>
  <r>
    <x v="2"/>
    <x v="1"/>
    <x v="1"/>
    <x v="0"/>
    <x v="1"/>
    <x v="4"/>
    <x v="1"/>
    <x v="0"/>
    <n v="4"/>
    <n v="0"/>
    <n v="2.2000000000000002"/>
  </r>
  <r>
    <x v="4"/>
    <x v="17"/>
    <x v="8"/>
    <x v="0"/>
    <x v="1"/>
    <x v="1"/>
    <x v="1"/>
    <x v="0"/>
    <n v="386"/>
    <n v="125.76560000000001"/>
    <n v="173.70000000000002"/>
  </r>
  <r>
    <x v="6"/>
    <x v="10"/>
    <x v="0"/>
    <x v="0"/>
    <x v="1"/>
    <x v="2"/>
    <x v="1"/>
    <x v="1"/>
    <n v="19"/>
    <n v="0"/>
    <n v="0"/>
  </r>
  <r>
    <x v="4"/>
    <x v="15"/>
    <x v="2"/>
    <x v="1"/>
    <x v="1"/>
    <x v="1"/>
    <x v="0"/>
    <x v="0"/>
    <n v="19"/>
    <n v="3.6335000000000002"/>
    <n v="8.5500000000000007"/>
  </r>
  <r>
    <x v="2"/>
    <x v="23"/>
    <x v="2"/>
    <x v="0"/>
    <x v="1"/>
    <x v="0"/>
    <x v="3"/>
    <x v="0"/>
    <n v="8"/>
    <n v="0"/>
    <n v="2.2000000000000002"/>
  </r>
  <r>
    <x v="4"/>
    <x v="6"/>
    <x v="4"/>
    <x v="2"/>
    <x v="0"/>
    <x v="2"/>
    <x v="3"/>
    <x v="0"/>
    <n v="7"/>
    <n v="0"/>
    <n v="1.855"/>
  </r>
  <r>
    <x v="9"/>
    <x v="21"/>
    <x v="0"/>
    <x v="0"/>
    <x v="1"/>
    <x v="1"/>
    <x v="3"/>
    <x v="0"/>
    <n v="1"/>
    <n v="0.20140000000000002"/>
    <n v="0.45"/>
  </r>
  <r>
    <x v="10"/>
    <x v="22"/>
    <x v="7"/>
    <x v="0"/>
    <x v="1"/>
    <x v="0"/>
    <x v="1"/>
    <x v="0"/>
    <n v="19"/>
    <n v="0"/>
    <n v="5.2250000000000005"/>
  </r>
  <r>
    <x v="1"/>
    <x v="0"/>
    <x v="0"/>
    <x v="0"/>
    <x v="1"/>
    <x v="2"/>
    <x v="2"/>
    <x v="0"/>
    <n v="153"/>
    <n v="0"/>
    <n v="42.075000000000003"/>
  </r>
  <r>
    <x v="1"/>
    <x v="12"/>
    <x v="1"/>
    <x v="1"/>
    <x v="1"/>
    <x v="2"/>
    <x v="1"/>
    <x v="0"/>
    <n v="4"/>
    <n v="0"/>
    <n v="1.07"/>
  </r>
  <r>
    <x v="8"/>
    <x v="9"/>
    <x v="2"/>
    <x v="0"/>
    <x v="1"/>
    <x v="4"/>
    <x v="2"/>
    <x v="1"/>
    <n v="70"/>
    <n v="0"/>
    <n v="0"/>
  </r>
  <r>
    <x v="5"/>
    <x v="16"/>
    <x v="7"/>
    <x v="0"/>
    <x v="1"/>
    <x v="4"/>
    <x v="3"/>
    <x v="0"/>
    <n v="15"/>
    <n v="0"/>
    <n v="8.25"/>
  </r>
  <r>
    <x v="4"/>
    <x v="18"/>
    <x v="9"/>
    <x v="0"/>
    <x v="1"/>
    <x v="2"/>
    <x v="2"/>
    <x v="0"/>
    <n v="5"/>
    <n v="0"/>
    <n v="1.325"/>
  </r>
  <r>
    <x v="7"/>
    <x v="0"/>
    <x v="0"/>
    <x v="0"/>
    <x v="1"/>
    <x v="3"/>
    <x v="2"/>
    <x v="1"/>
    <n v="0"/>
    <n v="0"/>
    <n v="0"/>
  </r>
  <r>
    <x v="8"/>
    <x v="16"/>
    <x v="7"/>
    <x v="0"/>
    <x v="1"/>
    <x v="2"/>
    <x v="0"/>
    <x v="1"/>
    <n v="1"/>
    <n v="0"/>
    <n v="0"/>
  </r>
  <r>
    <x v="8"/>
    <x v="11"/>
    <x v="2"/>
    <x v="1"/>
    <x v="1"/>
    <x v="0"/>
    <x v="3"/>
    <x v="1"/>
    <n v="16"/>
    <n v="0"/>
    <n v="0"/>
  </r>
  <r>
    <x v="7"/>
    <x v="17"/>
    <x v="8"/>
    <x v="1"/>
    <x v="1"/>
    <x v="5"/>
    <x v="1"/>
    <x v="0"/>
    <n v="2"/>
    <n v="0.20080000000000001"/>
    <n v="1.3800000000000001"/>
  </r>
  <r>
    <x v="9"/>
    <x v="9"/>
    <x v="2"/>
    <x v="2"/>
    <x v="1"/>
    <x v="0"/>
    <x v="3"/>
    <x v="1"/>
    <n v="8"/>
    <n v="0"/>
    <n v="0"/>
  </r>
  <r>
    <x v="3"/>
    <x v="0"/>
    <x v="0"/>
    <x v="0"/>
    <x v="1"/>
    <x v="0"/>
    <x v="1"/>
    <x v="0"/>
    <n v="105"/>
    <n v="0"/>
    <n v="28.875"/>
  </r>
  <r>
    <x v="6"/>
    <x v="2"/>
    <x v="2"/>
    <x v="0"/>
    <x v="1"/>
    <x v="3"/>
    <x v="0"/>
    <x v="0"/>
    <n v="27"/>
    <n v="0"/>
    <n v="14.850000000000001"/>
  </r>
  <r>
    <x v="6"/>
    <x v="13"/>
    <x v="0"/>
    <x v="1"/>
    <x v="1"/>
    <x v="0"/>
    <x v="2"/>
    <x v="0"/>
    <n v="2"/>
    <n v="0"/>
    <n v="0.55000000000000004"/>
  </r>
  <r>
    <x v="3"/>
    <x v="2"/>
    <x v="2"/>
    <x v="0"/>
    <x v="1"/>
    <x v="3"/>
    <x v="0"/>
    <x v="0"/>
    <n v="24"/>
    <n v="0"/>
    <n v="13.200000000000001"/>
  </r>
  <r>
    <x v="2"/>
    <x v="5"/>
    <x v="1"/>
    <x v="2"/>
    <x v="1"/>
    <x v="2"/>
    <x v="2"/>
    <x v="0"/>
    <n v="2"/>
    <n v="0"/>
    <n v="0.55000000000000004"/>
  </r>
  <r>
    <x v="6"/>
    <x v="4"/>
    <x v="3"/>
    <x v="1"/>
    <x v="1"/>
    <x v="1"/>
    <x v="0"/>
    <x v="0"/>
    <n v="2"/>
    <n v="0.5857"/>
    <n v="0.9"/>
  </r>
  <r>
    <x v="6"/>
    <x v="18"/>
    <x v="9"/>
    <x v="1"/>
    <x v="1"/>
    <x v="3"/>
    <x v="2"/>
    <x v="1"/>
    <n v="0"/>
    <n v="0"/>
    <n v="0"/>
  </r>
  <r>
    <x v="9"/>
    <x v="3"/>
    <x v="2"/>
    <x v="0"/>
    <x v="1"/>
    <x v="1"/>
    <x v="0"/>
    <x v="0"/>
    <n v="5"/>
    <n v="1.1207"/>
    <n v="2.25"/>
  </r>
  <r>
    <x v="3"/>
    <x v="1"/>
    <x v="1"/>
    <x v="0"/>
    <x v="1"/>
    <x v="1"/>
    <x v="0"/>
    <x v="0"/>
    <n v="269"/>
    <n v="80.215100000000007"/>
    <n v="121.05000000000001"/>
  </r>
  <r>
    <x v="10"/>
    <x v="17"/>
    <x v="8"/>
    <x v="1"/>
    <x v="1"/>
    <x v="4"/>
    <x v="2"/>
    <x v="1"/>
    <n v="75"/>
    <n v="0"/>
    <n v="0"/>
  </r>
  <r>
    <x v="1"/>
    <x v="12"/>
    <x v="1"/>
    <x v="0"/>
    <x v="1"/>
    <x v="2"/>
    <x v="1"/>
    <x v="0"/>
    <n v="41"/>
    <n v="0"/>
    <n v="11.245000000000001"/>
  </r>
  <r>
    <x v="0"/>
    <x v="12"/>
    <x v="1"/>
    <x v="2"/>
    <x v="1"/>
    <x v="3"/>
    <x v="0"/>
    <x v="0"/>
    <n v="2"/>
    <n v="0"/>
    <n v="1.1000000000000001"/>
  </r>
  <r>
    <x v="3"/>
    <x v="0"/>
    <x v="0"/>
    <x v="1"/>
    <x v="1"/>
    <x v="3"/>
    <x v="2"/>
    <x v="0"/>
    <n v="4"/>
    <n v="0"/>
    <n v="2.2000000000000002"/>
  </r>
  <r>
    <x v="4"/>
    <x v="6"/>
    <x v="4"/>
    <x v="2"/>
    <x v="1"/>
    <x v="2"/>
    <x v="0"/>
    <x v="0"/>
    <n v="20"/>
    <n v="0"/>
    <n v="5.3"/>
  </r>
  <r>
    <x v="5"/>
    <x v="0"/>
    <x v="0"/>
    <x v="1"/>
    <x v="0"/>
    <x v="1"/>
    <x v="2"/>
    <x v="0"/>
    <n v="1"/>
    <n v="0.18380000000000002"/>
    <n v="0.45"/>
  </r>
  <r>
    <x v="10"/>
    <x v="16"/>
    <x v="7"/>
    <x v="0"/>
    <x v="1"/>
    <x v="1"/>
    <x v="3"/>
    <x v="0"/>
    <n v="351"/>
    <n v="116.4127"/>
    <n v="157.95000000000002"/>
  </r>
  <r>
    <x v="6"/>
    <x v="22"/>
    <x v="7"/>
    <x v="0"/>
    <x v="1"/>
    <x v="3"/>
    <x v="2"/>
    <x v="0"/>
    <n v="19"/>
    <n v="0"/>
    <n v="10.450000000000001"/>
  </r>
  <r>
    <x v="6"/>
    <x v="13"/>
    <x v="0"/>
    <x v="2"/>
    <x v="1"/>
    <x v="4"/>
    <x v="1"/>
    <x v="0"/>
    <n v="1"/>
    <n v="0"/>
    <n v="0.55000000000000004"/>
  </r>
  <r>
    <x v="8"/>
    <x v="11"/>
    <x v="2"/>
    <x v="1"/>
    <x v="1"/>
    <x v="2"/>
    <x v="0"/>
    <x v="1"/>
    <n v="2"/>
    <n v="0"/>
    <n v="0"/>
  </r>
  <r>
    <x v="11"/>
    <x v="4"/>
    <x v="3"/>
    <x v="0"/>
    <x v="1"/>
    <x v="0"/>
    <x v="0"/>
    <x v="0"/>
    <n v="8836"/>
    <n v="0"/>
    <n v="2429.9"/>
  </r>
  <r>
    <x v="0"/>
    <x v="19"/>
    <x v="2"/>
    <x v="0"/>
    <x v="1"/>
    <x v="2"/>
    <x v="1"/>
    <x v="0"/>
    <n v="126"/>
    <n v="0"/>
    <n v="33.39"/>
  </r>
  <r>
    <x v="3"/>
    <x v="11"/>
    <x v="2"/>
    <x v="0"/>
    <x v="1"/>
    <x v="4"/>
    <x v="2"/>
    <x v="0"/>
    <n v="182"/>
    <n v="0"/>
    <n v="100.10000000000001"/>
  </r>
  <r>
    <x v="10"/>
    <x v="9"/>
    <x v="2"/>
    <x v="2"/>
    <x v="1"/>
    <x v="0"/>
    <x v="2"/>
    <x v="0"/>
    <n v="582"/>
    <n v="0"/>
    <n v="160.05000000000001"/>
  </r>
  <r>
    <x v="11"/>
    <x v="12"/>
    <x v="1"/>
    <x v="0"/>
    <x v="1"/>
    <x v="1"/>
    <x v="3"/>
    <x v="0"/>
    <n v="344"/>
    <n v="83.996400000000008"/>
    <n v="154.80000000000001"/>
  </r>
  <r>
    <x v="7"/>
    <x v="10"/>
    <x v="0"/>
    <x v="2"/>
    <x v="1"/>
    <x v="3"/>
    <x v="3"/>
    <x v="0"/>
    <n v="34"/>
    <n v="0"/>
    <n v="18.7"/>
  </r>
  <r>
    <x v="4"/>
    <x v="9"/>
    <x v="2"/>
    <x v="1"/>
    <x v="1"/>
    <x v="0"/>
    <x v="2"/>
    <x v="1"/>
    <n v="2"/>
    <n v="0"/>
    <n v="0"/>
  </r>
  <r>
    <x v="4"/>
    <x v="15"/>
    <x v="2"/>
    <x v="1"/>
    <x v="1"/>
    <x v="5"/>
    <x v="3"/>
    <x v="0"/>
    <n v="9"/>
    <n v="204.92310000000001"/>
    <n v="6.21"/>
  </r>
  <r>
    <x v="4"/>
    <x v="9"/>
    <x v="2"/>
    <x v="0"/>
    <x v="1"/>
    <x v="5"/>
    <x v="0"/>
    <x v="0"/>
    <n v="6"/>
    <n v="34.4024"/>
    <n v="4.1400000000000006"/>
  </r>
  <r>
    <x v="2"/>
    <x v="17"/>
    <x v="8"/>
    <x v="0"/>
    <x v="1"/>
    <x v="2"/>
    <x v="1"/>
    <x v="0"/>
    <n v="119"/>
    <n v="0"/>
    <n v="32.725000000000001"/>
  </r>
  <r>
    <x v="9"/>
    <x v="6"/>
    <x v="4"/>
    <x v="1"/>
    <x v="0"/>
    <x v="2"/>
    <x v="3"/>
    <x v="0"/>
    <n v="1"/>
    <n v="0"/>
    <n v="0.26500000000000001"/>
  </r>
  <r>
    <x v="2"/>
    <x v="15"/>
    <x v="2"/>
    <x v="0"/>
    <x v="1"/>
    <x v="0"/>
    <x v="2"/>
    <x v="1"/>
    <n v="118"/>
    <n v="0"/>
    <n v="0"/>
  </r>
  <r>
    <x v="0"/>
    <x v="11"/>
    <x v="2"/>
    <x v="1"/>
    <x v="1"/>
    <x v="4"/>
    <x v="3"/>
    <x v="1"/>
    <n v="11"/>
    <n v="0"/>
    <n v="0"/>
  </r>
  <r>
    <x v="9"/>
    <x v="4"/>
    <x v="3"/>
    <x v="0"/>
    <x v="1"/>
    <x v="0"/>
    <x v="3"/>
    <x v="1"/>
    <n v="145"/>
    <n v="0"/>
    <n v="0"/>
  </r>
  <r>
    <x v="0"/>
    <x v="5"/>
    <x v="1"/>
    <x v="0"/>
    <x v="1"/>
    <x v="4"/>
    <x v="3"/>
    <x v="0"/>
    <n v="12"/>
    <n v="0"/>
    <n v="6.6000000000000005"/>
  </r>
  <r>
    <x v="2"/>
    <x v="4"/>
    <x v="3"/>
    <x v="2"/>
    <x v="1"/>
    <x v="1"/>
    <x v="3"/>
    <x v="0"/>
    <n v="68"/>
    <n v="14.357100000000001"/>
    <n v="30.6"/>
  </r>
  <r>
    <x v="9"/>
    <x v="0"/>
    <x v="0"/>
    <x v="0"/>
    <x v="0"/>
    <x v="0"/>
    <x v="2"/>
    <x v="0"/>
    <n v="15"/>
    <n v="0"/>
    <n v="3.9750000000000001"/>
  </r>
  <r>
    <x v="4"/>
    <x v="4"/>
    <x v="3"/>
    <x v="0"/>
    <x v="1"/>
    <x v="4"/>
    <x v="1"/>
    <x v="0"/>
    <n v="54"/>
    <n v="0"/>
    <n v="29.700000000000003"/>
  </r>
  <r>
    <x v="3"/>
    <x v="10"/>
    <x v="0"/>
    <x v="0"/>
    <x v="1"/>
    <x v="4"/>
    <x v="1"/>
    <x v="1"/>
    <n v="47"/>
    <n v="0"/>
    <n v="0"/>
  </r>
  <r>
    <x v="3"/>
    <x v="0"/>
    <x v="0"/>
    <x v="2"/>
    <x v="1"/>
    <x v="1"/>
    <x v="1"/>
    <x v="0"/>
    <n v="9"/>
    <n v="5.3075999999999999"/>
    <n v="4.05"/>
  </r>
  <r>
    <x v="11"/>
    <x v="15"/>
    <x v="2"/>
    <x v="2"/>
    <x v="1"/>
    <x v="1"/>
    <x v="3"/>
    <x v="0"/>
    <n v="9"/>
    <n v="2.14"/>
    <n v="4.05"/>
  </r>
  <r>
    <x v="11"/>
    <x v="11"/>
    <x v="2"/>
    <x v="0"/>
    <x v="1"/>
    <x v="5"/>
    <x v="1"/>
    <x v="0"/>
    <n v="7"/>
    <n v="14.441000000000001"/>
    <n v="4.83"/>
  </r>
  <r>
    <x v="0"/>
    <x v="22"/>
    <x v="7"/>
    <x v="2"/>
    <x v="1"/>
    <x v="1"/>
    <x v="2"/>
    <x v="0"/>
    <n v="1"/>
    <n v="1.4E-3"/>
    <n v="0.45"/>
  </r>
  <r>
    <x v="0"/>
    <x v="4"/>
    <x v="3"/>
    <x v="2"/>
    <x v="1"/>
    <x v="0"/>
    <x v="1"/>
    <x v="0"/>
    <n v="50"/>
    <n v="0"/>
    <n v="13.25"/>
  </r>
  <r>
    <x v="9"/>
    <x v="17"/>
    <x v="8"/>
    <x v="2"/>
    <x v="1"/>
    <x v="5"/>
    <x v="1"/>
    <x v="0"/>
    <n v="10"/>
    <n v="102.92620000000001"/>
    <n v="6.9"/>
  </r>
  <r>
    <x v="9"/>
    <x v="0"/>
    <x v="0"/>
    <x v="0"/>
    <x v="1"/>
    <x v="4"/>
    <x v="0"/>
    <x v="0"/>
    <n v="12"/>
    <n v="0"/>
    <n v="6.6000000000000005"/>
  </r>
  <r>
    <x v="8"/>
    <x v="8"/>
    <x v="5"/>
    <x v="0"/>
    <x v="1"/>
    <x v="3"/>
    <x v="2"/>
    <x v="1"/>
    <n v="4"/>
    <n v="0"/>
    <n v="0"/>
  </r>
  <r>
    <x v="9"/>
    <x v="2"/>
    <x v="2"/>
    <x v="0"/>
    <x v="1"/>
    <x v="2"/>
    <x v="3"/>
    <x v="1"/>
    <n v="36"/>
    <n v="0"/>
    <n v="0"/>
  </r>
  <r>
    <x v="8"/>
    <x v="5"/>
    <x v="1"/>
    <x v="0"/>
    <x v="1"/>
    <x v="1"/>
    <x v="2"/>
    <x v="0"/>
    <n v="253"/>
    <n v="62.245900000000006"/>
    <n v="113.85000000000001"/>
  </r>
  <r>
    <x v="10"/>
    <x v="12"/>
    <x v="1"/>
    <x v="0"/>
    <x v="1"/>
    <x v="0"/>
    <x v="0"/>
    <x v="0"/>
    <n v="1243"/>
    <n v="0"/>
    <n v="341.82499999999999"/>
  </r>
  <r>
    <x v="0"/>
    <x v="9"/>
    <x v="2"/>
    <x v="1"/>
    <x v="1"/>
    <x v="2"/>
    <x v="2"/>
    <x v="0"/>
    <n v="27"/>
    <n v="0"/>
    <n v="7.1550000000000002"/>
  </r>
  <r>
    <x v="1"/>
    <x v="6"/>
    <x v="4"/>
    <x v="0"/>
    <x v="1"/>
    <x v="3"/>
    <x v="2"/>
    <x v="1"/>
    <n v="56"/>
    <n v="0"/>
    <n v="0"/>
  </r>
  <r>
    <x v="5"/>
    <x v="6"/>
    <x v="4"/>
    <x v="2"/>
    <x v="1"/>
    <x v="4"/>
    <x v="2"/>
    <x v="0"/>
    <n v="7"/>
    <n v="0"/>
    <n v="3.85"/>
  </r>
  <r>
    <x v="0"/>
    <x v="4"/>
    <x v="3"/>
    <x v="1"/>
    <x v="1"/>
    <x v="1"/>
    <x v="3"/>
    <x v="0"/>
    <n v="4"/>
    <n v="3.6859000000000002"/>
    <n v="1.8"/>
  </r>
  <r>
    <x v="9"/>
    <x v="16"/>
    <x v="7"/>
    <x v="0"/>
    <x v="1"/>
    <x v="0"/>
    <x v="0"/>
    <x v="0"/>
    <n v="1005"/>
    <n v="0"/>
    <n v="266.32499999999999"/>
  </r>
  <r>
    <x v="0"/>
    <x v="26"/>
    <x v="2"/>
    <x v="0"/>
    <x v="1"/>
    <x v="0"/>
    <x v="3"/>
    <x v="0"/>
    <n v="2"/>
    <n v="0"/>
    <n v="0.53"/>
  </r>
  <r>
    <x v="6"/>
    <x v="11"/>
    <x v="2"/>
    <x v="2"/>
    <x v="1"/>
    <x v="2"/>
    <x v="2"/>
    <x v="0"/>
    <n v="302"/>
    <n v="0"/>
    <n v="83.05"/>
  </r>
  <r>
    <x v="2"/>
    <x v="4"/>
    <x v="3"/>
    <x v="2"/>
    <x v="1"/>
    <x v="0"/>
    <x v="0"/>
    <x v="0"/>
    <n v="170"/>
    <n v="0"/>
    <n v="46.75"/>
  </r>
  <r>
    <x v="10"/>
    <x v="2"/>
    <x v="2"/>
    <x v="2"/>
    <x v="1"/>
    <x v="0"/>
    <x v="1"/>
    <x v="0"/>
    <n v="14"/>
    <n v="0"/>
    <n v="3.85"/>
  </r>
  <r>
    <x v="11"/>
    <x v="17"/>
    <x v="8"/>
    <x v="2"/>
    <x v="1"/>
    <x v="0"/>
    <x v="1"/>
    <x v="1"/>
    <n v="2"/>
    <n v="0"/>
    <n v="0"/>
  </r>
  <r>
    <x v="7"/>
    <x v="24"/>
    <x v="2"/>
    <x v="0"/>
    <x v="1"/>
    <x v="0"/>
    <x v="0"/>
    <x v="0"/>
    <n v="6"/>
    <n v="0"/>
    <n v="1.6500000000000001"/>
  </r>
  <r>
    <x v="7"/>
    <x v="12"/>
    <x v="1"/>
    <x v="0"/>
    <x v="1"/>
    <x v="3"/>
    <x v="2"/>
    <x v="0"/>
    <n v="577"/>
    <n v="0"/>
    <n v="317.35000000000002"/>
  </r>
  <r>
    <x v="8"/>
    <x v="12"/>
    <x v="1"/>
    <x v="0"/>
    <x v="1"/>
    <x v="4"/>
    <x v="2"/>
    <x v="0"/>
    <n v="67"/>
    <n v="0"/>
    <n v="36.85"/>
  </r>
  <r>
    <x v="8"/>
    <x v="16"/>
    <x v="7"/>
    <x v="0"/>
    <x v="1"/>
    <x v="0"/>
    <x v="2"/>
    <x v="0"/>
    <n v="6769"/>
    <n v="0"/>
    <n v="1861.4750000000001"/>
  </r>
  <r>
    <x v="0"/>
    <x v="27"/>
    <x v="12"/>
    <x v="0"/>
    <x v="1"/>
    <x v="0"/>
    <x v="0"/>
    <x v="0"/>
    <n v="7"/>
    <n v="0"/>
    <n v="1.855"/>
  </r>
  <r>
    <x v="8"/>
    <x v="8"/>
    <x v="5"/>
    <x v="0"/>
    <x v="1"/>
    <x v="1"/>
    <x v="0"/>
    <x v="0"/>
    <n v="167"/>
    <n v="45.902500000000003"/>
    <n v="75.150000000000006"/>
  </r>
  <r>
    <x v="1"/>
    <x v="11"/>
    <x v="2"/>
    <x v="0"/>
    <x v="1"/>
    <x v="1"/>
    <x v="3"/>
    <x v="0"/>
    <n v="1588"/>
    <n v="503.99350000000004"/>
    <n v="714.6"/>
  </r>
  <r>
    <x v="5"/>
    <x v="4"/>
    <x v="3"/>
    <x v="2"/>
    <x v="0"/>
    <x v="1"/>
    <x v="1"/>
    <x v="0"/>
    <n v="4"/>
    <n v="1.9693000000000001"/>
    <n v="1.8"/>
  </r>
  <r>
    <x v="5"/>
    <x v="11"/>
    <x v="2"/>
    <x v="0"/>
    <x v="1"/>
    <x v="3"/>
    <x v="2"/>
    <x v="0"/>
    <n v="2769"/>
    <n v="0"/>
    <n v="1522.95"/>
  </r>
  <r>
    <x v="8"/>
    <x v="16"/>
    <x v="7"/>
    <x v="0"/>
    <x v="1"/>
    <x v="1"/>
    <x v="0"/>
    <x v="0"/>
    <n v="544"/>
    <n v="165.6926"/>
    <n v="244.8"/>
  </r>
  <r>
    <x v="9"/>
    <x v="15"/>
    <x v="2"/>
    <x v="0"/>
    <x v="1"/>
    <x v="2"/>
    <x v="3"/>
    <x v="1"/>
    <n v="14"/>
    <n v="0"/>
    <n v="0"/>
  </r>
  <r>
    <x v="6"/>
    <x v="10"/>
    <x v="0"/>
    <x v="0"/>
    <x v="1"/>
    <x v="5"/>
    <x v="1"/>
    <x v="0"/>
    <n v="9"/>
    <n v="30.5412"/>
    <n v="6.21"/>
  </r>
  <r>
    <x v="9"/>
    <x v="10"/>
    <x v="0"/>
    <x v="2"/>
    <x v="0"/>
    <x v="5"/>
    <x v="2"/>
    <x v="0"/>
    <n v="1"/>
    <n v="25.567800000000002"/>
    <n v="0.69000000000000006"/>
  </r>
  <r>
    <x v="11"/>
    <x v="11"/>
    <x v="2"/>
    <x v="1"/>
    <x v="1"/>
    <x v="5"/>
    <x v="1"/>
    <x v="0"/>
    <n v="1"/>
    <n v="19.467200000000002"/>
    <n v="0.69000000000000006"/>
  </r>
  <r>
    <x v="11"/>
    <x v="10"/>
    <x v="0"/>
    <x v="2"/>
    <x v="0"/>
    <x v="0"/>
    <x v="2"/>
    <x v="1"/>
    <n v="10"/>
    <n v="0"/>
    <n v="0"/>
  </r>
  <r>
    <x v="2"/>
    <x v="4"/>
    <x v="3"/>
    <x v="0"/>
    <x v="0"/>
    <x v="1"/>
    <x v="0"/>
    <x v="0"/>
    <n v="83"/>
    <n v="39.9876"/>
    <n v="37.35"/>
  </r>
  <r>
    <x v="6"/>
    <x v="10"/>
    <x v="0"/>
    <x v="0"/>
    <x v="0"/>
    <x v="4"/>
    <x v="1"/>
    <x v="0"/>
    <n v="13"/>
    <n v="0"/>
    <n v="7.15"/>
  </r>
  <r>
    <x v="6"/>
    <x v="6"/>
    <x v="4"/>
    <x v="0"/>
    <x v="0"/>
    <x v="3"/>
    <x v="1"/>
    <x v="1"/>
    <n v="2"/>
    <n v="0"/>
    <n v="0"/>
  </r>
  <r>
    <x v="2"/>
    <x v="9"/>
    <x v="2"/>
    <x v="2"/>
    <x v="1"/>
    <x v="0"/>
    <x v="1"/>
    <x v="0"/>
    <n v="26"/>
    <n v="0"/>
    <n v="7.15"/>
  </r>
  <r>
    <x v="0"/>
    <x v="10"/>
    <x v="0"/>
    <x v="1"/>
    <x v="0"/>
    <x v="3"/>
    <x v="0"/>
    <x v="0"/>
    <n v="4"/>
    <n v="0"/>
    <n v="2.2000000000000002"/>
  </r>
  <r>
    <x v="8"/>
    <x v="0"/>
    <x v="0"/>
    <x v="0"/>
    <x v="0"/>
    <x v="3"/>
    <x v="2"/>
    <x v="0"/>
    <n v="2"/>
    <n v="0"/>
    <n v="1.1000000000000001"/>
  </r>
  <r>
    <x v="0"/>
    <x v="8"/>
    <x v="5"/>
    <x v="1"/>
    <x v="1"/>
    <x v="3"/>
    <x v="2"/>
    <x v="1"/>
    <n v="0"/>
    <n v="0"/>
    <n v="0"/>
  </r>
  <r>
    <x v="0"/>
    <x v="6"/>
    <x v="4"/>
    <x v="0"/>
    <x v="1"/>
    <x v="4"/>
    <x v="2"/>
    <x v="0"/>
    <n v="204"/>
    <n v="0"/>
    <n v="112.2"/>
  </r>
  <r>
    <x v="6"/>
    <x v="6"/>
    <x v="4"/>
    <x v="0"/>
    <x v="1"/>
    <x v="2"/>
    <x v="1"/>
    <x v="1"/>
    <n v="4"/>
    <n v="0"/>
    <n v="0"/>
  </r>
  <r>
    <x v="11"/>
    <x v="9"/>
    <x v="2"/>
    <x v="0"/>
    <x v="1"/>
    <x v="5"/>
    <x v="1"/>
    <x v="0"/>
    <n v="3"/>
    <n v="32.768900000000002"/>
    <n v="2.0700000000000003"/>
  </r>
  <r>
    <x v="5"/>
    <x v="17"/>
    <x v="8"/>
    <x v="0"/>
    <x v="1"/>
    <x v="0"/>
    <x v="1"/>
    <x v="1"/>
    <n v="29"/>
    <n v="0"/>
    <n v="0"/>
  </r>
  <r>
    <x v="6"/>
    <x v="2"/>
    <x v="2"/>
    <x v="1"/>
    <x v="1"/>
    <x v="2"/>
    <x v="0"/>
    <x v="0"/>
    <n v="5"/>
    <n v="0"/>
    <n v="1.375"/>
  </r>
  <r>
    <x v="7"/>
    <x v="2"/>
    <x v="2"/>
    <x v="1"/>
    <x v="1"/>
    <x v="1"/>
    <x v="1"/>
    <x v="0"/>
    <n v="5"/>
    <n v="1.2528000000000001"/>
    <n v="2.25"/>
  </r>
  <r>
    <x v="4"/>
    <x v="4"/>
    <x v="3"/>
    <x v="2"/>
    <x v="1"/>
    <x v="3"/>
    <x v="2"/>
    <x v="1"/>
    <n v="3"/>
    <n v="0"/>
    <n v="0"/>
  </r>
  <r>
    <x v="7"/>
    <x v="10"/>
    <x v="0"/>
    <x v="0"/>
    <x v="1"/>
    <x v="0"/>
    <x v="1"/>
    <x v="1"/>
    <n v="60"/>
    <n v="0"/>
    <n v="0"/>
  </r>
  <r>
    <x v="9"/>
    <x v="9"/>
    <x v="2"/>
    <x v="0"/>
    <x v="1"/>
    <x v="2"/>
    <x v="2"/>
    <x v="0"/>
    <n v="945"/>
    <n v="0"/>
    <n v="250.42500000000001"/>
  </r>
  <r>
    <x v="3"/>
    <x v="5"/>
    <x v="1"/>
    <x v="0"/>
    <x v="1"/>
    <x v="1"/>
    <x v="2"/>
    <x v="0"/>
    <n v="297"/>
    <n v="80.636600000000001"/>
    <n v="133.65"/>
  </r>
  <r>
    <x v="0"/>
    <x v="16"/>
    <x v="7"/>
    <x v="0"/>
    <x v="1"/>
    <x v="2"/>
    <x v="2"/>
    <x v="1"/>
    <n v="3"/>
    <n v="0"/>
    <n v="0"/>
  </r>
  <r>
    <x v="2"/>
    <x v="11"/>
    <x v="2"/>
    <x v="2"/>
    <x v="1"/>
    <x v="2"/>
    <x v="0"/>
    <x v="0"/>
    <n v="65"/>
    <n v="0"/>
    <n v="17.875"/>
  </r>
  <r>
    <x v="11"/>
    <x v="13"/>
    <x v="0"/>
    <x v="1"/>
    <x v="1"/>
    <x v="2"/>
    <x v="2"/>
    <x v="0"/>
    <n v="2"/>
    <n v="0"/>
    <n v="0.55000000000000004"/>
  </r>
  <r>
    <x v="1"/>
    <x v="1"/>
    <x v="1"/>
    <x v="2"/>
    <x v="1"/>
    <x v="1"/>
    <x v="0"/>
    <x v="0"/>
    <n v="16"/>
    <n v="4.6443000000000003"/>
    <n v="7.2"/>
  </r>
  <r>
    <x v="2"/>
    <x v="8"/>
    <x v="5"/>
    <x v="0"/>
    <x v="1"/>
    <x v="4"/>
    <x v="0"/>
    <x v="0"/>
    <n v="6"/>
    <n v="0"/>
    <n v="3.3000000000000003"/>
  </r>
  <r>
    <x v="8"/>
    <x v="4"/>
    <x v="3"/>
    <x v="2"/>
    <x v="0"/>
    <x v="3"/>
    <x v="2"/>
    <x v="1"/>
    <n v="0"/>
    <n v="0"/>
    <n v="0"/>
  </r>
  <r>
    <x v="0"/>
    <x v="10"/>
    <x v="0"/>
    <x v="0"/>
    <x v="0"/>
    <x v="5"/>
    <x v="2"/>
    <x v="0"/>
    <n v="3"/>
    <n v="13.3346"/>
    <n v="2.0700000000000003"/>
  </r>
  <r>
    <x v="11"/>
    <x v="10"/>
    <x v="0"/>
    <x v="0"/>
    <x v="0"/>
    <x v="4"/>
    <x v="3"/>
    <x v="1"/>
    <n v="22"/>
    <n v="0"/>
    <n v="0"/>
  </r>
  <r>
    <x v="9"/>
    <x v="5"/>
    <x v="1"/>
    <x v="2"/>
    <x v="1"/>
    <x v="0"/>
    <x v="0"/>
    <x v="0"/>
    <n v="18"/>
    <n v="0"/>
    <n v="4.7700000000000005"/>
  </r>
  <r>
    <x v="11"/>
    <x v="12"/>
    <x v="1"/>
    <x v="0"/>
    <x v="1"/>
    <x v="2"/>
    <x v="2"/>
    <x v="0"/>
    <n v="550"/>
    <n v="0"/>
    <n v="151.25"/>
  </r>
  <r>
    <x v="6"/>
    <x v="4"/>
    <x v="3"/>
    <x v="0"/>
    <x v="1"/>
    <x v="2"/>
    <x v="1"/>
    <x v="0"/>
    <n v="365"/>
    <n v="0"/>
    <n v="100.375"/>
  </r>
  <r>
    <x v="10"/>
    <x v="0"/>
    <x v="0"/>
    <x v="2"/>
    <x v="1"/>
    <x v="1"/>
    <x v="3"/>
    <x v="0"/>
    <n v="8"/>
    <n v="3.1567000000000003"/>
    <n v="3.6"/>
  </r>
  <r>
    <x v="2"/>
    <x v="6"/>
    <x v="4"/>
    <x v="0"/>
    <x v="0"/>
    <x v="2"/>
    <x v="1"/>
    <x v="0"/>
    <n v="17"/>
    <n v="0"/>
    <n v="4.6749999999999998"/>
  </r>
  <r>
    <x v="6"/>
    <x v="16"/>
    <x v="7"/>
    <x v="0"/>
    <x v="1"/>
    <x v="4"/>
    <x v="1"/>
    <x v="1"/>
    <n v="7"/>
    <n v="0"/>
    <n v="0"/>
  </r>
  <r>
    <x v="4"/>
    <x v="17"/>
    <x v="8"/>
    <x v="1"/>
    <x v="1"/>
    <x v="2"/>
    <x v="2"/>
    <x v="1"/>
    <n v="3"/>
    <n v="0"/>
    <n v="0"/>
  </r>
  <r>
    <x v="9"/>
    <x v="12"/>
    <x v="1"/>
    <x v="2"/>
    <x v="1"/>
    <x v="1"/>
    <x v="0"/>
    <x v="0"/>
    <n v="14"/>
    <n v="5.8452000000000002"/>
    <n v="6.3000000000000007"/>
  </r>
  <r>
    <x v="9"/>
    <x v="4"/>
    <x v="3"/>
    <x v="1"/>
    <x v="1"/>
    <x v="0"/>
    <x v="1"/>
    <x v="0"/>
    <n v="8"/>
    <n v="0"/>
    <n v="2.12"/>
  </r>
  <r>
    <x v="9"/>
    <x v="11"/>
    <x v="2"/>
    <x v="0"/>
    <x v="1"/>
    <x v="5"/>
    <x v="2"/>
    <x v="1"/>
    <n v="48"/>
    <n v="1168.6596"/>
    <n v="0"/>
  </r>
  <r>
    <x v="9"/>
    <x v="17"/>
    <x v="8"/>
    <x v="1"/>
    <x v="1"/>
    <x v="4"/>
    <x v="2"/>
    <x v="0"/>
    <n v="6"/>
    <n v="0"/>
    <n v="3.3000000000000003"/>
  </r>
  <r>
    <x v="3"/>
    <x v="17"/>
    <x v="8"/>
    <x v="2"/>
    <x v="1"/>
    <x v="3"/>
    <x v="1"/>
    <x v="0"/>
    <n v="10"/>
    <n v="0"/>
    <n v="5.5"/>
  </r>
  <r>
    <x v="5"/>
    <x v="10"/>
    <x v="0"/>
    <x v="0"/>
    <x v="0"/>
    <x v="0"/>
    <x v="2"/>
    <x v="1"/>
    <n v="166"/>
    <n v="0"/>
    <n v="0"/>
  </r>
  <r>
    <x v="6"/>
    <x v="24"/>
    <x v="2"/>
    <x v="0"/>
    <x v="1"/>
    <x v="3"/>
    <x v="2"/>
    <x v="1"/>
    <n v="0"/>
    <n v="0"/>
    <n v="0"/>
  </r>
  <r>
    <x v="6"/>
    <x v="5"/>
    <x v="1"/>
    <x v="1"/>
    <x v="1"/>
    <x v="0"/>
    <x v="0"/>
    <x v="0"/>
    <n v="1"/>
    <n v="0"/>
    <n v="0.27500000000000002"/>
  </r>
  <r>
    <x v="5"/>
    <x v="10"/>
    <x v="0"/>
    <x v="2"/>
    <x v="0"/>
    <x v="0"/>
    <x v="3"/>
    <x v="1"/>
    <n v="2"/>
    <n v="0"/>
    <n v="0"/>
  </r>
  <r>
    <x v="7"/>
    <x v="17"/>
    <x v="8"/>
    <x v="2"/>
    <x v="1"/>
    <x v="1"/>
    <x v="2"/>
    <x v="0"/>
    <n v="353"/>
    <n v="120.5676"/>
    <n v="158.85"/>
  </r>
  <r>
    <x v="5"/>
    <x v="9"/>
    <x v="2"/>
    <x v="2"/>
    <x v="1"/>
    <x v="1"/>
    <x v="1"/>
    <x v="0"/>
    <n v="31"/>
    <n v="17.2623"/>
    <n v="13.950000000000001"/>
  </r>
  <r>
    <x v="7"/>
    <x v="8"/>
    <x v="5"/>
    <x v="2"/>
    <x v="1"/>
    <x v="0"/>
    <x v="2"/>
    <x v="0"/>
    <n v="166"/>
    <n v="0"/>
    <n v="45.650000000000006"/>
  </r>
  <r>
    <x v="2"/>
    <x v="10"/>
    <x v="0"/>
    <x v="0"/>
    <x v="0"/>
    <x v="1"/>
    <x v="1"/>
    <x v="0"/>
    <n v="102"/>
    <n v="33.834499999999998"/>
    <n v="45.900000000000006"/>
  </r>
  <r>
    <x v="8"/>
    <x v="1"/>
    <x v="1"/>
    <x v="2"/>
    <x v="1"/>
    <x v="1"/>
    <x v="1"/>
    <x v="0"/>
    <n v="8"/>
    <n v="6.4899000000000004"/>
    <n v="3.6"/>
  </r>
  <r>
    <x v="3"/>
    <x v="6"/>
    <x v="4"/>
    <x v="0"/>
    <x v="1"/>
    <x v="0"/>
    <x v="1"/>
    <x v="1"/>
    <n v="26"/>
    <n v="0"/>
    <n v="0"/>
  </r>
  <r>
    <x v="4"/>
    <x v="23"/>
    <x v="2"/>
    <x v="0"/>
    <x v="1"/>
    <x v="3"/>
    <x v="3"/>
    <x v="0"/>
    <n v="2"/>
    <n v="0"/>
    <n v="1.1000000000000001"/>
  </r>
  <r>
    <x v="1"/>
    <x v="19"/>
    <x v="2"/>
    <x v="1"/>
    <x v="1"/>
    <x v="0"/>
    <x v="1"/>
    <x v="0"/>
    <n v="32"/>
    <n v="0"/>
    <n v="8.8000000000000007"/>
  </r>
  <r>
    <x v="4"/>
    <x v="6"/>
    <x v="4"/>
    <x v="0"/>
    <x v="1"/>
    <x v="2"/>
    <x v="2"/>
    <x v="0"/>
    <n v="1907"/>
    <n v="0"/>
    <n v="505.35500000000002"/>
  </r>
  <r>
    <x v="4"/>
    <x v="4"/>
    <x v="3"/>
    <x v="2"/>
    <x v="1"/>
    <x v="0"/>
    <x v="1"/>
    <x v="1"/>
    <n v="3"/>
    <n v="0"/>
    <n v="0"/>
  </r>
  <r>
    <x v="9"/>
    <x v="5"/>
    <x v="1"/>
    <x v="2"/>
    <x v="1"/>
    <x v="1"/>
    <x v="2"/>
    <x v="0"/>
    <n v="21"/>
    <n v="3.7563"/>
    <n v="9.4500000000000011"/>
  </r>
  <r>
    <x v="8"/>
    <x v="1"/>
    <x v="1"/>
    <x v="0"/>
    <x v="1"/>
    <x v="3"/>
    <x v="1"/>
    <x v="0"/>
    <n v="18"/>
    <n v="0"/>
    <n v="9.9"/>
  </r>
  <r>
    <x v="10"/>
    <x v="13"/>
    <x v="0"/>
    <x v="0"/>
    <x v="1"/>
    <x v="0"/>
    <x v="2"/>
    <x v="1"/>
    <n v="27"/>
    <n v="0"/>
    <n v="0"/>
  </r>
  <r>
    <x v="8"/>
    <x v="4"/>
    <x v="3"/>
    <x v="0"/>
    <x v="0"/>
    <x v="0"/>
    <x v="1"/>
    <x v="1"/>
    <n v="1"/>
    <n v="0"/>
    <n v="0"/>
  </r>
  <r>
    <x v="4"/>
    <x v="9"/>
    <x v="2"/>
    <x v="1"/>
    <x v="1"/>
    <x v="4"/>
    <x v="2"/>
    <x v="0"/>
    <n v="6"/>
    <n v="0"/>
    <n v="3.3000000000000003"/>
  </r>
  <r>
    <x v="8"/>
    <x v="29"/>
    <x v="1"/>
    <x v="0"/>
    <x v="1"/>
    <x v="0"/>
    <x v="2"/>
    <x v="0"/>
    <n v="8"/>
    <n v="0"/>
    <n v="2.2000000000000002"/>
  </r>
  <r>
    <x v="11"/>
    <x v="14"/>
    <x v="6"/>
    <x v="0"/>
    <x v="1"/>
    <x v="3"/>
    <x v="0"/>
    <x v="0"/>
    <n v="2"/>
    <n v="0"/>
    <n v="1.1000000000000001"/>
  </r>
  <r>
    <x v="11"/>
    <x v="21"/>
    <x v="0"/>
    <x v="0"/>
    <x v="0"/>
    <x v="0"/>
    <x v="0"/>
    <x v="0"/>
    <n v="1"/>
    <n v="0"/>
    <n v="0.27500000000000002"/>
  </r>
  <r>
    <x v="7"/>
    <x v="4"/>
    <x v="3"/>
    <x v="2"/>
    <x v="0"/>
    <x v="0"/>
    <x v="3"/>
    <x v="1"/>
    <n v="1"/>
    <n v="0"/>
    <n v="0"/>
  </r>
  <r>
    <x v="10"/>
    <x v="8"/>
    <x v="5"/>
    <x v="2"/>
    <x v="1"/>
    <x v="2"/>
    <x v="1"/>
    <x v="0"/>
    <n v="4"/>
    <n v="0"/>
    <n v="1.1000000000000001"/>
  </r>
  <r>
    <x v="5"/>
    <x v="19"/>
    <x v="2"/>
    <x v="0"/>
    <x v="1"/>
    <x v="4"/>
    <x v="0"/>
    <x v="1"/>
    <n v="150"/>
    <n v="0"/>
    <n v="0"/>
  </r>
  <r>
    <x v="2"/>
    <x v="17"/>
    <x v="8"/>
    <x v="2"/>
    <x v="1"/>
    <x v="2"/>
    <x v="0"/>
    <x v="0"/>
    <n v="71"/>
    <n v="0"/>
    <n v="19.525000000000002"/>
  </r>
  <r>
    <x v="6"/>
    <x v="6"/>
    <x v="4"/>
    <x v="0"/>
    <x v="0"/>
    <x v="2"/>
    <x v="1"/>
    <x v="0"/>
    <n v="20"/>
    <n v="0"/>
    <n v="5.5"/>
  </r>
  <r>
    <x v="1"/>
    <x v="10"/>
    <x v="0"/>
    <x v="2"/>
    <x v="0"/>
    <x v="3"/>
    <x v="2"/>
    <x v="0"/>
    <n v="57"/>
    <n v="0"/>
    <n v="31.35"/>
  </r>
  <r>
    <x v="10"/>
    <x v="6"/>
    <x v="4"/>
    <x v="0"/>
    <x v="0"/>
    <x v="4"/>
    <x v="3"/>
    <x v="0"/>
    <n v="11"/>
    <n v="0"/>
    <n v="6.0500000000000007"/>
  </r>
  <r>
    <x v="1"/>
    <x v="17"/>
    <x v="8"/>
    <x v="2"/>
    <x v="1"/>
    <x v="0"/>
    <x v="0"/>
    <x v="1"/>
    <n v="9"/>
    <n v="0"/>
    <n v="0"/>
  </r>
  <r>
    <x v="9"/>
    <x v="16"/>
    <x v="7"/>
    <x v="1"/>
    <x v="1"/>
    <x v="1"/>
    <x v="0"/>
    <x v="0"/>
    <n v="5"/>
    <n v="0.5877"/>
    <n v="2.25"/>
  </r>
  <r>
    <x v="8"/>
    <x v="11"/>
    <x v="2"/>
    <x v="2"/>
    <x v="1"/>
    <x v="2"/>
    <x v="2"/>
    <x v="1"/>
    <n v="6"/>
    <n v="0"/>
    <n v="0"/>
  </r>
  <r>
    <x v="11"/>
    <x v="4"/>
    <x v="3"/>
    <x v="0"/>
    <x v="0"/>
    <x v="0"/>
    <x v="2"/>
    <x v="0"/>
    <n v="927"/>
    <n v="0"/>
    <n v="254.92500000000001"/>
  </r>
  <r>
    <x v="4"/>
    <x v="0"/>
    <x v="0"/>
    <x v="0"/>
    <x v="1"/>
    <x v="5"/>
    <x v="2"/>
    <x v="0"/>
    <n v="1"/>
    <n v="3.1334"/>
    <n v="0.69000000000000006"/>
  </r>
  <r>
    <x v="5"/>
    <x v="9"/>
    <x v="2"/>
    <x v="2"/>
    <x v="1"/>
    <x v="3"/>
    <x v="1"/>
    <x v="0"/>
    <n v="3"/>
    <n v="0"/>
    <n v="1.6500000000000001"/>
  </r>
  <r>
    <x v="7"/>
    <x v="11"/>
    <x v="2"/>
    <x v="1"/>
    <x v="1"/>
    <x v="3"/>
    <x v="0"/>
    <x v="0"/>
    <n v="26"/>
    <n v="0"/>
    <n v="14.3"/>
  </r>
  <r>
    <x v="3"/>
    <x v="11"/>
    <x v="2"/>
    <x v="2"/>
    <x v="1"/>
    <x v="1"/>
    <x v="2"/>
    <x v="0"/>
    <n v="212"/>
    <n v="57.602500000000006"/>
    <n v="95.4"/>
  </r>
  <r>
    <x v="4"/>
    <x v="15"/>
    <x v="2"/>
    <x v="0"/>
    <x v="1"/>
    <x v="3"/>
    <x v="1"/>
    <x v="0"/>
    <n v="14"/>
    <n v="0"/>
    <n v="7.7"/>
  </r>
  <r>
    <x v="7"/>
    <x v="9"/>
    <x v="2"/>
    <x v="0"/>
    <x v="1"/>
    <x v="4"/>
    <x v="2"/>
    <x v="0"/>
    <n v="50"/>
    <n v="0"/>
    <n v="27.5"/>
  </r>
  <r>
    <x v="7"/>
    <x v="4"/>
    <x v="3"/>
    <x v="0"/>
    <x v="1"/>
    <x v="2"/>
    <x v="0"/>
    <x v="1"/>
    <n v="11"/>
    <n v="0"/>
    <n v="0"/>
  </r>
  <r>
    <x v="3"/>
    <x v="10"/>
    <x v="0"/>
    <x v="0"/>
    <x v="0"/>
    <x v="0"/>
    <x v="1"/>
    <x v="1"/>
    <n v="16"/>
    <n v="0"/>
    <n v="0"/>
  </r>
  <r>
    <x v="6"/>
    <x v="19"/>
    <x v="2"/>
    <x v="0"/>
    <x v="1"/>
    <x v="5"/>
    <x v="0"/>
    <x v="0"/>
    <n v="14"/>
    <n v="50.542100000000005"/>
    <n v="9.66"/>
  </r>
  <r>
    <x v="0"/>
    <x v="10"/>
    <x v="0"/>
    <x v="2"/>
    <x v="0"/>
    <x v="4"/>
    <x v="1"/>
    <x v="0"/>
    <n v="1"/>
    <n v="0"/>
    <n v="0.55000000000000004"/>
  </r>
  <r>
    <x v="8"/>
    <x v="10"/>
    <x v="0"/>
    <x v="1"/>
    <x v="1"/>
    <x v="2"/>
    <x v="2"/>
    <x v="1"/>
    <n v="1"/>
    <n v="0"/>
    <n v="0"/>
  </r>
  <r>
    <x v="3"/>
    <x v="19"/>
    <x v="2"/>
    <x v="2"/>
    <x v="1"/>
    <x v="0"/>
    <x v="0"/>
    <x v="1"/>
    <n v="3"/>
    <n v="0"/>
    <n v="0"/>
  </r>
  <r>
    <x v="0"/>
    <x v="6"/>
    <x v="4"/>
    <x v="2"/>
    <x v="0"/>
    <x v="1"/>
    <x v="0"/>
    <x v="0"/>
    <n v="25"/>
    <n v="4.9733000000000001"/>
    <n v="11.25"/>
  </r>
  <r>
    <x v="5"/>
    <x v="6"/>
    <x v="4"/>
    <x v="2"/>
    <x v="1"/>
    <x v="3"/>
    <x v="3"/>
    <x v="0"/>
    <n v="9"/>
    <n v="0"/>
    <n v="4.95"/>
  </r>
  <r>
    <x v="4"/>
    <x v="10"/>
    <x v="0"/>
    <x v="0"/>
    <x v="0"/>
    <x v="3"/>
    <x v="1"/>
    <x v="0"/>
    <n v="31"/>
    <n v="0"/>
    <n v="17.05"/>
  </r>
  <r>
    <x v="8"/>
    <x v="6"/>
    <x v="4"/>
    <x v="0"/>
    <x v="1"/>
    <x v="3"/>
    <x v="3"/>
    <x v="1"/>
    <n v="4"/>
    <n v="0"/>
    <n v="0"/>
  </r>
  <r>
    <x v="6"/>
    <x v="4"/>
    <x v="3"/>
    <x v="2"/>
    <x v="1"/>
    <x v="0"/>
    <x v="2"/>
    <x v="1"/>
    <n v="11"/>
    <n v="0"/>
    <n v="0"/>
  </r>
  <r>
    <x v="0"/>
    <x v="17"/>
    <x v="8"/>
    <x v="1"/>
    <x v="1"/>
    <x v="1"/>
    <x v="1"/>
    <x v="0"/>
    <n v="18"/>
    <n v="9.4993999999999996"/>
    <n v="8.1"/>
  </r>
  <r>
    <x v="4"/>
    <x v="11"/>
    <x v="2"/>
    <x v="0"/>
    <x v="1"/>
    <x v="3"/>
    <x v="3"/>
    <x v="0"/>
    <n v="385"/>
    <n v="0"/>
    <n v="211.75"/>
  </r>
  <r>
    <x v="0"/>
    <x v="21"/>
    <x v="0"/>
    <x v="0"/>
    <x v="0"/>
    <x v="2"/>
    <x v="0"/>
    <x v="0"/>
    <n v="1"/>
    <n v="0"/>
    <n v="0.26500000000000001"/>
  </r>
  <r>
    <x v="0"/>
    <x v="18"/>
    <x v="9"/>
    <x v="2"/>
    <x v="1"/>
    <x v="0"/>
    <x v="0"/>
    <x v="0"/>
    <n v="1"/>
    <n v="0"/>
    <n v="0.26500000000000001"/>
  </r>
  <r>
    <x v="4"/>
    <x v="4"/>
    <x v="3"/>
    <x v="1"/>
    <x v="1"/>
    <x v="1"/>
    <x v="3"/>
    <x v="0"/>
    <n v="5"/>
    <n v="1.3208"/>
    <n v="2.25"/>
  </r>
  <r>
    <x v="4"/>
    <x v="6"/>
    <x v="4"/>
    <x v="0"/>
    <x v="0"/>
    <x v="4"/>
    <x v="1"/>
    <x v="1"/>
    <n v="13"/>
    <n v="0"/>
    <n v="0"/>
  </r>
  <r>
    <x v="4"/>
    <x v="9"/>
    <x v="2"/>
    <x v="1"/>
    <x v="1"/>
    <x v="2"/>
    <x v="2"/>
    <x v="1"/>
    <n v="2"/>
    <n v="0"/>
    <n v="0"/>
  </r>
  <r>
    <x v="0"/>
    <x v="10"/>
    <x v="0"/>
    <x v="0"/>
    <x v="1"/>
    <x v="2"/>
    <x v="1"/>
    <x v="0"/>
    <n v="327"/>
    <n v="0"/>
    <n v="86.655000000000001"/>
  </r>
  <r>
    <x v="8"/>
    <x v="7"/>
    <x v="2"/>
    <x v="0"/>
    <x v="1"/>
    <x v="2"/>
    <x v="1"/>
    <x v="1"/>
    <n v="1"/>
    <n v="0"/>
    <n v="0"/>
  </r>
  <r>
    <x v="11"/>
    <x v="17"/>
    <x v="8"/>
    <x v="2"/>
    <x v="1"/>
    <x v="5"/>
    <x v="3"/>
    <x v="0"/>
    <n v="2"/>
    <n v="19.034800000000001"/>
    <n v="1.3800000000000001"/>
  </r>
  <r>
    <x v="0"/>
    <x v="17"/>
    <x v="8"/>
    <x v="2"/>
    <x v="1"/>
    <x v="0"/>
    <x v="2"/>
    <x v="1"/>
    <n v="56"/>
    <n v="0"/>
    <n v="0"/>
  </r>
  <r>
    <x v="9"/>
    <x v="12"/>
    <x v="1"/>
    <x v="0"/>
    <x v="1"/>
    <x v="0"/>
    <x v="3"/>
    <x v="1"/>
    <n v="16"/>
    <n v="0"/>
    <n v="0"/>
  </r>
  <r>
    <x v="7"/>
    <x v="1"/>
    <x v="1"/>
    <x v="0"/>
    <x v="1"/>
    <x v="2"/>
    <x v="2"/>
    <x v="0"/>
    <n v="521"/>
    <n v="0"/>
    <n v="143.27500000000001"/>
  </r>
  <r>
    <x v="2"/>
    <x v="12"/>
    <x v="1"/>
    <x v="0"/>
    <x v="1"/>
    <x v="2"/>
    <x v="3"/>
    <x v="0"/>
    <n v="153"/>
    <n v="0"/>
    <n v="42.075000000000003"/>
  </r>
  <r>
    <x v="2"/>
    <x v="8"/>
    <x v="5"/>
    <x v="0"/>
    <x v="1"/>
    <x v="3"/>
    <x v="0"/>
    <x v="0"/>
    <n v="17"/>
    <n v="0"/>
    <n v="9.35"/>
  </r>
  <r>
    <x v="1"/>
    <x v="13"/>
    <x v="0"/>
    <x v="1"/>
    <x v="1"/>
    <x v="3"/>
    <x v="3"/>
    <x v="1"/>
    <n v="2"/>
    <n v="0"/>
    <n v="0"/>
  </r>
  <r>
    <x v="11"/>
    <x v="6"/>
    <x v="4"/>
    <x v="0"/>
    <x v="1"/>
    <x v="4"/>
    <x v="3"/>
    <x v="1"/>
    <n v="21"/>
    <n v="0"/>
    <n v="0"/>
  </r>
  <r>
    <x v="3"/>
    <x v="15"/>
    <x v="2"/>
    <x v="1"/>
    <x v="1"/>
    <x v="3"/>
    <x v="2"/>
    <x v="0"/>
    <n v="12"/>
    <n v="0"/>
    <n v="6.6000000000000005"/>
  </r>
  <r>
    <x v="7"/>
    <x v="15"/>
    <x v="2"/>
    <x v="1"/>
    <x v="1"/>
    <x v="0"/>
    <x v="2"/>
    <x v="1"/>
    <n v="9"/>
    <n v="0"/>
    <n v="0"/>
  </r>
  <r>
    <x v="8"/>
    <x v="4"/>
    <x v="3"/>
    <x v="2"/>
    <x v="1"/>
    <x v="3"/>
    <x v="3"/>
    <x v="0"/>
    <n v="7"/>
    <n v="0"/>
    <n v="3.85"/>
  </r>
  <r>
    <x v="5"/>
    <x v="1"/>
    <x v="1"/>
    <x v="0"/>
    <x v="1"/>
    <x v="2"/>
    <x v="3"/>
    <x v="0"/>
    <n v="110"/>
    <n v="0"/>
    <n v="29.150000000000002"/>
  </r>
  <r>
    <x v="9"/>
    <x v="19"/>
    <x v="2"/>
    <x v="0"/>
    <x v="1"/>
    <x v="4"/>
    <x v="1"/>
    <x v="1"/>
    <n v="20"/>
    <n v="0"/>
    <n v="0"/>
  </r>
  <r>
    <x v="6"/>
    <x v="15"/>
    <x v="2"/>
    <x v="2"/>
    <x v="1"/>
    <x v="1"/>
    <x v="2"/>
    <x v="0"/>
    <n v="33"/>
    <n v="9.7072000000000003"/>
    <n v="14.850000000000001"/>
  </r>
  <r>
    <x v="8"/>
    <x v="13"/>
    <x v="0"/>
    <x v="1"/>
    <x v="1"/>
    <x v="0"/>
    <x v="3"/>
    <x v="0"/>
    <n v="1"/>
    <n v="0"/>
    <n v="0.27500000000000002"/>
  </r>
  <r>
    <x v="6"/>
    <x v="19"/>
    <x v="2"/>
    <x v="0"/>
    <x v="1"/>
    <x v="2"/>
    <x v="2"/>
    <x v="1"/>
    <n v="46"/>
    <n v="0"/>
    <n v="0"/>
  </r>
  <r>
    <x v="5"/>
    <x v="15"/>
    <x v="2"/>
    <x v="0"/>
    <x v="1"/>
    <x v="2"/>
    <x v="2"/>
    <x v="1"/>
    <n v="7"/>
    <n v="0"/>
    <n v="0"/>
  </r>
  <r>
    <x v="2"/>
    <x v="4"/>
    <x v="3"/>
    <x v="0"/>
    <x v="0"/>
    <x v="4"/>
    <x v="2"/>
    <x v="0"/>
    <n v="1"/>
    <n v="0"/>
    <n v="0.55000000000000004"/>
  </r>
  <r>
    <x v="0"/>
    <x v="19"/>
    <x v="2"/>
    <x v="0"/>
    <x v="1"/>
    <x v="0"/>
    <x v="2"/>
    <x v="0"/>
    <n v="16346"/>
    <n v="0"/>
    <n v="4331.6900000000005"/>
  </r>
  <r>
    <x v="4"/>
    <x v="2"/>
    <x v="2"/>
    <x v="0"/>
    <x v="1"/>
    <x v="2"/>
    <x v="0"/>
    <x v="0"/>
    <n v="43"/>
    <n v="0"/>
    <n v="11.395000000000001"/>
  </r>
  <r>
    <x v="10"/>
    <x v="6"/>
    <x v="4"/>
    <x v="1"/>
    <x v="1"/>
    <x v="2"/>
    <x v="0"/>
    <x v="0"/>
    <n v="5"/>
    <n v="0"/>
    <n v="1.375"/>
  </r>
  <r>
    <x v="0"/>
    <x v="12"/>
    <x v="1"/>
    <x v="0"/>
    <x v="1"/>
    <x v="1"/>
    <x v="3"/>
    <x v="0"/>
    <n v="266"/>
    <n v="77.798900000000003"/>
    <n v="119.7"/>
  </r>
  <r>
    <x v="0"/>
    <x v="19"/>
    <x v="2"/>
    <x v="2"/>
    <x v="1"/>
    <x v="2"/>
    <x v="0"/>
    <x v="1"/>
    <n v="4"/>
    <n v="0"/>
    <n v="0"/>
  </r>
  <r>
    <x v="9"/>
    <x v="19"/>
    <x v="2"/>
    <x v="2"/>
    <x v="1"/>
    <x v="0"/>
    <x v="2"/>
    <x v="1"/>
    <n v="56"/>
    <n v="0"/>
    <n v="0"/>
  </r>
  <r>
    <x v="10"/>
    <x v="10"/>
    <x v="0"/>
    <x v="1"/>
    <x v="0"/>
    <x v="2"/>
    <x v="3"/>
    <x v="0"/>
    <n v="3"/>
    <n v="0"/>
    <n v="0.82500000000000007"/>
  </r>
  <r>
    <x v="0"/>
    <x v="23"/>
    <x v="2"/>
    <x v="0"/>
    <x v="1"/>
    <x v="0"/>
    <x v="1"/>
    <x v="0"/>
    <n v="2"/>
    <n v="0"/>
    <n v="0.53"/>
  </r>
  <r>
    <x v="6"/>
    <x v="15"/>
    <x v="2"/>
    <x v="2"/>
    <x v="1"/>
    <x v="3"/>
    <x v="1"/>
    <x v="0"/>
    <n v="3"/>
    <n v="0"/>
    <n v="1.6500000000000001"/>
  </r>
  <r>
    <x v="1"/>
    <x v="17"/>
    <x v="8"/>
    <x v="2"/>
    <x v="1"/>
    <x v="0"/>
    <x v="3"/>
    <x v="0"/>
    <n v="733"/>
    <n v="0"/>
    <n v="200.745"/>
  </r>
  <r>
    <x v="7"/>
    <x v="10"/>
    <x v="0"/>
    <x v="2"/>
    <x v="0"/>
    <x v="2"/>
    <x v="1"/>
    <x v="0"/>
    <n v="8"/>
    <n v="0"/>
    <n v="2.2000000000000002"/>
  </r>
  <r>
    <x v="8"/>
    <x v="6"/>
    <x v="4"/>
    <x v="1"/>
    <x v="0"/>
    <x v="0"/>
    <x v="0"/>
    <x v="0"/>
    <n v="7"/>
    <n v="0"/>
    <n v="1.925"/>
  </r>
  <r>
    <x v="2"/>
    <x v="11"/>
    <x v="2"/>
    <x v="0"/>
    <x v="1"/>
    <x v="3"/>
    <x v="2"/>
    <x v="0"/>
    <n v="2916"/>
    <n v="0"/>
    <n v="1603.8000000000002"/>
  </r>
  <r>
    <x v="4"/>
    <x v="0"/>
    <x v="0"/>
    <x v="2"/>
    <x v="1"/>
    <x v="0"/>
    <x v="3"/>
    <x v="0"/>
    <n v="17"/>
    <n v="0"/>
    <n v="4.5049999999999999"/>
  </r>
  <r>
    <x v="10"/>
    <x v="10"/>
    <x v="0"/>
    <x v="2"/>
    <x v="1"/>
    <x v="3"/>
    <x v="0"/>
    <x v="1"/>
    <n v="4"/>
    <n v="0"/>
    <n v="0"/>
  </r>
  <r>
    <x v="11"/>
    <x v="4"/>
    <x v="3"/>
    <x v="1"/>
    <x v="1"/>
    <x v="3"/>
    <x v="2"/>
    <x v="0"/>
    <n v="7"/>
    <n v="0"/>
    <n v="3.85"/>
  </r>
  <r>
    <x v="8"/>
    <x v="4"/>
    <x v="3"/>
    <x v="2"/>
    <x v="1"/>
    <x v="2"/>
    <x v="0"/>
    <x v="0"/>
    <n v="49"/>
    <n v="0"/>
    <n v="13.475000000000001"/>
  </r>
  <r>
    <x v="9"/>
    <x v="5"/>
    <x v="1"/>
    <x v="0"/>
    <x v="1"/>
    <x v="3"/>
    <x v="1"/>
    <x v="0"/>
    <n v="4"/>
    <n v="0"/>
    <n v="2.2000000000000002"/>
  </r>
  <r>
    <x v="0"/>
    <x v="15"/>
    <x v="2"/>
    <x v="1"/>
    <x v="1"/>
    <x v="5"/>
    <x v="0"/>
    <x v="0"/>
    <n v="1"/>
    <n v="23.416800000000002"/>
    <n v="0.69000000000000006"/>
  </r>
  <r>
    <x v="3"/>
    <x v="10"/>
    <x v="0"/>
    <x v="0"/>
    <x v="0"/>
    <x v="1"/>
    <x v="3"/>
    <x v="0"/>
    <n v="265"/>
    <n v="86.572699999999998"/>
    <n v="119.25"/>
  </r>
  <r>
    <x v="4"/>
    <x v="10"/>
    <x v="0"/>
    <x v="1"/>
    <x v="1"/>
    <x v="4"/>
    <x v="0"/>
    <x v="0"/>
    <n v="2"/>
    <n v="0"/>
    <n v="1.1000000000000001"/>
  </r>
  <r>
    <x v="2"/>
    <x v="10"/>
    <x v="0"/>
    <x v="0"/>
    <x v="0"/>
    <x v="4"/>
    <x v="0"/>
    <x v="1"/>
    <n v="48"/>
    <n v="0"/>
    <n v="0"/>
  </r>
  <r>
    <x v="2"/>
    <x v="15"/>
    <x v="2"/>
    <x v="1"/>
    <x v="1"/>
    <x v="5"/>
    <x v="2"/>
    <x v="0"/>
    <n v="2"/>
    <n v="31.036200000000001"/>
    <n v="1.3800000000000001"/>
  </r>
  <r>
    <x v="3"/>
    <x v="9"/>
    <x v="2"/>
    <x v="0"/>
    <x v="1"/>
    <x v="5"/>
    <x v="2"/>
    <x v="1"/>
    <n v="1"/>
    <n v="23.8674"/>
    <n v="0"/>
  </r>
  <r>
    <x v="1"/>
    <x v="2"/>
    <x v="2"/>
    <x v="1"/>
    <x v="1"/>
    <x v="1"/>
    <x v="3"/>
    <x v="0"/>
    <n v="6"/>
    <n v="1.2561"/>
    <n v="2.7"/>
  </r>
  <r>
    <x v="10"/>
    <x v="10"/>
    <x v="0"/>
    <x v="1"/>
    <x v="0"/>
    <x v="0"/>
    <x v="1"/>
    <x v="0"/>
    <n v="9"/>
    <n v="0"/>
    <n v="2.4750000000000001"/>
  </r>
  <r>
    <x v="2"/>
    <x v="16"/>
    <x v="7"/>
    <x v="1"/>
    <x v="1"/>
    <x v="2"/>
    <x v="2"/>
    <x v="0"/>
    <n v="5"/>
    <n v="0"/>
    <n v="1.375"/>
  </r>
  <r>
    <x v="4"/>
    <x v="17"/>
    <x v="8"/>
    <x v="1"/>
    <x v="1"/>
    <x v="1"/>
    <x v="1"/>
    <x v="0"/>
    <n v="26"/>
    <n v="13.954400000000001"/>
    <n v="11.700000000000001"/>
  </r>
  <r>
    <x v="10"/>
    <x v="4"/>
    <x v="3"/>
    <x v="0"/>
    <x v="0"/>
    <x v="3"/>
    <x v="2"/>
    <x v="1"/>
    <n v="5"/>
    <n v="0"/>
    <n v="0"/>
  </r>
  <r>
    <x v="9"/>
    <x v="12"/>
    <x v="1"/>
    <x v="0"/>
    <x v="1"/>
    <x v="1"/>
    <x v="2"/>
    <x v="0"/>
    <n v="754"/>
    <n v="176.3168"/>
    <n v="339.3"/>
  </r>
  <r>
    <x v="7"/>
    <x v="17"/>
    <x v="8"/>
    <x v="2"/>
    <x v="1"/>
    <x v="0"/>
    <x v="1"/>
    <x v="0"/>
    <n v="120"/>
    <n v="0"/>
    <n v="33"/>
  </r>
  <r>
    <x v="11"/>
    <x v="15"/>
    <x v="2"/>
    <x v="1"/>
    <x v="1"/>
    <x v="2"/>
    <x v="2"/>
    <x v="1"/>
    <n v="22"/>
    <n v="0"/>
    <n v="0"/>
  </r>
  <r>
    <x v="10"/>
    <x v="10"/>
    <x v="0"/>
    <x v="0"/>
    <x v="0"/>
    <x v="2"/>
    <x v="0"/>
    <x v="1"/>
    <n v="7"/>
    <n v="0"/>
    <n v="0"/>
  </r>
  <r>
    <x v="4"/>
    <x v="12"/>
    <x v="1"/>
    <x v="0"/>
    <x v="1"/>
    <x v="3"/>
    <x v="2"/>
    <x v="0"/>
    <n v="433"/>
    <n v="0"/>
    <n v="238.15"/>
  </r>
  <r>
    <x v="10"/>
    <x v="12"/>
    <x v="1"/>
    <x v="0"/>
    <x v="1"/>
    <x v="1"/>
    <x v="1"/>
    <x v="0"/>
    <n v="126"/>
    <n v="35.076599999999999"/>
    <n v="56.7"/>
  </r>
  <r>
    <x v="1"/>
    <x v="17"/>
    <x v="8"/>
    <x v="0"/>
    <x v="1"/>
    <x v="0"/>
    <x v="3"/>
    <x v="1"/>
    <n v="178"/>
    <n v="0"/>
    <n v="0"/>
  </r>
  <r>
    <x v="0"/>
    <x v="2"/>
    <x v="2"/>
    <x v="2"/>
    <x v="1"/>
    <x v="1"/>
    <x v="1"/>
    <x v="0"/>
    <n v="4"/>
    <n v="2.5698000000000003"/>
    <n v="1.8"/>
  </r>
  <r>
    <x v="2"/>
    <x v="0"/>
    <x v="0"/>
    <x v="1"/>
    <x v="1"/>
    <x v="3"/>
    <x v="2"/>
    <x v="1"/>
    <n v="0"/>
    <n v="0"/>
    <n v="0"/>
  </r>
  <r>
    <x v="10"/>
    <x v="8"/>
    <x v="5"/>
    <x v="1"/>
    <x v="1"/>
    <x v="0"/>
    <x v="3"/>
    <x v="0"/>
    <n v="13"/>
    <n v="0"/>
    <n v="3.5750000000000002"/>
  </r>
  <r>
    <x v="10"/>
    <x v="5"/>
    <x v="1"/>
    <x v="2"/>
    <x v="1"/>
    <x v="1"/>
    <x v="2"/>
    <x v="0"/>
    <n v="2"/>
    <n v="0.21790000000000001"/>
    <n v="0.9"/>
  </r>
  <r>
    <x v="3"/>
    <x v="4"/>
    <x v="3"/>
    <x v="0"/>
    <x v="1"/>
    <x v="4"/>
    <x v="1"/>
    <x v="0"/>
    <n v="87"/>
    <n v="0"/>
    <n v="47.85"/>
  </r>
  <r>
    <x v="6"/>
    <x v="11"/>
    <x v="2"/>
    <x v="1"/>
    <x v="1"/>
    <x v="3"/>
    <x v="1"/>
    <x v="1"/>
    <n v="1"/>
    <n v="0"/>
    <n v="0"/>
  </r>
  <r>
    <x v="5"/>
    <x v="19"/>
    <x v="2"/>
    <x v="0"/>
    <x v="1"/>
    <x v="1"/>
    <x v="0"/>
    <x v="0"/>
    <n v="1176"/>
    <n v="354.0401"/>
    <n v="529.20000000000005"/>
  </r>
  <r>
    <x v="5"/>
    <x v="5"/>
    <x v="1"/>
    <x v="0"/>
    <x v="1"/>
    <x v="2"/>
    <x v="0"/>
    <x v="0"/>
    <n v="59"/>
    <n v="0"/>
    <n v="15.635000000000002"/>
  </r>
  <r>
    <x v="1"/>
    <x v="9"/>
    <x v="2"/>
    <x v="2"/>
    <x v="1"/>
    <x v="0"/>
    <x v="0"/>
    <x v="0"/>
    <n v="83"/>
    <n v="0"/>
    <n v="22.825000000000003"/>
  </r>
  <r>
    <x v="5"/>
    <x v="19"/>
    <x v="2"/>
    <x v="2"/>
    <x v="1"/>
    <x v="1"/>
    <x v="0"/>
    <x v="0"/>
    <n v="67"/>
    <n v="13.575700000000001"/>
    <n v="30.150000000000002"/>
  </r>
  <r>
    <x v="8"/>
    <x v="19"/>
    <x v="2"/>
    <x v="0"/>
    <x v="1"/>
    <x v="5"/>
    <x v="2"/>
    <x v="0"/>
    <n v="3"/>
    <n v="0.85150000000000003"/>
    <n v="2.0700000000000003"/>
  </r>
  <r>
    <x v="5"/>
    <x v="1"/>
    <x v="1"/>
    <x v="0"/>
    <x v="1"/>
    <x v="4"/>
    <x v="2"/>
    <x v="1"/>
    <n v="8"/>
    <n v="0"/>
    <n v="0"/>
  </r>
  <r>
    <x v="10"/>
    <x v="15"/>
    <x v="2"/>
    <x v="2"/>
    <x v="1"/>
    <x v="1"/>
    <x v="2"/>
    <x v="0"/>
    <n v="30"/>
    <n v="7.2470000000000008"/>
    <n v="13.5"/>
  </r>
  <r>
    <x v="5"/>
    <x v="16"/>
    <x v="7"/>
    <x v="1"/>
    <x v="1"/>
    <x v="1"/>
    <x v="0"/>
    <x v="0"/>
    <n v="19"/>
    <n v="4.4313000000000002"/>
    <n v="8.5500000000000007"/>
  </r>
  <r>
    <x v="0"/>
    <x v="2"/>
    <x v="2"/>
    <x v="1"/>
    <x v="1"/>
    <x v="1"/>
    <x v="1"/>
    <x v="0"/>
    <n v="2"/>
    <n v="0.46680000000000005"/>
    <n v="0.9"/>
  </r>
  <r>
    <x v="8"/>
    <x v="20"/>
    <x v="10"/>
    <x v="0"/>
    <x v="1"/>
    <x v="0"/>
    <x v="2"/>
    <x v="0"/>
    <n v="16"/>
    <n v="0"/>
    <n v="4.4000000000000004"/>
  </r>
  <r>
    <x v="4"/>
    <x v="1"/>
    <x v="1"/>
    <x v="0"/>
    <x v="1"/>
    <x v="3"/>
    <x v="3"/>
    <x v="0"/>
    <n v="71"/>
    <n v="0"/>
    <n v="39.050000000000004"/>
  </r>
  <r>
    <x v="11"/>
    <x v="8"/>
    <x v="5"/>
    <x v="2"/>
    <x v="1"/>
    <x v="2"/>
    <x v="3"/>
    <x v="0"/>
    <n v="6"/>
    <n v="0"/>
    <n v="1.6500000000000001"/>
  </r>
  <r>
    <x v="7"/>
    <x v="15"/>
    <x v="2"/>
    <x v="0"/>
    <x v="1"/>
    <x v="4"/>
    <x v="0"/>
    <x v="0"/>
    <n v="9"/>
    <n v="0"/>
    <n v="4.95"/>
  </r>
  <r>
    <x v="1"/>
    <x v="19"/>
    <x v="2"/>
    <x v="0"/>
    <x v="1"/>
    <x v="0"/>
    <x v="0"/>
    <x v="0"/>
    <n v="2687"/>
    <n v="0"/>
    <n v="738.92500000000007"/>
  </r>
  <r>
    <x v="5"/>
    <x v="1"/>
    <x v="1"/>
    <x v="1"/>
    <x v="1"/>
    <x v="0"/>
    <x v="0"/>
    <x v="0"/>
    <n v="8"/>
    <n v="0"/>
    <n v="2.12"/>
  </r>
  <r>
    <x v="7"/>
    <x v="10"/>
    <x v="0"/>
    <x v="0"/>
    <x v="1"/>
    <x v="4"/>
    <x v="0"/>
    <x v="1"/>
    <n v="217"/>
    <n v="0"/>
    <n v="0"/>
  </r>
  <r>
    <x v="3"/>
    <x v="10"/>
    <x v="0"/>
    <x v="2"/>
    <x v="1"/>
    <x v="2"/>
    <x v="3"/>
    <x v="1"/>
    <n v="1"/>
    <n v="0"/>
    <n v="0"/>
  </r>
  <r>
    <x v="4"/>
    <x v="12"/>
    <x v="1"/>
    <x v="2"/>
    <x v="1"/>
    <x v="1"/>
    <x v="3"/>
    <x v="0"/>
    <n v="14"/>
    <n v="3.6121000000000003"/>
    <n v="6.3000000000000007"/>
  </r>
  <r>
    <x v="7"/>
    <x v="4"/>
    <x v="3"/>
    <x v="1"/>
    <x v="1"/>
    <x v="2"/>
    <x v="3"/>
    <x v="0"/>
    <n v="2"/>
    <n v="0"/>
    <n v="0.55000000000000004"/>
  </r>
  <r>
    <x v="3"/>
    <x v="12"/>
    <x v="1"/>
    <x v="0"/>
    <x v="1"/>
    <x v="4"/>
    <x v="2"/>
    <x v="1"/>
    <n v="37"/>
    <n v="0"/>
    <n v="0"/>
  </r>
  <r>
    <x v="0"/>
    <x v="10"/>
    <x v="0"/>
    <x v="0"/>
    <x v="1"/>
    <x v="4"/>
    <x v="2"/>
    <x v="1"/>
    <n v="301"/>
    <n v="0"/>
    <n v="0"/>
  </r>
  <r>
    <x v="2"/>
    <x v="6"/>
    <x v="4"/>
    <x v="2"/>
    <x v="1"/>
    <x v="3"/>
    <x v="0"/>
    <x v="1"/>
    <n v="1"/>
    <n v="0"/>
    <n v="0"/>
  </r>
  <r>
    <x v="0"/>
    <x v="13"/>
    <x v="0"/>
    <x v="0"/>
    <x v="1"/>
    <x v="0"/>
    <x v="3"/>
    <x v="1"/>
    <n v="6"/>
    <n v="0"/>
    <n v="0"/>
  </r>
  <r>
    <x v="6"/>
    <x v="16"/>
    <x v="7"/>
    <x v="1"/>
    <x v="1"/>
    <x v="2"/>
    <x v="2"/>
    <x v="0"/>
    <n v="6"/>
    <n v="0"/>
    <n v="1.6500000000000001"/>
  </r>
  <r>
    <x v="7"/>
    <x v="11"/>
    <x v="2"/>
    <x v="2"/>
    <x v="1"/>
    <x v="2"/>
    <x v="3"/>
    <x v="0"/>
    <n v="88"/>
    <n v="0"/>
    <n v="24.200000000000003"/>
  </r>
  <r>
    <x v="10"/>
    <x v="22"/>
    <x v="7"/>
    <x v="2"/>
    <x v="1"/>
    <x v="0"/>
    <x v="1"/>
    <x v="0"/>
    <n v="1"/>
    <n v="0"/>
    <n v="0.27500000000000002"/>
  </r>
  <r>
    <x v="10"/>
    <x v="11"/>
    <x v="2"/>
    <x v="1"/>
    <x v="1"/>
    <x v="3"/>
    <x v="1"/>
    <x v="1"/>
    <n v="1"/>
    <n v="0"/>
    <n v="0"/>
  </r>
  <r>
    <x v="4"/>
    <x v="5"/>
    <x v="1"/>
    <x v="0"/>
    <x v="1"/>
    <x v="0"/>
    <x v="1"/>
    <x v="0"/>
    <n v="130"/>
    <n v="0"/>
    <n v="34.450000000000003"/>
  </r>
  <r>
    <x v="8"/>
    <x v="10"/>
    <x v="0"/>
    <x v="1"/>
    <x v="1"/>
    <x v="4"/>
    <x v="0"/>
    <x v="0"/>
    <n v="2"/>
    <n v="0"/>
    <n v="1.1000000000000001"/>
  </r>
  <r>
    <x v="9"/>
    <x v="4"/>
    <x v="3"/>
    <x v="0"/>
    <x v="0"/>
    <x v="0"/>
    <x v="1"/>
    <x v="0"/>
    <n v="55"/>
    <n v="0"/>
    <n v="14.575000000000001"/>
  </r>
  <r>
    <x v="3"/>
    <x v="2"/>
    <x v="2"/>
    <x v="0"/>
    <x v="1"/>
    <x v="2"/>
    <x v="2"/>
    <x v="0"/>
    <n v="254"/>
    <n v="0"/>
    <n v="69.850000000000009"/>
  </r>
  <r>
    <x v="4"/>
    <x v="19"/>
    <x v="2"/>
    <x v="1"/>
    <x v="1"/>
    <x v="4"/>
    <x v="2"/>
    <x v="0"/>
    <n v="1"/>
    <n v="0"/>
    <n v="0.55000000000000004"/>
  </r>
  <r>
    <x v="0"/>
    <x v="6"/>
    <x v="4"/>
    <x v="2"/>
    <x v="1"/>
    <x v="0"/>
    <x v="2"/>
    <x v="1"/>
    <n v="7"/>
    <n v="0"/>
    <n v="0"/>
  </r>
  <r>
    <x v="9"/>
    <x v="19"/>
    <x v="2"/>
    <x v="0"/>
    <x v="1"/>
    <x v="2"/>
    <x v="1"/>
    <x v="1"/>
    <n v="1"/>
    <n v="0"/>
    <n v="0"/>
  </r>
  <r>
    <x v="1"/>
    <x v="9"/>
    <x v="2"/>
    <x v="0"/>
    <x v="1"/>
    <x v="0"/>
    <x v="2"/>
    <x v="0"/>
    <n v="8919"/>
    <n v="0"/>
    <n v="2452.7249999999999"/>
  </r>
  <r>
    <x v="9"/>
    <x v="8"/>
    <x v="5"/>
    <x v="2"/>
    <x v="1"/>
    <x v="0"/>
    <x v="3"/>
    <x v="1"/>
    <n v="10"/>
    <n v="0"/>
    <n v="0"/>
  </r>
  <r>
    <x v="10"/>
    <x v="2"/>
    <x v="2"/>
    <x v="1"/>
    <x v="1"/>
    <x v="3"/>
    <x v="2"/>
    <x v="0"/>
    <n v="4"/>
    <n v="0"/>
    <n v="2.2000000000000002"/>
  </r>
  <r>
    <x v="0"/>
    <x v="25"/>
    <x v="11"/>
    <x v="0"/>
    <x v="1"/>
    <x v="0"/>
    <x v="3"/>
    <x v="0"/>
    <n v="63"/>
    <n v="0"/>
    <n v="16.695"/>
  </r>
  <r>
    <x v="10"/>
    <x v="18"/>
    <x v="9"/>
    <x v="2"/>
    <x v="0"/>
    <x v="3"/>
    <x v="2"/>
    <x v="1"/>
    <n v="0"/>
    <n v="0"/>
    <n v="0"/>
  </r>
  <r>
    <x v="3"/>
    <x v="8"/>
    <x v="5"/>
    <x v="0"/>
    <x v="1"/>
    <x v="0"/>
    <x v="1"/>
    <x v="0"/>
    <n v="114"/>
    <n v="0"/>
    <n v="31.35"/>
  </r>
  <r>
    <x v="4"/>
    <x v="11"/>
    <x v="2"/>
    <x v="1"/>
    <x v="1"/>
    <x v="2"/>
    <x v="2"/>
    <x v="0"/>
    <n v="79"/>
    <n v="0"/>
    <n v="20.935000000000002"/>
  </r>
  <r>
    <x v="9"/>
    <x v="19"/>
    <x v="2"/>
    <x v="0"/>
    <x v="1"/>
    <x v="3"/>
    <x v="2"/>
    <x v="1"/>
    <n v="20"/>
    <n v="0"/>
    <n v="0"/>
  </r>
  <r>
    <x v="4"/>
    <x v="7"/>
    <x v="2"/>
    <x v="0"/>
    <x v="1"/>
    <x v="3"/>
    <x v="3"/>
    <x v="0"/>
    <n v="1"/>
    <n v="0"/>
    <n v="0.55000000000000004"/>
  </r>
  <r>
    <x v="7"/>
    <x v="16"/>
    <x v="7"/>
    <x v="2"/>
    <x v="1"/>
    <x v="1"/>
    <x v="2"/>
    <x v="0"/>
    <n v="28"/>
    <n v="11.123900000000001"/>
    <n v="12.600000000000001"/>
  </r>
  <r>
    <x v="0"/>
    <x v="2"/>
    <x v="2"/>
    <x v="2"/>
    <x v="1"/>
    <x v="2"/>
    <x v="2"/>
    <x v="0"/>
    <n v="31"/>
    <n v="0"/>
    <n v="8.2149999999999999"/>
  </r>
  <r>
    <x v="0"/>
    <x v="14"/>
    <x v="6"/>
    <x v="0"/>
    <x v="1"/>
    <x v="0"/>
    <x v="3"/>
    <x v="0"/>
    <n v="3"/>
    <n v="0"/>
    <n v="0.79500000000000004"/>
  </r>
  <r>
    <x v="7"/>
    <x v="9"/>
    <x v="2"/>
    <x v="0"/>
    <x v="1"/>
    <x v="1"/>
    <x v="1"/>
    <x v="0"/>
    <n v="575"/>
    <n v="214.32760000000002"/>
    <n v="258.75"/>
  </r>
  <r>
    <x v="10"/>
    <x v="16"/>
    <x v="7"/>
    <x v="2"/>
    <x v="1"/>
    <x v="2"/>
    <x v="0"/>
    <x v="0"/>
    <n v="7"/>
    <n v="0"/>
    <n v="1.925"/>
  </r>
  <r>
    <x v="7"/>
    <x v="9"/>
    <x v="2"/>
    <x v="1"/>
    <x v="1"/>
    <x v="3"/>
    <x v="0"/>
    <x v="0"/>
    <n v="7"/>
    <n v="0"/>
    <n v="3.85"/>
  </r>
  <r>
    <x v="0"/>
    <x v="19"/>
    <x v="2"/>
    <x v="1"/>
    <x v="1"/>
    <x v="2"/>
    <x v="3"/>
    <x v="0"/>
    <n v="13"/>
    <n v="0"/>
    <n v="3.4450000000000003"/>
  </r>
  <r>
    <x v="5"/>
    <x v="9"/>
    <x v="2"/>
    <x v="1"/>
    <x v="1"/>
    <x v="0"/>
    <x v="0"/>
    <x v="0"/>
    <n v="43"/>
    <n v="0"/>
    <n v="11.395000000000001"/>
  </r>
  <r>
    <x v="7"/>
    <x v="22"/>
    <x v="7"/>
    <x v="0"/>
    <x v="1"/>
    <x v="2"/>
    <x v="3"/>
    <x v="0"/>
    <n v="5"/>
    <n v="0"/>
    <n v="1.375"/>
  </r>
  <r>
    <x v="7"/>
    <x v="12"/>
    <x v="1"/>
    <x v="0"/>
    <x v="1"/>
    <x v="2"/>
    <x v="0"/>
    <x v="1"/>
    <n v="1"/>
    <n v="0"/>
    <n v="0"/>
  </r>
  <r>
    <x v="9"/>
    <x v="2"/>
    <x v="2"/>
    <x v="0"/>
    <x v="1"/>
    <x v="0"/>
    <x v="0"/>
    <x v="0"/>
    <n v="417"/>
    <n v="0"/>
    <n v="110.50500000000001"/>
  </r>
  <r>
    <x v="3"/>
    <x v="10"/>
    <x v="0"/>
    <x v="1"/>
    <x v="1"/>
    <x v="1"/>
    <x v="1"/>
    <x v="0"/>
    <n v="42"/>
    <n v="21.7135"/>
    <n v="18.900000000000002"/>
  </r>
  <r>
    <x v="5"/>
    <x v="6"/>
    <x v="4"/>
    <x v="0"/>
    <x v="1"/>
    <x v="3"/>
    <x v="1"/>
    <x v="0"/>
    <n v="62"/>
    <n v="0"/>
    <n v="34.1"/>
  </r>
  <r>
    <x v="10"/>
    <x v="10"/>
    <x v="0"/>
    <x v="1"/>
    <x v="0"/>
    <x v="4"/>
    <x v="0"/>
    <x v="0"/>
    <n v="1"/>
    <n v="0"/>
    <n v="0.55000000000000004"/>
  </r>
  <r>
    <x v="9"/>
    <x v="29"/>
    <x v="1"/>
    <x v="0"/>
    <x v="1"/>
    <x v="1"/>
    <x v="2"/>
    <x v="0"/>
    <n v="1"/>
    <n v="1.4E-3"/>
    <n v="0.45"/>
  </r>
  <r>
    <x v="10"/>
    <x v="10"/>
    <x v="0"/>
    <x v="0"/>
    <x v="1"/>
    <x v="5"/>
    <x v="0"/>
    <x v="0"/>
    <n v="12"/>
    <n v="52.925400000000003"/>
    <n v="8.2800000000000011"/>
  </r>
  <r>
    <x v="11"/>
    <x v="13"/>
    <x v="0"/>
    <x v="0"/>
    <x v="1"/>
    <x v="0"/>
    <x v="2"/>
    <x v="1"/>
    <n v="49"/>
    <n v="0"/>
    <n v="0"/>
  </r>
  <r>
    <x v="2"/>
    <x v="0"/>
    <x v="0"/>
    <x v="0"/>
    <x v="1"/>
    <x v="1"/>
    <x v="3"/>
    <x v="0"/>
    <n v="79"/>
    <n v="28.261100000000003"/>
    <n v="35.550000000000004"/>
  </r>
  <r>
    <x v="5"/>
    <x v="4"/>
    <x v="3"/>
    <x v="0"/>
    <x v="1"/>
    <x v="0"/>
    <x v="3"/>
    <x v="0"/>
    <n v="14210"/>
    <n v="0"/>
    <n v="3765.65"/>
  </r>
  <r>
    <x v="2"/>
    <x v="4"/>
    <x v="3"/>
    <x v="1"/>
    <x v="1"/>
    <x v="1"/>
    <x v="3"/>
    <x v="0"/>
    <n v="7"/>
    <n v="2.0207999999999999"/>
    <n v="3.1500000000000004"/>
  </r>
  <r>
    <x v="2"/>
    <x v="6"/>
    <x v="4"/>
    <x v="0"/>
    <x v="0"/>
    <x v="3"/>
    <x v="0"/>
    <x v="0"/>
    <n v="27"/>
    <n v="0"/>
    <n v="14.850000000000001"/>
  </r>
  <r>
    <x v="9"/>
    <x v="15"/>
    <x v="2"/>
    <x v="0"/>
    <x v="1"/>
    <x v="0"/>
    <x v="2"/>
    <x v="0"/>
    <n v="6597"/>
    <n v="0"/>
    <n v="1748.2050000000002"/>
  </r>
  <r>
    <x v="4"/>
    <x v="17"/>
    <x v="8"/>
    <x v="0"/>
    <x v="1"/>
    <x v="2"/>
    <x v="0"/>
    <x v="0"/>
    <n v="303"/>
    <n v="0"/>
    <n v="80.295000000000002"/>
  </r>
  <r>
    <x v="6"/>
    <x v="15"/>
    <x v="2"/>
    <x v="1"/>
    <x v="1"/>
    <x v="5"/>
    <x v="0"/>
    <x v="0"/>
    <n v="3"/>
    <n v="70.253500000000003"/>
    <n v="2.0700000000000003"/>
  </r>
  <r>
    <x v="6"/>
    <x v="12"/>
    <x v="1"/>
    <x v="0"/>
    <x v="1"/>
    <x v="0"/>
    <x v="1"/>
    <x v="1"/>
    <n v="2"/>
    <n v="0"/>
    <n v="0"/>
  </r>
  <r>
    <x v="10"/>
    <x v="11"/>
    <x v="2"/>
    <x v="0"/>
    <x v="1"/>
    <x v="0"/>
    <x v="3"/>
    <x v="0"/>
    <n v="8501"/>
    <n v="0"/>
    <n v="2337.7750000000001"/>
  </r>
  <r>
    <x v="1"/>
    <x v="4"/>
    <x v="3"/>
    <x v="2"/>
    <x v="0"/>
    <x v="0"/>
    <x v="3"/>
    <x v="0"/>
    <n v="12"/>
    <n v="0"/>
    <n v="3.27"/>
  </r>
  <r>
    <x v="7"/>
    <x v="26"/>
    <x v="2"/>
    <x v="0"/>
    <x v="1"/>
    <x v="3"/>
    <x v="3"/>
    <x v="0"/>
    <n v="1"/>
    <n v="0"/>
    <n v="0.55000000000000004"/>
  </r>
  <r>
    <x v="5"/>
    <x v="10"/>
    <x v="0"/>
    <x v="0"/>
    <x v="0"/>
    <x v="1"/>
    <x v="0"/>
    <x v="0"/>
    <n v="468"/>
    <n v="154.88650000000001"/>
    <n v="210.60000000000002"/>
  </r>
  <r>
    <x v="8"/>
    <x v="8"/>
    <x v="5"/>
    <x v="2"/>
    <x v="1"/>
    <x v="0"/>
    <x v="0"/>
    <x v="0"/>
    <n v="23"/>
    <n v="0"/>
    <n v="6.3250000000000002"/>
  </r>
  <r>
    <x v="10"/>
    <x v="10"/>
    <x v="0"/>
    <x v="0"/>
    <x v="0"/>
    <x v="4"/>
    <x v="0"/>
    <x v="1"/>
    <n v="47"/>
    <n v="0"/>
    <n v="0"/>
  </r>
  <r>
    <x v="8"/>
    <x v="24"/>
    <x v="2"/>
    <x v="2"/>
    <x v="1"/>
    <x v="0"/>
    <x v="2"/>
    <x v="1"/>
    <n v="10"/>
    <n v="0"/>
    <n v="0"/>
  </r>
  <r>
    <x v="10"/>
    <x v="6"/>
    <x v="4"/>
    <x v="0"/>
    <x v="0"/>
    <x v="3"/>
    <x v="3"/>
    <x v="0"/>
    <n v="22"/>
    <n v="0"/>
    <n v="12.100000000000001"/>
  </r>
  <r>
    <x v="3"/>
    <x v="4"/>
    <x v="3"/>
    <x v="2"/>
    <x v="1"/>
    <x v="3"/>
    <x v="2"/>
    <x v="1"/>
    <n v="2"/>
    <n v="0"/>
    <n v="0"/>
  </r>
  <r>
    <x v="4"/>
    <x v="6"/>
    <x v="4"/>
    <x v="1"/>
    <x v="0"/>
    <x v="0"/>
    <x v="1"/>
    <x v="0"/>
    <n v="1"/>
    <n v="0"/>
    <n v="0.26500000000000001"/>
  </r>
  <r>
    <x v="1"/>
    <x v="4"/>
    <x v="3"/>
    <x v="0"/>
    <x v="1"/>
    <x v="3"/>
    <x v="2"/>
    <x v="0"/>
    <n v="3939"/>
    <n v="0"/>
    <n v="2166.4500000000003"/>
  </r>
  <r>
    <x v="8"/>
    <x v="16"/>
    <x v="7"/>
    <x v="1"/>
    <x v="1"/>
    <x v="1"/>
    <x v="2"/>
    <x v="0"/>
    <n v="23"/>
    <n v="6.2079000000000004"/>
    <n v="10.35"/>
  </r>
  <r>
    <x v="6"/>
    <x v="12"/>
    <x v="1"/>
    <x v="0"/>
    <x v="1"/>
    <x v="1"/>
    <x v="2"/>
    <x v="0"/>
    <n v="740"/>
    <n v="200.6343"/>
    <n v="333"/>
  </r>
  <r>
    <x v="2"/>
    <x v="19"/>
    <x v="2"/>
    <x v="0"/>
    <x v="1"/>
    <x v="3"/>
    <x v="2"/>
    <x v="0"/>
    <n v="1169"/>
    <n v="0"/>
    <n v="642.95000000000005"/>
  </r>
  <r>
    <x v="3"/>
    <x v="19"/>
    <x v="2"/>
    <x v="0"/>
    <x v="1"/>
    <x v="0"/>
    <x v="0"/>
    <x v="1"/>
    <n v="77"/>
    <n v="0"/>
    <n v="0"/>
  </r>
  <r>
    <x v="2"/>
    <x v="11"/>
    <x v="2"/>
    <x v="1"/>
    <x v="1"/>
    <x v="4"/>
    <x v="0"/>
    <x v="0"/>
    <n v="7"/>
    <n v="0"/>
    <n v="3.85"/>
  </r>
  <r>
    <x v="10"/>
    <x v="20"/>
    <x v="10"/>
    <x v="0"/>
    <x v="1"/>
    <x v="3"/>
    <x v="2"/>
    <x v="1"/>
    <n v="0"/>
    <n v="0"/>
    <n v="0"/>
  </r>
  <r>
    <x v="10"/>
    <x v="6"/>
    <x v="4"/>
    <x v="2"/>
    <x v="1"/>
    <x v="0"/>
    <x v="1"/>
    <x v="1"/>
    <n v="2"/>
    <n v="0"/>
    <n v="0"/>
  </r>
  <r>
    <x v="1"/>
    <x v="8"/>
    <x v="5"/>
    <x v="0"/>
    <x v="1"/>
    <x v="1"/>
    <x v="1"/>
    <x v="0"/>
    <n v="85"/>
    <n v="17.513400000000001"/>
    <n v="38.25"/>
  </r>
  <r>
    <x v="9"/>
    <x v="16"/>
    <x v="7"/>
    <x v="1"/>
    <x v="1"/>
    <x v="0"/>
    <x v="1"/>
    <x v="0"/>
    <n v="3"/>
    <n v="0"/>
    <n v="0.79500000000000004"/>
  </r>
  <r>
    <x v="4"/>
    <x v="8"/>
    <x v="5"/>
    <x v="2"/>
    <x v="1"/>
    <x v="1"/>
    <x v="2"/>
    <x v="0"/>
    <n v="16"/>
    <n v="3.3943000000000003"/>
    <n v="7.2"/>
  </r>
  <r>
    <x v="1"/>
    <x v="17"/>
    <x v="8"/>
    <x v="1"/>
    <x v="1"/>
    <x v="0"/>
    <x v="2"/>
    <x v="1"/>
    <n v="10"/>
    <n v="0"/>
    <n v="0"/>
  </r>
  <r>
    <x v="9"/>
    <x v="22"/>
    <x v="7"/>
    <x v="0"/>
    <x v="1"/>
    <x v="0"/>
    <x v="1"/>
    <x v="0"/>
    <n v="14"/>
    <n v="0"/>
    <n v="3.71"/>
  </r>
  <r>
    <x v="10"/>
    <x v="10"/>
    <x v="0"/>
    <x v="0"/>
    <x v="0"/>
    <x v="3"/>
    <x v="3"/>
    <x v="1"/>
    <n v="5"/>
    <n v="0"/>
    <n v="0"/>
  </r>
  <r>
    <x v="5"/>
    <x v="10"/>
    <x v="0"/>
    <x v="2"/>
    <x v="1"/>
    <x v="2"/>
    <x v="1"/>
    <x v="0"/>
    <n v="23"/>
    <n v="0"/>
    <n v="6.0950000000000006"/>
  </r>
  <r>
    <x v="6"/>
    <x v="9"/>
    <x v="2"/>
    <x v="1"/>
    <x v="1"/>
    <x v="0"/>
    <x v="0"/>
    <x v="1"/>
    <n v="4"/>
    <n v="0"/>
    <n v="0"/>
  </r>
  <r>
    <x v="7"/>
    <x v="5"/>
    <x v="1"/>
    <x v="0"/>
    <x v="1"/>
    <x v="0"/>
    <x v="2"/>
    <x v="1"/>
    <n v="36"/>
    <n v="0"/>
    <n v="0"/>
  </r>
  <r>
    <x v="8"/>
    <x v="4"/>
    <x v="3"/>
    <x v="1"/>
    <x v="1"/>
    <x v="2"/>
    <x v="3"/>
    <x v="0"/>
    <n v="4"/>
    <n v="0"/>
    <n v="1.1000000000000001"/>
  </r>
  <r>
    <x v="11"/>
    <x v="16"/>
    <x v="7"/>
    <x v="2"/>
    <x v="1"/>
    <x v="3"/>
    <x v="2"/>
    <x v="0"/>
    <n v="24"/>
    <n v="0"/>
    <n v="13.200000000000001"/>
  </r>
  <r>
    <x v="9"/>
    <x v="15"/>
    <x v="2"/>
    <x v="2"/>
    <x v="1"/>
    <x v="2"/>
    <x v="2"/>
    <x v="0"/>
    <n v="77"/>
    <n v="0"/>
    <n v="20.405000000000001"/>
  </r>
  <r>
    <x v="6"/>
    <x v="19"/>
    <x v="2"/>
    <x v="0"/>
    <x v="1"/>
    <x v="0"/>
    <x v="1"/>
    <x v="0"/>
    <n v="1250"/>
    <n v="0"/>
    <n v="343.75"/>
  </r>
  <r>
    <x v="5"/>
    <x v="29"/>
    <x v="1"/>
    <x v="0"/>
    <x v="1"/>
    <x v="3"/>
    <x v="0"/>
    <x v="0"/>
    <n v="1"/>
    <n v="0"/>
    <n v="0.55000000000000004"/>
  </r>
  <r>
    <x v="0"/>
    <x v="10"/>
    <x v="0"/>
    <x v="0"/>
    <x v="1"/>
    <x v="0"/>
    <x v="2"/>
    <x v="0"/>
    <n v="54091"/>
    <n v="0"/>
    <n v="14334.115"/>
  </r>
  <r>
    <x v="1"/>
    <x v="11"/>
    <x v="2"/>
    <x v="0"/>
    <x v="1"/>
    <x v="0"/>
    <x v="3"/>
    <x v="0"/>
    <n v="9750"/>
    <n v="0"/>
    <n v="2671.07"/>
  </r>
  <r>
    <x v="3"/>
    <x v="10"/>
    <x v="0"/>
    <x v="1"/>
    <x v="1"/>
    <x v="2"/>
    <x v="3"/>
    <x v="0"/>
    <n v="21"/>
    <n v="0"/>
    <n v="5.7750000000000004"/>
  </r>
  <r>
    <x v="7"/>
    <x v="4"/>
    <x v="3"/>
    <x v="0"/>
    <x v="1"/>
    <x v="0"/>
    <x v="2"/>
    <x v="0"/>
    <n v="53615"/>
    <n v="0"/>
    <n v="14744.125"/>
  </r>
  <r>
    <x v="2"/>
    <x v="19"/>
    <x v="2"/>
    <x v="0"/>
    <x v="1"/>
    <x v="5"/>
    <x v="1"/>
    <x v="0"/>
    <n v="9"/>
    <n v="70.957999999999998"/>
    <n v="6.21"/>
  </r>
  <r>
    <x v="6"/>
    <x v="9"/>
    <x v="2"/>
    <x v="0"/>
    <x v="1"/>
    <x v="0"/>
    <x v="2"/>
    <x v="1"/>
    <n v="187"/>
    <n v="0"/>
    <n v="0"/>
  </r>
  <r>
    <x v="6"/>
    <x v="4"/>
    <x v="3"/>
    <x v="0"/>
    <x v="1"/>
    <x v="3"/>
    <x v="0"/>
    <x v="1"/>
    <n v="28"/>
    <n v="0"/>
    <n v="0"/>
  </r>
  <r>
    <x v="9"/>
    <x v="10"/>
    <x v="0"/>
    <x v="2"/>
    <x v="1"/>
    <x v="3"/>
    <x v="0"/>
    <x v="0"/>
    <n v="29"/>
    <n v="0"/>
    <n v="15.950000000000001"/>
  </r>
  <r>
    <x v="6"/>
    <x v="4"/>
    <x v="3"/>
    <x v="0"/>
    <x v="1"/>
    <x v="5"/>
    <x v="2"/>
    <x v="0"/>
    <n v="11"/>
    <n v="101.9764"/>
    <n v="7.5900000000000007"/>
  </r>
  <r>
    <x v="7"/>
    <x v="16"/>
    <x v="7"/>
    <x v="1"/>
    <x v="1"/>
    <x v="1"/>
    <x v="0"/>
    <x v="0"/>
    <n v="6"/>
    <n v="1.9040000000000001"/>
    <n v="2.7"/>
  </r>
  <r>
    <x v="2"/>
    <x v="11"/>
    <x v="2"/>
    <x v="1"/>
    <x v="1"/>
    <x v="3"/>
    <x v="1"/>
    <x v="0"/>
    <n v="7"/>
    <n v="0"/>
    <n v="3.85"/>
  </r>
  <r>
    <x v="0"/>
    <x v="10"/>
    <x v="0"/>
    <x v="0"/>
    <x v="0"/>
    <x v="4"/>
    <x v="2"/>
    <x v="0"/>
    <n v="134"/>
    <n v="0"/>
    <n v="73.7"/>
  </r>
  <r>
    <x v="5"/>
    <x v="11"/>
    <x v="2"/>
    <x v="2"/>
    <x v="1"/>
    <x v="0"/>
    <x v="3"/>
    <x v="0"/>
    <n v="488"/>
    <n v="0"/>
    <n v="129.32"/>
  </r>
  <r>
    <x v="9"/>
    <x v="25"/>
    <x v="11"/>
    <x v="0"/>
    <x v="1"/>
    <x v="0"/>
    <x v="0"/>
    <x v="1"/>
    <n v="1"/>
    <n v="0"/>
    <n v="0"/>
  </r>
  <r>
    <x v="6"/>
    <x v="6"/>
    <x v="4"/>
    <x v="0"/>
    <x v="0"/>
    <x v="4"/>
    <x v="0"/>
    <x v="1"/>
    <n v="16"/>
    <n v="0"/>
    <n v="0"/>
  </r>
  <r>
    <x v="3"/>
    <x v="0"/>
    <x v="0"/>
    <x v="2"/>
    <x v="1"/>
    <x v="2"/>
    <x v="0"/>
    <x v="0"/>
    <n v="4"/>
    <n v="0"/>
    <n v="1.1000000000000001"/>
  </r>
  <r>
    <x v="2"/>
    <x v="5"/>
    <x v="1"/>
    <x v="1"/>
    <x v="1"/>
    <x v="1"/>
    <x v="3"/>
    <x v="0"/>
    <n v="1"/>
    <n v="0.2177"/>
    <n v="0.45"/>
  </r>
  <r>
    <x v="10"/>
    <x v="22"/>
    <x v="7"/>
    <x v="0"/>
    <x v="1"/>
    <x v="0"/>
    <x v="2"/>
    <x v="1"/>
    <n v="2"/>
    <n v="0"/>
    <n v="0"/>
  </r>
  <r>
    <x v="8"/>
    <x v="0"/>
    <x v="0"/>
    <x v="1"/>
    <x v="1"/>
    <x v="0"/>
    <x v="2"/>
    <x v="0"/>
    <n v="6"/>
    <n v="0"/>
    <n v="1.6500000000000001"/>
  </r>
  <r>
    <x v="11"/>
    <x v="17"/>
    <x v="8"/>
    <x v="0"/>
    <x v="1"/>
    <x v="4"/>
    <x v="2"/>
    <x v="0"/>
    <n v="157"/>
    <n v="0"/>
    <n v="86.350000000000009"/>
  </r>
  <r>
    <x v="10"/>
    <x v="17"/>
    <x v="8"/>
    <x v="1"/>
    <x v="1"/>
    <x v="0"/>
    <x v="0"/>
    <x v="1"/>
    <n v="3"/>
    <n v="0"/>
    <n v="0"/>
  </r>
  <r>
    <x v="4"/>
    <x v="11"/>
    <x v="2"/>
    <x v="0"/>
    <x v="1"/>
    <x v="0"/>
    <x v="0"/>
    <x v="1"/>
    <n v="38"/>
    <n v="0"/>
    <n v="0"/>
  </r>
  <r>
    <x v="9"/>
    <x v="10"/>
    <x v="0"/>
    <x v="2"/>
    <x v="1"/>
    <x v="5"/>
    <x v="1"/>
    <x v="0"/>
    <n v="2"/>
    <n v="10.1515"/>
    <n v="1.3800000000000001"/>
  </r>
  <r>
    <x v="5"/>
    <x v="4"/>
    <x v="3"/>
    <x v="1"/>
    <x v="0"/>
    <x v="3"/>
    <x v="2"/>
    <x v="1"/>
    <n v="0"/>
    <n v="0"/>
    <n v="0"/>
  </r>
  <r>
    <x v="6"/>
    <x v="10"/>
    <x v="0"/>
    <x v="0"/>
    <x v="0"/>
    <x v="3"/>
    <x v="3"/>
    <x v="1"/>
    <n v="2"/>
    <n v="0"/>
    <n v="0"/>
  </r>
  <r>
    <x v="6"/>
    <x v="10"/>
    <x v="0"/>
    <x v="2"/>
    <x v="1"/>
    <x v="0"/>
    <x v="1"/>
    <x v="0"/>
    <n v="231"/>
    <n v="0"/>
    <n v="63.525000000000006"/>
  </r>
  <r>
    <x v="7"/>
    <x v="16"/>
    <x v="7"/>
    <x v="1"/>
    <x v="1"/>
    <x v="4"/>
    <x v="2"/>
    <x v="0"/>
    <n v="4"/>
    <n v="0"/>
    <n v="2.2000000000000002"/>
  </r>
  <r>
    <x v="4"/>
    <x v="10"/>
    <x v="0"/>
    <x v="2"/>
    <x v="0"/>
    <x v="2"/>
    <x v="3"/>
    <x v="0"/>
    <n v="27"/>
    <n v="0"/>
    <n v="7.1550000000000002"/>
  </r>
  <r>
    <x v="2"/>
    <x v="18"/>
    <x v="9"/>
    <x v="2"/>
    <x v="1"/>
    <x v="0"/>
    <x v="0"/>
    <x v="0"/>
    <n v="1"/>
    <n v="0"/>
    <n v="0.27500000000000002"/>
  </r>
  <r>
    <x v="4"/>
    <x v="15"/>
    <x v="2"/>
    <x v="2"/>
    <x v="1"/>
    <x v="0"/>
    <x v="3"/>
    <x v="0"/>
    <n v="125"/>
    <n v="0"/>
    <n v="33.125"/>
  </r>
  <r>
    <x v="6"/>
    <x v="1"/>
    <x v="1"/>
    <x v="0"/>
    <x v="1"/>
    <x v="3"/>
    <x v="1"/>
    <x v="0"/>
    <n v="19"/>
    <n v="0"/>
    <n v="10.450000000000001"/>
  </r>
  <r>
    <x v="2"/>
    <x v="6"/>
    <x v="4"/>
    <x v="0"/>
    <x v="1"/>
    <x v="5"/>
    <x v="3"/>
    <x v="1"/>
    <n v="1"/>
    <n v="21.418100000000003"/>
    <n v="0"/>
  </r>
  <r>
    <x v="2"/>
    <x v="1"/>
    <x v="1"/>
    <x v="0"/>
    <x v="1"/>
    <x v="4"/>
    <x v="2"/>
    <x v="1"/>
    <n v="7"/>
    <n v="0"/>
    <n v="0"/>
  </r>
  <r>
    <x v="5"/>
    <x v="21"/>
    <x v="0"/>
    <x v="0"/>
    <x v="0"/>
    <x v="3"/>
    <x v="2"/>
    <x v="1"/>
    <n v="0"/>
    <n v="0"/>
    <n v="0"/>
  </r>
  <r>
    <x v="5"/>
    <x v="8"/>
    <x v="5"/>
    <x v="0"/>
    <x v="1"/>
    <x v="4"/>
    <x v="3"/>
    <x v="0"/>
    <n v="2"/>
    <n v="0"/>
    <n v="1.1000000000000001"/>
  </r>
  <r>
    <x v="7"/>
    <x v="10"/>
    <x v="0"/>
    <x v="2"/>
    <x v="1"/>
    <x v="2"/>
    <x v="3"/>
    <x v="0"/>
    <n v="93"/>
    <n v="0"/>
    <n v="25.575000000000003"/>
  </r>
  <r>
    <x v="6"/>
    <x v="15"/>
    <x v="2"/>
    <x v="1"/>
    <x v="1"/>
    <x v="3"/>
    <x v="2"/>
    <x v="1"/>
    <n v="0"/>
    <n v="0"/>
    <n v="0"/>
  </r>
  <r>
    <x v="2"/>
    <x v="17"/>
    <x v="8"/>
    <x v="0"/>
    <x v="1"/>
    <x v="2"/>
    <x v="2"/>
    <x v="1"/>
    <n v="72"/>
    <n v="0"/>
    <n v="0"/>
  </r>
  <r>
    <x v="11"/>
    <x v="26"/>
    <x v="2"/>
    <x v="0"/>
    <x v="1"/>
    <x v="3"/>
    <x v="2"/>
    <x v="1"/>
    <n v="0"/>
    <n v="0"/>
    <n v="0"/>
  </r>
  <r>
    <x v="10"/>
    <x v="15"/>
    <x v="2"/>
    <x v="0"/>
    <x v="1"/>
    <x v="4"/>
    <x v="2"/>
    <x v="0"/>
    <n v="24"/>
    <n v="0"/>
    <n v="13.200000000000001"/>
  </r>
  <r>
    <x v="1"/>
    <x v="6"/>
    <x v="4"/>
    <x v="1"/>
    <x v="1"/>
    <x v="1"/>
    <x v="2"/>
    <x v="0"/>
    <n v="21"/>
    <n v="3.0885000000000002"/>
    <n v="9.4500000000000011"/>
  </r>
  <r>
    <x v="11"/>
    <x v="10"/>
    <x v="0"/>
    <x v="0"/>
    <x v="1"/>
    <x v="0"/>
    <x v="0"/>
    <x v="1"/>
    <n v="167"/>
    <n v="0"/>
    <n v="0"/>
  </r>
  <r>
    <x v="9"/>
    <x v="26"/>
    <x v="2"/>
    <x v="0"/>
    <x v="1"/>
    <x v="0"/>
    <x v="2"/>
    <x v="1"/>
    <n v="64"/>
    <n v="0"/>
    <n v="0"/>
  </r>
  <r>
    <x v="11"/>
    <x v="10"/>
    <x v="0"/>
    <x v="0"/>
    <x v="0"/>
    <x v="5"/>
    <x v="0"/>
    <x v="0"/>
    <n v="2"/>
    <n v="29.752200000000002"/>
    <n v="1.3800000000000001"/>
  </r>
  <r>
    <x v="9"/>
    <x v="11"/>
    <x v="2"/>
    <x v="1"/>
    <x v="1"/>
    <x v="0"/>
    <x v="2"/>
    <x v="1"/>
    <n v="53"/>
    <n v="0"/>
    <n v="0"/>
  </r>
  <r>
    <x v="10"/>
    <x v="15"/>
    <x v="2"/>
    <x v="1"/>
    <x v="1"/>
    <x v="3"/>
    <x v="3"/>
    <x v="0"/>
    <n v="2"/>
    <n v="0"/>
    <n v="1.1000000000000001"/>
  </r>
  <r>
    <x v="4"/>
    <x v="26"/>
    <x v="2"/>
    <x v="2"/>
    <x v="1"/>
    <x v="0"/>
    <x v="0"/>
    <x v="1"/>
    <n v="1"/>
    <n v="0"/>
    <n v="0"/>
  </r>
  <r>
    <x v="11"/>
    <x v="17"/>
    <x v="8"/>
    <x v="2"/>
    <x v="1"/>
    <x v="4"/>
    <x v="2"/>
    <x v="1"/>
    <n v="96"/>
    <n v="0"/>
    <n v="0"/>
  </r>
  <r>
    <x v="3"/>
    <x v="11"/>
    <x v="2"/>
    <x v="2"/>
    <x v="1"/>
    <x v="3"/>
    <x v="3"/>
    <x v="0"/>
    <n v="22"/>
    <n v="0"/>
    <n v="12.100000000000001"/>
  </r>
  <r>
    <x v="11"/>
    <x v="11"/>
    <x v="2"/>
    <x v="0"/>
    <x v="1"/>
    <x v="5"/>
    <x v="2"/>
    <x v="1"/>
    <n v="57"/>
    <n v="1352.2704000000001"/>
    <n v="0"/>
  </r>
  <r>
    <x v="6"/>
    <x v="1"/>
    <x v="1"/>
    <x v="0"/>
    <x v="1"/>
    <x v="2"/>
    <x v="3"/>
    <x v="1"/>
    <n v="4"/>
    <n v="0"/>
    <n v="0"/>
  </r>
  <r>
    <x v="1"/>
    <x v="28"/>
    <x v="13"/>
    <x v="2"/>
    <x v="1"/>
    <x v="3"/>
    <x v="2"/>
    <x v="1"/>
    <n v="0"/>
    <n v="0"/>
    <n v="0"/>
  </r>
  <r>
    <x v="4"/>
    <x v="6"/>
    <x v="4"/>
    <x v="0"/>
    <x v="1"/>
    <x v="5"/>
    <x v="2"/>
    <x v="0"/>
    <n v="1"/>
    <n v="0.2006"/>
    <n v="0.69000000000000006"/>
  </r>
  <r>
    <x v="4"/>
    <x v="6"/>
    <x v="4"/>
    <x v="0"/>
    <x v="1"/>
    <x v="1"/>
    <x v="3"/>
    <x v="0"/>
    <n v="1401"/>
    <n v="448.30350000000004"/>
    <n v="630.45000000000005"/>
  </r>
  <r>
    <x v="4"/>
    <x v="10"/>
    <x v="0"/>
    <x v="0"/>
    <x v="0"/>
    <x v="2"/>
    <x v="3"/>
    <x v="0"/>
    <n v="226"/>
    <n v="0"/>
    <n v="59.89"/>
  </r>
  <r>
    <x v="0"/>
    <x v="12"/>
    <x v="1"/>
    <x v="0"/>
    <x v="1"/>
    <x v="2"/>
    <x v="1"/>
    <x v="0"/>
    <n v="28"/>
    <n v="0"/>
    <n v="7.42"/>
  </r>
  <r>
    <x v="8"/>
    <x v="16"/>
    <x v="7"/>
    <x v="0"/>
    <x v="1"/>
    <x v="3"/>
    <x v="2"/>
    <x v="0"/>
    <n v="594"/>
    <n v="0"/>
    <n v="326.7"/>
  </r>
  <r>
    <x v="0"/>
    <x v="4"/>
    <x v="3"/>
    <x v="0"/>
    <x v="0"/>
    <x v="3"/>
    <x v="1"/>
    <x v="0"/>
    <n v="1"/>
    <n v="0"/>
    <n v="0.55000000000000004"/>
  </r>
  <r>
    <x v="8"/>
    <x v="15"/>
    <x v="2"/>
    <x v="1"/>
    <x v="1"/>
    <x v="0"/>
    <x v="1"/>
    <x v="1"/>
    <n v="1"/>
    <n v="0"/>
    <n v="0"/>
  </r>
  <r>
    <x v="0"/>
    <x v="6"/>
    <x v="4"/>
    <x v="0"/>
    <x v="1"/>
    <x v="0"/>
    <x v="2"/>
    <x v="0"/>
    <n v="25924"/>
    <n v="0"/>
    <n v="6869.8600000000006"/>
  </r>
  <r>
    <x v="3"/>
    <x v="6"/>
    <x v="4"/>
    <x v="2"/>
    <x v="1"/>
    <x v="2"/>
    <x v="1"/>
    <x v="0"/>
    <n v="4"/>
    <n v="0"/>
    <n v="1.1000000000000001"/>
  </r>
  <r>
    <x v="10"/>
    <x v="2"/>
    <x v="2"/>
    <x v="2"/>
    <x v="1"/>
    <x v="0"/>
    <x v="2"/>
    <x v="1"/>
    <n v="2"/>
    <n v="0"/>
    <n v="0"/>
  </r>
  <r>
    <x v="11"/>
    <x v="11"/>
    <x v="2"/>
    <x v="0"/>
    <x v="1"/>
    <x v="3"/>
    <x v="3"/>
    <x v="1"/>
    <n v="6"/>
    <n v="0"/>
    <n v="0"/>
  </r>
  <r>
    <x v="7"/>
    <x v="6"/>
    <x v="4"/>
    <x v="1"/>
    <x v="0"/>
    <x v="2"/>
    <x v="0"/>
    <x v="0"/>
    <n v="1"/>
    <n v="0"/>
    <n v="0.27500000000000002"/>
  </r>
  <r>
    <x v="2"/>
    <x v="24"/>
    <x v="2"/>
    <x v="2"/>
    <x v="1"/>
    <x v="3"/>
    <x v="2"/>
    <x v="1"/>
    <n v="0"/>
    <n v="0"/>
    <n v="0"/>
  </r>
  <r>
    <x v="11"/>
    <x v="19"/>
    <x v="2"/>
    <x v="1"/>
    <x v="1"/>
    <x v="4"/>
    <x v="2"/>
    <x v="1"/>
    <n v="22"/>
    <n v="0"/>
    <n v="0"/>
  </r>
  <r>
    <x v="1"/>
    <x v="17"/>
    <x v="8"/>
    <x v="2"/>
    <x v="1"/>
    <x v="2"/>
    <x v="0"/>
    <x v="1"/>
    <n v="1"/>
    <n v="0"/>
    <n v="0"/>
  </r>
  <r>
    <x v="0"/>
    <x v="5"/>
    <x v="1"/>
    <x v="1"/>
    <x v="1"/>
    <x v="3"/>
    <x v="3"/>
    <x v="0"/>
    <n v="1"/>
    <n v="0"/>
    <n v="0.55000000000000004"/>
  </r>
  <r>
    <x v="0"/>
    <x v="6"/>
    <x v="4"/>
    <x v="2"/>
    <x v="1"/>
    <x v="3"/>
    <x v="3"/>
    <x v="0"/>
    <n v="10"/>
    <n v="0"/>
    <n v="5.5"/>
  </r>
  <r>
    <x v="1"/>
    <x v="9"/>
    <x v="2"/>
    <x v="1"/>
    <x v="1"/>
    <x v="1"/>
    <x v="0"/>
    <x v="0"/>
    <n v="31"/>
    <n v="11.310600000000001"/>
    <n v="13.950000000000001"/>
  </r>
  <r>
    <x v="6"/>
    <x v="22"/>
    <x v="7"/>
    <x v="0"/>
    <x v="1"/>
    <x v="0"/>
    <x v="1"/>
    <x v="0"/>
    <n v="16"/>
    <n v="0"/>
    <n v="4.4000000000000004"/>
  </r>
  <r>
    <x v="1"/>
    <x v="9"/>
    <x v="2"/>
    <x v="2"/>
    <x v="1"/>
    <x v="1"/>
    <x v="2"/>
    <x v="0"/>
    <n v="57"/>
    <n v="13.5662"/>
    <n v="25.650000000000002"/>
  </r>
  <r>
    <x v="5"/>
    <x v="10"/>
    <x v="0"/>
    <x v="1"/>
    <x v="0"/>
    <x v="3"/>
    <x v="0"/>
    <x v="0"/>
    <n v="3"/>
    <n v="0"/>
    <n v="1.6500000000000001"/>
  </r>
  <r>
    <x v="9"/>
    <x v="4"/>
    <x v="3"/>
    <x v="1"/>
    <x v="1"/>
    <x v="2"/>
    <x v="0"/>
    <x v="0"/>
    <n v="2"/>
    <n v="0"/>
    <n v="0.53"/>
  </r>
  <r>
    <x v="1"/>
    <x v="6"/>
    <x v="4"/>
    <x v="2"/>
    <x v="1"/>
    <x v="0"/>
    <x v="1"/>
    <x v="1"/>
    <n v="1"/>
    <n v="0"/>
    <n v="0"/>
  </r>
  <r>
    <x v="3"/>
    <x v="6"/>
    <x v="4"/>
    <x v="0"/>
    <x v="1"/>
    <x v="3"/>
    <x v="3"/>
    <x v="1"/>
    <n v="5"/>
    <n v="0"/>
    <n v="0"/>
  </r>
  <r>
    <x v="2"/>
    <x v="6"/>
    <x v="4"/>
    <x v="0"/>
    <x v="0"/>
    <x v="2"/>
    <x v="2"/>
    <x v="1"/>
    <n v="10"/>
    <n v="0"/>
    <n v="0"/>
  </r>
  <r>
    <x v="8"/>
    <x v="4"/>
    <x v="3"/>
    <x v="2"/>
    <x v="0"/>
    <x v="2"/>
    <x v="1"/>
    <x v="0"/>
    <n v="1"/>
    <n v="0"/>
    <n v="0.27500000000000002"/>
  </r>
  <r>
    <x v="7"/>
    <x v="11"/>
    <x v="2"/>
    <x v="1"/>
    <x v="1"/>
    <x v="2"/>
    <x v="3"/>
    <x v="1"/>
    <n v="1"/>
    <n v="0"/>
    <n v="0"/>
  </r>
  <r>
    <x v="8"/>
    <x v="6"/>
    <x v="4"/>
    <x v="2"/>
    <x v="0"/>
    <x v="0"/>
    <x v="1"/>
    <x v="0"/>
    <n v="4"/>
    <n v="0"/>
    <n v="1.1000000000000001"/>
  </r>
  <r>
    <x v="6"/>
    <x v="4"/>
    <x v="3"/>
    <x v="1"/>
    <x v="1"/>
    <x v="0"/>
    <x v="0"/>
    <x v="0"/>
    <n v="24"/>
    <n v="0"/>
    <n v="6.6000000000000005"/>
  </r>
  <r>
    <x v="8"/>
    <x v="4"/>
    <x v="3"/>
    <x v="0"/>
    <x v="1"/>
    <x v="4"/>
    <x v="0"/>
    <x v="1"/>
    <n v="196"/>
    <n v="0"/>
    <n v="0"/>
  </r>
  <r>
    <x v="8"/>
    <x v="6"/>
    <x v="4"/>
    <x v="2"/>
    <x v="0"/>
    <x v="3"/>
    <x v="0"/>
    <x v="0"/>
    <n v="1"/>
    <n v="0"/>
    <n v="0.55000000000000004"/>
  </r>
  <r>
    <x v="4"/>
    <x v="13"/>
    <x v="0"/>
    <x v="0"/>
    <x v="1"/>
    <x v="1"/>
    <x v="0"/>
    <x v="0"/>
    <n v="13"/>
    <n v="4.5468000000000002"/>
    <n v="5.8500000000000005"/>
  </r>
  <r>
    <x v="0"/>
    <x v="6"/>
    <x v="4"/>
    <x v="0"/>
    <x v="0"/>
    <x v="0"/>
    <x v="0"/>
    <x v="1"/>
    <n v="11"/>
    <n v="0"/>
    <n v="0"/>
  </r>
  <r>
    <x v="7"/>
    <x v="17"/>
    <x v="8"/>
    <x v="1"/>
    <x v="1"/>
    <x v="4"/>
    <x v="3"/>
    <x v="1"/>
    <n v="28"/>
    <n v="0"/>
    <n v="0"/>
  </r>
  <r>
    <x v="10"/>
    <x v="17"/>
    <x v="8"/>
    <x v="1"/>
    <x v="1"/>
    <x v="3"/>
    <x v="2"/>
    <x v="0"/>
    <n v="32"/>
    <n v="0"/>
    <n v="17.600000000000001"/>
  </r>
  <r>
    <x v="4"/>
    <x v="11"/>
    <x v="2"/>
    <x v="0"/>
    <x v="1"/>
    <x v="5"/>
    <x v="3"/>
    <x v="0"/>
    <n v="1"/>
    <n v="2.8680000000000003"/>
    <n v="0.69000000000000006"/>
  </r>
  <r>
    <x v="0"/>
    <x v="0"/>
    <x v="0"/>
    <x v="1"/>
    <x v="1"/>
    <x v="3"/>
    <x v="2"/>
    <x v="0"/>
    <n v="3"/>
    <n v="0"/>
    <n v="1.6500000000000001"/>
  </r>
  <r>
    <x v="1"/>
    <x v="3"/>
    <x v="2"/>
    <x v="0"/>
    <x v="1"/>
    <x v="1"/>
    <x v="2"/>
    <x v="0"/>
    <n v="10"/>
    <n v="2.2585999999999999"/>
    <n v="4.5"/>
  </r>
  <r>
    <x v="2"/>
    <x v="26"/>
    <x v="2"/>
    <x v="2"/>
    <x v="1"/>
    <x v="1"/>
    <x v="2"/>
    <x v="0"/>
    <n v="1"/>
    <n v="0.1348"/>
    <n v="0.45"/>
  </r>
  <r>
    <x v="7"/>
    <x v="8"/>
    <x v="5"/>
    <x v="0"/>
    <x v="1"/>
    <x v="1"/>
    <x v="0"/>
    <x v="0"/>
    <n v="137"/>
    <n v="28.859300000000001"/>
    <n v="61.650000000000006"/>
  </r>
  <r>
    <x v="6"/>
    <x v="19"/>
    <x v="2"/>
    <x v="0"/>
    <x v="1"/>
    <x v="3"/>
    <x v="1"/>
    <x v="0"/>
    <n v="65"/>
    <n v="0"/>
    <n v="35.75"/>
  </r>
  <r>
    <x v="9"/>
    <x v="6"/>
    <x v="4"/>
    <x v="0"/>
    <x v="1"/>
    <x v="3"/>
    <x v="0"/>
    <x v="1"/>
    <n v="20"/>
    <n v="0"/>
    <n v="0"/>
  </r>
  <r>
    <x v="6"/>
    <x v="1"/>
    <x v="1"/>
    <x v="0"/>
    <x v="1"/>
    <x v="0"/>
    <x v="3"/>
    <x v="1"/>
    <n v="18"/>
    <n v="0"/>
    <n v="0"/>
  </r>
  <r>
    <x v="9"/>
    <x v="11"/>
    <x v="2"/>
    <x v="2"/>
    <x v="1"/>
    <x v="3"/>
    <x v="1"/>
    <x v="0"/>
    <n v="5"/>
    <n v="0"/>
    <n v="2.75"/>
  </r>
  <r>
    <x v="0"/>
    <x v="11"/>
    <x v="2"/>
    <x v="1"/>
    <x v="1"/>
    <x v="5"/>
    <x v="1"/>
    <x v="1"/>
    <n v="4"/>
    <n v="13.486800000000001"/>
    <n v="0"/>
  </r>
  <r>
    <x v="10"/>
    <x v="6"/>
    <x v="4"/>
    <x v="1"/>
    <x v="1"/>
    <x v="0"/>
    <x v="2"/>
    <x v="0"/>
    <n v="114"/>
    <n v="0"/>
    <n v="31.35"/>
  </r>
  <r>
    <x v="9"/>
    <x v="4"/>
    <x v="3"/>
    <x v="0"/>
    <x v="0"/>
    <x v="1"/>
    <x v="0"/>
    <x v="0"/>
    <n v="77"/>
    <n v="32.167100000000005"/>
    <n v="34.65"/>
  </r>
  <r>
    <x v="1"/>
    <x v="21"/>
    <x v="0"/>
    <x v="2"/>
    <x v="1"/>
    <x v="0"/>
    <x v="2"/>
    <x v="0"/>
    <n v="1"/>
    <n v="0"/>
    <n v="0.27500000000000002"/>
  </r>
  <r>
    <x v="1"/>
    <x v="17"/>
    <x v="8"/>
    <x v="2"/>
    <x v="1"/>
    <x v="2"/>
    <x v="3"/>
    <x v="0"/>
    <n v="85"/>
    <n v="0"/>
    <n v="23.165000000000003"/>
  </r>
  <r>
    <x v="7"/>
    <x v="6"/>
    <x v="4"/>
    <x v="0"/>
    <x v="0"/>
    <x v="3"/>
    <x v="2"/>
    <x v="0"/>
    <n v="235"/>
    <n v="0"/>
    <n v="129.25"/>
  </r>
  <r>
    <x v="1"/>
    <x v="2"/>
    <x v="2"/>
    <x v="0"/>
    <x v="1"/>
    <x v="1"/>
    <x v="2"/>
    <x v="0"/>
    <n v="168"/>
    <n v="43.967500000000001"/>
    <n v="75.600000000000009"/>
  </r>
  <r>
    <x v="5"/>
    <x v="15"/>
    <x v="2"/>
    <x v="0"/>
    <x v="1"/>
    <x v="0"/>
    <x v="2"/>
    <x v="0"/>
    <n v="6112"/>
    <n v="0"/>
    <n v="1619.68"/>
  </r>
  <r>
    <x v="2"/>
    <x v="15"/>
    <x v="2"/>
    <x v="0"/>
    <x v="1"/>
    <x v="2"/>
    <x v="0"/>
    <x v="1"/>
    <n v="8"/>
    <n v="0"/>
    <n v="0"/>
  </r>
  <r>
    <x v="10"/>
    <x v="4"/>
    <x v="3"/>
    <x v="2"/>
    <x v="1"/>
    <x v="0"/>
    <x v="0"/>
    <x v="1"/>
    <n v="2"/>
    <n v="0"/>
    <n v="0"/>
  </r>
  <r>
    <x v="10"/>
    <x v="1"/>
    <x v="1"/>
    <x v="0"/>
    <x v="1"/>
    <x v="0"/>
    <x v="1"/>
    <x v="0"/>
    <n v="371"/>
    <n v="0"/>
    <n v="102.02500000000001"/>
  </r>
  <r>
    <x v="5"/>
    <x v="25"/>
    <x v="11"/>
    <x v="0"/>
    <x v="1"/>
    <x v="3"/>
    <x v="2"/>
    <x v="0"/>
    <n v="4"/>
    <n v="0"/>
    <n v="2.2000000000000002"/>
  </r>
  <r>
    <x v="4"/>
    <x v="18"/>
    <x v="9"/>
    <x v="0"/>
    <x v="1"/>
    <x v="0"/>
    <x v="3"/>
    <x v="0"/>
    <n v="31"/>
    <n v="0"/>
    <n v="8.2149999999999999"/>
  </r>
  <r>
    <x v="0"/>
    <x v="7"/>
    <x v="2"/>
    <x v="0"/>
    <x v="1"/>
    <x v="2"/>
    <x v="3"/>
    <x v="1"/>
    <n v="1"/>
    <n v="0"/>
    <n v="0"/>
  </r>
  <r>
    <x v="8"/>
    <x v="12"/>
    <x v="1"/>
    <x v="2"/>
    <x v="1"/>
    <x v="3"/>
    <x v="3"/>
    <x v="0"/>
    <n v="4"/>
    <n v="0"/>
    <n v="2.2000000000000002"/>
  </r>
  <r>
    <x v="3"/>
    <x v="6"/>
    <x v="4"/>
    <x v="2"/>
    <x v="0"/>
    <x v="1"/>
    <x v="1"/>
    <x v="0"/>
    <n v="6"/>
    <n v="0.95600000000000007"/>
    <n v="2.7"/>
  </r>
  <r>
    <x v="9"/>
    <x v="1"/>
    <x v="1"/>
    <x v="1"/>
    <x v="1"/>
    <x v="1"/>
    <x v="3"/>
    <x v="0"/>
    <n v="10"/>
    <n v="1.6423000000000001"/>
    <n v="4.5"/>
  </r>
  <r>
    <x v="2"/>
    <x v="10"/>
    <x v="0"/>
    <x v="0"/>
    <x v="1"/>
    <x v="3"/>
    <x v="2"/>
    <x v="0"/>
    <n v="5265"/>
    <n v="0"/>
    <n v="2895.75"/>
  </r>
  <r>
    <x v="4"/>
    <x v="11"/>
    <x v="2"/>
    <x v="2"/>
    <x v="1"/>
    <x v="1"/>
    <x v="1"/>
    <x v="0"/>
    <n v="26"/>
    <n v="9.7175000000000011"/>
    <n v="11.700000000000001"/>
  </r>
  <r>
    <x v="0"/>
    <x v="9"/>
    <x v="2"/>
    <x v="0"/>
    <x v="1"/>
    <x v="0"/>
    <x v="2"/>
    <x v="0"/>
    <n v="11019"/>
    <n v="0"/>
    <n v="2920.0350000000003"/>
  </r>
  <r>
    <x v="2"/>
    <x v="13"/>
    <x v="0"/>
    <x v="0"/>
    <x v="1"/>
    <x v="5"/>
    <x v="3"/>
    <x v="0"/>
    <n v="1"/>
    <n v="0.43420000000000003"/>
    <n v="0.69000000000000006"/>
  </r>
  <r>
    <x v="5"/>
    <x v="10"/>
    <x v="0"/>
    <x v="2"/>
    <x v="0"/>
    <x v="4"/>
    <x v="1"/>
    <x v="0"/>
    <n v="1"/>
    <n v="0"/>
    <n v="0.55000000000000004"/>
  </r>
  <r>
    <x v="10"/>
    <x v="21"/>
    <x v="0"/>
    <x v="0"/>
    <x v="0"/>
    <x v="1"/>
    <x v="0"/>
    <x v="0"/>
    <n v="2"/>
    <n v="0.152"/>
    <n v="0.9"/>
  </r>
  <r>
    <x v="10"/>
    <x v="4"/>
    <x v="3"/>
    <x v="2"/>
    <x v="1"/>
    <x v="0"/>
    <x v="3"/>
    <x v="0"/>
    <n v="207"/>
    <n v="0"/>
    <n v="56.925000000000004"/>
  </r>
  <r>
    <x v="4"/>
    <x v="29"/>
    <x v="1"/>
    <x v="0"/>
    <x v="1"/>
    <x v="3"/>
    <x v="2"/>
    <x v="1"/>
    <n v="0"/>
    <n v="0"/>
    <n v="0"/>
  </r>
  <r>
    <x v="1"/>
    <x v="9"/>
    <x v="2"/>
    <x v="2"/>
    <x v="1"/>
    <x v="2"/>
    <x v="2"/>
    <x v="0"/>
    <n v="66"/>
    <n v="0"/>
    <n v="18.150000000000002"/>
  </r>
  <r>
    <x v="5"/>
    <x v="5"/>
    <x v="1"/>
    <x v="2"/>
    <x v="1"/>
    <x v="2"/>
    <x v="2"/>
    <x v="0"/>
    <n v="11"/>
    <n v="0"/>
    <n v="2.915"/>
  </r>
  <r>
    <x v="4"/>
    <x v="4"/>
    <x v="3"/>
    <x v="2"/>
    <x v="1"/>
    <x v="1"/>
    <x v="0"/>
    <x v="0"/>
    <n v="35"/>
    <n v="9.2154000000000007"/>
    <n v="15.75"/>
  </r>
  <r>
    <x v="7"/>
    <x v="12"/>
    <x v="1"/>
    <x v="0"/>
    <x v="1"/>
    <x v="4"/>
    <x v="2"/>
    <x v="0"/>
    <n v="64"/>
    <n v="0"/>
    <n v="35.200000000000003"/>
  </r>
  <r>
    <x v="11"/>
    <x v="19"/>
    <x v="2"/>
    <x v="0"/>
    <x v="1"/>
    <x v="3"/>
    <x v="0"/>
    <x v="0"/>
    <n v="149"/>
    <n v="0"/>
    <n v="81.95"/>
  </r>
  <r>
    <x v="7"/>
    <x v="12"/>
    <x v="1"/>
    <x v="1"/>
    <x v="1"/>
    <x v="1"/>
    <x v="0"/>
    <x v="0"/>
    <n v="48"/>
    <n v="8.0231000000000012"/>
    <n v="21.6"/>
  </r>
  <r>
    <x v="7"/>
    <x v="9"/>
    <x v="2"/>
    <x v="2"/>
    <x v="1"/>
    <x v="3"/>
    <x v="3"/>
    <x v="0"/>
    <n v="12"/>
    <n v="0"/>
    <n v="6.6000000000000005"/>
  </r>
  <r>
    <x v="9"/>
    <x v="4"/>
    <x v="3"/>
    <x v="0"/>
    <x v="1"/>
    <x v="2"/>
    <x v="1"/>
    <x v="1"/>
    <n v="3"/>
    <n v="0"/>
    <n v="0"/>
  </r>
  <r>
    <x v="1"/>
    <x v="19"/>
    <x v="2"/>
    <x v="1"/>
    <x v="1"/>
    <x v="0"/>
    <x v="2"/>
    <x v="1"/>
    <n v="11"/>
    <n v="0"/>
    <n v="0"/>
  </r>
  <r>
    <x v="6"/>
    <x v="4"/>
    <x v="3"/>
    <x v="0"/>
    <x v="1"/>
    <x v="2"/>
    <x v="2"/>
    <x v="1"/>
    <n v="55"/>
    <n v="0"/>
    <n v="0"/>
  </r>
  <r>
    <x v="7"/>
    <x v="0"/>
    <x v="0"/>
    <x v="0"/>
    <x v="1"/>
    <x v="4"/>
    <x v="0"/>
    <x v="0"/>
    <n v="5"/>
    <n v="0"/>
    <n v="2.75"/>
  </r>
  <r>
    <x v="11"/>
    <x v="9"/>
    <x v="2"/>
    <x v="2"/>
    <x v="1"/>
    <x v="0"/>
    <x v="1"/>
    <x v="1"/>
    <n v="2"/>
    <n v="0"/>
    <n v="0"/>
  </r>
  <r>
    <x v="0"/>
    <x v="11"/>
    <x v="2"/>
    <x v="2"/>
    <x v="1"/>
    <x v="4"/>
    <x v="3"/>
    <x v="0"/>
    <n v="6"/>
    <n v="0"/>
    <n v="3.3000000000000003"/>
  </r>
  <r>
    <x v="9"/>
    <x v="6"/>
    <x v="4"/>
    <x v="1"/>
    <x v="0"/>
    <x v="3"/>
    <x v="2"/>
    <x v="1"/>
    <n v="0"/>
    <n v="0"/>
    <n v="0"/>
  </r>
  <r>
    <x v="0"/>
    <x v="0"/>
    <x v="0"/>
    <x v="0"/>
    <x v="0"/>
    <x v="0"/>
    <x v="1"/>
    <x v="0"/>
    <n v="2"/>
    <n v="0"/>
    <n v="0.53"/>
  </r>
  <r>
    <x v="8"/>
    <x v="10"/>
    <x v="0"/>
    <x v="2"/>
    <x v="1"/>
    <x v="3"/>
    <x v="2"/>
    <x v="0"/>
    <n v="244"/>
    <n v="0"/>
    <n v="134.20000000000002"/>
  </r>
  <r>
    <x v="1"/>
    <x v="9"/>
    <x v="2"/>
    <x v="0"/>
    <x v="1"/>
    <x v="3"/>
    <x v="2"/>
    <x v="0"/>
    <n v="812"/>
    <n v="0"/>
    <n v="446.6"/>
  </r>
  <r>
    <x v="3"/>
    <x v="6"/>
    <x v="4"/>
    <x v="2"/>
    <x v="1"/>
    <x v="4"/>
    <x v="1"/>
    <x v="0"/>
    <n v="2"/>
    <n v="0"/>
    <n v="1.1000000000000001"/>
  </r>
  <r>
    <x v="10"/>
    <x v="1"/>
    <x v="1"/>
    <x v="2"/>
    <x v="1"/>
    <x v="4"/>
    <x v="2"/>
    <x v="0"/>
    <n v="7"/>
    <n v="0"/>
    <n v="3.85"/>
  </r>
  <r>
    <x v="6"/>
    <x v="9"/>
    <x v="2"/>
    <x v="1"/>
    <x v="1"/>
    <x v="1"/>
    <x v="3"/>
    <x v="0"/>
    <n v="22"/>
    <n v="9.051400000000001"/>
    <n v="9.9"/>
  </r>
  <r>
    <x v="5"/>
    <x v="18"/>
    <x v="9"/>
    <x v="0"/>
    <x v="1"/>
    <x v="3"/>
    <x v="2"/>
    <x v="0"/>
    <n v="22"/>
    <n v="0"/>
    <n v="12.100000000000001"/>
  </r>
  <r>
    <x v="8"/>
    <x v="1"/>
    <x v="1"/>
    <x v="0"/>
    <x v="1"/>
    <x v="3"/>
    <x v="2"/>
    <x v="1"/>
    <n v="5"/>
    <n v="0"/>
    <n v="0"/>
  </r>
  <r>
    <x v="8"/>
    <x v="19"/>
    <x v="2"/>
    <x v="0"/>
    <x v="1"/>
    <x v="0"/>
    <x v="1"/>
    <x v="1"/>
    <n v="21"/>
    <n v="0"/>
    <n v="0"/>
  </r>
  <r>
    <x v="9"/>
    <x v="1"/>
    <x v="1"/>
    <x v="2"/>
    <x v="1"/>
    <x v="3"/>
    <x v="0"/>
    <x v="0"/>
    <n v="1"/>
    <n v="0"/>
    <n v="0.55000000000000004"/>
  </r>
  <r>
    <x v="10"/>
    <x v="19"/>
    <x v="2"/>
    <x v="0"/>
    <x v="1"/>
    <x v="4"/>
    <x v="3"/>
    <x v="0"/>
    <n v="32"/>
    <n v="0"/>
    <n v="17.600000000000001"/>
  </r>
  <r>
    <x v="5"/>
    <x v="10"/>
    <x v="0"/>
    <x v="1"/>
    <x v="1"/>
    <x v="3"/>
    <x v="0"/>
    <x v="0"/>
    <n v="16"/>
    <n v="0"/>
    <n v="8.8000000000000007"/>
  </r>
  <r>
    <x v="2"/>
    <x v="21"/>
    <x v="0"/>
    <x v="0"/>
    <x v="0"/>
    <x v="2"/>
    <x v="0"/>
    <x v="0"/>
    <n v="1"/>
    <n v="0"/>
    <n v="0.27500000000000002"/>
  </r>
  <r>
    <x v="0"/>
    <x v="10"/>
    <x v="0"/>
    <x v="2"/>
    <x v="0"/>
    <x v="4"/>
    <x v="2"/>
    <x v="1"/>
    <n v="43"/>
    <n v="0"/>
    <n v="0"/>
  </r>
  <r>
    <x v="9"/>
    <x v="17"/>
    <x v="8"/>
    <x v="1"/>
    <x v="1"/>
    <x v="3"/>
    <x v="0"/>
    <x v="1"/>
    <n v="5"/>
    <n v="0"/>
    <n v="0"/>
  </r>
  <r>
    <x v="6"/>
    <x v="10"/>
    <x v="0"/>
    <x v="0"/>
    <x v="0"/>
    <x v="4"/>
    <x v="2"/>
    <x v="1"/>
    <n v="11"/>
    <n v="0"/>
    <n v="0"/>
  </r>
  <r>
    <x v="1"/>
    <x v="8"/>
    <x v="5"/>
    <x v="0"/>
    <x v="1"/>
    <x v="0"/>
    <x v="3"/>
    <x v="1"/>
    <n v="11"/>
    <n v="0"/>
    <n v="0"/>
  </r>
  <r>
    <x v="9"/>
    <x v="10"/>
    <x v="0"/>
    <x v="0"/>
    <x v="1"/>
    <x v="3"/>
    <x v="3"/>
    <x v="1"/>
    <n v="12"/>
    <n v="0"/>
    <n v="0"/>
  </r>
  <r>
    <x v="7"/>
    <x v="16"/>
    <x v="7"/>
    <x v="0"/>
    <x v="1"/>
    <x v="3"/>
    <x v="0"/>
    <x v="0"/>
    <n v="49"/>
    <n v="0"/>
    <n v="26.950000000000003"/>
  </r>
  <r>
    <x v="2"/>
    <x v="10"/>
    <x v="0"/>
    <x v="0"/>
    <x v="0"/>
    <x v="3"/>
    <x v="3"/>
    <x v="0"/>
    <n v="116"/>
    <n v="0"/>
    <n v="63.800000000000004"/>
  </r>
  <r>
    <x v="3"/>
    <x v="17"/>
    <x v="8"/>
    <x v="2"/>
    <x v="1"/>
    <x v="0"/>
    <x v="1"/>
    <x v="1"/>
    <n v="1"/>
    <n v="0"/>
    <n v="0"/>
  </r>
  <r>
    <x v="8"/>
    <x v="2"/>
    <x v="2"/>
    <x v="0"/>
    <x v="1"/>
    <x v="1"/>
    <x v="3"/>
    <x v="0"/>
    <n v="97"/>
    <n v="30.447000000000003"/>
    <n v="43.65"/>
  </r>
  <r>
    <x v="3"/>
    <x v="10"/>
    <x v="0"/>
    <x v="0"/>
    <x v="1"/>
    <x v="3"/>
    <x v="3"/>
    <x v="0"/>
    <n v="665"/>
    <n v="0"/>
    <n v="365.75"/>
  </r>
  <r>
    <x v="7"/>
    <x v="12"/>
    <x v="1"/>
    <x v="0"/>
    <x v="1"/>
    <x v="1"/>
    <x v="2"/>
    <x v="0"/>
    <n v="969"/>
    <n v="267.30170000000004"/>
    <n v="436.05"/>
  </r>
  <r>
    <x v="11"/>
    <x v="9"/>
    <x v="2"/>
    <x v="0"/>
    <x v="1"/>
    <x v="3"/>
    <x v="3"/>
    <x v="1"/>
    <n v="1"/>
    <n v="0"/>
    <n v="0"/>
  </r>
  <r>
    <x v="0"/>
    <x v="13"/>
    <x v="0"/>
    <x v="1"/>
    <x v="1"/>
    <x v="5"/>
    <x v="1"/>
    <x v="1"/>
    <n v="2"/>
    <n v="14.316800000000001"/>
    <n v="0"/>
  </r>
  <r>
    <x v="0"/>
    <x v="15"/>
    <x v="2"/>
    <x v="0"/>
    <x v="1"/>
    <x v="0"/>
    <x v="3"/>
    <x v="1"/>
    <n v="28"/>
    <n v="0"/>
    <n v="0"/>
  </r>
  <r>
    <x v="3"/>
    <x v="22"/>
    <x v="7"/>
    <x v="0"/>
    <x v="1"/>
    <x v="2"/>
    <x v="0"/>
    <x v="0"/>
    <n v="6"/>
    <n v="0"/>
    <n v="1.6500000000000001"/>
  </r>
  <r>
    <x v="11"/>
    <x v="11"/>
    <x v="2"/>
    <x v="1"/>
    <x v="1"/>
    <x v="5"/>
    <x v="2"/>
    <x v="1"/>
    <n v="1"/>
    <n v="1.7678"/>
    <n v="0"/>
  </r>
  <r>
    <x v="1"/>
    <x v="2"/>
    <x v="2"/>
    <x v="0"/>
    <x v="1"/>
    <x v="2"/>
    <x v="0"/>
    <x v="0"/>
    <n v="47"/>
    <n v="0"/>
    <n v="12.925000000000001"/>
  </r>
  <r>
    <x v="2"/>
    <x v="1"/>
    <x v="1"/>
    <x v="1"/>
    <x v="1"/>
    <x v="0"/>
    <x v="1"/>
    <x v="0"/>
    <n v="3"/>
    <n v="0"/>
    <n v="0.82500000000000007"/>
  </r>
  <r>
    <x v="8"/>
    <x v="11"/>
    <x v="2"/>
    <x v="2"/>
    <x v="1"/>
    <x v="1"/>
    <x v="0"/>
    <x v="0"/>
    <n v="77"/>
    <n v="28.899700000000003"/>
    <n v="34.65"/>
  </r>
  <r>
    <x v="5"/>
    <x v="15"/>
    <x v="2"/>
    <x v="1"/>
    <x v="1"/>
    <x v="2"/>
    <x v="2"/>
    <x v="0"/>
    <n v="36"/>
    <n v="0"/>
    <n v="9.5400000000000009"/>
  </r>
  <r>
    <x v="1"/>
    <x v="23"/>
    <x v="2"/>
    <x v="0"/>
    <x v="1"/>
    <x v="4"/>
    <x v="0"/>
    <x v="0"/>
    <n v="1"/>
    <n v="0"/>
    <n v="0.55000000000000004"/>
  </r>
  <r>
    <x v="5"/>
    <x v="19"/>
    <x v="2"/>
    <x v="0"/>
    <x v="1"/>
    <x v="0"/>
    <x v="2"/>
    <x v="0"/>
    <n v="15402"/>
    <n v="0"/>
    <n v="4081.53"/>
  </r>
  <r>
    <x v="5"/>
    <x v="20"/>
    <x v="10"/>
    <x v="2"/>
    <x v="1"/>
    <x v="3"/>
    <x v="2"/>
    <x v="1"/>
    <n v="0"/>
    <n v="0"/>
    <n v="0"/>
  </r>
  <r>
    <x v="2"/>
    <x v="19"/>
    <x v="2"/>
    <x v="0"/>
    <x v="1"/>
    <x v="2"/>
    <x v="3"/>
    <x v="1"/>
    <n v="21"/>
    <n v="0"/>
    <n v="0"/>
  </r>
  <r>
    <x v="7"/>
    <x v="9"/>
    <x v="2"/>
    <x v="2"/>
    <x v="1"/>
    <x v="0"/>
    <x v="3"/>
    <x v="0"/>
    <n v="162"/>
    <n v="0"/>
    <n v="44.550000000000004"/>
  </r>
  <r>
    <x v="1"/>
    <x v="1"/>
    <x v="1"/>
    <x v="0"/>
    <x v="1"/>
    <x v="0"/>
    <x v="3"/>
    <x v="0"/>
    <n v="1798"/>
    <n v="0"/>
    <n v="492.57000000000005"/>
  </r>
  <r>
    <x v="10"/>
    <x v="11"/>
    <x v="2"/>
    <x v="1"/>
    <x v="1"/>
    <x v="4"/>
    <x v="0"/>
    <x v="0"/>
    <n v="5"/>
    <n v="0"/>
    <n v="2.75"/>
  </r>
  <r>
    <x v="8"/>
    <x v="13"/>
    <x v="0"/>
    <x v="1"/>
    <x v="1"/>
    <x v="2"/>
    <x v="2"/>
    <x v="0"/>
    <n v="1"/>
    <n v="0"/>
    <n v="0.27500000000000002"/>
  </r>
  <r>
    <x v="3"/>
    <x v="27"/>
    <x v="12"/>
    <x v="0"/>
    <x v="1"/>
    <x v="0"/>
    <x v="1"/>
    <x v="0"/>
    <n v="1"/>
    <n v="0"/>
    <n v="0.27500000000000002"/>
  </r>
  <r>
    <x v="5"/>
    <x v="9"/>
    <x v="2"/>
    <x v="2"/>
    <x v="1"/>
    <x v="3"/>
    <x v="2"/>
    <x v="1"/>
    <n v="21"/>
    <n v="0"/>
    <n v="0"/>
  </r>
  <r>
    <x v="1"/>
    <x v="4"/>
    <x v="3"/>
    <x v="0"/>
    <x v="0"/>
    <x v="2"/>
    <x v="1"/>
    <x v="0"/>
    <n v="7"/>
    <n v="0"/>
    <n v="1.925"/>
  </r>
  <r>
    <x v="11"/>
    <x v="2"/>
    <x v="2"/>
    <x v="1"/>
    <x v="1"/>
    <x v="0"/>
    <x v="0"/>
    <x v="1"/>
    <n v="2"/>
    <n v="0"/>
    <n v="0"/>
  </r>
  <r>
    <x v="1"/>
    <x v="8"/>
    <x v="5"/>
    <x v="2"/>
    <x v="1"/>
    <x v="0"/>
    <x v="0"/>
    <x v="0"/>
    <n v="12"/>
    <n v="0"/>
    <n v="3.3000000000000003"/>
  </r>
  <r>
    <x v="0"/>
    <x v="12"/>
    <x v="1"/>
    <x v="1"/>
    <x v="1"/>
    <x v="1"/>
    <x v="2"/>
    <x v="0"/>
    <n v="11"/>
    <n v="3.9431000000000003"/>
    <n v="4.95"/>
  </r>
  <r>
    <x v="2"/>
    <x v="11"/>
    <x v="2"/>
    <x v="0"/>
    <x v="1"/>
    <x v="4"/>
    <x v="2"/>
    <x v="0"/>
    <n v="128"/>
    <n v="0"/>
    <n v="70.400000000000006"/>
  </r>
  <r>
    <x v="5"/>
    <x v="4"/>
    <x v="3"/>
    <x v="0"/>
    <x v="1"/>
    <x v="5"/>
    <x v="3"/>
    <x v="0"/>
    <n v="2"/>
    <n v="1.4338"/>
    <n v="1.3800000000000001"/>
  </r>
  <r>
    <x v="5"/>
    <x v="4"/>
    <x v="3"/>
    <x v="2"/>
    <x v="1"/>
    <x v="2"/>
    <x v="0"/>
    <x v="1"/>
    <n v="1"/>
    <n v="0"/>
    <n v="0"/>
  </r>
  <r>
    <x v="3"/>
    <x v="12"/>
    <x v="1"/>
    <x v="0"/>
    <x v="1"/>
    <x v="0"/>
    <x v="2"/>
    <x v="0"/>
    <n v="5521"/>
    <n v="0"/>
    <n v="1518.2750000000001"/>
  </r>
  <r>
    <x v="2"/>
    <x v="12"/>
    <x v="1"/>
    <x v="2"/>
    <x v="1"/>
    <x v="0"/>
    <x v="1"/>
    <x v="0"/>
    <n v="18"/>
    <n v="0"/>
    <n v="4.95"/>
  </r>
  <r>
    <x v="9"/>
    <x v="13"/>
    <x v="0"/>
    <x v="0"/>
    <x v="1"/>
    <x v="3"/>
    <x v="1"/>
    <x v="0"/>
    <n v="2"/>
    <n v="0"/>
    <n v="1.1000000000000001"/>
  </r>
  <r>
    <x v="3"/>
    <x v="26"/>
    <x v="2"/>
    <x v="1"/>
    <x v="1"/>
    <x v="0"/>
    <x v="2"/>
    <x v="1"/>
    <n v="5"/>
    <n v="0"/>
    <n v="0"/>
  </r>
  <r>
    <x v="11"/>
    <x v="4"/>
    <x v="3"/>
    <x v="0"/>
    <x v="0"/>
    <x v="4"/>
    <x v="1"/>
    <x v="0"/>
    <n v="1"/>
    <n v="0"/>
    <n v="0.55000000000000004"/>
  </r>
  <r>
    <x v="7"/>
    <x v="17"/>
    <x v="8"/>
    <x v="2"/>
    <x v="1"/>
    <x v="4"/>
    <x v="3"/>
    <x v="0"/>
    <n v="3"/>
    <n v="0"/>
    <n v="1.6500000000000001"/>
  </r>
  <r>
    <x v="5"/>
    <x v="21"/>
    <x v="0"/>
    <x v="0"/>
    <x v="1"/>
    <x v="1"/>
    <x v="0"/>
    <x v="0"/>
    <n v="1"/>
    <n v="0.1842"/>
    <n v="0.45"/>
  </r>
  <r>
    <x v="0"/>
    <x v="21"/>
    <x v="0"/>
    <x v="0"/>
    <x v="0"/>
    <x v="0"/>
    <x v="0"/>
    <x v="0"/>
    <n v="3"/>
    <n v="0"/>
    <n v="0.79500000000000004"/>
  </r>
  <r>
    <x v="3"/>
    <x v="4"/>
    <x v="3"/>
    <x v="2"/>
    <x v="0"/>
    <x v="0"/>
    <x v="2"/>
    <x v="0"/>
    <n v="50"/>
    <n v="0"/>
    <n v="13.75"/>
  </r>
  <r>
    <x v="4"/>
    <x v="10"/>
    <x v="0"/>
    <x v="2"/>
    <x v="1"/>
    <x v="2"/>
    <x v="3"/>
    <x v="1"/>
    <n v="1"/>
    <n v="0"/>
    <n v="0"/>
  </r>
  <r>
    <x v="7"/>
    <x v="1"/>
    <x v="1"/>
    <x v="0"/>
    <x v="1"/>
    <x v="4"/>
    <x v="1"/>
    <x v="0"/>
    <n v="2"/>
    <n v="0"/>
    <n v="1.1000000000000001"/>
  </r>
  <r>
    <x v="3"/>
    <x v="1"/>
    <x v="1"/>
    <x v="0"/>
    <x v="1"/>
    <x v="5"/>
    <x v="2"/>
    <x v="0"/>
    <n v="1"/>
    <n v="1.9842000000000002"/>
    <n v="0.69000000000000006"/>
  </r>
  <r>
    <x v="5"/>
    <x v="0"/>
    <x v="0"/>
    <x v="0"/>
    <x v="1"/>
    <x v="2"/>
    <x v="3"/>
    <x v="0"/>
    <n v="41"/>
    <n v="0"/>
    <n v="10.865"/>
  </r>
  <r>
    <x v="10"/>
    <x v="5"/>
    <x v="1"/>
    <x v="2"/>
    <x v="1"/>
    <x v="3"/>
    <x v="1"/>
    <x v="0"/>
    <n v="1"/>
    <n v="0"/>
    <n v="0.55000000000000004"/>
  </r>
  <r>
    <x v="3"/>
    <x v="4"/>
    <x v="3"/>
    <x v="1"/>
    <x v="0"/>
    <x v="3"/>
    <x v="2"/>
    <x v="0"/>
    <n v="1"/>
    <n v="0"/>
    <n v="0.55000000000000004"/>
  </r>
  <r>
    <x v="10"/>
    <x v="17"/>
    <x v="8"/>
    <x v="0"/>
    <x v="1"/>
    <x v="0"/>
    <x v="0"/>
    <x v="0"/>
    <n v="4331"/>
    <n v="0"/>
    <n v="1191.0250000000001"/>
  </r>
  <r>
    <x v="6"/>
    <x v="8"/>
    <x v="5"/>
    <x v="0"/>
    <x v="1"/>
    <x v="1"/>
    <x v="2"/>
    <x v="0"/>
    <n v="174"/>
    <n v="46.552800000000005"/>
    <n v="78.3"/>
  </r>
  <r>
    <x v="9"/>
    <x v="0"/>
    <x v="0"/>
    <x v="1"/>
    <x v="1"/>
    <x v="3"/>
    <x v="2"/>
    <x v="1"/>
    <n v="0"/>
    <n v="0"/>
    <n v="0"/>
  </r>
  <r>
    <x v="3"/>
    <x v="17"/>
    <x v="8"/>
    <x v="1"/>
    <x v="1"/>
    <x v="3"/>
    <x v="0"/>
    <x v="0"/>
    <n v="12"/>
    <n v="0"/>
    <n v="6.6000000000000005"/>
  </r>
  <r>
    <x v="3"/>
    <x v="16"/>
    <x v="7"/>
    <x v="1"/>
    <x v="1"/>
    <x v="1"/>
    <x v="3"/>
    <x v="0"/>
    <n v="5"/>
    <n v="2.2544"/>
    <n v="2.25"/>
  </r>
  <r>
    <x v="0"/>
    <x v="17"/>
    <x v="8"/>
    <x v="0"/>
    <x v="1"/>
    <x v="4"/>
    <x v="2"/>
    <x v="0"/>
    <n v="224"/>
    <n v="0"/>
    <n v="123.2"/>
  </r>
  <r>
    <x v="8"/>
    <x v="1"/>
    <x v="1"/>
    <x v="2"/>
    <x v="1"/>
    <x v="4"/>
    <x v="0"/>
    <x v="0"/>
    <n v="2"/>
    <n v="0"/>
    <n v="1.1000000000000001"/>
  </r>
  <r>
    <x v="5"/>
    <x v="10"/>
    <x v="0"/>
    <x v="2"/>
    <x v="1"/>
    <x v="1"/>
    <x v="1"/>
    <x v="0"/>
    <n v="173"/>
    <n v="64.711600000000004"/>
    <n v="77.850000000000009"/>
  </r>
  <r>
    <x v="7"/>
    <x v="10"/>
    <x v="0"/>
    <x v="2"/>
    <x v="0"/>
    <x v="2"/>
    <x v="2"/>
    <x v="1"/>
    <n v="3"/>
    <n v="0"/>
    <n v="0"/>
  </r>
  <r>
    <x v="3"/>
    <x v="10"/>
    <x v="0"/>
    <x v="2"/>
    <x v="1"/>
    <x v="0"/>
    <x v="1"/>
    <x v="0"/>
    <n v="160"/>
    <n v="0"/>
    <n v="44"/>
  </r>
  <r>
    <x v="7"/>
    <x v="10"/>
    <x v="0"/>
    <x v="0"/>
    <x v="1"/>
    <x v="5"/>
    <x v="3"/>
    <x v="0"/>
    <n v="2"/>
    <n v="57.183900000000001"/>
    <n v="1.3800000000000001"/>
  </r>
  <r>
    <x v="5"/>
    <x v="2"/>
    <x v="2"/>
    <x v="0"/>
    <x v="1"/>
    <x v="2"/>
    <x v="0"/>
    <x v="1"/>
    <n v="31"/>
    <n v="0"/>
    <n v="0"/>
  </r>
  <r>
    <x v="6"/>
    <x v="6"/>
    <x v="4"/>
    <x v="2"/>
    <x v="1"/>
    <x v="4"/>
    <x v="2"/>
    <x v="0"/>
    <n v="3"/>
    <n v="0"/>
    <n v="1.6500000000000001"/>
  </r>
  <r>
    <x v="11"/>
    <x v="6"/>
    <x v="4"/>
    <x v="0"/>
    <x v="0"/>
    <x v="3"/>
    <x v="1"/>
    <x v="0"/>
    <n v="8"/>
    <n v="0"/>
    <n v="4.4000000000000004"/>
  </r>
  <r>
    <x v="8"/>
    <x v="10"/>
    <x v="0"/>
    <x v="0"/>
    <x v="1"/>
    <x v="3"/>
    <x v="0"/>
    <x v="0"/>
    <n v="643"/>
    <n v="0"/>
    <n v="353.65000000000003"/>
  </r>
  <r>
    <x v="11"/>
    <x v="17"/>
    <x v="8"/>
    <x v="0"/>
    <x v="1"/>
    <x v="3"/>
    <x v="2"/>
    <x v="1"/>
    <n v="65"/>
    <n v="0"/>
    <n v="0"/>
  </r>
  <r>
    <x v="0"/>
    <x v="5"/>
    <x v="1"/>
    <x v="0"/>
    <x v="1"/>
    <x v="0"/>
    <x v="2"/>
    <x v="0"/>
    <n v="2524"/>
    <n v="0"/>
    <n v="668.86"/>
  </r>
  <r>
    <x v="3"/>
    <x v="22"/>
    <x v="7"/>
    <x v="2"/>
    <x v="1"/>
    <x v="2"/>
    <x v="3"/>
    <x v="0"/>
    <n v="2"/>
    <n v="0"/>
    <n v="0.55000000000000004"/>
  </r>
  <r>
    <x v="5"/>
    <x v="17"/>
    <x v="8"/>
    <x v="0"/>
    <x v="1"/>
    <x v="2"/>
    <x v="3"/>
    <x v="0"/>
    <n v="506"/>
    <n v="0"/>
    <n v="134.09"/>
  </r>
  <r>
    <x v="9"/>
    <x v="6"/>
    <x v="4"/>
    <x v="0"/>
    <x v="0"/>
    <x v="0"/>
    <x v="3"/>
    <x v="1"/>
    <n v="10"/>
    <n v="0"/>
    <n v="0"/>
  </r>
  <r>
    <x v="6"/>
    <x v="16"/>
    <x v="7"/>
    <x v="0"/>
    <x v="1"/>
    <x v="2"/>
    <x v="3"/>
    <x v="1"/>
    <n v="1"/>
    <n v="0"/>
    <n v="0"/>
  </r>
  <r>
    <x v="8"/>
    <x v="11"/>
    <x v="2"/>
    <x v="0"/>
    <x v="1"/>
    <x v="4"/>
    <x v="1"/>
    <x v="1"/>
    <n v="17"/>
    <n v="0"/>
    <n v="0"/>
  </r>
  <r>
    <x v="4"/>
    <x v="10"/>
    <x v="0"/>
    <x v="0"/>
    <x v="1"/>
    <x v="2"/>
    <x v="0"/>
    <x v="0"/>
    <n v="909"/>
    <n v="0"/>
    <n v="240.88500000000002"/>
  </r>
  <r>
    <x v="10"/>
    <x v="11"/>
    <x v="2"/>
    <x v="2"/>
    <x v="1"/>
    <x v="0"/>
    <x v="1"/>
    <x v="0"/>
    <n v="121"/>
    <n v="0"/>
    <n v="33.274999999999999"/>
  </r>
  <r>
    <x v="9"/>
    <x v="6"/>
    <x v="4"/>
    <x v="1"/>
    <x v="1"/>
    <x v="3"/>
    <x v="1"/>
    <x v="0"/>
    <n v="2"/>
    <n v="0"/>
    <n v="1.1000000000000001"/>
  </r>
  <r>
    <x v="3"/>
    <x v="17"/>
    <x v="8"/>
    <x v="2"/>
    <x v="1"/>
    <x v="3"/>
    <x v="2"/>
    <x v="1"/>
    <n v="10"/>
    <n v="0"/>
    <n v="0"/>
  </r>
  <r>
    <x v="11"/>
    <x v="11"/>
    <x v="2"/>
    <x v="0"/>
    <x v="1"/>
    <x v="2"/>
    <x v="1"/>
    <x v="0"/>
    <n v="251"/>
    <n v="0"/>
    <n v="69.025000000000006"/>
  </r>
  <r>
    <x v="5"/>
    <x v="4"/>
    <x v="3"/>
    <x v="2"/>
    <x v="1"/>
    <x v="0"/>
    <x v="0"/>
    <x v="0"/>
    <n v="179"/>
    <n v="0"/>
    <n v="47.435000000000002"/>
  </r>
  <r>
    <x v="0"/>
    <x v="10"/>
    <x v="0"/>
    <x v="1"/>
    <x v="1"/>
    <x v="0"/>
    <x v="3"/>
    <x v="1"/>
    <n v="8"/>
    <n v="0"/>
    <n v="0"/>
  </r>
  <r>
    <x v="7"/>
    <x v="21"/>
    <x v="0"/>
    <x v="0"/>
    <x v="1"/>
    <x v="1"/>
    <x v="0"/>
    <x v="0"/>
    <n v="3"/>
    <n v="0.62060000000000004"/>
    <n v="1.35"/>
  </r>
  <r>
    <x v="1"/>
    <x v="6"/>
    <x v="4"/>
    <x v="0"/>
    <x v="1"/>
    <x v="4"/>
    <x v="0"/>
    <x v="0"/>
    <n v="92"/>
    <n v="0"/>
    <n v="50.6"/>
  </r>
  <r>
    <x v="5"/>
    <x v="10"/>
    <x v="0"/>
    <x v="1"/>
    <x v="0"/>
    <x v="0"/>
    <x v="2"/>
    <x v="0"/>
    <n v="120"/>
    <n v="0"/>
    <n v="31.8"/>
  </r>
  <r>
    <x v="6"/>
    <x v="15"/>
    <x v="2"/>
    <x v="2"/>
    <x v="1"/>
    <x v="3"/>
    <x v="2"/>
    <x v="1"/>
    <n v="0"/>
    <n v="0"/>
    <n v="0"/>
  </r>
  <r>
    <x v="9"/>
    <x v="12"/>
    <x v="1"/>
    <x v="1"/>
    <x v="1"/>
    <x v="4"/>
    <x v="0"/>
    <x v="1"/>
    <n v="22"/>
    <n v="0"/>
    <n v="0"/>
  </r>
  <r>
    <x v="1"/>
    <x v="10"/>
    <x v="0"/>
    <x v="1"/>
    <x v="1"/>
    <x v="0"/>
    <x v="0"/>
    <x v="1"/>
    <n v="10"/>
    <n v="0"/>
    <n v="0"/>
  </r>
  <r>
    <x v="10"/>
    <x v="1"/>
    <x v="1"/>
    <x v="0"/>
    <x v="1"/>
    <x v="2"/>
    <x v="1"/>
    <x v="1"/>
    <n v="3"/>
    <n v="0"/>
    <n v="0"/>
  </r>
  <r>
    <x v="4"/>
    <x v="11"/>
    <x v="2"/>
    <x v="0"/>
    <x v="1"/>
    <x v="2"/>
    <x v="0"/>
    <x v="0"/>
    <n v="436"/>
    <n v="0"/>
    <n v="115.54"/>
  </r>
  <r>
    <x v="10"/>
    <x v="5"/>
    <x v="1"/>
    <x v="2"/>
    <x v="1"/>
    <x v="0"/>
    <x v="2"/>
    <x v="0"/>
    <n v="52"/>
    <n v="0"/>
    <n v="14.3"/>
  </r>
  <r>
    <x v="2"/>
    <x v="10"/>
    <x v="0"/>
    <x v="2"/>
    <x v="0"/>
    <x v="4"/>
    <x v="0"/>
    <x v="0"/>
    <n v="5"/>
    <n v="0"/>
    <n v="2.75"/>
  </r>
  <r>
    <x v="6"/>
    <x v="5"/>
    <x v="1"/>
    <x v="0"/>
    <x v="1"/>
    <x v="4"/>
    <x v="2"/>
    <x v="1"/>
    <n v="3"/>
    <n v="0"/>
    <n v="0"/>
  </r>
  <r>
    <x v="1"/>
    <x v="13"/>
    <x v="0"/>
    <x v="1"/>
    <x v="1"/>
    <x v="0"/>
    <x v="0"/>
    <x v="0"/>
    <n v="1"/>
    <n v="0"/>
    <n v="0.27500000000000002"/>
  </r>
  <r>
    <x v="4"/>
    <x v="12"/>
    <x v="1"/>
    <x v="0"/>
    <x v="1"/>
    <x v="4"/>
    <x v="1"/>
    <x v="1"/>
    <n v="12"/>
    <n v="0"/>
    <n v="0"/>
  </r>
  <r>
    <x v="4"/>
    <x v="2"/>
    <x v="2"/>
    <x v="2"/>
    <x v="1"/>
    <x v="2"/>
    <x v="2"/>
    <x v="0"/>
    <n v="21"/>
    <n v="0"/>
    <n v="5.5650000000000004"/>
  </r>
  <r>
    <x v="3"/>
    <x v="13"/>
    <x v="0"/>
    <x v="1"/>
    <x v="1"/>
    <x v="3"/>
    <x v="2"/>
    <x v="1"/>
    <n v="2"/>
    <n v="0"/>
    <n v="0"/>
  </r>
  <r>
    <x v="7"/>
    <x v="6"/>
    <x v="4"/>
    <x v="0"/>
    <x v="1"/>
    <x v="3"/>
    <x v="1"/>
    <x v="1"/>
    <n v="2"/>
    <n v="0"/>
    <n v="0"/>
  </r>
  <r>
    <x v="8"/>
    <x v="4"/>
    <x v="3"/>
    <x v="1"/>
    <x v="1"/>
    <x v="0"/>
    <x v="3"/>
    <x v="0"/>
    <n v="18"/>
    <n v="0"/>
    <n v="4.95"/>
  </r>
  <r>
    <x v="10"/>
    <x v="4"/>
    <x v="3"/>
    <x v="0"/>
    <x v="0"/>
    <x v="1"/>
    <x v="0"/>
    <x v="0"/>
    <n v="104"/>
    <n v="51.148099999999999"/>
    <n v="46.800000000000004"/>
  </r>
  <r>
    <x v="10"/>
    <x v="10"/>
    <x v="0"/>
    <x v="0"/>
    <x v="1"/>
    <x v="2"/>
    <x v="1"/>
    <x v="1"/>
    <n v="11"/>
    <n v="0"/>
    <n v="0"/>
  </r>
  <r>
    <x v="8"/>
    <x v="9"/>
    <x v="2"/>
    <x v="1"/>
    <x v="1"/>
    <x v="3"/>
    <x v="2"/>
    <x v="0"/>
    <n v="16"/>
    <n v="0"/>
    <n v="8.8000000000000007"/>
  </r>
  <r>
    <x v="2"/>
    <x v="1"/>
    <x v="1"/>
    <x v="0"/>
    <x v="1"/>
    <x v="3"/>
    <x v="3"/>
    <x v="1"/>
    <n v="2"/>
    <n v="0"/>
    <n v="0"/>
  </r>
  <r>
    <x v="9"/>
    <x v="9"/>
    <x v="2"/>
    <x v="0"/>
    <x v="1"/>
    <x v="5"/>
    <x v="0"/>
    <x v="1"/>
    <n v="2"/>
    <n v="26.785"/>
    <n v="0"/>
  </r>
  <r>
    <x v="0"/>
    <x v="16"/>
    <x v="7"/>
    <x v="2"/>
    <x v="1"/>
    <x v="3"/>
    <x v="2"/>
    <x v="0"/>
    <n v="15"/>
    <n v="0"/>
    <n v="8.25"/>
  </r>
  <r>
    <x v="0"/>
    <x v="17"/>
    <x v="8"/>
    <x v="0"/>
    <x v="1"/>
    <x v="1"/>
    <x v="0"/>
    <x v="0"/>
    <n v="1223"/>
    <n v="414.36270000000002"/>
    <n v="550.35"/>
  </r>
  <r>
    <x v="1"/>
    <x v="6"/>
    <x v="4"/>
    <x v="0"/>
    <x v="0"/>
    <x v="4"/>
    <x v="2"/>
    <x v="0"/>
    <n v="35"/>
    <n v="0"/>
    <n v="19.25"/>
  </r>
  <r>
    <x v="2"/>
    <x v="6"/>
    <x v="4"/>
    <x v="2"/>
    <x v="1"/>
    <x v="1"/>
    <x v="3"/>
    <x v="0"/>
    <n v="61"/>
    <n v="15.4893"/>
    <n v="27.450000000000003"/>
  </r>
  <r>
    <x v="2"/>
    <x v="5"/>
    <x v="1"/>
    <x v="2"/>
    <x v="1"/>
    <x v="0"/>
    <x v="3"/>
    <x v="0"/>
    <n v="16"/>
    <n v="0"/>
    <n v="4.4000000000000004"/>
  </r>
  <r>
    <x v="9"/>
    <x v="5"/>
    <x v="1"/>
    <x v="0"/>
    <x v="1"/>
    <x v="3"/>
    <x v="2"/>
    <x v="1"/>
    <n v="5"/>
    <n v="0"/>
    <n v="0"/>
  </r>
  <r>
    <x v="0"/>
    <x v="9"/>
    <x v="2"/>
    <x v="0"/>
    <x v="1"/>
    <x v="2"/>
    <x v="0"/>
    <x v="0"/>
    <n v="184"/>
    <n v="0"/>
    <n v="48.760000000000005"/>
  </r>
  <r>
    <x v="6"/>
    <x v="8"/>
    <x v="5"/>
    <x v="2"/>
    <x v="1"/>
    <x v="1"/>
    <x v="3"/>
    <x v="0"/>
    <n v="9"/>
    <n v="2.0417000000000001"/>
    <n v="4.05"/>
  </r>
  <r>
    <x v="2"/>
    <x v="19"/>
    <x v="2"/>
    <x v="2"/>
    <x v="1"/>
    <x v="2"/>
    <x v="3"/>
    <x v="0"/>
    <n v="40"/>
    <n v="0"/>
    <n v="11"/>
  </r>
  <r>
    <x v="3"/>
    <x v="13"/>
    <x v="0"/>
    <x v="0"/>
    <x v="1"/>
    <x v="1"/>
    <x v="0"/>
    <x v="0"/>
    <n v="30"/>
    <n v="15.985700000000001"/>
    <n v="13.5"/>
  </r>
  <r>
    <x v="0"/>
    <x v="8"/>
    <x v="5"/>
    <x v="0"/>
    <x v="1"/>
    <x v="4"/>
    <x v="2"/>
    <x v="0"/>
    <n v="9"/>
    <n v="0"/>
    <n v="4.95"/>
  </r>
  <r>
    <x v="3"/>
    <x v="10"/>
    <x v="0"/>
    <x v="2"/>
    <x v="1"/>
    <x v="1"/>
    <x v="2"/>
    <x v="0"/>
    <n v="301"/>
    <n v="81.235799999999998"/>
    <n v="135.45000000000002"/>
  </r>
  <r>
    <x v="2"/>
    <x v="4"/>
    <x v="3"/>
    <x v="0"/>
    <x v="0"/>
    <x v="2"/>
    <x v="2"/>
    <x v="0"/>
    <n v="73"/>
    <n v="0"/>
    <n v="20.074999999999999"/>
  </r>
  <r>
    <x v="6"/>
    <x v="3"/>
    <x v="2"/>
    <x v="1"/>
    <x v="1"/>
    <x v="0"/>
    <x v="3"/>
    <x v="1"/>
    <n v="1"/>
    <n v="0"/>
    <n v="0"/>
  </r>
  <r>
    <x v="6"/>
    <x v="10"/>
    <x v="0"/>
    <x v="0"/>
    <x v="1"/>
    <x v="4"/>
    <x v="1"/>
    <x v="1"/>
    <n v="44"/>
    <n v="0"/>
    <n v="0"/>
  </r>
  <r>
    <x v="3"/>
    <x v="1"/>
    <x v="1"/>
    <x v="2"/>
    <x v="1"/>
    <x v="1"/>
    <x v="1"/>
    <x v="0"/>
    <n v="13"/>
    <n v="6.0789"/>
    <n v="5.8500000000000005"/>
  </r>
  <r>
    <x v="1"/>
    <x v="11"/>
    <x v="2"/>
    <x v="2"/>
    <x v="1"/>
    <x v="2"/>
    <x v="2"/>
    <x v="0"/>
    <n v="290"/>
    <n v="0"/>
    <n v="79.75"/>
  </r>
  <r>
    <x v="1"/>
    <x v="8"/>
    <x v="5"/>
    <x v="2"/>
    <x v="1"/>
    <x v="3"/>
    <x v="0"/>
    <x v="0"/>
    <n v="2"/>
    <n v="0"/>
    <n v="1.1000000000000001"/>
  </r>
  <r>
    <x v="10"/>
    <x v="10"/>
    <x v="0"/>
    <x v="0"/>
    <x v="1"/>
    <x v="0"/>
    <x v="1"/>
    <x v="0"/>
    <n v="3307"/>
    <n v="0"/>
    <n v="909.42500000000007"/>
  </r>
  <r>
    <x v="9"/>
    <x v="6"/>
    <x v="4"/>
    <x v="0"/>
    <x v="1"/>
    <x v="4"/>
    <x v="2"/>
    <x v="0"/>
    <n v="189"/>
    <n v="0"/>
    <n v="103.95"/>
  </r>
  <r>
    <x v="5"/>
    <x v="6"/>
    <x v="4"/>
    <x v="2"/>
    <x v="0"/>
    <x v="3"/>
    <x v="2"/>
    <x v="1"/>
    <n v="0"/>
    <n v="0"/>
    <n v="0"/>
  </r>
  <r>
    <x v="9"/>
    <x v="5"/>
    <x v="1"/>
    <x v="0"/>
    <x v="1"/>
    <x v="4"/>
    <x v="3"/>
    <x v="0"/>
    <n v="7"/>
    <n v="0"/>
    <n v="3.85"/>
  </r>
  <r>
    <x v="4"/>
    <x v="11"/>
    <x v="2"/>
    <x v="1"/>
    <x v="1"/>
    <x v="1"/>
    <x v="1"/>
    <x v="0"/>
    <n v="18"/>
    <n v="3.5323000000000002"/>
    <n v="8.1"/>
  </r>
  <r>
    <x v="8"/>
    <x v="7"/>
    <x v="2"/>
    <x v="0"/>
    <x v="1"/>
    <x v="3"/>
    <x v="2"/>
    <x v="1"/>
    <n v="0"/>
    <n v="0"/>
    <n v="0"/>
  </r>
  <r>
    <x v="4"/>
    <x v="15"/>
    <x v="2"/>
    <x v="0"/>
    <x v="1"/>
    <x v="0"/>
    <x v="3"/>
    <x v="1"/>
    <n v="25"/>
    <n v="0"/>
    <n v="0"/>
  </r>
  <r>
    <x v="8"/>
    <x v="4"/>
    <x v="3"/>
    <x v="2"/>
    <x v="0"/>
    <x v="0"/>
    <x v="2"/>
    <x v="1"/>
    <n v="6"/>
    <n v="0"/>
    <n v="0"/>
  </r>
  <r>
    <x v="0"/>
    <x v="6"/>
    <x v="4"/>
    <x v="1"/>
    <x v="0"/>
    <x v="0"/>
    <x v="2"/>
    <x v="0"/>
    <n v="24"/>
    <n v="0"/>
    <n v="6.36"/>
  </r>
  <r>
    <x v="7"/>
    <x v="1"/>
    <x v="1"/>
    <x v="2"/>
    <x v="1"/>
    <x v="3"/>
    <x v="2"/>
    <x v="1"/>
    <n v="1"/>
    <n v="0"/>
    <n v="0"/>
  </r>
  <r>
    <x v="9"/>
    <x v="19"/>
    <x v="2"/>
    <x v="2"/>
    <x v="1"/>
    <x v="2"/>
    <x v="1"/>
    <x v="0"/>
    <n v="4"/>
    <n v="0"/>
    <n v="1.06"/>
  </r>
  <r>
    <x v="0"/>
    <x v="19"/>
    <x v="2"/>
    <x v="1"/>
    <x v="1"/>
    <x v="3"/>
    <x v="3"/>
    <x v="0"/>
    <n v="8"/>
    <n v="0"/>
    <n v="4.4000000000000004"/>
  </r>
  <r>
    <x v="7"/>
    <x v="17"/>
    <x v="8"/>
    <x v="2"/>
    <x v="1"/>
    <x v="0"/>
    <x v="2"/>
    <x v="1"/>
    <n v="59"/>
    <n v="0"/>
    <n v="0"/>
  </r>
  <r>
    <x v="4"/>
    <x v="10"/>
    <x v="0"/>
    <x v="2"/>
    <x v="0"/>
    <x v="0"/>
    <x v="1"/>
    <x v="0"/>
    <n v="40"/>
    <n v="0"/>
    <n v="10.6"/>
  </r>
  <r>
    <x v="4"/>
    <x v="18"/>
    <x v="9"/>
    <x v="0"/>
    <x v="1"/>
    <x v="2"/>
    <x v="3"/>
    <x v="0"/>
    <n v="2"/>
    <n v="0"/>
    <n v="0.53"/>
  </r>
  <r>
    <x v="6"/>
    <x v="16"/>
    <x v="7"/>
    <x v="1"/>
    <x v="1"/>
    <x v="0"/>
    <x v="0"/>
    <x v="0"/>
    <n v="8"/>
    <n v="0"/>
    <n v="2.2000000000000002"/>
  </r>
  <r>
    <x v="10"/>
    <x v="9"/>
    <x v="2"/>
    <x v="2"/>
    <x v="1"/>
    <x v="0"/>
    <x v="0"/>
    <x v="1"/>
    <n v="2"/>
    <n v="0"/>
    <n v="0"/>
  </r>
  <r>
    <x v="9"/>
    <x v="19"/>
    <x v="2"/>
    <x v="1"/>
    <x v="1"/>
    <x v="3"/>
    <x v="2"/>
    <x v="1"/>
    <n v="2"/>
    <n v="0"/>
    <n v="0"/>
  </r>
  <r>
    <x v="2"/>
    <x v="10"/>
    <x v="0"/>
    <x v="1"/>
    <x v="1"/>
    <x v="2"/>
    <x v="3"/>
    <x v="0"/>
    <n v="39"/>
    <n v="0"/>
    <n v="10.725"/>
  </r>
  <r>
    <x v="2"/>
    <x v="4"/>
    <x v="3"/>
    <x v="2"/>
    <x v="1"/>
    <x v="2"/>
    <x v="3"/>
    <x v="1"/>
    <n v="2"/>
    <n v="0"/>
    <n v="0"/>
  </r>
  <r>
    <x v="0"/>
    <x v="17"/>
    <x v="8"/>
    <x v="2"/>
    <x v="1"/>
    <x v="2"/>
    <x v="3"/>
    <x v="1"/>
    <n v="3"/>
    <n v="0"/>
    <n v="0"/>
  </r>
  <r>
    <x v="8"/>
    <x v="4"/>
    <x v="3"/>
    <x v="2"/>
    <x v="0"/>
    <x v="1"/>
    <x v="2"/>
    <x v="0"/>
    <n v="10"/>
    <n v="11.059700000000001"/>
    <n v="4.5"/>
  </r>
  <r>
    <x v="5"/>
    <x v="10"/>
    <x v="0"/>
    <x v="1"/>
    <x v="0"/>
    <x v="1"/>
    <x v="0"/>
    <x v="0"/>
    <n v="5"/>
    <n v="0.70630000000000004"/>
    <n v="2.25"/>
  </r>
  <r>
    <x v="2"/>
    <x v="6"/>
    <x v="4"/>
    <x v="1"/>
    <x v="1"/>
    <x v="4"/>
    <x v="2"/>
    <x v="0"/>
    <n v="3"/>
    <n v="0"/>
    <n v="1.6500000000000001"/>
  </r>
  <r>
    <x v="7"/>
    <x v="10"/>
    <x v="0"/>
    <x v="2"/>
    <x v="1"/>
    <x v="0"/>
    <x v="3"/>
    <x v="0"/>
    <n v="769"/>
    <n v="0"/>
    <n v="211.47500000000002"/>
  </r>
  <r>
    <x v="5"/>
    <x v="0"/>
    <x v="0"/>
    <x v="1"/>
    <x v="0"/>
    <x v="1"/>
    <x v="3"/>
    <x v="0"/>
    <n v="1"/>
    <n v="1.0505"/>
    <n v="0.45"/>
  </r>
  <r>
    <x v="6"/>
    <x v="17"/>
    <x v="8"/>
    <x v="2"/>
    <x v="1"/>
    <x v="1"/>
    <x v="1"/>
    <x v="0"/>
    <n v="103"/>
    <n v="18.4223"/>
    <n v="46.35"/>
  </r>
  <r>
    <x v="11"/>
    <x v="6"/>
    <x v="4"/>
    <x v="2"/>
    <x v="0"/>
    <x v="0"/>
    <x v="2"/>
    <x v="0"/>
    <n v="210"/>
    <n v="0"/>
    <n v="57.75"/>
  </r>
  <r>
    <x v="6"/>
    <x v="11"/>
    <x v="2"/>
    <x v="1"/>
    <x v="1"/>
    <x v="4"/>
    <x v="2"/>
    <x v="0"/>
    <n v="21"/>
    <n v="0"/>
    <n v="11.55"/>
  </r>
  <r>
    <x v="1"/>
    <x v="7"/>
    <x v="2"/>
    <x v="0"/>
    <x v="1"/>
    <x v="0"/>
    <x v="2"/>
    <x v="0"/>
    <n v="53"/>
    <n v="0"/>
    <n v="14.575000000000001"/>
  </r>
  <r>
    <x v="11"/>
    <x v="2"/>
    <x v="2"/>
    <x v="1"/>
    <x v="1"/>
    <x v="1"/>
    <x v="0"/>
    <x v="0"/>
    <n v="5"/>
    <n v="1.0541"/>
    <n v="2.25"/>
  </r>
  <r>
    <x v="8"/>
    <x v="10"/>
    <x v="0"/>
    <x v="1"/>
    <x v="0"/>
    <x v="1"/>
    <x v="2"/>
    <x v="0"/>
    <n v="16"/>
    <n v="3.8791000000000002"/>
    <n v="7.2"/>
  </r>
  <r>
    <x v="8"/>
    <x v="17"/>
    <x v="8"/>
    <x v="0"/>
    <x v="1"/>
    <x v="2"/>
    <x v="1"/>
    <x v="1"/>
    <n v="11"/>
    <n v="0"/>
    <n v="0"/>
  </r>
  <r>
    <x v="3"/>
    <x v="17"/>
    <x v="8"/>
    <x v="2"/>
    <x v="1"/>
    <x v="1"/>
    <x v="1"/>
    <x v="0"/>
    <n v="79"/>
    <n v="16.131"/>
    <n v="35.550000000000004"/>
  </r>
  <r>
    <x v="11"/>
    <x v="10"/>
    <x v="0"/>
    <x v="0"/>
    <x v="1"/>
    <x v="4"/>
    <x v="3"/>
    <x v="0"/>
    <n v="92"/>
    <n v="0"/>
    <n v="50.6"/>
  </r>
  <r>
    <x v="1"/>
    <x v="13"/>
    <x v="0"/>
    <x v="0"/>
    <x v="1"/>
    <x v="0"/>
    <x v="2"/>
    <x v="0"/>
    <n v="322"/>
    <n v="0"/>
    <n v="88.55"/>
  </r>
  <r>
    <x v="1"/>
    <x v="4"/>
    <x v="3"/>
    <x v="0"/>
    <x v="1"/>
    <x v="1"/>
    <x v="0"/>
    <x v="0"/>
    <n v="3845"/>
    <n v="1403.2626"/>
    <n v="1730.25"/>
  </r>
  <r>
    <x v="11"/>
    <x v="10"/>
    <x v="0"/>
    <x v="2"/>
    <x v="1"/>
    <x v="5"/>
    <x v="2"/>
    <x v="0"/>
    <n v="1"/>
    <n v="4.6345999999999998"/>
    <n v="0.69000000000000006"/>
  </r>
  <r>
    <x v="6"/>
    <x v="10"/>
    <x v="0"/>
    <x v="1"/>
    <x v="0"/>
    <x v="2"/>
    <x v="2"/>
    <x v="0"/>
    <n v="11"/>
    <n v="0"/>
    <n v="3.0250000000000004"/>
  </r>
  <r>
    <x v="11"/>
    <x v="17"/>
    <x v="8"/>
    <x v="0"/>
    <x v="1"/>
    <x v="2"/>
    <x v="3"/>
    <x v="1"/>
    <n v="16"/>
    <n v="0"/>
    <n v="0"/>
  </r>
  <r>
    <x v="1"/>
    <x v="11"/>
    <x v="2"/>
    <x v="1"/>
    <x v="1"/>
    <x v="2"/>
    <x v="2"/>
    <x v="1"/>
    <n v="13"/>
    <n v="0"/>
    <n v="0"/>
  </r>
  <r>
    <x v="8"/>
    <x v="22"/>
    <x v="7"/>
    <x v="0"/>
    <x v="1"/>
    <x v="1"/>
    <x v="1"/>
    <x v="0"/>
    <n v="3"/>
    <n v="0.51850000000000007"/>
    <n v="1.35"/>
  </r>
  <r>
    <x v="3"/>
    <x v="11"/>
    <x v="2"/>
    <x v="0"/>
    <x v="1"/>
    <x v="4"/>
    <x v="0"/>
    <x v="1"/>
    <n v="60"/>
    <n v="0"/>
    <n v="0"/>
  </r>
  <r>
    <x v="8"/>
    <x v="19"/>
    <x v="2"/>
    <x v="2"/>
    <x v="1"/>
    <x v="0"/>
    <x v="3"/>
    <x v="1"/>
    <n v="13"/>
    <n v="0"/>
    <n v="0"/>
  </r>
  <r>
    <x v="11"/>
    <x v="1"/>
    <x v="1"/>
    <x v="1"/>
    <x v="1"/>
    <x v="2"/>
    <x v="0"/>
    <x v="0"/>
    <n v="1"/>
    <n v="0"/>
    <n v="0.27500000000000002"/>
  </r>
  <r>
    <x v="10"/>
    <x v="4"/>
    <x v="3"/>
    <x v="2"/>
    <x v="1"/>
    <x v="2"/>
    <x v="3"/>
    <x v="0"/>
    <n v="32"/>
    <n v="0"/>
    <n v="8.8000000000000007"/>
  </r>
  <r>
    <x v="3"/>
    <x v="9"/>
    <x v="2"/>
    <x v="2"/>
    <x v="1"/>
    <x v="3"/>
    <x v="2"/>
    <x v="0"/>
    <n v="39"/>
    <n v="0"/>
    <n v="21.45"/>
  </r>
  <r>
    <x v="6"/>
    <x v="5"/>
    <x v="1"/>
    <x v="2"/>
    <x v="1"/>
    <x v="0"/>
    <x v="3"/>
    <x v="0"/>
    <n v="13"/>
    <n v="0"/>
    <n v="3.5750000000000002"/>
  </r>
  <r>
    <x v="5"/>
    <x v="28"/>
    <x v="13"/>
    <x v="2"/>
    <x v="1"/>
    <x v="3"/>
    <x v="2"/>
    <x v="1"/>
    <n v="0"/>
    <n v="0"/>
    <n v="0"/>
  </r>
  <r>
    <x v="1"/>
    <x v="10"/>
    <x v="0"/>
    <x v="0"/>
    <x v="0"/>
    <x v="4"/>
    <x v="2"/>
    <x v="1"/>
    <n v="4"/>
    <n v="0"/>
    <n v="0"/>
  </r>
  <r>
    <x v="7"/>
    <x v="4"/>
    <x v="3"/>
    <x v="0"/>
    <x v="0"/>
    <x v="1"/>
    <x v="1"/>
    <x v="0"/>
    <n v="105"/>
    <n v="29.514800000000001"/>
    <n v="47.25"/>
  </r>
  <r>
    <x v="5"/>
    <x v="17"/>
    <x v="8"/>
    <x v="2"/>
    <x v="1"/>
    <x v="3"/>
    <x v="1"/>
    <x v="0"/>
    <n v="8"/>
    <n v="0"/>
    <n v="4.4000000000000004"/>
  </r>
  <r>
    <x v="0"/>
    <x v="6"/>
    <x v="4"/>
    <x v="0"/>
    <x v="1"/>
    <x v="4"/>
    <x v="0"/>
    <x v="1"/>
    <n v="115"/>
    <n v="0"/>
    <n v="0"/>
  </r>
  <r>
    <x v="3"/>
    <x v="8"/>
    <x v="5"/>
    <x v="0"/>
    <x v="1"/>
    <x v="0"/>
    <x v="2"/>
    <x v="1"/>
    <n v="46"/>
    <n v="0"/>
    <n v="0"/>
  </r>
  <r>
    <x v="1"/>
    <x v="1"/>
    <x v="1"/>
    <x v="0"/>
    <x v="1"/>
    <x v="3"/>
    <x v="1"/>
    <x v="0"/>
    <n v="24"/>
    <n v="0"/>
    <n v="13.200000000000001"/>
  </r>
  <r>
    <x v="2"/>
    <x v="10"/>
    <x v="0"/>
    <x v="1"/>
    <x v="1"/>
    <x v="4"/>
    <x v="0"/>
    <x v="0"/>
    <n v="1"/>
    <n v="0"/>
    <n v="0.55000000000000004"/>
  </r>
  <r>
    <x v="3"/>
    <x v="0"/>
    <x v="0"/>
    <x v="1"/>
    <x v="1"/>
    <x v="0"/>
    <x v="0"/>
    <x v="0"/>
    <n v="2"/>
    <n v="0"/>
    <n v="0.55000000000000004"/>
  </r>
  <r>
    <x v="0"/>
    <x v="10"/>
    <x v="0"/>
    <x v="2"/>
    <x v="1"/>
    <x v="3"/>
    <x v="3"/>
    <x v="1"/>
    <n v="5"/>
    <n v="0"/>
    <n v="0"/>
  </r>
  <r>
    <x v="9"/>
    <x v="11"/>
    <x v="2"/>
    <x v="1"/>
    <x v="1"/>
    <x v="3"/>
    <x v="2"/>
    <x v="0"/>
    <n v="77"/>
    <n v="0"/>
    <n v="42.35"/>
  </r>
  <r>
    <x v="10"/>
    <x v="15"/>
    <x v="2"/>
    <x v="0"/>
    <x v="1"/>
    <x v="0"/>
    <x v="3"/>
    <x v="0"/>
    <n v="1717"/>
    <n v="0"/>
    <n v="472.17500000000001"/>
  </r>
  <r>
    <x v="5"/>
    <x v="6"/>
    <x v="4"/>
    <x v="2"/>
    <x v="1"/>
    <x v="4"/>
    <x v="0"/>
    <x v="1"/>
    <n v="7"/>
    <n v="0"/>
    <n v="0"/>
  </r>
  <r>
    <x v="2"/>
    <x v="1"/>
    <x v="1"/>
    <x v="0"/>
    <x v="1"/>
    <x v="2"/>
    <x v="0"/>
    <x v="0"/>
    <n v="138"/>
    <n v="0"/>
    <n v="37.950000000000003"/>
  </r>
  <r>
    <x v="4"/>
    <x v="19"/>
    <x v="2"/>
    <x v="1"/>
    <x v="1"/>
    <x v="0"/>
    <x v="1"/>
    <x v="1"/>
    <n v="8"/>
    <n v="0"/>
    <n v="0"/>
  </r>
  <r>
    <x v="3"/>
    <x v="29"/>
    <x v="1"/>
    <x v="0"/>
    <x v="1"/>
    <x v="0"/>
    <x v="0"/>
    <x v="0"/>
    <n v="1"/>
    <n v="0"/>
    <n v="0.27500000000000002"/>
  </r>
  <r>
    <x v="8"/>
    <x v="9"/>
    <x v="2"/>
    <x v="0"/>
    <x v="1"/>
    <x v="3"/>
    <x v="2"/>
    <x v="0"/>
    <n v="881"/>
    <n v="0"/>
    <n v="484.55"/>
  </r>
  <r>
    <x v="7"/>
    <x v="12"/>
    <x v="1"/>
    <x v="0"/>
    <x v="1"/>
    <x v="0"/>
    <x v="2"/>
    <x v="0"/>
    <n v="6495"/>
    <n v="0"/>
    <n v="1786.125"/>
  </r>
  <r>
    <x v="7"/>
    <x v="6"/>
    <x v="4"/>
    <x v="2"/>
    <x v="1"/>
    <x v="0"/>
    <x v="2"/>
    <x v="0"/>
    <n v="819"/>
    <n v="0"/>
    <n v="225.22500000000002"/>
  </r>
  <r>
    <x v="10"/>
    <x v="12"/>
    <x v="1"/>
    <x v="2"/>
    <x v="1"/>
    <x v="1"/>
    <x v="0"/>
    <x v="0"/>
    <n v="10"/>
    <n v="3.2745000000000002"/>
    <n v="4.5"/>
  </r>
  <r>
    <x v="11"/>
    <x v="14"/>
    <x v="6"/>
    <x v="0"/>
    <x v="1"/>
    <x v="0"/>
    <x v="0"/>
    <x v="0"/>
    <n v="2"/>
    <n v="0"/>
    <n v="0.55000000000000004"/>
  </r>
  <r>
    <x v="10"/>
    <x v="11"/>
    <x v="2"/>
    <x v="2"/>
    <x v="1"/>
    <x v="2"/>
    <x v="0"/>
    <x v="0"/>
    <n v="104"/>
    <n v="0"/>
    <n v="28.6"/>
  </r>
  <r>
    <x v="5"/>
    <x v="0"/>
    <x v="0"/>
    <x v="0"/>
    <x v="1"/>
    <x v="1"/>
    <x v="1"/>
    <x v="0"/>
    <n v="128"/>
    <n v="28.6602"/>
    <n v="57.6"/>
  </r>
  <r>
    <x v="4"/>
    <x v="6"/>
    <x v="4"/>
    <x v="1"/>
    <x v="1"/>
    <x v="1"/>
    <x v="3"/>
    <x v="0"/>
    <n v="2"/>
    <n v="0.28650000000000003"/>
    <n v="0.9"/>
  </r>
  <r>
    <x v="2"/>
    <x v="17"/>
    <x v="8"/>
    <x v="0"/>
    <x v="1"/>
    <x v="0"/>
    <x v="1"/>
    <x v="0"/>
    <n v="1247"/>
    <n v="0"/>
    <n v="342.92500000000001"/>
  </r>
  <r>
    <x v="5"/>
    <x v="11"/>
    <x v="2"/>
    <x v="0"/>
    <x v="1"/>
    <x v="3"/>
    <x v="0"/>
    <x v="1"/>
    <n v="2"/>
    <n v="0"/>
    <n v="0"/>
  </r>
  <r>
    <x v="4"/>
    <x v="11"/>
    <x v="2"/>
    <x v="0"/>
    <x v="1"/>
    <x v="4"/>
    <x v="3"/>
    <x v="1"/>
    <n v="32"/>
    <n v="0"/>
    <n v="0"/>
  </r>
  <r>
    <x v="10"/>
    <x v="4"/>
    <x v="3"/>
    <x v="0"/>
    <x v="1"/>
    <x v="0"/>
    <x v="1"/>
    <x v="1"/>
    <n v="28"/>
    <n v="0"/>
    <n v="0"/>
  </r>
  <r>
    <x v="9"/>
    <x v="16"/>
    <x v="7"/>
    <x v="1"/>
    <x v="1"/>
    <x v="0"/>
    <x v="2"/>
    <x v="1"/>
    <n v="3"/>
    <n v="0"/>
    <n v="0"/>
  </r>
  <r>
    <x v="8"/>
    <x v="14"/>
    <x v="6"/>
    <x v="2"/>
    <x v="1"/>
    <x v="0"/>
    <x v="0"/>
    <x v="0"/>
    <n v="1"/>
    <n v="0"/>
    <n v="0.27500000000000002"/>
  </r>
  <r>
    <x v="8"/>
    <x v="12"/>
    <x v="1"/>
    <x v="0"/>
    <x v="1"/>
    <x v="4"/>
    <x v="0"/>
    <x v="1"/>
    <n v="45"/>
    <n v="0"/>
    <n v="0"/>
  </r>
  <r>
    <x v="10"/>
    <x v="19"/>
    <x v="2"/>
    <x v="0"/>
    <x v="1"/>
    <x v="2"/>
    <x v="2"/>
    <x v="0"/>
    <n v="1463"/>
    <n v="0"/>
    <n v="402.32500000000005"/>
  </r>
  <r>
    <x v="5"/>
    <x v="12"/>
    <x v="1"/>
    <x v="1"/>
    <x v="1"/>
    <x v="4"/>
    <x v="0"/>
    <x v="1"/>
    <n v="22"/>
    <n v="0"/>
    <n v="0"/>
  </r>
  <r>
    <x v="1"/>
    <x v="21"/>
    <x v="0"/>
    <x v="0"/>
    <x v="0"/>
    <x v="0"/>
    <x v="2"/>
    <x v="0"/>
    <n v="3"/>
    <n v="0"/>
    <n v="0.82500000000000007"/>
  </r>
  <r>
    <x v="6"/>
    <x v="9"/>
    <x v="2"/>
    <x v="2"/>
    <x v="1"/>
    <x v="0"/>
    <x v="0"/>
    <x v="1"/>
    <n v="1"/>
    <n v="0"/>
    <n v="0"/>
  </r>
  <r>
    <x v="2"/>
    <x v="14"/>
    <x v="6"/>
    <x v="0"/>
    <x v="1"/>
    <x v="3"/>
    <x v="2"/>
    <x v="1"/>
    <n v="0"/>
    <n v="0"/>
    <n v="0"/>
  </r>
  <r>
    <x v="6"/>
    <x v="9"/>
    <x v="2"/>
    <x v="2"/>
    <x v="1"/>
    <x v="4"/>
    <x v="2"/>
    <x v="0"/>
    <n v="1"/>
    <n v="0"/>
    <n v="0.55000000000000004"/>
  </r>
  <r>
    <x v="2"/>
    <x v="9"/>
    <x v="2"/>
    <x v="2"/>
    <x v="1"/>
    <x v="1"/>
    <x v="3"/>
    <x v="0"/>
    <n v="18"/>
    <n v="4.5792000000000002"/>
    <n v="8.1"/>
  </r>
  <r>
    <x v="0"/>
    <x v="10"/>
    <x v="0"/>
    <x v="0"/>
    <x v="1"/>
    <x v="5"/>
    <x v="3"/>
    <x v="1"/>
    <n v="5"/>
    <n v="118.8546"/>
    <n v="0"/>
  </r>
  <r>
    <x v="10"/>
    <x v="17"/>
    <x v="8"/>
    <x v="1"/>
    <x v="1"/>
    <x v="4"/>
    <x v="3"/>
    <x v="1"/>
    <n v="13"/>
    <n v="0"/>
    <n v="0"/>
  </r>
  <r>
    <x v="2"/>
    <x v="21"/>
    <x v="0"/>
    <x v="0"/>
    <x v="1"/>
    <x v="2"/>
    <x v="2"/>
    <x v="0"/>
    <n v="3"/>
    <n v="0"/>
    <n v="0.82500000000000007"/>
  </r>
  <r>
    <x v="2"/>
    <x v="4"/>
    <x v="3"/>
    <x v="2"/>
    <x v="1"/>
    <x v="4"/>
    <x v="0"/>
    <x v="0"/>
    <n v="1"/>
    <n v="0"/>
    <n v="0.55000000000000004"/>
  </r>
  <r>
    <x v="2"/>
    <x v="10"/>
    <x v="0"/>
    <x v="1"/>
    <x v="0"/>
    <x v="2"/>
    <x v="0"/>
    <x v="0"/>
    <n v="6"/>
    <n v="0"/>
    <n v="1.6500000000000001"/>
  </r>
  <r>
    <x v="11"/>
    <x v="12"/>
    <x v="1"/>
    <x v="0"/>
    <x v="1"/>
    <x v="2"/>
    <x v="0"/>
    <x v="1"/>
    <n v="3"/>
    <n v="0"/>
    <n v="0"/>
  </r>
  <r>
    <x v="8"/>
    <x v="19"/>
    <x v="2"/>
    <x v="1"/>
    <x v="1"/>
    <x v="2"/>
    <x v="0"/>
    <x v="0"/>
    <n v="14"/>
    <n v="0"/>
    <n v="3.85"/>
  </r>
  <r>
    <x v="1"/>
    <x v="6"/>
    <x v="4"/>
    <x v="2"/>
    <x v="0"/>
    <x v="3"/>
    <x v="0"/>
    <x v="0"/>
    <n v="2"/>
    <n v="0"/>
    <n v="1.1000000000000001"/>
  </r>
  <r>
    <x v="8"/>
    <x v="16"/>
    <x v="7"/>
    <x v="2"/>
    <x v="1"/>
    <x v="2"/>
    <x v="3"/>
    <x v="0"/>
    <n v="3"/>
    <n v="0"/>
    <n v="0.82500000000000007"/>
  </r>
  <r>
    <x v="6"/>
    <x v="22"/>
    <x v="7"/>
    <x v="0"/>
    <x v="1"/>
    <x v="3"/>
    <x v="3"/>
    <x v="0"/>
    <n v="6"/>
    <n v="0"/>
    <n v="3.3000000000000003"/>
  </r>
  <r>
    <x v="0"/>
    <x v="5"/>
    <x v="1"/>
    <x v="2"/>
    <x v="1"/>
    <x v="0"/>
    <x v="0"/>
    <x v="0"/>
    <n v="17"/>
    <n v="0"/>
    <n v="4.5049999999999999"/>
  </r>
  <r>
    <x v="4"/>
    <x v="26"/>
    <x v="2"/>
    <x v="0"/>
    <x v="1"/>
    <x v="0"/>
    <x v="2"/>
    <x v="1"/>
    <n v="43"/>
    <n v="0"/>
    <n v="0"/>
  </r>
  <r>
    <x v="7"/>
    <x v="8"/>
    <x v="5"/>
    <x v="2"/>
    <x v="1"/>
    <x v="0"/>
    <x v="0"/>
    <x v="1"/>
    <n v="1"/>
    <n v="0"/>
    <n v="0"/>
  </r>
  <r>
    <x v="11"/>
    <x v="15"/>
    <x v="2"/>
    <x v="1"/>
    <x v="1"/>
    <x v="0"/>
    <x v="1"/>
    <x v="1"/>
    <n v="7"/>
    <n v="0"/>
    <n v="0"/>
  </r>
  <r>
    <x v="1"/>
    <x v="0"/>
    <x v="0"/>
    <x v="1"/>
    <x v="1"/>
    <x v="0"/>
    <x v="2"/>
    <x v="0"/>
    <n v="14"/>
    <n v="0"/>
    <n v="3.85"/>
  </r>
  <r>
    <x v="3"/>
    <x v="22"/>
    <x v="7"/>
    <x v="0"/>
    <x v="1"/>
    <x v="1"/>
    <x v="0"/>
    <x v="0"/>
    <n v="14"/>
    <n v="2.7914000000000003"/>
    <n v="6.3000000000000007"/>
  </r>
  <r>
    <x v="9"/>
    <x v="4"/>
    <x v="3"/>
    <x v="2"/>
    <x v="0"/>
    <x v="0"/>
    <x v="2"/>
    <x v="0"/>
    <n v="45"/>
    <n v="0"/>
    <n v="11.925000000000001"/>
  </r>
  <r>
    <x v="8"/>
    <x v="5"/>
    <x v="1"/>
    <x v="0"/>
    <x v="1"/>
    <x v="1"/>
    <x v="3"/>
    <x v="0"/>
    <n v="76"/>
    <n v="19.079499999999999"/>
    <n v="34.200000000000003"/>
  </r>
  <r>
    <x v="6"/>
    <x v="10"/>
    <x v="0"/>
    <x v="2"/>
    <x v="0"/>
    <x v="0"/>
    <x v="2"/>
    <x v="0"/>
    <n v="546"/>
    <n v="0"/>
    <n v="150.15"/>
  </r>
  <r>
    <x v="0"/>
    <x v="9"/>
    <x v="2"/>
    <x v="1"/>
    <x v="1"/>
    <x v="2"/>
    <x v="3"/>
    <x v="0"/>
    <n v="6"/>
    <n v="0"/>
    <n v="1.59"/>
  </r>
  <r>
    <x v="5"/>
    <x v="10"/>
    <x v="0"/>
    <x v="2"/>
    <x v="1"/>
    <x v="2"/>
    <x v="2"/>
    <x v="1"/>
    <n v="8"/>
    <n v="0"/>
    <n v="0"/>
  </r>
  <r>
    <x v="1"/>
    <x v="17"/>
    <x v="8"/>
    <x v="1"/>
    <x v="1"/>
    <x v="4"/>
    <x v="1"/>
    <x v="0"/>
    <n v="4"/>
    <n v="0"/>
    <n v="2.2000000000000002"/>
  </r>
  <r>
    <x v="9"/>
    <x v="17"/>
    <x v="8"/>
    <x v="1"/>
    <x v="1"/>
    <x v="4"/>
    <x v="0"/>
    <x v="1"/>
    <n v="26"/>
    <n v="0"/>
    <n v="0"/>
  </r>
  <r>
    <x v="8"/>
    <x v="15"/>
    <x v="2"/>
    <x v="2"/>
    <x v="1"/>
    <x v="3"/>
    <x v="2"/>
    <x v="0"/>
    <n v="35"/>
    <n v="0"/>
    <n v="19.25"/>
  </r>
  <r>
    <x v="10"/>
    <x v="8"/>
    <x v="5"/>
    <x v="0"/>
    <x v="1"/>
    <x v="1"/>
    <x v="1"/>
    <x v="0"/>
    <n v="51"/>
    <n v="9.8247"/>
    <n v="22.950000000000003"/>
  </r>
  <r>
    <x v="11"/>
    <x v="17"/>
    <x v="8"/>
    <x v="2"/>
    <x v="1"/>
    <x v="3"/>
    <x v="3"/>
    <x v="0"/>
    <n v="30"/>
    <n v="0"/>
    <n v="16.5"/>
  </r>
  <r>
    <x v="10"/>
    <x v="26"/>
    <x v="2"/>
    <x v="0"/>
    <x v="1"/>
    <x v="1"/>
    <x v="2"/>
    <x v="0"/>
    <n v="3"/>
    <n v="0.66800000000000004"/>
    <n v="1.35"/>
  </r>
  <r>
    <x v="9"/>
    <x v="9"/>
    <x v="2"/>
    <x v="1"/>
    <x v="1"/>
    <x v="2"/>
    <x v="2"/>
    <x v="0"/>
    <n v="30"/>
    <n v="0"/>
    <n v="7.95"/>
  </r>
  <r>
    <x v="0"/>
    <x v="3"/>
    <x v="2"/>
    <x v="0"/>
    <x v="1"/>
    <x v="2"/>
    <x v="2"/>
    <x v="1"/>
    <n v="7"/>
    <n v="0"/>
    <n v="0"/>
  </r>
  <r>
    <x v="6"/>
    <x v="2"/>
    <x v="2"/>
    <x v="0"/>
    <x v="1"/>
    <x v="0"/>
    <x v="0"/>
    <x v="0"/>
    <n v="493"/>
    <n v="0"/>
    <n v="135.57500000000002"/>
  </r>
  <r>
    <x v="8"/>
    <x v="4"/>
    <x v="3"/>
    <x v="0"/>
    <x v="1"/>
    <x v="5"/>
    <x v="1"/>
    <x v="0"/>
    <n v="2"/>
    <n v="77.435500000000005"/>
    <n v="1.3800000000000001"/>
  </r>
  <r>
    <x v="3"/>
    <x v="3"/>
    <x v="2"/>
    <x v="0"/>
    <x v="1"/>
    <x v="1"/>
    <x v="2"/>
    <x v="0"/>
    <n v="7"/>
    <n v="1.5039"/>
    <n v="3.1500000000000004"/>
  </r>
  <r>
    <x v="0"/>
    <x v="6"/>
    <x v="4"/>
    <x v="2"/>
    <x v="1"/>
    <x v="2"/>
    <x v="3"/>
    <x v="0"/>
    <n v="31"/>
    <n v="0"/>
    <n v="8.2149999999999999"/>
  </r>
  <r>
    <x v="4"/>
    <x v="16"/>
    <x v="7"/>
    <x v="0"/>
    <x v="1"/>
    <x v="3"/>
    <x v="0"/>
    <x v="0"/>
    <n v="32"/>
    <n v="0"/>
    <n v="17.600000000000001"/>
  </r>
  <r>
    <x v="5"/>
    <x v="8"/>
    <x v="5"/>
    <x v="1"/>
    <x v="1"/>
    <x v="3"/>
    <x v="0"/>
    <x v="0"/>
    <n v="1"/>
    <n v="0"/>
    <n v="0.55000000000000004"/>
  </r>
  <r>
    <x v="2"/>
    <x v="4"/>
    <x v="3"/>
    <x v="0"/>
    <x v="1"/>
    <x v="2"/>
    <x v="3"/>
    <x v="1"/>
    <n v="11"/>
    <n v="0"/>
    <n v="0"/>
  </r>
  <r>
    <x v="1"/>
    <x v="12"/>
    <x v="1"/>
    <x v="0"/>
    <x v="1"/>
    <x v="1"/>
    <x v="1"/>
    <x v="0"/>
    <n v="112"/>
    <n v="39.5974"/>
    <n v="50.400000000000006"/>
  </r>
  <r>
    <x v="3"/>
    <x v="26"/>
    <x v="2"/>
    <x v="0"/>
    <x v="1"/>
    <x v="3"/>
    <x v="1"/>
    <x v="0"/>
    <n v="2"/>
    <n v="0"/>
    <n v="1.1000000000000001"/>
  </r>
  <r>
    <x v="9"/>
    <x v="5"/>
    <x v="1"/>
    <x v="2"/>
    <x v="1"/>
    <x v="1"/>
    <x v="3"/>
    <x v="0"/>
    <n v="9"/>
    <n v="1.6103000000000001"/>
    <n v="4.05"/>
  </r>
  <r>
    <x v="8"/>
    <x v="21"/>
    <x v="0"/>
    <x v="2"/>
    <x v="1"/>
    <x v="3"/>
    <x v="2"/>
    <x v="1"/>
    <n v="0"/>
    <n v="0"/>
    <n v="0"/>
  </r>
  <r>
    <x v="10"/>
    <x v="15"/>
    <x v="2"/>
    <x v="2"/>
    <x v="1"/>
    <x v="3"/>
    <x v="3"/>
    <x v="0"/>
    <n v="5"/>
    <n v="0"/>
    <n v="2.75"/>
  </r>
  <r>
    <x v="9"/>
    <x v="2"/>
    <x v="2"/>
    <x v="0"/>
    <x v="1"/>
    <x v="1"/>
    <x v="0"/>
    <x v="0"/>
    <n v="109"/>
    <n v="41.322700000000005"/>
    <n v="49.050000000000004"/>
  </r>
  <r>
    <x v="0"/>
    <x v="12"/>
    <x v="1"/>
    <x v="0"/>
    <x v="1"/>
    <x v="2"/>
    <x v="2"/>
    <x v="1"/>
    <n v="18"/>
    <n v="0"/>
    <n v="0"/>
  </r>
  <r>
    <x v="3"/>
    <x v="2"/>
    <x v="2"/>
    <x v="0"/>
    <x v="1"/>
    <x v="0"/>
    <x v="3"/>
    <x v="1"/>
    <n v="8"/>
    <n v="0"/>
    <n v="0"/>
  </r>
  <r>
    <x v="7"/>
    <x v="9"/>
    <x v="2"/>
    <x v="0"/>
    <x v="1"/>
    <x v="4"/>
    <x v="0"/>
    <x v="1"/>
    <n v="5"/>
    <n v="0"/>
    <n v="0"/>
  </r>
  <r>
    <x v="2"/>
    <x v="1"/>
    <x v="1"/>
    <x v="2"/>
    <x v="1"/>
    <x v="3"/>
    <x v="3"/>
    <x v="1"/>
    <n v="1"/>
    <n v="0"/>
    <n v="0"/>
  </r>
  <r>
    <x v="5"/>
    <x v="4"/>
    <x v="3"/>
    <x v="0"/>
    <x v="1"/>
    <x v="4"/>
    <x v="1"/>
    <x v="0"/>
    <n v="64"/>
    <n v="0"/>
    <n v="35.200000000000003"/>
  </r>
  <r>
    <x v="3"/>
    <x v="9"/>
    <x v="2"/>
    <x v="1"/>
    <x v="1"/>
    <x v="3"/>
    <x v="2"/>
    <x v="0"/>
    <n v="45"/>
    <n v="0"/>
    <n v="24.75"/>
  </r>
  <r>
    <x v="4"/>
    <x v="22"/>
    <x v="7"/>
    <x v="0"/>
    <x v="1"/>
    <x v="1"/>
    <x v="3"/>
    <x v="0"/>
    <n v="12"/>
    <n v="3.2937000000000003"/>
    <n v="5.4"/>
  </r>
  <r>
    <x v="1"/>
    <x v="10"/>
    <x v="0"/>
    <x v="0"/>
    <x v="0"/>
    <x v="2"/>
    <x v="3"/>
    <x v="1"/>
    <n v="14"/>
    <n v="0"/>
    <n v="0"/>
  </r>
  <r>
    <x v="3"/>
    <x v="11"/>
    <x v="2"/>
    <x v="2"/>
    <x v="1"/>
    <x v="2"/>
    <x v="2"/>
    <x v="1"/>
    <n v="17"/>
    <n v="0"/>
    <n v="0"/>
  </r>
  <r>
    <x v="8"/>
    <x v="16"/>
    <x v="7"/>
    <x v="0"/>
    <x v="1"/>
    <x v="0"/>
    <x v="3"/>
    <x v="0"/>
    <n v="1639"/>
    <n v="0"/>
    <n v="450.72500000000002"/>
  </r>
  <r>
    <x v="4"/>
    <x v="6"/>
    <x v="4"/>
    <x v="0"/>
    <x v="1"/>
    <x v="2"/>
    <x v="0"/>
    <x v="1"/>
    <n v="6"/>
    <n v="0"/>
    <n v="0"/>
  </r>
  <r>
    <x v="6"/>
    <x v="10"/>
    <x v="0"/>
    <x v="2"/>
    <x v="1"/>
    <x v="0"/>
    <x v="2"/>
    <x v="1"/>
    <n v="63"/>
    <n v="0"/>
    <n v="0"/>
  </r>
  <r>
    <x v="5"/>
    <x v="7"/>
    <x v="2"/>
    <x v="0"/>
    <x v="1"/>
    <x v="0"/>
    <x v="1"/>
    <x v="1"/>
    <n v="1"/>
    <n v="0"/>
    <n v="0"/>
  </r>
  <r>
    <x v="4"/>
    <x v="15"/>
    <x v="2"/>
    <x v="0"/>
    <x v="1"/>
    <x v="4"/>
    <x v="0"/>
    <x v="0"/>
    <n v="21"/>
    <n v="0"/>
    <n v="11.55"/>
  </r>
  <r>
    <x v="9"/>
    <x v="9"/>
    <x v="2"/>
    <x v="1"/>
    <x v="1"/>
    <x v="0"/>
    <x v="2"/>
    <x v="1"/>
    <n v="3"/>
    <n v="0"/>
    <n v="0"/>
  </r>
  <r>
    <x v="9"/>
    <x v="9"/>
    <x v="2"/>
    <x v="0"/>
    <x v="1"/>
    <x v="2"/>
    <x v="3"/>
    <x v="0"/>
    <n v="280"/>
    <n v="0"/>
    <n v="74.2"/>
  </r>
  <r>
    <x v="2"/>
    <x v="11"/>
    <x v="2"/>
    <x v="1"/>
    <x v="1"/>
    <x v="3"/>
    <x v="2"/>
    <x v="1"/>
    <n v="12"/>
    <n v="0"/>
    <n v="0"/>
  </r>
  <r>
    <x v="6"/>
    <x v="10"/>
    <x v="0"/>
    <x v="2"/>
    <x v="0"/>
    <x v="2"/>
    <x v="1"/>
    <x v="0"/>
    <n v="12"/>
    <n v="0"/>
    <n v="3.3000000000000003"/>
  </r>
  <r>
    <x v="6"/>
    <x v="19"/>
    <x v="2"/>
    <x v="0"/>
    <x v="1"/>
    <x v="0"/>
    <x v="2"/>
    <x v="1"/>
    <n v="306"/>
    <n v="0"/>
    <n v="0"/>
  </r>
  <r>
    <x v="3"/>
    <x v="13"/>
    <x v="0"/>
    <x v="0"/>
    <x v="1"/>
    <x v="0"/>
    <x v="1"/>
    <x v="1"/>
    <n v="3"/>
    <n v="0"/>
    <n v="0"/>
  </r>
  <r>
    <x v="0"/>
    <x v="0"/>
    <x v="0"/>
    <x v="2"/>
    <x v="1"/>
    <x v="2"/>
    <x v="2"/>
    <x v="0"/>
    <n v="14"/>
    <n v="0"/>
    <n v="3.71"/>
  </r>
  <r>
    <x v="7"/>
    <x v="10"/>
    <x v="0"/>
    <x v="0"/>
    <x v="1"/>
    <x v="3"/>
    <x v="1"/>
    <x v="0"/>
    <n v="194"/>
    <n v="0"/>
    <n v="106.7"/>
  </r>
  <r>
    <x v="6"/>
    <x v="16"/>
    <x v="7"/>
    <x v="2"/>
    <x v="1"/>
    <x v="1"/>
    <x v="1"/>
    <x v="0"/>
    <n v="5"/>
    <n v="2.3704000000000001"/>
    <n v="2.25"/>
  </r>
  <r>
    <x v="5"/>
    <x v="25"/>
    <x v="11"/>
    <x v="0"/>
    <x v="1"/>
    <x v="2"/>
    <x v="1"/>
    <x v="0"/>
    <n v="1"/>
    <n v="0"/>
    <n v="0.26500000000000001"/>
  </r>
  <r>
    <x v="1"/>
    <x v="16"/>
    <x v="7"/>
    <x v="0"/>
    <x v="1"/>
    <x v="2"/>
    <x v="2"/>
    <x v="0"/>
    <n v="317"/>
    <n v="0"/>
    <n v="87.174999999999997"/>
  </r>
  <r>
    <x v="1"/>
    <x v="10"/>
    <x v="0"/>
    <x v="1"/>
    <x v="0"/>
    <x v="2"/>
    <x v="3"/>
    <x v="1"/>
    <n v="1"/>
    <n v="0"/>
    <n v="0"/>
  </r>
  <r>
    <x v="1"/>
    <x v="10"/>
    <x v="0"/>
    <x v="2"/>
    <x v="0"/>
    <x v="3"/>
    <x v="0"/>
    <x v="1"/>
    <n v="3"/>
    <n v="0"/>
    <n v="0"/>
  </r>
  <r>
    <x v="1"/>
    <x v="6"/>
    <x v="4"/>
    <x v="0"/>
    <x v="1"/>
    <x v="3"/>
    <x v="3"/>
    <x v="1"/>
    <n v="14"/>
    <n v="0"/>
    <n v="0"/>
  </r>
  <r>
    <x v="0"/>
    <x v="8"/>
    <x v="5"/>
    <x v="1"/>
    <x v="1"/>
    <x v="1"/>
    <x v="0"/>
    <x v="0"/>
    <n v="29"/>
    <n v="8.5705000000000009"/>
    <n v="13.05"/>
  </r>
  <r>
    <x v="6"/>
    <x v="12"/>
    <x v="1"/>
    <x v="0"/>
    <x v="1"/>
    <x v="3"/>
    <x v="0"/>
    <x v="0"/>
    <n v="74"/>
    <n v="0"/>
    <n v="40.700000000000003"/>
  </r>
  <r>
    <x v="9"/>
    <x v="9"/>
    <x v="2"/>
    <x v="2"/>
    <x v="1"/>
    <x v="3"/>
    <x v="0"/>
    <x v="0"/>
    <n v="9"/>
    <n v="0"/>
    <n v="4.95"/>
  </r>
  <r>
    <x v="5"/>
    <x v="9"/>
    <x v="2"/>
    <x v="1"/>
    <x v="1"/>
    <x v="2"/>
    <x v="2"/>
    <x v="1"/>
    <n v="4"/>
    <n v="0"/>
    <n v="0"/>
  </r>
  <r>
    <x v="1"/>
    <x v="15"/>
    <x v="2"/>
    <x v="2"/>
    <x v="1"/>
    <x v="2"/>
    <x v="3"/>
    <x v="0"/>
    <n v="17"/>
    <n v="0"/>
    <n v="4.665"/>
  </r>
  <r>
    <x v="3"/>
    <x v="5"/>
    <x v="1"/>
    <x v="0"/>
    <x v="1"/>
    <x v="1"/>
    <x v="3"/>
    <x v="0"/>
    <n v="126"/>
    <n v="37.6006"/>
    <n v="56.7"/>
  </r>
  <r>
    <x v="3"/>
    <x v="16"/>
    <x v="7"/>
    <x v="2"/>
    <x v="1"/>
    <x v="1"/>
    <x v="1"/>
    <x v="0"/>
    <n v="3"/>
    <n v="0.85220000000000007"/>
    <n v="1.35"/>
  </r>
  <r>
    <x v="11"/>
    <x v="4"/>
    <x v="3"/>
    <x v="0"/>
    <x v="0"/>
    <x v="0"/>
    <x v="0"/>
    <x v="1"/>
    <n v="2"/>
    <n v="0"/>
    <n v="0"/>
  </r>
  <r>
    <x v="4"/>
    <x v="9"/>
    <x v="2"/>
    <x v="2"/>
    <x v="1"/>
    <x v="2"/>
    <x v="0"/>
    <x v="0"/>
    <n v="12"/>
    <n v="0"/>
    <n v="3.18"/>
  </r>
  <r>
    <x v="7"/>
    <x v="17"/>
    <x v="8"/>
    <x v="1"/>
    <x v="1"/>
    <x v="2"/>
    <x v="1"/>
    <x v="1"/>
    <n v="1"/>
    <n v="0"/>
    <n v="0"/>
  </r>
  <r>
    <x v="11"/>
    <x v="10"/>
    <x v="0"/>
    <x v="2"/>
    <x v="0"/>
    <x v="0"/>
    <x v="3"/>
    <x v="1"/>
    <n v="3"/>
    <n v="0"/>
    <n v="0"/>
  </r>
  <r>
    <x v="4"/>
    <x v="8"/>
    <x v="5"/>
    <x v="1"/>
    <x v="1"/>
    <x v="0"/>
    <x v="0"/>
    <x v="0"/>
    <n v="17"/>
    <n v="0"/>
    <n v="4.5049999999999999"/>
  </r>
  <r>
    <x v="9"/>
    <x v="15"/>
    <x v="2"/>
    <x v="0"/>
    <x v="1"/>
    <x v="4"/>
    <x v="1"/>
    <x v="0"/>
    <n v="9"/>
    <n v="0"/>
    <n v="4.95"/>
  </r>
  <r>
    <x v="0"/>
    <x v="16"/>
    <x v="7"/>
    <x v="1"/>
    <x v="1"/>
    <x v="3"/>
    <x v="2"/>
    <x v="0"/>
    <n v="2"/>
    <n v="0"/>
    <n v="1.1000000000000001"/>
  </r>
  <r>
    <x v="3"/>
    <x v="2"/>
    <x v="2"/>
    <x v="0"/>
    <x v="1"/>
    <x v="1"/>
    <x v="3"/>
    <x v="0"/>
    <n v="86"/>
    <n v="27.622900000000001"/>
    <n v="38.700000000000003"/>
  </r>
  <r>
    <x v="9"/>
    <x v="1"/>
    <x v="1"/>
    <x v="0"/>
    <x v="1"/>
    <x v="3"/>
    <x v="2"/>
    <x v="0"/>
    <n v="600"/>
    <n v="0"/>
    <n v="330"/>
  </r>
  <r>
    <x v="4"/>
    <x v="4"/>
    <x v="3"/>
    <x v="2"/>
    <x v="0"/>
    <x v="0"/>
    <x v="2"/>
    <x v="0"/>
    <n v="30"/>
    <n v="0"/>
    <n v="7.95"/>
  </r>
  <r>
    <x v="8"/>
    <x v="29"/>
    <x v="1"/>
    <x v="0"/>
    <x v="1"/>
    <x v="0"/>
    <x v="3"/>
    <x v="0"/>
    <n v="5"/>
    <n v="0"/>
    <n v="1.375"/>
  </r>
  <r>
    <x v="4"/>
    <x v="4"/>
    <x v="3"/>
    <x v="0"/>
    <x v="0"/>
    <x v="1"/>
    <x v="1"/>
    <x v="0"/>
    <n v="15"/>
    <n v="4.9306000000000001"/>
    <n v="6.75"/>
  </r>
  <r>
    <x v="0"/>
    <x v="11"/>
    <x v="2"/>
    <x v="2"/>
    <x v="1"/>
    <x v="5"/>
    <x v="2"/>
    <x v="0"/>
    <n v="2"/>
    <n v="14.968100000000002"/>
    <n v="1.3800000000000001"/>
  </r>
  <r>
    <x v="9"/>
    <x v="11"/>
    <x v="2"/>
    <x v="0"/>
    <x v="1"/>
    <x v="5"/>
    <x v="3"/>
    <x v="1"/>
    <n v="13"/>
    <n v="413.79540000000003"/>
    <n v="0"/>
  </r>
  <r>
    <x v="6"/>
    <x v="12"/>
    <x v="1"/>
    <x v="0"/>
    <x v="1"/>
    <x v="4"/>
    <x v="1"/>
    <x v="0"/>
    <n v="5"/>
    <n v="0"/>
    <n v="2.75"/>
  </r>
  <r>
    <x v="7"/>
    <x v="8"/>
    <x v="5"/>
    <x v="0"/>
    <x v="1"/>
    <x v="0"/>
    <x v="2"/>
    <x v="0"/>
    <n v="1728"/>
    <n v="0"/>
    <n v="475.20000000000005"/>
  </r>
  <r>
    <x v="7"/>
    <x v="23"/>
    <x v="2"/>
    <x v="0"/>
    <x v="1"/>
    <x v="3"/>
    <x v="2"/>
    <x v="1"/>
    <n v="0"/>
    <n v="0"/>
    <n v="0"/>
  </r>
  <r>
    <x v="0"/>
    <x v="19"/>
    <x v="2"/>
    <x v="0"/>
    <x v="1"/>
    <x v="0"/>
    <x v="0"/>
    <x v="1"/>
    <n v="76"/>
    <n v="0"/>
    <n v="0"/>
  </r>
  <r>
    <x v="2"/>
    <x v="12"/>
    <x v="1"/>
    <x v="1"/>
    <x v="1"/>
    <x v="2"/>
    <x v="2"/>
    <x v="0"/>
    <n v="11"/>
    <n v="0"/>
    <n v="3.0250000000000004"/>
  </r>
  <r>
    <x v="0"/>
    <x v="10"/>
    <x v="0"/>
    <x v="2"/>
    <x v="1"/>
    <x v="1"/>
    <x v="3"/>
    <x v="0"/>
    <n v="152"/>
    <n v="56.136700000000005"/>
    <n v="68.400000000000006"/>
  </r>
  <r>
    <x v="4"/>
    <x v="3"/>
    <x v="2"/>
    <x v="2"/>
    <x v="1"/>
    <x v="3"/>
    <x v="2"/>
    <x v="1"/>
    <n v="0"/>
    <n v="0"/>
    <n v="0"/>
  </r>
  <r>
    <x v="5"/>
    <x v="4"/>
    <x v="3"/>
    <x v="2"/>
    <x v="1"/>
    <x v="3"/>
    <x v="2"/>
    <x v="1"/>
    <n v="5"/>
    <n v="0"/>
    <n v="0"/>
  </r>
  <r>
    <x v="8"/>
    <x v="16"/>
    <x v="7"/>
    <x v="1"/>
    <x v="1"/>
    <x v="0"/>
    <x v="3"/>
    <x v="0"/>
    <n v="30"/>
    <n v="0"/>
    <n v="8.25"/>
  </r>
  <r>
    <x v="6"/>
    <x v="19"/>
    <x v="2"/>
    <x v="0"/>
    <x v="1"/>
    <x v="3"/>
    <x v="2"/>
    <x v="1"/>
    <n v="12"/>
    <n v="0"/>
    <n v="0"/>
  </r>
  <r>
    <x v="3"/>
    <x v="17"/>
    <x v="8"/>
    <x v="2"/>
    <x v="1"/>
    <x v="2"/>
    <x v="1"/>
    <x v="0"/>
    <n v="20"/>
    <n v="0"/>
    <n v="5.5"/>
  </r>
  <r>
    <x v="9"/>
    <x v="11"/>
    <x v="2"/>
    <x v="0"/>
    <x v="1"/>
    <x v="3"/>
    <x v="2"/>
    <x v="0"/>
    <n v="2618"/>
    <n v="0"/>
    <n v="1439.9"/>
  </r>
  <r>
    <x v="0"/>
    <x v="4"/>
    <x v="3"/>
    <x v="0"/>
    <x v="0"/>
    <x v="0"/>
    <x v="1"/>
    <x v="0"/>
    <n v="76"/>
    <n v="0"/>
    <n v="20.14"/>
  </r>
  <r>
    <x v="11"/>
    <x v="16"/>
    <x v="7"/>
    <x v="1"/>
    <x v="1"/>
    <x v="3"/>
    <x v="0"/>
    <x v="0"/>
    <n v="1"/>
    <n v="0"/>
    <n v="0.55000000000000004"/>
  </r>
  <r>
    <x v="10"/>
    <x v="11"/>
    <x v="2"/>
    <x v="0"/>
    <x v="1"/>
    <x v="2"/>
    <x v="1"/>
    <x v="1"/>
    <n v="32"/>
    <n v="0"/>
    <n v="0"/>
  </r>
  <r>
    <x v="11"/>
    <x v="6"/>
    <x v="4"/>
    <x v="2"/>
    <x v="0"/>
    <x v="1"/>
    <x v="3"/>
    <x v="0"/>
    <n v="17"/>
    <n v="3.4822000000000002"/>
    <n v="7.65"/>
  </r>
  <r>
    <x v="9"/>
    <x v="18"/>
    <x v="9"/>
    <x v="0"/>
    <x v="1"/>
    <x v="1"/>
    <x v="0"/>
    <x v="0"/>
    <n v="9"/>
    <n v="2.0745"/>
    <n v="4.05"/>
  </r>
  <r>
    <x v="11"/>
    <x v="4"/>
    <x v="3"/>
    <x v="0"/>
    <x v="1"/>
    <x v="4"/>
    <x v="3"/>
    <x v="0"/>
    <n v="153"/>
    <n v="0"/>
    <n v="84.15"/>
  </r>
  <r>
    <x v="5"/>
    <x v="0"/>
    <x v="0"/>
    <x v="1"/>
    <x v="1"/>
    <x v="3"/>
    <x v="2"/>
    <x v="0"/>
    <n v="6"/>
    <n v="0"/>
    <n v="3.3000000000000003"/>
  </r>
  <r>
    <x v="8"/>
    <x v="16"/>
    <x v="7"/>
    <x v="0"/>
    <x v="1"/>
    <x v="4"/>
    <x v="1"/>
    <x v="1"/>
    <n v="1"/>
    <n v="0"/>
    <n v="0"/>
  </r>
  <r>
    <x v="3"/>
    <x v="13"/>
    <x v="0"/>
    <x v="0"/>
    <x v="1"/>
    <x v="3"/>
    <x v="0"/>
    <x v="0"/>
    <n v="4"/>
    <n v="0"/>
    <n v="2.2000000000000002"/>
  </r>
  <r>
    <x v="8"/>
    <x v="6"/>
    <x v="4"/>
    <x v="0"/>
    <x v="1"/>
    <x v="1"/>
    <x v="2"/>
    <x v="0"/>
    <n v="3733"/>
    <n v="1063.5456000000001"/>
    <n v="1679.8500000000001"/>
  </r>
  <r>
    <x v="8"/>
    <x v="15"/>
    <x v="2"/>
    <x v="1"/>
    <x v="1"/>
    <x v="2"/>
    <x v="2"/>
    <x v="0"/>
    <n v="14"/>
    <n v="0"/>
    <n v="3.85"/>
  </r>
  <r>
    <x v="2"/>
    <x v="11"/>
    <x v="2"/>
    <x v="2"/>
    <x v="1"/>
    <x v="3"/>
    <x v="3"/>
    <x v="0"/>
    <n v="50"/>
    <n v="0"/>
    <n v="27.5"/>
  </r>
  <r>
    <x v="8"/>
    <x v="10"/>
    <x v="0"/>
    <x v="2"/>
    <x v="1"/>
    <x v="2"/>
    <x v="2"/>
    <x v="0"/>
    <n v="346"/>
    <n v="0"/>
    <n v="95.15"/>
  </r>
  <r>
    <x v="9"/>
    <x v="8"/>
    <x v="5"/>
    <x v="0"/>
    <x v="1"/>
    <x v="0"/>
    <x v="2"/>
    <x v="1"/>
    <n v="46"/>
    <n v="0"/>
    <n v="0"/>
  </r>
  <r>
    <x v="3"/>
    <x v="6"/>
    <x v="4"/>
    <x v="2"/>
    <x v="1"/>
    <x v="2"/>
    <x v="2"/>
    <x v="1"/>
    <n v="3"/>
    <n v="0"/>
    <n v="0"/>
  </r>
  <r>
    <x v="0"/>
    <x v="26"/>
    <x v="2"/>
    <x v="0"/>
    <x v="1"/>
    <x v="2"/>
    <x v="3"/>
    <x v="1"/>
    <n v="1"/>
    <n v="0"/>
    <n v="0"/>
  </r>
  <r>
    <x v="11"/>
    <x v="22"/>
    <x v="7"/>
    <x v="0"/>
    <x v="1"/>
    <x v="0"/>
    <x v="2"/>
    <x v="0"/>
    <n v="189"/>
    <n v="0"/>
    <n v="51.975000000000001"/>
  </r>
  <r>
    <x v="0"/>
    <x v="0"/>
    <x v="0"/>
    <x v="0"/>
    <x v="0"/>
    <x v="3"/>
    <x v="2"/>
    <x v="1"/>
    <n v="0"/>
    <n v="0"/>
    <n v="0"/>
  </r>
  <r>
    <x v="10"/>
    <x v="10"/>
    <x v="0"/>
    <x v="1"/>
    <x v="0"/>
    <x v="1"/>
    <x v="1"/>
    <x v="0"/>
    <n v="2"/>
    <n v="0.53560000000000008"/>
    <n v="0.9"/>
  </r>
  <r>
    <x v="2"/>
    <x v="17"/>
    <x v="8"/>
    <x v="0"/>
    <x v="1"/>
    <x v="4"/>
    <x v="2"/>
    <x v="0"/>
    <n v="162"/>
    <n v="0"/>
    <n v="89.100000000000009"/>
  </r>
  <r>
    <x v="0"/>
    <x v="17"/>
    <x v="8"/>
    <x v="2"/>
    <x v="1"/>
    <x v="0"/>
    <x v="3"/>
    <x v="1"/>
    <n v="18"/>
    <n v="0"/>
    <n v="0"/>
  </r>
  <r>
    <x v="0"/>
    <x v="16"/>
    <x v="7"/>
    <x v="0"/>
    <x v="1"/>
    <x v="3"/>
    <x v="1"/>
    <x v="0"/>
    <n v="14"/>
    <n v="0"/>
    <n v="7.7"/>
  </r>
  <r>
    <x v="9"/>
    <x v="10"/>
    <x v="0"/>
    <x v="1"/>
    <x v="1"/>
    <x v="2"/>
    <x v="1"/>
    <x v="0"/>
    <n v="8"/>
    <n v="0"/>
    <n v="2.12"/>
  </r>
  <r>
    <x v="6"/>
    <x v="6"/>
    <x v="4"/>
    <x v="1"/>
    <x v="1"/>
    <x v="1"/>
    <x v="0"/>
    <x v="0"/>
    <n v="4"/>
    <n v="0.56920000000000004"/>
    <n v="1.8"/>
  </r>
  <r>
    <x v="9"/>
    <x v="11"/>
    <x v="2"/>
    <x v="2"/>
    <x v="1"/>
    <x v="3"/>
    <x v="2"/>
    <x v="1"/>
    <n v="3"/>
    <n v="0"/>
    <n v="0"/>
  </r>
  <r>
    <x v="10"/>
    <x v="4"/>
    <x v="3"/>
    <x v="1"/>
    <x v="1"/>
    <x v="2"/>
    <x v="2"/>
    <x v="0"/>
    <n v="14"/>
    <n v="0"/>
    <n v="3.85"/>
  </r>
  <r>
    <x v="1"/>
    <x v="15"/>
    <x v="2"/>
    <x v="0"/>
    <x v="1"/>
    <x v="2"/>
    <x v="2"/>
    <x v="1"/>
    <n v="7"/>
    <n v="0"/>
    <n v="0"/>
  </r>
  <r>
    <x v="6"/>
    <x v="4"/>
    <x v="3"/>
    <x v="2"/>
    <x v="1"/>
    <x v="0"/>
    <x v="3"/>
    <x v="1"/>
    <n v="5"/>
    <n v="0"/>
    <n v="0"/>
  </r>
  <r>
    <x v="3"/>
    <x v="19"/>
    <x v="2"/>
    <x v="1"/>
    <x v="1"/>
    <x v="5"/>
    <x v="0"/>
    <x v="0"/>
    <n v="5"/>
    <n v="152.68780000000001"/>
    <n v="3.45"/>
  </r>
  <r>
    <x v="5"/>
    <x v="10"/>
    <x v="0"/>
    <x v="2"/>
    <x v="1"/>
    <x v="3"/>
    <x v="1"/>
    <x v="1"/>
    <n v="3"/>
    <n v="0"/>
    <n v="0"/>
  </r>
  <r>
    <x v="3"/>
    <x v="15"/>
    <x v="2"/>
    <x v="1"/>
    <x v="1"/>
    <x v="3"/>
    <x v="3"/>
    <x v="0"/>
    <n v="1"/>
    <n v="0"/>
    <n v="0.55000000000000004"/>
  </r>
  <r>
    <x v="1"/>
    <x v="9"/>
    <x v="2"/>
    <x v="2"/>
    <x v="1"/>
    <x v="4"/>
    <x v="2"/>
    <x v="0"/>
    <n v="2"/>
    <n v="0"/>
    <n v="1.1000000000000001"/>
  </r>
  <r>
    <x v="10"/>
    <x v="15"/>
    <x v="2"/>
    <x v="2"/>
    <x v="1"/>
    <x v="0"/>
    <x v="1"/>
    <x v="0"/>
    <n v="34"/>
    <n v="0"/>
    <n v="9.35"/>
  </r>
  <r>
    <x v="9"/>
    <x v="3"/>
    <x v="2"/>
    <x v="0"/>
    <x v="1"/>
    <x v="0"/>
    <x v="2"/>
    <x v="1"/>
    <n v="35"/>
    <n v="0"/>
    <n v="0"/>
  </r>
  <r>
    <x v="9"/>
    <x v="2"/>
    <x v="2"/>
    <x v="0"/>
    <x v="1"/>
    <x v="3"/>
    <x v="2"/>
    <x v="0"/>
    <n v="273"/>
    <n v="0"/>
    <n v="150.15"/>
  </r>
  <r>
    <x v="10"/>
    <x v="6"/>
    <x v="4"/>
    <x v="1"/>
    <x v="1"/>
    <x v="1"/>
    <x v="2"/>
    <x v="0"/>
    <n v="31"/>
    <n v="6.9102000000000006"/>
    <n v="13.950000000000001"/>
  </r>
  <r>
    <x v="4"/>
    <x v="11"/>
    <x v="2"/>
    <x v="2"/>
    <x v="1"/>
    <x v="2"/>
    <x v="1"/>
    <x v="0"/>
    <n v="11"/>
    <n v="0"/>
    <n v="2.915"/>
  </r>
  <r>
    <x v="5"/>
    <x v="26"/>
    <x v="2"/>
    <x v="2"/>
    <x v="1"/>
    <x v="2"/>
    <x v="2"/>
    <x v="1"/>
    <n v="2"/>
    <n v="0"/>
    <n v="0"/>
  </r>
  <r>
    <x v="7"/>
    <x v="13"/>
    <x v="0"/>
    <x v="0"/>
    <x v="1"/>
    <x v="5"/>
    <x v="2"/>
    <x v="0"/>
    <n v="2"/>
    <n v="2.4016999999999999"/>
    <n v="1.3800000000000001"/>
  </r>
  <r>
    <x v="5"/>
    <x v="15"/>
    <x v="2"/>
    <x v="1"/>
    <x v="1"/>
    <x v="3"/>
    <x v="2"/>
    <x v="1"/>
    <n v="0"/>
    <n v="0"/>
    <n v="0"/>
  </r>
  <r>
    <x v="7"/>
    <x v="12"/>
    <x v="1"/>
    <x v="2"/>
    <x v="1"/>
    <x v="3"/>
    <x v="3"/>
    <x v="0"/>
    <n v="4"/>
    <n v="0"/>
    <n v="2.2000000000000002"/>
  </r>
  <r>
    <x v="6"/>
    <x v="12"/>
    <x v="1"/>
    <x v="2"/>
    <x v="1"/>
    <x v="3"/>
    <x v="2"/>
    <x v="1"/>
    <n v="0"/>
    <n v="0"/>
    <n v="0"/>
  </r>
  <r>
    <x v="1"/>
    <x v="11"/>
    <x v="2"/>
    <x v="2"/>
    <x v="1"/>
    <x v="1"/>
    <x v="1"/>
    <x v="0"/>
    <n v="55"/>
    <n v="19.693300000000001"/>
    <n v="24.75"/>
  </r>
  <r>
    <x v="10"/>
    <x v="9"/>
    <x v="2"/>
    <x v="0"/>
    <x v="1"/>
    <x v="3"/>
    <x v="1"/>
    <x v="0"/>
    <n v="41"/>
    <n v="0"/>
    <n v="22.55"/>
  </r>
  <r>
    <x v="8"/>
    <x v="26"/>
    <x v="2"/>
    <x v="2"/>
    <x v="1"/>
    <x v="3"/>
    <x v="2"/>
    <x v="1"/>
    <n v="0"/>
    <n v="0"/>
    <n v="0"/>
  </r>
  <r>
    <x v="1"/>
    <x v="17"/>
    <x v="8"/>
    <x v="0"/>
    <x v="1"/>
    <x v="3"/>
    <x v="1"/>
    <x v="0"/>
    <n v="98"/>
    <n v="0"/>
    <n v="53.900000000000006"/>
  </r>
  <r>
    <x v="8"/>
    <x v="17"/>
    <x v="8"/>
    <x v="1"/>
    <x v="1"/>
    <x v="4"/>
    <x v="2"/>
    <x v="1"/>
    <n v="20"/>
    <n v="0"/>
    <n v="0"/>
  </r>
  <r>
    <x v="0"/>
    <x v="6"/>
    <x v="4"/>
    <x v="2"/>
    <x v="0"/>
    <x v="0"/>
    <x v="3"/>
    <x v="0"/>
    <n v="98"/>
    <n v="0"/>
    <n v="25.970000000000002"/>
  </r>
  <r>
    <x v="9"/>
    <x v="1"/>
    <x v="1"/>
    <x v="2"/>
    <x v="1"/>
    <x v="4"/>
    <x v="2"/>
    <x v="0"/>
    <n v="3"/>
    <n v="0"/>
    <n v="1.6500000000000001"/>
  </r>
  <r>
    <x v="7"/>
    <x v="10"/>
    <x v="0"/>
    <x v="1"/>
    <x v="1"/>
    <x v="1"/>
    <x v="3"/>
    <x v="0"/>
    <n v="87"/>
    <n v="40.481200000000001"/>
    <n v="39.15"/>
  </r>
  <r>
    <x v="5"/>
    <x v="19"/>
    <x v="2"/>
    <x v="1"/>
    <x v="1"/>
    <x v="4"/>
    <x v="2"/>
    <x v="0"/>
    <n v="3"/>
    <n v="0"/>
    <n v="1.6500000000000001"/>
  </r>
  <r>
    <x v="10"/>
    <x v="22"/>
    <x v="7"/>
    <x v="2"/>
    <x v="1"/>
    <x v="3"/>
    <x v="2"/>
    <x v="1"/>
    <n v="0"/>
    <n v="0"/>
    <n v="0"/>
  </r>
  <r>
    <x v="2"/>
    <x v="11"/>
    <x v="2"/>
    <x v="0"/>
    <x v="1"/>
    <x v="3"/>
    <x v="0"/>
    <x v="1"/>
    <n v="3"/>
    <n v="0"/>
    <n v="0"/>
  </r>
  <r>
    <x v="9"/>
    <x v="15"/>
    <x v="2"/>
    <x v="2"/>
    <x v="1"/>
    <x v="4"/>
    <x v="2"/>
    <x v="0"/>
    <n v="1"/>
    <n v="0"/>
    <n v="0.55000000000000004"/>
  </r>
  <r>
    <x v="5"/>
    <x v="10"/>
    <x v="0"/>
    <x v="2"/>
    <x v="0"/>
    <x v="4"/>
    <x v="2"/>
    <x v="1"/>
    <n v="37"/>
    <n v="0"/>
    <n v="0"/>
  </r>
  <r>
    <x v="2"/>
    <x v="5"/>
    <x v="1"/>
    <x v="0"/>
    <x v="1"/>
    <x v="3"/>
    <x v="2"/>
    <x v="0"/>
    <n v="125"/>
    <n v="0"/>
    <n v="68.75"/>
  </r>
  <r>
    <x v="5"/>
    <x v="0"/>
    <x v="0"/>
    <x v="0"/>
    <x v="0"/>
    <x v="0"/>
    <x v="0"/>
    <x v="0"/>
    <n v="2"/>
    <n v="0"/>
    <n v="0.53"/>
  </r>
  <r>
    <x v="6"/>
    <x v="9"/>
    <x v="2"/>
    <x v="2"/>
    <x v="1"/>
    <x v="1"/>
    <x v="0"/>
    <x v="0"/>
    <n v="30"/>
    <n v="10.189"/>
    <n v="13.5"/>
  </r>
  <r>
    <x v="1"/>
    <x v="18"/>
    <x v="9"/>
    <x v="1"/>
    <x v="1"/>
    <x v="0"/>
    <x v="2"/>
    <x v="1"/>
    <n v="1"/>
    <n v="0"/>
    <n v="0"/>
  </r>
  <r>
    <x v="1"/>
    <x v="10"/>
    <x v="0"/>
    <x v="2"/>
    <x v="0"/>
    <x v="1"/>
    <x v="2"/>
    <x v="0"/>
    <n v="113"/>
    <n v="35.008600000000001"/>
    <n v="50.85"/>
  </r>
  <r>
    <x v="11"/>
    <x v="11"/>
    <x v="2"/>
    <x v="0"/>
    <x v="1"/>
    <x v="4"/>
    <x v="1"/>
    <x v="0"/>
    <n v="29"/>
    <n v="0"/>
    <n v="15.950000000000001"/>
  </r>
  <r>
    <x v="3"/>
    <x v="2"/>
    <x v="2"/>
    <x v="0"/>
    <x v="1"/>
    <x v="2"/>
    <x v="0"/>
    <x v="1"/>
    <n v="16"/>
    <n v="0"/>
    <n v="0"/>
  </r>
  <r>
    <x v="9"/>
    <x v="12"/>
    <x v="1"/>
    <x v="0"/>
    <x v="1"/>
    <x v="1"/>
    <x v="3"/>
    <x v="0"/>
    <n v="291"/>
    <n v="79.108000000000004"/>
    <n v="130.95000000000002"/>
  </r>
  <r>
    <x v="6"/>
    <x v="26"/>
    <x v="2"/>
    <x v="1"/>
    <x v="1"/>
    <x v="3"/>
    <x v="1"/>
    <x v="0"/>
    <n v="1"/>
    <n v="0"/>
    <n v="0.55000000000000004"/>
  </r>
  <r>
    <x v="11"/>
    <x v="11"/>
    <x v="2"/>
    <x v="0"/>
    <x v="1"/>
    <x v="0"/>
    <x v="1"/>
    <x v="0"/>
    <n v="1756"/>
    <n v="0"/>
    <n v="482.90000000000003"/>
  </r>
  <r>
    <x v="10"/>
    <x v="5"/>
    <x v="1"/>
    <x v="2"/>
    <x v="1"/>
    <x v="1"/>
    <x v="3"/>
    <x v="0"/>
    <n v="3"/>
    <n v="0.86880000000000002"/>
    <n v="1.35"/>
  </r>
  <r>
    <x v="11"/>
    <x v="11"/>
    <x v="2"/>
    <x v="0"/>
    <x v="1"/>
    <x v="2"/>
    <x v="2"/>
    <x v="1"/>
    <n v="135"/>
    <n v="0"/>
    <n v="0"/>
  </r>
  <r>
    <x v="5"/>
    <x v="10"/>
    <x v="0"/>
    <x v="0"/>
    <x v="1"/>
    <x v="0"/>
    <x v="0"/>
    <x v="0"/>
    <n v="8851"/>
    <n v="0"/>
    <n v="2345.5150000000003"/>
  </r>
  <r>
    <x v="9"/>
    <x v="29"/>
    <x v="1"/>
    <x v="0"/>
    <x v="1"/>
    <x v="0"/>
    <x v="0"/>
    <x v="0"/>
    <n v="1"/>
    <n v="0"/>
    <n v="0.26500000000000001"/>
  </r>
  <r>
    <x v="6"/>
    <x v="6"/>
    <x v="4"/>
    <x v="0"/>
    <x v="1"/>
    <x v="4"/>
    <x v="1"/>
    <x v="0"/>
    <n v="23"/>
    <n v="0"/>
    <n v="12.65"/>
  </r>
  <r>
    <x v="1"/>
    <x v="4"/>
    <x v="3"/>
    <x v="1"/>
    <x v="1"/>
    <x v="2"/>
    <x v="2"/>
    <x v="0"/>
    <n v="15"/>
    <n v="0"/>
    <n v="4.125"/>
  </r>
  <r>
    <x v="11"/>
    <x v="5"/>
    <x v="1"/>
    <x v="0"/>
    <x v="1"/>
    <x v="2"/>
    <x v="3"/>
    <x v="0"/>
    <n v="52"/>
    <n v="0"/>
    <n v="14.3"/>
  </r>
  <r>
    <x v="10"/>
    <x v="5"/>
    <x v="1"/>
    <x v="2"/>
    <x v="1"/>
    <x v="3"/>
    <x v="2"/>
    <x v="1"/>
    <n v="0"/>
    <n v="0"/>
    <n v="0"/>
  </r>
  <r>
    <x v="3"/>
    <x v="26"/>
    <x v="2"/>
    <x v="1"/>
    <x v="1"/>
    <x v="2"/>
    <x v="2"/>
    <x v="1"/>
    <n v="2"/>
    <n v="0"/>
    <n v="0"/>
  </r>
  <r>
    <x v="2"/>
    <x v="11"/>
    <x v="2"/>
    <x v="1"/>
    <x v="1"/>
    <x v="5"/>
    <x v="3"/>
    <x v="0"/>
    <n v="1"/>
    <n v="1.5334000000000001"/>
    <n v="0.69000000000000006"/>
  </r>
  <r>
    <x v="1"/>
    <x v="19"/>
    <x v="2"/>
    <x v="2"/>
    <x v="1"/>
    <x v="2"/>
    <x v="3"/>
    <x v="1"/>
    <n v="8"/>
    <n v="0"/>
    <n v="0"/>
  </r>
  <r>
    <x v="6"/>
    <x v="4"/>
    <x v="3"/>
    <x v="1"/>
    <x v="1"/>
    <x v="2"/>
    <x v="3"/>
    <x v="0"/>
    <n v="1"/>
    <n v="0"/>
    <n v="0.27500000000000002"/>
  </r>
  <r>
    <x v="2"/>
    <x v="16"/>
    <x v="7"/>
    <x v="1"/>
    <x v="1"/>
    <x v="2"/>
    <x v="3"/>
    <x v="0"/>
    <n v="4"/>
    <n v="0"/>
    <n v="1.1000000000000001"/>
  </r>
  <r>
    <x v="9"/>
    <x v="10"/>
    <x v="0"/>
    <x v="1"/>
    <x v="0"/>
    <x v="3"/>
    <x v="1"/>
    <x v="0"/>
    <n v="2"/>
    <n v="0"/>
    <n v="1.1000000000000001"/>
  </r>
  <r>
    <x v="9"/>
    <x v="15"/>
    <x v="2"/>
    <x v="2"/>
    <x v="1"/>
    <x v="3"/>
    <x v="2"/>
    <x v="1"/>
    <n v="0"/>
    <n v="0"/>
    <n v="0"/>
  </r>
  <r>
    <x v="2"/>
    <x v="18"/>
    <x v="9"/>
    <x v="0"/>
    <x v="1"/>
    <x v="3"/>
    <x v="0"/>
    <x v="0"/>
    <n v="1"/>
    <n v="0"/>
    <n v="0.55000000000000004"/>
  </r>
  <r>
    <x v="2"/>
    <x v="16"/>
    <x v="7"/>
    <x v="2"/>
    <x v="1"/>
    <x v="3"/>
    <x v="2"/>
    <x v="0"/>
    <n v="18"/>
    <n v="0"/>
    <n v="9.9"/>
  </r>
  <r>
    <x v="2"/>
    <x v="8"/>
    <x v="5"/>
    <x v="0"/>
    <x v="1"/>
    <x v="1"/>
    <x v="2"/>
    <x v="0"/>
    <n v="175"/>
    <n v="73.626900000000006"/>
    <n v="78.75"/>
  </r>
  <r>
    <x v="11"/>
    <x v="21"/>
    <x v="0"/>
    <x v="0"/>
    <x v="1"/>
    <x v="3"/>
    <x v="2"/>
    <x v="0"/>
    <n v="8"/>
    <n v="0"/>
    <n v="4.4000000000000004"/>
  </r>
  <r>
    <x v="1"/>
    <x v="5"/>
    <x v="1"/>
    <x v="1"/>
    <x v="1"/>
    <x v="0"/>
    <x v="3"/>
    <x v="0"/>
    <n v="4"/>
    <n v="0"/>
    <n v="1.1000000000000001"/>
  </r>
  <r>
    <x v="9"/>
    <x v="10"/>
    <x v="0"/>
    <x v="0"/>
    <x v="0"/>
    <x v="2"/>
    <x v="3"/>
    <x v="0"/>
    <n v="308"/>
    <n v="0"/>
    <n v="81.62"/>
  </r>
  <r>
    <x v="11"/>
    <x v="15"/>
    <x v="2"/>
    <x v="1"/>
    <x v="1"/>
    <x v="2"/>
    <x v="3"/>
    <x v="1"/>
    <n v="4"/>
    <n v="0"/>
    <n v="0"/>
  </r>
  <r>
    <x v="7"/>
    <x v="1"/>
    <x v="1"/>
    <x v="2"/>
    <x v="1"/>
    <x v="1"/>
    <x v="2"/>
    <x v="0"/>
    <n v="14"/>
    <n v="2.8605"/>
    <n v="6.3000000000000007"/>
  </r>
  <r>
    <x v="11"/>
    <x v="9"/>
    <x v="2"/>
    <x v="1"/>
    <x v="1"/>
    <x v="0"/>
    <x v="0"/>
    <x v="0"/>
    <n v="42"/>
    <n v="0"/>
    <n v="11.55"/>
  </r>
  <r>
    <x v="1"/>
    <x v="9"/>
    <x v="2"/>
    <x v="0"/>
    <x v="1"/>
    <x v="0"/>
    <x v="0"/>
    <x v="1"/>
    <n v="37"/>
    <n v="0"/>
    <n v="0"/>
  </r>
  <r>
    <x v="4"/>
    <x v="8"/>
    <x v="5"/>
    <x v="1"/>
    <x v="1"/>
    <x v="1"/>
    <x v="0"/>
    <x v="0"/>
    <n v="13"/>
    <n v="3.2931000000000004"/>
    <n v="5.8500000000000005"/>
  </r>
  <r>
    <x v="10"/>
    <x v="11"/>
    <x v="2"/>
    <x v="2"/>
    <x v="1"/>
    <x v="0"/>
    <x v="2"/>
    <x v="1"/>
    <n v="38"/>
    <n v="0"/>
    <n v="0"/>
  </r>
  <r>
    <x v="7"/>
    <x v="17"/>
    <x v="8"/>
    <x v="2"/>
    <x v="1"/>
    <x v="2"/>
    <x v="2"/>
    <x v="0"/>
    <n v="250"/>
    <n v="0"/>
    <n v="68.75"/>
  </r>
  <r>
    <x v="10"/>
    <x v="4"/>
    <x v="3"/>
    <x v="2"/>
    <x v="1"/>
    <x v="3"/>
    <x v="0"/>
    <x v="0"/>
    <n v="16"/>
    <n v="0"/>
    <n v="8.8000000000000007"/>
  </r>
  <r>
    <x v="5"/>
    <x v="4"/>
    <x v="3"/>
    <x v="0"/>
    <x v="1"/>
    <x v="3"/>
    <x v="1"/>
    <x v="0"/>
    <n v="162"/>
    <n v="0"/>
    <n v="89.100000000000009"/>
  </r>
  <r>
    <x v="1"/>
    <x v="19"/>
    <x v="2"/>
    <x v="2"/>
    <x v="1"/>
    <x v="0"/>
    <x v="1"/>
    <x v="0"/>
    <n v="51"/>
    <n v="0"/>
    <n v="13.945"/>
  </r>
  <r>
    <x v="1"/>
    <x v="21"/>
    <x v="0"/>
    <x v="0"/>
    <x v="1"/>
    <x v="0"/>
    <x v="0"/>
    <x v="0"/>
    <n v="16"/>
    <n v="0"/>
    <n v="4.4000000000000004"/>
  </r>
  <r>
    <x v="5"/>
    <x v="11"/>
    <x v="2"/>
    <x v="2"/>
    <x v="1"/>
    <x v="2"/>
    <x v="1"/>
    <x v="1"/>
    <n v="1"/>
    <n v="0"/>
    <n v="0"/>
  </r>
  <r>
    <x v="9"/>
    <x v="13"/>
    <x v="0"/>
    <x v="0"/>
    <x v="1"/>
    <x v="0"/>
    <x v="1"/>
    <x v="0"/>
    <n v="43"/>
    <n v="0"/>
    <n v="11.395000000000001"/>
  </r>
  <r>
    <x v="1"/>
    <x v="30"/>
    <x v="1"/>
    <x v="0"/>
    <x v="1"/>
    <x v="3"/>
    <x v="2"/>
    <x v="1"/>
    <n v="0"/>
    <n v="0"/>
    <n v="0"/>
  </r>
  <r>
    <x v="3"/>
    <x v="10"/>
    <x v="0"/>
    <x v="2"/>
    <x v="1"/>
    <x v="0"/>
    <x v="2"/>
    <x v="1"/>
    <n v="56"/>
    <n v="0"/>
    <n v="0"/>
  </r>
  <r>
    <x v="2"/>
    <x v="1"/>
    <x v="1"/>
    <x v="2"/>
    <x v="1"/>
    <x v="2"/>
    <x v="1"/>
    <x v="0"/>
    <n v="2"/>
    <n v="0"/>
    <n v="0.55000000000000004"/>
  </r>
  <r>
    <x v="4"/>
    <x v="29"/>
    <x v="1"/>
    <x v="2"/>
    <x v="1"/>
    <x v="3"/>
    <x v="2"/>
    <x v="1"/>
    <n v="0"/>
    <n v="0"/>
    <n v="0"/>
  </r>
  <r>
    <x v="2"/>
    <x v="6"/>
    <x v="4"/>
    <x v="2"/>
    <x v="0"/>
    <x v="0"/>
    <x v="0"/>
    <x v="0"/>
    <n v="39"/>
    <n v="0"/>
    <n v="10.725"/>
  </r>
  <r>
    <x v="8"/>
    <x v="0"/>
    <x v="0"/>
    <x v="0"/>
    <x v="0"/>
    <x v="0"/>
    <x v="2"/>
    <x v="0"/>
    <n v="15"/>
    <n v="0"/>
    <n v="4.125"/>
  </r>
  <r>
    <x v="2"/>
    <x v="10"/>
    <x v="0"/>
    <x v="2"/>
    <x v="1"/>
    <x v="1"/>
    <x v="3"/>
    <x v="0"/>
    <n v="104"/>
    <n v="36.384399999999999"/>
    <n v="46.800000000000004"/>
  </r>
  <r>
    <x v="8"/>
    <x v="6"/>
    <x v="4"/>
    <x v="2"/>
    <x v="0"/>
    <x v="2"/>
    <x v="0"/>
    <x v="0"/>
    <n v="5"/>
    <n v="0"/>
    <n v="1.375"/>
  </r>
  <r>
    <x v="6"/>
    <x v="22"/>
    <x v="7"/>
    <x v="0"/>
    <x v="1"/>
    <x v="2"/>
    <x v="0"/>
    <x v="0"/>
    <n v="3"/>
    <n v="0"/>
    <n v="0.82500000000000007"/>
  </r>
  <r>
    <x v="4"/>
    <x v="11"/>
    <x v="2"/>
    <x v="1"/>
    <x v="1"/>
    <x v="2"/>
    <x v="0"/>
    <x v="1"/>
    <n v="1"/>
    <n v="0"/>
    <n v="0"/>
  </r>
  <r>
    <x v="2"/>
    <x v="18"/>
    <x v="9"/>
    <x v="0"/>
    <x v="0"/>
    <x v="2"/>
    <x v="2"/>
    <x v="0"/>
    <n v="1"/>
    <n v="0"/>
    <n v="0.27500000000000002"/>
  </r>
  <r>
    <x v="7"/>
    <x v="16"/>
    <x v="7"/>
    <x v="2"/>
    <x v="1"/>
    <x v="0"/>
    <x v="3"/>
    <x v="1"/>
    <n v="1"/>
    <n v="0"/>
    <n v="0"/>
  </r>
  <r>
    <x v="7"/>
    <x v="18"/>
    <x v="9"/>
    <x v="1"/>
    <x v="1"/>
    <x v="3"/>
    <x v="2"/>
    <x v="1"/>
    <n v="0"/>
    <n v="0"/>
    <n v="0"/>
  </r>
  <r>
    <x v="10"/>
    <x v="15"/>
    <x v="2"/>
    <x v="0"/>
    <x v="1"/>
    <x v="5"/>
    <x v="0"/>
    <x v="0"/>
    <n v="1"/>
    <n v="3.0514000000000001"/>
    <n v="0.69000000000000006"/>
  </r>
  <r>
    <x v="2"/>
    <x v="10"/>
    <x v="0"/>
    <x v="1"/>
    <x v="1"/>
    <x v="3"/>
    <x v="1"/>
    <x v="1"/>
    <n v="1"/>
    <n v="0"/>
    <n v="0"/>
  </r>
  <r>
    <x v="0"/>
    <x v="11"/>
    <x v="2"/>
    <x v="0"/>
    <x v="1"/>
    <x v="3"/>
    <x v="3"/>
    <x v="0"/>
    <n v="500"/>
    <n v="0"/>
    <n v="275"/>
  </r>
  <r>
    <x v="9"/>
    <x v="15"/>
    <x v="2"/>
    <x v="0"/>
    <x v="1"/>
    <x v="0"/>
    <x v="3"/>
    <x v="0"/>
    <n v="2031"/>
    <n v="0"/>
    <n v="538.21500000000003"/>
  </r>
  <r>
    <x v="7"/>
    <x v="15"/>
    <x v="2"/>
    <x v="0"/>
    <x v="1"/>
    <x v="5"/>
    <x v="2"/>
    <x v="0"/>
    <n v="1"/>
    <n v="3.0343"/>
    <n v="0.69000000000000006"/>
  </r>
  <r>
    <x v="6"/>
    <x v="10"/>
    <x v="0"/>
    <x v="1"/>
    <x v="1"/>
    <x v="0"/>
    <x v="3"/>
    <x v="0"/>
    <n v="277"/>
    <n v="0"/>
    <n v="76.174999999999997"/>
  </r>
  <r>
    <x v="3"/>
    <x v="1"/>
    <x v="1"/>
    <x v="0"/>
    <x v="1"/>
    <x v="4"/>
    <x v="2"/>
    <x v="0"/>
    <n v="6"/>
    <n v="0"/>
    <n v="3.3000000000000003"/>
  </r>
  <r>
    <x v="11"/>
    <x v="9"/>
    <x v="2"/>
    <x v="0"/>
    <x v="1"/>
    <x v="2"/>
    <x v="3"/>
    <x v="1"/>
    <n v="3"/>
    <n v="0"/>
    <n v="0"/>
  </r>
  <r>
    <x v="10"/>
    <x v="19"/>
    <x v="2"/>
    <x v="0"/>
    <x v="1"/>
    <x v="3"/>
    <x v="2"/>
    <x v="0"/>
    <n v="1213"/>
    <n v="0"/>
    <n v="667.15"/>
  </r>
  <r>
    <x v="2"/>
    <x v="6"/>
    <x v="4"/>
    <x v="2"/>
    <x v="1"/>
    <x v="4"/>
    <x v="1"/>
    <x v="0"/>
    <n v="6"/>
    <n v="0"/>
    <n v="3.3000000000000003"/>
  </r>
  <r>
    <x v="7"/>
    <x v="2"/>
    <x v="2"/>
    <x v="0"/>
    <x v="1"/>
    <x v="1"/>
    <x v="1"/>
    <x v="0"/>
    <n v="172"/>
    <n v="69.238500000000002"/>
    <n v="77.400000000000006"/>
  </r>
  <r>
    <x v="10"/>
    <x v="12"/>
    <x v="1"/>
    <x v="1"/>
    <x v="1"/>
    <x v="0"/>
    <x v="3"/>
    <x v="0"/>
    <n v="12"/>
    <n v="0"/>
    <n v="3.3000000000000003"/>
  </r>
  <r>
    <x v="7"/>
    <x v="1"/>
    <x v="1"/>
    <x v="0"/>
    <x v="1"/>
    <x v="0"/>
    <x v="2"/>
    <x v="0"/>
    <n v="5496"/>
    <n v="0"/>
    <n v="1511.4"/>
  </r>
  <r>
    <x v="11"/>
    <x v="17"/>
    <x v="8"/>
    <x v="0"/>
    <x v="1"/>
    <x v="4"/>
    <x v="0"/>
    <x v="1"/>
    <n v="265"/>
    <n v="0"/>
    <n v="0"/>
  </r>
  <r>
    <x v="7"/>
    <x v="4"/>
    <x v="3"/>
    <x v="0"/>
    <x v="1"/>
    <x v="0"/>
    <x v="0"/>
    <x v="1"/>
    <n v="71"/>
    <n v="0"/>
    <n v="0"/>
  </r>
  <r>
    <x v="10"/>
    <x v="4"/>
    <x v="3"/>
    <x v="0"/>
    <x v="1"/>
    <x v="2"/>
    <x v="2"/>
    <x v="0"/>
    <n v="4222"/>
    <n v="0"/>
    <n v="1161.05"/>
  </r>
  <r>
    <x v="1"/>
    <x v="16"/>
    <x v="7"/>
    <x v="1"/>
    <x v="1"/>
    <x v="1"/>
    <x v="2"/>
    <x v="0"/>
    <n v="22"/>
    <n v="5.2496999999999998"/>
    <n v="9.9"/>
  </r>
  <r>
    <x v="7"/>
    <x v="11"/>
    <x v="2"/>
    <x v="2"/>
    <x v="1"/>
    <x v="1"/>
    <x v="0"/>
    <x v="0"/>
    <n v="143"/>
    <n v="54.030700000000003"/>
    <n v="64.350000000000009"/>
  </r>
  <r>
    <x v="11"/>
    <x v="10"/>
    <x v="0"/>
    <x v="1"/>
    <x v="1"/>
    <x v="2"/>
    <x v="3"/>
    <x v="1"/>
    <n v="1"/>
    <n v="0"/>
    <n v="0"/>
  </r>
  <r>
    <x v="4"/>
    <x v="1"/>
    <x v="1"/>
    <x v="2"/>
    <x v="1"/>
    <x v="2"/>
    <x v="0"/>
    <x v="0"/>
    <n v="7"/>
    <n v="0"/>
    <n v="1.855"/>
  </r>
  <r>
    <x v="9"/>
    <x v="6"/>
    <x v="4"/>
    <x v="2"/>
    <x v="1"/>
    <x v="3"/>
    <x v="3"/>
    <x v="0"/>
    <n v="11"/>
    <n v="0"/>
    <n v="6.0500000000000007"/>
  </r>
  <r>
    <x v="3"/>
    <x v="17"/>
    <x v="8"/>
    <x v="1"/>
    <x v="1"/>
    <x v="1"/>
    <x v="2"/>
    <x v="0"/>
    <n v="57"/>
    <n v="19.1264"/>
    <n v="25.650000000000002"/>
  </r>
  <r>
    <x v="3"/>
    <x v="15"/>
    <x v="2"/>
    <x v="1"/>
    <x v="1"/>
    <x v="2"/>
    <x v="0"/>
    <x v="1"/>
    <n v="2"/>
    <n v="0"/>
    <n v="0"/>
  </r>
  <r>
    <x v="11"/>
    <x v="11"/>
    <x v="2"/>
    <x v="1"/>
    <x v="1"/>
    <x v="3"/>
    <x v="2"/>
    <x v="0"/>
    <n v="119"/>
    <n v="0"/>
    <n v="65.45"/>
  </r>
  <r>
    <x v="11"/>
    <x v="8"/>
    <x v="5"/>
    <x v="1"/>
    <x v="1"/>
    <x v="3"/>
    <x v="3"/>
    <x v="0"/>
    <n v="2"/>
    <n v="0"/>
    <n v="1.1000000000000001"/>
  </r>
  <r>
    <x v="7"/>
    <x v="10"/>
    <x v="0"/>
    <x v="0"/>
    <x v="0"/>
    <x v="2"/>
    <x v="0"/>
    <x v="0"/>
    <n v="197"/>
    <n v="0"/>
    <n v="54.175000000000004"/>
  </r>
  <r>
    <x v="0"/>
    <x v="29"/>
    <x v="1"/>
    <x v="2"/>
    <x v="1"/>
    <x v="0"/>
    <x v="2"/>
    <x v="0"/>
    <n v="1"/>
    <n v="0"/>
    <n v="0.26500000000000001"/>
  </r>
  <r>
    <x v="6"/>
    <x v="4"/>
    <x v="3"/>
    <x v="2"/>
    <x v="1"/>
    <x v="2"/>
    <x v="1"/>
    <x v="0"/>
    <n v="15"/>
    <n v="0"/>
    <n v="4.125"/>
  </r>
  <r>
    <x v="11"/>
    <x v="11"/>
    <x v="2"/>
    <x v="2"/>
    <x v="1"/>
    <x v="3"/>
    <x v="2"/>
    <x v="1"/>
    <n v="4"/>
    <n v="0"/>
    <n v="0"/>
  </r>
  <r>
    <x v="4"/>
    <x v="4"/>
    <x v="3"/>
    <x v="1"/>
    <x v="1"/>
    <x v="0"/>
    <x v="2"/>
    <x v="0"/>
    <n v="81"/>
    <n v="0"/>
    <n v="21.465"/>
  </r>
  <r>
    <x v="5"/>
    <x v="0"/>
    <x v="0"/>
    <x v="0"/>
    <x v="0"/>
    <x v="1"/>
    <x v="2"/>
    <x v="0"/>
    <n v="4"/>
    <n v="2.6040000000000001"/>
    <n v="1.8"/>
  </r>
  <r>
    <x v="2"/>
    <x v="0"/>
    <x v="0"/>
    <x v="0"/>
    <x v="0"/>
    <x v="0"/>
    <x v="3"/>
    <x v="0"/>
    <n v="3"/>
    <n v="0"/>
    <n v="0.82500000000000007"/>
  </r>
  <r>
    <x v="1"/>
    <x v="15"/>
    <x v="2"/>
    <x v="0"/>
    <x v="1"/>
    <x v="5"/>
    <x v="2"/>
    <x v="0"/>
    <n v="3"/>
    <n v="36.886099999999999"/>
    <n v="2.0700000000000003"/>
  </r>
  <r>
    <x v="9"/>
    <x v="8"/>
    <x v="5"/>
    <x v="2"/>
    <x v="1"/>
    <x v="2"/>
    <x v="0"/>
    <x v="0"/>
    <n v="5"/>
    <n v="0"/>
    <n v="1.325"/>
  </r>
  <r>
    <x v="10"/>
    <x v="10"/>
    <x v="0"/>
    <x v="0"/>
    <x v="0"/>
    <x v="0"/>
    <x v="3"/>
    <x v="1"/>
    <n v="40"/>
    <n v="0"/>
    <n v="0"/>
  </r>
  <r>
    <x v="11"/>
    <x v="13"/>
    <x v="0"/>
    <x v="0"/>
    <x v="1"/>
    <x v="0"/>
    <x v="3"/>
    <x v="1"/>
    <n v="7"/>
    <n v="0"/>
    <n v="0"/>
  </r>
  <r>
    <x v="8"/>
    <x v="18"/>
    <x v="9"/>
    <x v="0"/>
    <x v="0"/>
    <x v="3"/>
    <x v="2"/>
    <x v="1"/>
    <n v="0"/>
    <n v="0"/>
    <n v="0"/>
  </r>
  <r>
    <x v="11"/>
    <x v="8"/>
    <x v="5"/>
    <x v="0"/>
    <x v="1"/>
    <x v="3"/>
    <x v="0"/>
    <x v="1"/>
    <n v="1"/>
    <n v="0"/>
    <n v="0"/>
  </r>
  <r>
    <x v="3"/>
    <x v="15"/>
    <x v="2"/>
    <x v="1"/>
    <x v="1"/>
    <x v="0"/>
    <x v="3"/>
    <x v="1"/>
    <n v="2"/>
    <n v="0"/>
    <n v="0"/>
  </r>
  <r>
    <x v="2"/>
    <x v="19"/>
    <x v="2"/>
    <x v="0"/>
    <x v="1"/>
    <x v="3"/>
    <x v="0"/>
    <x v="1"/>
    <n v="24"/>
    <n v="0"/>
    <n v="0"/>
  </r>
  <r>
    <x v="3"/>
    <x v="19"/>
    <x v="2"/>
    <x v="0"/>
    <x v="1"/>
    <x v="2"/>
    <x v="1"/>
    <x v="0"/>
    <n v="103"/>
    <n v="0"/>
    <n v="28.325000000000003"/>
  </r>
  <r>
    <x v="0"/>
    <x v="8"/>
    <x v="5"/>
    <x v="2"/>
    <x v="1"/>
    <x v="3"/>
    <x v="3"/>
    <x v="0"/>
    <n v="5"/>
    <n v="0"/>
    <n v="2.75"/>
  </r>
  <r>
    <x v="9"/>
    <x v="6"/>
    <x v="4"/>
    <x v="2"/>
    <x v="1"/>
    <x v="1"/>
    <x v="3"/>
    <x v="0"/>
    <n v="49"/>
    <n v="12.0578"/>
    <n v="22.05"/>
  </r>
  <r>
    <x v="4"/>
    <x v="17"/>
    <x v="8"/>
    <x v="0"/>
    <x v="1"/>
    <x v="0"/>
    <x v="3"/>
    <x v="1"/>
    <n v="190"/>
    <n v="0"/>
    <n v="0"/>
  </r>
  <r>
    <x v="1"/>
    <x v="5"/>
    <x v="1"/>
    <x v="0"/>
    <x v="1"/>
    <x v="0"/>
    <x v="0"/>
    <x v="0"/>
    <n v="428"/>
    <n v="0"/>
    <n v="117.7"/>
  </r>
  <r>
    <x v="8"/>
    <x v="12"/>
    <x v="1"/>
    <x v="0"/>
    <x v="1"/>
    <x v="1"/>
    <x v="2"/>
    <x v="0"/>
    <n v="801"/>
    <n v="234.44680000000002"/>
    <n v="360.45000000000005"/>
  </r>
  <r>
    <x v="0"/>
    <x v="10"/>
    <x v="0"/>
    <x v="0"/>
    <x v="1"/>
    <x v="0"/>
    <x v="3"/>
    <x v="0"/>
    <n v="18282"/>
    <n v="0"/>
    <n v="4844.7300000000005"/>
  </r>
  <r>
    <x v="11"/>
    <x v="11"/>
    <x v="2"/>
    <x v="2"/>
    <x v="1"/>
    <x v="0"/>
    <x v="2"/>
    <x v="0"/>
    <n v="2482"/>
    <n v="0"/>
    <n v="682.55000000000007"/>
  </r>
  <r>
    <x v="2"/>
    <x v="19"/>
    <x v="2"/>
    <x v="2"/>
    <x v="1"/>
    <x v="0"/>
    <x v="2"/>
    <x v="0"/>
    <n v="642"/>
    <n v="0"/>
    <n v="176.55"/>
  </r>
  <r>
    <x v="2"/>
    <x v="15"/>
    <x v="2"/>
    <x v="2"/>
    <x v="1"/>
    <x v="1"/>
    <x v="0"/>
    <x v="0"/>
    <n v="2"/>
    <n v="0.33560000000000001"/>
    <n v="0.9"/>
  </r>
  <r>
    <x v="8"/>
    <x v="16"/>
    <x v="7"/>
    <x v="1"/>
    <x v="1"/>
    <x v="1"/>
    <x v="3"/>
    <x v="0"/>
    <n v="6"/>
    <n v="1.6065"/>
    <n v="2.7"/>
  </r>
  <r>
    <x v="1"/>
    <x v="19"/>
    <x v="2"/>
    <x v="0"/>
    <x v="1"/>
    <x v="4"/>
    <x v="3"/>
    <x v="0"/>
    <n v="32"/>
    <n v="0"/>
    <n v="17.600000000000001"/>
  </r>
  <r>
    <x v="9"/>
    <x v="10"/>
    <x v="0"/>
    <x v="0"/>
    <x v="1"/>
    <x v="5"/>
    <x v="3"/>
    <x v="1"/>
    <n v="2"/>
    <n v="28.402100000000001"/>
    <n v="0"/>
  </r>
  <r>
    <x v="10"/>
    <x v="7"/>
    <x v="2"/>
    <x v="0"/>
    <x v="1"/>
    <x v="0"/>
    <x v="2"/>
    <x v="1"/>
    <n v="4"/>
    <n v="0"/>
    <n v="0"/>
  </r>
  <r>
    <x v="5"/>
    <x v="16"/>
    <x v="7"/>
    <x v="0"/>
    <x v="1"/>
    <x v="1"/>
    <x v="0"/>
    <x v="0"/>
    <n v="491"/>
    <n v="170.9169"/>
    <n v="220.95000000000002"/>
  </r>
  <r>
    <x v="8"/>
    <x v="8"/>
    <x v="5"/>
    <x v="2"/>
    <x v="1"/>
    <x v="1"/>
    <x v="2"/>
    <x v="0"/>
    <n v="26"/>
    <n v="4.9523000000000001"/>
    <n v="11.700000000000001"/>
  </r>
  <r>
    <x v="8"/>
    <x v="6"/>
    <x v="4"/>
    <x v="0"/>
    <x v="0"/>
    <x v="4"/>
    <x v="3"/>
    <x v="0"/>
    <n v="9"/>
    <n v="0"/>
    <n v="4.95"/>
  </r>
  <r>
    <x v="9"/>
    <x v="1"/>
    <x v="1"/>
    <x v="0"/>
    <x v="1"/>
    <x v="4"/>
    <x v="2"/>
    <x v="1"/>
    <n v="6"/>
    <n v="0"/>
    <n v="0"/>
  </r>
  <r>
    <x v="6"/>
    <x v="15"/>
    <x v="2"/>
    <x v="1"/>
    <x v="1"/>
    <x v="0"/>
    <x v="0"/>
    <x v="0"/>
    <n v="29"/>
    <n v="0"/>
    <n v="7.9750000000000005"/>
  </r>
  <r>
    <x v="11"/>
    <x v="2"/>
    <x v="2"/>
    <x v="0"/>
    <x v="1"/>
    <x v="3"/>
    <x v="1"/>
    <x v="0"/>
    <n v="8"/>
    <n v="0"/>
    <n v="4.4000000000000004"/>
  </r>
  <r>
    <x v="0"/>
    <x v="11"/>
    <x v="2"/>
    <x v="2"/>
    <x v="1"/>
    <x v="1"/>
    <x v="3"/>
    <x v="0"/>
    <n v="59"/>
    <n v="17.742699999999999"/>
    <n v="26.55"/>
  </r>
  <r>
    <x v="3"/>
    <x v="13"/>
    <x v="0"/>
    <x v="0"/>
    <x v="1"/>
    <x v="2"/>
    <x v="3"/>
    <x v="0"/>
    <n v="10"/>
    <n v="0"/>
    <n v="2.75"/>
  </r>
  <r>
    <x v="2"/>
    <x v="9"/>
    <x v="2"/>
    <x v="0"/>
    <x v="1"/>
    <x v="0"/>
    <x v="0"/>
    <x v="0"/>
    <n v="1748"/>
    <n v="0"/>
    <n v="480.70000000000005"/>
  </r>
  <r>
    <x v="4"/>
    <x v="10"/>
    <x v="0"/>
    <x v="2"/>
    <x v="0"/>
    <x v="3"/>
    <x v="2"/>
    <x v="1"/>
    <n v="1"/>
    <n v="0"/>
    <n v="0"/>
  </r>
  <r>
    <x v="5"/>
    <x v="15"/>
    <x v="2"/>
    <x v="0"/>
    <x v="1"/>
    <x v="0"/>
    <x v="0"/>
    <x v="1"/>
    <n v="16"/>
    <n v="0"/>
    <n v="0"/>
  </r>
  <r>
    <x v="7"/>
    <x v="6"/>
    <x v="4"/>
    <x v="1"/>
    <x v="1"/>
    <x v="0"/>
    <x v="1"/>
    <x v="0"/>
    <n v="3"/>
    <n v="0"/>
    <n v="0.82500000000000007"/>
  </r>
  <r>
    <x v="5"/>
    <x v="16"/>
    <x v="7"/>
    <x v="0"/>
    <x v="1"/>
    <x v="2"/>
    <x v="1"/>
    <x v="0"/>
    <n v="22"/>
    <n v="0"/>
    <n v="5.83"/>
  </r>
  <r>
    <x v="5"/>
    <x v="10"/>
    <x v="0"/>
    <x v="2"/>
    <x v="0"/>
    <x v="2"/>
    <x v="3"/>
    <x v="0"/>
    <n v="10"/>
    <n v="0"/>
    <n v="2.65"/>
  </r>
  <r>
    <x v="0"/>
    <x v="12"/>
    <x v="1"/>
    <x v="0"/>
    <x v="1"/>
    <x v="5"/>
    <x v="2"/>
    <x v="0"/>
    <n v="1"/>
    <n v="0.91800000000000004"/>
    <n v="0.69000000000000006"/>
  </r>
  <r>
    <x v="6"/>
    <x v="26"/>
    <x v="2"/>
    <x v="0"/>
    <x v="1"/>
    <x v="0"/>
    <x v="2"/>
    <x v="1"/>
    <n v="43"/>
    <n v="0"/>
    <n v="0"/>
  </r>
  <r>
    <x v="9"/>
    <x v="5"/>
    <x v="1"/>
    <x v="2"/>
    <x v="1"/>
    <x v="2"/>
    <x v="0"/>
    <x v="0"/>
    <n v="3"/>
    <n v="0"/>
    <n v="0.79500000000000004"/>
  </r>
  <r>
    <x v="6"/>
    <x v="0"/>
    <x v="0"/>
    <x v="1"/>
    <x v="1"/>
    <x v="3"/>
    <x v="2"/>
    <x v="1"/>
    <n v="0"/>
    <n v="0"/>
    <n v="0"/>
  </r>
  <r>
    <x v="0"/>
    <x v="10"/>
    <x v="0"/>
    <x v="0"/>
    <x v="0"/>
    <x v="4"/>
    <x v="0"/>
    <x v="1"/>
    <n v="24"/>
    <n v="0"/>
    <n v="0"/>
  </r>
  <r>
    <x v="1"/>
    <x v="4"/>
    <x v="3"/>
    <x v="0"/>
    <x v="1"/>
    <x v="3"/>
    <x v="3"/>
    <x v="0"/>
    <n v="598"/>
    <n v="0"/>
    <n v="328.90000000000003"/>
  </r>
  <r>
    <x v="3"/>
    <x v="11"/>
    <x v="2"/>
    <x v="0"/>
    <x v="1"/>
    <x v="2"/>
    <x v="1"/>
    <x v="0"/>
    <n v="194"/>
    <n v="0"/>
    <n v="53.35"/>
  </r>
  <r>
    <x v="4"/>
    <x v="19"/>
    <x v="2"/>
    <x v="0"/>
    <x v="1"/>
    <x v="5"/>
    <x v="1"/>
    <x v="0"/>
    <n v="1"/>
    <n v="26.484200000000001"/>
    <n v="0.69000000000000006"/>
  </r>
  <r>
    <x v="6"/>
    <x v="10"/>
    <x v="0"/>
    <x v="1"/>
    <x v="1"/>
    <x v="3"/>
    <x v="2"/>
    <x v="0"/>
    <n v="63"/>
    <n v="0"/>
    <n v="34.65"/>
  </r>
  <r>
    <x v="9"/>
    <x v="1"/>
    <x v="1"/>
    <x v="0"/>
    <x v="1"/>
    <x v="2"/>
    <x v="0"/>
    <x v="0"/>
    <n v="128"/>
    <n v="0"/>
    <n v="33.92"/>
  </r>
  <r>
    <x v="6"/>
    <x v="9"/>
    <x v="2"/>
    <x v="0"/>
    <x v="1"/>
    <x v="3"/>
    <x v="1"/>
    <x v="1"/>
    <n v="1"/>
    <n v="0"/>
    <n v="0"/>
  </r>
  <r>
    <x v="10"/>
    <x v="10"/>
    <x v="0"/>
    <x v="0"/>
    <x v="1"/>
    <x v="3"/>
    <x v="3"/>
    <x v="1"/>
    <n v="8"/>
    <n v="0"/>
    <n v="0"/>
  </r>
  <r>
    <x v="7"/>
    <x v="9"/>
    <x v="2"/>
    <x v="1"/>
    <x v="1"/>
    <x v="0"/>
    <x v="2"/>
    <x v="1"/>
    <n v="3"/>
    <n v="0"/>
    <n v="0"/>
  </r>
  <r>
    <x v="10"/>
    <x v="15"/>
    <x v="2"/>
    <x v="0"/>
    <x v="1"/>
    <x v="4"/>
    <x v="0"/>
    <x v="1"/>
    <n v="1"/>
    <n v="0"/>
    <n v="0"/>
  </r>
  <r>
    <x v="6"/>
    <x v="15"/>
    <x v="2"/>
    <x v="0"/>
    <x v="1"/>
    <x v="0"/>
    <x v="3"/>
    <x v="0"/>
    <n v="2049"/>
    <n v="0"/>
    <n v="563.47500000000002"/>
  </r>
  <r>
    <x v="9"/>
    <x v="15"/>
    <x v="2"/>
    <x v="2"/>
    <x v="1"/>
    <x v="2"/>
    <x v="3"/>
    <x v="0"/>
    <n v="24"/>
    <n v="0"/>
    <n v="6.36"/>
  </r>
  <r>
    <x v="3"/>
    <x v="25"/>
    <x v="11"/>
    <x v="0"/>
    <x v="1"/>
    <x v="3"/>
    <x v="3"/>
    <x v="0"/>
    <n v="1"/>
    <n v="0"/>
    <n v="0.55000000000000004"/>
  </r>
  <r>
    <x v="11"/>
    <x v="17"/>
    <x v="8"/>
    <x v="2"/>
    <x v="1"/>
    <x v="4"/>
    <x v="3"/>
    <x v="1"/>
    <n v="1"/>
    <n v="0"/>
    <n v="0"/>
  </r>
  <r>
    <x v="2"/>
    <x v="9"/>
    <x v="2"/>
    <x v="1"/>
    <x v="1"/>
    <x v="4"/>
    <x v="2"/>
    <x v="0"/>
    <n v="7"/>
    <n v="0"/>
    <n v="3.85"/>
  </r>
  <r>
    <x v="8"/>
    <x v="26"/>
    <x v="2"/>
    <x v="0"/>
    <x v="1"/>
    <x v="2"/>
    <x v="2"/>
    <x v="1"/>
    <n v="6"/>
    <n v="0"/>
    <n v="0"/>
  </r>
  <r>
    <x v="10"/>
    <x v="6"/>
    <x v="4"/>
    <x v="2"/>
    <x v="1"/>
    <x v="4"/>
    <x v="0"/>
    <x v="0"/>
    <n v="2"/>
    <n v="0"/>
    <n v="1.1000000000000001"/>
  </r>
  <r>
    <x v="7"/>
    <x v="27"/>
    <x v="12"/>
    <x v="0"/>
    <x v="1"/>
    <x v="0"/>
    <x v="2"/>
    <x v="0"/>
    <n v="2"/>
    <n v="0"/>
    <n v="0.55000000000000004"/>
  </r>
  <r>
    <x v="2"/>
    <x v="9"/>
    <x v="2"/>
    <x v="0"/>
    <x v="1"/>
    <x v="4"/>
    <x v="1"/>
    <x v="1"/>
    <n v="3"/>
    <n v="0"/>
    <n v="0"/>
  </r>
  <r>
    <x v="6"/>
    <x v="4"/>
    <x v="3"/>
    <x v="0"/>
    <x v="1"/>
    <x v="5"/>
    <x v="0"/>
    <x v="1"/>
    <n v="3"/>
    <n v="76.217399999999998"/>
    <n v="0"/>
  </r>
  <r>
    <x v="8"/>
    <x v="1"/>
    <x v="1"/>
    <x v="0"/>
    <x v="1"/>
    <x v="2"/>
    <x v="2"/>
    <x v="0"/>
    <n v="489"/>
    <n v="0"/>
    <n v="134.47499999999999"/>
  </r>
  <r>
    <x v="6"/>
    <x v="9"/>
    <x v="2"/>
    <x v="0"/>
    <x v="1"/>
    <x v="0"/>
    <x v="3"/>
    <x v="1"/>
    <n v="93"/>
    <n v="0"/>
    <n v="0"/>
  </r>
  <r>
    <x v="7"/>
    <x v="1"/>
    <x v="1"/>
    <x v="2"/>
    <x v="1"/>
    <x v="0"/>
    <x v="2"/>
    <x v="0"/>
    <n v="148"/>
    <n v="0"/>
    <n v="40.700000000000003"/>
  </r>
  <r>
    <x v="0"/>
    <x v="9"/>
    <x v="2"/>
    <x v="2"/>
    <x v="1"/>
    <x v="3"/>
    <x v="1"/>
    <x v="0"/>
    <n v="1"/>
    <n v="0"/>
    <n v="0.55000000000000004"/>
  </r>
  <r>
    <x v="1"/>
    <x v="23"/>
    <x v="2"/>
    <x v="0"/>
    <x v="1"/>
    <x v="3"/>
    <x v="2"/>
    <x v="0"/>
    <n v="4"/>
    <n v="0"/>
    <n v="2.2000000000000002"/>
  </r>
  <r>
    <x v="7"/>
    <x v="6"/>
    <x v="4"/>
    <x v="0"/>
    <x v="0"/>
    <x v="3"/>
    <x v="0"/>
    <x v="1"/>
    <n v="5"/>
    <n v="0"/>
    <n v="0"/>
  </r>
  <r>
    <x v="6"/>
    <x v="8"/>
    <x v="5"/>
    <x v="0"/>
    <x v="1"/>
    <x v="2"/>
    <x v="2"/>
    <x v="0"/>
    <n v="165"/>
    <n v="0"/>
    <n v="45.375"/>
  </r>
  <r>
    <x v="0"/>
    <x v="6"/>
    <x v="4"/>
    <x v="0"/>
    <x v="1"/>
    <x v="0"/>
    <x v="0"/>
    <x v="1"/>
    <n v="93"/>
    <n v="0"/>
    <n v="0"/>
  </r>
  <r>
    <x v="8"/>
    <x v="2"/>
    <x v="2"/>
    <x v="0"/>
    <x v="1"/>
    <x v="0"/>
    <x v="2"/>
    <x v="1"/>
    <n v="43"/>
    <n v="0"/>
    <n v="0"/>
  </r>
  <r>
    <x v="7"/>
    <x v="17"/>
    <x v="8"/>
    <x v="1"/>
    <x v="1"/>
    <x v="0"/>
    <x v="0"/>
    <x v="0"/>
    <n v="82"/>
    <n v="0"/>
    <n v="22.55"/>
  </r>
  <r>
    <x v="2"/>
    <x v="8"/>
    <x v="5"/>
    <x v="0"/>
    <x v="1"/>
    <x v="2"/>
    <x v="0"/>
    <x v="0"/>
    <n v="15"/>
    <n v="0"/>
    <n v="4.125"/>
  </r>
  <r>
    <x v="5"/>
    <x v="4"/>
    <x v="3"/>
    <x v="0"/>
    <x v="0"/>
    <x v="2"/>
    <x v="2"/>
    <x v="0"/>
    <n v="69"/>
    <n v="0"/>
    <n v="18.285"/>
  </r>
  <r>
    <x v="1"/>
    <x v="1"/>
    <x v="1"/>
    <x v="0"/>
    <x v="1"/>
    <x v="4"/>
    <x v="3"/>
    <x v="0"/>
    <n v="10"/>
    <n v="0"/>
    <n v="5.5"/>
  </r>
  <r>
    <x v="7"/>
    <x v="0"/>
    <x v="0"/>
    <x v="0"/>
    <x v="1"/>
    <x v="1"/>
    <x v="1"/>
    <x v="0"/>
    <n v="176"/>
    <n v="52.000300000000003"/>
    <n v="79.2"/>
  </r>
  <r>
    <x v="6"/>
    <x v="4"/>
    <x v="3"/>
    <x v="0"/>
    <x v="0"/>
    <x v="1"/>
    <x v="2"/>
    <x v="0"/>
    <n v="112"/>
    <n v="27.037700000000001"/>
    <n v="50.400000000000006"/>
  </r>
  <r>
    <x v="1"/>
    <x v="6"/>
    <x v="4"/>
    <x v="1"/>
    <x v="1"/>
    <x v="1"/>
    <x v="3"/>
    <x v="0"/>
    <n v="16"/>
    <n v="9.2260000000000009"/>
    <n v="7.2"/>
  </r>
  <r>
    <x v="7"/>
    <x v="9"/>
    <x v="2"/>
    <x v="0"/>
    <x v="1"/>
    <x v="3"/>
    <x v="1"/>
    <x v="0"/>
    <n v="36"/>
    <n v="0"/>
    <n v="19.8"/>
  </r>
  <r>
    <x v="0"/>
    <x v="9"/>
    <x v="2"/>
    <x v="0"/>
    <x v="1"/>
    <x v="0"/>
    <x v="0"/>
    <x v="1"/>
    <n v="25"/>
    <n v="0"/>
    <n v="0"/>
  </r>
  <r>
    <x v="7"/>
    <x v="9"/>
    <x v="2"/>
    <x v="2"/>
    <x v="1"/>
    <x v="1"/>
    <x v="2"/>
    <x v="0"/>
    <n v="69"/>
    <n v="23.522400000000001"/>
    <n v="31.05"/>
  </r>
  <r>
    <x v="7"/>
    <x v="4"/>
    <x v="3"/>
    <x v="2"/>
    <x v="0"/>
    <x v="1"/>
    <x v="2"/>
    <x v="0"/>
    <n v="8"/>
    <n v="3.5412000000000003"/>
    <n v="3.6"/>
  </r>
  <r>
    <x v="1"/>
    <x v="19"/>
    <x v="2"/>
    <x v="2"/>
    <x v="1"/>
    <x v="4"/>
    <x v="2"/>
    <x v="0"/>
    <n v="3"/>
    <n v="0"/>
    <n v="1.6500000000000001"/>
  </r>
  <r>
    <x v="10"/>
    <x v="10"/>
    <x v="0"/>
    <x v="2"/>
    <x v="1"/>
    <x v="0"/>
    <x v="0"/>
    <x v="0"/>
    <n v="563"/>
    <n v="0"/>
    <n v="154.82500000000002"/>
  </r>
  <r>
    <x v="4"/>
    <x v="6"/>
    <x v="4"/>
    <x v="2"/>
    <x v="0"/>
    <x v="1"/>
    <x v="2"/>
    <x v="0"/>
    <n v="43"/>
    <n v="9.7335000000000012"/>
    <n v="19.350000000000001"/>
  </r>
  <r>
    <x v="10"/>
    <x v="28"/>
    <x v="13"/>
    <x v="2"/>
    <x v="1"/>
    <x v="3"/>
    <x v="2"/>
    <x v="1"/>
    <n v="0"/>
    <n v="0"/>
    <n v="0"/>
  </r>
  <r>
    <x v="0"/>
    <x v="15"/>
    <x v="2"/>
    <x v="1"/>
    <x v="1"/>
    <x v="2"/>
    <x v="1"/>
    <x v="0"/>
    <n v="3"/>
    <n v="0"/>
    <n v="0.79500000000000004"/>
  </r>
  <r>
    <x v="1"/>
    <x v="1"/>
    <x v="1"/>
    <x v="0"/>
    <x v="1"/>
    <x v="3"/>
    <x v="2"/>
    <x v="1"/>
    <n v="2"/>
    <n v="0"/>
    <n v="0"/>
  </r>
  <r>
    <x v="3"/>
    <x v="27"/>
    <x v="12"/>
    <x v="0"/>
    <x v="1"/>
    <x v="3"/>
    <x v="2"/>
    <x v="0"/>
    <n v="1"/>
    <n v="0"/>
    <n v="0.55000000000000004"/>
  </r>
  <r>
    <x v="4"/>
    <x v="19"/>
    <x v="2"/>
    <x v="0"/>
    <x v="1"/>
    <x v="0"/>
    <x v="0"/>
    <x v="0"/>
    <n v="2467"/>
    <n v="0"/>
    <n v="653.755"/>
  </r>
  <r>
    <x v="5"/>
    <x v="6"/>
    <x v="4"/>
    <x v="0"/>
    <x v="0"/>
    <x v="3"/>
    <x v="2"/>
    <x v="0"/>
    <n v="274"/>
    <n v="0"/>
    <n v="150.70000000000002"/>
  </r>
  <r>
    <x v="5"/>
    <x v="25"/>
    <x v="11"/>
    <x v="0"/>
    <x v="1"/>
    <x v="3"/>
    <x v="0"/>
    <x v="1"/>
    <n v="1"/>
    <n v="0"/>
    <n v="0"/>
  </r>
  <r>
    <x v="11"/>
    <x v="6"/>
    <x v="4"/>
    <x v="0"/>
    <x v="0"/>
    <x v="2"/>
    <x v="3"/>
    <x v="1"/>
    <n v="4"/>
    <n v="0"/>
    <n v="0"/>
  </r>
  <r>
    <x v="4"/>
    <x v="1"/>
    <x v="1"/>
    <x v="2"/>
    <x v="1"/>
    <x v="1"/>
    <x v="2"/>
    <x v="0"/>
    <n v="17"/>
    <n v="15.247300000000001"/>
    <n v="7.65"/>
  </r>
  <r>
    <x v="7"/>
    <x v="11"/>
    <x v="2"/>
    <x v="0"/>
    <x v="1"/>
    <x v="2"/>
    <x v="2"/>
    <x v="0"/>
    <n v="4283"/>
    <n v="0"/>
    <n v="1177.825"/>
  </r>
  <r>
    <x v="0"/>
    <x v="9"/>
    <x v="2"/>
    <x v="2"/>
    <x v="1"/>
    <x v="1"/>
    <x v="1"/>
    <x v="0"/>
    <n v="11"/>
    <n v="2.3427000000000002"/>
    <n v="4.95"/>
  </r>
  <r>
    <x v="10"/>
    <x v="10"/>
    <x v="0"/>
    <x v="0"/>
    <x v="0"/>
    <x v="5"/>
    <x v="2"/>
    <x v="0"/>
    <n v="3"/>
    <n v="38.434899999999999"/>
    <n v="2.0700000000000003"/>
  </r>
  <r>
    <x v="8"/>
    <x v="5"/>
    <x v="1"/>
    <x v="0"/>
    <x v="1"/>
    <x v="4"/>
    <x v="2"/>
    <x v="1"/>
    <n v="3"/>
    <n v="0"/>
    <n v="0"/>
  </r>
  <r>
    <x v="9"/>
    <x v="26"/>
    <x v="2"/>
    <x v="0"/>
    <x v="1"/>
    <x v="0"/>
    <x v="3"/>
    <x v="1"/>
    <n v="11"/>
    <n v="0"/>
    <n v="0"/>
  </r>
  <r>
    <x v="6"/>
    <x v="10"/>
    <x v="0"/>
    <x v="0"/>
    <x v="0"/>
    <x v="0"/>
    <x v="3"/>
    <x v="1"/>
    <n v="71"/>
    <n v="0"/>
    <n v="0"/>
  </r>
  <r>
    <x v="9"/>
    <x v="2"/>
    <x v="2"/>
    <x v="2"/>
    <x v="1"/>
    <x v="3"/>
    <x v="1"/>
    <x v="0"/>
    <n v="1"/>
    <n v="0"/>
    <n v="0.55000000000000004"/>
  </r>
  <r>
    <x v="4"/>
    <x v="10"/>
    <x v="0"/>
    <x v="1"/>
    <x v="0"/>
    <x v="3"/>
    <x v="2"/>
    <x v="0"/>
    <n v="15"/>
    <n v="0"/>
    <n v="8.25"/>
  </r>
  <r>
    <x v="4"/>
    <x v="10"/>
    <x v="0"/>
    <x v="0"/>
    <x v="1"/>
    <x v="3"/>
    <x v="2"/>
    <x v="0"/>
    <n v="4348"/>
    <n v="0"/>
    <n v="2391.4"/>
  </r>
  <r>
    <x v="2"/>
    <x v="10"/>
    <x v="0"/>
    <x v="0"/>
    <x v="1"/>
    <x v="3"/>
    <x v="0"/>
    <x v="1"/>
    <n v="8"/>
    <n v="0"/>
    <n v="0"/>
  </r>
  <r>
    <x v="11"/>
    <x v="6"/>
    <x v="4"/>
    <x v="1"/>
    <x v="1"/>
    <x v="3"/>
    <x v="2"/>
    <x v="1"/>
    <n v="0"/>
    <n v="0"/>
    <n v="0"/>
  </r>
  <r>
    <x v="8"/>
    <x v="16"/>
    <x v="7"/>
    <x v="0"/>
    <x v="1"/>
    <x v="3"/>
    <x v="3"/>
    <x v="0"/>
    <n v="69"/>
    <n v="0"/>
    <n v="37.950000000000003"/>
  </r>
  <r>
    <x v="2"/>
    <x v="9"/>
    <x v="2"/>
    <x v="1"/>
    <x v="1"/>
    <x v="1"/>
    <x v="1"/>
    <x v="0"/>
    <n v="10"/>
    <n v="3.31"/>
    <n v="4.5"/>
  </r>
  <r>
    <x v="4"/>
    <x v="6"/>
    <x v="4"/>
    <x v="0"/>
    <x v="0"/>
    <x v="0"/>
    <x v="3"/>
    <x v="0"/>
    <n v="1149"/>
    <n v="0"/>
    <n v="304.48500000000001"/>
  </r>
  <r>
    <x v="2"/>
    <x v="10"/>
    <x v="0"/>
    <x v="0"/>
    <x v="1"/>
    <x v="4"/>
    <x v="2"/>
    <x v="0"/>
    <n v="209"/>
    <n v="0"/>
    <n v="114.95"/>
  </r>
  <r>
    <x v="6"/>
    <x v="15"/>
    <x v="2"/>
    <x v="0"/>
    <x v="1"/>
    <x v="3"/>
    <x v="1"/>
    <x v="0"/>
    <n v="25"/>
    <n v="0"/>
    <n v="13.75"/>
  </r>
  <r>
    <x v="11"/>
    <x v="1"/>
    <x v="1"/>
    <x v="0"/>
    <x v="1"/>
    <x v="4"/>
    <x v="2"/>
    <x v="0"/>
    <n v="23"/>
    <n v="0"/>
    <n v="12.65"/>
  </r>
  <r>
    <x v="7"/>
    <x v="12"/>
    <x v="1"/>
    <x v="0"/>
    <x v="1"/>
    <x v="4"/>
    <x v="0"/>
    <x v="1"/>
    <n v="53"/>
    <n v="0"/>
    <n v="0"/>
  </r>
  <r>
    <x v="11"/>
    <x v="6"/>
    <x v="4"/>
    <x v="0"/>
    <x v="1"/>
    <x v="1"/>
    <x v="0"/>
    <x v="0"/>
    <n v="1580"/>
    <n v="496.0763"/>
    <n v="711"/>
  </r>
  <r>
    <x v="10"/>
    <x v="10"/>
    <x v="0"/>
    <x v="2"/>
    <x v="0"/>
    <x v="4"/>
    <x v="1"/>
    <x v="0"/>
    <n v="1"/>
    <n v="0"/>
    <n v="0.55000000000000004"/>
  </r>
  <r>
    <x v="10"/>
    <x v="16"/>
    <x v="7"/>
    <x v="0"/>
    <x v="1"/>
    <x v="2"/>
    <x v="3"/>
    <x v="0"/>
    <n v="76"/>
    <n v="0"/>
    <n v="20.900000000000002"/>
  </r>
  <r>
    <x v="7"/>
    <x v="9"/>
    <x v="2"/>
    <x v="0"/>
    <x v="1"/>
    <x v="5"/>
    <x v="2"/>
    <x v="0"/>
    <n v="5"/>
    <n v="61.988"/>
    <n v="3.45"/>
  </r>
  <r>
    <x v="8"/>
    <x v="10"/>
    <x v="0"/>
    <x v="2"/>
    <x v="1"/>
    <x v="3"/>
    <x v="0"/>
    <x v="1"/>
    <n v="1"/>
    <n v="0"/>
    <n v="0"/>
  </r>
  <r>
    <x v="5"/>
    <x v="15"/>
    <x v="2"/>
    <x v="0"/>
    <x v="1"/>
    <x v="0"/>
    <x v="3"/>
    <x v="0"/>
    <n v="1745"/>
    <n v="0"/>
    <n v="462.42500000000001"/>
  </r>
  <r>
    <x v="5"/>
    <x v="4"/>
    <x v="3"/>
    <x v="1"/>
    <x v="1"/>
    <x v="0"/>
    <x v="2"/>
    <x v="1"/>
    <n v="3"/>
    <n v="0"/>
    <n v="0"/>
  </r>
  <r>
    <x v="6"/>
    <x v="17"/>
    <x v="8"/>
    <x v="2"/>
    <x v="1"/>
    <x v="4"/>
    <x v="2"/>
    <x v="0"/>
    <n v="5"/>
    <n v="0"/>
    <n v="2.75"/>
  </r>
  <r>
    <x v="3"/>
    <x v="6"/>
    <x v="4"/>
    <x v="0"/>
    <x v="1"/>
    <x v="4"/>
    <x v="0"/>
    <x v="0"/>
    <n v="81"/>
    <n v="0"/>
    <n v="44.550000000000004"/>
  </r>
  <r>
    <x v="0"/>
    <x v="26"/>
    <x v="2"/>
    <x v="0"/>
    <x v="1"/>
    <x v="3"/>
    <x v="3"/>
    <x v="0"/>
    <n v="2"/>
    <n v="0"/>
    <n v="1.1000000000000001"/>
  </r>
  <r>
    <x v="5"/>
    <x v="13"/>
    <x v="0"/>
    <x v="0"/>
    <x v="1"/>
    <x v="1"/>
    <x v="0"/>
    <x v="0"/>
    <n v="15"/>
    <n v="7.2623000000000006"/>
    <n v="6.75"/>
  </r>
  <r>
    <x v="11"/>
    <x v="10"/>
    <x v="0"/>
    <x v="0"/>
    <x v="1"/>
    <x v="5"/>
    <x v="2"/>
    <x v="0"/>
    <n v="12"/>
    <n v="55.608400000000003"/>
    <n v="8.2800000000000011"/>
  </r>
  <r>
    <x v="3"/>
    <x v="12"/>
    <x v="1"/>
    <x v="0"/>
    <x v="1"/>
    <x v="0"/>
    <x v="0"/>
    <x v="1"/>
    <n v="7"/>
    <n v="0"/>
    <n v="0"/>
  </r>
  <r>
    <x v="9"/>
    <x v="9"/>
    <x v="2"/>
    <x v="1"/>
    <x v="1"/>
    <x v="3"/>
    <x v="0"/>
    <x v="0"/>
    <n v="8"/>
    <n v="0"/>
    <n v="4.4000000000000004"/>
  </r>
  <r>
    <x v="7"/>
    <x v="15"/>
    <x v="2"/>
    <x v="1"/>
    <x v="1"/>
    <x v="1"/>
    <x v="2"/>
    <x v="0"/>
    <n v="43"/>
    <n v="8.7853000000000012"/>
    <n v="19.350000000000001"/>
  </r>
  <r>
    <x v="8"/>
    <x v="11"/>
    <x v="2"/>
    <x v="1"/>
    <x v="1"/>
    <x v="0"/>
    <x v="0"/>
    <x v="0"/>
    <n v="193"/>
    <n v="0"/>
    <n v="53.075000000000003"/>
  </r>
  <r>
    <x v="11"/>
    <x v="19"/>
    <x v="2"/>
    <x v="1"/>
    <x v="1"/>
    <x v="4"/>
    <x v="3"/>
    <x v="1"/>
    <n v="8"/>
    <n v="0"/>
    <n v="0"/>
  </r>
  <r>
    <x v="10"/>
    <x v="6"/>
    <x v="4"/>
    <x v="2"/>
    <x v="1"/>
    <x v="1"/>
    <x v="3"/>
    <x v="0"/>
    <n v="80"/>
    <n v="26.951700000000002"/>
    <n v="36"/>
  </r>
  <r>
    <x v="8"/>
    <x v="8"/>
    <x v="5"/>
    <x v="1"/>
    <x v="1"/>
    <x v="0"/>
    <x v="1"/>
    <x v="0"/>
    <n v="3"/>
    <n v="0"/>
    <n v="0.82500000000000007"/>
  </r>
  <r>
    <x v="11"/>
    <x v="10"/>
    <x v="0"/>
    <x v="1"/>
    <x v="1"/>
    <x v="3"/>
    <x v="3"/>
    <x v="1"/>
    <n v="4"/>
    <n v="0"/>
    <n v="0"/>
  </r>
  <r>
    <x v="9"/>
    <x v="20"/>
    <x v="10"/>
    <x v="0"/>
    <x v="1"/>
    <x v="0"/>
    <x v="3"/>
    <x v="0"/>
    <n v="1"/>
    <n v="0"/>
    <n v="0.26500000000000001"/>
  </r>
  <r>
    <x v="1"/>
    <x v="22"/>
    <x v="7"/>
    <x v="0"/>
    <x v="1"/>
    <x v="2"/>
    <x v="1"/>
    <x v="0"/>
    <n v="1"/>
    <n v="0"/>
    <n v="0.27500000000000002"/>
  </r>
  <r>
    <x v="10"/>
    <x v="22"/>
    <x v="7"/>
    <x v="0"/>
    <x v="1"/>
    <x v="2"/>
    <x v="0"/>
    <x v="0"/>
    <n v="4"/>
    <n v="0"/>
    <n v="1.1000000000000001"/>
  </r>
  <r>
    <x v="9"/>
    <x v="10"/>
    <x v="0"/>
    <x v="0"/>
    <x v="1"/>
    <x v="0"/>
    <x v="3"/>
    <x v="1"/>
    <n v="289"/>
    <n v="0"/>
    <n v="0"/>
  </r>
  <r>
    <x v="1"/>
    <x v="25"/>
    <x v="11"/>
    <x v="2"/>
    <x v="1"/>
    <x v="3"/>
    <x v="2"/>
    <x v="1"/>
    <n v="0"/>
    <n v="0"/>
    <n v="0"/>
  </r>
  <r>
    <x v="4"/>
    <x v="25"/>
    <x v="11"/>
    <x v="0"/>
    <x v="0"/>
    <x v="3"/>
    <x v="2"/>
    <x v="1"/>
    <n v="0"/>
    <n v="0"/>
    <n v="0"/>
  </r>
  <r>
    <x v="1"/>
    <x v="9"/>
    <x v="2"/>
    <x v="0"/>
    <x v="1"/>
    <x v="3"/>
    <x v="3"/>
    <x v="0"/>
    <n v="138"/>
    <n v="0"/>
    <n v="75.900000000000006"/>
  </r>
  <r>
    <x v="8"/>
    <x v="17"/>
    <x v="8"/>
    <x v="2"/>
    <x v="1"/>
    <x v="1"/>
    <x v="3"/>
    <x v="0"/>
    <n v="258"/>
    <n v="43.003300000000003"/>
    <n v="116.10000000000001"/>
  </r>
  <r>
    <x v="6"/>
    <x v="11"/>
    <x v="2"/>
    <x v="2"/>
    <x v="1"/>
    <x v="4"/>
    <x v="3"/>
    <x v="0"/>
    <n v="1"/>
    <n v="0"/>
    <n v="0.55000000000000004"/>
  </r>
  <r>
    <x v="8"/>
    <x v="4"/>
    <x v="3"/>
    <x v="0"/>
    <x v="1"/>
    <x v="0"/>
    <x v="2"/>
    <x v="0"/>
    <n v="54342"/>
    <n v="0"/>
    <n v="14944.050000000001"/>
  </r>
  <r>
    <x v="5"/>
    <x v="21"/>
    <x v="0"/>
    <x v="0"/>
    <x v="1"/>
    <x v="3"/>
    <x v="2"/>
    <x v="1"/>
    <n v="0"/>
    <n v="0"/>
    <n v="0"/>
  </r>
  <r>
    <x v="6"/>
    <x v="10"/>
    <x v="0"/>
    <x v="1"/>
    <x v="0"/>
    <x v="4"/>
    <x v="3"/>
    <x v="0"/>
    <n v="1"/>
    <n v="0"/>
    <n v="0.55000000000000004"/>
  </r>
  <r>
    <x v="2"/>
    <x v="11"/>
    <x v="2"/>
    <x v="0"/>
    <x v="1"/>
    <x v="4"/>
    <x v="0"/>
    <x v="1"/>
    <n v="52"/>
    <n v="0"/>
    <n v="0"/>
  </r>
  <r>
    <x v="7"/>
    <x v="5"/>
    <x v="1"/>
    <x v="0"/>
    <x v="1"/>
    <x v="2"/>
    <x v="2"/>
    <x v="1"/>
    <n v="16"/>
    <n v="0"/>
    <n v="0"/>
  </r>
  <r>
    <x v="10"/>
    <x v="6"/>
    <x v="4"/>
    <x v="1"/>
    <x v="1"/>
    <x v="0"/>
    <x v="3"/>
    <x v="0"/>
    <n v="25"/>
    <n v="0"/>
    <n v="6.875"/>
  </r>
  <r>
    <x v="5"/>
    <x v="15"/>
    <x v="2"/>
    <x v="0"/>
    <x v="1"/>
    <x v="1"/>
    <x v="3"/>
    <x v="0"/>
    <n v="559"/>
    <n v="204.4957"/>
    <n v="251.55"/>
  </r>
  <r>
    <x v="0"/>
    <x v="1"/>
    <x v="1"/>
    <x v="0"/>
    <x v="1"/>
    <x v="4"/>
    <x v="3"/>
    <x v="1"/>
    <n v="2"/>
    <n v="0"/>
    <n v="0"/>
  </r>
  <r>
    <x v="3"/>
    <x v="10"/>
    <x v="0"/>
    <x v="1"/>
    <x v="0"/>
    <x v="0"/>
    <x v="3"/>
    <x v="1"/>
    <n v="1"/>
    <n v="0"/>
    <n v="0"/>
  </r>
  <r>
    <x v="5"/>
    <x v="6"/>
    <x v="4"/>
    <x v="0"/>
    <x v="1"/>
    <x v="1"/>
    <x v="3"/>
    <x v="0"/>
    <n v="3009"/>
    <n v="1026.7525000000001"/>
    <n v="1354.05"/>
  </r>
  <r>
    <x v="5"/>
    <x v="11"/>
    <x v="2"/>
    <x v="0"/>
    <x v="1"/>
    <x v="0"/>
    <x v="2"/>
    <x v="0"/>
    <n v="28744"/>
    <n v="0"/>
    <n v="7617.1600000000008"/>
  </r>
  <r>
    <x v="3"/>
    <x v="5"/>
    <x v="1"/>
    <x v="1"/>
    <x v="1"/>
    <x v="0"/>
    <x v="2"/>
    <x v="0"/>
    <n v="11"/>
    <n v="0"/>
    <n v="3.0250000000000004"/>
  </r>
  <r>
    <x v="6"/>
    <x v="6"/>
    <x v="4"/>
    <x v="2"/>
    <x v="1"/>
    <x v="4"/>
    <x v="0"/>
    <x v="1"/>
    <n v="8"/>
    <n v="0"/>
    <n v="0"/>
  </r>
  <r>
    <x v="10"/>
    <x v="11"/>
    <x v="2"/>
    <x v="2"/>
    <x v="1"/>
    <x v="4"/>
    <x v="3"/>
    <x v="0"/>
    <n v="2"/>
    <n v="0"/>
    <n v="1.1000000000000001"/>
  </r>
  <r>
    <x v="4"/>
    <x v="3"/>
    <x v="2"/>
    <x v="0"/>
    <x v="1"/>
    <x v="0"/>
    <x v="2"/>
    <x v="1"/>
    <n v="29"/>
    <n v="0"/>
    <n v="0"/>
  </r>
  <r>
    <x v="1"/>
    <x v="0"/>
    <x v="0"/>
    <x v="0"/>
    <x v="1"/>
    <x v="0"/>
    <x v="0"/>
    <x v="1"/>
    <n v="1"/>
    <n v="0"/>
    <n v="0"/>
  </r>
  <r>
    <x v="3"/>
    <x v="4"/>
    <x v="3"/>
    <x v="2"/>
    <x v="0"/>
    <x v="0"/>
    <x v="0"/>
    <x v="1"/>
    <n v="3"/>
    <n v="0"/>
    <n v="0"/>
  </r>
  <r>
    <x v="3"/>
    <x v="4"/>
    <x v="3"/>
    <x v="1"/>
    <x v="1"/>
    <x v="0"/>
    <x v="3"/>
    <x v="0"/>
    <n v="16"/>
    <n v="0"/>
    <n v="4.4000000000000004"/>
  </r>
  <r>
    <x v="9"/>
    <x v="4"/>
    <x v="3"/>
    <x v="0"/>
    <x v="1"/>
    <x v="0"/>
    <x v="0"/>
    <x v="0"/>
    <n v="9643"/>
    <n v="0"/>
    <n v="2555.395"/>
  </r>
  <r>
    <x v="7"/>
    <x v="17"/>
    <x v="8"/>
    <x v="2"/>
    <x v="1"/>
    <x v="5"/>
    <x v="2"/>
    <x v="0"/>
    <n v="1"/>
    <n v="0.78460000000000008"/>
    <n v="0.69000000000000006"/>
  </r>
  <r>
    <x v="0"/>
    <x v="19"/>
    <x v="2"/>
    <x v="0"/>
    <x v="1"/>
    <x v="5"/>
    <x v="0"/>
    <x v="0"/>
    <n v="2"/>
    <n v="47.4178"/>
    <n v="1.3800000000000001"/>
  </r>
  <r>
    <x v="7"/>
    <x v="10"/>
    <x v="0"/>
    <x v="0"/>
    <x v="1"/>
    <x v="3"/>
    <x v="2"/>
    <x v="1"/>
    <n v="47"/>
    <n v="0"/>
    <n v="0"/>
  </r>
  <r>
    <x v="8"/>
    <x v="15"/>
    <x v="2"/>
    <x v="0"/>
    <x v="1"/>
    <x v="2"/>
    <x v="2"/>
    <x v="0"/>
    <n v="580"/>
    <n v="0"/>
    <n v="159.5"/>
  </r>
  <r>
    <x v="10"/>
    <x v="6"/>
    <x v="4"/>
    <x v="0"/>
    <x v="1"/>
    <x v="2"/>
    <x v="3"/>
    <x v="0"/>
    <n v="508"/>
    <n v="0"/>
    <n v="139.70000000000002"/>
  </r>
  <r>
    <x v="1"/>
    <x v="0"/>
    <x v="0"/>
    <x v="0"/>
    <x v="1"/>
    <x v="1"/>
    <x v="2"/>
    <x v="0"/>
    <n v="278"/>
    <n v="72.807600000000008"/>
    <n v="125.10000000000001"/>
  </r>
  <r>
    <x v="5"/>
    <x v="10"/>
    <x v="0"/>
    <x v="1"/>
    <x v="0"/>
    <x v="2"/>
    <x v="3"/>
    <x v="0"/>
    <n v="2"/>
    <n v="0"/>
    <n v="0.53"/>
  </r>
  <r>
    <x v="5"/>
    <x v="25"/>
    <x v="11"/>
    <x v="0"/>
    <x v="1"/>
    <x v="3"/>
    <x v="3"/>
    <x v="0"/>
    <n v="4"/>
    <n v="0"/>
    <n v="2.2000000000000002"/>
  </r>
  <r>
    <x v="1"/>
    <x v="8"/>
    <x v="5"/>
    <x v="0"/>
    <x v="1"/>
    <x v="4"/>
    <x v="2"/>
    <x v="1"/>
    <n v="35"/>
    <n v="0"/>
    <n v="0"/>
  </r>
  <r>
    <x v="1"/>
    <x v="9"/>
    <x v="2"/>
    <x v="2"/>
    <x v="1"/>
    <x v="2"/>
    <x v="3"/>
    <x v="0"/>
    <n v="15"/>
    <n v="0"/>
    <n v="4.1050000000000004"/>
  </r>
  <r>
    <x v="0"/>
    <x v="5"/>
    <x v="1"/>
    <x v="0"/>
    <x v="1"/>
    <x v="0"/>
    <x v="0"/>
    <x v="1"/>
    <n v="8"/>
    <n v="0"/>
    <n v="0"/>
  </r>
  <r>
    <x v="4"/>
    <x v="0"/>
    <x v="0"/>
    <x v="2"/>
    <x v="1"/>
    <x v="1"/>
    <x v="1"/>
    <x v="0"/>
    <n v="8"/>
    <n v="1.6545000000000001"/>
    <n v="3.6"/>
  </r>
  <r>
    <x v="10"/>
    <x v="2"/>
    <x v="2"/>
    <x v="0"/>
    <x v="1"/>
    <x v="0"/>
    <x v="3"/>
    <x v="1"/>
    <n v="15"/>
    <n v="0"/>
    <n v="0"/>
  </r>
  <r>
    <x v="5"/>
    <x v="19"/>
    <x v="2"/>
    <x v="0"/>
    <x v="1"/>
    <x v="0"/>
    <x v="0"/>
    <x v="1"/>
    <n v="88"/>
    <n v="0"/>
    <n v="0"/>
  </r>
  <r>
    <x v="0"/>
    <x v="4"/>
    <x v="3"/>
    <x v="0"/>
    <x v="0"/>
    <x v="0"/>
    <x v="2"/>
    <x v="1"/>
    <n v="4"/>
    <n v="0"/>
    <n v="0"/>
  </r>
  <r>
    <x v="1"/>
    <x v="6"/>
    <x v="4"/>
    <x v="0"/>
    <x v="0"/>
    <x v="4"/>
    <x v="0"/>
    <x v="1"/>
    <n v="17"/>
    <n v="0"/>
    <n v="0"/>
  </r>
  <r>
    <x v="9"/>
    <x v="6"/>
    <x v="4"/>
    <x v="0"/>
    <x v="1"/>
    <x v="4"/>
    <x v="0"/>
    <x v="1"/>
    <n v="133"/>
    <n v="0"/>
    <n v="0"/>
  </r>
  <r>
    <x v="8"/>
    <x v="8"/>
    <x v="5"/>
    <x v="0"/>
    <x v="1"/>
    <x v="2"/>
    <x v="2"/>
    <x v="1"/>
    <n v="9"/>
    <n v="0"/>
    <n v="0"/>
  </r>
  <r>
    <x v="2"/>
    <x v="15"/>
    <x v="2"/>
    <x v="0"/>
    <x v="1"/>
    <x v="5"/>
    <x v="2"/>
    <x v="1"/>
    <n v="2"/>
    <n v="53.4848"/>
    <n v="0"/>
  </r>
  <r>
    <x v="5"/>
    <x v="19"/>
    <x v="2"/>
    <x v="2"/>
    <x v="1"/>
    <x v="4"/>
    <x v="0"/>
    <x v="0"/>
    <n v="2"/>
    <n v="0"/>
    <n v="1.1000000000000001"/>
  </r>
  <r>
    <x v="7"/>
    <x v="17"/>
    <x v="8"/>
    <x v="0"/>
    <x v="1"/>
    <x v="3"/>
    <x v="1"/>
    <x v="1"/>
    <n v="7"/>
    <n v="0"/>
    <n v="0"/>
  </r>
  <r>
    <x v="11"/>
    <x v="9"/>
    <x v="2"/>
    <x v="0"/>
    <x v="1"/>
    <x v="4"/>
    <x v="1"/>
    <x v="0"/>
    <n v="2"/>
    <n v="0"/>
    <n v="1.1000000000000001"/>
  </r>
  <r>
    <x v="4"/>
    <x v="2"/>
    <x v="2"/>
    <x v="1"/>
    <x v="1"/>
    <x v="2"/>
    <x v="3"/>
    <x v="0"/>
    <n v="12"/>
    <n v="0"/>
    <n v="3.18"/>
  </r>
  <r>
    <x v="10"/>
    <x v="13"/>
    <x v="0"/>
    <x v="2"/>
    <x v="1"/>
    <x v="4"/>
    <x v="1"/>
    <x v="0"/>
    <n v="1"/>
    <n v="0"/>
    <n v="0.55000000000000004"/>
  </r>
  <r>
    <x v="7"/>
    <x v="6"/>
    <x v="4"/>
    <x v="2"/>
    <x v="1"/>
    <x v="2"/>
    <x v="3"/>
    <x v="0"/>
    <n v="31"/>
    <n v="0"/>
    <n v="8.5250000000000004"/>
  </r>
  <r>
    <x v="6"/>
    <x v="10"/>
    <x v="0"/>
    <x v="1"/>
    <x v="1"/>
    <x v="4"/>
    <x v="3"/>
    <x v="1"/>
    <n v="20"/>
    <n v="0"/>
    <n v="0"/>
  </r>
  <r>
    <x v="9"/>
    <x v="9"/>
    <x v="2"/>
    <x v="2"/>
    <x v="1"/>
    <x v="0"/>
    <x v="0"/>
    <x v="0"/>
    <n v="83"/>
    <n v="0"/>
    <n v="21.995000000000001"/>
  </r>
  <r>
    <x v="0"/>
    <x v="0"/>
    <x v="0"/>
    <x v="1"/>
    <x v="1"/>
    <x v="0"/>
    <x v="1"/>
    <x v="0"/>
    <n v="1"/>
    <n v="0"/>
    <n v="0.26500000000000001"/>
  </r>
  <r>
    <x v="2"/>
    <x v="19"/>
    <x v="2"/>
    <x v="1"/>
    <x v="1"/>
    <x v="4"/>
    <x v="1"/>
    <x v="0"/>
    <n v="2"/>
    <n v="0"/>
    <n v="1.1000000000000001"/>
  </r>
  <r>
    <x v="4"/>
    <x v="5"/>
    <x v="1"/>
    <x v="0"/>
    <x v="1"/>
    <x v="3"/>
    <x v="0"/>
    <x v="0"/>
    <n v="31"/>
    <n v="0"/>
    <n v="17.05"/>
  </r>
  <r>
    <x v="0"/>
    <x v="12"/>
    <x v="1"/>
    <x v="1"/>
    <x v="1"/>
    <x v="1"/>
    <x v="3"/>
    <x v="0"/>
    <n v="1"/>
    <n v="0.16750000000000001"/>
    <n v="0.45"/>
  </r>
  <r>
    <x v="1"/>
    <x v="6"/>
    <x v="4"/>
    <x v="0"/>
    <x v="0"/>
    <x v="3"/>
    <x v="1"/>
    <x v="0"/>
    <n v="10"/>
    <n v="0"/>
    <n v="5.5"/>
  </r>
  <r>
    <x v="2"/>
    <x v="21"/>
    <x v="0"/>
    <x v="0"/>
    <x v="1"/>
    <x v="0"/>
    <x v="0"/>
    <x v="0"/>
    <n v="17"/>
    <n v="0"/>
    <n v="4.6749999999999998"/>
  </r>
  <r>
    <x v="6"/>
    <x v="14"/>
    <x v="6"/>
    <x v="0"/>
    <x v="1"/>
    <x v="0"/>
    <x v="3"/>
    <x v="0"/>
    <n v="1"/>
    <n v="0"/>
    <n v="0.27500000000000002"/>
  </r>
  <r>
    <x v="9"/>
    <x v="10"/>
    <x v="0"/>
    <x v="2"/>
    <x v="0"/>
    <x v="3"/>
    <x v="1"/>
    <x v="1"/>
    <n v="1"/>
    <n v="0"/>
    <n v="0"/>
  </r>
  <r>
    <x v="5"/>
    <x v="17"/>
    <x v="8"/>
    <x v="2"/>
    <x v="1"/>
    <x v="4"/>
    <x v="3"/>
    <x v="0"/>
    <n v="3"/>
    <n v="0"/>
    <n v="1.6500000000000001"/>
  </r>
  <r>
    <x v="3"/>
    <x v="5"/>
    <x v="1"/>
    <x v="2"/>
    <x v="1"/>
    <x v="2"/>
    <x v="3"/>
    <x v="0"/>
    <n v="2"/>
    <n v="0"/>
    <n v="0.55000000000000004"/>
  </r>
  <r>
    <x v="2"/>
    <x v="10"/>
    <x v="0"/>
    <x v="2"/>
    <x v="1"/>
    <x v="4"/>
    <x v="2"/>
    <x v="0"/>
    <n v="74"/>
    <n v="0"/>
    <n v="40.700000000000003"/>
  </r>
  <r>
    <x v="10"/>
    <x v="16"/>
    <x v="7"/>
    <x v="2"/>
    <x v="1"/>
    <x v="0"/>
    <x v="1"/>
    <x v="0"/>
    <n v="15"/>
    <n v="0"/>
    <n v="4.125"/>
  </r>
  <r>
    <x v="9"/>
    <x v="13"/>
    <x v="0"/>
    <x v="0"/>
    <x v="1"/>
    <x v="1"/>
    <x v="1"/>
    <x v="0"/>
    <n v="11"/>
    <n v="5.056"/>
    <n v="4.95"/>
  </r>
  <r>
    <x v="2"/>
    <x v="22"/>
    <x v="7"/>
    <x v="0"/>
    <x v="1"/>
    <x v="1"/>
    <x v="0"/>
    <x v="0"/>
    <n v="6"/>
    <n v="0.77150000000000007"/>
    <n v="2.7"/>
  </r>
  <r>
    <x v="5"/>
    <x v="6"/>
    <x v="4"/>
    <x v="0"/>
    <x v="0"/>
    <x v="0"/>
    <x v="3"/>
    <x v="1"/>
    <n v="13"/>
    <n v="0"/>
    <n v="0"/>
  </r>
  <r>
    <x v="1"/>
    <x v="0"/>
    <x v="0"/>
    <x v="0"/>
    <x v="1"/>
    <x v="4"/>
    <x v="0"/>
    <x v="0"/>
    <n v="9"/>
    <n v="0"/>
    <n v="4.95"/>
  </r>
  <r>
    <x v="2"/>
    <x v="6"/>
    <x v="4"/>
    <x v="1"/>
    <x v="1"/>
    <x v="1"/>
    <x v="0"/>
    <x v="0"/>
    <n v="5"/>
    <n v="2.0055000000000001"/>
    <n v="2.25"/>
  </r>
  <r>
    <x v="9"/>
    <x v="6"/>
    <x v="4"/>
    <x v="2"/>
    <x v="0"/>
    <x v="1"/>
    <x v="1"/>
    <x v="0"/>
    <n v="10"/>
    <n v="3.6594000000000002"/>
    <n v="4.5"/>
  </r>
  <r>
    <x v="7"/>
    <x v="8"/>
    <x v="5"/>
    <x v="0"/>
    <x v="1"/>
    <x v="2"/>
    <x v="3"/>
    <x v="0"/>
    <n v="33"/>
    <n v="0"/>
    <n v="9.0750000000000011"/>
  </r>
  <r>
    <x v="2"/>
    <x v="12"/>
    <x v="1"/>
    <x v="0"/>
    <x v="1"/>
    <x v="4"/>
    <x v="1"/>
    <x v="0"/>
    <n v="5"/>
    <n v="0"/>
    <n v="2.75"/>
  </r>
  <r>
    <x v="2"/>
    <x v="17"/>
    <x v="8"/>
    <x v="2"/>
    <x v="1"/>
    <x v="3"/>
    <x v="3"/>
    <x v="0"/>
    <n v="33"/>
    <n v="0"/>
    <n v="18.150000000000002"/>
  </r>
  <r>
    <x v="11"/>
    <x v="11"/>
    <x v="2"/>
    <x v="1"/>
    <x v="1"/>
    <x v="1"/>
    <x v="0"/>
    <x v="0"/>
    <n v="105"/>
    <n v="27.535900000000002"/>
    <n v="47.25"/>
  </r>
  <r>
    <x v="9"/>
    <x v="1"/>
    <x v="1"/>
    <x v="0"/>
    <x v="1"/>
    <x v="0"/>
    <x v="0"/>
    <x v="1"/>
    <n v="28"/>
    <n v="0"/>
    <n v="0"/>
  </r>
  <r>
    <x v="4"/>
    <x v="10"/>
    <x v="0"/>
    <x v="1"/>
    <x v="0"/>
    <x v="0"/>
    <x v="1"/>
    <x v="0"/>
    <n v="11"/>
    <n v="0"/>
    <n v="2.915"/>
  </r>
  <r>
    <x v="9"/>
    <x v="21"/>
    <x v="0"/>
    <x v="0"/>
    <x v="1"/>
    <x v="0"/>
    <x v="3"/>
    <x v="0"/>
    <n v="16"/>
    <n v="0"/>
    <n v="4.24"/>
  </r>
  <r>
    <x v="7"/>
    <x v="2"/>
    <x v="2"/>
    <x v="0"/>
    <x v="1"/>
    <x v="0"/>
    <x v="1"/>
    <x v="0"/>
    <n v="129"/>
    <n v="0"/>
    <n v="35.475000000000001"/>
  </r>
  <r>
    <x v="4"/>
    <x v="17"/>
    <x v="8"/>
    <x v="0"/>
    <x v="1"/>
    <x v="5"/>
    <x v="0"/>
    <x v="1"/>
    <n v="12"/>
    <n v="270.24260000000004"/>
    <n v="0"/>
  </r>
  <r>
    <x v="0"/>
    <x v="5"/>
    <x v="1"/>
    <x v="0"/>
    <x v="1"/>
    <x v="0"/>
    <x v="3"/>
    <x v="0"/>
    <n v="870"/>
    <n v="0"/>
    <n v="230.55"/>
  </r>
  <r>
    <x v="10"/>
    <x v="8"/>
    <x v="5"/>
    <x v="1"/>
    <x v="1"/>
    <x v="3"/>
    <x v="0"/>
    <x v="0"/>
    <n v="1"/>
    <n v="0"/>
    <n v="0.55000000000000004"/>
  </r>
  <r>
    <x v="9"/>
    <x v="18"/>
    <x v="9"/>
    <x v="0"/>
    <x v="1"/>
    <x v="2"/>
    <x v="3"/>
    <x v="0"/>
    <n v="4"/>
    <n v="0"/>
    <n v="1.06"/>
  </r>
  <r>
    <x v="9"/>
    <x v="22"/>
    <x v="7"/>
    <x v="2"/>
    <x v="1"/>
    <x v="0"/>
    <x v="2"/>
    <x v="0"/>
    <n v="14"/>
    <n v="0"/>
    <n v="3.71"/>
  </r>
  <r>
    <x v="4"/>
    <x v="16"/>
    <x v="7"/>
    <x v="1"/>
    <x v="1"/>
    <x v="0"/>
    <x v="2"/>
    <x v="0"/>
    <n v="67"/>
    <n v="0"/>
    <n v="17.755000000000003"/>
  </r>
  <r>
    <x v="9"/>
    <x v="10"/>
    <x v="0"/>
    <x v="1"/>
    <x v="1"/>
    <x v="0"/>
    <x v="3"/>
    <x v="1"/>
    <n v="7"/>
    <n v="0"/>
    <n v="0"/>
  </r>
  <r>
    <x v="4"/>
    <x v="1"/>
    <x v="1"/>
    <x v="0"/>
    <x v="1"/>
    <x v="0"/>
    <x v="2"/>
    <x v="0"/>
    <n v="5061"/>
    <n v="0"/>
    <n v="1341.165"/>
  </r>
  <r>
    <x v="6"/>
    <x v="0"/>
    <x v="0"/>
    <x v="2"/>
    <x v="1"/>
    <x v="2"/>
    <x v="0"/>
    <x v="0"/>
    <n v="3"/>
    <n v="0"/>
    <n v="0.82500000000000007"/>
  </r>
  <r>
    <x v="11"/>
    <x v="6"/>
    <x v="4"/>
    <x v="0"/>
    <x v="0"/>
    <x v="0"/>
    <x v="2"/>
    <x v="0"/>
    <n v="3817"/>
    <n v="0"/>
    <n v="1049.675"/>
  </r>
  <r>
    <x v="3"/>
    <x v="10"/>
    <x v="0"/>
    <x v="1"/>
    <x v="1"/>
    <x v="0"/>
    <x v="0"/>
    <x v="1"/>
    <n v="10"/>
    <n v="0"/>
    <n v="0"/>
  </r>
  <r>
    <x v="3"/>
    <x v="17"/>
    <x v="8"/>
    <x v="2"/>
    <x v="1"/>
    <x v="2"/>
    <x v="2"/>
    <x v="1"/>
    <n v="8"/>
    <n v="0"/>
    <n v="0"/>
  </r>
  <r>
    <x v="3"/>
    <x v="4"/>
    <x v="3"/>
    <x v="0"/>
    <x v="1"/>
    <x v="2"/>
    <x v="1"/>
    <x v="0"/>
    <n v="255"/>
    <n v="0"/>
    <n v="70.125"/>
  </r>
  <r>
    <x v="0"/>
    <x v="17"/>
    <x v="8"/>
    <x v="0"/>
    <x v="1"/>
    <x v="4"/>
    <x v="3"/>
    <x v="0"/>
    <n v="60"/>
    <n v="0"/>
    <n v="33"/>
  </r>
  <r>
    <x v="9"/>
    <x v="17"/>
    <x v="8"/>
    <x v="0"/>
    <x v="1"/>
    <x v="4"/>
    <x v="2"/>
    <x v="0"/>
    <n v="271"/>
    <n v="0"/>
    <n v="149.05000000000001"/>
  </r>
  <r>
    <x v="0"/>
    <x v="8"/>
    <x v="5"/>
    <x v="0"/>
    <x v="1"/>
    <x v="4"/>
    <x v="0"/>
    <x v="1"/>
    <n v="13"/>
    <n v="0"/>
    <n v="0"/>
  </r>
  <r>
    <x v="1"/>
    <x v="0"/>
    <x v="0"/>
    <x v="2"/>
    <x v="0"/>
    <x v="0"/>
    <x v="0"/>
    <x v="0"/>
    <n v="2"/>
    <n v="0"/>
    <n v="0.55000000000000004"/>
  </r>
  <r>
    <x v="10"/>
    <x v="10"/>
    <x v="0"/>
    <x v="2"/>
    <x v="0"/>
    <x v="2"/>
    <x v="1"/>
    <x v="0"/>
    <n v="6"/>
    <n v="0"/>
    <n v="1.6500000000000001"/>
  </r>
  <r>
    <x v="4"/>
    <x v="11"/>
    <x v="2"/>
    <x v="2"/>
    <x v="1"/>
    <x v="2"/>
    <x v="2"/>
    <x v="1"/>
    <n v="10"/>
    <n v="0"/>
    <n v="0"/>
  </r>
  <r>
    <x v="8"/>
    <x v="15"/>
    <x v="2"/>
    <x v="0"/>
    <x v="1"/>
    <x v="5"/>
    <x v="1"/>
    <x v="0"/>
    <n v="3"/>
    <n v="87.169899999999998"/>
    <n v="2.0700000000000003"/>
  </r>
  <r>
    <x v="3"/>
    <x v="13"/>
    <x v="0"/>
    <x v="2"/>
    <x v="1"/>
    <x v="3"/>
    <x v="2"/>
    <x v="0"/>
    <n v="1"/>
    <n v="0"/>
    <n v="0.55000000000000004"/>
  </r>
  <r>
    <x v="6"/>
    <x v="6"/>
    <x v="4"/>
    <x v="0"/>
    <x v="1"/>
    <x v="4"/>
    <x v="2"/>
    <x v="1"/>
    <n v="45"/>
    <n v="0"/>
    <n v="0"/>
  </r>
  <r>
    <x v="10"/>
    <x v="3"/>
    <x v="2"/>
    <x v="2"/>
    <x v="1"/>
    <x v="0"/>
    <x v="2"/>
    <x v="1"/>
    <n v="1"/>
    <n v="0"/>
    <n v="0"/>
  </r>
  <r>
    <x v="0"/>
    <x v="10"/>
    <x v="0"/>
    <x v="2"/>
    <x v="1"/>
    <x v="4"/>
    <x v="1"/>
    <x v="0"/>
    <n v="1"/>
    <n v="0"/>
    <n v="0.55000000000000004"/>
  </r>
  <r>
    <x v="6"/>
    <x v="11"/>
    <x v="2"/>
    <x v="1"/>
    <x v="1"/>
    <x v="4"/>
    <x v="0"/>
    <x v="1"/>
    <n v="2"/>
    <n v="0"/>
    <n v="0"/>
  </r>
  <r>
    <x v="1"/>
    <x v="13"/>
    <x v="0"/>
    <x v="0"/>
    <x v="1"/>
    <x v="0"/>
    <x v="0"/>
    <x v="1"/>
    <n v="1"/>
    <n v="0"/>
    <n v="0"/>
  </r>
  <r>
    <x v="4"/>
    <x v="12"/>
    <x v="1"/>
    <x v="0"/>
    <x v="1"/>
    <x v="1"/>
    <x v="1"/>
    <x v="0"/>
    <n v="117"/>
    <n v="46.9499"/>
    <n v="52.650000000000006"/>
  </r>
  <r>
    <x v="7"/>
    <x v="0"/>
    <x v="0"/>
    <x v="0"/>
    <x v="1"/>
    <x v="2"/>
    <x v="1"/>
    <x v="0"/>
    <n v="15"/>
    <n v="0"/>
    <n v="4.125"/>
  </r>
  <r>
    <x v="7"/>
    <x v="0"/>
    <x v="0"/>
    <x v="0"/>
    <x v="0"/>
    <x v="1"/>
    <x v="2"/>
    <x v="0"/>
    <n v="5"/>
    <n v="1.6054000000000002"/>
    <n v="2.25"/>
  </r>
  <r>
    <x v="7"/>
    <x v="8"/>
    <x v="5"/>
    <x v="2"/>
    <x v="1"/>
    <x v="2"/>
    <x v="2"/>
    <x v="0"/>
    <n v="35"/>
    <n v="0"/>
    <n v="9.625"/>
  </r>
  <r>
    <x v="8"/>
    <x v="11"/>
    <x v="2"/>
    <x v="1"/>
    <x v="1"/>
    <x v="1"/>
    <x v="1"/>
    <x v="0"/>
    <n v="28"/>
    <n v="5.3901000000000003"/>
    <n v="12.600000000000001"/>
  </r>
  <r>
    <x v="7"/>
    <x v="4"/>
    <x v="3"/>
    <x v="2"/>
    <x v="0"/>
    <x v="0"/>
    <x v="0"/>
    <x v="0"/>
    <n v="8"/>
    <n v="0"/>
    <n v="2.2000000000000002"/>
  </r>
  <r>
    <x v="5"/>
    <x v="10"/>
    <x v="0"/>
    <x v="2"/>
    <x v="0"/>
    <x v="0"/>
    <x v="0"/>
    <x v="0"/>
    <n v="128"/>
    <n v="0"/>
    <n v="33.92"/>
  </r>
  <r>
    <x v="2"/>
    <x v="12"/>
    <x v="1"/>
    <x v="2"/>
    <x v="1"/>
    <x v="3"/>
    <x v="2"/>
    <x v="1"/>
    <n v="0"/>
    <n v="0"/>
    <n v="0"/>
  </r>
  <r>
    <x v="7"/>
    <x v="18"/>
    <x v="9"/>
    <x v="0"/>
    <x v="1"/>
    <x v="2"/>
    <x v="0"/>
    <x v="0"/>
    <n v="7"/>
    <n v="0"/>
    <n v="1.925"/>
  </r>
  <r>
    <x v="5"/>
    <x v="15"/>
    <x v="2"/>
    <x v="1"/>
    <x v="1"/>
    <x v="2"/>
    <x v="3"/>
    <x v="0"/>
    <n v="7"/>
    <n v="0"/>
    <n v="1.855"/>
  </r>
  <r>
    <x v="3"/>
    <x v="8"/>
    <x v="5"/>
    <x v="1"/>
    <x v="1"/>
    <x v="2"/>
    <x v="0"/>
    <x v="0"/>
    <n v="1"/>
    <n v="0"/>
    <n v="0.27500000000000002"/>
  </r>
  <r>
    <x v="11"/>
    <x v="17"/>
    <x v="8"/>
    <x v="0"/>
    <x v="1"/>
    <x v="3"/>
    <x v="3"/>
    <x v="1"/>
    <n v="16"/>
    <n v="0"/>
    <n v="0"/>
  </r>
  <r>
    <x v="11"/>
    <x v="2"/>
    <x v="2"/>
    <x v="1"/>
    <x v="1"/>
    <x v="3"/>
    <x v="2"/>
    <x v="0"/>
    <n v="10"/>
    <n v="0"/>
    <n v="5.5"/>
  </r>
  <r>
    <x v="9"/>
    <x v="6"/>
    <x v="4"/>
    <x v="1"/>
    <x v="0"/>
    <x v="0"/>
    <x v="2"/>
    <x v="0"/>
    <n v="8"/>
    <n v="0"/>
    <n v="2.12"/>
  </r>
  <r>
    <x v="0"/>
    <x v="17"/>
    <x v="8"/>
    <x v="0"/>
    <x v="1"/>
    <x v="5"/>
    <x v="3"/>
    <x v="0"/>
    <n v="8"/>
    <n v="155.4228"/>
    <n v="5.5200000000000005"/>
  </r>
  <r>
    <x v="5"/>
    <x v="11"/>
    <x v="2"/>
    <x v="1"/>
    <x v="1"/>
    <x v="0"/>
    <x v="1"/>
    <x v="1"/>
    <n v="14"/>
    <n v="0"/>
    <n v="0"/>
  </r>
  <r>
    <x v="11"/>
    <x v="10"/>
    <x v="0"/>
    <x v="0"/>
    <x v="0"/>
    <x v="4"/>
    <x v="0"/>
    <x v="0"/>
    <n v="53"/>
    <n v="0"/>
    <n v="29.150000000000002"/>
  </r>
  <r>
    <x v="1"/>
    <x v="11"/>
    <x v="2"/>
    <x v="2"/>
    <x v="1"/>
    <x v="2"/>
    <x v="0"/>
    <x v="1"/>
    <n v="2"/>
    <n v="0"/>
    <n v="0"/>
  </r>
  <r>
    <x v="4"/>
    <x v="2"/>
    <x v="2"/>
    <x v="2"/>
    <x v="1"/>
    <x v="2"/>
    <x v="3"/>
    <x v="0"/>
    <n v="5"/>
    <n v="0"/>
    <n v="1.325"/>
  </r>
  <r>
    <x v="1"/>
    <x v="6"/>
    <x v="4"/>
    <x v="2"/>
    <x v="0"/>
    <x v="4"/>
    <x v="0"/>
    <x v="0"/>
    <n v="14"/>
    <n v="0"/>
    <n v="7.7"/>
  </r>
  <r>
    <x v="0"/>
    <x v="16"/>
    <x v="7"/>
    <x v="2"/>
    <x v="1"/>
    <x v="3"/>
    <x v="3"/>
    <x v="0"/>
    <n v="2"/>
    <n v="0"/>
    <n v="1.1000000000000001"/>
  </r>
  <r>
    <x v="9"/>
    <x v="15"/>
    <x v="2"/>
    <x v="0"/>
    <x v="1"/>
    <x v="2"/>
    <x v="0"/>
    <x v="0"/>
    <n v="89"/>
    <n v="0"/>
    <n v="23.585000000000001"/>
  </r>
  <r>
    <x v="2"/>
    <x v="4"/>
    <x v="3"/>
    <x v="0"/>
    <x v="1"/>
    <x v="5"/>
    <x v="1"/>
    <x v="1"/>
    <n v="2"/>
    <n v="57.785500000000006"/>
    <n v="0"/>
  </r>
  <r>
    <x v="9"/>
    <x v="9"/>
    <x v="2"/>
    <x v="0"/>
    <x v="1"/>
    <x v="4"/>
    <x v="2"/>
    <x v="1"/>
    <n v="60"/>
    <n v="0"/>
    <n v="0"/>
  </r>
  <r>
    <x v="0"/>
    <x v="14"/>
    <x v="6"/>
    <x v="0"/>
    <x v="1"/>
    <x v="2"/>
    <x v="1"/>
    <x v="0"/>
    <n v="2"/>
    <n v="0"/>
    <n v="0.53"/>
  </r>
  <r>
    <x v="10"/>
    <x v="9"/>
    <x v="2"/>
    <x v="0"/>
    <x v="1"/>
    <x v="3"/>
    <x v="2"/>
    <x v="1"/>
    <n v="5"/>
    <n v="0"/>
    <n v="0"/>
  </r>
  <r>
    <x v="3"/>
    <x v="18"/>
    <x v="9"/>
    <x v="0"/>
    <x v="1"/>
    <x v="3"/>
    <x v="0"/>
    <x v="0"/>
    <n v="2"/>
    <n v="0"/>
    <n v="1.1000000000000001"/>
  </r>
  <r>
    <x v="10"/>
    <x v="4"/>
    <x v="3"/>
    <x v="0"/>
    <x v="0"/>
    <x v="0"/>
    <x v="1"/>
    <x v="1"/>
    <n v="4"/>
    <n v="0"/>
    <n v="0"/>
  </r>
  <r>
    <x v="2"/>
    <x v="19"/>
    <x v="2"/>
    <x v="1"/>
    <x v="1"/>
    <x v="3"/>
    <x v="2"/>
    <x v="0"/>
    <n v="26"/>
    <n v="0"/>
    <n v="14.3"/>
  </r>
  <r>
    <x v="6"/>
    <x v="8"/>
    <x v="5"/>
    <x v="0"/>
    <x v="1"/>
    <x v="4"/>
    <x v="2"/>
    <x v="0"/>
    <n v="15"/>
    <n v="0"/>
    <n v="8.25"/>
  </r>
  <r>
    <x v="0"/>
    <x v="6"/>
    <x v="4"/>
    <x v="1"/>
    <x v="0"/>
    <x v="0"/>
    <x v="3"/>
    <x v="0"/>
    <n v="9"/>
    <n v="0"/>
    <n v="2.3850000000000002"/>
  </r>
  <r>
    <x v="9"/>
    <x v="20"/>
    <x v="10"/>
    <x v="2"/>
    <x v="1"/>
    <x v="3"/>
    <x v="2"/>
    <x v="1"/>
    <n v="1"/>
    <n v="0"/>
    <n v="0"/>
  </r>
  <r>
    <x v="8"/>
    <x v="10"/>
    <x v="0"/>
    <x v="1"/>
    <x v="0"/>
    <x v="1"/>
    <x v="3"/>
    <x v="0"/>
    <n v="8"/>
    <n v="1.1079000000000001"/>
    <n v="3.6"/>
  </r>
  <r>
    <x v="7"/>
    <x v="13"/>
    <x v="0"/>
    <x v="2"/>
    <x v="1"/>
    <x v="1"/>
    <x v="2"/>
    <x v="0"/>
    <n v="1"/>
    <n v="8.3500000000000005E-2"/>
    <n v="0.45"/>
  </r>
  <r>
    <x v="3"/>
    <x v="6"/>
    <x v="4"/>
    <x v="2"/>
    <x v="0"/>
    <x v="3"/>
    <x v="0"/>
    <x v="0"/>
    <n v="5"/>
    <n v="0"/>
    <n v="2.75"/>
  </r>
  <r>
    <x v="7"/>
    <x v="4"/>
    <x v="3"/>
    <x v="0"/>
    <x v="1"/>
    <x v="3"/>
    <x v="3"/>
    <x v="1"/>
    <n v="19"/>
    <n v="0"/>
    <n v="0"/>
  </r>
  <r>
    <x v="0"/>
    <x v="22"/>
    <x v="7"/>
    <x v="0"/>
    <x v="1"/>
    <x v="2"/>
    <x v="3"/>
    <x v="0"/>
    <n v="6"/>
    <n v="0"/>
    <n v="1.59"/>
  </r>
  <r>
    <x v="10"/>
    <x v="17"/>
    <x v="8"/>
    <x v="0"/>
    <x v="1"/>
    <x v="4"/>
    <x v="1"/>
    <x v="0"/>
    <n v="19"/>
    <n v="0"/>
    <n v="10.450000000000001"/>
  </r>
  <r>
    <x v="1"/>
    <x v="11"/>
    <x v="2"/>
    <x v="1"/>
    <x v="1"/>
    <x v="3"/>
    <x v="1"/>
    <x v="0"/>
    <n v="6"/>
    <n v="0"/>
    <n v="3.3000000000000003"/>
  </r>
  <r>
    <x v="7"/>
    <x v="14"/>
    <x v="6"/>
    <x v="0"/>
    <x v="1"/>
    <x v="0"/>
    <x v="0"/>
    <x v="0"/>
    <n v="6"/>
    <n v="0"/>
    <n v="1.6500000000000001"/>
  </r>
  <r>
    <x v="11"/>
    <x v="10"/>
    <x v="0"/>
    <x v="0"/>
    <x v="1"/>
    <x v="3"/>
    <x v="1"/>
    <x v="1"/>
    <n v="2"/>
    <n v="0"/>
    <n v="0"/>
  </r>
  <r>
    <x v="3"/>
    <x v="28"/>
    <x v="13"/>
    <x v="2"/>
    <x v="1"/>
    <x v="3"/>
    <x v="2"/>
    <x v="1"/>
    <n v="0"/>
    <n v="0"/>
    <n v="0"/>
  </r>
  <r>
    <x v="8"/>
    <x v="10"/>
    <x v="0"/>
    <x v="1"/>
    <x v="1"/>
    <x v="1"/>
    <x v="1"/>
    <x v="0"/>
    <n v="28"/>
    <n v="15.268800000000001"/>
    <n v="12.600000000000001"/>
  </r>
  <r>
    <x v="10"/>
    <x v="11"/>
    <x v="2"/>
    <x v="2"/>
    <x v="1"/>
    <x v="1"/>
    <x v="1"/>
    <x v="0"/>
    <n v="46"/>
    <n v="16.989699999999999"/>
    <n v="20.7"/>
  </r>
  <r>
    <x v="5"/>
    <x v="8"/>
    <x v="5"/>
    <x v="1"/>
    <x v="1"/>
    <x v="4"/>
    <x v="2"/>
    <x v="0"/>
    <n v="1"/>
    <n v="0"/>
    <n v="0.55000000000000004"/>
  </r>
  <r>
    <x v="5"/>
    <x v="15"/>
    <x v="2"/>
    <x v="2"/>
    <x v="1"/>
    <x v="1"/>
    <x v="3"/>
    <x v="0"/>
    <n v="38"/>
    <n v="12.4612"/>
    <n v="17.100000000000001"/>
  </r>
  <r>
    <x v="9"/>
    <x v="21"/>
    <x v="0"/>
    <x v="2"/>
    <x v="1"/>
    <x v="3"/>
    <x v="2"/>
    <x v="1"/>
    <n v="0"/>
    <n v="0"/>
    <n v="0"/>
  </r>
  <r>
    <x v="6"/>
    <x v="26"/>
    <x v="2"/>
    <x v="1"/>
    <x v="1"/>
    <x v="3"/>
    <x v="2"/>
    <x v="1"/>
    <n v="0"/>
    <n v="0"/>
    <n v="0"/>
  </r>
  <r>
    <x v="9"/>
    <x v="17"/>
    <x v="8"/>
    <x v="0"/>
    <x v="1"/>
    <x v="5"/>
    <x v="2"/>
    <x v="1"/>
    <n v="13"/>
    <n v="260.42570000000001"/>
    <n v="0"/>
  </r>
  <r>
    <x v="9"/>
    <x v="5"/>
    <x v="1"/>
    <x v="1"/>
    <x v="1"/>
    <x v="0"/>
    <x v="2"/>
    <x v="0"/>
    <n v="14"/>
    <n v="0"/>
    <n v="3.71"/>
  </r>
  <r>
    <x v="7"/>
    <x v="6"/>
    <x v="4"/>
    <x v="2"/>
    <x v="1"/>
    <x v="0"/>
    <x v="0"/>
    <x v="1"/>
    <n v="2"/>
    <n v="0"/>
    <n v="0"/>
  </r>
  <r>
    <x v="8"/>
    <x v="6"/>
    <x v="4"/>
    <x v="0"/>
    <x v="1"/>
    <x v="3"/>
    <x v="0"/>
    <x v="0"/>
    <n v="244"/>
    <n v="0"/>
    <n v="134.20000000000002"/>
  </r>
  <r>
    <x v="0"/>
    <x v="7"/>
    <x v="2"/>
    <x v="0"/>
    <x v="1"/>
    <x v="3"/>
    <x v="2"/>
    <x v="0"/>
    <n v="8"/>
    <n v="0"/>
    <n v="4.4000000000000004"/>
  </r>
  <r>
    <x v="9"/>
    <x v="16"/>
    <x v="7"/>
    <x v="2"/>
    <x v="1"/>
    <x v="3"/>
    <x v="2"/>
    <x v="0"/>
    <n v="20"/>
    <n v="0"/>
    <n v="11"/>
  </r>
  <r>
    <x v="4"/>
    <x v="4"/>
    <x v="3"/>
    <x v="2"/>
    <x v="1"/>
    <x v="2"/>
    <x v="1"/>
    <x v="1"/>
    <n v="1"/>
    <n v="0"/>
    <n v="0"/>
  </r>
  <r>
    <x v="1"/>
    <x v="7"/>
    <x v="2"/>
    <x v="0"/>
    <x v="1"/>
    <x v="0"/>
    <x v="0"/>
    <x v="1"/>
    <n v="1"/>
    <n v="0"/>
    <n v="0"/>
  </r>
  <r>
    <x v="7"/>
    <x v="19"/>
    <x v="2"/>
    <x v="1"/>
    <x v="1"/>
    <x v="0"/>
    <x v="0"/>
    <x v="0"/>
    <n v="48"/>
    <n v="0"/>
    <n v="13.200000000000001"/>
  </r>
  <r>
    <x v="10"/>
    <x v="15"/>
    <x v="2"/>
    <x v="2"/>
    <x v="1"/>
    <x v="0"/>
    <x v="2"/>
    <x v="1"/>
    <n v="1"/>
    <n v="0"/>
    <n v="0"/>
  </r>
  <r>
    <x v="4"/>
    <x v="19"/>
    <x v="2"/>
    <x v="2"/>
    <x v="1"/>
    <x v="2"/>
    <x v="1"/>
    <x v="0"/>
    <n v="4"/>
    <n v="0"/>
    <n v="1.06"/>
  </r>
  <r>
    <x v="3"/>
    <x v="17"/>
    <x v="8"/>
    <x v="1"/>
    <x v="1"/>
    <x v="2"/>
    <x v="0"/>
    <x v="0"/>
    <n v="28"/>
    <n v="0"/>
    <n v="7.7"/>
  </r>
  <r>
    <x v="5"/>
    <x v="0"/>
    <x v="0"/>
    <x v="0"/>
    <x v="1"/>
    <x v="0"/>
    <x v="1"/>
    <x v="1"/>
    <n v="1"/>
    <n v="0"/>
    <n v="0"/>
  </r>
  <r>
    <x v="2"/>
    <x v="6"/>
    <x v="4"/>
    <x v="2"/>
    <x v="1"/>
    <x v="0"/>
    <x v="2"/>
    <x v="0"/>
    <n v="720"/>
    <n v="0"/>
    <n v="198"/>
  </r>
  <r>
    <x v="5"/>
    <x v="11"/>
    <x v="2"/>
    <x v="0"/>
    <x v="1"/>
    <x v="5"/>
    <x v="1"/>
    <x v="0"/>
    <n v="6"/>
    <n v="25.421500000000002"/>
    <n v="4.1400000000000006"/>
  </r>
  <r>
    <x v="2"/>
    <x v="4"/>
    <x v="3"/>
    <x v="0"/>
    <x v="0"/>
    <x v="2"/>
    <x v="3"/>
    <x v="0"/>
    <n v="28"/>
    <n v="0"/>
    <n v="7.7"/>
  </r>
  <r>
    <x v="2"/>
    <x v="4"/>
    <x v="3"/>
    <x v="0"/>
    <x v="1"/>
    <x v="4"/>
    <x v="3"/>
    <x v="0"/>
    <n v="152"/>
    <n v="0"/>
    <n v="83.600000000000009"/>
  </r>
  <r>
    <x v="11"/>
    <x v="16"/>
    <x v="7"/>
    <x v="2"/>
    <x v="1"/>
    <x v="0"/>
    <x v="2"/>
    <x v="0"/>
    <n v="203"/>
    <n v="0"/>
    <n v="55.825000000000003"/>
  </r>
  <r>
    <x v="7"/>
    <x v="7"/>
    <x v="2"/>
    <x v="0"/>
    <x v="1"/>
    <x v="3"/>
    <x v="0"/>
    <x v="0"/>
    <n v="1"/>
    <n v="0"/>
    <n v="0.55000000000000004"/>
  </r>
  <r>
    <x v="3"/>
    <x v="10"/>
    <x v="0"/>
    <x v="2"/>
    <x v="1"/>
    <x v="3"/>
    <x v="2"/>
    <x v="0"/>
    <n v="276"/>
    <n v="0"/>
    <n v="151.80000000000001"/>
  </r>
  <r>
    <x v="9"/>
    <x v="4"/>
    <x v="3"/>
    <x v="2"/>
    <x v="1"/>
    <x v="0"/>
    <x v="3"/>
    <x v="0"/>
    <n v="255"/>
    <n v="0"/>
    <n v="67.575000000000003"/>
  </r>
  <r>
    <x v="4"/>
    <x v="4"/>
    <x v="3"/>
    <x v="2"/>
    <x v="1"/>
    <x v="4"/>
    <x v="0"/>
    <x v="0"/>
    <n v="7"/>
    <n v="0"/>
    <n v="3.85"/>
  </r>
  <r>
    <x v="2"/>
    <x v="6"/>
    <x v="4"/>
    <x v="1"/>
    <x v="1"/>
    <x v="4"/>
    <x v="3"/>
    <x v="0"/>
    <n v="1"/>
    <n v="0"/>
    <n v="0.55000000000000004"/>
  </r>
  <r>
    <x v="10"/>
    <x v="12"/>
    <x v="1"/>
    <x v="2"/>
    <x v="1"/>
    <x v="4"/>
    <x v="2"/>
    <x v="0"/>
    <n v="4"/>
    <n v="0"/>
    <n v="2.2000000000000002"/>
  </r>
  <r>
    <x v="4"/>
    <x v="6"/>
    <x v="4"/>
    <x v="2"/>
    <x v="0"/>
    <x v="0"/>
    <x v="1"/>
    <x v="0"/>
    <n v="15"/>
    <n v="0"/>
    <n v="3.9750000000000001"/>
  </r>
  <r>
    <x v="9"/>
    <x v="19"/>
    <x v="2"/>
    <x v="1"/>
    <x v="1"/>
    <x v="3"/>
    <x v="3"/>
    <x v="1"/>
    <n v="1"/>
    <n v="0"/>
    <n v="0"/>
  </r>
  <r>
    <x v="7"/>
    <x v="21"/>
    <x v="0"/>
    <x v="0"/>
    <x v="0"/>
    <x v="0"/>
    <x v="2"/>
    <x v="0"/>
    <n v="7"/>
    <n v="0"/>
    <n v="1.925"/>
  </r>
  <r>
    <x v="6"/>
    <x v="11"/>
    <x v="2"/>
    <x v="1"/>
    <x v="1"/>
    <x v="4"/>
    <x v="3"/>
    <x v="0"/>
    <n v="7"/>
    <n v="0"/>
    <n v="3.85"/>
  </r>
  <r>
    <x v="5"/>
    <x v="4"/>
    <x v="3"/>
    <x v="0"/>
    <x v="1"/>
    <x v="3"/>
    <x v="2"/>
    <x v="1"/>
    <n v="101"/>
    <n v="0"/>
    <n v="0"/>
  </r>
  <r>
    <x v="1"/>
    <x v="18"/>
    <x v="9"/>
    <x v="0"/>
    <x v="1"/>
    <x v="4"/>
    <x v="2"/>
    <x v="0"/>
    <n v="4"/>
    <n v="0"/>
    <n v="2.2000000000000002"/>
  </r>
  <r>
    <x v="11"/>
    <x v="10"/>
    <x v="0"/>
    <x v="2"/>
    <x v="0"/>
    <x v="2"/>
    <x v="3"/>
    <x v="1"/>
    <n v="1"/>
    <n v="0"/>
    <n v="0"/>
  </r>
  <r>
    <x v="6"/>
    <x v="0"/>
    <x v="0"/>
    <x v="0"/>
    <x v="0"/>
    <x v="0"/>
    <x v="1"/>
    <x v="0"/>
    <n v="1"/>
    <n v="0"/>
    <n v="0.27500000000000002"/>
  </r>
  <r>
    <x v="6"/>
    <x v="19"/>
    <x v="2"/>
    <x v="2"/>
    <x v="1"/>
    <x v="2"/>
    <x v="2"/>
    <x v="0"/>
    <n v="108"/>
    <n v="0"/>
    <n v="29.700000000000003"/>
  </r>
  <r>
    <x v="11"/>
    <x v="11"/>
    <x v="2"/>
    <x v="0"/>
    <x v="1"/>
    <x v="0"/>
    <x v="2"/>
    <x v="1"/>
    <n v="568"/>
    <n v="0"/>
    <n v="0"/>
  </r>
  <r>
    <x v="4"/>
    <x v="26"/>
    <x v="2"/>
    <x v="0"/>
    <x v="1"/>
    <x v="3"/>
    <x v="3"/>
    <x v="0"/>
    <n v="1"/>
    <n v="0"/>
    <n v="0.55000000000000004"/>
  </r>
  <r>
    <x v="3"/>
    <x v="9"/>
    <x v="2"/>
    <x v="1"/>
    <x v="1"/>
    <x v="1"/>
    <x v="0"/>
    <x v="0"/>
    <n v="29"/>
    <n v="13.059000000000001"/>
    <n v="13.05"/>
  </r>
  <r>
    <x v="9"/>
    <x v="12"/>
    <x v="1"/>
    <x v="0"/>
    <x v="1"/>
    <x v="0"/>
    <x v="0"/>
    <x v="0"/>
    <n v="946"/>
    <n v="0"/>
    <n v="250.69000000000003"/>
  </r>
  <r>
    <x v="6"/>
    <x v="17"/>
    <x v="8"/>
    <x v="0"/>
    <x v="1"/>
    <x v="1"/>
    <x v="0"/>
    <x v="0"/>
    <n v="962"/>
    <n v="284.20339999999999"/>
    <n v="432.90000000000003"/>
  </r>
  <r>
    <x v="6"/>
    <x v="6"/>
    <x v="4"/>
    <x v="2"/>
    <x v="1"/>
    <x v="0"/>
    <x v="2"/>
    <x v="0"/>
    <n v="728"/>
    <n v="0"/>
    <n v="200.20000000000002"/>
  </r>
  <r>
    <x v="11"/>
    <x v="19"/>
    <x v="2"/>
    <x v="0"/>
    <x v="1"/>
    <x v="4"/>
    <x v="1"/>
    <x v="1"/>
    <n v="7"/>
    <n v="0"/>
    <n v="0"/>
  </r>
  <r>
    <x v="8"/>
    <x v="16"/>
    <x v="7"/>
    <x v="2"/>
    <x v="1"/>
    <x v="1"/>
    <x v="3"/>
    <x v="0"/>
    <n v="6"/>
    <n v="7.6203000000000003"/>
    <n v="2.7"/>
  </r>
  <r>
    <x v="9"/>
    <x v="11"/>
    <x v="2"/>
    <x v="1"/>
    <x v="1"/>
    <x v="3"/>
    <x v="3"/>
    <x v="0"/>
    <n v="11"/>
    <n v="0"/>
    <n v="6.0500000000000007"/>
  </r>
  <r>
    <x v="8"/>
    <x v="13"/>
    <x v="0"/>
    <x v="0"/>
    <x v="1"/>
    <x v="2"/>
    <x v="2"/>
    <x v="0"/>
    <n v="58"/>
    <n v="0"/>
    <n v="15.950000000000001"/>
  </r>
  <r>
    <x v="1"/>
    <x v="10"/>
    <x v="0"/>
    <x v="0"/>
    <x v="0"/>
    <x v="4"/>
    <x v="3"/>
    <x v="1"/>
    <n v="5"/>
    <n v="0"/>
    <n v="0"/>
  </r>
  <r>
    <x v="11"/>
    <x v="6"/>
    <x v="4"/>
    <x v="2"/>
    <x v="0"/>
    <x v="0"/>
    <x v="3"/>
    <x v="0"/>
    <n v="59"/>
    <n v="0"/>
    <n v="16.225000000000001"/>
  </r>
  <r>
    <x v="3"/>
    <x v="9"/>
    <x v="2"/>
    <x v="2"/>
    <x v="1"/>
    <x v="3"/>
    <x v="0"/>
    <x v="1"/>
    <n v="2"/>
    <n v="0"/>
    <n v="0"/>
  </r>
  <r>
    <x v="11"/>
    <x v="6"/>
    <x v="4"/>
    <x v="0"/>
    <x v="1"/>
    <x v="4"/>
    <x v="0"/>
    <x v="0"/>
    <n v="103"/>
    <n v="0"/>
    <n v="56.650000000000006"/>
  </r>
  <r>
    <x v="2"/>
    <x v="21"/>
    <x v="0"/>
    <x v="0"/>
    <x v="1"/>
    <x v="2"/>
    <x v="3"/>
    <x v="0"/>
    <n v="2"/>
    <n v="0"/>
    <n v="0.55000000000000004"/>
  </r>
  <r>
    <x v="5"/>
    <x v="2"/>
    <x v="2"/>
    <x v="2"/>
    <x v="1"/>
    <x v="0"/>
    <x v="1"/>
    <x v="0"/>
    <n v="8"/>
    <n v="0"/>
    <n v="2.12"/>
  </r>
  <r>
    <x v="8"/>
    <x v="0"/>
    <x v="0"/>
    <x v="0"/>
    <x v="1"/>
    <x v="1"/>
    <x v="0"/>
    <x v="0"/>
    <n v="111"/>
    <n v="30.359200000000001"/>
    <n v="49.95"/>
  </r>
  <r>
    <x v="9"/>
    <x v="4"/>
    <x v="3"/>
    <x v="2"/>
    <x v="0"/>
    <x v="0"/>
    <x v="0"/>
    <x v="1"/>
    <n v="3"/>
    <n v="0"/>
    <n v="0"/>
  </r>
  <r>
    <x v="6"/>
    <x v="16"/>
    <x v="7"/>
    <x v="2"/>
    <x v="1"/>
    <x v="3"/>
    <x v="2"/>
    <x v="0"/>
    <n v="18"/>
    <n v="0"/>
    <n v="9.9"/>
  </r>
  <r>
    <x v="9"/>
    <x v="5"/>
    <x v="1"/>
    <x v="0"/>
    <x v="1"/>
    <x v="2"/>
    <x v="2"/>
    <x v="0"/>
    <n v="244"/>
    <n v="0"/>
    <n v="64.66"/>
  </r>
  <r>
    <x v="10"/>
    <x v="10"/>
    <x v="0"/>
    <x v="1"/>
    <x v="1"/>
    <x v="0"/>
    <x v="3"/>
    <x v="0"/>
    <n v="248"/>
    <n v="0"/>
    <n v="68.2"/>
  </r>
  <r>
    <x v="7"/>
    <x v="12"/>
    <x v="1"/>
    <x v="0"/>
    <x v="1"/>
    <x v="0"/>
    <x v="3"/>
    <x v="0"/>
    <n v="2027"/>
    <n v="0"/>
    <n v="557.42500000000007"/>
  </r>
  <r>
    <x v="1"/>
    <x v="10"/>
    <x v="0"/>
    <x v="0"/>
    <x v="0"/>
    <x v="3"/>
    <x v="0"/>
    <x v="1"/>
    <n v="4"/>
    <n v="0"/>
    <n v="0"/>
  </r>
  <r>
    <x v="0"/>
    <x v="12"/>
    <x v="1"/>
    <x v="0"/>
    <x v="1"/>
    <x v="3"/>
    <x v="2"/>
    <x v="1"/>
    <n v="1"/>
    <n v="0"/>
    <n v="0"/>
  </r>
  <r>
    <x v="1"/>
    <x v="17"/>
    <x v="8"/>
    <x v="0"/>
    <x v="1"/>
    <x v="0"/>
    <x v="0"/>
    <x v="0"/>
    <n v="3455"/>
    <n v="0"/>
    <n v="950.125"/>
  </r>
  <r>
    <x v="5"/>
    <x v="26"/>
    <x v="2"/>
    <x v="0"/>
    <x v="1"/>
    <x v="0"/>
    <x v="1"/>
    <x v="1"/>
    <n v="1"/>
    <n v="0"/>
    <n v="0"/>
  </r>
  <r>
    <x v="7"/>
    <x v="10"/>
    <x v="0"/>
    <x v="1"/>
    <x v="0"/>
    <x v="3"/>
    <x v="0"/>
    <x v="0"/>
    <n v="3"/>
    <n v="0"/>
    <n v="1.6500000000000001"/>
  </r>
  <r>
    <x v="3"/>
    <x v="0"/>
    <x v="0"/>
    <x v="0"/>
    <x v="0"/>
    <x v="1"/>
    <x v="1"/>
    <x v="0"/>
    <n v="1"/>
    <n v="2.2010000000000001"/>
    <n v="0.45"/>
  </r>
  <r>
    <x v="0"/>
    <x v="11"/>
    <x v="2"/>
    <x v="0"/>
    <x v="1"/>
    <x v="2"/>
    <x v="3"/>
    <x v="0"/>
    <n v="767"/>
    <n v="0"/>
    <n v="203.25500000000002"/>
  </r>
  <r>
    <x v="6"/>
    <x v="8"/>
    <x v="5"/>
    <x v="1"/>
    <x v="1"/>
    <x v="3"/>
    <x v="2"/>
    <x v="0"/>
    <n v="8"/>
    <n v="0"/>
    <n v="4.4000000000000004"/>
  </r>
  <r>
    <x v="9"/>
    <x v="11"/>
    <x v="2"/>
    <x v="1"/>
    <x v="1"/>
    <x v="5"/>
    <x v="0"/>
    <x v="0"/>
    <n v="1"/>
    <n v="0.28360000000000002"/>
    <n v="0.69000000000000006"/>
  </r>
  <r>
    <x v="10"/>
    <x v="19"/>
    <x v="2"/>
    <x v="0"/>
    <x v="1"/>
    <x v="2"/>
    <x v="0"/>
    <x v="1"/>
    <n v="14"/>
    <n v="0"/>
    <n v="0"/>
  </r>
  <r>
    <x v="4"/>
    <x v="11"/>
    <x v="2"/>
    <x v="2"/>
    <x v="1"/>
    <x v="4"/>
    <x v="2"/>
    <x v="0"/>
    <n v="35"/>
    <n v="0"/>
    <n v="19.25"/>
  </r>
  <r>
    <x v="3"/>
    <x v="19"/>
    <x v="2"/>
    <x v="0"/>
    <x v="1"/>
    <x v="2"/>
    <x v="2"/>
    <x v="1"/>
    <n v="71"/>
    <n v="0"/>
    <n v="0"/>
  </r>
  <r>
    <x v="0"/>
    <x v="28"/>
    <x v="13"/>
    <x v="2"/>
    <x v="1"/>
    <x v="3"/>
    <x v="2"/>
    <x v="1"/>
    <n v="0"/>
    <n v="0"/>
    <n v="0"/>
  </r>
  <r>
    <x v="10"/>
    <x v="17"/>
    <x v="8"/>
    <x v="0"/>
    <x v="1"/>
    <x v="1"/>
    <x v="2"/>
    <x v="0"/>
    <n v="2354"/>
    <n v="635.0675"/>
    <n v="1059.3"/>
  </r>
  <r>
    <x v="5"/>
    <x v="7"/>
    <x v="2"/>
    <x v="0"/>
    <x v="1"/>
    <x v="1"/>
    <x v="3"/>
    <x v="0"/>
    <n v="4"/>
    <n v="1.52"/>
    <n v="1.8"/>
  </r>
  <r>
    <x v="5"/>
    <x v="10"/>
    <x v="0"/>
    <x v="0"/>
    <x v="0"/>
    <x v="2"/>
    <x v="1"/>
    <x v="0"/>
    <n v="81"/>
    <n v="0"/>
    <n v="21.465"/>
  </r>
  <r>
    <x v="6"/>
    <x v="3"/>
    <x v="2"/>
    <x v="0"/>
    <x v="1"/>
    <x v="2"/>
    <x v="3"/>
    <x v="1"/>
    <n v="1"/>
    <n v="0"/>
    <n v="0"/>
  </r>
  <r>
    <x v="0"/>
    <x v="18"/>
    <x v="9"/>
    <x v="0"/>
    <x v="1"/>
    <x v="3"/>
    <x v="2"/>
    <x v="0"/>
    <n v="3"/>
    <n v="0"/>
    <n v="1.6500000000000001"/>
  </r>
  <r>
    <x v="11"/>
    <x v="5"/>
    <x v="1"/>
    <x v="1"/>
    <x v="1"/>
    <x v="2"/>
    <x v="3"/>
    <x v="0"/>
    <n v="1"/>
    <n v="0"/>
    <n v="0.27500000000000002"/>
  </r>
  <r>
    <x v="4"/>
    <x v="22"/>
    <x v="7"/>
    <x v="0"/>
    <x v="1"/>
    <x v="2"/>
    <x v="2"/>
    <x v="0"/>
    <n v="17"/>
    <n v="0"/>
    <n v="4.5049999999999999"/>
  </r>
  <r>
    <x v="1"/>
    <x v="1"/>
    <x v="1"/>
    <x v="0"/>
    <x v="1"/>
    <x v="2"/>
    <x v="1"/>
    <x v="1"/>
    <n v="1"/>
    <n v="0"/>
    <n v="0"/>
  </r>
  <r>
    <x v="4"/>
    <x v="19"/>
    <x v="2"/>
    <x v="0"/>
    <x v="1"/>
    <x v="1"/>
    <x v="0"/>
    <x v="0"/>
    <n v="1092"/>
    <n v="312.25810000000001"/>
    <n v="491.40000000000003"/>
  </r>
  <r>
    <x v="6"/>
    <x v="17"/>
    <x v="8"/>
    <x v="0"/>
    <x v="1"/>
    <x v="4"/>
    <x v="2"/>
    <x v="0"/>
    <n v="127"/>
    <n v="0"/>
    <n v="69.850000000000009"/>
  </r>
  <r>
    <x v="9"/>
    <x v="13"/>
    <x v="0"/>
    <x v="0"/>
    <x v="1"/>
    <x v="0"/>
    <x v="2"/>
    <x v="1"/>
    <n v="25"/>
    <n v="0"/>
    <n v="0"/>
  </r>
  <r>
    <x v="5"/>
    <x v="25"/>
    <x v="11"/>
    <x v="0"/>
    <x v="1"/>
    <x v="1"/>
    <x v="0"/>
    <x v="0"/>
    <n v="2"/>
    <n v="0.50290000000000001"/>
    <n v="0.9"/>
  </r>
  <r>
    <x v="5"/>
    <x v="11"/>
    <x v="2"/>
    <x v="0"/>
    <x v="1"/>
    <x v="1"/>
    <x v="1"/>
    <x v="0"/>
    <n v="1594"/>
    <n v="552.27200000000005"/>
    <n v="717.30000000000007"/>
  </r>
  <r>
    <x v="1"/>
    <x v="11"/>
    <x v="2"/>
    <x v="1"/>
    <x v="1"/>
    <x v="2"/>
    <x v="3"/>
    <x v="1"/>
    <n v="3"/>
    <n v="0"/>
    <n v="0"/>
  </r>
  <r>
    <x v="7"/>
    <x v="19"/>
    <x v="2"/>
    <x v="2"/>
    <x v="1"/>
    <x v="2"/>
    <x v="2"/>
    <x v="1"/>
    <n v="47"/>
    <n v="0"/>
    <n v="0"/>
  </r>
  <r>
    <x v="11"/>
    <x v="22"/>
    <x v="7"/>
    <x v="0"/>
    <x v="1"/>
    <x v="1"/>
    <x v="2"/>
    <x v="0"/>
    <n v="75"/>
    <n v="19.323399999999999"/>
    <n v="33.75"/>
  </r>
  <r>
    <x v="1"/>
    <x v="6"/>
    <x v="4"/>
    <x v="2"/>
    <x v="0"/>
    <x v="1"/>
    <x v="0"/>
    <x v="0"/>
    <n v="19"/>
    <n v="3.8492000000000002"/>
    <n v="8.5500000000000007"/>
  </r>
  <r>
    <x v="6"/>
    <x v="21"/>
    <x v="0"/>
    <x v="0"/>
    <x v="0"/>
    <x v="0"/>
    <x v="3"/>
    <x v="0"/>
    <n v="5"/>
    <n v="0"/>
    <n v="1.375"/>
  </r>
  <r>
    <x v="4"/>
    <x v="26"/>
    <x v="2"/>
    <x v="0"/>
    <x v="1"/>
    <x v="0"/>
    <x v="3"/>
    <x v="1"/>
    <n v="13"/>
    <n v="0"/>
    <n v="0"/>
  </r>
  <r>
    <x v="10"/>
    <x v="0"/>
    <x v="0"/>
    <x v="2"/>
    <x v="0"/>
    <x v="3"/>
    <x v="2"/>
    <x v="1"/>
    <n v="0"/>
    <n v="0"/>
    <n v="0"/>
  </r>
  <r>
    <x v="10"/>
    <x v="15"/>
    <x v="2"/>
    <x v="0"/>
    <x v="1"/>
    <x v="3"/>
    <x v="3"/>
    <x v="1"/>
    <n v="2"/>
    <n v="0"/>
    <n v="0"/>
  </r>
  <r>
    <x v="8"/>
    <x v="19"/>
    <x v="2"/>
    <x v="1"/>
    <x v="1"/>
    <x v="3"/>
    <x v="0"/>
    <x v="0"/>
    <n v="7"/>
    <n v="0"/>
    <n v="3.85"/>
  </r>
  <r>
    <x v="0"/>
    <x v="0"/>
    <x v="0"/>
    <x v="0"/>
    <x v="1"/>
    <x v="2"/>
    <x v="1"/>
    <x v="0"/>
    <n v="15"/>
    <n v="0"/>
    <n v="3.9750000000000001"/>
  </r>
  <r>
    <x v="4"/>
    <x v="2"/>
    <x v="2"/>
    <x v="0"/>
    <x v="1"/>
    <x v="0"/>
    <x v="1"/>
    <x v="1"/>
    <n v="1"/>
    <n v="0"/>
    <n v="0"/>
  </r>
  <r>
    <x v="7"/>
    <x v="6"/>
    <x v="4"/>
    <x v="2"/>
    <x v="0"/>
    <x v="1"/>
    <x v="1"/>
    <x v="0"/>
    <n v="15"/>
    <n v="4.1623000000000001"/>
    <n v="6.75"/>
  </r>
  <r>
    <x v="10"/>
    <x v="19"/>
    <x v="2"/>
    <x v="2"/>
    <x v="1"/>
    <x v="0"/>
    <x v="2"/>
    <x v="1"/>
    <n v="39"/>
    <n v="0"/>
    <n v="0"/>
  </r>
  <r>
    <x v="9"/>
    <x v="11"/>
    <x v="2"/>
    <x v="0"/>
    <x v="1"/>
    <x v="0"/>
    <x v="1"/>
    <x v="1"/>
    <n v="29"/>
    <n v="0"/>
    <n v="0"/>
  </r>
  <r>
    <x v="3"/>
    <x v="19"/>
    <x v="2"/>
    <x v="2"/>
    <x v="1"/>
    <x v="4"/>
    <x v="1"/>
    <x v="0"/>
    <n v="1"/>
    <n v="0"/>
    <n v="0.55000000000000004"/>
  </r>
  <r>
    <x v="3"/>
    <x v="6"/>
    <x v="4"/>
    <x v="0"/>
    <x v="1"/>
    <x v="2"/>
    <x v="2"/>
    <x v="1"/>
    <n v="23"/>
    <n v="0"/>
    <n v="0"/>
  </r>
  <r>
    <x v="7"/>
    <x v="8"/>
    <x v="5"/>
    <x v="0"/>
    <x v="1"/>
    <x v="0"/>
    <x v="0"/>
    <x v="1"/>
    <n v="18"/>
    <n v="0"/>
    <n v="0"/>
  </r>
  <r>
    <x v="0"/>
    <x v="3"/>
    <x v="2"/>
    <x v="0"/>
    <x v="1"/>
    <x v="2"/>
    <x v="3"/>
    <x v="1"/>
    <n v="5"/>
    <n v="0"/>
    <n v="0"/>
  </r>
  <r>
    <x v="9"/>
    <x v="16"/>
    <x v="7"/>
    <x v="1"/>
    <x v="1"/>
    <x v="4"/>
    <x v="0"/>
    <x v="0"/>
    <n v="1"/>
    <n v="0"/>
    <n v="0.55000000000000004"/>
  </r>
  <r>
    <x v="5"/>
    <x v="23"/>
    <x v="2"/>
    <x v="0"/>
    <x v="1"/>
    <x v="0"/>
    <x v="1"/>
    <x v="0"/>
    <n v="5"/>
    <n v="0"/>
    <n v="1.325"/>
  </r>
  <r>
    <x v="5"/>
    <x v="1"/>
    <x v="1"/>
    <x v="2"/>
    <x v="1"/>
    <x v="2"/>
    <x v="1"/>
    <x v="0"/>
    <n v="1"/>
    <n v="0"/>
    <n v="0.26500000000000001"/>
  </r>
  <r>
    <x v="7"/>
    <x v="10"/>
    <x v="0"/>
    <x v="0"/>
    <x v="0"/>
    <x v="3"/>
    <x v="1"/>
    <x v="0"/>
    <n v="21"/>
    <n v="0"/>
    <n v="11.55"/>
  </r>
  <r>
    <x v="8"/>
    <x v="9"/>
    <x v="2"/>
    <x v="1"/>
    <x v="1"/>
    <x v="1"/>
    <x v="3"/>
    <x v="0"/>
    <n v="13"/>
    <n v="3.0942000000000003"/>
    <n v="5.8500000000000005"/>
  </r>
  <r>
    <x v="5"/>
    <x v="9"/>
    <x v="2"/>
    <x v="0"/>
    <x v="1"/>
    <x v="2"/>
    <x v="3"/>
    <x v="0"/>
    <n v="235"/>
    <n v="0"/>
    <n v="62.275000000000006"/>
  </r>
  <r>
    <x v="1"/>
    <x v="4"/>
    <x v="3"/>
    <x v="2"/>
    <x v="1"/>
    <x v="3"/>
    <x v="0"/>
    <x v="0"/>
    <n v="11"/>
    <n v="0"/>
    <n v="6.0500000000000007"/>
  </r>
  <r>
    <x v="0"/>
    <x v="9"/>
    <x v="2"/>
    <x v="2"/>
    <x v="1"/>
    <x v="2"/>
    <x v="1"/>
    <x v="0"/>
    <n v="4"/>
    <n v="0"/>
    <n v="1.06"/>
  </r>
  <r>
    <x v="9"/>
    <x v="8"/>
    <x v="5"/>
    <x v="2"/>
    <x v="1"/>
    <x v="0"/>
    <x v="0"/>
    <x v="0"/>
    <n v="20"/>
    <n v="0"/>
    <n v="5.3"/>
  </r>
  <r>
    <x v="4"/>
    <x v="10"/>
    <x v="0"/>
    <x v="1"/>
    <x v="1"/>
    <x v="1"/>
    <x v="3"/>
    <x v="0"/>
    <n v="82"/>
    <n v="24.212400000000002"/>
    <n v="36.9"/>
  </r>
  <r>
    <x v="3"/>
    <x v="19"/>
    <x v="2"/>
    <x v="1"/>
    <x v="1"/>
    <x v="3"/>
    <x v="3"/>
    <x v="0"/>
    <n v="7"/>
    <n v="0"/>
    <n v="3.85"/>
  </r>
  <r>
    <x v="0"/>
    <x v="10"/>
    <x v="0"/>
    <x v="2"/>
    <x v="0"/>
    <x v="3"/>
    <x v="3"/>
    <x v="1"/>
    <n v="3"/>
    <n v="0"/>
    <n v="0"/>
  </r>
  <r>
    <x v="7"/>
    <x v="7"/>
    <x v="2"/>
    <x v="2"/>
    <x v="1"/>
    <x v="0"/>
    <x v="2"/>
    <x v="0"/>
    <n v="3"/>
    <n v="0"/>
    <n v="0.82500000000000007"/>
  </r>
  <r>
    <x v="4"/>
    <x v="17"/>
    <x v="8"/>
    <x v="0"/>
    <x v="1"/>
    <x v="3"/>
    <x v="1"/>
    <x v="1"/>
    <n v="8"/>
    <n v="0"/>
    <n v="0"/>
  </r>
  <r>
    <x v="9"/>
    <x v="10"/>
    <x v="0"/>
    <x v="2"/>
    <x v="1"/>
    <x v="1"/>
    <x v="2"/>
    <x v="0"/>
    <n v="383"/>
    <n v="119.92140000000001"/>
    <n v="172.35"/>
  </r>
  <r>
    <x v="4"/>
    <x v="0"/>
    <x v="0"/>
    <x v="0"/>
    <x v="1"/>
    <x v="0"/>
    <x v="1"/>
    <x v="0"/>
    <n v="90"/>
    <n v="0"/>
    <n v="23.85"/>
  </r>
  <r>
    <x v="0"/>
    <x v="0"/>
    <x v="0"/>
    <x v="0"/>
    <x v="1"/>
    <x v="1"/>
    <x v="0"/>
    <x v="0"/>
    <n v="175"/>
    <n v="46.987300000000005"/>
    <n v="78.75"/>
  </r>
  <r>
    <x v="8"/>
    <x v="6"/>
    <x v="4"/>
    <x v="0"/>
    <x v="1"/>
    <x v="4"/>
    <x v="1"/>
    <x v="0"/>
    <n v="18"/>
    <n v="0"/>
    <n v="9.9"/>
  </r>
  <r>
    <x v="9"/>
    <x v="2"/>
    <x v="2"/>
    <x v="1"/>
    <x v="1"/>
    <x v="0"/>
    <x v="1"/>
    <x v="0"/>
    <n v="5"/>
    <n v="0"/>
    <n v="1.325"/>
  </r>
  <r>
    <x v="3"/>
    <x v="16"/>
    <x v="7"/>
    <x v="1"/>
    <x v="1"/>
    <x v="0"/>
    <x v="3"/>
    <x v="0"/>
    <n v="25"/>
    <n v="0"/>
    <n v="6.875"/>
  </r>
  <r>
    <x v="8"/>
    <x v="13"/>
    <x v="0"/>
    <x v="2"/>
    <x v="1"/>
    <x v="2"/>
    <x v="0"/>
    <x v="0"/>
    <n v="1"/>
    <n v="0"/>
    <n v="0.27500000000000002"/>
  </r>
  <r>
    <x v="3"/>
    <x v="11"/>
    <x v="2"/>
    <x v="0"/>
    <x v="1"/>
    <x v="2"/>
    <x v="2"/>
    <x v="1"/>
    <n v="138"/>
    <n v="0"/>
    <n v="0"/>
  </r>
  <r>
    <x v="9"/>
    <x v="9"/>
    <x v="2"/>
    <x v="1"/>
    <x v="1"/>
    <x v="2"/>
    <x v="3"/>
    <x v="0"/>
    <n v="13"/>
    <n v="0"/>
    <n v="3.4450000000000003"/>
  </r>
  <r>
    <x v="8"/>
    <x v="10"/>
    <x v="0"/>
    <x v="2"/>
    <x v="0"/>
    <x v="2"/>
    <x v="1"/>
    <x v="0"/>
    <n v="9"/>
    <n v="0"/>
    <n v="2.4750000000000001"/>
  </r>
  <r>
    <x v="2"/>
    <x v="18"/>
    <x v="9"/>
    <x v="0"/>
    <x v="0"/>
    <x v="3"/>
    <x v="2"/>
    <x v="1"/>
    <n v="0"/>
    <n v="0"/>
    <n v="0"/>
  </r>
  <r>
    <x v="0"/>
    <x v="2"/>
    <x v="2"/>
    <x v="2"/>
    <x v="1"/>
    <x v="0"/>
    <x v="2"/>
    <x v="1"/>
    <n v="1"/>
    <n v="0"/>
    <n v="0"/>
  </r>
  <r>
    <x v="10"/>
    <x v="13"/>
    <x v="0"/>
    <x v="0"/>
    <x v="1"/>
    <x v="2"/>
    <x v="3"/>
    <x v="0"/>
    <n v="12"/>
    <n v="0"/>
    <n v="3.3000000000000003"/>
  </r>
  <r>
    <x v="5"/>
    <x v="4"/>
    <x v="3"/>
    <x v="2"/>
    <x v="1"/>
    <x v="4"/>
    <x v="2"/>
    <x v="0"/>
    <n v="3"/>
    <n v="0"/>
    <n v="1.6500000000000001"/>
  </r>
  <r>
    <x v="6"/>
    <x v="16"/>
    <x v="7"/>
    <x v="1"/>
    <x v="1"/>
    <x v="1"/>
    <x v="2"/>
    <x v="0"/>
    <n v="44"/>
    <n v="7.9567000000000005"/>
    <n v="19.8"/>
  </r>
  <r>
    <x v="2"/>
    <x v="6"/>
    <x v="4"/>
    <x v="0"/>
    <x v="0"/>
    <x v="0"/>
    <x v="1"/>
    <x v="0"/>
    <n v="247"/>
    <n v="0"/>
    <n v="67.924999999999997"/>
  </r>
  <r>
    <x v="1"/>
    <x v="0"/>
    <x v="0"/>
    <x v="1"/>
    <x v="1"/>
    <x v="0"/>
    <x v="3"/>
    <x v="0"/>
    <n v="3"/>
    <n v="0"/>
    <n v="0.80500000000000005"/>
  </r>
  <r>
    <x v="1"/>
    <x v="19"/>
    <x v="2"/>
    <x v="0"/>
    <x v="1"/>
    <x v="3"/>
    <x v="2"/>
    <x v="1"/>
    <n v="15"/>
    <n v="0"/>
    <n v="0"/>
  </r>
  <r>
    <x v="6"/>
    <x v="2"/>
    <x v="2"/>
    <x v="0"/>
    <x v="1"/>
    <x v="2"/>
    <x v="1"/>
    <x v="0"/>
    <n v="20"/>
    <n v="0"/>
    <n v="5.5"/>
  </r>
  <r>
    <x v="11"/>
    <x v="2"/>
    <x v="2"/>
    <x v="0"/>
    <x v="1"/>
    <x v="3"/>
    <x v="2"/>
    <x v="1"/>
    <n v="1"/>
    <n v="0"/>
    <n v="0"/>
  </r>
  <r>
    <x v="8"/>
    <x v="10"/>
    <x v="0"/>
    <x v="2"/>
    <x v="1"/>
    <x v="1"/>
    <x v="1"/>
    <x v="0"/>
    <n v="54"/>
    <n v="24.773099999999999"/>
    <n v="24.3"/>
  </r>
  <r>
    <x v="11"/>
    <x v="10"/>
    <x v="0"/>
    <x v="0"/>
    <x v="0"/>
    <x v="1"/>
    <x v="2"/>
    <x v="0"/>
    <n v="742"/>
    <n v="204.52810000000002"/>
    <n v="333.90000000000003"/>
  </r>
  <r>
    <x v="3"/>
    <x v="4"/>
    <x v="3"/>
    <x v="0"/>
    <x v="1"/>
    <x v="3"/>
    <x v="0"/>
    <x v="1"/>
    <n v="16"/>
    <n v="0"/>
    <n v="0"/>
  </r>
  <r>
    <x v="10"/>
    <x v="9"/>
    <x v="2"/>
    <x v="1"/>
    <x v="1"/>
    <x v="2"/>
    <x v="0"/>
    <x v="0"/>
    <n v="2"/>
    <n v="0"/>
    <n v="0.55000000000000004"/>
  </r>
  <r>
    <x v="1"/>
    <x v="4"/>
    <x v="3"/>
    <x v="2"/>
    <x v="1"/>
    <x v="2"/>
    <x v="2"/>
    <x v="0"/>
    <n v="89"/>
    <n v="0"/>
    <n v="24.475000000000001"/>
  </r>
  <r>
    <x v="8"/>
    <x v="10"/>
    <x v="0"/>
    <x v="0"/>
    <x v="1"/>
    <x v="2"/>
    <x v="1"/>
    <x v="1"/>
    <n v="5"/>
    <n v="0"/>
    <n v="0"/>
  </r>
  <r>
    <x v="11"/>
    <x v="10"/>
    <x v="0"/>
    <x v="0"/>
    <x v="0"/>
    <x v="2"/>
    <x v="1"/>
    <x v="1"/>
    <n v="3"/>
    <n v="0"/>
    <n v="0"/>
  </r>
  <r>
    <x v="11"/>
    <x v="9"/>
    <x v="2"/>
    <x v="1"/>
    <x v="1"/>
    <x v="5"/>
    <x v="0"/>
    <x v="1"/>
    <n v="1"/>
    <n v="16.267200000000003"/>
    <n v="0"/>
  </r>
  <r>
    <x v="9"/>
    <x v="1"/>
    <x v="1"/>
    <x v="0"/>
    <x v="1"/>
    <x v="3"/>
    <x v="0"/>
    <x v="1"/>
    <n v="2"/>
    <n v="0"/>
    <n v="0"/>
  </r>
  <r>
    <x v="3"/>
    <x v="7"/>
    <x v="2"/>
    <x v="0"/>
    <x v="1"/>
    <x v="3"/>
    <x v="2"/>
    <x v="1"/>
    <n v="0"/>
    <n v="0"/>
    <n v="0"/>
  </r>
  <r>
    <x v="9"/>
    <x v="12"/>
    <x v="1"/>
    <x v="1"/>
    <x v="1"/>
    <x v="3"/>
    <x v="2"/>
    <x v="1"/>
    <n v="0"/>
    <n v="0"/>
    <n v="0"/>
  </r>
  <r>
    <x v="4"/>
    <x v="17"/>
    <x v="8"/>
    <x v="2"/>
    <x v="1"/>
    <x v="0"/>
    <x v="2"/>
    <x v="0"/>
    <n v="1901"/>
    <n v="0"/>
    <n v="503.76500000000004"/>
  </r>
  <r>
    <x v="3"/>
    <x v="9"/>
    <x v="2"/>
    <x v="1"/>
    <x v="1"/>
    <x v="3"/>
    <x v="3"/>
    <x v="0"/>
    <n v="3"/>
    <n v="0"/>
    <n v="1.6500000000000001"/>
  </r>
  <r>
    <x v="5"/>
    <x v="12"/>
    <x v="1"/>
    <x v="1"/>
    <x v="1"/>
    <x v="1"/>
    <x v="1"/>
    <x v="0"/>
    <n v="3"/>
    <n v="1.7706000000000002"/>
    <n v="1.35"/>
  </r>
  <r>
    <x v="4"/>
    <x v="2"/>
    <x v="2"/>
    <x v="2"/>
    <x v="1"/>
    <x v="1"/>
    <x v="1"/>
    <x v="0"/>
    <n v="8"/>
    <n v="2.0219"/>
    <n v="3.6"/>
  </r>
  <r>
    <x v="3"/>
    <x v="10"/>
    <x v="0"/>
    <x v="2"/>
    <x v="1"/>
    <x v="2"/>
    <x v="0"/>
    <x v="0"/>
    <n v="89"/>
    <n v="0"/>
    <n v="24.475000000000001"/>
  </r>
  <r>
    <x v="2"/>
    <x v="6"/>
    <x v="4"/>
    <x v="0"/>
    <x v="1"/>
    <x v="0"/>
    <x v="3"/>
    <x v="0"/>
    <n v="6937"/>
    <n v="0"/>
    <n v="1907.6750000000002"/>
  </r>
  <r>
    <x v="9"/>
    <x v="6"/>
    <x v="4"/>
    <x v="0"/>
    <x v="0"/>
    <x v="1"/>
    <x v="2"/>
    <x v="0"/>
    <n v="603"/>
    <n v="147.9281"/>
    <n v="271.35000000000002"/>
  </r>
  <r>
    <x v="7"/>
    <x v="0"/>
    <x v="0"/>
    <x v="1"/>
    <x v="0"/>
    <x v="1"/>
    <x v="0"/>
    <x v="0"/>
    <n v="2"/>
    <n v="0.4017"/>
    <n v="0.9"/>
  </r>
  <r>
    <x v="9"/>
    <x v="2"/>
    <x v="2"/>
    <x v="2"/>
    <x v="1"/>
    <x v="3"/>
    <x v="2"/>
    <x v="1"/>
    <n v="0"/>
    <n v="0"/>
    <n v="0"/>
  </r>
  <r>
    <x v="8"/>
    <x v="11"/>
    <x v="2"/>
    <x v="0"/>
    <x v="1"/>
    <x v="5"/>
    <x v="3"/>
    <x v="1"/>
    <n v="1"/>
    <n v="1.5183"/>
    <n v="0"/>
  </r>
  <r>
    <x v="7"/>
    <x v="11"/>
    <x v="2"/>
    <x v="1"/>
    <x v="1"/>
    <x v="0"/>
    <x v="0"/>
    <x v="1"/>
    <n v="12"/>
    <n v="0"/>
    <n v="0"/>
  </r>
  <r>
    <x v="9"/>
    <x v="0"/>
    <x v="0"/>
    <x v="0"/>
    <x v="0"/>
    <x v="1"/>
    <x v="2"/>
    <x v="0"/>
    <n v="5"/>
    <n v="0.25320000000000004"/>
    <n v="2.25"/>
  </r>
  <r>
    <x v="3"/>
    <x v="14"/>
    <x v="6"/>
    <x v="0"/>
    <x v="1"/>
    <x v="0"/>
    <x v="3"/>
    <x v="0"/>
    <n v="1"/>
    <n v="0"/>
    <n v="0.27500000000000002"/>
  </r>
  <r>
    <x v="9"/>
    <x v="6"/>
    <x v="4"/>
    <x v="0"/>
    <x v="1"/>
    <x v="0"/>
    <x v="1"/>
    <x v="0"/>
    <n v="1748"/>
    <n v="0"/>
    <n v="463.22"/>
  </r>
  <r>
    <x v="1"/>
    <x v="10"/>
    <x v="0"/>
    <x v="0"/>
    <x v="1"/>
    <x v="4"/>
    <x v="1"/>
    <x v="1"/>
    <n v="50"/>
    <n v="0"/>
    <n v="0"/>
  </r>
  <r>
    <x v="5"/>
    <x v="10"/>
    <x v="0"/>
    <x v="0"/>
    <x v="1"/>
    <x v="3"/>
    <x v="1"/>
    <x v="0"/>
    <n v="211"/>
    <n v="0"/>
    <n v="116.05000000000001"/>
  </r>
  <r>
    <x v="8"/>
    <x v="17"/>
    <x v="8"/>
    <x v="1"/>
    <x v="1"/>
    <x v="1"/>
    <x v="2"/>
    <x v="0"/>
    <n v="64"/>
    <n v="20.790400000000002"/>
    <n v="28.8"/>
  </r>
  <r>
    <x v="9"/>
    <x v="9"/>
    <x v="2"/>
    <x v="0"/>
    <x v="1"/>
    <x v="1"/>
    <x v="0"/>
    <x v="0"/>
    <n v="503"/>
    <n v="166.09910000000002"/>
    <n v="226.35000000000002"/>
  </r>
  <r>
    <x v="10"/>
    <x v="12"/>
    <x v="1"/>
    <x v="0"/>
    <x v="1"/>
    <x v="4"/>
    <x v="1"/>
    <x v="1"/>
    <n v="9"/>
    <n v="0"/>
    <n v="0"/>
  </r>
  <r>
    <x v="0"/>
    <x v="13"/>
    <x v="0"/>
    <x v="0"/>
    <x v="1"/>
    <x v="0"/>
    <x v="0"/>
    <x v="0"/>
    <n v="111"/>
    <n v="0"/>
    <n v="29.415000000000003"/>
  </r>
  <r>
    <x v="3"/>
    <x v="1"/>
    <x v="1"/>
    <x v="0"/>
    <x v="1"/>
    <x v="3"/>
    <x v="3"/>
    <x v="1"/>
    <n v="2"/>
    <n v="0"/>
    <n v="0"/>
  </r>
  <r>
    <x v="4"/>
    <x v="10"/>
    <x v="0"/>
    <x v="2"/>
    <x v="1"/>
    <x v="1"/>
    <x v="0"/>
    <x v="0"/>
    <n v="184"/>
    <n v="56.593800000000002"/>
    <n v="82.8"/>
  </r>
  <r>
    <x v="5"/>
    <x v="8"/>
    <x v="5"/>
    <x v="0"/>
    <x v="1"/>
    <x v="0"/>
    <x v="1"/>
    <x v="0"/>
    <n v="130"/>
    <n v="0"/>
    <n v="34.450000000000003"/>
  </r>
  <r>
    <x v="4"/>
    <x v="21"/>
    <x v="0"/>
    <x v="2"/>
    <x v="1"/>
    <x v="3"/>
    <x v="2"/>
    <x v="1"/>
    <n v="0"/>
    <n v="0"/>
    <n v="0"/>
  </r>
  <r>
    <x v="1"/>
    <x v="8"/>
    <x v="5"/>
    <x v="1"/>
    <x v="1"/>
    <x v="3"/>
    <x v="2"/>
    <x v="0"/>
    <n v="3"/>
    <n v="0"/>
    <n v="1.6500000000000001"/>
  </r>
  <r>
    <x v="1"/>
    <x v="16"/>
    <x v="7"/>
    <x v="1"/>
    <x v="1"/>
    <x v="3"/>
    <x v="0"/>
    <x v="0"/>
    <n v="1"/>
    <n v="0"/>
    <n v="0.55000000000000004"/>
  </r>
  <r>
    <x v="6"/>
    <x v="17"/>
    <x v="8"/>
    <x v="0"/>
    <x v="1"/>
    <x v="0"/>
    <x v="1"/>
    <x v="0"/>
    <n v="1719"/>
    <n v="0"/>
    <n v="472.72500000000002"/>
  </r>
  <r>
    <x v="5"/>
    <x v="14"/>
    <x v="6"/>
    <x v="0"/>
    <x v="1"/>
    <x v="2"/>
    <x v="2"/>
    <x v="0"/>
    <n v="1"/>
    <n v="0"/>
    <n v="0.26500000000000001"/>
  </r>
  <r>
    <x v="11"/>
    <x v="4"/>
    <x v="3"/>
    <x v="0"/>
    <x v="1"/>
    <x v="5"/>
    <x v="0"/>
    <x v="0"/>
    <n v="8"/>
    <n v="126.6417"/>
    <n v="5.5200000000000005"/>
  </r>
  <r>
    <x v="6"/>
    <x v="2"/>
    <x v="2"/>
    <x v="2"/>
    <x v="1"/>
    <x v="2"/>
    <x v="3"/>
    <x v="0"/>
    <n v="7"/>
    <n v="0"/>
    <n v="1.925"/>
  </r>
  <r>
    <x v="2"/>
    <x v="17"/>
    <x v="8"/>
    <x v="0"/>
    <x v="1"/>
    <x v="4"/>
    <x v="0"/>
    <x v="1"/>
    <n v="217"/>
    <n v="0"/>
    <n v="0"/>
  </r>
  <r>
    <x v="8"/>
    <x v="17"/>
    <x v="8"/>
    <x v="1"/>
    <x v="1"/>
    <x v="3"/>
    <x v="3"/>
    <x v="0"/>
    <n v="8"/>
    <n v="0"/>
    <n v="4.4000000000000004"/>
  </r>
  <r>
    <x v="2"/>
    <x v="2"/>
    <x v="2"/>
    <x v="0"/>
    <x v="1"/>
    <x v="0"/>
    <x v="2"/>
    <x v="1"/>
    <n v="55"/>
    <n v="0"/>
    <n v="0"/>
  </r>
  <r>
    <x v="4"/>
    <x v="4"/>
    <x v="3"/>
    <x v="0"/>
    <x v="0"/>
    <x v="4"/>
    <x v="0"/>
    <x v="0"/>
    <n v="1"/>
    <n v="0"/>
    <n v="0.55000000000000004"/>
  </r>
  <r>
    <x v="2"/>
    <x v="22"/>
    <x v="7"/>
    <x v="1"/>
    <x v="1"/>
    <x v="3"/>
    <x v="2"/>
    <x v="1"/>
    <n v="0"/>
    <n v="0"/>
    <n v="0"/>
  </r>
  <r>
    <x v="2"/>
    <x v="10"/>
    <x v="0"/>
    <x v="2"/>
    <x v="1"/>
    <x v="3"/>
    <x v="3"/>
    <x v="0"/>
    <n v="41"/>
    <n v="0"/>
    <n v="22.55"/>
  </r>
  <r>
    <x v="3"/>
    <x v="12"/>
    <x v="1"/>
    <x v="0"/>
    <x v="1"/>
    <x v="1"/>
    <x v="1"/>
    <x v="0"/>
    <n v="98"/>
    <n v="34.072900000000004"/>
    <n v="44.1"/>
  </r>
  <r>
    <x v="4"/>
    <x v="1"/>
    <x v="1"/>
    <x v="0"/>
    <x v="1"/>
    <x v="4"/>
    <x v="0"/>
    <x v="0"/>
    <n v="28"/>
    <n v="0"/>
    <n v="15.4"/>
  </r>
  <r>
    <x v="11"/>
    <x v="5"/>
    <x v="1"/>
    <x v="0"/>
    <x v="1"/>
    <x v="0"/>
    <x v="1"/>
    <x v="0"/>
    <n v="77"/>
    <n v="0"/>
    <n v="21.175000000000001"/>
  </r>
  <r>
    <x v="3"/>
    <x v="2"/>
    <x v="2"/>
    <x v="1"/>
    <x v="1"/>
    <x v="3"/>
    <x v="1"/>
    <x v="0"/>
    <n v="1"/>
    <n v="0"/>
    <n v="0.55000000000000004"/>
  </r>
  <r>
    <x v="0"/>
    <x v="10"/>
    <x v="0"/>
    <x v="0"/>
    <x v="0"/>
    <x v="0"/>
    <x v="2"/>
    <x v="1"/>
    <n v="167"/>
    <n v="0"/>
    <n v="0"/>
  </r>
  <r>
    <x v="0"/>
    <x v="15"/>
    <x v="2"/>
    <x v="2"/>
    <x v="1"/>
    <x v="1"/>
    <x v="2"/>
    <x v="0"/>
    <n v="70"/>
    <n v="23.409600000000001"/>
    <n v="31.5"/>
  </r>
  <r>
    <x v="1"/>
    <x v="4"/>
    <x v="3"/>
    <x v="0"/>
    <x v="1"/>
    <x v="0"/>
    <x v="1"/>
    <x v="1"/>
    <n v="23"/>
    <n v="0"/>
    <n v="0"/>
  </r>
  <r>
    <x v="8"/>
    <x v="15"/>
    <x v="2"/>
    <x v="1"/>
    <x v="1"/>
    <x v="2"/>
    <x v="0"/>
    <x v="1"/>
    <n v="4"/>
    <n v="0"/>
    <n v="0"/>
  </r>
  <r>
    <x v="3"/>
    <x v="8"/>
    <x v="5"/>
    <x v="1"/>
    <x v="1"/>
    <x v="0"/>
    <x v="2"/>
    <x v="0"/>
    <n v="75"/>
    <n v="0"/>
    <n v="20.625"/>
  </r>
  <r>
    <x v="11"/>
    <x v="1"/>
    <x v="1"/>
    <x v="2"/>
    <x v="1"/>
    <x v="3"/>
    <x v="3"/>
    <x v="0"/>
    <n v="1"/>
    <n v="0"/>
    <n v="0.55000000000000004"/>
  </r>
  <r>
    <x v="4"/>
    <x v="4"/>
    <x v="3"/>
    <x v="0"/>
    <x v="1"/>
    <x v="3"/>
    <x v="3"/>
    <x v="1"/>
    <n v="24"/>
    <n v="0"/>
    <n v="0"/>
  </r>
  <r>
    <x v="8"/>
    <x v="10"/>
    <x v="0"/>
    <x v="2"/>
    <x v="1"/>
    <x v="2"/>
    <x v="0"/>
    <x v="1"/>
    <n v="1"/>
    <n v="0"/>
    <n v="0"/>
  </r>
  <r>
    <x v="7"/>
    <x v="11"/>
    <x v="2"/>
    <x v="2"/>
    <x v="1"/>
    <x v="0"/>
    <x v="1"/>
    <x v="1"/>
    <n v="1"/>
    <n v="0"/>
    <n v="0"/>
  </r>
  <r>
    <x v="9"/>
    <x v="18"/>
    <x v="9"/>
    <x v="0"/>
    <x v="0"/>
    <x v="1"/>
    <x v="0"/>
    <x v="0"/>
    <n v="1"/>
    <n v="0.2336"/>
    <n v="0.45"/>
  </r>
  <r>
    <x v="6"/>
    <x v="24"/>
    <x v="2"/>
    <x v="0"/>
    <x v="1"/>
    <x v="0"/>
    <x v="1"/>
    <x v="0"/>
    <n v="6"/>
    <n v="0"/>
    <n v="1.6500000000000001"/>
  </r>
  <r>
    <x v="8"/>
    <x v="1"/>
    <x v="1"/>
    <x v="2"/>
    <x v="1"/>
    <x v="2"/>
    <x v="2"/>
    <x v="0"/>
    <n v="21"/>
    <n v="0"/>
    <n v="5.7750000000000004"/>
  </r>
  <r>
    <x v="9"/>
    <x v="9"/>
    <x v="2"/>
    <x v="1"/>
    <x v="1"/>
    <x v="0"/>
    <x v="3"/>
    <x v="1"/>
    <n v="1"/>
    <n v="0"/>
    <n v="0"/>
  </r>
  <r>
    <x v="9"/>
    <x v="7"/>
    <x v="2"/>
    <x v="0"/>
    <x v="1"/>
    <x v="0"/>
    <x v="0"/>
    <x v="0"/>
    <n v="18"/>
    <n v="0"/>
    <n v="4.7700000000000005"/>
  </r>
  <r>
    <x v="4"/>
    <x v="19"/>
    <x v="2"/>
    <x v="0"/>
    <x v="1"/>
    <x v="4"/>
    <x v="3"/>
    <x v="0"/>
    <n v="22"/>
    <n v="0"/>
    <n v="12.100000000000001"/>
  </r>
  <r>
    <x v="9"/>
    <x v="11"/>
    <x v="2"/>
    <x v="0"/>
    <x v="1"/>
    <x v="3"/>
    <x v="3"/>
    <x v="0"/>
    <n v="510"/>
    <n v="0"/>
    <n v="280.5"/>
  </r>
  <r>
    <x v="2"/>
    <x v="13"/>
    <x v="0"/>
    <x v="0"/>
    <x v="1"/>
    <x v="0"/>
    <x v="3"/>
    <x v="0"/>
    <n v="120"/>
    <n v="0"/>
    <n v="33"/>
  </r>
  <r>
    <x v="2"/>
    <x v="3"/>
    <x v="2"/>
    <x v="0"/>
    <x v="1"/>
    <x v="1"/>
    <x v="1"/>
    <x v="0"/>
    <n v="1"/>
    <n v="0.25109999999999999"/>
    <n v="0.45"/>
  </r>
  <r>
    <x v="7"/>
    <x v="10"/>
    <x v="0"/>
    <x v="2"/>
    <x v="1"/>
    <x v="4"/>
    <x v="2"/>
    <x v="0"/>
    <n v="73"/>
    <n v="0"/>
    <n v="40.15"/>
  </r>
  <r>
    <x v="6"/>
    <x v="11"/>
    <x v="2"/>
    <x v="0"/>
    <x v="1"/>
    <x v="1"/>
    <x v="3"/>
    <x v="0"/>
    <n v="1715"/>
    <n v="553.64580000000001"/>
    <n v="771.75"/>
  </r>
  <r>
    <x v="3"/>
    <x v="6"/>
    <x v="4"/>
    <x v="2"/>
    <x v="0"/>
    <x v="4"/>
    <x v="0"/>
    <x v="0"/>
    <n v="19"/>
    <n v="0"/>
    <n v="10.450000000000001"/>
  </r>
  <r>
    <x v="8"/>
    <x v="9"/>
    <x v="2"/>
    <x v="2"/>
    <x v="1"/>
    <x v="3"/>
    <x v="0"/>
    <x v="0"/>
    <n v="12"/>
    <n v="0"/>
    <n v="6.6000000000000005"/>
  </r>
  <r>
    <x v="11"/>
    <x v="10"/>
    <x v="0"/>
    <x v="0"/>
    <x v="1"/>
    <x v="2"/>
    <x v="2"/>
    <x v="0"/>
    <n v="4831"/>
    <n v="0"/>
    <n v="1328.5250000000001"/>
  </r>
  <r>
    <x v="6"/>
    <x v="3"/>
    <x v="2"/>
    <x v="0"/>
    <x v="1"/>
    <x v="0"/>
    <x v="2"/>
    <x v="1"/>
    <n v="10"/>
    <n v="0"/>
    <n v="0"/>
  </r>
  <r>
    <x v="8"/>
    <x v="6"/>
    <x v="4"/>
    <x v="2"/>
    <x v="1"/>
    <x v="3"/>
    <x v="2"/>
    <x v="1"/>
    <n v="0"/>
    <n v="0"/>
    <n v="0"/>
  </r>
  <r>
    <x v="11"/>
    <x v="6"/>
    <x v="4"/>
    <x v="0"/>
    <x v="0"/>
    <x v="4"/>
    <x v="1"/>
    <x v="0"/>
    <n v="3"/>
    <n v="0"/>
    <n v="1.6500000000000001"/>
  </r>
  <r>
    <x v="8"/>
    <x v="6"/>
    <x v="4"/>
    <x v="0"/>
    <x v="0"/>
    <x v="2"/>
    <x v="1"/>
    <x v="0"/>
    <n v="17"/>
    <n v="0"/>
    <n v="4.6749999999999998"/>
  </r>
  <r>
    <x v="2"/>
    <x v="9"/>
    <x v="2"/>
    <x v="1"/>
    <x v="1"/>
    <x v="3"/>
    <x v="1"/>
    <x v="0"/>
    <n v="11"/>
    <n v="0"/>
    <n v="6.0500000000000007"/>
  </r>
  <r>
    <x v="7"/>
    <x v="17"/>
    <x v="8"/>
    <x v="0"/>
    <x v="1"/>
    <x v="4"/>
    <x v="2"/>
    <x v="0"/>
    <n v="186"/>
    <n v="0"/>
    <n v="102.30000000000001"/>
  </r>
  <r>
    <x v="7"/>
    <x v="17"/>
    <x v="8"/>
    <x v="2"/>
    <x v="1"/>
    <x v="2"/>
    <x v="0"/>
    <x v="1"/>
    <n v="4"/>
    <n v="0"/>
    <n v="0"/>
  </r>
  <r>
    <x v="1"/>
    <x v="15"/>
    <x v="2"/>
    <x v="0"/>
    <x v="1"/>
    <x v="2"/>
    <x v="3"/>
    <x v="1"/>
    <n v="4"/>
    <n v="0"/>
    <n v="0"/>
  </r>
  <r>
    <x v="10"/>
    <x v="10"/>
    <x v="0"/>
    <x v="0"/>
    <x v="0"/>
    <x v="3"/>
    <x v="0"/>
    <x v="0"/>
    <n v="119"/>
    <n v="0"/>
    <n v="65.45"/>
  </r>
  <r>
    <x v="0"/>
    <x v="16"/>
    <x v="7"/>
    <x v="0"/>
    <x v="1"/>
    <x v="4"/>
    <x v="0"/>
    <x v="1"/>
    <n v="9"/>
    <n v="0"/>
    <n v="0"/>
  </r>
  <r>
    <x v="4"/>
    <x v="4"/>
    <x v="3"/>
    <x v="2"/>
    <x v="0"/>
    <x v="0"/>
    <x v="3"/>
    <x v="0"/>
    <n v="12"/>
    <n v="0"/>
    <n v="3.18"/>
  </r>
  <r>
    <x v="10"/>
    <x v="10"/>
    <x v="0"/>
    <x v="2"/>
    <x v="0"/>
    <x v="4"/>
    <x v="2"/>
    <x v="1"/>
    <n v="34"/>
    <n v="0"/>
    <n v="0"/>
  </r>
  <r>
    <x v="1"/>
    <x v="15"/>
    <x v="2"/>
    <x v="0"/>
    <x v="1"/>
    <x v="4"/>
    <x v="1"/>
    <x v="0"/>
    <n v="6"/>
    <n v="0"/>
    <n v="3.3000000000000003"/>
  </r>
  <r>
    <x v="4"/>
    <x v="23"/>
    <x v="2"/>
    <x v="2"/>
    <x v="1"/>
    <x v="1"/>
    <x v="2"/>
    <x v="0"/>
    <n v="2"/>
    <n v="0.1004"/>
    <n v="0.9"/>
  </r>
  <r>
    <x v="7"/>
    <x v="18"/>
    <x v="9"/>
    <x v="0"/>
    <x v="1"/>
    <x v="0"/>
    <x v="2"/>
    <x v="0"/>
    <n v="194"/>
    <n v="0"/>
    <n v="53.35"/>
  </r>
  <r>
    <x v="9"/>
    <x v="10"/>
    <x v="0"/>
    <x v="0"/>
    <x v="1"/>
    <x v="2"/>
    <x v="1"/>
    <x v="0"/>
    <n v="357"/>
    <n v="0"/>
    <n v="94.605000000000004"/>
  </r>
  <r>
    <x v="1"/>
    <x v="4"/>
    <x v="3"/>
    <x v="2"/>
    <x v="1"/>
    <x v="4"/>
    <x v="1"/>
    <x v="0"/>
    <n v="3"/>
    <n v="0"/>
    <n v="1.6500000000000001"/>
  </r>
  <r>
    <x v="11"/>
    <x v="4"/>
    <x v="3"/>
    <x v="1"/>
    <x v="0"/>
    <x v="0"/>
    <x v="1"/>
    <x v="0"/>
    <n v="1"/>
    <n v="0"/>
    <n v="0.27500000000000002"/>
  </r>
  <r>
    <x v="4"/>
    <x v="0"/>
    <x v="0"/>
    <x v="0"/>
    <x v="1"/>
    <x v="2"/>
    <x v="3"/>
    <x v="1"/>
    <n v="1"/>
    <n v="0"/>
    <n v="0"/>
  </r>
  <r>
    <x v="8"/>
    <x v="10"/>
    <x v="0"/>
    <x v="2"/>
    <x v="0"/>
    <x v="4"/>
    <x v="2"/>
    <x v="0"/>
    <n v="4"/>
    <n v="0"/>
    <n v="2.2000000000000002"/>
  </r>
  <r>
    <x v="2"/>
    <x v="5"/>
    <x v="1"/>
    <x v="0"/>
    <x v="1"/>
    <x v="3"/>
    <x v="3"/>
    <x v="0"/>
    <n v="22"/>
    <n v="0"/>
    <n v="12.100000000000001"/>
  </r>
  <r>
    <x v="8"/>
    <x v="25"/>
    <x v="11"/>
    <x v="0"/>
    <x v="1"/>
    <x v="1"/>
    <x v="0"/>
    <x v="0"/>
    <n v="1"/>
    <n v="0.16700000000000001"/>
    <n v="0.45"/>
  </r>
  <r>
    <x v="11"/>
    <x v="0"/>
    <x v="0"/>
    <x v="0"/>
    <x v="1"/>
    <x v="3"/>
    <x v="0"/>
    <x v="0"/>
    <n v="11"/>
    <n v="0"/>
    <n v="6.0500000000000007"/>
  </r>
  <r>
    <x v="6"/>
    <x v="1"/>
    <x v="1"/>
    <x v="0"/>
    <x v="1"/>
    <x v="2"/>
    <x v="0"/>
    <x v="0"/>
    <n v="141"/>
    <n v="0"/>
    <n v="38.774999999999999"/>
  </r>
  <r>
    <x v="9"/>
    <x v="11"/>
    <x v="2"/>
    <x v="1"/>
    <x v="1"/>
    <x v="2"/>
    <x v="3"/>
    <x v="0"/>
    <n v="27"/>
    <n v="0"/>
    <n v="7.1550000000000002"/>
  </r>
  <r>
    <x v="7"/>
    <x v="19"/>
    <x v="2"/>
    <x v="0"/>
    <x v="1"/>
    <x v="1"/>
    <x v="3"/>
    <x v="0"/>
    <n v="1714"/>
    <n v="627.47580000000005"/>
    <n v="771.30000000000007"/>
  </r>
  <r>
    <x v="6"/>
    <x v="10"/>
    <x v="0"/>
    <x v="0"/>
    <x v="0"/>
    <x v="3"/>
    <x v="0"/>
    <x v="0"/>
    <n v="115"/>
    <n v="0"/>
    <n v="63.25"/>
  </r>
  <r>
    <x v="6"/>
    <x v="11"/>
    <x v="2"/>
    <x v="0"/>
    <x v="1"/>
    <x v="3"/>
    <x v="2"/>
    <x v="1"/>
    <n v="53"/>
    <n v="0"/>
    <n v="0"/>
  </r>
  <r>
    <x v="10"/>
    <x v="4"/>
    <x v="3"/>
    <x v="1"/>
    <x v="1"/>
    <x v="2"/>
    <x v="3"/>
    <x v="0"/>
    <n v="1"/>
    <n v="0"/>
    <n v="0.27500000000000002"/>
  </r>
  <r>
    <x v="5"/>
    <x v="2"/>
    <x v="2"/>
    <x v="1"/>
    <x v="1"/>
    <x v="0"/>
    <x v="1"/>
    <x v="0"/>
    <n v="4"/>
    <n v="0"/>
    <n v="1.06"/>
  </r>
  <r>
    <x v="4"/>
    <x v="2"/>
    <x v="2"/>
    <x v="2"/>
    <x v="1"/>
    <x v="0"/>
    <x v="2"/>
    <x v="0"/>
    <n v="175"/>
    <n v="0"/>
    <n v="46.375"/>
  </r>
  <r>
    <x v="7"/>
    <x v="16"/>
    <x v="7"/>
    <x v="0"/>
    <x v="1"/>
    <x v="1"/>
    <x v="2"/>
    <x v="0"/>
    <n v="1138"/>
    <n v="300.31080000000003"/>
    <n v="512.1"/>
  </r>
  <r>
    <x v="4"/>
    <x v="22"/>
    <x v="7"/>
    <x v="2"/>
    <x v="1"/>
    <x v="1"/>
    <x v="2"/>
    <x v="0"/>
    <n v="1"/>
    <n v="0.21820000000000001"/>
    <n v="0.45"/>
  </r>
  <r>
    <x v="7"/>
    <x v="16"/>
    <x v="7"/>
    <x v="2"/>
    <x v="1"/>
    <x v="3"/>
    <x v="2"/>
    <x v="0"/>
    <n v="20"/>
    <n v="0"/>
    <n v="11"/>
  </r>
  <r>
    <x v="0"/>
    <x v="17"/>
    <x v="8"/>
    <x v="1"/>
    <x v="1"/>
    <x v="4"/>
    <x v="2"/>
    <x v="0"/>
    <n v="3"/>
    <n v="0"/>
    <n v="1.6500000000000001"/>
  </r>
  <r>
    <x v="11"/>
    <x v="11"/>
    <x v="2"/>
    <x v="0"/>
    <x v="1"/>
    <x v="3"/>
    <x v="0"/>
    <x v="0"/>
    <n v="397"/>
    <n v="0"/>
    <n v="218.35000000000002"/>
  </r>
  <r>
    <x v="2"/>
    <x v="5"/>
    <x v="1"/>
    <x v="1"/>
    <x v="1"/>
    <x v="3"/>
    <x v="2"/>
    <x v="0"/>
    <n v="3"/>
    <n v="0"/>
    <n v="1.6500000000000001"/>
  </r>
  <r>
    <x v="7"/>
    <x v="18"/>
    <x v="9"/>
    <x v="0"/>
    <x v="1"/>
    <x v="1"/>
    <x v="1"/>
    <x v="0"/>
    <n v="6"/>
    <n v="2.1544000000000003"/>
    <n v="2.7"/>
  </r>
  <r>
    <x v="11"/>
    <x v="0"/>
    <x v="0"/>
    <x v="0"/>
    <x v="1"/>
    <x v="1"/>
    <x v="2"/>
    <x v="0"/>
    <n v="296"/>
    <n v="67.674599999999998"/>
    <n v="133.20000000000002"/>
  </r>
  <r>
    <x v="5"/>
    <x v="0"/>
    <x v="0"/>
    <x v="0"/>
    <x v="0"/>
    <x v="2"/>
    <x v="2"/>
    <x v="0"/>
    <n v="2"/>
    <n v="0"/>
    <n v="0.53"/>
  </r>
  <r>
    <x v="0"/>
    <x v="6"/>
    <x v="4"/>
    <x v="2"/>
    <x v="1"/>
    <x v="1"/>
    <x v="1"/>
    <x v="0"/>
    <n v="39"/>
    <n v="12.435"/>
    <n v="17.55"/>
  </r>
  <r>
    <x v="9"/>
    <x v="10"/>
    <x v="0"/>
    <x v="1"/>
    <x v="1"/>
    <x v="3"/>
    <x v="3"/>
    <x v="0"/>
    <n v="14"/>
    <n v="0"/>
    <n v="7.7"/>
  </r>
  <r>
    <x v="9"/>
    <x v="16"/>
    <x v="7"/>
    <x v="0"/>
    <x v="1"/>
    <x v="2"/>
    <x v="2"/>
    <x v="0"/>
    <n v="412"/>
    <n v="0"/>
    <n v="109.18"/>
  </r>
  <r>
    <x v="8"/>
    <x v="15"/>
    <x v="2"/>
    <x v="1"/>
    <x v="1"/>
    <x v="2"/>
    <x v="3"/>
    <x v="0"/>
    <n v="1"/>
    <n v="0"/>
    <n v="0.27500000000000002"/>
  </r>
  <r>
    <x v="9"/>
    <x v="8"/>
    <x v="5"/>
    <x v="0"/>
    <x v="1"/>
    <x v="0"/>
    <x v="3"/>
    <x v="1"/>
    <n v="16"/>
    <n v="0"/>
    <n v="0"/>
  </r>
  <r>
    <x v="3"/>
    <x v="19"/>
    <x v="2"/>
    <x v="0"/>
    <x v="1"/>
    <x v="3"/>
    <x v="1"/>
    <x v="0"/>
    <n v="47"/>
    <n v="0"/>
    <n v="25.85"/>
  </r>
  <r>
    <x v="11"/>
    <x v="6"/>
    <x v="4"/>
    <x v="0"/>
    <x v="1"/>
    <x v="3"/>
    <x v="2"/>
    <x v="0"/>
    <n v="1643"/>
    <n v="0"/>
    <n v="903.65000000000009"/>
  </r>
  <r>
    <x v="6"/>
    <x v="6"/>
    <x v="4"/>
    <x v="1"/>
    <x v="1"/>
    <x v="2"/>
    <x v="2"/>
    <x v="0"/>
    <n v="34"/>
    <n v="0"/>
    <n v="9.35"/>
  </r>
  <r>
    <x v="4"/>
    <x v="23"/>
    <x v="2"/>
    <x v="0"/>
    <x v="1"/>
    <x v="1"/>
    <x v="0"/>
    <x v="0"/>
    <n v="3"/>
    <n v="0.22040000000000001"/>
    <n v="1.35"/>
  </r>
  <r>
    <x v="9"/>
    <x v="5"/>
    <x v="1"/>
    <x v="0"/>
    <x v="1"/>
    <x v="0"/>
    <x v="1"/>
    <x v="0"/>
    <n v="169"/>
    <n v="0"/>
    <n v="44.785000000000004"/>
  </r>
  <r>
    <x v="8"/>
    <x v="17"/>
    <x v="8"/>
    <x v="1"/>
    <x v="1"/>
    <x v="4"/>
    <x v="3"/>
    <x v="1"/>
    <n v="6"/>
    <n v="0"/>
    <n v="0"/>
  </r>
  <r>
    <x v="5"/>
    <x v="13"/>
    <x v="0"/>
    <x v="2"/>
    <x v="1"/>
    <x v="2"/>
    <x v="2"/>
    <x v="0"/>
    <n v="2"/>
    <n v="0"/>
    <n v="0.53"/>
  </r>
  <r>
    <x v="1"/>
    <x v="10"/>
    <x v="0"/>
    <x v="2"/>
    <x v="1"/>
    <x v="0"/>
    <x v="3"/>
    <x v="0"/>
    <n v="995"/>
    <n v="0"/>
    <n v="272.66500000000002"/>
  </r>
  <r>
    <x v="7"/>
    <x v="17"/>
    <x v="8"/>
    <x v="1"/>
    <x v="1"/>
    <x v="4"/>
    <x v="0"/>
    <x v="0"/>
    <n v="1"/>
    <n v="0"/>
    <n v="0.55000000000000004"/>
  </r>
  <r>
    <x v="5"/>
    <x v="2"/>
    <x v="2"/>
    <x v="2"/>
    <x v="1"/>
    <x v="3"/>
    <x v="2"/>
    <x v="1"/>
    <n v="1"/>
    <n v="0"/>
    <n v="0"/>
  </r>
  <r>
    <x v="9"/>
    <x v="10"/>
    <x v="0"/>
    <x v="0"/>
    <x v="1"/>
    <x v="1"/>
    <x v="1"/>
    <x v="0"/>
    <n v="1418"/>
    <n v="501.69230000000005"/>
    <n v="638.1"/>
  </r>
  <r>
    <x v="9"/>
    <x v="10"/>
    <x v="0"/>
    <x v="0"/>
    <x v="1"/>
    <x v="4"/>
    <x v="3"/>
    <x v="1"/>
    <n v="90"/>
    <n v="0"/>
    <n v="0"/>
  </r>
  <r>
    <x v="7"/>
    <x v="10"/>
    <x v="0"/>
    <x v="2"/>
    <x v="1"/>
    <x v="1"/>
    <x v="2"/>
    <x v="0"/>
    <n v="371"/>
    <n v="131.7843"/>
    <n v="166.95000000000002"/>
  </r>
  <r>
    <x v="5"/>
    <x v="6"/>
    <x v="4"/>
    <x v="0"/>
    <x v="0"/>
    <x v="1"/>
    <x v="2"/>
    <x v="0"/>
    <n v="731"/>
    <n v="189.8656"/>
    <n v="328.95"/>
  </r>
  <r>
    <x v="9"/>
    <x v="10"/>
    <x v="0"/>
    <x v="2"/>
    <x v="1"/>
    <x v="2"/>
    <x v="0"/>
    <x v="0"/>
    <n v="71"/>
    <n v="0"/>
    <n v="18.815000000000001"/>
  </r>
  <r>
    <x v="0"/>
    <x v="19"/>
    <x v="2"/>
    <x v="2"/>
    <x v="1"/>
    <x v="0"/>
    <x v="1"/>
    <x v="1"/>
    <n v="2"/>
    <n v="0"/>
    <n v="0"/>
  </r>
  <r>
    <x v="6"/>
    <x v="24"/>
    <x v="2"/>
    <x v="0"/>
    <x v="1"/>
    <x v="2"/>
    <x v="1"/>
    <x v="0"/>
    <n v="1"/>
    <n v="0"/>
    <n v="0.27500000000000002"/>
  </r>
  <r>
    <x v="6"/>
    <x v="20"/>
    <x v="10"/>
    <x v="2"/>
    <x v="1"/>
    <x v="3"/>
    <x v="1"/>
    <x v="1"/>
    <n v="1"/>
    <n v="0"/>
    <n v="0"/>
  </r>
  <r>
    <x v="11"/>
    <x v="9"/>
    <x v="2"/>
    <x v="0"/>
    <x v="1"/>
    <x v="4"/>
    <x v="2"/>
    <x v="1"/>
    <n v="75"/>
    <n v="0"/>
    <n v="0"/>
  </r>
  <r>
    <x v="2"/>
    <x v="16"/>
    <x v="7"/>
    <x v="2"/>
    <x v="1"/>
    <x v="2"/>
    <x v="2"/>
    <x v="0"/>
    <n v="25"/>
    <n v="0"/>
    <n v="6.875"/>
  </r>
  <r>
    <x v="0"/>
    <x v="4"/>
    <x v="3"/>
    <x v="2"/>
    <x v="1"/>
    <x v="2"/>
    <x v="2"/>
    <x v="1"/>
    <n v="20"/>
    <n v="0"/>
    <n v="0"/>
  </r>
  <r>
    <x v="8"/>
    <x v="10"/>
    <x v="0"/>
    <x v="1"/>
    <x v="1"/>
    <x v="0"/>
    <x v="3"/>
    <x v="0"/>
    <n v="217"/>
    <n v="0"/>
    <n v="59.675000000000004"/>
  </r>
  <r>
    <x v="9"/>
    <x v="3"/>
    <x v="2"/>
    <x v="0"/>
    <x v="1"/>
    <x v="0"/>
    <x v="3"/>
    <x v="1"/>
    <n v="17"/>
    <n v="0"/>
    <n v="0"/>
  </r>
  <r>
    <x v="9"/>
    <x v="1"/>
    <x v="1"/>
    <x v="2"/>
    <x v="1"/>
    <x v="4"/>
    <x v="3"/>
    <x v="0"/>
    <n v="1"/>
    <n v="0"/>
    <n v="0.55000000000000004"/>
  </r>
  <r>
    <x v="2"/>
    <x v="10"/>
    <x v="0"/>
    <x v="0"/>
    <x v="0"/>
    <x v="4"/>
    <x v="2"/>
    <x v="0"/>
    <n v="107"/>
    <n v="0"/>
    <n v="58.85"/>
  </r>
  <r>
    <x v="8"/>
    <x v="8"/>
    <x v="5"/>
    <x v="2"/>
    <x v="1"/>
    <x v="2"/>
    <x v="0"/>
    <x v="0"/>
    <n v="14"/>
    <n v="0"/>
    <n v="3.85"/>
  </r>
  <r>
    <x v="1"/>
    <x v="8"/>
    <x v="5"/>
    <x v="0"/>
    <x v="1"/>
    <x v="0"/>
    <x v="0"/>
    <x v="0"/>
    <n v="326"/>
    <n v="0"/>
    <n v="89.65"/>
  </r>
  <r>
    <x v="7"/>
    <x v="2"/>
    <x v="2"/>
    <x v="2"/>
    <x v="1"/>
    <x v="2"/>
    <x v="1"/>
    <x v="0"/>
    <n v="1"/>
    <n v="0"/>
    <n v="0.27500000000000002"/>
  </r>
  <r>
    <x v="2"/>
    <x v="6"/>
    <x v="4"/>
    <x v="1"/>
    <x v="1"/>
    <x v="2"/>
    <x v="0"/>
    <x v="0"/>
    <n v="4"/>
    <n v="0"/>
    <n v="1.1000000000000001"/>
  </r>
  <r>
    <x v="10"/>
    <x v="19"/>
    <x v="2"/>
    <x v="0"/>
    <x v="1"/>
    <x v="3"/>
    <x v="3"/>
    <x v="0"/>
    <n v="162"/>
    <n v="0"/>
    <n v="89.100000000000009"/>
  </r>
  <r>
    <x v="2"/>
    <x v="2"/>
    <x v="2"/>
    <x v="1"/>
    <x v="1"/>
    <x v="2"/>
    <x v="2"/>
    <x v="0"/>
    <n v="6"/>
    <n v="0"/>
    <n v="1.6500000000000001"/>
  </r>
  <r>
    <x v="4"/>
    <x v="3"/>
    <x v="2"/>
    <x v="0"/>
    <x v="1"/>
    <x v="2"/>
    <x v="2"/>
    <x v="1"/>
    <n v="7"/>
    <n v="0"/>
    <n v="0"/>
  </r>
  <r>
    <x v="10"/>
    <x v="4"/>
    <x v="3"/>
    <x v="0"/>
    <x v="1"/>
    <x v="2"/>
    <x v="0"/>
    <x v="1"/>
    <n v="5"/>
    <n v="0"/>
    <n v="0"/>
  </r>
  <r>
    <x v="1"/>
    <x v="4"/>
    <x v="3"/>
    <x v="0"/>
    <x v="0"/>
    <x v="1"/>
    <x v="2"/>
    <x v="0"/>
    <n v="99"/>
    <n v="33.614400000000003"/>
    <n v="44.550000000000004"/>
  </r>
  <r>
    <x v="1"/>
    <x v="3"/>
    <x v="2"/>
    <x v="0"/>
    <x v="1"/>
    <x v="3"/>
    <x v="0"/>
    <x v="0"/>
    <n v="1"/>
    <n v="0"/>
    <n v="0.55000000000000004"/>
  </r>
  <r>
    <x v="1"/>
    <x v="6"/>
    <x v="4"/>
    <x v="0"/>
    <x v="0"/>
    <x v="3"/>
    <x v="2"/>
    <x v="1"/>
    <n v="16"/>
    <n v="0"/>
    <n v="0"/>
  </r>
  <r>
    <x v="7"/>
    <x v="11"/>
    <x v="2"/>
    <x v="1"/>
    <x v="1"/>
    <x v="2"/>
    <x v="0"/>
    <x v="0"/>
    <n v="38"/>
    <n v="0"/>
    <n v="10.450000000000001"/>
  </r>
  <r>
    <x v="6"/>
    <x v="1"/>
    <x v="1"/>
    <x v="0"/>
    <x v="1"/>
    <x v="0"/>
    <x v="0"/>
    <x v="0"/>
    <n v="1100"/>
    <n v="0"/>
    <n v="302.5"/>
  </r>
  <r>
    <x v="11"/>
    <x v="15"/>
    <x v="2"/>
    <x v="0"/>
    <x v="1"/>
    <x v="2"/>
    <x v="1"/>
    <x v="0"/>
    <n v="16"/>
    <n v="0"/>
    <n v="4.4000000000000004"/>
  </r>
  <r>
    <x v="1"/>
    <x v="15"/>
    <x v="2"/>
    <x v="2"/>
    <x v="1"/>
    <x v="3"/>
    <x v="2"/>
    <x v="1"/>
    <n v="0"/>
    <n v="0"/>
    <n v="0"/>
  </r>
  <r>
    <x v="9"/>
    <x v="10"/>
    <x v="0"/>
    <x v="0"/>
    <x v="1"/>
    <x v="3"/>
    <x v="0"/>
    <x v="0"/>
    <n v="740"/>
    <n v="0"/>
    <n v="407"/>
  </r>
  <r>
    <x v="4"/>
    <x v="6"/>
    <x v="4"/>
    <x v="1"/>
    <x v="0"/>
    <x v="1"/>
    <x v="3"/>
    <x v="0"/>
    <n v="1"/>
    <n v="0.2341"/>
    <n v="0.45"/>
  </r>
  <r>
    <x v="8"/>
    <x v="4"/>
    <x v="3"/>
    <x v="2"/>
    <x v="1"/>
    <x v="1"/>
    <x v="2"/>
    <x v="0"/>
    <n v="138"/>
    <n v="36.054300000000005"/>
    <n v="62.1"/>
  </r>
  <r>
    <x v="1"/>
    <x v="21"/>
    <x v="0"/>
    <x v="0"/>
    <x v="1"/>
    <x v="2"/>
    <x v="3"/>
    <x v="0"/>
    <n v="3"/>
    <n v="0"/>
    <n v="0.82500000000000007"/>
  </r>
  <r>
    <x v="2"/>
    <x v="12"/>
    <x v="1"/>
    <x v="2"/>
    <x v="1"/>
    <x v="1"/>
    <x v="3"/>
    <x v="0"/>
    <n v="10"/>
    <n v="1.8073000000000001"/>
    <n v="4.5"/>
  </r>
  <r>
    <x v="3"/>
    <x v="1"/>
    <x v="1"/>
    <x v="0"/>
    <x v="1"/>
    <x v="4"/>
    <x v="3"/>
    <x v="0"/>
    <n v="5"/>
    <n v="0"/>
    <n v="2.75"/>
  </r>
  <r>
    <x v="11"/>
    <x v="4"/>
    <x v="3"/>
    <x v="2"/>
    <x v="1"/>
    <x v="1"/>
    <x v="3"/>
    <x v="0"/>
    <n v="72"/>
    <n v="23.909600000000001"/>
    <n v="32.4"/>
  </r>
  <r>
    <x v="2"/>
    <x v="2"/>
    <x v="2"/>
    <x v="0"/>
    <x v="1"/>
    <x v="3"/>
    <x v="0"/>
    <x v="0"/>
    <n v="29"/>
    <n v="0"/>
    <n v="15.950000000000001"/>
  </r>
  <r>
    <x v="11"/>
    <x v="2"/>
    <x v="2"/>
    <x v="0"/>
    <x v="1"/>
    <x v="0"/>
    <x v="1"/>
    <x v="0"/>
    <n v="128"/>
    <n v="0"/>
    <n v="35.200000000000003"/>
  </r>
  <r>
    <x v="3"/>
    <x v="6"/>
    <x v="4"/>
    <x v="2"/>
    <x v="0"/>
    <x v="0"/>
    <x v="3"/>
    <x v="0"/>
    <n v="50"/>
    <n v="0"/>
    <n v="13.75"/>
  </r>
  <r>
    <x v="1"/>
    <x v="15"/>
    <x v="2"/>
    <x v="0"/>
    <x v="1"/>
    <x v="5"/>
    <x v="0"/>
    <x v="1"/>
    <n v="18"/>
    <n v="406.28380000000004"/>
    <n v="0"/>
  </r>
  <r>
    <x v="5"/>
    <x v="12"/>
    <x v="1"/>
    <x v="0"/>
    <x v="1"/>
    <x v="2"/>
    <x v="1"/>
    <x v="0"/>
    <n v="24"/>
    <n v="0"/>
    <n v="6.36"/>
  </r>
  <r>
    <x v="4"/>
    <x v="4"/>
    <x v="3"/>
    <x v="0"/>
    <x v="0"/>
    <x v="3"/>
    <x v="1"/>
    <x v="0"/>
    <n v="2"/>
    <n v="0"/>
    <n v="1.1000000000000001"/>
  </r>
  <r>
    <x v="8"/>
    <x v="0"/>
    <x v="0"/>
    <x v="0"/>
    <x v="0"/>
    <x v="0"/>
    <x v="3"/>
    <x v="0"/>
    <n v="5"/>
    <n v="0"/>
    <n v="1.375"/>
  </r>
  <r>
    <x v="6"/>
    <x v="8"/>
    <x v="5"/>
    <x v="1"/>
    <x v="1"/>
    <x v="1"/>
    <x v="1"/>
    <x v="0"/>
    <n v="3"/>
    <n v="0.50319999999999998"/>
    <n v="1.35"/>
  </r>
  <r>
    <x v="3"/>
    <x v="6"/>
    <x v="4"/>
    <x v="0"/>
    <x v="1"/>
    <x v="3"/>
    <x v="0"/>
    <x v="0"/>
    <n v="277"/>
    <n v="0"/>
    <n v="152.35"/>
  </r>
  <r>
    <x v="7"/>
    <x v="19"/>
    <x v="2"/>
    <x v="1"/>
    <x v="1"/>
    <x v="3"/>
    <x v="1"/>
    <x v="0"/>
    <n v="4"/>
    <n v="0"/>
    <n v="2.2000000000000002"/>
  </r>
  <r>
    <x v="3"/>
    <x v="0"/>
    <x v="0"/>
    <x v="0"/>
    <x v="0"/>
    <x v="0"/>
    <x v="1"/>
    <x v="0"/>
    <n v="1"/>
    <n v="0"/>
    <n v="0.27500000000000002"/>
  </r>
  <r>
    <x v="6"/>
    <x v="15"/>
    <x v="2"/>
    <x v="0"/>
    <x v="1"/>
    <x v="1"/>
    <x v="3"/>
    <x v="0"/>
    <n v="248"/>
    <n v="80.042000000000002"/>
    <n v="111.60000000000001"/>
  </r>
  <r>
    <x v="5"/>
    <x v="25"/>
    <x v="11"/>
    <x v="0"/>
    <x v="1"/>
    <x v="0"/>
    <x v="0"/>
    <x v="0"/>
    <n v="32"/>
    <n v="0"/>
    <n v="8.48"/>
  </r>
  <r>
    <x v="2"/>
    <x v="25"/>
    <x v="11"/>
    <x v="0"/>
    <x v="1"/>
    <x v="0"/>
    <x v="1"/>
    <x v="0"/>
    <n v="5"/>
    <n v="0"/>
    <n v="1.375"/>
  </r>
  <r>
    <x v="6"/>
    <x v="1"/>
    <x v="1"/>
    <x v="1"/>
    <x v="1"/>
    <x v="0"/>
    <x v="1"/>
    <x v="0"/>
    <n v="3"/>
    <n v="0"/>
    <n v="0.82500000000000007"/>
  </r>
  <r>
    <x v="6"/>
    <x v="12"/>
    <x v="1"/>
    <x v="1"/>
    <x v="1"/>
    <x v="0"/>
    <x v="1"/>
    <x v="0"/>
    <n v="7"/>
    <n v="0"/>
    <n v="1.925"/>
  </r>
  <r>
    <x v="11"/>
    <x v="11"/>
    <x v="2"/>
    <x v="2"/>
    <x v="1"/>
    <x v="0"/>
    <x v="0"/>
    <x v="1"/>
    <n v="18"/>
    <n v="0"/>
    <n v="0"/>
  </r>
  <r>
    <x v="4"/>
    <x v="13"/>
    <x v="0"/>
    <x v="0"/>
    <x v="1"/>
    <x v="2"/>
    <x v="1"/>
    <x v="0"/>
    <n v="4"/>
    <n v="0"/>
    <n v="1.06"/>
  </r>
  <r>
    <x v="8"/>
    <x v="10"/>
    <x v="0"/>
    <x v="2"/>
    <x v="0"/>
    <x v="1"/>
    <x v="0"/>
    <x v="0"/>
    <n v="71"/>
    <n v="15.2506"/>
    <n v="31.950000000000003"/>
  </r>
  <r>
    <x v="4"/>
    <x v="10"/>
    <x v="0"/>
    <x v="0"/>
    <x v="1"/>
    <x v="0"/>
    <x v="3"/>
    <x v="0"/>
    <n v="13156"/>
    <n v="0"/>
    <n v="3486.34"/>
  </r>
  <r>
    <x v="2"/>
    <x v="19"/>
    <x v="2"/>
    <x v="2"/>
    <x v="1"/>
    <x v="0"/>
    <x v="0"/>
    <x v="1"/>
    <n v="5"/>
    <n v="0"/>
    <n v="0"/>
  </r>
  <r>
    <x v="7"/>
    <x v="0"/>
    <x v="0"/>
    <x v="0"/>
    <x v="1"/>
    <x v="2"/>
    <x v="2"/>
    <x v="1"/>
    <n v="4"/>
    <n v="0"/>
    <n v="0"/>
  </r>
  <r>
    <x v="1"/>
    <x v="6"/>
    <x v="4"/>
    <x v="1"/>
    <x v="1"/>
    <x v="0"/>
    <x v="2"/>
    <x v="0"/>
    <n v="101"/>
    <n v="0"/>
    <n v="27.775000000000002"/>
  </r>
  <r>
    <x v="7"/>
    <x v="4"/>
    <x v="3"/>
    <x v="0"/>
    <x v="0"/>
    <x v="0"/>
    <x v="2"/>
    <x v="0"/>
    <n v="951"/>
    <n v="0"/>
    <n v="261.52500000000003"/>
  </r>
  <r>
    <x v="1"/>
    <x v="8"/>
    <x v="5"/>
    <x v="0"/>
    <x v="1"/>
    <x v="2"/>
    <x v="2"/>
    <x v="0"/>
    <n v="128"/>
    <n v="0"/>
    <n v="35.200000000000003"/>
  </r>
  <r>
    <x v="3"/>
    <x v="4"/>
    <x v="3"/>
    <x v="1"/>
    <x v="1"/>
    <x v="3"/>
    <x v="2"/>
    <x v="1"/>
    <n v="0"/>
    <n v="0"/>
    <n v="0"/>
  </r>
  <r>
    <x v="8"/>
    <x v="17"/>
    <x v="8"/>
    <x v="0"/>
    <x v="1"/>
    <x v="0"/>
    <x v="1"/>
    <x v="1"/>
    <n v="24"/>
    <n v="0"/>
    <n v="0"/>
  </r>
  <r>
    <x v="5"/>
    <x v="10"/>
    <x v="0"/>
    <x v="0"/>
    <x v="1"/>
    <x v="1"/>
    <x v="1"/>
    <x v="0"/>
    <n v="2655"/>
    <n v="1015.9264000000001"/>
    <n v="1194.75"/>
  </r>
  <r>
    <x v="10"/>
    <x v="10"/>
    <x v="0"/>
    <x v="0"/>
    <x v="0"/>
    <x v="2"/>
    <x v="2"/>
    <x v="0"/>
    <n v="845"/>
    <n v="0"/>
    <n v="232.375"/>
  </r>
  <r>
    <x v="4"/>
    <x v="9"/>
    <x v="2"/>
    <x v="0"/>
    <x v="1"/>
    <x v="4"/>
    <x v="3"/>
    <x v="0"/>
    <n v="32"/>
    <n v="0"/>
    <n v="17.600000000000001"/>
  </r>
  <r>
    <x v="7"/>
    <x v="15"/>
    <x v="2"/>
    <x v="0"/>
    <x v="1"/>
    <x v="1"/>
    <x v="0"/>
    <x v="0"/>
    <n v="429"/>
    <n v="116.7462"/>
    <n v="193.05"/>
  </r>
  <r>
    <x v="0"/>
    <x v="23"/>
    <x v="2"/>
    <x v="1"/>
    <x v="1"/>
    <x v="3"/>
    <x v="2"/>
    <x v="1"/>
    <n v="0"/>
    <n v="0"/>
    <n v="0"/>
  </r>
  <r>
    <x v="5"/>
    <x v="21"/>
    <x v="0"/>
    <x v="0"/>
    <x v="0"/>
    <x v="1"/>
    <x v="2"/>
    <x v="0"/>
    <n v="1"/>
    <n v="3.4599999999999999E-2"/>
    <n v="0.45"/>
  </r>
  <r>
    <x v="9"/>
    <x v="4"/>
    <x v="3"/>
    <x v="0"/>
    <x v="0"/>
    <x v="2"/>
    <x v="0"/>
    <x v="0"/>
    <n v="11"/>
    <n v="0"/>
    <n v="2.915"/>
  </r>
  <r>
    <x v="4"/>
    <x v="12"/>
    <x v="1"/>
    <x v="0"/>
    <x v="1"/>
    <x v="5"/>
    <x v="3"/>
    <x v="0"/>
    <n v="1"/>
    <n v="0.8"/>
    <n v="0.69000000000000006"/>
  </r>
  <r>
    <x v="0"/>
    <x v="10"/>
    <x v="0"/>
    <x v="0"/>
    <x v="0"/>
    <x v="3"/>
    <x v="3"/>
    <x v="1"/>
    <n v="3"/>
    <n v="0"/>
    <n v="0"/>
  </r>
  <r>
    <x v="8"/>
    <x v="4"/>
    <x v="3"/>
    <x v="1"/>
    <x v="1"/>
    <x v="3"/>
    <x v="2"/>
    <x v="0"/>
    <n v="1"/>
    <n v="0"/>
    <n v="0.55000000000000004"/>
  </r>
  <r>
    <x v="10"/>
    <x v="7"/>
    <x v="2"/>
    <x v="0"/>
    <x v="1"/>
    <x v="0"/>
    <x v="3"/>
    <x v="1"/>
    <n v="1"/>
    <n v="0"/>
    <n v="0"/>
  </r>
  <r>
    <x v="1"/>
    <x v="11"/>
    <x v="2"/>
    <x v="2"/>
    <x v="1"/>
    <x v="3"/>
    <x v="2"/>
    <x v="0"/>
    <n v="154"/>
    <n v="0"/>
    <n v="84.7"/>
  </r>
  <r>
    <x v="7"/>
    <x v="30"/>
    <x v="1"/>
    <x v="0"/>
    <x v="1"/>
    <x v="3"/>
    <x v="2"/>
    <x v="1"/>
    <n v="0"/>
    <n v="0"/>
    <n v="0"/>
  </r>
  <r>
    <x v="8"/>
    <x v="11"/>
    <x v="2"/>
    <x v="0"/>
    <x v="1"/>
    <x v="3"/>
    <x v="1"/>
    <x v="0"/>
    <n v="119"/>
    <n v="0"/>
    <n v="65.45"/>
  </r>
  <r>
    <x v="7"/>
    <x v="11"/>
    <x v="2"/>
    <x v="0"/>
    <x v="1"/>
    <x v="5"/>
    <x v="3"/>
    <x v="0"/>
    <n v="5"/>
    <n v="6.4548000000000005"/>
    <n v="3.45"/>
  </r>
  <r>
    <x v="8"/>
    <x v="19"/>
    <x v="2"/>
    <x v="0"/>
    <x v="1"/>
    <x v="2"/>
    <x v="2"/>
    <x v="0"/>
    <n v="1414"/>
    <n v="0"/>
    <n v="388.85"/>
  </r>
  <r>
    <x v="2"/>
    <x v="19"/>
    <x v="2"/>
    <x v="0"/>
    <x v="1"/>
    <x v="2"/>
    <x v="0"/>
    <x v="0"/>
    <n v="271"/>
    <n v="0"/>
    <n v="74.525000000000006"/>
  </r>
  <r>
    <x v="4"/>
    <x v="8"/>
    <x v="5"/>
    <x v="0"/>
    <x v="1"/>
    <x v="0"/>
    <x v="3"/>
    <x v="1"/>
    <n v="12"/>
    <n v="0"/>
    <n v="0"/>
  </r>
  <r>
    <x v="11"/>
    <x v="9"/>
    <x v="2"/>
    <x v="0"/>
    <x v="1"/>
    <x v="3"/>
    <x v="0"/>
    <x v="0"/>
    <n v="105"/>
    <n v="0"/>
    <n v="57.75"/>
  </r>
  <r>
    <x v="11"/>
    <x v="11"/>
    <x v="2"/>
    <x v="1"/>
    <x v="1"/>
    <x v="3"/>
    <x v="3"/>
    <x v="0"/>
    <n v="21"/>
    <n v="0"/>
    <n v="11.55"/>
  </r>
  <r>
    <x v="0"/>
    <x v="15"/>
    <x v="2"/>
    <x v="0"/>
    <x v="1"/>
    <x v="0"/>
    <x v="0"/>
    <x v="0"/>
    <n v="1113"/>
    <n v="0"/>
    <n v="294.94499999999999"/>
  </r>
  <r>
    <x v="11"/>
    <x v="12"/>
    <x v="1"/>
    <x v="0"/>
    <x v="1"/>
    <x v="4"/>
    <x v="1"/>
    <x v="0"/>
    <n v="5"/>
    <n v="0"/>
    <n v="2.75"/>
  </r>
  <r>
    <x v="11"/>
    <x v="10"/>
    <x v="0"/>
    <x v="2"/>
    <x v="1"/>
    <x v="2"/>
    <x v="1"/>
    <x v="0"/>
    <n v="24"/>
    <n v="0"/>
    <n v="6.6000000000000005"/>
  </r>
  <r>
    <x v="5"/>
    <x v="13"/>
    <x v="0"/>
    <x v="0"/>
    <x v="1"/>
    <x v="0"/>
    <x v="2"/>
    <x v="1"/>
    <n v="17"/>
    <n v="0"/>
    <n v="0"/>
  </r>
  <r>
    <x v="4"/>
    <x v="0"/>
    <x v="0"/>
    <x v="0"/>
    <x v="1"/>
    <x v="3"/>
    <x v="3"/>
    <x v="0"/>
    <n v="26"/>
    <n v="0"/>
    <n v="14.3"/>
  </r>
  <r>
    <x v="2"/>
    <x v="10"/>
    <x v="0"/>
    <x v="2"/>
    <x v="0"/>
    <x v="3"/>
    <x v="0"/>
    <x v="0"/>
    <n v="7"/>
    <n v="0"/>
    <n v="3.85"/>
  </r>
  <r>
    <x v="5"/>
    <x v="0"/>
    <x v="0"/>
    <x v="2"/>
    <x v="1"/>
    <x v="3"/>
    <x v="3"/>
    <x v="1"/>
    <n v="1"/>
    <n v="0"/>
    <n v="0"/>
  </r>
  <r>
    <x v="11"/>
    <x v="11"/>
    <x v="2"/>
    <x v="2"/>
    <x v="1"/>
    <x v="2"/>
    <x v="1"/>
    <x v="0"/>
    <n v="29"/>
    <n v="0"/>
    <n v="7.9750000000000005"/>
  </r>
  <r>
    <x v="10"/>
    <x v="4"/>
    <x v="3"/>
    <x v="0"/>
    <x v="0"/>
    <x v="2"/>
    <x v="3"/>
    <x v="1"/>
    <n v="6"/>
    <n v="0"/>
    <n v="0"/>
  </r>
  <r>
    <x v="4"/>
    <x v="19"/>
    <x v="2"/>
    <x v="2"/>
    <x v="1"/>
    <x v="2"/>
    <x v="2"/>
    <x v="1"/>
    <n v="26"/>
    <n v="0"/>
    <n v="0"/>
  </r>
  <r>
    <x v="9"/>
    <x v="8"/>
    <x v="5"/>
    <x v="1"/>
    <x v="1"/>
    <x v="1"/>
    <x v="0"/>
    <x v="0"/>
    <n v="28"/>
    <n v="13.971500000000001"/>
    <n v="12.600000000000001"/>
  </r>
  <r>
    <x v="8"/>
    <x v="11"/>
    <x v="2"/>
    <x v="0"/>
    <x v="1"/>
    <x v="2"/>
    <x v="0"/>
    <x v="1"/>
    <n v="81"/>
    <n v="0"/>
    <n v="0"/>
  </r>
  <r>
    <x v="11"/>
    <x v="2"/>
    <x v="2"/>
    <x v="2"/>
    <x v="1"/>
    <x v="0"/>
    <x v="2"/>
    <x v="0"/>
    <n v="212"/>
    <n v="0"/>
    <n v="58.300000000000004"/>
  </r>
  <r>
    <x v="8"/>
    <x v="15"/>
    <x v="2"/>
    <x v="0"/>
    <x v="1"/>
    <x v="5"/>
    <x v="2"/>
    <x v="1"/>
    <n v="4"/>
    <n v="72.5017"/>
    <n v="0"/>
  </r>
  <r>
    <x v="5"/>
    <x v="4"/>
    <x v="3"/>
    <x v="0"/>
    <x v="1"/>
    <x v="1"/>
    <x v="1"/>
    <x v="0"/>
    <n v="4117"/>
    <n v="1653.9178000000002"/>
    <n v="1852.65"/>
  </r>
  <r>
    <x v="7"/>
    <x v="1"/>
    <x v="1"/>
    <x v="0"/>
    <x v="1"/>
    <x v="0"/>
    <x v="3"/>
    <x v="0"/>
    <n v="1616"/>
    <n v="0"/>
    <n v="444.40000000000003"/>
  </r>
  <r>
    <x v="2"/>
    <x v="1"/>
    <x v="1"/>
    <x v="2"/>
    <x v="1"/>
    <x v="0"/>
    <x v="2"/>
    <x v="0"/>
    <n v="132"/>
    <n v="0"/>
    <n v="36.300000000000004"/>
  </r>
  <r>
    <x v="1"/>
    <x v="0"/>
    <x v="0"/>
    <x v="0"/>
    <x v="0"/>
    <x v="1"/>
    <x v="3"/>
    <x v="0"/>
    <n v="1"/>
    <n v="0.1182"/>
    <n v="0.45"/>
  </r>
  <r>
    <x v="1"/>
    <x v="0"/>
    <x v="0"/>
    <x v="0"/>
    <x v="1"/>
    <x v="3"/>
    <x v="2"/>
    <x v="0"/>
    <n v="138"/>
    <n v="0"/>
    <n v="75.900000000000006"/>
  </r>
  <r>
    <x v="10"/>
    <x v="16"/>
    <x v="7"/>
    <x v="1"/>
    <x v="1"/>
    <x v="3"/>
    <x v="1"/>
    <x v="0"/>
    <n v="1"/>
    <n v="0"/>
    <n v="0.55000000000000004"/>
  </r>
  <r>
    <x v="10"/>
    <x v="18"/>
    <x v="9"/>
    <x v="0"/>
    <x v="1"/>
    <x v="0"/>
    <x v="2"/>
    <x v="0"/>
    <n v="142"/>
    <n v="0"/>
    <n v="39.050000000000004"/>
  </r>
  <r>
    <x v="6"/>
    <x v="17"/>
    <x v="8"/>
    <x v="2"/>
    <x v="1"/>
    <x v="3"/>
    <x v="3"/>
    <x v="0"/>
    <n v="43"/>
    <n v="0"/>
    <n v="23.650000000000002"/>
  </r>
  <r>
    <x v="5"/>
    <x v="6"/>
    <x v="4"/>
    <x v="0"/>
    <x v="0"/>
    <x v="3"/>
    <x v="0"/>
    <x v="1"/>
    <n v="3"/>
    <n v="0"/>
    <n v="0"/>
  </r>
  <r>
    <x v="6"/>
    <x v="10"/>
    <x v="0"/>
    <x v="1"/>
    <x v="1"/>
    <x v="3"/>
    <x v="0"/>
    <x v="1"/>
    <n v="6"/>
    <n v="0"/>
    <n v="0"/>
  </r>
  <r>
    <x v="11"/>
    <x v="6"/>
    <x v="4"/>
    <x v="1"/>
    <x v="1"/>
    <x v="1"/>
    <x v="0"/>
    <x v="0"/>
    <n v="5"/>
    <n v="0.83740000000000003"/>
    <n v="2.25"/>
  </r>
  <r>
    <x v="9"/>
    <x v="11"/>
    <x v="2"/>
    <x v="0"/>
    <x v="1"/>
    <x v="2"/>
    <x v="1"/>
    <x v="1"/>
    <n v="20"/>
    <n v="0"/>
    <n v="0"/>
  </r>
  <r>
    <x v="1"/>
    <x v="15"/>
    <x v="2"/>
    <x v="1"/>
    <x v="1"/>
    <x v="5"/>
    <x v="0"/>
    <x v="0"/>
    <n v="3"/>
    <n v="157.36870000000002"/>
    <n v="2.0700000000000003"/>
  </r>
  <r>
    <x v="6"/>
    <x v="1"/>
    <x v="1"/>
    <x v="2"/>
    <x v="1"/>
    <x v="0"/>
    <x v="2"/>
    <x v="0"/>
    <n v="164"/>
    <n v="0"/>
    <n v="45.1"/>
  </r>
  <r>
    <x v="10"/>
    <x v="16"/>
    <x v="7"/>
    <x v="2"/>
    <x v="1"/>
    <x v="3"/>
    <x v="2"/>
    <x v="1"/>
    <n v="0"/>
    <n v="0"/>
    <n v="0"/>
  </r>
  <r>
    <x v="8"/>
    <x v="12"/>
    <x v="1"/>
    <x v="0"/>
    <x v="1"/>
    <x v="3"/>
    <x v="2"/>
    <x v="1"/>
    <n v="1"/>
    <n v="0"/>
    <n v="0"/>
  </r>
  <r>
    <x v="3"/>
    <x v="15"/>
    <x v="2"/>
    <x v="0"/>
    <x v="1"/>
    <x v="0"/>
    <x v="1"/>
    <x v="0"/>
    <n v="406"/>
    <n v="0"/>
    <n v="111.65"/>
  </r>
  <r>
    <x v="8"/>
    <x v="1"/>
    <x v="1"/>
    <x v="0"/>
    <x v="1"/>
    <x v="2"/>
    <x v="0"/>
    <x v="1"/>
    <n v="2"/>
    <n v="0"/>
    <n v="0"/>
  </r>
  <r>
    <x v="10"/>
    <x v="17"/>
    <x v="8"/>
    <x v="0"/>
    <x v="1"/>
    <x v="4"/>
    <x v="2"/>
    <x v="1"/>
    <n v="328"/>
    <n v="0"/>
    <n v="0"/>
  </r>
  <r>
    <x v="5"/>
    <x v="2"/>
    <x v="2"/>
    <x v="1"/>
    <x v="1"/>
    <x v="2"/>
    <x v="1"/>
    <x v="0"/>
    <n v="2"/>
    <n v="0"/>
    <n v="0.53"/>
  </r>
  <r>
    <x v="0"/>
    <x v="15"/>
    <x v="2"/>
    <x v="0"/>
    <x v="1"/>
    <x v="3"/>
    <x v="0"/>
    <x v="1"/>
    <n v="3"/>
    <n v="0"/>
    <n v="0"/>
  </r>
  <r>
    <x v="3"/>
    <x v="16"/>
    <x v="7"/>
    <x v="0"/>
    <x v="1"/>
    <x v="3"/>
    <x v="3"/>
    <x v="0"/>
    <n v="71"/>
    <n v="0"/>
    <n v="39.050000000000004"/>
  </r>
  <r>
    <x v="6"/>
    <x v="0"/>
    <x v="0"/>
    <x v="0"/>
    <x v="1"/>
    <x v="1"/>
    <x v="1"/>
    <x v="0"/>
    <n v="78"/>
    <n v="22.115100000000002"/>
    <n v="35.1"/>
  </r>
  <r>
    <x v="3"/>
    <x v="19"/>
    <x v="2"/>
    <x v="0"/>
    <x v="1"/>
    <x v="1"/>
    <x v="2"/>
    <x v="0"/>
    <n v="2093"/>
    <n v="522.07050000000004"/>
    <n v="941.85"/>
  </r>
  <r>
    <x v="6"/>
    <x v="26"/>
    <x v="2"/>
    <x v="0"/>
    <x v="1"/>
    <x v="0"/>
    <x v="3"/>
    <x v="1"/>
    <n v="15"/>
    <n v="0"/>
    <n v="0"/>
  </r>
  <r>
    <x v="10"/>
    <x v="0"/>
    <x v="0"/>
    <x v="0"/>
    <x v="1"/>
    <x v="2"/>
    <x v="0"/>
    <x v="0"/>
    <n v="51"/>
    <n v="0"/>
    <n v="14.025"/>
  </r>
  <r>
    <x v="2"/>
    <x v="10"/>
    <x v="0"/>
    <x v="0"/>
    <x v="1"/>
    <x v="4"/>
    <x v="0"/>
    <x v="1"/>
    <n v="200"/>
    <n v="0"/>
    <n v="0"/>
  </r>
  <r>
    <x v="5"/>
    <x v="11"/>
    <x v="2"/>
    <x v="0"/>
    <x v="1"/>
    <x v="5"/>
    <x v="2"/>
    <x v="1"/>
    <n v="63"/>
    <n v="1285.6897000000001"/>
    <n v="0"/>
  </r>
  <r>
    <x v="6"/>
    <x v="8"/>
    <x v="5"/>
    <x v="0"/>
    <x v="1"/>
    <x v="2"/>
    <x v="0"/>
    <x v="1"/>
    <n v="2"/>
    <n v="0"/>
    <n v="0"/>
  </r>
  <r>
    <x v="11"/>
    <x v="19"/>
    <x v="2"/>
    <x v="0"/>
    <x v="1"/>
    <x v="1"/>
    <x v="1"/>
    <x v="0"/>
    <n v="331"/>
    <n v="92.824200000000005"/>
    <n v="148.95000000000002"/>
  </r>
  <r>
    <x v="4"/>
    <x v="26"/>
    <x v="2"/>
    <x v="0"/>
    <x v="1"/>
    <x v="2"/>
    <x v="3"/>
    <x v="1"/>
    <n v="2"/>
    <n v="0"/>
    <n v="0"/>
  </r>
  <r>
    <x v="8"/>
    <x v="2"/>
    <x v="2"/>
    <x v="0"/>
    <x v="1"/>
    <x v="3"/>
    <x v="1"/>
    <x v="0"/>
    <n v="10"/>
    <n v="0"/>
    <n v="5.5"/>
  </r>
  <r>
    <x v="3"/>
    <x v="6"/>
    <x v="4"/>
    <x v="2"/>
    <x v="0"/>
    <x v="2"/>
    <x v="3"/>
    <x v="0"/>
    <n v="1"/>
    <n v="0"/>
    <n v="0.27500000000000002"/>
  </r>
  <r>
    <x v="6"/>
    <x v="17"/>
    <x v="8"/>
    <x v="1"/>
    <x v="1"/>
    <x v="0"/>
    <x v="2"/>
    <x v="1"/>
    <n v="15"/>
    <n v="0"/>
    <n v="0"/>
  </r>
  <r>
    <x v="9"/>
    <x v="10"/>
    <x v="0"/>
    <x v="1"/>
    <x v="1"/>
    <x v="5"/>
    <x v="1"/>
    <x v="0"/>
    <n v="2"/>
    <n v="12.802000000000001"/>
    <n v="1.3800000000000001"/>
  </r>
  <r>
    <x v="9"/>
    <x v="10"/>
    <x v="0"/>
    <x v="1"/>
    <x v="0"/>
    <x v="1"/>
    <x v="0"/>
    <x v="0"/>
    <n v="4"/>
    <n v="1.1193"/>
    <n v="1.8"/>
  </r>
  <r>
    <x v="11"/>
    <x v="10"/>
    <x v="0"/>
    <x v="2"/>
    <x v="0"/>
    <x v="1"/>
    <x v="3"/>
    <x v="0"/>
    <n v="33"/>
    <n v="6.8609"/>
    <n v="14.850000000000001"/>
  </r>
  <r>
    <x v="7"/>
    <x v="2"/>
    <x v="2"/>
    <x v="2"/>
    <x v="1"/>
    <x v="3"/>
    <x v="2"/>
    <x v="1"/>
    <n v="0"/>
    <n v="0"/>
    <n v="0"/>
  </r>
  <r>
    <x v="3"/>
    <x v="19"/>
    <x v="2"/>
    <x v="0"/>
    <x v="1"/>
    <x v="4"/>
    <x v="3"/>
    <x v="0"/>
    <n v="25"/>
    <n v="0"/>
    <n v="13.75"/>
  </r>
  <r>
    <x v="11"/>
    <x v="11"/>
    <x v="2"/>
    <x v="2"/>
    <x v="1"/>
    <x v="0"/>
    <x v="3"/>
    <x v="0"/>
    <n v="629"/>
    <n v="0"/>
    <n v="172.97499999999999"/>
  </r>
  <r>
    <x v="9"/>
    <x v="19"/>
    <x v="2"/>
    <x v="1"/>
    <x v="1"/>
    <x v="5"/>
    <x v="1"/>
    <x v="0"/>
    <n v="2"/>
    <n v="25.250800000000002"/>
    <n v="1.3800000000000001"/>
  </r>
  <r>
    <x v="9"/>
    <x v="12"/>
    <x v="1"/>
    <x v="2"/>
    <x v="1"/>
    <x v="0"/>
    <x v="2"/>
    <x v="0"/>
    <n v="268"/>
    <n v="0"/>
    <n v="71.02000000000001"/>
  </r>
  <r>
    <x v="10"/>
    <x v="9"/>
    <x v="2"/>
    <x v="2"/>
    <x v="1"/>
    <x v="3"/>
    <x v="1"/>
    <x v="0"/>
    <n v="2"/>
    <n v="0"/>
    <n v="1.1000000000000001"/>
  </r>
  <r>
    <x v="3"/>
    <x v="8"/>
    <x v="5"/>
    <x v="0"/>
    <x v="1"/>
    <x v="2"/>
    <x v="2"/>
    <x v="1"/>
    <n v="5"/>
    <n v="0"/>
    <n v="0"/>
  </r>
  <r>
    <x v="9"/>
    <x v="15"/>
    <x v="2"/>
    <x v="1"/>
    <x v="1"/>
    <x v="0"/>
    <x v="2"/>
    <x v="0"/>
    <n v="170"/>
    <n v="0"/>
    <n v="45.050000000000004"/>
  </r>
  <r>
    <x v="10"/>
    <x v="5"/>
    <x v="1"/>
    <x v="1"/>
    <x v="1"/>
    <x v="1"/>
    <x v="0"/>
    <x v="0"/>
    <n v="2"/>
    <n v="0.35089999999999999"/>
    <n v="0.9"/>
  </r>
  <r>
    <x v="1"/>
    <x v="11"/>
    <x v="2"/>
    <x v="2"/>
    <x v="1"/>
    <x v="0"/>
    <x v="1"/>
    <x v="0"/>
    <n v="133"/>
    <n v="0"/>
    <n v="36.445"/>
  </r>
  <r>
    <x v="11"/>
    <x v="3"/>
    <x v="2"/>
    <x v="0"/>
    <x v="1"/>
    <x v="1"/>
    <x v="3"/>
    <x v="0"/>
    <n v="1"/>
    <n v="0.3014"/>
    <n v="0.45"/>
  </r>
  <r>
    <x v="7"/>
    <x v="9"/>
    <x v="2"/>
    <x v="1"/>
    <x v="1"/>
    <x v="0"/>
    <x v="3"/>
    <x v="1"/>
    <n v="1"/>
    <n v="0"/>
    <n v="0"/>
  </r>
  <r>
    <x v="11"/>
    <x v="16"/>
    <x v="7"/>
    <x v="0"/>
    <x v="1"/>
    <x v="3"/>
    <x v="1"/>
    <x v="0"/>
    <n v="19"/>
    <n v="0"/>
    <n v="10.450000000000001"/>
  </r>
  <r>
    <x v="7"/>
    <x v="9"/>
    <x v="2"/>
    <x v="0"/>
    <x v="1"/>
    <x v="5"/>
    <x v="0"/>
    <x v="1"/>
    <n v="1"/>
    <n v="6.7335000000000003"/>
    <n v="0"/>
  </r>
  <r>
    <x v="7"/>
    <x v="6"/>
    <x v="4"/>
    <x v="0"/>
    <x v="0"/>
    <x v="1"/>
    <x v="2"/>
    <x v="0"/>
    <n v="536"/>
    <n v="149.24170000000001"/>
    <n v="241.20000000000002"/>
  </r>
  <r>
    <x v="10"/>
    <x v="15"/>
    <x v="2"/>
    <x v="1"/>
    <x v="1"/>
    <x v="2"/>
    <x v="0"/>
    <x v="0"/>
    <n v="5"/>
    <n v="0"/>
    <n v="1.375"/>
  </r>
  <r>
    <x v="2"/>
    <x v="5"/>
    <x v="1"/>
    <x v="0"/>
    <x v="1"/>
    <x v="2"/>
    <x v="3"/>
    <x v="0"/>
    <n v="72"/>
    <n v="0"/>
    <n v="19.8"/>
  </r>
  <r>
    <x v="6"/>
    <x v="18"/>
    <x v="9"/>
    <x v="2"/>
    <x v="1"/>
    <x v="0"/>
    <x v="1"/>
    <x v="0"/>
    <n v="1"/>
    <n v="0"/>
    <n v="0.27500000000000002"/>
  </r>
  <r>
    <x v="5"/>
    <x v="4"/>
    <x v="3"/>
    <x v="1"/>
    <x v="1"/>
    <x v="4"/>
    <x v="0"/>
    <x v="1"/>
    <n v="1"/>
    <n v="0"/>
    <n v="0"/>
  </r>
  <r>
    <x v="8"/>
    <x v="16"/>
    <x v="7"/>
    <x v="1"/>
    <x v="1"/>
    <x v="2"/>
    <x v="2"/>
    <x v="0"/>
    <n v="5"/>
    <n v="0"/>
    <n v="1.375"/>
  </r>
  <r>
    <x v="3"/>
    <x v="17"/>
    <x v="8"/>
    <x v="1"/>
    <x v="1"/>
    <x v="4"/>
    <x v="2"/>
    <x v="1"/>
    <n v="50"/>
    <n v="0"/>
    <n v="0"/>
  </r>
  <r>
    <x v="11"/>
    <x v="12"/>
    <x v="1"/>
    <x v="2"/>
    <x v="1"/>
    <x v="3"/>
    <x v="2"/>
    <x v="1"/>
    <n v="0"/>
    <n v="0"/>
    <n v="0"/>
  </r>
  <r>
    <x v="7"/>
    <x v="11"/>
    <x v="2"/>
    <x v="0"/>
    <x v="1"/>
    <x v="2"/>
    <x v="3"/>
    <x v="0"/>
    <n v="1377"/>
    <n v="0"/>
    <n v="378.67500000000001"/>
  </r>
  <r>
    <x v="0"/>
    <x v="17"/>
    <x v="8"/>
    <x v="2"/>
    <x v="1"/>
    <x v="2"/>
    <x v="0"/>
    <x v="0"/>
    <n v="61"/>
    <n v="0"/>
    <n v="16.164999999999999"/>
  </r>
  <r>
    <x v="7"/>
    <x v="9"/>
    <x v="2"/>
    <x v="0"/>
    <x v="1"/>
    <x v="2"/>
    <x v="1"/>
    <x v="0"/>
    <n v="47"/>
    <n v="0"/>
    <n v="12.925000000000001"/>
  </r>
  <r>
    <x v="5"/>
    <x v="4"/>
    <x v="3"/>
    <x v="0"/>
    <x v="0"/>
    <x v="2"/>
    <x v="3"/>
    <x v="0"/>
    <n v="12"/>
    <n v="0"/>
    <n v="3.18"/>
  </r>
  <r>
    <x v="4"/>
    <x v="10"/>
    <x v="0"/>
    <x v="0"/>
    <x v="1"/>
    <x v="5"/>
    <x v="3"/>
    <x v="0"/>
    <n v="1"/>
    <n v="1.7850000000000001"/>
    <n v="0.69000000000000006"/>
  </r>
  <r>
    <x v="6"/>
    <x v="8"/>
    <x v="5"/>
    <x v="0"/>
    <x v="1"/>
    <x v="0"/>
    <x v="3"/>
    <x v="0"/>
    <n v="612"/>
    <n v="0"/>
    <n v="168.3"/>
  </r>
  <r>
    <x v="0"/>
    <x v="10"/>
    <x v="0"/>
    <x v="1"/>
    <x v="1"/>
    <x v="0"/>
    <x v="0"/>
    <x v="0"/>
    <n v="195"/>
    <n v="0"/>
    <n v="51.675000000000004"/>
  </r>
  <r>
    <x v="6"/>
    <x v="24"/>
    <x v="2"/>
    <x v="2"/>
    <x v="1"/>
    <x v="0"/>
    <x v="0"/>
    <x v="0"/>
    <n v="1"/>
    <n v="0"/>
    <n v="0.27500000000000002"/>
  </r>
  <r>
    <x v="1"/>
    <x v="6"/>
    <x v="4"/>
    <x v="1"/>
    <x v="1"/>
    <x v="3"/>
    <x v="2"/>
    <x v="0"/>
    <n v="6"/>
    <n v="0"/>
    <n v="3.3000000000000003"/>
  </r>
  <r>
    <x v="2"/>
    <x v="13"/>
    <x v="0"/>
    <x v="0"/>
    <x v="1"/>
    <x v="2"/>
    <x v="2"/>
    <x v="0"/>
    <n v="69"/>
    <n v="0"/>
    <n v="18.975000000000001"/>
  </r>
  <r>
    <x v="9"/>
    <x v="22"/>
    <x v="7"/>
    <x v="0"/>
    <x v="1"/>
    <x v="2"/>
    <x v="1"/>
    <x v="0"/>
    <n v="1"/>
    <n v="0"/>
    <n v="0.26500000000000001"/>
  </r>
  <r>
    <x v="6"/>
    <x v="16"/>
    <x v="7"/>
    <x v="0"/>
    <x v="1"/>
    <x v="2"/>
    <x v="0"/>
    <x v="0"/>
    <n v="92"/>
    <n v="0"/>
    <n v="25.3"/>
  </r>
  <r>
    <x v="3"/>
    <x v="1"/>
    <x v="1"/>
    <x v="1"/>
    <x v="1"/>
    <x v="3"/>
    <x v="0"/>
    <x v="0"/>
    <n v="2"/>
    <n v="0"/>
    <n v="1.1000000000000001"/>
  </r>
  <r>
    <x v="9"/>
    <x v="6"/>
    <x v="4"/>
    <x v="0"/>
    <x v="0"/>
    <x v="0"/>
    <x v="0"/>
    <x v="0"/>
    <n v="788"/>
    <n v="0"/>
    <n v="208.82000000000002"/>
  </r>
  <r>
    <x v="4"/>
    <x v="6"/>
    <x v="4"/>
    <x v="2"/>
    <x v="0"/>
    <x v="1"/>
    <x v="3"/>
    <x v="0"/>
    <n v="12"/>
    <n v="2.3553000000000002"/>
    <n v="5.4"/>
  </r>
  <r>
    <x v="8"/>
    <x v="10"/>
    <x v="0"/>
    <x v="0"/>
    <x v="0"/>
    <x v="5"/>
    <x v="0"/>
    <x v="0"/>
    <n v="1"/>
    <n v="7.6167000000000007"/>
    <n v="0.69000000000000006"/>
  </r>
  <r>
    <x v="5"/>
    <x v="10"/>
    <x v="0"/>
    <x v="0"/>
    <x v="0"/>
    <x v="2"/>
    <x v="2"/>
    <x v="1"/>
    <n v="32"/>
    <n v="0"/>
    <n v="0"/>
  </r>
  <r>
    <x v="7"/>
    <x v="10"/>
    <x v="0"/>
    <x v="0"/>
    <x v="1"/>
    <x v="1"/>
    <x v="1"/>
    <x v="0"/>
    <n v="3361"/>
    <n v="1307.9690000000001"/>
    <n v="1512.45"/>
  </r>
  <r>
    <x v="4"/>
    <x v="11"/>
    <x v="2"/>
    <x v="1"/>
    <x v="1"/>
    <x v="0"/>
    <x v="3"/>
    <x v="0"/>
    <n v="186"/>
    <n v="0"/>
    <n v="49.29"/>
  </r>
  <r>
    <x v="3"/>
    <x v="0"/>
    <x v="0"/>
    <x v="1"/>
    <x v="1"/>
    <x v="2"/>
    <x v="0"/>
    <x v="0"/>
    <n v="1"/>
    <n v="0"/>
    <n v="0.27500000000000002"/>
  </r>
  <r>
    <x v="6"/>
    <x v="17"/>
    <x v="8"/>
    <x v="2"/>
    <x v="1"/>
    <x v="4"/>
    <x v="0"/>
    <x v="1"/>
    <n v="19"/>
    <n v="0"/>
    <n v="0"/>
  </r>
  <r>
    <x v="2"/>
    <x v="4"/>
    <x v="3"/>
    <x v="2"/>
    <x v="1"/>
    <x v="2"/>
    <x v="0"/>
    <x v="0"/>
    <n v="25"/>
    <n v="0"/>
    <n v="6.875"/>
  </r>
  <r>
    <x v="5"/>
    <x v="11"/>
    <x v="2"/>
    <x v="0"/>
    <x v="1"/>
    <x v="0"/>
    <x v="0"/>
    <x v="1"/>
    <n v="101"/>
    <n v="0"/>
    <n v="0"/>
  </r>
  <r>
    <x v="4"/>
    <x v="15"/>
    <x v="2"/>
    <x v="0"/>
    <x v="1"/>
    <x v="0"/>
    <x v="0"/>
    <x v="0"/>
    <n v="1023"/>
    <n v="0"/>
    <n v="271.09500000000003"/>
  </r>
  <r>
    <x v="4"/>
    <x v="1"/>
    <x v="1"/>
    <x v="2"/>
    <x v="1"/>
    <x v="1"/>
    <x v="3"/>
    <x v="0"/>
    <n v="8"/>
    <n v="3.1395"/>
    <n v="3.6"/>
  </r>
  <r>
    <x v="1"/>
    <x v="4"/>
    <x v="3"/>
    <x v="2"/>
    <x v="1"/>
    <x v="0"/>
    <x v="2"/>
    <x v="0"/>
    <n v="739"/>
    <n v="0"/>
    <n v="203.22500000000002"/>
  </r>
  <r>
    <x v="11"/>
    <x v="1"/>
    <x v="1"/>
    <x v="0"/>
    <x v="1"/>
    <x v="4"/>
    <x v="0"/>
    <x v="1"/>
    <n v="49"/>
    <n v="0"/>
    <n v="0"/>
  </r>
  <r>
    <x v="5"/>
    <x v="2"/>
    <x v="2"/>
    <x v="2"/>
    <x v="1"/>
    <x v="0"/>
    <x v="2"/>
    <x v="1"/>
    <n v="1"/>
    <n v="0"/>
    <n v="0"/>
  </r>
  <r>
    <x v="11"/>
    <x v="19"/>
    <x v="2"/>
    <x v="2"/>
    <x v="1"/>
    <x v="0"/>
    <x v="3"/>
    <x v="0"/>
    <n v="237"/>
    <n v="0"/>
    <n v="65.174999999999997"/>
  </r>
  <r>
    <x v="1"/>
    <x v="17"/>
    <x v="8"/>
    <x v="2"/>
    <x v="1"/>
    <x v="4"/>
    <x v="3"/>
    <x v="1"/>
    <n v="9"/>
    <n v="0"/>
    <n v="0"/>
  </r>
  <r>
    <x v="11"/>
    <x v="0"/>
    <x v="0"/>
    <x v="1"/>
    <x v="1"/>
    <x v="5"/>
    <x v="0"/>
    <x v="0"/>
    <n v="1"/>
    <n v="4.5341000000000005"/>
    <n v="0.69000000000000006"/>
  </r>
  <r>
    <x v="3"/>
    <x v="2"/>
    <x v="2"/>
    <x v="0"/>
    <x v="1"/>
    <x v="4"/>
    <x v="1"/>
    <x v="1"/>
    <n v="27"/>
    <n v="0"/>
    <n v="0"/>
  </r>
  <r>
    <x v="1"/>
    <x v="20"/>
    <x v="10"/>
    <x v="0"/>
    <x v="1"/>
    <x v="0"/>
    <x v="1"/>
    <x v="0"/>
    <n v="2"/>
    <n v="0"/>
    <n v="0.55000000000000004"/>
  </r>
  <r>
    <x v="3"/>
    <x v="19"/>
    <x v="2"/>
    <x v="0"/>
    <x v="1"/>
    <x v="0"/>
    <x v="2"/>
    <x v="0"/>
    <n v="15540"/>
    <n v="0"/>
    <n v="4273.5"/>
  </r>
  <r>
    <x v="0"/>
    <x v="15"/>
    <x v="2"/>
    <x v="0"/>
    <x v="1"/>
    <x v="1"/>
    <x v="0"/>
    <x v="0"/>
    <n v="392"/>
    <n v="124.80170000000001"/>
    <n v="176.4"/>
  </r>
  <r>
    <x v="5"/>
    <x v="1"/>
    <x v="1"/>
    <x v="2"/>
    <x v="1"/>
    <x v="3"/>
    <x v="0"/>
    <x v="0"/>
    <n v="3"/>
    <n v="0"/>
    <n v="1.6500000000000001"/>
  </r>
  <r>
    <x v="2"/>
    <x v="18"/>
    <x v="9"/>
    <x v="0"/>
    <x v="1"/>
    <x v="0"/>
    <x v="1"/>
    <x v="0"/>
    <n v="4"/>
    <n v="0"/>
    <n v="1.1000000000000001"/>
  </r>
  <r>
    <x v="1"/>
    <x v="6"/>
    <x v="4"/>
    <x v="0"/>
    <x v="1"/>
    <x v="0"/>
    <x v="3"/>
    <x v="1"/>
    <n v="83"/>
    <n v="0"/>
    <n v="0"/>
  </r>
  <r>
    <x v="5"/>
    <x v="25"/>
    <x v="11"/>
    <x v="0"/>
    <x v="1"/>
    <x v="4"/>
    <x v="3"/>
    <x v="0"/>
    <n v="2"/>
    <n v="0"/>
    <n v="1.1000000000000001"/>
  </r>
  <r>
    <x v="7"/>
    <x v="0"/>
    <x v="0"/>
    <x v="0"/>
    <x v="1"/>
    <x v="3"/>
    <x v="0"/>
    <x v="0"/>
    <n v="20"/>
    <n v="0"/>
    <n v="11"/>
  </r>
  <r>
    <x v="10"/>
    <x v="8"/>
    <x v="5"/>
    <x v="2"/>
    <x v="1"/>
    <x v="1"/>
    <x v="3"/>
    <x v="0"/>
    <n v="3"/>
    <n v="0.56920000000000004"/>
    <n v="1.35"/>
  </r>
  <r>
    <x v="9"/>
    <x v="12"/>
    <x v="1"/>
    <x v="1"/>
    <x v="1"/>
    <x v="1"/>
    <x v="3"/>
    <x v="0"/>
    <n v="3"/>
    <n v="0.86880000000000002"/>
    <n v="1.35"/>
  </r>
  <r>
    <x v="3"/>
    <x v="11"/>
    <x v="2"/>
    <x v="0"/>
    <x v="1"/>
    <x v="0"/>
    <x v="3"/>
    <x v="0"/>
    <n v="7851"/>
    <n v="0"/>
    <n v="2159.0250000000001"/>
  </r>
  <r>
    <x v="11"/>
    <x v="10"/>
    <x v="0"/>
    <x v="1"/>
    <x v="1"/>
    <x v="0"/>
    <x v="1"/>
    <x v="0"/>
    <n v="43"/>
    <n v="0"/>
    <n v="11.825000000000001"/>
  </r>
  <r>
    <x v="2"/>
    <x v="10"/>
    <x v="0"/>
    <x v="0"/>
    <x v="1"/>
    <x v="4"/>
    <x v="3"/>
    <x v="0"/>
    <n v="97"/>
    <n v="0"/>
    <n v="53.35"/>
  </r>
  <r>
    <x v="3"/>
    <x v="0"/>
    <x v="0"/>
    <x v="0"/>
    <x v="0"/>
    <x v="3"/>
    <x v="2"/>
    <x v="1"/>
    <n v="0"/>
    <n v="0"/>
    <n v="0"/>
  </r>
  <r>
    <x v="3"/>
    <x v="9"/>
    <x v="2"/>
    <x v="1"/>
    <x v="1"/>
    <x v="4"/>
    <x v="3"/>
    <x v="0"/>
    <n v="1"/>
    <n v="0"/>
    <n v="0.55000000000000004"/>
  </r>
  <r>
    <x v="11"/>
    <x v="10"/>
    <x v="0"/>
    <x v="0"/>
    <x v="1"/>
    <x v="5"/>
    <x v="0"/>
    <x v="1"/>
    <n v="51"/>
    <n v="1967.6633000000002"/>
    <n v="0"/>
  </r>
  <r>
    <x v="3"/>
    <x v="5"/>
    <x v="1"/>
    <x v="0"/>
    <x v="1"/>
    <x v="3"/>
    <x v="2"/>
    <x v="0"/>
    <n v="233"/>
    <n v="0"/>
    <n v="128.15"/>
  </r>
  <r>
    <x v="6"/>
    <x v="9"/>
    <x v="2"/>
    <x v="2"/>
    <x v="1"/>
    <x v="3"/>
    <x v="1"/>
    <x v="0"/>
    <n v="3"/>
    <n v="0"/>
    <n v="1.6500000000000001"/>
  </r>
  <r>
    <x v="2"/>
    <x v="2"/>
    <x v="2"/>
    <x v="0"/>
    <x v="1"/>
    <x v="2"/>
    <x v="1"/>
    <x v="0"/>
    <n v="16"/>
    <n v="0"/>
    <n v="4.4000000000000004"/>
  </r>
  <r>
    <x v="3"/>
    <x v="10"/>
    <x v="0"/>
    <x v="2"/>
    <x v="0"/>
    <x v="1"/>
    <x v="2"/>
    <x v="0"/>
    <n v="122"/>
    <n v="27.9847"/>
    <n v="54.900000000000006"/>
  </r>
  <r>
    <x v="11"/>
    <x v="10"/>
    <x v="0"/>
    <x v="0"/>
    <x v="1"/>
    <x v="0"/>
    <x v="2"/>
    <x v="0"/>
    <n v="50366"/>
    <n v="0"/>
    <n v="13850.650000000001"/>
  </r>
  <r>
    <x v="4"/>
    <x v="10"/>
    <x v="0"/>
    <x v="2"/>
    <x v="0"/>
    <x v="4"/>
    <x v="1"/>
    <x v="1"/>
    <n v="8"/>
    <n v="0"/>
    <n v="0"/>
  </r>
  <r>
    <x v="6"/>
    <x v="4"/>
    <x v="3"/>
    <x v="0"/>
    <x v="1"/>
    <x v="4"/>
    <x v="3"/>
    <x v="0"/>
    <n v="167"/>
    <n v="0"/>
    <n v="91.850000000000009"/>
  </r>
  <r>
    <x v="9"/>
    <x v="10"/>
    <x v="0"/>
    <x v="2"/>
    <x v="0"/>
    <x v="0"/>
    <x v="2"/>
    <x v="1"/>
    <n v="3"/>
    <n v="0"/>
    <n v="0"/>
  </r>
  <r>
    <x v="0"/>
    <x v="10"/>
    <x v="0"/>
    <x v="2"/>
    <x v="1"/>
    <x v="3"/>
    <x v="0"/>
    <x v="0"/>
    <n v="42"/>
    <n v="0"/>
    <n v="23.1"/>
  </r>
  <r>
    <x v="4"/>
    <x v="17"/>
    <x v="8"/>
    <x v="1"/>
    <x v="1"/>
    <x v="3"/>
    <x v="0"/>
    <x v="0"/>
    <n v="10"/>
    <n v="0"/>
    <n v="5.5"/>
  </r>
  <r>
    <x v="2"/>
    <x v="22"/>
    <x v="7"/>
    <x v="2"/>
    <x v="1"/>
    <x v="0"/>
    <x v="2"/>
    <x v="0"/>
    <n v="2"/>
    <n v="0"/>
    <n v="0.55000000000000004"/>
  </r>
  <r>
    <x v="10"/>
    <x v="13"/>
    <x v="0"/>
    <x v="0"/>
    <x v="1"/>
    <x v="5"/>
    <x v="0"/>
    <x v="0"/>
    <n v="3"/>
    <n v="3.4037000000000002"/>
    <n v="2.0700000000000003"/>
  </r>
  <r>
    <x v="9"/>
    <x v="25"/>
    <x v="11"/>
    <x v="0"/>
    <x v="1"/>
    <x v="0"/>
    <x v="2"/>
    <x v="0"/>
    <n v="145"/>
    <n v="0"/>
    <n v="38.425000000000004"/>
  </r>
  <r>
    <x v="8"/>
    <x v="15"/>
    <x v="2"/>
    <x v="0"/>
    <x v="1"/>
    <x v="2"/>
    <x v="0"/>
    <x v="1"/>
    <n v="2"/>
    <n v="0"/>
    <n v="0"/>
  </r>
  <r>
    <x v="0"/>
    <x v="12"/>
    <x v="1"/>
    <x v="0"/>
    <x v="1"/>
    <x v="0"/>
    <x v="1"/>
    <x v="1"/>
    <n v="1"/>
    <n v="0"/>
    <n v="0"/>
  </r>
  <r>
    <x v="9"/>
    <x v="13"/>
    <x v="0"/>
    <x v="2"/>
    <x v="1"/>
    <x v="0"/>
    <x v="2"/>
    <x v="0"/>
    <n v="27"/>
    <n v="0"/>
    <n v="7.1550000000000002"/>
  </r>
  <r>
    <x v="0"/>
    <x v="6"/>
    <x v="4"/>
    <x v="1"/>
    <x v="1"/>
    <x v="2"/>
    <x v="1"/>
    <x v="0"/>
    <n v="2"/>
    <n v="0"/>
    <n v="0.53"/>
  </r>
  <r>
    <x v="1"/>
    <x v="17"/>
    <x v="8"/>
    <x v="0"/>
    <x v="1"/>
    <x v="4"/>
    <x v="1"/>
    <x v="0"/>
    <n v="23"/>
    <n v="0"/>
    <n v="12.65"/>
  </r>
  <r>
    <x v="4"/>
    <x v="15"/>
    <x v="2"/>
    <x v="2"/>
    <x v="1"/>
    <x v="2"/>
    <x v="2"/>
    <x v="0"/>
    <n v="77"/>
    <n v="0"/>
    <n v="20.405000000000001"/>
  </r>
  <r>
    <x v="8"/>
    <x v="19"/>
    <x v="2"/>
    <x v="2"/>
    <x v="1"/>
    <x v="0"/>
    <x v="0"/>
    <x v="0"/>
    <n v="189"/>
    <n v="0"/>
    <n v="51.975000000000001"/>
  </r>
  <r>
    <x v="4"/>
    <x v="0"/>
    <x v="0"/>
    <x v="0"/>
    <x v="1"/>
    <x v="0"/>
    <x v="2"/>
    <x v="1"/>
    <n v="34"/>
    <n v="0"/>
    <n v="0"/>
  </r>
  <r>
    <x v="10"/>
    <x v="16"/>
    <x v="7"/>
    <x v="0"/>
    <x v="1"/>
    <x v="0"/>
    <x v="0"/>
    <x v="1"/>
    <n v="3"/>
    <n v="0"/>
    <n v="0"/>
  </r>
  <r>
    <x v="3"/>
    <x v="12"/>
    <x v="1"/>
    <x v="2"/>
    <x v="1"/>
    <x v="3"/>
    <x v="0"/>
    <x v="0"/>
    <n v="2"/>
    <n v="0"/>
    <n v="1.1000000000000001"/>
  </r>
  <r>
    <x v="4"/>
    <x v="11"/>
    <x v="2"/>
    <x v="0"/>
    <x v="1"/>
    <x v="4"/>
    <x v="0"/>
    <x v="0"/>
    <n v="92"/>
    <n v="0"/>
    <n v="50.6"/>
  </r>
  <r>
    <x v="5"/>
    <x v="6"/>
    <x v="4"/>
    <x v="0"/>
    <x v="1"/>
    <x v="4"/>
    <x v="2"/>
    <x v="0"/>
    <n v="173"/>
    <n v="0"/>
    <n v="95.15"/>
  </r>
  <r>
    <x v="11"/>
    <x v="0"/>
    <x v="0"/>
    <x v="2"/>
    <x v="1"/>
    <x v="0"/>
    <x v="0"/>
    <x v="0"/>
    <n v="8"/>
    <n v="0"/>
    <n v="2.2000000000000002"/>
  </r>
  <r>
    <x v="10"/>
    <x v="9"/>
    <x v="2"/>
    <x v="0"/>
    <x v="1"/>
    <x v="0"/>
    <x v="3"/>
    <x v="0"/>
    <n v="2776"/>
    <n v="0"/>
    <n v="763.40000000000009"/>
  </r>
  <r>
    <x v="1"/>
    <x v="8"/>
    <x v="5"/>
    <x v="0"/>
    <x v="1"/>
    <x v="4"/>
    <x v="3"/>
    <x v="1"/>
    <n v="17"/>
    <n v="0"/>
    <n v="0"/>
  </r>
  <r>
    <x v="0"/>
    <x v="6"/>
    <x v="4"/>
    <x v="1"/>
    <x v="1"/>
    <x v="0"/>
    <x v="2"/>
    <x v="0"/>
    <n v="103"/>
    <n v="0"/>
    <n v="27.295000000000002"/>
  </r>
  <r>
    <x v="5"/>
    <x v="23"/>
    <x v="2"/>
    <x v="2"/>
    <x v="1"/>
    <x v="2"/>
    <x v="1"/>
    <x v="0"/>
    <n v="3"/>
    <n v="0"/>
    <n v="0.79500000000000004"/>
  </r>
  <r>
    <x v="7"/>
    <x v="9"/>
    <x v="2"/>
    <x v="2"/>
    <x v="1"/>
    <x v="1"/>
    <x v="3"/>
    <x v="0"/>
    <n v="81"/>
    <n v="25.2104"/>
    <n v="36.450000000000003"/>
  </r>
  <r>
    <x v="7"/>
    <x v="6"/>
    <x v="4"/>
    <x v="1"/>
    <x v="1"/>
    <x v="2"/>
    <x v="3"/>
    <x v="0"/>
    <n v="7"/>
    <n v="0"/>
    <n v="1.925"/>
  </r>
  <r>
    <x v="4"/>
    <x v="10"/>
    <x v="0"/>
    <x v="0"/>
    <x v="1"/>
    <x v="3"/>
    <x v="3"/>
    <x v="0"/>
    <n v="690"/>
    <n v="0"/>
    <n v="379.5"/>
  </r>
  <r>
    <x v="3"/>
    <x v="15"/>
    <x v="2"/>
    <x v="2"/>
    <x v="1"/>
    <x v="3"/>
    <x v="2"/>
    <x v="0"/>
    <n v="30"/>
    <n v="0"/>
    <n v="16.5"/>
  </r>
  <r>
    <x v="2"/>
    <x v="16"/>
    <x v="7"/>
    <x v="1"/>
    <x v="1"/>
    <x v="4"/>
    <x v="2"/>
    <x v="0"/>
    <n v="5"/>
    <n v="0"/>
    <n v="2.75"/>
  </r>
  <r>
    <x v="11"/>
    <x v="19"/>
    <x v="2"/>
    <x v="0"/>
    <x v="1"/>
    <x v="0"/>
    <x v="3"/>
    <x v="1"/>
    <n v="121"/>
    <n v="0"/>
    <n v="0"/>
  </r>
  <r>
    <x v="8"/>
    <x v="4"/>
    <x v="3"/>
    <x v="0"/>
    <x v="1"/>
    <x v="0"/>
    <x v="0"/>
    <x v="1"/>
    <n v="80"/>
    <n v="0"/>
    <n v="0"/>
  </r>
  <r>
    <x v="5"/>
    <x v="13"/>
    <x v="0"/>
    <x v="0"/>
    <x v="1"/>
    <x v="3"/>
    <x v="2"/>
    <x v="0"/>
    <n v="69"/>
    <n v="0"/>
    <n v="37.950000000000003"/>
  </r>
  <r>
    <x v="10"/>
    <x v="5"/>
    <x v="1"/>
    <x v="0"/>
    <x v="1"/>
    <x v="0"/>
    <x v="1"/>
    <x v="1"/>
    <n v="2"/>
    <n v="0"/>
    <n v="0"/>
  </r>
  <r>
    <x v="5"/>
    <x v="5"/>
    <x v="1"/>
    <x v="0"/>
    <x v="1"/>
    <x v="4"/>
    <x v="3"/>
    <x v="0"/>
    <n v="7"/>
    <n v="0"/>
    <n v="3.85"/>
  </r>
  <r>
    <x v="5"/>
    <x v="10"/>
    <x v="0"/>
    <x v="0"/>
    <x v="1"/>
    <x v="3"/>
    <x v="2"/>
    <x v="1"/>
    <n v="43"/>
    <n v="0"/>
    <n v="0"/>
  </r>
  <r>
    <x v="7"/>
    <x v="17"/>
    <x v="8"/>
    <x v="0"/>
    <x v="1"/>
    <x v="2"/>
    <x v="2"/>
    <x v="0"/>
    <n v="2038"/>
    <n v="0"/>
    <n v="560.45000000000005"/>
  </r>
  <r>
    <x v="8"/>
    <x v="10"/>
    <x v="0"/>
    <x v="2"/>
    <x v="0"/>
    <x v="2"/>
    <x v="2"/>
    <x v="1"/>
    <n v="1"/>
    <n v="0"/>
    <n v="0"/>
  </r>
  <r>
    <x v="5"/>
    <x v="8"/>
    <x v="5"/>
    <x v="1"/>
    <x v="1"/>
    <x v="1"/>
    <x v="0"/>
    <x v="0"/>
    <n v="15"/>
    <n v="4.3441000000000001"/>
    <n v="6.75"/>
  </r>
  <r>
    <x v="10"/>
    <x v="17"/>
    <x v="8"/>
    <x v="1"/>
    <x v="1"/>
    <x v="4"/>
    <x v="0"/>
    <x v="0"/>
    <n v="1"/>
    <n v="0"/>
    <n v="0.55000000000000004"/>
  </r>
  <r>
    <x v="2"/>
    <x v="6"/>
    <x v="4"/>
    <x v="0"/>
    <x v="0"/>
    <x v="0"/>
    <x v="2"/>
    <x v="1"/>
    <n v="108"/>
    <n v="0"/>
    <n v="0"/>
  </r>
  <r>
    <x v="11"/>
    <x v="4"/>
    <x v="3"/>
    <x v="1"/>
    <x v="1"/>
    <x v="0"/>
    <x v="2"/>
    <x v="0"/>
    <n v="83"/>
    <n v="0"/>
    <n v="22.825000000000003"/>
  </r>
  <r>
    <x v="4"/>
    <x v="8"/>
    <x v="5"/>
    <x v="0"/>
    <x v="1"/>
    <x v="2"/>
    <x v="1"/>
    <x v="0"/>
    <n v="3"/>
    <n v="0"/>
    <n v="0.79500000000000004"/>
  </r>
  <r>
    <x v="2"/>
    <x v="19"/>
    <x v="2"/>
    <x v="0"/>
    <x v="1"/>
    <x v="4"/>
    <x v="1"/>
    <x v="1"/>
    <n v="10"/>
    <n v="0"/>
    <n v="0"/>
  </r>
  <r>
    <x v="8"/>
    <x v="22"/>
    <x v="7"/>
    <x v="2"/>
    <x v="1"/>
    <x v="0"/>
    <x v="3"/>
    <x v="0"/>
    <n v="3"/>
    <n v="0"/>
    <n v="0.82500000000000007"/>
  </r>
  <r>
    <x v="0"/>
    <x v="10"/>
    <x v="0"/>
    <x v="0"/>
    <x v="1"/>
    <x v="5"/>
    <x v="0"/>
    <x v="0"/>
    <n v="4"/>
    <n v="61.703300000000006"/>
    <n v="2.7600000000000002"/>
  </r>
  <r>
    <x v="10"/>
    <x v="18"/>
    <x v="9"/>
    <x v="0"/>
    <x v="1"/>
    <x v="2"/>
    <x v="2"/>
    <x v="0"/>
    <n v="15"/>
    <n v="0"/>
    <n v="4.125"/>
  </r>
  <r>
    <x v="4"/>
    <x v="16"/>
    <x v="7"/>
    <x v="2"/>
    <x v="1"/>
    <x v="0"/>
    <x v="3"/>
    <x v="0"/>
    <n v="51"/>
    <n v="0"/>
    <n v="13.515000000000001"/>
  </r>
  <r>
    <x v="9"/>
    <x v="17"/>
    <x v="8"/>
    <x v="0"/>
    <x v="1"/>
    <x v="3"/>
    <x v="1"/>
    <x v="0"/>
    <n v="83"/>
    <n v="0"/>
    <n v="45.650000000000006"/>
  </r>
  <r>
    <x v="5"/>
    <x v="3"/>
    <x v="2"/>
    <x v="0"/>
    <x v="1"/>
    <x v="0"/>
    <x v="1"/>
    <x v="1"/>
    <n v="2"/>
    <n v="0"/>
    <n v="0"/>
  </r>
  <r>
    <x v="2"/>
    <x v="15"/>
    <x v="2"/>
    <x v="0"/>
    <x v="1"/>
    <x v="2"/>
    <x v="2"/>
    <x v="0"/>
    <n v="501"/>
    <n v="0"/>
    <n v="137.77500000000001"/>
  </r>
  <r>
    <x v="2"/>
    <x v="12"/>
    <x v="1"/>
    <x v="2"/>
    <x v="1"/>
    <x v="4"/>
    <x v="0"/>
    <x v="0"/>
    <n v="2"/>
    <n v="0"/>
    <n v="1.1000000000000001"/>
  </r>
  <r>
    <x v="8"/>
    <x v="22"/>
    <x v="7"/>
    <x v="2"/>
    <x v="1"/>
    <x v="2"/>
    <x v="0"/>
    <x v="0"/>
    <n v="2"/>
    <n v="0"/>
    <n v="0.55000000000000004"/>
  </r>
  <r>
    <x v="2"/>
    <x v="10"/>
    <x v="0"/>
    <x v="1"/>
    <x v="1"/>
    <x v="1"/>
    <x v="0"/>
    <x v="0"/>
    <n v="90"/>
    <n v="28.972000000000001"/>
    <n v="40.5"/>
  </r>
  <r>
    <x v="10"/>
    <x v="5"/>
    <x v="1"/>
    <x v="0"/>
    <x v="1"/>
    <x v="3"/>
    <x v="3"/>
    <x v="0"/>
    <n v="24"/>
    <n v="0"/>
    <n v="13.200000000000001"/>
  </r>
  <r>
    <x v="9"/>
    <x v="15"/>
    <x v="2"/>
    <x v="2"/>
    <x v="1"/>
    <x v="0"/>
    <x v="2"/>
    <x v="0"/>
    <n v="464"/>
    <n v="0"/>
    <n v="122.96000000000001"/>
  </r>
  <r>
    <x v="8"/>
    <x v="2"/>
    <x v="2"/>
    <x v="0"/>
    <x v="1"/>
    <x v="2"/>
    <x v="1"/>
    <x v="1"/>
    <n v="11"/>
    <n v="0"/>
    <n v="0"/>
  </r>
  <r>
    <x v="3"/>
    <x v="6"/>
    <x v="4"/>
    <x v="0"/>
    <x v="0"/>
    <x v="4"/>
    <x v="3"/>
    <x v="0"/>
    <n v="8"/>
    <n v="0"/>
    <n v="4.4000000000000004"/>
  </r>
  <r>
    <x v="8"/>
    <x v="1"/>
    <x v="1"/>
    <x v="0"/>
    <x v="1"/>
    <x v="4"/>
    <x v="1"/>
    <x v="1"/>
    <n v="13"/>
    <n v="0"/>
    <n v="0"/>
  </r>
  <r>
    <x v="7"/>
    <x v="5"/>
    <x v="1"/>
    <x v="0"/>
    <x v="1"/>
    <x v="2"/>
    <x v="3"/>
    <x v="1"/>
    <n v="1"/>
    <n v="0"/>
    <n v="0"/>
  </r>
  <r>
    <x v="3"/>
    <x v="11"/>
    <x v="2"/>
    <x v="0"/>
    <x v="1"/>
    <x v="5"/>
    <x v="2"/>
    <x v="0"/>
    <n v="8"/>
    <n v="45.555600000000005"/>
    <n v="5.5200000000000005"/>
  </r>
  <r>
    <x v="4"/>
    <x v="12"/>
    <x v="1"/>
    <x v="2"/>
    <x v="1"/>
    <x v="3"/>
    <x v="2"/>
    <x v="0"/>
    <n v="11"/>
    <n v="0"/>
    <n v="6.0500000000000007"/>
  </r>
  <r>
    <x v="3"/>
    <x v="22"/>
    <x v="7"/>
    <x v="2"/>
    <x v="1"/>
    <x v="0"/>
    <x v="0"/>
    <x v="0"/>
    <n v="1"/>
    <n v="0"/>
    <n v="0.27500000000000002"/>
  </r>
  <r>
    <x v="8"/>
    <x v="17"/>
    <x v="8"/>
    <x v="2"/>
    <x v="1"/>
    <x v="4"/>
    <x v="2"/>
    <x v="1"/>
    <n v="16"/>
    <n v="0"/>
    <n v="0"/>
  </r>
  <r>
    <x v="10"/>
    <x v="2"/>
    <x v="2"/>
    <x v="2"/>
    <x v="1"/>
    <x v="1"/>
    <x v="0"/>
    <x v="0"/>
    <n v="7"/>
    <n v="2.1882999999999999"/>
    <n v="3.1500000000000004"/>
  </r>
  <r>
    <x v="4"/>
    <x v="1"/>
    <x v="1"/>
    <x v="0"/>
    <x v="1"/>
    <x v="0"/>
    <x v="0"/>
    <x v="1"/>
    <n v="14"/>
    <n v="0"/>
    <n v="0"/>
  </r>
  <r>
    <x v="6"/>
    <x v="13"/>
    <x v="0"/>
    <x v="1"/>
    <x v="1"/>
    <x v="2"/>
    <x v="0"/>
    <x v="0"/>
    <n v="1"/>
    <n v="0"/>
    <n v="0.27500000000000002"/>
  </r>
  <r>
    <x v="11"/>
    <x v="0"/>
    <x v="0"/>
    <x v="0"/>
    <x v="1"/>
    <x v="0"/>
    <x v="2"/>
    <x v="0"/>
    <n v="1969"/>
    <n v="0"/>
    <n v="541.47500000000002"/>
  </r>
  <r>
    <x v="9"/>
    <x v="5"/>
    <x v="1"/>
    <x v="1"/>
    <x v="1"/>
    <x v="3"/>
    <x v="1"/>
    <x v="0"/>
    <n v="1"/>
    <n v="0"/>
    <n v="0.55000000000000004"/>
  </r>
  <r>
    <x v="3"/>
    <x v="9"/>
    <x v="2"/>
    <x v="2"/>
    <x v="1"/>
    <x v="0"/>
    <x v="1"/>
    <x v="0"/>
    <n v="32"/>
    <n v="0"/>
    <n v="8.8000000000000007"/>
  </r>
  <r>
    <x v="2"/>
    <x v="17"/>
    <x v="8"/>
    <x v="1"/>
    <x v="1"/>
    <x v="0"/>
    <x v="3"/>
    <x v="0"/>
    <n v="96"/>
    <n v="0"/>
    <n v="26.400000000000002"/>
  </r>
  <r>
    <x v="5"/>
    <x v="11"/>
    <x v="2"/>
    <x v="0"/>
    <x v="1"/>
    <x v="0"/>
    <x v="3"/>
    <x v="0"/>
    <n v="7610"/>
    <n v="0"/>
    <n v="2016.65"/>
  </r>
  <r>
    <x v="5"/>
    <x v="8"/>
    <x v="5"/>
    <x v="0"/>
    <x v="1"/>
    <x v="0"/>
    <x v="2"/>
    <x v="1"/>
    <n v="42"/>
    <n v="0"/>
    <n v="0"/>
  </r>
  <r>
    <x v="7"/>
    <x v="5"/>
    <x v="1"/>
    <x v="0"/>
    <x v="1"/>
    <x v="4"/>
    <x v="2"/>
    <x v="0"/>
    <n v="6"/>
    <n v="0"/>
    <n v="3.3000000000000003"/>
  </r>
  <r>
    <x v="1"/>
    <x v="0"/>
    <x v="0"/>
    <x v="0"/>
    <x v="1"/>
    <x v="1"/>
    <x v="3"/>
    <x v="0"/>
    <n v="102"/>
    <n v="32.567599999999999"/>
    <n v="45.900000000000006"/>
  </r>
  <r>
    <x v="9"/>
    <x v="8"/>
    <x v="5"/>
    <x v="2"/>
    <x v="1"/>
    <x v="3"/>
    <x v="1"/>
    <x v="0"/>
    <n v="1"/>
    <n v="0"/>
    <n v="0.55000000000000004"/>
  </r>
  <r>
    <x v="8"/>
    <x v="11"/>
    <x v="2"/>
    <x v="2"/>
    <x v="1"/>
    <x v="3"/>
    <x v="2"/>
    <x v="0"/>
    <n v="178"/>
    <n v="0"/>
    <n v="97.9"/>
  </r>
  <r>
    <x v="5"/>
    <x v="1"/>
    <x v="1"/>
    <x v="1"/>
    <x v="1"/>
    <x v="1"/>
    <x v="1"/>
    <x v="0"/>
    <n v="1"/>
    <n v="0.13420000000000001"/>
    <n v="0.45"/>
  </r>
  <r>
    <x v="5"/>
    <x v="29"/>
    <x v="1"/>
    <x v="0"/>
    <x v="1"/>
    <x v="0"/>
    <x v="0"/>
    <x v="0"/>
    <n v="2"/>
    <n v="0"/>
    <n v="0.53"/>
  </r>
  <r>
    <x v="8"/>
    <x v="6"/>
    <x v="4"/>
    <x v="2"/>
    <x v="1"/>
    <x v="1"/>
    <x v="1"/>
    <x v="0"/>
    <n v="31"/>
    <n v="10.8566"/>
    <n v="13.950000000000001"/>
  </r>
  <r>
    <x v="1"/>
    <x v="6"/>
    <x v="4"/>
    <x v="0"/>
    <x v="1"/>
    <x v="3"/>
    <x v="0"/>
    <x v="0"/>
    <n v="212"/>
    <n v="0"/>
    <n v="116.60000000000001"/>
  </r>
  <r>
    <x v="6"/>
    <x v="17"/>
    <x v="8"/>
    <x v="0"/>
    <x v="1"/>
    <x v="0"/>
    <x v="2"/>
    <x v="1"/>
    <n v="511"/>
    <n v="0"/>
    <n v="0"/>
  </r>
  <r>
    <x v="3"/>
    <x v="11"/>
    <x v="2"/>
    <x v="1"/>
    <x v="1"/>
    <x v="3"/>
    <x v="3"/>
    <x v="1"/>
    <n v="1"/>
    <n v="0"/>
    <n v="0"/>
  </r>
  <r>
    <x v="11"/>
    <x v="18"/>
    <x v="9"/>
    <x v="0"/>
    <x v="1"/>
    <x v="1"/>
    <x v="2"/>
    <x v="0"/>
    <n v="215"/>
    <n v="215.27030000000002"/>
    <n v="96.75"/>
  </r>
  <r>
    <x v="5"/>
    <x v="0"/>
    <x v="0"/>
    <x v="0"/>
    <x v="1"/>
    <x v="3"/>
    <x v="2"/>
    <x v="0"/>
    <n v="198"/>
    <n v="0"/>
    <n v="108.9"/>
  </r>
  <r>
    <x v="8"/>
    <x v="8"/>
    <x v="5"/>
    <x v="0"/>
    <x v="1"/>
    <x v="2"/>
    <x v="3"/>
    <x v="1"/>
    <n v="1"/>
    <n v="0"/>
    <n v="0"/>
  </r>
  <r>
    <x v="5"/>
    <x v="9"/>
    <x v="2"/>
    <x v="2"/>
    <x v="1"/>
    <x v="0"/>
    <x v="2"/>
    <x v="0"/>
    <n v="517"/>
    <n v="0"/>
    <n v="137.005"/>
  </r>
  <r>
    <x v="1"/>
    <x v="1"/>
    <x v="1"/>
    <x v="1"/>
    <x v="1"/>
    <x v="3"/>
    <x v="2"/>
    <x v="1"/>
    <n v="0"/>
    <n v="0"/>
    <n v="0"/>
  </r>
  <r>
    <x v="2"/>
    <x v="22"/>
    <x v="7"/>
    <x v="2"/>
    <x v="1"/>
    <x v="3"/>
    <x v="2"/>
    <x v="1"/>
    <n v="0"/>
    <n v="0"/>
    <n v="0"/>
  </r>
  <r>
    <x v="11"/>
    <x v="0"/>
    <x v="0"/>
    <x v="1"/>
    <x v="1"/>
    <x v="2"/>
    <x v="3"/>
    <x v="0"/>
    <n v="3"/>
    <n v="0"/>
    <n v="0.82500000000000007"/>
  </r>
  <r>
    <x v="11"/>
    <x v="6"/>
    <x v="4"/>
    <x v="2"/>
    <x v="1"/>
    <x v="0"/>
    <x v="3"/>
    <x v="0"/>
    <n v="217"/>
    <n v="0"/>
    <n v="59.675000000000004"/>
  </r>
  <r>
    <x v="9"/>
    <x v="4"/>
    <x v="3"/>
    <x v="0"/>
    <x v="1"/>
    <x v="3"/>
    <x v="3"/>
    <x v="0"/>
    <n v="744"/>
    <n v="0"/>
    <n v="409.20000000000005"/>
  </r>
  <r>
    <x v="8"/>
    <x v="6"/>
    <x v="4"/>
    <x v="1"/>
    <x v="1"/>
    <x v="1"/>
    <x v="1"/>
    <x v="0"/>
    <n v="1"/>
    <n v="0.21820000000000001"/>
    <n v="0.45"/>
  </r>
  <r>
    <x v="11"/>
    <x v="10"/>
    <x v="0"/>
    <x v="2"/>
    <x v="0"/>
    <x v="0"/>
    <x v="0"/>
    <x v="0"/>
    <n v="122"/>
    <n v="0"/>
    <n v="33.550000000000004"/>
  </r>
  <r>
    <x v="4"/>
    <x v="8"/>
    <x v="5"/>
    <x v="2"/>
    <x v="1"/>
    <x v="3"/>
    <x v="2"/>
    <x v="0"/>
    <n v="15"/>
    <n v="0"/>
    <n v="8.25"/>
  </r>
  <r>
    <x v="1"/>
    <x v="6"/>
    <x v="4"/>
    <x v="2"/>
    <x v="1"/>
    <x v="1"/>
    <x v="0"/>
    <x v="0"/>
    <n v="37"/>
    <n v="9.5292000000000012"/>
    <n v="16.650000000000002"/>
  </r>
  <r>
    <x v="4"/>
    <x v="3"/>
    <x v="2"/>
    <x v="0"/>
    <x v="1"/>
    <x v="0"/>
    <x v="3"/>
    <x v="1"/>
    <n v="7"/>
    <n v="0"/>
    <n v="0"/>
  </r>
  <r>
    <x v="0"/>
    <x v="17"/>
    <x v="8"/>
    <x v="0"/>
    <x v="1"/>
    <x v="0"/>
    <x v="0"/>
    <x v="1"/>
    <n v="69"/>
    <n v="0"/>
    <n v="0"/>
  </r>
  <r>
    <x v="2"/>
    <x v="4"/>
    <x v="3"/>
    <x v="0"/>
    <x v="1"/>
    <x v="2"/>
    <x v="0"/>
    <x v="0"/>
    <n v="767"/>
    <n v="0"/>
    <n v="210.92500000000001"/>
  </r>
  <r>
    <x v="3"/>
    <x v="19"/>
    <x v="2"/>
    <x v="2"/>
    <x v="1"/>
    <x v="1"/>
    <x v="0"/>
    <x v="0"/>
    <n v="36"/>
    <n v="7.5468000000000002"/>
    <n v="16.2"/>
  </r>
  <r>
    <x v="7"/>
    <x v="5"/>
    <x v="1"/>
    <x v="1"/>
    <x v="1"/>
    <x v="0"/>
    <x v="0"/>
    <x v="0"/>
    <n v="1"/>
    <n v="0"/>
    <n v="0.27500000000000002"/>
  </r>
  <r>
    <x v="8"/>
    <x v="10"/>
    <x v="0"/>
    <x v="1"/>
    <x v="0"/>
    <x v="2"/>
    <x v="3"/>
    <x v="0"/>
    <n v="6"/>
    <n v="0"/>
    <n v="1.6500000000000001"/>
  </r>
  <r>
    <x v="2"/>
    <x v="9"/>
    <x v="2"/>
    <x v="1"/>
    <x v="1"/>
    <x v="3"/>
    <x v="2"/>
    <x v="1"/>
    <n v="1"/>
    <n v="0"/>
    <n v="0"/>
  </r>
  <r>
    <x v="6"/>
    <x v="19"/>
    <x v="2"/>
    <x v="1"/>
    <x v="1"/>
    <x v="0"/>
    <x v="2"/>
    <x v="1"/>
    <n v="1"/>
    <n v="0"/>
    <n v="0"/>
  </r>
  <r>
    <x v="4"/>
    <x v="4"/>
    <x v="3"/>
    <x v="2"/>
    <x v="1"/>
    <x v="3"/>
    <x v="0"/>
    <x v="0"/>
    <n v="12"/>
    <n v="0"/>
    <n v="6.6000000000000005"/>
  </r>
  <r>
    <x v="6"/>
    <x v="10"/>
    <x v="0"/>
    <x v="2"/>
    <x v="1"/>
    <x v="3"/>
    <x v="2"/>
    <x v="0"/>
    <n v="210"/>
    <n v="0"/>
    <n v="115.5"/>
  </r>
  <r>
    <x v="10"/>
    <x v="10"/>
    <x v="0"/>
    <x v="0"/>
    <x v="1"/>
    <x v="4"/>
    <x v="2"/>
    <x v="0"/>
    <n v="177"/>
    <n v="0"/>
    <n v="97.350000000000009"/>
  </r>
  <r>
    <x v="0"/>
    <x v="9"/>
    <x v="2"/>
    <x v="0"/>
    <x v="1"/>
    <x v="1"/>
    <x v="2"/>
    <x v="0"/>
    <n v="1100"/>
    <n v="287.92590000000001"/>
    <n v="495"/>
  </r>
  <r>
    <x v="5"/>
    <x v="0"/>
    <x v="0"/>
    <x v="2"/>
    <x v="1"/>
    <x v="1"/>
    <x v="2"/>
    <x v="0"/>
    <n v="24"/>
    <n v="4.95"/>
    <n v="10.8"/>
  </r>
  <r>
    <x v="9"/>
    <x v="17"/>
    <x v="8"/>
    <x v="0"/>
    <x v="1"/>
    <x v="4"/>
    <x v="3"/>
    <x v="0"/>
    <n v="61"/>
    <n v="0"/>
    <n v="33.550000000000004"/>
  </r>
  <r>
    <x v="2"/>
    <x v="6"/>
    <x v="4"/>
    <x v="2"/>
    <x v="1"/>
    <x v="0"/>
    <x v="0"/>
    <x v="1"/>
    <n v="5"/>
    <n v="0"/>
    <n v="0"/>
  </r>
  <r>
    <x v="8"/>
    <x v="4"/>
    <x v="3"/>
    <x v="0"/>
    <x v="1"/>
    <x v="2"/>
    <x v="2"/>
    <x v="0"/>
    <n v="4272"/>
    <n v="0"/>
    <n v="1174.8"/>
  </r>
  <r>
    <x v="6"/>
    <x v="19"/>
    <x v="2"/>
    <x v="2"/>
    <x v="1"/>
    <x v="1"/>
    <x v="0"/>
    <x v="0"/>
    <n v="23"/>
    <n v="9.7695000000000007"/>
    <n v="10.35"/>
  </r>
  <r>
    <x v="1"/>
    <x v="10"/>
    <x v="0"/>
    <x v="0"/>
    <x v="0"/>
    <x v="2"/>
    <x v="0"/>
    <x v="0"/>
    <n v="217"/>
    <n v="0"/>
    <n v="59.675000000000004"/>
  </r>
  <r>
    <x v="10"/>
    <x v="19"/>
    <x v="2"/>
    <x v="1"/>
    <x v="1"/>
    <x v="2"/>
    <x v="0"/>
    <x v="0"/>
    <n v="7"/>
    <n v="0"/>
    <n v="1.925"/>
  </r>
  <r>
    <x v="11"/>
    <x v="6"/>
    <x v="4"/>
    <x v="0"/>
    <x v="0"/>
    <x v="0"/>
    <x v="0"/>
    <x v="1"/>
    <n v="34"/>
    <n v="0"/>
    <n v="0"/>
  </r>
  <r>
    <x v="9"/>
    <x v="7"/>
    <x v="2"/>
    <x v="2"/>
    <x v="1"/>
    <x v="0"/>
    <x v="1"/>
    <x v="0"/>
    <n v="1"/>
    <n v="0"/>
    <n v="0.26500000000000001"/>
  </r>
  <r>
    <x v="4"/>
    <x v="27"/>
    <x v="12"/>
    <x v="0"/>
    <x v="1"/>
    <x v="1"/>
    <x v="2"/>
    <x v="0"/>
    <n v="1"/>
    <n v="0.6673"/>
    <n v="0.45"/>
  </r>
  <r>
    <x v="7"/>
    <x v="17"/>
    <x v="8"/>
    <x v="2"/>
    <x v="1"/>
    <x v="3"/>
    <x v="3"/>
    <x v="0"/>
    <n v="33"/>
    <n v="0"/>
    <n v="18.150000000000002"/>
  </r>
  <r>
    <x v="4"/>
    <x v="4"/>
    <x v="3"/>
    <x v="0"/>
    <x v="1"/>
    <x v="5"/>
    <x v="1"/>
    <x v="1"/>
    <n v="1"/>
    <n v="22.150400000000001"/>
    <n v="0"/>
  </r>
  <r>
    <x v="11"/>
    <x v="2"/>
    <x v="2"/>
    <x v="1"/>
    <x v="1"/>
    <x v="3"/>
    <x v="3"/>
    <x v="0"/>
    <n v="2"/>
    <n v="0"/>
    <n v="1.1000000000000001"/>
  </r>
  <r>
    <x v="4"/>
    <x v="19"/>
    <x v="2"/>
    <x v="0"/>
    <x v="1"/>
    <x v="2"/>
    <x v="1"/>
    <x v="1"/>
    <n v="7"/>
    <n v="0"/>
    <n v="0"/>
  </r>
  <r>
    <x v="9"/>
    <x v="11"/>
    <x v="2"/>
    <x v="0"/>
    <x v="1"/>
    <x v="5"/>
    <x v="0"/>
    <x v="0"/>
    <n v="27"/>
    <n v="202.41930000000002"/>
    <n v="18.630000000000003"/>
  </r>
  <r>
    <x v="4"/>
    <x v="17"/>
    <x v="8"/>
    <x v="1"/>
    <x v="1"/>
    <x v="2"/>
    <x v="0"/>
    <x v="0"/>
    <n v="1"/>
    <n v="0"/>
    <n v="0.26500000000000001"/>
  </r>
  <r>
    <x v="9"/>
    <x v="10"/>
    <x v="0"/>
    <x v="2"/>
    <x v="1"/>
    <x v="4"/>
    <x v="2"/>
    <x v="1"/>
    <n v="1"/>
    <n v="0"/>
    <n v="0"/>
  </r>
  <r>
    <x v="9"/>
    <x v="0"/>
    <x v="0"/>
    <x v="0"/>
    <x v="1"/>
    <x v="3"/>
    <x v="1"/>
    <x v="1"/>
    <n v="1"/>
    <n v="0"/>
    <n v="0"/>
  </r>
  <r>
    <x v="4"/>
    <x v="5"/>
    <x v="1"/>
    <x v="2"/>
    <x v="1"/>
    <x v="2"/>
    <x v="1"/>
    <x v="0"/>
    <n v="2"/>
    <n v="0"/>
    <n v="0.53"/>
  </r>
  <r>
    <x v="5"/>
    <x v="2"/>
    <x v="2"/>
    <x v="2"/>
    <x v="1"/>
    <x v="1"/>
    <x v="1"/>
    <x v="0"/>
    <n v="9"/>
    <n v="5.9739000000000004"/>
    <n v="4.05"/>
  </r>
  <r>
    <x v="9"/>
    <x v="10"/>
    <x v="0"/>
    <x v="0"/>
    <x v="1"/>
    <x v="2"/>
    <x v="2"/>
    <x v="1"/>
    <n v="139"/>
    <n v="0"/>
    <n v="0"/>
  </r>
  <r>
    <x v="5"/>
    <x v="12"/>
    <x v="1"/>
    <x v="0"/>
    <x v="1"/>
    <x v="1"/>
    <x v="1"/>
    <x v="0"/>
    <n v="355"/>
    <n v="142.68970000000002"/>
    <n v="159.75"/>
  </r>
  <r>
    <x v="9"/>
    <x v="9"/>
    <x v="2"/>
    <x v="0"/>
    <x v="1"/>
    <x v="5"/>
    <x v="2"/>
    <x v="0"/>
    <n v="1"/>
    <n v="0.55120000000000002"/>
    <n v="0.69000000000000006"/>
  </r>
  <r>
    <x v="4"/>
    <x v="10"/>
    <x v="0"/>
    <x v="1"/>
    <x v="0"/>
    <x v="2"/>
    <x v="2"/>
    <x v="0"/>
    <n v="12"/>
    <n v="0"/>
    <n v="3.18"/>
  </r>
  <r>
    <x v="10"/>
    <x v="4"/>
    <x v="3"/>
    <x v="1"/>
    <x v="0"/>
    <x v="3"/>
    <x v="2"/>
    <x v="1"/>
    <n v="0"/>
    <n v="0"/>
    <n v="0"/>
  </r>
  <r>
    <x v="5"/>
    <x v="8"/>
    <x v="5"/>
    <x v="0"/>
    <x v="1"/>
    <x v="2"/>
    <x v="1"/>
    <x v="1"/>
    <n v="2"/>
    <n v="0"/>
    <n v="0"/>
  </r>
  <r>
    <x v="11"/>
    <x v="0"/>
    <x v="0"/>
    <x v="2"/>
    <x v="1"/>
    <x v="3"/>
    <x v="2"/>
    <x v="0"/>
    <n v="7"/>
    <n v="0"/>
    <n v="3.85"/>
  </r>
  <r>
    <x v="2"/>
    <x v="26"/>
    <x v="2"/>
    <x v="2"/>
    <x v="1"/>
    <x v="3"/>
    <x v="2"/>
    <x v="1"/>
    <n v="0"/>
    <n v="0"/>
    <n v="0"/>
  </r>
  <r>
    <x v="6"/>
    <x v="5"/>
    <x v="1"/>
    <x v="2"/>
    <x v="1"/>
    <x v="2"/>
    <x v="2"/>
    <x v="0"/>
    <n v="7"/>
    <n v="0"/>
    <n v="1.925"/>
  </r>
  <r>
    <x v="1"/>
    <x v="11"/>
    <x v="2"/>
    <x v="1"/>
    <x v="1"/>
    <x v="1"/>
    <x v="2"/>
    <x v="0"/>
    <n v="101"/>
    <n v="23.8538"/>
    <n v="45.45"/>
  </r>
  <r>
    <x v="1"/>
    <x v="18"/>
    <x v="9"/>
    <x v="0"/>
    <x v="1"/>
    <x v="0"/>
    <x v="0"/>
    <x v="0"/>
    <n v="14"/>
    <n v="0"/>
    <n v="3.85"/>
  </r>
  <r>
    <x v="8"/>
    <x v="6"/>
    <x v="4"/>
    <x v="0"/>
    <x v="0"/>
    <x v="2"/>
    <x v="2"/>
    <x v="1"/>
    <n v="16"/>
    <n v="0"/>
    <n v="0"/>
  </r>
  <r>
    <x v="1"/>
    <x v="19"/>
    <x v="2"/>
    <x v="1"/>
    <x v="1"/>
    <x v="2"/>
    <x v="0"/>
    <x v="0"/>
    <n v="11"/>
    <n v="0"/>
    <n v="3.0250000000000004"/>
  </r>
  <r>
    <x v="3"/>
    <x v="18"/>
    <x v="9"/>
    <x v="2"/>
    <x v="1"/>
    <x v="3"/>
    <x v="2"/>
    <x v="1"/>
    <n v="0"/>
    <n v="0"/>
    <n v="0"/>
  </r>
  <r>
    <x v="3"/>
    <x v="10"/>
    <x v="0"/>
    <x v="2"/>
    <x v="1"/>
    <x v="3"/>
    <x v="0"/>
    <x v="1"/>
    <n v="2"/>
    <n v="0"/>
    <n v="0"/>
  </r>
  <r>
    <x v="2"/>
    <x v="6"/>
    <x v="4"/>
    <x v="2"/>
    <x v="1"/>
    <x v="2"/>
    <x v="1"/>
    <x v="0"/>
    <n v="10"/>
    <n v="0"/>
    <n v="2.75"/>
  </r>
  <r>
    <x v="2"/>
    <x v="1"/>
    <x v="1"/>
    <x v="2"/>
    <x v="1"/>
    <x v="3"/>
    <x v="0"/>
    <x v="0"/>
    <n v="3"/>
    <n v="0"/>
    <n v="1.6500000000000001"/>
  </r>
  <r>
    <x v="0"/>
    <x v="15"/>
    <x v="2"/>
    <x v="0"/>
    <x v="1"/>
    <x v="2"/>
    <x v="1"/>
    <x v="0"/>
    <n v="32"/>
    <n v="0"/>
    <n v="8.48"/>
  </r>
  <r>
    <x v="3"/>
    <x v="2"/>
    <x v="2"/>
    <x v="0"/>
    <x v="1"/>
    <x v="0"/>
    <x v="0"/>
    <x v="0"/>
    <n v="457"/>
    <n v="0"/>
    <n v="125.67500000000001"/>
  </r>
  <r>
    <x v="9"/>
    <x v="6"/>
    <x v="4"/>
    <x v="2"/>
    <x v="0"/>
    <x v="2"/>
    <x v="3"/>
    <x v="0"/>
    <n v="4"/>
    <n v="0"/>
    <n v="1.06"/>
  </r>
  <r>
    <x v="4"/>
    <x v="6"/>
    <x v="4"/>
    <x v="0"/>
    <x v="1"/>
    <x v="4"/>
    <x v="3"/>
    <x v="0"/>
    <n v="60"/>
    <n v="0"/>
    <n v="33"/>
  </r>
  <r>
    <x v="1"/>
    <x v="10"/>
    <x v="0"/>
    <x v="1"/>
    <x v="1"/>
    <x v="0"/>
    <x v="2"/>
    <x v="0"/>
    <n v="759"/>
    <n v="0"/>
    <n v="208.72500000000002"/>
  </r>
  <r>
    <x v="9"/>
    <x v="15"/>
    <x v="2"/>
    <x v="1"/>
    <x v="1"/>
    <x v="1"/>
    <x v="2"/>
    <x v="0"/>
    <n v="48"/>
    <n v="12.678500000000001"/>
    <n v="21.6"/>
  </r>
  <r>
    <x v="8"/>
    <x v="6"/>
    <x v="4"/>
    <x v="1"/>
    <x v="1"/>
    <x v="3"/>
    <x v="2"/>
    <x v="0"/>
    <n v="5"/>
    <n v="0"/>
    <n v="2.75"/>
  </r>
  <r>
    <x v="8"/>
    <x v="22"/>
    <x v="7"/>
    <x v="1"/>
    <x v="1"/>
    <x v="3"/>
    <x v="2"/>
    <x v="1"/>
    <n v="0"/>
    <n v="0"/>
    <n v="0"/>
  </r>
  <r>
    <x v="2"/>
    <x v="16"/>
    <x v="7"/>
    <x v="0"/>
    <x v="1"/>
    <x v="0"/>
    <x v="1"/>
    <x v="1"/>
    <n v="1"/>
    <n v="0"/>
    <n v="0"/>
  </r>
  <r>
    <x v="9"/>
    <x v="6"/>
    <x v="4"/>
    <x v="1"/>
    <x v="0"/>
    <x v="0"/>
    <x v="3"/>
    <x v="0"/>
    <n v="3"/>
    <n v="0"/>
    <n v="0.79500000000000004"/>
  </r>
  <r>
    <x v="11"/>
    <x v="9"/>
    <x v="2"/>
    <x v="2"/>
    <x v="1"/>
    <x v="3"/>
    <x v="3"/>
    <x v="1"/>
    <n v="1"/>
    <n v="0"/>
    <n v="0"/>
  </r>
  <r>
    <x v="1"/>
    <x v="8"/>
    <x v="5"/>
    <x v="2"/>
    <x v="1"/>
    <x v="1"/>
    <x v="0"/>
    <x v="0"/>
    <n v="9"/>
    <n v="2.5232000000000001"/>
    <n v="4.05"/>
  </r>
  <r>
    <x v="3"/>
    <x v="1"/>
    <x v="1"/>
    <x v="0"/>
    <x v="1"/>
    <x v="0"/>
    <x v="3"/>
    <x v="1"/>
    <n v="20"/>
    <n v="0"/>
    <n v="0"/>
  </r>
  <r>
    <x v="1"/>
    <x v="4"/>
    <x v="3"/>
    <x v="0"/>
    <x v="1"/>
    <x v="4"/>
    <x v="2"/>
    <x v="1"/>
    <n v="149"/>
    <n v="0"/>
    <n v="0"/>
  </r>
  <r>
    <x v="1"/>
    <x v="18"/>
    <x v="9"/>
    <x v="0"/>
    <x v="1"/>
    <x v="3"/>
    <x v="2"/>
    <x v="1"/>
    <n v="0"/>
    <n v="0"/>
    <n v="0"/>
  </r>
  <r>
    <x v="0"/>
    <x v="11"/>
    <x v="2"/>
    <x v="0"/>
    <x v="1"/>
    <x v="0"/>
    <x v="1"/>
    <x v="1"/>
    <n v="26"/>
    <n v="0"/>
    <n v="0"/>
  </r>
  <r>
    <x v="0"/>
    <x v="9"/>
    <x v="2"/>
    <x v="1"/>
    <x v="1"/>
    <x v="0"/>
    <x v="1"/>
    <x v="0"/>
    <n v="13"/>
    <n v="0"/>
    <n v="3.4450000000000003"/>
  </r>
  <r>
    <x v="3"/>
    <x v="19"/>
    <x v="2"/>
    <x v="0"/>
    <x v="1"/>
    <x v="5"/>
    <x v="0"/>
    <x v="0"/>
    <n v="2"/>
    <n v="47.951599999999999"/>
    <n v="1.3800000000000001"/>
  </r>
  <r>
    <x v="9"/>
    <x v="9"/>
    <x v="2"/>
    <x v="0"/>
    <x v="1"/>
    <x v="4"/>
    <x v="3"/>
    <x v="1"/>
    <n v="17"/>
    <n v="0"/>
    <n v="0"/>
  </r>
  <r>
    <x v="9"/>
    <x v="5"/>
    <x v="1"/>
    <x v="0"/>
    <x v="1"/>
    <x v="0"/>
    <x v="2"/>
    <x v="1"/>
    <n v="45"/>
    <n v="0"/>
    <n v="0"/>
  </r>
  <r>
    <x v="8"/>
    <x v="11"/>
    <x v="2"/>
    <x v="2"/>
    <x v="1"/>
    <x v="2"/>
    <x v="0"/>
    <x v="0"/>
    <n v="97"/>
    <n v="0"/>
    <n v="26.675000000000001"/>
  </r>
  <r>
    <x v="6"/>
    <x v="19"/>
    <x v="2"/>
    <x v="2"/>
    <x v="1"/>
    <x v="2"/>
    <x v="0"/>
    <x v="1"/>
    <n v="7"/>
    <n v="0"/>
    <n v="0"/>
  </r>
  <r>
    <x v="2"/>
    <x v="17"/>
    <x v="8"/>
    <x v="2"/>
    <x v="1"/>
    <x v="4"/>
    <x v="1"/>
    <x v="1"/>
    <n v="4"/>
    <n v="0"/>
    <n v="0"/>
  </r>
  <r>
    <x v="6"/>
    <x v="27"/>
    <x v="12"/>
    <x v="0"/>
    <x v="1"/>
    <x v="0"/>
    <x v="3"/>
    <x v="0"/>
    <n v="2"/>
    <n v="0"/>
    <n v="0.55000000000000004"/>
  </r>
  <r>
    <x v="10"/>
    <x v="8"/>
    <x v="5"/>
    <x v="0"/>
    <x v="1"/>
    <x v="4"/>
    <x v="3"/>
    <x v="0"/>
    <n v="6"/>
    <n v="0"/>
    <n v="3.3000000000000003"/>
  </r>
  <r>
    <x v="6"/>
    <x v="4"/>
    <x v="3"/>
    <x v="1"/>
    <x v="0"/>
    <x v="3"/>
    <x v="2"/>
    <x v="1"/>
    <n v="0"/>
    <n v="0"/>
    <n v="0"/>
  </r>
  <r>
    <x v="0"/>
    <x v="13"/>
    <x v="0"/>
    <x v="0"/>
    <x v="1"/>
    <x v="3"/>
    <x v="0"/>
    <x v="0"/>
    <n v="6"/>
    <n v="0"/>
    <n v="3.3000000000000003"/>
  </r>
  <r>
    <x v="4"/>
    <x v="10"/>
    <x v="0"/>
    <x v="1"/>
    <x v="1"/>
    <x v="2"/>
    <x v="2"/>
    <x v="0"/>
    <n v="117"/>
    <n v="0"/>
    <n v="31.005000000000003"/>
  </r>
  <r>
    <x v="8"/>
    <x v="8"/>
    <x v="5"/>
    <x v="0"/>
    <x v="1"/>
    <x v="0"/>
    <x v="2"/>
    <x v="0"/>
    <n v="1775"/>
    <n v="0"/>
    <n v="488.125"/>
  </r>
  <r>
    <x v="1"/>
    <x v="10"/>
    <x v="0"/>
    <x v="1"/>
    <x v="0"/>
    <x v="2"/>
    <x v="0"/>
    <x v="0"/>
    <n v="2"/>
    <n v="0"/>
    <n v="0.55000000000000004"/>
  </r>
  <r>
    <x v="2"/>
    <x v="17"/>
    <x v="8"/>
    <x v="0"/>
    <x v="1"/>
    <x v="5"/>
    <x v="2"/>
    <x v="0"/>
    <n v="1"/>
    <n v="3.0682"/>
    <n v="0.69000000000000006"/>
  </r>
  <r>
    <x v="11"/>
    <x v="4"/>
    <x v="3"/>
    <x v="0"/>
    <x v="1"/>
    <x v="1"/>
    <x v="3"/>
    <x v="0"/>
    <n v="3296"/>
    <n v="973.09649999999999"/>
    <n v="1483.2"/>
  </r>
  <r>
    <x v="4"/>
    <x v="13"/>
    <x v="0"/>
    <x v="2"/>
    <x v="1"/>
    <x v="3"/>
    <x v="2"/>
    <x v="1"/>
    <n v="0"/>
    <n v="0"/>
    <n v="0"/>
  </r>
  <r>
    <x v="2"/>
    <x v="17"/>
    <x v="8"/>
    <x v="1"/>
    <x v="1"/>
    <x v="5"/>
    <x v="0"/>
    <x v="0"/>
    <n v="4"/>
    <n v="59.403500000000001"/>
    <n v="2.7600000000000002"/>
  </r>
  <r>
    <x v="6"/>
    <x v="17"/>
    <x v="8"/>
    <x v="0"/>
    <x v="1"/>
    <x v="4"/>
    <x v="0"/>
    <x v="1"/>
    <n v="212"/>
    <n v="0"/>
    <n v="0"/>
  </r>
  <r>
    <x v="1"/>
    <x v="12"/>
    <x v="1"/>
    <x v="1"/>
    <x v="1"/>
    <x v="0"/>
    <x v="2"/>
    <x v="0"/>
    <n v="65"/>
    <n v="0"/>
    <n v="17.875"/>
  </r>
  <r>
    <x v="6"/>
    <x v="6"/>
    <x v="4"/>
    <x v="2"/>
    <x v="1"/>
    <x v="0"/>
    <x v="0"/>
    <x v="1"/>
    <n v="2"/>
    <n v="0"/>
    <n v="0"/>
  </r>
  <r>
    <x v="7"/>
    <x v="8"/>
    <x v="5"/>
    <x v="2"/>
    <x v="1"/>
    <x v="2"/>
    <x v="3"/>
    <x v="0"/>
    <n v="15"/>
    <n v="0"/>
    <n v="4.125"/>
  </r>
  <r>
    <x v="7"/>
    <x v="9"/>
    <x v="2"/>
    <x v="1"/>
    <x v="1"/>
    <x v="1"/>
    <x v="1"/>
    <x v="0"/>
    <n v="12"/>
    <n v="6.7279"/>
    <n v="5.4"/>
  </r>
  <r>
    <x v="6"/>
    <x v="8"/>
    <x v="5"/>
    <x v="0"/>
    <x v="1"/>
    <x v="4"/>
    <x v="3"/>
    <x v="0"/>
    <n v="5"/>
    <n v="0"/>
    <n v="2.75"/>
  </r>
  <r>
    <x v="1"/>
    <x v="6"/>
    <x v="4"/>
    <x v="0"/>
    <x v="1"/>
    <x v="2"/>
    <x v="3"/>
    <x v="0"/>
    <n v="641"/>
    <n v="0"/>
    <n v="175.86500000000001"/>
  </r>
  <r>
    <x v="0"/>
    <x v="17"/>
    <x v="8"/>
    <x v="2"/>
    <x v="1"/>
    <x v="0"/>
    <x v="0"/>
    <x v="0"/>
    <n v="319"/>
    <n v="0"/>
    <n v="84.535000000000011"/>
  </r>
  <r>
    <x v="2"/>
    <x v="10"/>
    <x v="0"/>
    <x v="0"/>
    <x v="0"/>
    <x v="0"/>
    <x v="2"/>
    <x v="0"/>
    <n v="8423"/>
    <n v="0"/>
    <n v="2316.3250000000003"/>
  </r>
  <r>
    <x v="10"/>
    <x v="2"/>
    <x v="2"/>
    <x v="2"/>
    <x v="1"/>
    <x v="3"/>
    <x v="1"/>
    <x v="0"/>
    <n v="1"/>
    <n v="0"/>
    <n v="0.55000000000000004"/>
  </r>
  <r>
    <x v="7"/>
    <x v="21"/>
    <x v="0"/>
    <x v="0"/>
    <x v="0"/>
    <x v="0"/>
    <x v="3"/>
    <x v="0"/>
    <n v="3"/>
    <n v="0"/>
    <n v="0.82500000000000007"/>
  </r>
  <r>
    <x v="9"/>
    <x v="5"/>
    <x v="1"/>
    <x v="1"/>
    <x v="1"/>
    <x v="0"/>
    <x v="3"/>
    <x v="0"/>
    <n v="2"/>
    <n v="0"/>
    <n v="0.53"/>
  </r>
  <r>
    <x v="2"/>
    <x v="10"/>
    <x v="0"/>
    <x v="0"/>
    <x v="1"/>
    <x v="0"/>
    <x v="1"/>
    <x v="0"/>
    <n v="3130"/>
    <n v="0"/>
    <n v="860.75"/>
  </r>
  <r>
    <x v="8"/>
    <x v="10"/>
    <x v="0"/>
    <x v="1"/>
    <x v="1"/>
    <x v="3"/>
    <x v="0"/>
    <x v="1"/>
    <n v="5"/>
    <n v="0"/>
    <n v="0"/>
  </r>
  <r>
    <x v="4"/>
    <x v="19"/>
    <x v="2"/>
    <x v="1"/>
    <x v="1"/>
    <x v="3"/>
    <x v="2"/>
    <x v="0"/>
    <n v="43"/>
    <n v="0"/>
    <n v="23.650000000000002"/>
  </r>
  <r>
    <x v="9"/>
    <x v="16"/>
    <x v="7"/>
    <x v="2"/>
    <x v="1"/>
    <x v="3"/>
    <x v="3"/>
    <x v="0"/>
    <n v="3"/>
    <n v="0"/>
    <n v="1.6500000000000001"/>
  </r>
  <r>
    <x v="2"/>
    <x v="12"/>
    <x v="1"/>
    <x v="1"/>
    <x v="1"/>
    <x v="1"/>
    <x v="0"/>
    <x v="0"/>
    <n v="3"/>
    <n v="0.65360000000000007"/>
    <n v="1.35"/>
  </r>
  <r>
    <x v="1"/>
    <x v="10"/>
    <x v="0"/>
    <x v="0"/>
    <x v="1"/>
    <x v="3"/>
    <x v="1"/>
    <x v="1"/>
    <n v="3"/>
    <n v="0"/>
    <n v="0"/>
  </r>
  <r>
    <x v="3"/>
    <x v="23"/>
    <x v="2"/>
    <x v="0"/>
    <x v="1"/>
    <x v="0"/>
    <x v="1"/>
    <x v="0"/>
    <n v="4"/>
    <n v="0"/>
    <n v="1.1000000000000001"/>
  </r>
  <r>
    <x v="6"/>
    <x v="21"/>
    <x v="0"/>
    <x v="0"/>
    <x v="1"/>
    <x v="0"/>
    <x v="1"/>
    <x v="0"/>
    <n v="3"/>
    <n v="0"/>
    <n v="0.82500000000000007"/>
  </r>
  <r>
    <x v="11"/>
    <x v="5"/>
    <x v="1"/>
    <x v="0"/>
    <x v="1"/>
    <x v="3"/>
    <x v="1"/>
    <x v="0"/>
    <n v="3"/>
    <n v="0"/>
    <n v="1.6500000000000001"/>
  </r>
  <r>
    <x v="2"/>
    <x v="6"/>
    <x v="4"/>
    <x v="2"/>
    <x v="1"/>
    <x v="0"/>
    <x v="3"/>
    <x v="0"/>
    <n v="233"/>
    <n v="0"/>
    <n v="64.075000000000003"/>
  </r>
  <r>
    <x v="5"/>
    <x v="10"/>
    <x v="0"/>
    <x v="0"/>
    <x v="0"/>
    <x v="4"/>
    <x v="3"/>
    <x v="0"/>
    <n v="44"/>
    <n v="0"/>
    <n v="24.200000000000003"/>
  </r>
  <r>
    <x v="6"/>
    <x v="10"/>
    <x v="0"/>
    <x v="2"/>
    <x v="0"/>
    <x v="3"/>
    <x v="2"/>
    <x v="0"/>
    <n v="50"/>
    <n v="0"/>
    <n v="27.5"/>
  </r>
  <r>
    <x v="11"/>
    <x v="10"/>
    <x v="0"/>
    <x v="0"/>
    <x v="0"/>
    <x v="0"/>
    <x v="1"/>
    <x v="0"/>
    <n v="522"/>
    <n v="0"/>
    <n v="143.55000000000001"/>
  </r>
  <r>
    <x v="4"/>
    <x v="4"/>
    <x v="3"/>
    <x v="0"/>
    <x v="0"/>
    <x v="3"/>
    <x v="2"/>
    <x v="1"/>
    <n v="1"/>
    <n v="0"/>
    <n v="0"/>
  </r>
  <r>
    <x v="2"/>
    <x v="5"/>
    <x v="1"/>
    <x v="0"/>
    <x v="1"/>
    <x v="4"/>
    <x v="3"/>
    <x v="0"/>
    <n v="1"/>
    <n v="0"/>
    <n v="0.55000000000000004"/>
  </r>
  <r>
    <x v="5"/>
    <x v="15"/>
    <x v="2"/>
    <x v="2"/>
    <x v="1"/>
    <x v="2"/>
    <x v="3"/>
    <x v="0"/>
    <n v="26"/>
    <n v="0"/>
    <n v="6.8900000000000006"/>
  </r>
  <r>
    <x v="9"/>
    <x v="17"/>
    <x v="8"/>
    <x v="0"/>
    <x v="1"/>
    <x v="5"/>
    <x v="3"/>
    <x v="1"/>
    <n v="4"/>
    <n v="21.636000000000003"/>
    <n v="0"/>
  </r>
  <r>
    <x v="5"/>
    <x v="12"/>
    <x v="1"/>
    <x v="0"/>
    <x v="1"/>
    <x v="2"/>
    <x v="2"/>
    <x v="1"/>
    <n v="6"/>
    <n v="0"/>
    <n v="0"/>
  </r>
  <r>
    <x v="2"/>
    <x v="19"/>
    <x v="2"/>
    <x v="1"/>
    <x v="1"/>
    <x v="0"/>
    <x v="3"/>
    <x v="0"/>
    <n v="108"/>
    <n v="0"/>
    <n v="29.700000000000003"/>
  </r>
  <r>
    <x v="5"/>
    <x v="19"/>
    <x v="2"/>
    <x v="0"/>
    <x v="1"/>
    <x v="3"/>
    <x v="1"/>
    <x v="1"/>
    <n v="5"/>
    <n v="0"/>
    <n v="0"/>
  </r>
  <r>
    <x v="3"/>
    <x v="5"/>
    <x v="1"/>
    <x v="2"/>
    <x v="1"/>
    <x v="0"/>
    <x v="2"/>
    <x v="0"/>
    <n v="134"/>
    <n v="0"/>
    <n v="36.85"/>
  </r>
  <r>
    <x v="2"/>
    <x v="0"/>
    <x v="0"/>
    <x v="1"/>
    <x v="1"/>
    <x v="3"/>
    <x v="0"/>
    <x v="0"/>
    <n v="1"/>
    <n v="0"/>
    <n v="0.55000000000000004"/>
  </r>
  <r>
    <x v="2"/>
    <x v="17"/>
    <x v="8"/>
    <x v="2"/>
    <x v="1"/>
    <x v="0"/>
    <x v="1"/>
    <x v="1"/>
    <n v="6"/>
    <n v="0"/>
    <n v="0"/>
  </r>
  <r>
    <x v="1"/>
    <x v="18"/>
    <x v="9"/>
    <x v="0"/>
    <x v="1"/>
    <x v="4"/>
    <x v="3"/>
    <x v="0"/>
    <n v="3"/>
    <n v="0"/>
    <n v="1.6500000000000001"/>
  </r>
  <r>
    <x v="5"/>
    <x v="11"/>
    <x v="2"/>
    <x v="1"/>
    <x v="1"/>
    <x v="2"/>
    <x v="1"/>
    <x v="0"/>
    <n v="7"/>
    <n v="0"/>
    <n v="1.855"/>
  </r>
  <r>
    <x v="5"/>
    <x v="23"/>
    <x v="2"/>
    <x v="0"/>
    <x v="1"/>
    <x v="2"/>
    <x v="2"/>
    <x v="0"/>
    <n v="11"/>
    <n v="0"/>
    <n v="2.915"/>
  </r>
  <r>
    <x v="6"/>
    <x v="6"/>
    <x v="4"/>
    <x v="2"/>
    <x v="0"/>
    <x v="1"/>
    <x v="2"/>
    <x v="0"/>
    <n v="45"/>
    <n v="12.650600000000001"/>
    <n v="20.25"/>
  </r>
  <r>
    <x v="8"/>
    <x v="5"/>
    <x v="1"/>
    <x v="0"/>
    <x v="1"/>
    <x v="2"/>
    <x v="2"/>
    <x v="1"/>
    <n v="4"/>
    <n v="0"/>
    <n v="0"/>
  </r>
  <r>
    <x v="2"/>
    <x v="6"/>
    <x v="4"/>
    <x v="0"/>
    <x v="1"/>
    <x v="4"/>
    <x v="2"/>
    <x v="0"/>
    <n v="174"/>
    <n v="0"/>
    <n v="95.7"/>
  </r>
  <r>
    <x v="8"/>
    <x v="13"/>
    <x v="0"/>
    <x v="0"/>
    <x v="1"/>
    <x v="4"/>
    <x v="0"/>
    <x v="0"/>
    <n v="2"/>
    <n v="0"/>
    <n v="1.1000000000000001"/>
  </r>
  <r>
    <x v="6"/>
    <x v="9"/>
    <x v="2"/>
    <x v="2"/>
    <x v="1"/>
    <x v="2"/>
    <x v="1"/>
    <x v="0"/>
    <n v="6"/>
    <n v="0"/>
    <n v="1.6500000000000001"/>
  </r>
  <r>
    <x v="3"/>
    <x v="10"/>
    <x v="0"/>
    <x v="1"/>
    <x v="0"/>
    <x v="3"/>
    <x v="2"/>
    <x v="0"/>
    <n v="30"/>
    <n v="0"/>
    <n v="16.5"/>
  </r>
  <r>
    <x v="8"/>
    <x v="11"/>
    <x v="2"/>
    <x v="2"/>
    <x v="1"/>
    <x v="4"/>
    <x v="1"/>
    <x v="0"/>
    <n v="15"/>
    <n v="0"/>
    <n v="8.25"/>
  </r>
  <r>
    <x v="6"/>
    <x v="6"/>
    <x v="4"/>
    <x v="0"/>
    <x v="0"/>
    <x v="0"/>
    <x v="1"/>
    <x v="1"/>
    <n v="12"/>
    <n v="0"/>
    <n v="0"/>
  </r>
  <r>
    <x v="11"/>
    <x v="15"/>
    <x v="2"/>
    <x v="1"/>
    <x v="1"/>
    <x v="2"/>
    <x v="0"/>
    <x v="0"/>
    <n v="4"/>
    <n v="0"/>
    <n v="1.1000000000000001"/>
  </r>
  <r>
    <x v="8"/>
    <x v="11"/>
    <x v="2"/>
    <x v="0"/>
    <x v="1"/>
    <x v="3"/>
    <x v="2"/>
    <x v="1"/>
    <n v="46"/>
    <n v="0"/>
    <n v="0"/>
  </r>
  <r>
    <x v="8"/>
    <x v="16"/>
    <x v="7"/>
    <x v="0"/>
    <x v="1"/>
    <x v="2"/>
    <x v="3"/>
    <x v="0"/>
    <n v="63"/>
    <n v="0"/>
    <n v="17.324999999999999"/>
  </r>
  <r>
    <x v="3"/>
    <x v="30"/>
    <x v="1"/>
    <x v="0"/>
    <x v="1"/>
    <x v="3"/>
    <x v="2"/>
    <x v="1"/>
    <n v="0"/>
    <n v="0"/>
    <n v="0"/>
  </r>
  <r>
    <x v="10"/>
    <x v="6"/>
    <x v="4"/>
    <x v="1"/>
    <x v="0"/>
    <x v="0"/>
    <x v="0"/>
    <x v="0"/>
    <n v="3"/>
    <n v="0"/>
    <n v="0.82500000000000007"/>
  </r>
  <r>
    <x v="0"/>
    <x v="12"/>
    <x v="1"/>
    <x v="0"/>
    <x v="1"/>
    <x v="3"/>
    <x v="3"/>
    <x v="1"/>
    <n v="2"/>
    <n v="0"/>
    <n v="0"/>
  </r>
  <r>
    <x v="10"/>
    <x v="17"/>
    <x v="8"/>
    <x v="2"/>
    <x v="1"/>
    <x v="3"/>
    <x v="3"/>
    <x v="1"/>
    <n v="1"/>
    <n v="0"/>
    <n v="0"/>
  </r>
  <r>
    <x v="10"/>
    <x v="19"/>
    <x v="2"/>
    <x v="1"/>
    <x v="1"/>
    <x v="4"/>
    <x v="1"/>
    <x v="0"/>
    <n v="3"/>
    <n v="0"/>
    <n v="1.6500000000000001"/>
  </r>
  <r>
    <x v="6"/>
    <x v="5"/>
    <x v="1"/>
    <x v="0"/>
    <x v="1"/>
    <x v="1"/>
    <x v="3"/>
    <x v="0"/>
    <n v="116"/>
    <n v="34.122599999999998"/>
    <n v="52.2"/>
  </r>
  <r>
    <x v="8"/>
    <x v="13"/>
    <x v="0"/>
    <x v="0"/>
    <x v="1"/>
    <x v="2"/>
    <x v="3"/>
    <x v="0"/>
    <n v="10"/>
    <n v="0"/>
    <n v="2.75"/>
  </r>
  <r>
    <x v="6"/>
    <x v="4"/>
    <x v="3"/>
    <x v="2"/>
    <x v="1"/>
    <x v="0"/>
    <x v="0"/>
    <x v="0"/>
    <n v="163"/>
    <n v="0"/>
    <n v="44.825000000000003"/>
  </r>
  <r>
    <x v="9"/>
    <x v="6"/>
    <x v="4"/>
    <x v="0"/>
    <x v="0"/>
    <x v="2"/>
    <x v="2"/>
    <x v="0"/>
    <n v="334"/>
    <n v="0"/>
    <n v="88.51"/>
  </r>
  <r>
    <x v="10"/>
    <x v="19"/>
    <x v="2"/>
    <x v="2"/>
    <x v="1"/>
    <x v="0"/>
    <x v="3"/>
    <x v="1"/>
    <n v="6"/>
    <n v="0"/>
    <n v="0"/>
  </r>
  <r>
    <x v="9"/>
    <x v="16"/>
    <x v="7"/>
    <x v="2"/>
    <x v="1"/>
    <x v="0"/>
    <x v="1"/>
    <x v="0"/>
    <n v="11"/>
    <n v="0"/>
    <n v="2.915"/>
  </r>
  <r>
    <x v="9"/>
    <x v="5"/>
    <x v="1"/>
    <x v="0"/>
    <x v="1"/>
    <x v="2"/>
    <x v="3"/>
    <x v="0"/>
    <n v="97"/>
    <n v="0"/>
    <n v="25.705000000000002"/>
  </r>
  <r>
    <x v="10"/>
    <x v="8"/>
    <x v="5"/>
    <x v="0"/>
    <x v="1"/>
    <x v="5"/>
    <x v="2"/>
    <x v="0"/>
    <n v="1"/>
    <n v="0.7177"/>
    <n v="0.69000000000000006"/>
  </r>
  <r>
    <x v="10"/>
    <x v="9"/>
    <x v="2"/>
    <x v="2"/>
    <x v="1"/>
    <x v="1"/>
    <x v="0"/>
    <x v="0"/>
    <n v="27"/>
    <n v="6.4382000000000001"/>
    <n v="12.15"/>
  </r>
  <r>
    <x v="5"/>
    <x v="10"/>
    <x v="0"/>
    <x v="0"/>
    <x v="1"/>
    <x v="5"/>
    <x v="3"/>
    <x v="0"/>
    <n v="1"/>
    <n v="2.5669"/>
    <n v="0.69000000000000006"/>
  </r>
  <r>
    <x v="8"/>
    <x v="7"/>
    <x v="2"/>
    <x v="0"/>
    <x v="1"/>
    <x v="0"/>
    <x v="0"/>
    <x v="0"/>
    <n v="10"/>
    <n v="0"/>
    <n v="2.75"/>
  </r>
  <r>
    <x v="10"/>
    <x v="6"/>
    <x v="4"/>
    <x v="0"/>
    <x v="0"/>
    <x v="0"/>
    <x v="1"/>
    <x v="0"/>
    <n v="284"/>
    <n v="0"/>
    <n v="78.100000000000009"/>
  </r>
  <r>
    <x v="9"/>
    <x v="26"/>
    <x v="2"/>
    <x v="0"/>
    <x v="1"/>
    <x v="3"/>
    <x v="3"/>
    <x v="0"/>
    <n v="2"/>
    <n v="0"/>
    <n v="1.1000000000000001"/>
  </r>
  <r>
    <x v="7"/>
    <x v="19"/>
    <x v="2"/>
    <x v="2"/>
    <x v="1"/>
    <x v="2"/>
    <x v="3"/>
    <x v="1"/>
    <n v="12"/>
    <n v="0"/>
    <n v="0"/>
  </r>
  <r>
    <x v="10"/>
    <x v="4"/>
    <x v="3"/>
    <x v="0"/>
    <x v="0"/>
    <x v="3"/>
    <x v="0"/>
    <x v="0"/>
    <n v="5"/>
    <n v="0"/>
    <n v="2.75"/>
  </r>
  <r>
    <x v="2"/>
    <x v="9"/>
    <x v="2"/>
    <x v="0"/>
    <x v="1"/>
    <x v="2"/>
    <x v="2"/>
    <x v="0"/>
    <n v="818"/>
    <n v="0"/>
    <n v="224.95000000000002"/>
  </r>
  <r>
    <x v="2"/>
    <x v="4"/>
    <x v="3"/>
    <x v="1"/>
    <x v="1"/>
    <x v="0"/>
    <x v="1"/>
    <x v="0"/>
    <n v="5"/>
    <n v="0"/>
    <n v="1.375"/>
  </r>
  <r>
    <x v="11"/>
    <x v="6"/>
    <x v="4"/>
    <x v="0"/>
    <x v="1"/>
    <x v="2"/>
    <x v="2"/>
    <x v="0"/>
    <n v="2000"/>
    <n v="0"/>
    <n v="550"/>
  </r>
  <r>
    <x v="7"/>
    <x v="4"/>
    <x v="3"/>
    <x v="0"/>
    <x v="1"/>
    <x v="4"/>
    <x v="3"/>
    <x v="0"/>
    <n v="154"/>
    <n v="0"/>
    <n v="84.7"/>
  </r>
  <r>
    <x v="7"/>
    <x v="8"/>
    <x v="5"/>
    <x v="2"/>
    <x v="1"/>
    <x v="4"/>
    <x v="2"/>
    <x v="0"/>
    <n v="19"/>
    <n v="0"/>
    <n v="10.450000000000001"/>
  </r>
  <r>
    <x v="6"/>
    <x v="15"/>
    <x v="2"/>
    <x v="2"/>
    <x v="1"/>
    <x v="2"/>
    <x v="0"/>
    <x v="0"/>
    <n v="15"/>
    <n v="0"/>
    <n v="4.125"/>
  </r>
  <r>
    <x v="1"/>
    <x v="4"/>
    <x v="3"/>
    <x v="2"/>
    <x v="1"/>
    <x v="2"/>
    <x v="0"/>
    <x v="1"/>
    <n v="2"/>
    <n v="0"/>
    <n v="0"/>
  </r>
  <r>
    <x v="5"/>
    <x v="23"/>
    <x v="2"/>
    <x v="2"/>
    <x v="1"/>
    <x v="1"/>
    <x v="2"/>
    <x v="0"/>
    <n v="1"/>
    <n v="0.1512"/>
    <n v="0.45"/>
  </r>
  <r>
    <x v="10"/>
    <x v="11"/>
    <x v="2"/>
    <x v="2"/>
    <x v="1"/>
    <x v="3"/>
    <x v="1"/>
    <x v="0"/>
    <n v="6"/>
    <n v="0"/>
    <n v="3.3000000000000003"/>
  </r>
  <r>
    <x v="8"/>
    <x v="5"/>
    <x v="1"/>
    <x v="2"/>
    <x v="1"/>
    <x v="0"/>
    <x v="3"/>
    <x v="0"/>
    <n v="19"/>
    <n v="0"/>
    <n v="5.2250000000000005"/>
  </r>
  <r>
    <x v="6"/>
    <x v="10"/>
    <x v="0"/>
    <x v="0"/>
    <x v="1"/>
    <x v="3"/>
    <x v="1"/>
    <x v="0"/>
    <n v="247"/>
    <n v="0"/>
    <n v="135.85"/>
  </r>
  <r>
    <x v="11"/>
    <x v="0"/>
    <x v="0"/>
    <x v="0"/>
    <x v="1"/>
    <x v="5"/>
    <x v="2"/>
    <x v="0"/>
    <n v="1"/>
    <n v="14.2515"/>
    <n v="0.69000000000000006"/>
  </r>
  <r>
    <x v="4"/>
    <x v="6"/>
    <x v="4"/>
    <x v="2"/>
    <x v="0"/>
    <x v="3"/>
    <x v="2"/>
    <x v="1"/>
    <n v="0"/>
    <n v="0"/>
    <n v="0"/>
  </r>
  <r>
    <x v="10"/>
    <x v="21"/>
    <x v="0"/>
    <x v="0"/>
    <x v="1"/>
    <x v="1"/>
    <x v="0"/>
    <x v="0"/>
    <n v="2"/>
    <n v="1.1689000000000001"/>
    <n v="0.9"/>
  </r>
  <r>
    <x v="8"/>
    <x v="17"/>
    <x v="8"/>
    <x v="0"/>
    <x v="1"/>
    <x v="4"/>
    <x v="2"/>
    <x v="0"/>
    <n v="147"/>
    <n v="0"/>
    <n v="80.850000000000009"/>
  </r>
  <r>
    <x v="3"/>
    <x v="15"/>
    <x v="2"/>
    <x v="0"/>
    <x v="1"/>
    <x v="0"/>
    <x v="2"/>
    <x v="1"/>
    <n v="123"/>
    <n v="0"/>
    <n v="0"/>
  </r>
  <r>
    <x v="3"/>
    <x v="17"/>
    <x v="8"/>
    <x v="0"/>
    <x v="1"/>
    <x v="5"/>
    <x v="3"/>
    <x v="0"/>
    <n v="1"/>
    <n v="13.017200000000001"/>
    <n v="0.69000000000000006"/>
  </r>
  <r>
    <x v="4"/>
    <x v="13"/>
    <x v="0"/>
    <x v="0"/>
    <x v="1"/>
    <x v="2"/>
    <x v="2"/>
    <x v="1"/>
    <n v="1"/>
    <n v="0"/>
    <n v="0"/>
  </r>
  <r>
    <x v="11"/>
    <x v="12"/>
    <x v="1"/>
    <x v="1"/>
    <x v="1"/>
    <x v="2"/>
    <x v="1"/>
    <x v="0"/>
    <n v="1"/>
    <n v="0"/>
    <n v="0.27500000000000002"/>
  </r>
  <r>
    <x v="2"/>
    <x v="20"/>
    <x v="10"/>
    <x v="0"/>
    <x v="1"/>
    <x v="3"/>
    <x v="2"/>
    <x v="1"/>
    <n v="0"/>
    <n v="0"/>
    <n v="0"/>
  </r>
  <r>
    <x v="11"/>
    <x v="9"/>
    <x v="2"/>
    <x v="0"/>
    <x v="1"/>
    <x v="2"/>
    <x v="0"/>
    <x v="0"/>
    <n v="172"/>
    <n v="0"/>
    <n v="47.300000000000004"/>
  </r>
  <r>
    <x v="1"/>
    <x v="4"/>
    <x v="3"/>
    <x v="2"/>
    <x v="1"/>
    <x v="1"/>
    <x v="0"/>
    <x v="0"/>
    <n v="64"/>
    <n v="16.2834"/>
    <n v="28.8"/>
  </r>
  <r>
    <x v="3"/>
    <x v="6"/>
    <x v="4"/>
    <x v="0"/>
    <x v="1"/>
    <x v="2"/>
    <x v="3"/>
    <x v="1"/>
    <n v="7"/>
    <n v="0"/>
    <n v="0"/>
  </r>
  <r>
    <x v="7"/>
    <x v="13"/>
    <x v="0"/>
    <x v="2"/>
    <x v="1"/>
    <x v="3"/>
    <x v="0"/>
    <x v="0"/>
    <n v="1"/>
    <n v="0"/>
    <n v="0.55000000000000004"/>
  </r>
  <r>
    <x v="10"/>
    <x v="9"/>
    <x v="2"/>
    <x v="1"/>
    <x v="1"/>
    <x v="3"/>
    <x v="2"/>
    <x v="1"/>
    <n v="0"/>
    <n v="0"/>
    <n v="0"/>
  </r>
  <r>
    <x v="1"/>
    <x v="10"/>
    <x v="0"/>
    <x v="1"/>
    <x v="1"/>
    <x v="5"/>
    <x v="0"/>
    <x v="0"/>
    <n v="1"/>
    <n v="48.867800000000003"/>
    <n v="0.69000000000000006"/>
  </r>
  <r>
    <x v="4"/>
    <x v="22"/>
    <x v="7"/>
    <x v="0"/>
    <x v="1"/>
    <x v="2"/>
    <x v="3"/>
    <x v="0"/>
    <n v="4"/>
    <n v="0"/>
    <n v="1.06"/>
  </r>
  <r>
    <x v="11"/>
    <x v="10"/>
    <x v="0"/>
    <x v="2"/>
    <x v="1"/>
    <x v="2"/>
    <x v="2"/>
    <x v="1"/>
    <n v="8"/>
    <n v="0"/>
    <n v="0"/>
  </r>
  <r>
    <x v="8"/>
    <x v="17"/>
    <x v="8"/>
    <x v="0"/>
    <x v="1"/>
    <x v="5"/>
    <x v="0"/>
    <x v="0"/>
    <n v="7"/>
    <n v="81.872"/>
    <n v="4.83"/>
  </r>
  <r>
    <x v="1"/>
    <x v="18"/>
    <x v="9"/>
    <x v="2"/>
    <x v="1"/>
    <x v="0"/>
    <x v="2"/>
    <x v="0"/>
    <n v="4"/>
    <n v="0"/>
    <n v="1.1000000000000001"/>
  </r>
  <r>
    <x v="8"/>
    <x v="11"/>
    <x v="2"/>
    <x v="1"/>
    <x v="1"/>
    <x v="3"/>
    <x v="3"/>
    <x v="0"/>
    <n v="10"/>
    <n v="0"/>
    <n v="5.5"/>
  </r>
  <r>
    <x v="11"/>
    <x v="11"/>
    <x v="2"/>
    <x v="1"/>
    <x v="1"/>
    <x v="2"/>
    <x v="1"/>
    <x v="1"/>
    <n v="1"/>
    <n v="0"/>
    <n v="0"/>
  </r>
  <r>
    <x v="7"/>
    <x v="13"/>
    <x v="0"/>
    <x v="1"/>
    <x v="1"/>
    <x v="3"/>
    <x v="0"/>
    <x v="0"/>
    <n v="1"/>
    <n v="0"/>
    <n v="0.55000000000000004"/>
  </r>
  <r>
    <x v="8"/>
    <x v="1"/>
    <x v="1"/>
    <x v="1"/>
    <x v="1"/>
    <x v="3"/>
    <x v="2"/>
    <x v="1"/>
    <n v="0"/>
    <n v="0"/>
    <n v="0"/>
  </r>
  <r>
    <x v="2"/>
    <x v="24"/>
    <x v="2"/>
    <x v="0"/>
    <x v="1"/>
    <x v="1"/>
    <x v="0"/>
    <x v="0"/>
    <n v="7"/>
    <n v="9.4588999999999999"/>
    <n v="3.1500000000000004"/>
  </r>
  <r>
    <x v="8"/>
    <x v="2"/>
    <x v="2"/>
    <x v="0"/>
    <x v="1"/>
    <x v="3"/>
    <x v="2"/>
    <x v="1"/>
    <n v="2"/>
    <n v="0"/>
    <n v="0"/>
  </r>
  <r>
    <x v="1"/>
    <x v="11"/>
    <x v="2"/>
    <x v="2"/>
    <x v="1"/>
    <x v="0"/>
    <x v="2"/>
    <x v="1"/>
    <n v="35"/>
    <n v="0"/>
    <n v="0"/>
  </r>
  <r>
    <x v="8"/>
    <x v="16"/>
    <x v="7"/>
    <x v="2"/>
    <x v="1"/>
    <x v="3"/>
    <x v="2"/>
    <x v="0"/>
    <n v="25"/>
    <n v="0"/>
    <n v="13.75"/>
  </r>
  <r>
    <x v="11"/>
    <x v="10"/>
    <x v="0"/>
    <x v="0"/>
    <x v="1"/>
    <x v="2"/>
    <x v="0"/>
    <x v="1"/>
    <n v="27"/>
    <n v="0"/>
    <n v="0"/>
  </r>
  <r>
    <x v="4"/>
    <x v="2"/>
    <x v="2"/>
    <x v="1"/>
    <x v="1"/>
    <x v="3"/>
    <x v="2"/>
    <x v="0"/>
    <n v="2"/>
    <n v="0"/>
    <n v="1.1000000000000001"/>
  </r>
  <r>
    <x v="11"/>
    <x v="16"/>
    <x v="7"/>
    <x v="0"/>
    <x v="1"/>
    <x v="3"/>
    <x v="2"/>
    <x v="1"/>
    <n v="4"/>
    <n v="0"/>
    <n v="0"/>
  </r>
  <r>
    <x v="10"/>
    <x v="18"/>
    <x v="9"/>
    <x v="0"/>
    <x v="1"/>
    <x v="3"/>
    <x v="2"/>
    <x v="0"/>
    <n v="2"/>
    <n v="0"/>
    <n v="1.1000000000000001"/>
  </r>
  <r>
    <x v="7"/>
    <x v="9"/>
    <x v="2"/>
    <x v="0"/>
    <x v="1"/>
    <x v="0"/>
    <x v="2"/>
    <x v="1"/>
    <n v="227"/>
    <n v="0"/>
    <n v="0"/>
  </r>
  <r>
    <x v="2"/>
    <x v="2"/>
    <x v="2"/>
    <x v="2"/>
    <x v="1"/>
    <x v="2"/>
    <x v="0"/>
    <x v="0"/>
    <n v="1"/>
    <n v="0"/>
    <n v="0.27500000000000002"/>
  </r>
  <r>
    <x v="8"/>
    <x v="11"/>
    <x v="2"/>
    <x v="1"/>
    <x v="1"/>
    <x v="2"/>
    <x v="3"/>
    <x v="0"/>
    <n v="27"/>
    <n v="0"/>
    <n v="7.4250000000000007"/>
  </r>
  <r>
    <x v="0"/>
    <x v="6"/>
    <x v="4"/>
    <x v="2"/>
    <x v="1"/>
    <x v="0"/>
    <x v="0"/>
    <x v="0"/>
    <n v="137"/>
    <n v="0"/>
    <n v="36.305"/>
  </r>
  <r>
    <x v="1"/>
    <x v="5"/>
    <x v="1"/>
    <x v="0"/>
    <x v="1"/>
    <x v="1"/>
    <x v="3"/>
    <x v="0"/>
    <n v="138"/>
    <n v="43.815300000000001"/>
    <n v="62.1"/>
  </r>
  <r>
    <x v="6"/>
    <x v="7"/>
    <x v="2"/>
    <x v="0"/>
    <x v="1"/>
    <x v="3"/>
    <x v="2"/>
    <x v="1"/>
    <n v="0"/>
    <n v="0"/>
    <n v="0"/>
  </r>
  <r>
    <x v="7"/>
    <x v="10"/>
    <x v="0"/>
    <x v="2"/>
    <x v="0"/>
    <x v="0"/>
    <x v="2"/>
    <x v="1"/>
    <n v="9"/>
    <n v="0"/>
    <n v="0"/>
  </r>
  <r>
    <x v="1"/>
    <x v="19"/>
    <x v="2"/>
    <x v="2"/>
    <x v="1"/>
    <x v="2"/>
    <x v="0"/>
    <x v="0"/>
    <n v="25"/>
    <n v="0"/>
    <n v="6.875"/>
  </r>
  <r>
    <x v="10"/>
    <x v="17"/>
    <x v="8"/>
    <x v="0"/>
    <x v="1"/>
    <x v="1"/>
    <x v="3"/>
    <x v="0"/>
    <n v="787"/>
    <n v="234.53970000000001"/>
    <n v="354.15000000000003"/>
  </r>
  <r>
    <x v="3"/>
    <x v="8"/>
    <x v="5"/>
    <x v="2"/>
    <x v="1"/>
    <x v="0"/>
    <x v="1"/>
    <x v="0"/>
    <n v="6"/>
    <n v="0"/>
    <n v="1.6500000000000001"/>
  </r>
  <r>
    <x v="4"/>
    <x v="17"/>
    <x v="8"/>
    <x v="2"/>
    <x v="1"/>
    <x v="0"/>
    <x v="0"/>
    <x v="1"/>
    <n v="14"/>
    <n v="0"/>
    <n v="0"/>
  </r>
  <r>
    <x v="2"/>
    <x v="13"/>
    <x v="0"/>
    <x v="0"/>
    <x v="1"/>
    <x v="3"/>
    <x v="1"/>
    <x v="0"/>
    <n v="3"/>
    <n v="0"/>
    <n v="1.6500000000000001"/>
  </r>
  <r>
    <x v="1"/>
    <x v="14"/>
    <x v="6"/>
    <x v="0"/>
    <x v="1"/>
    <x v="1"/>
    <x v="0"/>
    <x v="0"/>
    <n v="1"/>
    <n v="0.20120000000000002"/>
    <n v="0.45"/>
  </r>
  <r>
    <x v="2"/>
    <x v="4"/>
    <x v="3"/>
    <x v="1"/>
    <x v="0"/>
    <x v="3"/>
    <x v="2"/>
    <x v="0"/>
    <n v="1"/>
    <n v="0"/>
    <n v="0.55000000000000004"/>
  </r>
  <r>
    <x v="5"/>
    <x v="10"/>
    <x v="0"/>
    <x v="1"/>
    <x v="1"/>
    <x v="2"/>
    <x v="1"/>
    <x v="1"/>
    <n v="1"/>
    <n v="0"/>
    <n v="0"/>
  </r>
  <r>
    <x v="11"/>
    <x v="8"/>
    <x v="5"/>
    <x v="1"/>
    <x v="1"/>
    <x v="1"/>
    <x v="2"/>
    <x v="0"/>
    <n v="54"/>
    <n v="18.412700000000001"/>
    <n v="24.3"/>
  </r>
  <r>
    <x v="1"/>
    <x v="19"/>
    <x v="2"/>
    <x v="0"/>
    <x v="1"/>
    <x v="3"/>
    <x v="3"/>
    <x v="1"/>
    <n v="4"/>
    <n v="0"/>
    <n v="0"/>
  </r>
  <r>
    <x v="1"/>
    <x v="17"/>
    <x v="8"/>
    <x v="0"/>
    <x v="1"/>
    <x v="2"/>
    <x v="1"/>
    <x v="1"/>
    <n v="10"/>
    <n v="0"/>
    <n v="0"/>
  </r>
  <r>
    <x v="6"/>
    <x v="18"/>
    <x v="9"/>
    <x v="0"/>
    <x v="1"/>
    <x v="3"/>
    <x v="2"/>
    <x v="0"/>
    <n v="4"/>
    <n v="0"/>
    <n v="2.2000000000000002"/>
  </r>
  <r>
    <x v="6"/>
    <x v="26"/>
    <x v="2"/>
    <x v="2"/>
    <x v="1"/>
    <x v="0"/>
    <x v="2"/>
    <x v="1"/>
    <n v="1"/>
    <n v="0"/>
    <n v="0"/>
  </r>
  <r>
    <x v="9"/>
    <x v="10"/>
    <x v="0"/>
    <x v="0"/>
    <x v="1"/>
    <x v="5"/>
    <x v="0"/>
    <x v="0"/>
    <n v="4"/>
    <n v="29.753200000000003"/>
    <n v="2.7600000000000002"/>
  </r>
  <r>
    <x v="9"/>
    <x v="19"/>
    <x v="2"/>
    <x v="0"/>
    <x v="1"/>
    <x v="3"/>
    <x v="0"/>
    <x v="0"/>
    <n v="205"/>
    <n v="0"/>
    <n v="112.75"/>
  </r>
  <r>
    <x v="5"/>
    <x v="18"/>
    <x v="9"/>
    <x v="1"/>
    <x v="1"/>
    <x v="2"/>
    <x v="3"/>
    <x v="0"/>
    <n v="1"/>
    <n v="0"/>
    <n v="0.26500000000000001"/>
  </r>
  <r>
    <x v="3"/>
    <x v="4"/>
    <x v="3"/>
    <x v="2"/>
    <x v="1"/>
    <x v="3"/>
    <x v="0"/>
    <x v="0"/>
    <n v="8"/>
    <n v="0"/>
    <n v="4.4000000000000004"/>
  </r>
  <r>
    <x v="2"/>
    <x v="2"/>
    <x v="2"/>
    <x v="2"/>
    <x v="1"/>
    <x v="1"/>
    <x v="1"/>
    <x v="0"/>
    <n v="1"/>
    <n v="0.88370000000000004"/>
    <n v="0.45"/>
  </r>
  <r>
    <x v="11"/>
    <x v="10"/>
    <x v="0"/>
    <x v="1"/>
    <x v="1"/>
    <x v="2"/>
    <x v="0"/>
    <x v="0"/>
    <n v="28"/>
    <n v="0"/>
    <n v="7.7"/>
  </r>
  <r>
    <x v="6"/>
    <x v="6"/>
    <x v="4"/>
    <x v="0"/>
    <x v="1"/>
    <x v="1"/>
    <x v="2"/>
    <x v="0"/>
    <n v="3350"/>
    <n v="934.9602000000001"/>
    <n v="1507.5"/>
  </r>
  <r>
    <x v="11"/>
    <x v="2"/>
    <x v="2"/>
    <x v="0"/>
    <x v="1"/>
    <x v="2"/>
    <x v="1"/>
    <x v="0"/>
    <n v="5"/>
    <n v="0"/>
    <n v="1.375"/>
  </r>
  <r>
    <x v="2"/>
    <x v="29"/>
    <x v="1"/>
    <x v="0"/>
    <x v="1"/>
    <x v="0"/>
    <x v="1"/>
    <x v="0"/>
    <n v="1"/>
    <n v="0"/>
    <n v="0.27500000000000002"/>
  </r>
  <r>
    <x v="5"/>
    <x v="19"/>
    <x v="2"/>
    <x v="2"/>
    <x v="1"/>
    <x v="0"/>
    <x v="0"/>
    <x v="1"/>
    <n v="6"/>
    <n v="0"/>
    <n v="0"/>
  </r>
  <r>
    <x v="10"/>
    <x v="4"/>
    <x v="3"/>
    <x v="0"/>
    <x v="1"/>
    <x v="4"/>
    <x v="3"/>
    <x v="1"/>
    <n v="48"/>
    <n v="0"/>
    <n v="0"/>
  </r>
  <r>
    <x v="3"/>
    <x v="15"/>
    <x v="2"/>
    <x v="1"/>
    <x v="1"/>
    <x v="0"/>
    <x v="0"/>
    <x v="0"/>
    <n v="28"/>
    <n v="0"/>
    <n v="7.7"/>
  </r>
  <r>
    <x v="2"/>
    <x v="15"/>
    <x v="2"/>
    <x v="0"/>
    <x v="1"/>
    <x v="4"/>
    <x v="3"/>
    <x v="0"/>
    <n v="6"/>
    <n v="0"/>
    <n v="3.3000000000000003"/>
  </r>
  <r>
    <x v="0"/>
    <x v="4"/>
    <x v="3"/>
    <x v="0"/>
    <x v="1"/>
    <x v="5"/>
    <x v="0"/>
    <x v="1"/>
    <n v="1"/>
    <n v="55.718000000000004"/>
    <n v="0"/>
  </r>
  <r>
    <x v="9"/>
    <x v="4"/>
    <x v="3"/>
    <x v="2"/>
    <x v="1"/>
    <x v="4"/>
    <x v="3"/>
    <x v="0"/>
    <n v="1"/>
    <n v="0"/>
    <n v="0.55000000000000004"/>
  </r>
  <r>
    <x v="7"/>
    <x v="16"/>
    <x v="7"/>
    <x v="2"/>
    <x v="1"/>
    <x v="0"/>
    <x v="0"/>
    <x v="0"/>
    <n v="28"/>
    <n v="0"/>
    <n v="7.7"/>
  </r>
  <r>
    <x v="4"/>
    <x v="5"/>
    <x v="1"/>
    <x v="1"/>
    <x v="1"/>
    <x v="0"/>
    <x v="3"/>
    <x v="0"/>
    <n v="2"/>
    <n v="0"/>
    <n v="0.53"/>
  </r>
  <r>
    <x v="1"/>
    <x v="11"/>
    <x v="2"/>
    <x v="2"/>
    <x v="1"/>
    <x v="4"/>
    <x v="0"/>
    <x v="0"/>
    <n v="6"/>
    <n v="0"/>
    <n v="3.3000000000000003"/>
  </r>
  <r>
    <x v="6"/>
    <x v="13"/>
    <x v="0"/>
    <x v="2"/>
    <x v="1"/>
    <x v="3"/>
    <x v="2"/>
    <x v="0"/>
    <n v="3"/>
    <n v="0"/>
    <n v="1.6500000000000001"/>
  </r>
  <r>
    <x v="3"/>
    <x v="12"/>
    <x v="1"/>
    <x v="0"/>
    <x v="1"/>
    <x v="2"/>
    <x v="1"/>
    <x v="0"/>
    <n v="37"/>
    <n v="0"/>
    <n v="10.175000000000001"/>
  </r>
  <r>
    <x v="6"/>
    <x v="11"/>
    <x v="2"/>
    <x v="1"/>
    <x v="1"/>
    <x v="2"/>
    <x v="1"/>
    <x v="1"/>
    <n v="1"/>
    <n v="0"/>
    <n v="0"/>
  </r>
  <r>
    <x v="2"/>
    <x v="2"/>
    <x v="2"/>
    <x v="0"/>
    <x v="1"/>
    <x v="2"/>
    <x v="2"/>
    <x v="1"/>
    <n v="59"/>
    <n v="0"/>
    <n v="0"/>
  </r>
  <r>
    <x v="4"/>
    <x v="6"/>
    <x v="4"/>
    <x v="0"/>
    <x v="1"/>
    <x v="0"/>
    <x v="1"/>
    <x v="0"/>
    <n v="1263"/>
    <n v="0"/>
    <n v="334.69499999999999"/>
  </r>
  <r>
    <x v="3"/>
    <x v="12"/>
    <x v="1"/>
    <x v="2"/>
    <x v="1"/>
    <x v="2"/>
    <x v="2"/>
    <x v="0"/>
    <n v="24"/>
    <n v="0"/>
    <n v="6.6000000000000005"/>
  </r>
  <r>
    <x v="5"/>
    <x v="15"/>
    <x v="2"/>
    <x v="1"/>
    <x v="1"/>
    <x v="0"/>
    <x v="2"/>
    <x v="0"/>
    <n v="125"/>
    <n v="0"/>
    <n v="33.125"/>
  </r>
  <r>
    <x v="1"/>
    <x v="6"/>
    <x v="4"/>
    <x v="0"/>
    <x v="1"/>
    <x v="1"/>
    <x v="2"/>
    <x v="0"/>
    <n v="3899"/>
    <n v="1138.5195000000001"/>
    <n v="1754.5500000000002"/>
  </r>
  <r>
    <x v="5"/>
    <x v="22"/>
    <x v="7"/>
    <x v="0"/>
    <x v="1"/>
    <x v="1"/>
    <x v="1"/>
    <x v="0"/>
    <n v="13"/>
    <n v="3.8958000000000004"/>
    <n v="5.8500000000000005"/>
  </r>
  <r>
    <x v="0"/>
    <x v="6"/>
    <x v="4"/>
    <x v="0"/>
    <x v="1"/>
    <x v="3"/>
    <x v="2"/>
    <x v="0"/>
    <n v="1898"/>
    <n v="0"/>
    <n v="1043.9000000000001"/>
  </r>
  <r>
    <x v="3"/>
    <x v="11"/>
    <x v="2"/>
    <x v="0"/>
    <x v="1"/>
    <x v="1"/>
    <x v="2"/>
    <x v="0"/>
    <n v="3812"/>
    <n v="1056.4933000000001"/>
    <n v="1715.4"/>
  </r>
  <r>
    <x v="6"/>
    <x v="9"/>
    <x v="2"/>
    <x v="2"/>
    <x v="1"/>
    <x v="0"/>
    <x v="2"/>
    <x v="0"/>
    <n v="545"/>
    <n v="0"/>
    <n v="149.875"/>
  </r>
  <r>
    <x v="11"/>
    <x v="6"/>
    <x v="4"/>
    <x v="2"/>
    <x v="1"/>
    <x v="2"/>
    <x v="0"/>
    <x v="0"/>
    <n v="14"/>
    <n v="0"/>
    <n v="3.85"/>
  </r>
  <r>
    <x v="8"/>
    <x v="17"/>
    <x v="8"/>
    <x v="2"/>
    <x v="1"/>
    <x v="0"/>
    <x v="1"/>
    <x v="0"/>
    <n v="142"/>
    <n v="0"/>
    <n v="39.050000000000004"/>
  </r>
  <r>
    <x v="3"/>
    <x v="6"/>
    <x v="4"/>
    <x v="1"/>
    <x v="0"/>
    <x v="2"/>
    <x v="2"/>
    <x v="0"/>
    <n v="3"/>
    <n v="0"/>
    <n v="0.82500000000000007"/>
  </r>
  <r>
    <x v="8"/>
    <x v="10"/>
    <x v="0"/>
    <x v="2"/>
    <x v="0"/>
    <x v="4"/>
    <x v="0"/>
    <x v="1"/>
    <n v="14"/>
    <n v="0"/>
    <n v="0"/>
  </r>
  <r>
    <x v="2"/>
    <x v="2"/>
    <x v="2"/>
    <x v="0"/>
    <x v="1"/>
    <x v="0"/>
    <x v="3"/>
    <x v="1"/>
    <n v="16"/>
    <n v="0"/>
    <n v="0"/>
  </r>
  <r>
    <x v="1"/>
    <x v="4"/>
    <x v="3"/>
    <x v="0"/>
    <x v="1"/>
    <x v="5"/>
    <x v="0"/>
    <x v="0"/>
    <n v="6"/>
    <n v="28.138400000000001"/>
    <n v="4.1400000000000006"/>
  </r>
  <r>
    <x v="7"/>
    <x v="14"/>
    <x v="6"/>
    <x v="0"/>
    <x v="1"/>
    <x v="3"/>
    <x v="2"/>
    <x v="0"/>
    <n v="5"/>
    <n v="0"/>
    <n v="2.75"/>
  </r>
  <r>
    <x v="10"/>
    <x v="10"/>
    <x v="0"/>
    <x v="0"/>
    <x v="0"/>
    <x v="0"/>
    <x v="0"/>
    <x v="0"/>
    <n v="2116"/>
    <n v="0"/>
    <n v="581.9"/>
  </r>
  <r>
    <x v="7"/>
    <x v="9"/>
    <x v="2"/>
    <x v="0"/>
    <x v="1"/>
    <x v="2"/>
    <x v="2"/>
    <x v="1"/>
    <n v="25"/>
    <n v="0"/>
    <n v="0"/>
  </r>
  <r>
    <x v="10"/>
    <x v="9"/>
    <x v="2"/>
    <x v="2"/>
    <x v="1"/>
    <x v="3"/>
    <x v="2"/>
    <x v="1"/>
    <n v="13"/>
    <n v="0"/>
    <n v="0"/>
  </r>
  <r>
    <x v="5"/>
    <x v="16"/>
    <x v="7"/>
    <x v="2"/>
    <x v="1"/>
    <x v="2"/>
    <x v="0"/>
    <x v="0"/>
    <n v="1"/>
    <n v="0"/>
    <n v="0.26500000000000001"/>
  </r>
  <r>
    <x v="4"/>
    <x v="16"/>
    <x v="7"/>
    <x v="0"/>
    <x v="1"/>
    <x v="1"/>
    <x v="0"/>
    <x v="0"/>
    <n v="546"/>
    <n v="169.96260000000001"/>
    <n v="245.70000000000002"/>
  </r>
  <r>
    <x v="7"/>
    <x v="19"/>
    <x v="2"/>
    <x v="1"/>
    <x v="1"/>
    <x v="4"/>
    <x v="2"/>
    <x v="1"/>
    <n v="23"/>
    <n v="0"/>
    <n v="0"/>
  </r>
  <r>
    <x v="6"/>
    <x v="7"/>
    <x v="2"/>
    <x v="0"/>
    <x v="1"/>
    <x v="0"/>
    <x v="1"/>
    <x v="0"/>
    <n v="7"/>
    <n v="0"/>
    <n v="1.925"/>
  </r>
  <r>
    <x v="11"/>
    <x v="8"/>
    <x v="5"/>
    <x v="2"/>
    <x v="1"/>
    <x v="3"/>
    <x v="1"/>
    <x v="0"/>
    <n v="2"/>
    <n v="0"/>
    <n v="1.1000000000000001"/>
  </r>
  <r>
    <x v="10"/>
    <x v="10"/>
    <x v="0"/>
    <x v="0"/>
    <x v="1"/>
    <x v="3"/>
    <x v="0"/>
    <x v="0"/>
    <n v="699"/>
    <n v="0"/>
    <n v="384.45000000000005"/>
  </r>
  <r>
    <x v="1"/>
    <x v="8"/>
    <x v="5"/>
    <x v="2"/>
    <x v="1"/>
    <x v="2"/>
    <x v="2"/>
    <x v="0"/>
    <n v="22"/>
    <n v="0"/>
    <n v="6.0500000000000007"/>
  </r>
  <r>
    <x v="8"/>
    <x v="27"/>
    <x v="12"/>
    <x v="0"/>
    <x v="1"/>
    <x v="0"/>
    <x v="2"/>
    <x v="0"/>
    <n v="7"/>
    <n v="0"/>
    <n v="1.925"/>
  </r>
  <r>
    <x v="0"/>
    <x v="11"/>
    <x v="2"/>
    <x v="0"/>
    <x v="1"/>
    <x v="5"/>
    <x v="1"/>
    <x v="0"/>
    <n v="2"/>
    <n v="61.3003"/>
    <n v="1.3800000000000001"/>
  </r>
  <r>
    <x v="2"/>
    <x v="12"/>
    <x v="1"/>
    <x v="1"/>
    <x v="1"/>
    <x v="0"/>
    <x v="0"/>
    <x v="0"/>
    <n v="10"/>
    <n v="0"/>
    <n v="2.75"/>
  </r>
  <r>
    <x v="6"/>
    <x v="3"/>
    <x v="2"/>
    <x v="0"/>
    <x v="1"/>
    <x v="0"/>
    <x v="3"/>
    <x v="1"/>
    <n v="11"/>
    <n v="0"/>
    <n v="0"/>
  </r>
  <r>
    <x v="10"/>
    <x v="26"/>
    <x v="2"/>
    <x v="0"/>
    <x v="1"/>
    <x v="2"/>
    <x v="1"/>
    <x v="1"/>
    <n v="1"/>
    <n v="0"/>
    <n v="0"/>
  </r>
  <r>
    <x v="4"/>
    <x v="4"/>
    <x v="3"/>
    <x v="0"/>
    <x v="1"/>
    <x v="2"/>
    <x v="1"/>
    <x v="1"/>
    <n v="2"/>
    <n v="0"/>
    <n v="0"/>
  </r>
  <r>
    <x v="1"/>
    <x v="6"/>
    <x v="4"/>
    <x v="1"/>
    <x v="1"/>
    <x v="2"/>
    <x v="2"/>
    <x v="0"/>
    <n v="19"/>
    <n v="0"/>
    <n v="5.2250000000000005"/>
  </r>
  <r>
    <x v="10"/>
    <x v="6"/>
    <x v="4"/>
    <x v="1"/>
    <x v="1"/>
    <x v="3"/>
    <x v="1"/>
    <x v="0"/>
    <n v="3"/>
    <n v="0"/>
    <n v="1.6500000000000001"/>
  </r>
  <r>
    <x v="10"/>
    <x v="4"/>
    <x v="3"/>
    <x v="0"/>
    <x v="1"/>
    <x v="1"/>
    <x v="2"/>
    <x v="0"/>
    <n v="8806"/>
    <n v="2576.0621000000001"/>
    <n v="3962.7000000000003"/>
  </r>
  <r>
    <x v="3"/>
    <x v="12"/>
    <x v="1"/>
    <x v="1"/>
    <x v="1"/>
    <x v="0"/>
    <x v="3"/>
    <x v="0"/>
    <n v="12"/>
    <n v="0"/>
    <n v="3.3000000000000003"/>
  </r>
  <r>
    <x v="5"/>
    <x v="4"/>
    <x v="3"/>
    <x v="2"/>
    <x v="1"/>
    <x v="1"/>
    <x v="1"/>
    <x v="0"/>
    <n v="76"/>
    <n v="32.129800000000003"/>
    <n v="34.200000000000003"/>
  </r>
  <r>
    <x v="1"/>
    <x v="17"/>
    <x v="8"/>
    <x v="0"/>
    <x v="1"/>
    <x v="4"/>
    <x v="2"/>
    <x v="1"/>
    <n v="341"/>
    <n v="0"/>
    <n v="0"/>
  </r>
  <r>
    <x v="5"/>
    <x v="4"/>
    <x v="3"/>
    <x v="0"/>
    <x v="0"/>
    <x v="3"/>
    <x v="1"/>
    <x v="0"/>
    <n v="3"/>
    <n v="0"/>
    <n v="1.6500000000000001"/>
  </r>
  <r>
    <x v="6"/>
    <x v="9"/>
    <x v="2"/>
    <x v="2"/>
    <x v="1"/>
    <x v="3"/>
    <x v="2"/>
    <x v="1"/>
    <n v="19"/>
    <n v="0"/>
    <n v="0"/>
  </r>
  <r>
    <x v="11"/>
    <x v="13"/>
    <x v="0"/>
    <x v="0"/>
    <x v="1"/>
    <x v="0"/>
    <x v="0"/>
    <x v="0"/>
    <n v="89"/>
    <n v="0"/>
    <n v="24.475000000000001"/>
  </r>
  <r>
    <x v="1"/>
    <x v="18"/>
    <x v="9"/>
    <x v="0"/>
    <x v="1"/>
    <x v="2"/>
    <x v="0"/>
    <x v="0"/>
    <n v="3"/>
    <n v="0"/>
    <n v="0.82500000000000007"/>
  </r>
  <r>
    <x v="3"/>
    <x v="0"/>
    <x v="0"/>
    <x v="2"/>
    <x v="1"/>
    <x v="0"/>
    <x v="3"/>
    <x v="0"/>
    <n v="10"/>
    <n v="0"/>
    <n v="2.75"/>
  </r>
  <r>
    <x v="4"/>
    <x v="21"/>
    <x v="0"/>
    <x v="0"/>
    <x v="0"/>
    <x v="1"/>
    <x v="0"/>
    <x v="0"/>
    <n v="3"/>
    <n v="0.23470000000000002"/>
    <n v="1.35"/>
  </r>
  <r>
    <x v="10"/>
    <x v="5"/>
    <x v="1"/>
    <x v="2"/>
    <x v="1"/>
    <x v="2"/>
    <x v="0"/>
    <x v="0"/>
    <n v="1"/>
    <n v="0"/>
    <n v="0.27500000000000002"/>
  </r>
  <r>
    <x v="3"/>
    <x v="12"/>
    <x v="1"/>
    <x v="0"/>
    <x v="1"/>
    <x v="3"/>
    <x v="2"/>
    <x v="1"/>
    <n v="5"/>
    <n v="0"/>
    <n v="0"/>
  </r>
  <r>
    <x v="11"/>
    <x v="6"/>
    <x v="4"/>
    <x v="0"/>
    <x v="1"/>
    <x v="3"/>
    <x v="0"/>
    <x v="1"/>
    <n v="4"/>
    <n v="0"/>
    <n v="0"/>
  </r>
  <r>
    <x v="10"/>
    <x v="11"/>
    <x v="2"/>
    <x v="1"/>
    <x v="1"/>
    <x v="2"/>
    <x v="2"/>
    <x v="0"/>
    <n v="108"/>
    <n v="0"/>
    <n v="29.700000000000003"/>
  </r>
  <r>
    <x v="5"/>
    <x v="6"/>
    <x v="4"/>
    <x v="2"/>
    <x v="0"/>
    <x v="2"/>
    <x v="2"/>
    <x v="0"/>
    <n v="7"/>
    <n v="0"/>
    <n v="1.855"/>
  </r>
  <r>
    <x v="8"/>
    <x v="15"/>
    <x v="2"/>
    <x v="1"/>
    <x v="1"/>
    <x v="3"/>
    <x v="2"/>
    <x v="0"/>
    <n v="9"/>
    <n v="0"/>
    <n v="4.95"/>
  </r>
  <r>
    <x v="7"/>
    <x v="6"/>
    <x v="4"/>
    <x v="2"/>
    <x v="1"/>
    <x v="3"/>
    <x v="2"/>
    <x v="0"/>
    <n v="60"/>
    <n v="0"/>
    <n v="33"/>
  </r>
  <r>
    <x v="6"/>
    <x v="9"/>
    <x v="2"/>
    <x v="0"/>
    <x v="1"/>
    <x v="0"/>
    <x v="0"/>
    <x v="0"/>
    <n v="1969"/>
    <n v="0"/>
    <n v="541.47500000000002"/>
  </r>
  <r>
    <x v="0"/>
    <x v="10"/>
    <x v="0"/>
    <x v="0"/>
    <x v="0"/>
    <x v="0"/>
    <x v="3"/>
    <x v="1"/>
    <n v="49"/>
    <n v="0"/>
    <n v="0"/>
  </r>
  <r>
    <x v="2"/>
    <x v="4"/>
    <x v="3"/>
    <x v="1"/>
    <x v="1"/>
    <x v="3"/>
    <x v="2"/>
    <x v="1"/>
    <n v="0"/>
    <n v="0"/>
    <n v="0"/>
  </r>
  <r>
    <x v="6"/>
    <x v="25"/>
    <x v="11"/>
    <x v="0"/>
    <x v="1"/>
    <x v="0"/>
    <x v="1"/>
    <x v="0"/>
    <n v="2"/>
    <n v="0"/>
    <n v="0.55000000000000004"/>
  </r>
  <r>
    <x v="1"/>
    <x v="16"/>
    <x v="7"/>
    <x v="2"/>
    <x v="1"/>
    <x v="3"/>
    <x v="2"/>
    <x v="1"/>
    <n v="1"/>
    <n v="0"/>
    <n v="0"/>
  </r>
  <r>
    <x v="2"/>
    <x v="10"/>
    <x v="0"/>
    <x v="0"/>
    <x v="1"/>
    <x v="2"/>
    <x v="0"/>
    <x v="1"/>
    <n v="12"/>
    <n v="0"/>
    <n v="0"/>
  </r>
  <r>
    <x v="3"/>
    <x v="8"/>
    <x v="5"/>
    <x v="1"/>
    <x v="1"/>
    <x v="0"/>
    <x v="3"/>
    <x v="0"/>
    <n v="20"/>
    <n v="0"/>
    <n v="5.5"/>
  </r>
  <r>
    <x v="6"/>
    <x v="21"/>
    <x v="0"/>
    <x v="0"/>
    <x v="1"/>
    <x v="1"/>
    <x v="2"/>
    <x v="0"/>
    <n v="7"/>
    <n v="3.4062000000000001"/>
    <n v="3.1500000000000004"/>
  </r>
  <r>
    <x v="11"/>
    <x v="8"/>
    <x v="5"/>
    <x v="1"/>
    <x v="1"/>
    <x v="2"/>
    <x v="2"/>
    <x v="0"/>
    <n v="8"/>
    <n v="0"/>
    <n v="2.2000000000000002"/>
  </r>
  <r>
    <x v="7"/>
    <x v="2"/>
    <x v="2"/>
    <x v="0"/>
    <x v="1"/>
    <x v="2"/>
    <x v="1"/>
    <x v="1"/>
    <n v="2"/>
    <n v="0"/>
    <n v="0"/>
  </r>
  <r>
    <x v="1"/>
    <x v="26"/>
    <x v="2"/>
    <x v="1"/>
    <x v="1"/>
    <x v="2"/>
    <x v="2"/>
    <x v="1"/>
    <n v="2"/>
    <n v="0"/>
    <n v="0"/>
  </r>
  <r>
    <x v="6"/>
    <x v="2"/>
    <x v="2"/>
    <x v="0"/>
    <x v="1"/>
    <x v="1"/>
    <x v="2"/>
    <x v="0"/>
    <n v="205"/>
    <n v="54.601500000000001"/>
    <n v="92.25"/>
  </r>
  <r>
    <x v="7"/>
    <x v="23"/>
    <x v="2"/>
    <x v="0"/>
    <x v="1"/>
    <x v="0"/>
    <x v="3"/>
    <x v="0"/>
    <n v="7"/>
    <n v="0"/>
    <n v="1.925"/>
  </r>
  <r>
    <x v="1"/>
    <x v="11"/>
    <x v="2"/>
    <x v="1"/>
    <x v="1"/>
    <x v="0"/>
    <x v="3"/>
    <x v="1"/>
    <n v="20"/>
    <n v="0"/>
    <n v="0"/>
  </r>
  <r>
    <x v="3"/>
    <x v="9"/>
    <x v="2"/>
    <x v="2"/>
    <x v="1"/>
    <x v="0"/>
    <x v="2"/>
    <x v="1"/>
    <n v="22"/>
    <n v="0"/>
    <n v="0"/>
  </r>
  <r>
    <x v="7"/>
    <x v="18"/>
    <x v="9"/>
    <x v="0"/>
    <x v="1"/>
    <x v="0"/>
    <x v="3"/>
    <x v="0"/>
    <n v="61"/>
    <n v="0"/>
    <n v="16.775000000000002"/>
  </r>
  <r>
    <x v="3"/>
    <x v="25"/>
    <x v="11"/>
    <x v="0"/>
    <x v="1"/>
    <x v="1"/>
    <x v="2"/>
    <x v="0"/>
    <n v="4"/>
    <n v="0.31980000000000003"/>
    <n v="1.8"/>
  </r>
  <r>
    <x v="7"/>
    <x v="1"/>
    <x v="1"/>
    <x v="2"/>
    <x v="1"/>
    <x v="2"/>
    <x v="3"/>
    <x v="0"/>
    <n v="9"/>
    <n v="0"/>
    <n v="2.4750000000000001"/>
  </r>
  <r>
    <x v="0"/>
    <x v="10"/>
    <x v="0"/>
    <x v="2"/>
    <x v="1"/>
    <x v="0"/>
    <x v="2"/>
    <x v="1"/>
    <n v="57"/>
    <n v="0"/>
    <n v="0"/>
  </r>
  <r>
    <x v="8"/>
    <x v="6"/>
    <x v="4"/>
    <x v="1"/>
    <x v="1"/>
    <x v="0"/>
    <x v="1"/>
    <x v="0"/>
    <n v="9"/>
    <n v="0"/>
    <n v="2.4750000000000001"/>
  </r>
  <r>
    <x v="0"/>
    <x v="15"/>
    <x v="2"/>
    <x v="2"/>
    <x v="1"/>
    <x v="1"/>
    <x v="3"/>
    <x v="0"/>
    <n v="19"/>
    <n v="4.6810999999999998"/>
    <n v="8.5500000000000007"/>
  </r>
  <r>
    <x v="8"/>
    <x v="2"/>
    <x v="2"/>
    <x v="0"/>
    <x v="1"/>
    <x v="4"/>
    <x v="1"/>
    <x v="1"/>
    <n v="28"/>
    <n v="0"/>
    <n v="0"/>
  </r>
  <r>
    <x v="9"/>
    <x v="8"/>
    <x v="5"/>
    <x v="0"/>
    <x v="1"/>
    <x v="3"/>
    <x v="2"/>
    <x v="0"/>
    <n v="142"/>
    <n v="0"/>
    <n v="78.100000000000009"/>
  </r>
  <r>
    <x v="2"/>
    <x v="9"/>
    <x v="2"/>
    <x v="1"/>
    <x v="1"/>
    <x v="0"/>
    <x v="1"/>
    <x v="0"/>
    <n v="7"/>
    <n v="0"/>
    <n v="1.925"/>
  </r>
  <r>
    <x v="4"/>
    <x v="23"/>
    <x v="2"/>
    <x v="0"/>
    <x v="1"/>
    <x v="2"/>
    <x v="0"/>
    <x v="0"/>
    <n v="1"/>
    <n v="0"/>
    <n v="0.26500000000000001"/>
  </r>
  <r>
    <x v="11"/>
    <x v="6"/>
    <x v="4"/>
    <x v="0"/>
    <x v="0"/>
    <x v="2"/>
    <x v="0"/>
    <x v="0"/>
    <n v="60"/>
    <n v="0"/>
    <n v="16.5"/>
  </r>
  <r>
    <x v="9"/>
    <x v="17"/>
    <x v="8"/>
    <x v="0"/>
    <x v="1"/>
    <x v="3"/>
    <x v="2"/>
    <x v="1"/>
    <n v="99"/>
    <n v="0"/>
    <n v="0"/>
  </r>
  <r>
    <x v="3"/>
    <x v="9"/>
    <x v="2"/>
    <x v="2"/>
    <x v="1"/>
    <x v="2"/>
    <x v="1"/>
    <x v="0"/>
    <n v="4"/>
    <n v="0"/>
    <n v="1.1000000000000001"/>
  </r>
  <r>
    <x v="7"/>
    <x v="4"/>
    <x v="3"/>
    <x v="0"/>
    <x v="1"/>
    <x v="2"/>
    <x v="3"/>
    <x v="0"/>
    <n v="1136"/>
    <n v="0"/>
    <n v="312.40000000000003"/>
  </r>
  <r>
    <x v="6"/>
    <x v="11"/>
    <x v="2"/>
    <x v="0"/>
    <x v="1"/>
    <x v="3"/>
    <x v="3"/>
    <x v="1"/>
    <n v="20"/>
    <n v="0"/>
    <n v="0"/>
  </r>
  <r>
    <x v="0"/>
    <x v="16"/>
    <x v="7"/>
    <x v="0"/>
    <x v="1"/>
    <x v="0"/>
    <x v="1"/>
    <x v="0"/>
    <n v="365"/>
    <n v="0"/>
    <n v="96.725000000000009"/>
  </r>
  <r>
    <x v="4"/>
    <x v="17"/>
    <x v="8"/>
    <x v="0"/>
    <x v="1"/>
    <x v="0"/>
    <x v="0"/>
    <x v="0"/>
    <n v="3313"/>
    <n v="0"/>
    <n v="877.94500000000005"/>
  </r>
  <r>
    <x v="10"/>
    <x v="10"/>
    <x v="0"/>
    <x v="2"/>
    <x v="0"/>
    <x v="1"/>
    <x v="1"/>
    <x v="0"/>
    <n v="14"/>
    <n v="5.3414999999999999"/>
    <n v="6.3000000000000007"/>
  </r>
  <r>
    <x v="7"/>
    <x v="17"/>
    <x v="8"/>
    <x v="0"/>
    <x v="1"/>
    <x v="4"/>
    <x v="0"/>
    <x v="1"/>
    <n v="169"/>
    <n v="0"/>
    <n v="0"/>
  </r>
  <r>
    <x v="4"/>
    <x v="15"/>
    <x v="2"/>
    <x v="1"/>
    <x v="1"/>
    <x v="3"/>
    <x v="2"/>
    <x v="0"/>
    <n v="32"/>
    <n v="0"/>
    <n v="17.600000000000001"/>
  </r>
  <r>
    <x v="9"/>
    <x v="26"/>
    <x v="2"/>
    <x v="0"/>
    <x v="1"/>
    <x v="0"/>
    <x v="0"/>
    <x v="0"/>
    <n v="11"/>
    <n v="0"/>
    <n v="2.915"/>
  </r>
  <r>
    <x v="11"/>
    <x v="19"/>
    <x v="2"/>
    <x v="1"/>
    <x v="1"/>
    <x v="4"/>
    <x v="0"/>
    <x v="0"/>
    <n v="15"/>
    <n v="0"/>
    <n v="8.25"/>
  </r>
  <r>
    <x v="8"/>
    <x v="17"/>
    <x v="8"/>
    <x v="0"/>
    <x v="1"/>
    <x v="1"/>
    <x v="0"/>
    <x v="0"/>
    <n v="1001"/>
    <n v="306.94229999999999"/>
    <n v="450.45000000000005"/>
  </r>
  <r>
    <x v="11"/>
    <x v="15"/>
    <x v="2"/>
    <x v="2"/>
    <x v="1"/>
    <x v="0"/>
    <x v="0"/>
    <x v="0"/>
    <n v="48"/>
    <n v="0"/>
    <n v="13.200000000000001"/>
  </r>
  <r>
    <x v="11"/>
    <x v="26"/>
    <x v="2"/>
    <x v="0"/>
    <x v="1"/>
    <x v="0"/>
    <x v="1"/>
    <x v="0"/>
    <n v="1"/>
    <n v="0"/>
    <n v="0.27500000000000002"/>
  </r>
  <r>
    <x v="9"/>
    <x v="25"/>
    <x v="11"/>
    <x v="2"/>
    <x v="1"/>
    <x v="3"/>
    <x v="2"/>
    <x v="1"/>
    <n v="0"/>
    <n v="0"/>
    <n v="0"/>
  </r>
  <r>
    <x v="4"/>
    <x v="1"/>
    <x v="1"/>
    <x v="0"/>
    <x v="1"/>
    <x v="2"/>
    <x v="1"/>
    <x v="1"/>
    <n v="1"/>
    <n v="0"/>
    <n v="0"/>
  </r>
  <r>
    <x v="6"/>
    <x v="3"/>
    <x v="2"/>
    <x v="0"/>
    <x v="1"/>
    <x v="1"/>
    <x v="0"/>
    <x v="0"/>
    <n v="3"/>
    <n v="0.9859"/>
    <n v="1.35"/>
  </r>
  <r>
    <x v="3"/>
    <x v="10"/>
    <x v="0"/>
    <x v="1"/>
    <x v="1"/>
    <x v="3"/>
    <x v="2"/>
    <x v="1"/>
    <n v="5"/>
    <n v="0"/>
    <n v="0"/>
  </r>
  <r>
    <x v="1"/>
    <x v="15"/>
    <x v="2"/>
    <x v="0"/>
    <x v="1"/>
    <x v="3"/>
    <x v="2"/>
    <x v="0"/>
    <n v="504"/>
    <n v="0"/>
    <n v="277.2"/>
  </r>
  <r>
    <x v="9"/>
    <x v="8"/>
    <x v="5"/>
    <x v="2"/>
    <x v="1"/>
    <x v="3"/>
    <x v="2"/>
    <x v="1"/>
    <n v="0"/>
    <n v="0"/>
    <n v="0"/>
  </r>
  <r>
    <x v="10"/>
    <x v="17"/>
    <x v="8"/>
    <x v="1"/>
    <x v="1"/>
    <x v="5"/>
    <x v="2"/>
    <x v="0"/>
    <n v="1"/>
    <n v="9.7834000000000003"/>
    <n v="0.69000000000000006"/>
  </r>
  <r>
    <x v="9"/>
    <x v="16"/>
    <x v="7"/>
    <x v="0"/>
    <x v="1"/>
    <x v="2"/>
    <x v="3"/>
    <x v="0"/>
    <n v="120"/>
    <n v="0"/>
    <n v="31.8"/>
  </r>
  <r>
    <x v="11"/>
    <x v="17"/>
    <x v="8"/>
    <x v="0"/>
    <x v="1"/>
    <x v="0"/>
    <x v="2"/>
    <x v="1"/>
    <n v="657"/>
    <n v="0"/>
    <n v="0"/>
  </r>
  <r>
    <x v="11"/>
    <x v="10"/>
    <x v="0"/>
    <x v="2"/>
    <x v="0"/>
    <x v="4"/>
    <x v="2"/>
    <x v="0"/>
    <n v="3"/>
    <n v="0"/>
    <n v="1.6500000000000001"/>
  </r>
  <r>
    <x v="10"/>
    <x v="26"/>
    <x v="2"/>
    <x v="1"/>
    <x v="1"/>
    <x v="3"/>
    <x v="2"/>
    <x v="1"/>
    <n v="0"/>
    <n v="0"/>
    <n v="0"/>
  </r>
  <r>
    <x v="2"/>
    <x v="11"/>
    <x v="2"/>
    <x v="2"/>
    <x v="1"/>
    <x v="0"/>
    <x v="2"/>
    <x v="0"/>
    <n v="2104"/>
    <n v="0"/>
    <n v="578.6"/>
  </r>
  <r>
    <x v="9"/>
    <x v="9"/>
    <x v="2"/>
    <x v="2"/>
    <x v="1"/>
    <x v="1"/>
    <x v="1"/>
    <x v="0"/>
    <n v="7"/>
    <n v="2.0232000000000001"/>
    <n v="3.1500000000000004"/>
  </r>
  <r>
    <x v="0"/>
    <x v="17"/>
    <x v="8"/>
    <x v="1"/>
    <x v="1"/>
    <x v="4"/>
    <x v="0"/>
    <x v="1"/>
    <n v="11"/>
    <n v="0"/>
    <n v="0"/>
  </r>
  <r>
    <x v="0"/>
    <x v="12"/>
    <x v="1"/>
    <x v="1"/>
    <x v="1"/>
    <x v="3"/>
    <x v="0"/>
    <x v="0"/>
    <n v="1"/>
    <n v="0"/>
    <n v="0.55000000000000004"/>
  </r>
  <r>
    <x v="9"/>
    <x v="4"/>
    <x v="3"/>
    <x v="0"/>
    <x v="1"/>
    <x v="1"/>
    <x v="0"/>
    <x v="0"/>
    <n v="4360"/>
    <n v="1475.3264000000001"/>
    <n v="1962"/>
  </r>
  <r>
    <x v="0"/>
    <x v="17"/>
    <x v="8"/>
    <x v="2"/>
    <x v="1"/>
    <x v="4"/>
    <x v="2"/>
    <x v="0"/>
    <n v="23"/>
    <n v="0"/>
    <n v="12.65"/>
  </r>
  <r>
    <x v="9"/>
    <x v="16"/>
    <x v="7"/>
    <x v="0"/>
    <x v="1"/>
    <x v="4"/>
    <x v="0"/>
    <x v="1"/>
    <n v="11"/>
    <n v="0"/>
    <n v="0"/>
  </r>
  <r>
    <x v="7"/>
    <x v="0"/>
    <x v="0"/>
    <x v="2"/>
    <x v="1"/>
    <x v="0"/>
    <x v="1"/>
    <x v="0"/>
    <n v="11"/>
    <n v="0"/>
    <n v="3.0250000000000004"/>
  </r>
  <r>
    <x v="5"/>
    <x v="19"/>
    <x v="2"/>
    <x v="0"/>
    <x v="1"/>
    <x v="4"/>
    <x v="3"/>
    <x v="0"/>
    <n v="19"/>
    <n v="0"/>
    <n v="10.450000000000001"/>
  </r>
  <r>
    <x v="2"/>
    <x v="10"/>
    <x v="0"/>
    <x v="0"/>
    <x v="0"/>
    <x v="4"/>
    <x v="3"/>
    <x v="0"/>
    <n v="36"/>
    <n v="0"/>
    <n v="19.8"/>
  </r>
  <r>
    <x v="6"/>
    <x v="10"/>
    <x v="0"/>
    <x v="0"/>
    <x v="0"/>
    <x v="0"/>
    <x v="0"/>
    <x v="0"/>
    <n v="1991"/>
    <n v="0"/>
    <n v="547.52499999999998"/>
  </r>
  <r>
    <x v="11"/>
    <x v="0"/>
    <x v="0"/>
    <x v="0"/>
    <x v="1"/>
    <x v="1"/>
    <x v="3"/>
    <x v="0"/>
    <n v="83"/>
    <n v="26.7225"/>
    <n v="37.35"/>
  </r>
  <r>
    <x v="10"/>
    <x v="18"/>
    <x v="9"/>
    <x v="0"/>
    <x v="1"/>
    <x v="1"/>
    <x v="2"/>
    <x v="0"/>
    <n v="12"/>
    <n v="2.1586000000000003"/>
    <n v="5.4"/>
  </r>
  <r>
    <x v="5"/>
    <x v="11"/>
    <x v="2"/>
    <x v="1"/>
    <x v="1"/>
    <x v="3"/>
    <x v="2"/>
    <x v="0"/>
    <n v="92"/>
    <n v="0"/>
    <n v="50.6"/>
  </r>
  <r>
    <x v="2"/>
    <x v="4"/>
    <x v="3"/>
    <x v="0"/>
    <x v="0"/>
    <x v="0"/>
    <x v="2"/>
    <x v="0"/>
    <n v="851"/>
    <n v="0"/>
    <n v="234.02500000000001"/>
  </r>
  <r>
    <x v="3"/>
    <x v="19"/>
    <x v="2"/>
    <x v="2"/>
    <x v="1"/>
    <x v="0"/>
    <x v="3"/>
    <x v="0"/>
    <n v="208"/>
    <n v="0"/>
    <n v="57.2"/>
  </r>
  <r>
    <x v="3"/>
    <x v="5"/>
    <x v="1"/>
    <x v="2"/>
    <x v="1"/>
    <x v="1"/>
    <x v="1"/>
    <x v="0"/>
    <n v="2"/>
    <n v="0.31820000000000004"/>
    <n v="0.9"/>
  </r>
  <r>
    <x v="6"/>
    <x v="6"/>
    <x v="4"/>
    <x v="0"/>
    <x v="1"/>
    <x v="0"/>
    <x v="2"/>
    <x v="0"/>
    <n v="21860"/>
    <n v="0"/>
    <n v="6011.5"/>
  </r>
  <r>
    <x v="11"/>
    <x v="10"/>
    <x v="0"/>
    <x v="2"/>
    <x v="1"/>
    <x v="0"/>
    <x v="1"/>
    <x v="0"/>
    <n v="136"/>
    <n v="0"/>
    <n v="37.4"/>
  </r>
  <r>
    <x v="9"/>
    <x v="0"/>
    <x v="0"/>
    <x v="0"/>
    <x v="0"/>
    <x v="3"/>
    <x v="2"/>
    <x v="0"/>
    <n v="4"/>
    <n v="0"/>
    <n v="2.2000000000000002"/>
  </r>
  <r>
    <x v="0"/>
    <x v="26"/>
    <x v="2"/>
    <x v="0"/>
    <x v="1"/>
    <x v="1"/>
    <x v="2"/>
    <x v="0"/>
    <n v="2"/>
    <n v="0.56879999999999997"/>
    <n v="0.9"/>
  </r>
  <r>
    <x v="7"/>
    <x v="11"/>
    <x v="2"/>
    <x v="2"/>
    <x v="1"/>
    <x v="3"/>
    <x v="1"/>
    <x v="0"/>
    <n v="5"/>
    <n v="0"/>
    <n v="2.75"/>
  </r>
  <r>
    <x v="5"/>
    <x v="6"/>
    <x v="4"/>
    <x v="0"/>
    <x v="1"/>
    <x v="2"/>
    <x v="2"/>
    <x v="1"/>
    <n v="35"/>
    <n v="0"/>
    <n v="0"/>
  </r>
  <r>
    <x v="2"/>
    <x v="17"/>
    <x v="8"/>
    <x v="2"/>
    <x v="1"/>
    <x v="1"/>
    <x v="1"/>
    <x v="0"/>
    <n v="143"/>
    <n v="37.583200000000005"/>
    <n v="64.350000000000009"/>
  </r>
  <r>
    <x v="0"/>
    <x v="11"/>
    <x v="2"/>
    <x v="2"/>
    <x v="1"/>
    <x v="2"/>
    <x v="1"/>
    <x v="0"/>
    <n v="16"/>
    <n v="0"/>
    <n v="4.24"/>
  </r>
  <r>
    <x v="3"/>
    <x v="17"/>
    <x v="8"/>
    <x v="1"/>
    <x v="1"/>
    <x v="0"/>
    <x v="0"/>
    <x v="1"/>
    <n v="1"/>
    <n v="0"/>
    <n v="0"/>
  </r>
  <r>
    <x v="11"/>
    <x v="17"/>
    <x v="8"/>
    <x v="2"/>
    <x v="1"/>
    <x v="4"/>
    <x v="0"/>
    <x v="0"/>
    <n v="5"/>
    <n v="0"/>
    <n v="2.75"/>
  </r>
  <r>
    <x v="0"/>
    <x v="2"/>
    <x v="2"/>
    <x v="2"/>
    <x v="1"/>
    <x v="3"/>
    <x v="1"/>
    <x v="0"/>
    <n v="1"/>
    <n v="0"/>
    <n v="0.55000000000000004"/>
  </r>
  <r>
    <x v="4"/>
    <x v="8"/>
    <x v="5"/>
    <x v="0"/>
    <x v="1"/>
    <x v="2"/>
    <x v="2"/>
    <x v="1"/>
    <n v="16"/>
    <n v="0"/>
    <n v="0"/>
  </r>
  <r>
    <x v="10"/>
    <x v="4"/>
    <x v="3"/>
    <x v="2"/>
    <x v="0"/>
    <x v="2"/>
    <x v="3"/>
    <x v="1"/>
    <n v="2"/>
    <n v="0"/>
    <n v="0"/>
  </r>
  <r>
    <x v="7"/>
    <x v="6"/>
    <x v="4"/>
    <x v="0"/>
    <x v="1"/>
    <x v="0"/>
    <x v="2"/>
    <x v="1"/>
    <n v="229"/>
    <n v="0"/>
    <n v="0"/>
  </r>
  <r>
    <x v="2"/>
    <x v="16"/>
    <x v="7"/>
    <x v="2"/>
    <x v="1"/>
    <x v="2"/>
    <x v="3"/>
    <x v="0"/>
    <n v="8"/>
    <n v="0"/>
    <n v="2.2000000000000002"/>
  </r>
  <r>
    <x v="11"/>
    <x v="1"/>
    <x v="1"/>
    <x v="2"/>
    <x v="1"/>
    <x v="0"/>
    <x v="3"/>
    <x v="0"/>
    <n v="41"/>
    <n v="0"/>
    <n v="11.275"/>
  </r>
  <r>
    <x v="7"/>
    <x v="4"/>
    <x v="3"/>
    <x v="2"/>
    <x v="0"/>
    <x v="2"/>
    <x v="2"/>
    <x v="0"/>
    <n v="4"/>
    <n v="0"/>
    <n v="1.1000000000000001"/>
  </r>
  <r>
    <x v="0"/>
    <x v="19"/>
    <x v="2"/>
    <x v="2"/>
    <x v="1"/>
    <x v="2"/>
    <x v="3"/>
    <x v="0"/>
    <n v="34"/>
    <n v="0"/>
    <n v="9.01"/>
  </r>
  <r>
    <x v="7"/>
    <x v="9"/>
    <x v="2"/>
    <x v="2"/>
    <x v="1"/>
    <x v="2"/>
    <x v="3"/>
    <x v="0"/>
    <n v="19"/>
    <n v="0"/>
    <n v="5.2250000000000005"/>
  </r>
  <r>
    <x v="11"/>
    <x v="16"/>
    <x v="7"/>
    <x v="0"/>
    <x v="1"/>
    <x v="5"/>
    <x v="0"/>
    <x v="1"/>
    <n v="2"/>
    <n v="35.085100000000004"/>
    <n v="0"/>
  </r>
  <r>
    <x v="10"/>
    <x v="8"/>
    <x v="5"/>
    <x v="2"/>
    <x v="1"/>
    <x v="0"/>
    <x v="2"/>
    <x v="0"/>
    <n v="150"/>
    <n v="0"/>
    <n v="41.25"/>
  </r>
  <r>
    <x v="9"/>
    <x v="10"/>
    <x v="0"/>
    <x v="0"/>
    <x v="1"/>
    <x v="0"/>
    <x v="0"/>
    <x v="0"/>
    <n v="8917"/>
    <n v="0"/>
    <n v="2363.0050000000001"/>
  </r>
  <r>
    <x v="6"/>
    <x v="9"/>
    <x v="2"/>
    <x v="0"/>
    <x v="1"/>
    <x v="2"/>
    <x v="1"/>
    <x v="0"/>
    <n v="72"/>
    <n v="0"/>
    <n v="19.8"/>
  </r>
  <r>
    <x v="3"/>
    <x v="0"/>
    <x v="0"/>
    <x v="0"/>
    <x v="1"/>
    <x v="4"/>
    <x v="0"/>
    <x v="0"/>
    <n v="10"/>
    <n v="0"/>
    <n v="5.5"/>
  </r>
  <r>
    <x v="2"/>
    <x v="16"/>
    <x v="7"/>
    <x v="1"/>
    <x v="1"/>
    <x v="0"/>
    <x v="1"/>
    <x v="0"/>
    <n v="7"/>
    <n v="0"/>
    <n v="1.925"/>
  </r>
  <r>
    <x v="4"/>
    <x v="17"/>
    <x v="8"/>
    <x v="0"/>
    <x v="1"/>
    <x v="4"/>
    <x v="1"/>
    <x v="0"/>
    <n v="13"/>
    <n v="0"/>
    <n v="7.15"/>
  </r>
  <r>
    <x v="5"/>
    <x v="11"/>
    <x v="2"/>
    <x v="1"/>
    <x v="1"/>
    <x v="4"/>
    <x v="1"/>
    <x v="1"/>
    <n v="1"/>
    <n v="0"/>
    <n v="0"/>
  </r>
  <r>
    <x v="0"/>
    <x v="4"/>
    <x v="3"/>
    <x v="2"/>
    <x v="1"/>
    <x v="2"/>
    <x v="3"/>
    <x v="1"/>
    <n v="3"/>
    <n v="0"/>
    <n v="0"/>
  </r>
  <r>
    <x v="1"/>
    <x v="8"/>
    <x v="5"/>
    <x v="0"/>
    <x v="1"/>
    <x v="2"/>
    <x v="0"/>
    <x v="1"/>
    <n v="3"/>
    <n v="0"/>
    <n v="0"/>
  </r>
  <r>
    <x v="5"/>
    <x v="5"/>
    <x v="1"/>
    <x v="1"/>
    <x v="1"/>
    <x v="0"/>
    <x v="2"/>
    <x v="0"/>
    <n v="7"/>
    <n v="0"/>
    <n v="1.855"/>
  </r>
  <r>
    <x v="2"/>
    <x v="6"/>
    <x v="4"/>
    <x v="2"/>
    <x v="1"/>
    <x v="2"/>
    <x v="2"/>
    <x v="1"/>
    <n v="2"/>
    <n v="0"/>
    <n v="0"/>
  </r>
  <r>
    <x v="6"/>
    <x v="0"/>
    <x v="0"/>
    <x v="2"/>
    <x v="1"/>
    <x v="0"/>
    <x v="1"/>
    <x v="0"/>
    <n v="1"/>
    <n v="0"/>
    <n v="0.27500000000000002"/>
  </r>
  <r>
    <x v="8"/>
    <x v="13"/>
    <x v="0"/>
    <x v="0"/>
    <x v="1"/>
    <x v="3"/>
    <x v="0"/>
    <x v="0"/>
    <n v="3"/>
    <n v="0"/>
    <n v="1.6500000000000001"/>
  </r>
  <r>
    <x v="8"/>
    <x v="19"/>
    <x v="2"/>
    <x v="0"/>
    <x v="1"/>
    <x v="2"/>
    <x v="0"/>
    <x v="1"/>
    <n v="5"/>
    <n v="0"/>
    <n v="0"/>
  </r>
  <r>
    <x v="5"/>
    <x v="19"/>
    <x v="2"/>
    <x v="1"/>
    <x v="1"/>
    <x v="3"/>
    <x v="1"/>
    <x v="0"/>
    <n v="2"/>
    <n v="0"/>
    <n v="1.1000000000000001"/>
  </r>
  <r>
    <x v="10"/>
    <x v="10"/>
    <x v="0"/>
    <x v="0"/>
    <x v="0"/>
    <x v="2"/>
    <x v="3"/>
    <x v="0"/>
    <n v="211"/>
    <n v="0"/>
    <n v="58.025000000000006"/>
  </r>
  <r>
    <x v="3"/>
    <x v="1"/>
    <x v="1"/>
    <x v="1"/>
    <x v="1"/>
    <x v="1"/>
    <x v="1"/>
    <x v="0"/>
    <n v="1"/>
    <n v="5.1000000000000004E-2"/>
    <n v="0.45"/>
  </r>
  <r>
    <x v="9"/>
    <x v="19"/>
    <x v="2"/>
    <x v="0"/>
    <x v="1"/>
    <x v="0"/>
    <x v="2"/>
    <x v="1"/>
    <n v="354"/>
    <n v="0"/>
    <n v="0"/>
  </r>
  <r>
    <x v="0"/>
    <x v="12"/>
    <x v="1"/>
    <x v="0"/>
    <x v="1"/>
    <x v="4"/>
    <x v="0"/>
    <x v="0"/>
    <n v="73"/>
    <n v="0"/>
    <n v="40.15"/>
  </r>
  <r>
    <x v="8"/>
    <x v="12"/>
    <x v="1"/>
    <x v="0"/>
    <x v="1"/>
    <x v="5"/>
    <x v="3"/>
    <x v="0"/>
    <n v="1"/>
    <n v="0.33430000000000004"/>
    <n v="0.69000000000000006"/>
  </r>
  <r>
    <x v="3"/>
    <x v="15"/>
    <x v="2"/>
    <x v="0"/>
    <x v="1"/>
    <x v="5"/>
    <x v="3"/>
    <x v="1"/>
    <n v="2"/>
    <n v="48.552199999999999"/>
    <n v="0"/>
  </r>
  <r>
    <x v="8"/>
    <x v="4"/>
    <x v="3"/>
    <x v="0"/>
    <x v="1"/>
    <x v="3"/>
    <x v="2"/>
    <x v="0"/>
    <n v="3959"/>
    <n v="0"/>
    <n v="2177.4500000000003"/>
  </r>
  <r>
    <x v="7"/>
    <x v="4"/>
    <x v="3"/>
    <x v="0"/>
    <x v="0"/>
    <x v="0"/>
    <x v="0"/>
    <x v="1"/>
    <n v="1"/>
    <n v="0"/>
    <n v="0"/>
  </r>
  <r>
    <x v="0"/>
    <x v="11"/>
    <x v="2"/>
    <x v="2"/>
    <x v="1"/>
    <x v="0"/>
    <x v="2"/>
    <x v="1"/>
    <n v="52"/>
    <n v="0"/>
    <n v="0"/>
  </r>
  <r>
    <x v="1"/>
    <x v="0"/>
    <x v="0"/>
    <x v="0"/>
    <x v="1"/>
    <x v="3"/>
    <x v="0"/>
    <x v="1"/>
    <n v="1"/>
    <n v="0"/>
    <n v="0"/>
  </r>
  <r>
    <x v="9"/>
    <x v="4"/>
    <x v="3"/>
    <x v="2"/>
    <x v="0"/>
    <x v="3"/>
    <x v="2"/>
    <x v="0"/>
    <n v="1"/>
    <n v="0"/>
    <n v="0.55000000000000004"/>
  </r>
  <r>
    <x v="0"/>
    <x v="1"/>
    <x v="1"/>
    <x v="0"/>
    <x v="1"/>
    <x v="4"/>
    <x v="0"/>
    <x v="0"/>
    <n v="23"/>
    <n v="0"/>
    <n v="12.65"/>
  </r>
  <r>
    <x v="2"/>
    <x v="9"/>
    <x v="2"/>
    <x v="2"/>
    <x v="1"/>
    <x v="3"/>
    <x v="2"/>
    <x v="0"/>
    <n v="39"/>
    <n v="0"/>
    <n v="21.45"/>
  </r>
  <r>
    <x v="5"/>
    <x v="6"/>
    <x v="4"/>
    <x v="0"/>
    <x v="0"/>
    <x v="4"/>
    <x v="2"/>
    <x v="0"/>
    <n v="42"/>
    <n v="0"/>
    <n v="23.1"/>
  </r>
  <r>
    <x v="4"/>
    <x v="25"/>
    <x v="11"/>
    <x v="2"/>
    <x v="1"/>
    <x v="3"/>
    <x v="2"/>
    <x v="1"/>
    <n v="0"/>
    <n v="0"/>
    <n v="0"/>
  </r>
  <r>
    <x v="1"/>
    <x v="4"/>
    <x v="3"/>
    <x v="0"/>
    <x v="0"/>
    <x v="1"/>
    <x v="3"/>
    <x v="0"/>
    <n v="28"/>
    <n v="15.1067"/>
    <n v="12.600000000000001"/>
  </r>
  <r>
    <x v="2"/>
    <x v="11"/>
    <x v="2"/>
    <x v="1"/>
    <x v="1"/>
    <x v="1"/>
    <x v="3"/>
    <x v="0"/>
    <n v="54"/>
    <n v="13.270200000000001"/>
    <n v="24.3"/>
  </r>
  <r>
    <x v="1"/>
    <x v="26"/>
    <x v="2"/>
    <x v="0"/>
    <x v="1"/>
    <x v="3"/>
    <x v="2"/>
    <x v="1"/>
    <n v="0"/>
    <n v="0"/>
    <n v="0"/>
  </r>
  <r>
    <x v="5"/>
    <x v="1"/>
    <x v="1"/>
    <x v="0"/>
    <x v="1"/>
    <x v="0"/>
    <x v="1"/>
    <x v="0"/>
    <n v="322"/>
    <n v="0"/>
    <n v="85.33"/>
  </r>
  <r>
    <x v="4"/>
    <x v="2"/>
    <x v="2"/>
    <x v="2"/>
    <x v="1"/>
    <x v="3"/>
    <x v="1"/>
    <x v="0"/>
    <n v="2"/>
    <n v="0"/>
    <n v="1.1000000000000001"/>
  </r>
  <r>
    <x v="8"/>
    <x v="21"/>
    <x v="0"/>
    <x v="0"/>
    <x v="1"/>
    <x v="2"/>
    <x v="2"/>
    <x v="0"/>
    <n v="3"/>
    <n v="0"/>
    <n v="0.82500000000000007"/>
  </r>
  <r>
    <x v="4"/>
    <x v="17"/>
    <x v="8"/>
    <x v="2"/>
    <x v="1"/>
    <x v="3"/>
    <x v="2"/>
    <x v="1"/>
    <n v="15"/>
    <n v="0"/>
    <n v="0"/>
  </r>
  <r>
    <x v="11"/>
    <x v="15"/>
    <x v="2"/>
    <x v="0"/>
    <x v="1"/>
    <x v="3"/>
    <x v="3"/>
    <x v="1"/>
    <n v="3"/>
    <n v="0"/>
    <n v="0"/>
  </r>
  <r>
    <x v="5"/>
    <x v="10"/>
    <x v="0"/>
    <x v="1"/>
    <x v="1"/>
    <x v="5"/>
    <x v="0"/>
    <x v="0"/>
    <n v="3"/>
    <n v="55.867600000000003"/>
    <n v="2.0700000000000003"/>
  </r>
  <r>
    <x v="11"/>
    <x v="27"/>
    <x v="12"/>
    <x v="0"/>
    <x v="1"/>
    <x v="3"/>
    <x v="2"/>
    <x v="1"/>
    <n v="0"/>
    <n v="0"/>
    <n v="0"/>
  </r>
  <r>
    <x v="7"/>
    <x v="24"/>
    <x v="2"/>
    <x v="0"/>
    <x v="1"/>
    <x v="1"/>
    <x v="0"/>
    <x v="0"/>
    <n v="27"/>
    <n v="9.9568000000000012"/>
    <n v="12.15"/>
  </r>
  <r>
    <x v="11"/>
    <x v="13"/>
    <x v="0"/>
    <x v="0"/>
    <x v="1"/>
    <x v="1"/>
    <x v="1"/>
    <x v="0"/>
    <n v="6"/>
    <n v="9.472900000000001"/>
    <n v="2.7"/>
  </r>
  <r>
    <x v="10"/>
    <x v="6"/>
    <x v="4"/>
    <x v="1"/>
    <x v="1"/>
    <x v="4"/>
    <x v="0"/>
    <x v="0"/>
    <n v="1"/>
    <n v="0"/>
    <n v="0.55000000000000004"/>
  </r>
  <r>
    <x v="2"/>
    <x v="6"/>
    <x v="4"/>
    <x v="2"/>
    <x v="0"/>
    <x v="1"/>
    <x v="0"/>
    <x v="0"/>
    <n v="22"/>
    <n v="4.7303000000000006"/>
    <n v="9.9"/>
  </r>
  <r>
    <x v="11"/>
    <x v="4"/>
    <x v="3"/>
    <x v="2"/>
    <x v="1"/>
    <x v="0"/>
    <x v="1"/>
    <x v="1"/>
    <n v="1"/>
    <n v="0"/>
    <n v="0"/>
  </r>
  <r>
    <x v="3"/>
    <x v="4"/>
    <x v="3"/>
    <x v="1"/>
    <x v="1"/>
    <x v="2"/>
    <x v="2"/>
    <x v="0"/>
    <n v="11"/>
    <n v="0"/>
    <n v="3.0250000000000004"/>
  </r>
  <r>
    <x v="0"/>
    <x v="15"/>
    <x v="2"/>
    <x v="1"/>
    <x v="1"/>
    <x v="4"/>
    <x v="2"/>
    <x v="0"/>
    <n v="13"/>
    <n v="0"/>
    <n v="7.15"/>
  </r>
  <r>
    <x v="4"/>
    <x v="16"/>
    <x v="7"/>
    <x v="2"/>
    <x v="1"/>
    <x v="3"/>
    <x v="1"/>
    <x v="0"/>
    <n v="1"/>
    <n v="0"/>
    <n v="0.55000000000000004"/>
  </r>
  <r>
    <x v="0"/>
    <x v="4"/>
    <x v="3"/>
    <x v="0"/>
    <x v="1"/>
    <x v="2"/>
    <x v="1"/>
    <x v="0"/>
    <n v="268"/>
    <n v="0"/>
    <n v="71.02000000000001"/>
  </r>
  <r>
    <x v="7"/>
    <x v="17"/>
    <x v="8"/>
    <x v="0"/>
    <x v="1"/>
    <x v="5"/>
    <x v="1"/>
    <x v="0"/>
    <n v="1"/>
    <n v="29.5335"/>
    <n v="0.69000000000000006"/>
  </r>
  <r>
    <x v="10"/>
    <x v="10"/>
    <x v="0"/>
    <x v="2"/>
    <x v="1"/>
    <x v="3"/>
    <x v="3"/>
    <x v="0"/>
    <n v="46"/>
    <n v="0"/>
    <n v="25.3"/>
  </r>
  <r>
    <x v="1"/>
    <x v="12"/>
    <x v="1"/>
    <x v="2"/>
    <x v="1"/>
    <x v="3"/>
    <x v="2"/>
    <x v="0"/>
    <n v="13"/>
    <n v="0"/>
    <n v="7.15"/>
  </r>
  <r>
    <x v="3"/>
    <x v="7"/>
    <x v="2"/>
    <x v="0"/>
    <x v="1"/>
    <x v="0"/>
    <x v="1"/>
    <x v="0"/>
    <n v="7"/>
    <n v="0"/>
    <n v="1.925"/>
  </r>
  <r>
    <x v="5"/>
    <x v="4"/>
    <x v="3"/>
    <x v="2"/>
    <x v="0"/>
    <x v="0"/>
    <x v="0"/>
    <x v="1"/>
    <n v="3"/>
    <n v="0"/>
    <n v="0"/>
  </r>
  <r>
    <x v="6"/>
    <x v="5"/>
    <x v="1"/>
    <x v="0"/>
    <x v="1"/>
    <x v="0"/>
    <x v="2"/>
    <x v="0"/>
    <n v="2081"/>
    <n v="0"/>
    <n v="572.27499999999998"/>
  </r>
  <r>
    <x v="6"/>
    <x v="19"/>
    <x v="2"/>
    <x v="0"/>
    <x v="1"/>
    <x v="4"/>
    <x v="1"/>
    <x v="1"/>
    <n v="9"/>
    <n v="0"/>
    <n v="0"/>
  </r>
  <r>
    <x v="3"/>
    <x v="23"/>
    <x v="2"/>
    <x v="1"/>
    <x v="1"/>
    <x v="0"/>
    <x v="2"/>
    <x v="0"/>
    <n v="3"/>
    <n v="0"/>
    <n v="0.82500000000000007"/>
  </r>
  <r>
    <x v="6"/>
    <x v="17"/>
    <x v="8"/>
    <x v="1"/>
    <x v="1"/>
    <x v="4"/>
    <x v="2"/>
    <x v="1"/>
    <n v="54"/>
    <n v="0"/>
    <n v="0"/>
  </r>
  <r>
    <x v="6"/>
    <x v="17"/>
    <x v="8"/>
    <x v="0"/>
    <x v="1"/>
    <x v="3"/>
    <x v="1"/>
    <x v="0"/>
    <n v="87"/>
    <n v="0"/>
    <n v="47.85"/>
  </r>
  <r>
    <x v="3"/>
    <x v="8"/>
    <x v="5"/>
    <x v="0"/>
    <x v="1"/>
    <x v="1"/>
    <x v="3"/>
    <x v="0"/>
    <n v="76"/>
    <n v="18.1648"/>
    <n v="34.200000000000003"/>
  </r>
  <r>
    <x v="2"/>
    <x v="1"/>
    <x v="1"/>
    <x v="2"/>
    <x v="1"/>
    <x v="0"/>
    <x v="3"/>
    <x v="0"/>
    <n v="41"/>
    <n v="0"/>
    <n v="11.275"/>
  </r>
  <r>
    <x v="2"/>
    <x v="1"/>
    <x v="1"/>
    <x v="0"/>
    <x v="1"/>
    <x v="0"/>
    <x v="1"/>
    <x v="1"/>
    <n v="4"/>
    <n v="0"/>
    <n v="0"/>
  </r>
  <r>
    <x v="8"/>
    <x v="9"/>
    <x v="2"/>
    <x v="0"/>
    <x v="1"/>
    <x v="2"/>
    <x v="1"/>
    <x v="1"/>
    <n v="2"/>
    <n v="0"/>
    <n v="0"/>
  </r>
  <r>
    <x v="5"/>
    <x v="13"/>
    <x v="0"/>
    <x v="0"/>
    <x v="1"/>
    <x v="0"/>
    <x v="3"/>
    <x v="1"/>
    <n v="2"/>
    <n v="0"/>
    <n v="0"/>
  </r>
  <r>
    <x v="0"/>
    <x v="17"/>
    <x v="8"/>
    <x v="0"/>
    <x v="1"/>
    <x v="3"/>
    <x v="3"/>
    <x v="1"/>
    <n v="27"/>
    <n v="0"/>
    <n v="0"/>
  </r>
  <r>
    <x v="3"/>
    <x v="10"/>
    <x v="0"/>
    <x v="1"/>
    <x v="0"/>
    <x v="0"/>
    <x v="0"/>
    <x v="0"/>
    <n v="32"/>
    <n v="0"/>
    <n v="8.8000000000000007"/>
  </r>
  <r>
    <x v="11"/>
    <x v="10"/>
    <x v="0"/>
    <x v="1"/>
    <x v="1"/>
    <x v="3"/>
    <x v="0"/>
    <x v="0"/>
    <n v="19"/>
    <n v="0"/>
    <n v="10.450000000000001"/>
  </r>
  <r>
    <x v="9"/>
    <x v="4"/>
    <x v="3"/>
    <x v="1"/>
    <x v="1"/>
    <x v="1"/>
    <x v="1"/>
    <x v="0"/>
    <n v="1"/>
    <n v="0.20140000000000002"/>
    <n v="0.45"/>
  </r>
  <r>
    <x v="8"/>
    <x v="4"/>
    <x v="3"/>
    <x v="2"/>
    <x v="1"/>
    <x v="1"/>
    <x v="3"/>
    <x v="0"/>
    <n v="53"/>
    <n v="19.692900000000002"/>
    <n v="23.85"/>
  </r>
  <r>
    <x v="6"/>
    <x v="10"/>
    <x v="0"/>
    <x v="1"/>
    <x v="0"/>
    <x v="1"/>
    <x v="1"/>
    <x v="0"/>
    <n v="2"/>
    <n v="0.5514"/>
    <n v="0.9"/>
  </r>
  <r>
    <x v="1"/>
    <x v="11"/>
    <x v="2"/>
    <x v="2"/>
    <x v="1"/>
    <x v="3"/>
    <x v="3"/>
    <x v="0"/>
    <n v="31"/>
    <n v="0"/>
    <n v="17.05"/>
  </r>
  <r>
    <x v="5"/>
    <x v="6"/>
    <x v="4"/>
    <x v="0"/>
    <x v="0"/>
    <x v="0"/>
    <x v="0"/>
    <x v="0"/>
    <n v="832"/>
    <n v="0"/>
    <n v="220.48000000000002"/>
  </r>
  <r>
    <x v="3"/>
    <x v="15"/>
    <x v="2"/>
    <x v="1"/>
    <x v="1"/>
    <x v="2"/>
    <x v="2"/>
    <x v="0"/>
    <n v="29"/>
    <n v="0"/>
    <n v="7.9750000000000005"/>
  </r>
  <r>
    <x v="0"/>
    <x v="2"/>
    <x v="2"/>
    <x v="0"/>
    <x v="1"/>
    <x v="0"/>
    <x v="1"/>
    <x v="1"/>
    <n v="2"/>
    <n v="0"/>
    <n v="0"/>
  </r>
  <r>
    <x v="6"/>
    <x v="10"/>
    <x v="0"/>
    <x v="1"/>
    <x v="1"/>
    <x v="4"/>
    <x v="0"/>
    <x v="0"/>
    <n v="2"/>
    <n v="0"/>
    <n v="1.1000000000000001"/>
  </r>
  <r>
    <x v="10"/>
    <x v="2"/>
    <x v="2"/>
    <x v="0"/>
    <x v="1"/>
    <x v="0"/>
    <x v="0"/>
    <x v="0"/>
    <n v="486"/>
    <n v="0"/>
    <n v="133.65"/>
  </r>
  <r>
    <x v="6"/>
    <x v="0"/>
    <x v="0"/>
    <x v="0"/>
    <x v="1"/>
    <x v="4"/>
    <x v="0"/>
    <x v="0"/>
    <n v="10"/>
    <n v="0"/>
    <n v="5.5"/>
  </r>
  <r>
    <x v="1"/>
    <x v="4"/>
    <x v="3"/>
    <x v="2"/>
    <x v="1"/>
    <x v="0"/>
    <x v="0"/>
    <x v="1"/>
    <n v="8"/>
    <n v="0"/>
    <n v="0"/>
  </r>
  <r>
    <x v="1"/>
    <x v="26"/>
    <x v="2"/>
    <x v="1"/>
    <x v="1"/>
    <x v="0"/>
    <x v="0"/>
    <x v="1"/>
    <n v="1"/>
    <n v="0"/>
    <n v="0"/>
  </r>
  <r>
    <x v="1"/>
    <x v="13"/>
    <x v="0"/>
    <x v="2"/>
    <x v="1"/>
    <x v="3"/>
    <x v="2"/>
    <x v="1"/>
    <n v="0"/>
    <n v="0"/>
    <n v="0"/>
  </r>
  <r>
    <x v="0"/>
    <x v="9"/>
    <x v="2"/>
    <x v="1"/>
    <x v="1"/>
    <x v="0"/>
    <x v="2"/>
    <x v="1"/>
    <n v="3"/>
    <n v="0"/>
    <n v="0"/>
  </r>
  <r>
    <x v="5"/>
    <x v="21"/>
    <x v="0"/>
    <x v="0"/>
    <x v="1"/>
    <x v="0"/>
    <x v="3"/>
    <x v="0"/>
    <n v="23"/>
    <n v="0"/>
    <n v="6.0950000000000006"/>
  </r>
  <r>
    <x v="10"/>
    <x v="23"/>
    <x v="2"/>
    <x v="0"/>
    <x v="1"/>
    <x v="0"/>
    <x v="1"/>
    <x v="0"/>
    <n v="1"/>
    <n v="0"/>
    <n v="0.27500000000000002"/>
  </r>
  <r>
    <x v="7"/>
    <x v="1"/>
    <x v="1"/>
    <x v="0"/>
    <x v="1"/>
    <x v="1"/>
    <x v="0"/>
    <x v="0"/>
    <n v="290"/>
    <n v="87.257600000000011"/>
    <n v="130.5"/>
  </r>
  <r>
    <x v="11"/>
    <x v="5"/>
    <x v="1"/>
    <x v="1"/>
    <x v="1"/>
    <x v="3"/>
    <x v="2"/>
    <x v="1"/>
    <n v="0"/>
    <n v="0"/>
    <n v="0"/>
  </r>
  <r>
    <x v="9"/>
    <x v="23"/>
    <x v="2"/>
    <x v="0"/>
    <x v="1"/>
    <x v="0"/>
    <x v="1"/>
    <x v="0"/>
    <n v="5"/>
    <n v="0"/>
    <n v="1.325"/>
  </r>
  <r>
    <x v="8"/>
    <x v="7"/>
    <x v="2"/>
    <x v="0"/>
    <x v="1"/>
    <x v="1"/>
    <x v="3"/>
    <x v="0"/>
    <n v="1"/>
    <n v="0.15110000000000001"/>
    <n v="0.45"/>
  </r>
  <r>
    <x v="4"/>
    <x v="2"/>
    <x v="2"/>
    <x v="0"/>
    <x v="1"/>
    <x v="3"/>
    <x v="2"/>
    <x v="0"/>
    <n v="253"/>
    <n v="0"/>
    <n v="139.15"/>
  </r>
  <r>
    <x v="7"/>
    <x v="10"/>
    <x v="0"/>
    <x v="0"/>
    <x v="1"/>
    <x v="4"/>
    <x v="3"/>
    <x v="0"/>
    <n v="88"/>
    <n v="0"/>
    <n v="48.400000000000006"/>
  </r>
  <r>
    <x v="3"/>
    <x v="23"/>
    <x v="2"/>
    <x v="0"/>
    <x v="1"/>
    <x v="2"/>
    <x v="2"/>
    <x v="0"/>
    <n v="11"/>
    <n v="0"/>
    <n v="3.0250000000000004"/>
  </r>
  <r>
    <x v="6"/>
    <x v="0"/>
    <x v="0"/>
    <x v="0"/>
    <x v="1"/>
    <x v="2"/>
    <x v="1"/>
    <x v="0"/>
    <n v="14"/>
    <n v="0"/>
    <n v="3.85"/>
  </r>
  <r>
    <x v="1"/>
    <x v="12"/>
    <x v="1"/>
    <x v="0"/>
    <x v="1"/>
    <x v="2"/>
    <x v="2"/>
    <x v="1"/>
    <n v="7"/>
    <n v="0"/>
    <n v="0"/>
  </r>
  <r>
    <x v="5"/>
    <x v="6"/>
    <x v="4"/>
    <x v="2"/>
    <x v="1"/>
    <x v="2"/>
    <x v="1"/>
    <x v="0"/>
    <n v="5"/>
    <n v="0"/>
    <n v="1.325"/>
  </r>
  <r>
    <x v="2"/>
    <x v="15"/>
    <x v="2"/>
    <x v="1"/>
    <x v="1"/>
    <x v="3"/>
    <x v="3"/>
    <x v="0"/>
    <n v="1"/>
    <n v="0"/>
    <n v="0.55000000000000004"/>
  </r>
  <r>
    <x v="2"/>
    <x v="6"/>
    <x v="4"/>
    <x v="1"/>
    <x v="1"/>
    <x v="0"/>
    <x v="0"/>
    <x v="0"/>
    <n v="17"/>
    <n v="0"/>
    <n v="4.6749999999999998"/>
  </r>
  <r>
    <x v="2"/>
    <x v="10"/>
    <x v="0"/>
    <x v="1"/>
    <x v="0"/>
    <x v="1"/>
    <x v="3"/>
    <x v="0"/>
    <n v="15"/>
    <n v="3.1444000000000001"/>
    <n v="6.75"/>
  </r>
  <r>
    <x v="9"/>
    <x v="6"/>
    <x v="4"/>
    <x v="2"/>
    <x v="1"/>
    <x v="0"/>
    <x v="3"/>
    <x v="1"/>
    <n v="6"/>
    <n v="0"/>
    <n v="0"/>
  </r>
  <r>
    <x v="11"/>
    <x v="8"/>
    <x v="5"/>
    <x v="0"/>
    <x v="1"/>
    <x v="3"/>
    <x v="2"/>
    <x v="0"/>
    <n v="114"/>
    <n v="0"/>
    <n v="62.7"/>
  </r>
  <r>
    <x v="8"/>
    <x v="2"/>
    <x v="2"/>
    <x v="1"/>
    <x v="1"/>
    <x v="0"/>
    <x v="2"/>
    <x v="0"/>
    <n v="61"/>
    <n v="0"/>
    <n v="16.775000000000002"/>
  </r>
  <r>
    <x v="11"/>
    <x v="1"/>
    <x v="1"/>
    <x v="1"/>
    <x v="1"/>
    <x v="3"/>
    <x v="2"/>
    <x v="0"/>
    <n v="5"/>
    <n v="0"/>
    <n v="2.75"/>
  </r>
  <r>
    <x v="3"/>
    <x v="11"/>
    <x v="2"/>
    <x v="1"/>
    <x v="1"/>
    <x v="2"/>
    <x v="1"/>
    <x v="1"/>
    <n v="1"/>
    <n v="0"/>
    <n v="0"/>
  </r>
  <r>
    <x v="4"/>
    <x v="4"/>
    <x v="3"/>
    <x v="0"/>
    <x v="1"/>
    <x v="0"/>
    <x v="1"/>
    <x v="1"/>
    <n v="16"/>
    <n v="0"/>
    <n v="0"/>
  </r>
  <r>
    <x v="2"/>
    <x v="6"/>
    <x v="4"/>
    <x v="2"/>
    <x v="1"/>
    <x v="3"/>
    <x v="3"/>
    <x v="0"/>
    <n v="16"/>
    <n v="0"/>
    <n v="8.8000000000000007"/>
  </r>
  <r>
    <x v="8"/>
    <x v="2"/>
    <x v="2"/>
    <x v="1"/>
    <x v="1"/>
    <x v="1"/>
    <x v="3"/>
    <x v="0"/>
    <n v="2"/>
    <n v="0.26840000000000003"/>
    <n v="0.9"/>
  </r>
  <r>
    <x v="7"/>
    <x v="11"/>
    <x v="2"/>
    <x v="0"/>
    <x v="1"/>
    <x v="0"/>
    <x v="1"/>
    <x v="0"/>
    <n v="2070"/>
    <n v="0"/>
    <n v="569.25"/>
  </r>
  <r>
    <x v="9"/>
    <x v="10"/>
    <x v="0"/>
    <x v="1"/>
    <x v="1"/>
    <x v="0"/>
    <x v="0"/>
    <x v="0"/>
    <n v="166"/>
    <n v="0"/>
    <n v="43.99"/>
  </r>
  <r>
    <x v="0"/>
    <x v="4"/>
    <x v="3"/>
    <x v="1"/>
    <x v="1"/>
    <x v="0"/>
    <x v="2"/>
    <x v="0"/>
    <n v="75"/>
    <n v="0"/>
    <n v="19.875"/>
  </r>
  <r>
    <x v="10"/>
    <x v="17"/>
    <x v="8"/>
    <x v="2"/>
    <x v="1"/>
    <x v="2"/>
    <x v="1"/>
    <x v="0"/>
    <n v="13"/>
    <n v="0"/>
    <n v="3.5750000000000002"/>
  </r>
  <r>
    <x v="1"/>
    <x v="6"/>
    <x v="4"/>
    <x v="1"/>
    <x v="1"/>
    <x v="3"/>
    <x v="0"/>
    <x v="1"/>
    <n v="1"/>
    <n v="0"/>
    <n v="0"/>
  </r>
  <r>
    <x v="10"/>
    <x v="4"/>
    <x v="3"/>
    <x v="0"/>
    <x v="1"/>
    <x v="5"/>
    <x v="1"/>
    <x v="0"/>
    <n v="7"/>
    <n v="47.8718"/>
    <n v="4.83"/>
  </r>
  <r>
    <x v="6"/>
    <x v="8"/>
    <x v="5"/>
    <x v="2"/>
    <x v="1"/>
    <x v="0"/>
    <x v="2"/>
    <x v="0"/>
    <n v="151"/>
    <n v="0"/>
    <n v="41.524999999999999"/>
  </r>
  <r>
    <x v="7"/>
    <x v="12"/>
    <x v="1"/>
    <x v="0"/>
    <x v="1"/>
    <x v="2"/>
    <x v="3"/>
    <x v="0"/>
    <n v="162"/>
    <n v="0"/>
    <n v="44.550000000000004"/>
  </r>
  <r>
    <x v="9"/>
    <x v="9"/>
    <x v="2"/>
    <x v="0"/>
    <x v="1"/>
    <x v="3"/>
    <x v="3"/>
    <x v="1"/>
    <n v="1"/>
    <n v="0"/>
    <n v="0"/>
  </r>
  <r>
    <x v="2"/>
    <x v="8"/>
    <x v="5"/>
    <x v="2"/>
    <x v="1"/>
    <x v="0"/>
    <x v="1"/>
    <x v="0"/>
    <n v="7"/>
    <n v="0"/>
    <n v="1.925"/>
  </r>
  <r>
    <x v="5"/>
    <x v="4"/>
    <x v="3"/>
    <x v="1"/>
    <x v="1"/>
    <x v="1"/>
    <x v="1"/>
    <x v="0"/>
    <n v="4"/>
    <n v="0.73720000000000008"/>
    <n v="1.8"/>
  </r>
  <r>
    <x v="4"/>
    <x v="8"/>
    <x v="5"/>
    <x v="1"/>
    <x v="1"/>
    <x v="3"/>
    <x v="2"/>
    <x v="1"/>
    <n v="0"/>
    <n v="0"/>
    <n v="0"/>
  </r>
  <r>
    <x v="10"/>
    <x v="10"/>
    <x v="0"/>
    <x v="0"/>
    <x v="0"/>
    <x v="4"/>
    <x v="3"/>
    <x v="0"/>
    <n v="24"/>
    <n v="0"/>
    <n v="13.200000000000001"/>
  </r>
  <r>
    <x v="9"/>
    <x v="6"/>
    <x v="4"/>
    <x v="0"/>
    <x v="0"/>
    <x v="4"/>
    <x v="1"/>
    <x v="1"/>
    <n v="10"/>
    <n v="0"/>
    <n v="0"/>
  </r>
  <r>
    <x v="6"/>
    <x v="25"/>
    <x v="11"/>
    <x v="0"/>
    <x v="1"/>
    <x v="2"/>
    <x v="1"/>
    <x v="0"/>
    <n v="1"/>
    <n v="0"/>
    <n v="0.27500000000000002"/>
  </r>
  <r>
    <x v="2"/>
    <x v="5"/>
    <x v="1"/>
    <x v="2"/>
    <x v="1"/>
    <x v="1"/>
    <x v="3"/>
    <x v="0"/>
    <n v="1"/>
    <n v="0.151"/>
    <n v="0.45"/>
  </r>
  <r>
    <x v="2"/>
    <x v="0"/>
    <x v="0"/>
    <x v="2"/>
    <x v="0"/>
    <x v="0"/>
    <x v="3"/>
    <x v="0"/>
    <n v="1"/>
    <n v="0"/>
    <n v="0.27500000000000002"/>
  </r>
  <r>
    <x v="6"/>
    <x v="17"/>
    <x v="8"/>
    <x v="1"/>
    <x v="1"/>
    <x v="0"/>
    <x v="3"/>
    <x v="1"/>
    <n v="10"/>
    <n v="0"/>
    <n v="0"/>
  </r>
  <r>
    <x v="7"/>
    <x v="7"/>
    <x v="2"/>
    <x v="0"/>
    <x v="1"/>
    <x v="0"/>
    <x v="3"/>
    <x v="0"/>
    <n v="5"/>
    <n v="0"/>
    <n v="1.375"/>
  </r>
  <r>
    <x v="3"/>
    <x v="0"/>
    <x v="0"/>
    <x v="0"/>
    <x v="1"/>
    <x v="0"/>
    <x v="2"/>
    <x v="1"/>
    <n v="40"/>
    <n v="0"/>
    <n v="0"/>
  </r>
  <r>
    <x v="11"/>
    <x v="11"/>
    <x v="2"/>
    <x v="0"/>
    <x v="1"/>
    <x v="1"/>
    <x v="1"/>
    <x v="0"/>
    <n v="884"/>
    <n v="302.11900000000003"/>
    <n v="397.8"/>
  </r>
  <r>
    <x v="10"/>
    <x v="15"/>
    <x v="2"/>
    <x v="2"/>
    <x v="1"/>
    <x v="2"/>
    <x v="1"/>
    <x v="0"/>
    <n v="8"/>
    <n v="0"/>
    <n v="2.2000000000000002"/>
  </r>
  <r>
    <x v="9"/>
    <x v="15"/>
    <x v="2"/>
    <x v="1"/>
    <x v="1"/>
    <x v="0"/>
    <x v="3"/>
    <x v="0"/>
    <n v="56"/>
    <n v="0"/>
    <n v="14.84"/>
  </r>
  <r>
    <x v="6"/>
    <x v="10"/>
    <x v="0"/>
    <x v="2"/>
    <x v="1"/>
    <x v="1"/>
    <x v="0"/>
    <x v="0"/>
    <n v="177"/>
    <n v="56.530700000000003"/>
    <n v="79.650000000000006"/>
  </r>
  <r>
    <x v="5"/>
    <x v="22"/>
    <x v="7"/>
    <x v="0"/>
    <x v="1"/>
    <x v="3"/>
    <x v="2"/>
    <x v="0"/>
    <n v="14"/>
    <n v="0"/>
    <n v="7.7"/>
  </r>
  <r>
    <x v="11"/>
    <x v="15"/>
    <x v="2"/>
    <x v="2"/>
    <x v="1"/>
    <x v="2"/>
    <x v="2"/>
    <x v="0"/>
    <n v="57"/>
    <n v="0"/>
    <n v="15.675000000000001"/>
  </r>
  <r>
    <x v="11"/>
    <x v="19"/>
    <x v="2"/>
    <x v="2"/>
    <x v="1"/>
    <x v="4"/>
    <x v="2"/>
    <x v="0"/>
    <n v="8"/>
    <n v="0"/>
    <n v="4.4000000000000004"/>
  </r>
  <r>
    <x v="2"/>
    <x v="10"/>
    <x v="0"/>
    <x v="0"/>
    <x v="1"/>
    <x v="0"/>
    <x v="2"/>
    <x v="1"/>
    <n v="953"/>
    <n v="0"/>
    <n v="0"/>
  </r>
  <r>
    <x v="11"/>
    <x v="17"/>
    <x v="8"/>
    <x v="0"/>
    <x v="1"/>
    <x v="3"/>
    <x v="0"/>
    <x v="0"/>
    <n v="201"/>
    <n v="0"/>
    <n v="110.55000000000001"/>
  </r>
  <r>
    <x v="4"/>
    <x v="6"/>
    <x v="4"/>
    <x v="1"/>
    <x v="1"/>
    <x v="2"/>
    <x v="1"/>
    <x v="0"/>
    <n v="1"/>
    <n v="0"/>
    <n v="0.26500000000000001"/>
  </r>
  <r>
    <x v="6"/>
    <x v="29"/>
    <x v="1"/>
    <x v="0"/>
    <x v="1"/>
    <x v="2"/>
    <x v="2"/>
    <x v="0"/>
    <n v="1"/>
    <n v="0"/>
    <n v="0.27500000000000002"/>
  </r>
  <r>
    <x v="4"/>
    <x v="11"/>
    <x v="2"/>
    <x v="1"/>
    <x v="1"/>
    <x v="4"/>
    <x v="3"/>
    <x v="1"/>
    <n v="14"/>
    <n v="0"/>
    <n v="0"/>
  </r>
  <r>
    <x v="4"/>
    <x v="11"/>
    <x v="2"/>
    <x v="0"/>
    <x v="1"/>
    <x v="0"/>
    <x v="3"/>
    <x v="0"/>
    <n v="6936"/>
    <n v="0"/>
    <n v="1838.0400000000002"/>
  </r>
  <r>
    <x v="10"/>
    <x v="17"/>
    <x v="8"/>
    <x v="1"/>
    <x v="1"/>
    <x v="0"/>
    <x v="3"/>
    <x v="0"/>
    <n v="93"/>
    <n v="0"/>
    <n v="25.575000000000003"/>
  </r>
  <r>
    <x v="4"/>
    <x v="15"/>
    <x v="2"/>
    <x v="0"/>
    <x v="1"/>
    <x v="1"/>
    <x v="2"/>
    <x v="0"/>
    <n v="717"/>
    <n v="193.76520000000002"/>
    <n v="322.65000000000003"/>
  </r>
  <r>
    <x v="0"/>
    <x v="4"/>
    <x v="3"/>
    <x v="2"/>
    <x v="1"/>
    <x v="0"/>
    <x v="2"/>
    <x v="1"/>
    <n v="19"/>
    <n v="0"/>
    <n v="0"/>
  </r>
  <r>
    <x v="7"/>
    <x v="25"/>
    <x v="11"/>
    <x v="0"/>
    <x v="1"/>
    <x v="1"/>
    <x v="2"/>
    <x v="0"/>
    <n v="8"/>
    <n v="1.5411000000000001"/>
    <n v="3.6"/>
  </r>
  <r>
    <x v="5"/>
    <x v="6"/>
    <x v="4"/>
    <x v="2"/>
    <x v="0"/>
    <x v="3"/>
    <x v="0"/>
    <x v="0"/>
    <n v="2"/>
    <n v="0"/>
    <n v="1.1000000000000001"/>
  </r>
  <r>
    <x v="2"/>
    <x v="17"/>
    <x v="8"/>
    <x v="1"/>
    <x v="1"/>
    <x v="1"/>
    <x v="1"/>
    <x v="0"/>
    <n v="9"/>
    <n v="4.5245000000000006"/>
    <n v="4.05"/>
  </r>
  <r>
    <x v="11"/>
    <x v="6"/>
    <x v="4"/>
    <x v="1"/>
    <x v="0"/>
    <x v="2"/>
    <x v="1"/>
    <x v="0"/>
    <n v="1"/>
    <n v="0"/>
    <n v="0.27500000000000002"/>
  </r>
  <r>
    <x v="0"/>
    <x v="19"/>
    <x v="2"/>
    <x v="0"/>
    <x v="1"/>
    <x v="2"/>
    <x v="2"/>
    <x v="1"/>
    <n v="77"/>
    <n v="0"/>
    <n v="0"/>
  </r>
  <r>
    <x v="6"/>
    <x v="9"/>
    <x v="2"/>
    <x v="1"/>
    <x v="1"/>
    <x v="0"/>
    <x v="3"/>
    <x v="0"/>
    <n v="86"/>
    <n v="0"/>
    <n v="23.650000000000002"/>
  </r>
  <r>
    <x v="9"/>
    <x v="18"/>
    <x v="9"/>
    <x v="0"/>
    <x v="0"/>
    <x v="0"/>
    <x v="0"/>
    <x v="0"/>
    <n v="2"/>
    <n v="0"/>
    <n v="0.53"/>
  </r>
  <r>
    <x v="3"/>
    <x v="8"/>
    <x v="5"/>
    <x v="0"/>
    <x v="1"/>
    <x v="2"/>
    <x v="3"/>
    <x v="1"/>
    <n v="1"/>
    <n v="0"/>
    <n v="0"/>
  </r>
  <r>
    <x v="9"/>
    <x v="13"/>
    <x v="0"/>
    <x v="2"/>
    <x v="1"/>
    <x v="0"/>
    <x v="3"/>
    <x v="0"/>
    <n v="9"/>
    <n v="0"/>
    <n v="2.3850000000000002"/>
  </r>
  <r>
    <x v="9"/>
    <x v="10"/>
    <x v="0"/>
    <x v="0"/>
    <x v="0"/>
    <x v="1"/>
    <x v="0"/>
    <x v="0"/>
    <n v="404"/>
    <n v="129.72540000000001"/>
    <n v="181.8"/>
  </r>
  <r>
    <x v="5"/>
    <x v="22"/>
    <x v="7"/>
    <x v="0"/>
    <x v="1"/>
    <x v="0"/>
    <x v="1"/>
    <x v="0"/>
    <n v="8"/>
    <n v="0"/>
    <n v="2.12"/>
  </r>
  <r>
    <x v="2"/>
    <x v="7"/>
    <x v="2"/>
    <x v="0"/>
    <x v="1"/>
    <x v="2"/>
    <x v="3"/>
    <x v="0"/>
    <n v="17"/>
    <n v="0"/>
    <n v="4.6749999999999998"/>
  </r>
  <r>
    <x v="6"/>
    <x v="17"/>
    <x v="8"/>
    <x v="0"/>
    <x v="1"/>
    <x v="2"/>
    <x v="1"/>
    <x v="0"/>
    <n v="167"/>
    <n v="0"/>
    <n v="45.925000000000004"/>
  </r>
  <r>
    <x v="8"/>
    <x v="19"/>
    <x v="2"/>
    <x v="2"/>
    <x v="1"/>
    <x v="2"/>
    <x v="1"/>
    <x v="0"/>
    <n v="14"/>
    <n v="0"/>
    <n v="3.85"/>
  </r>
  <r>
    <x v="0"/>
    <x v="9"/>
    <x v="2"/>
    <x v="1"/>
    <x v="1"/>
    <x v="3"/>
    <x v="1"/>
    <x v="0"/>
    <n v="4"/>
    <n v="0"/>
    <n v="2.2000000000000002"/>
  </r>
  <r>
    <x v="3"/>
    <x v="17"/>
    <x v="8"/>
    <x v="1"/>
    <x v="1"/>
    <x v="4"/>
    <x v="3"/>
    <x v="1"/>
    <n v="13"/>
    <n v="0"/>
    <n v="0"/>
  </r>
  <r>
    <x v="2"/>
    <x v="16"/>
    <x v="7"/>
    <x v="2"/>
    <x v="1"/>
    <x v="1"/>
    <x v="1"/>
    <x v="0"/>
    <n v="2"/>
    <n v="0.15190000000000001"/>
    <n v="0.9"/>
  </r>
  <r>
    <x v="3"/>
    <x v="19"/>
    <x v="2"/>
    <x v="0"/>
    <x v="1"/>
    <x v="0"/>
    <x v="3"/>
    <x v="0"/>
    <n v="4094"/>
    <n v="0"/>
    <n v="1125.8500000000001"/>
  </r>
  <r>
    <x v="5"/>
    <x v="11"/>
    <x v="2"/>
    <x v="2"/>
    <x v="1"/>
    <x v="1"/>
    <x v="3"/>
    <x v="0"/>
    <n v="213"/>
    <n v="63.6357"/>
    <n v="95.850000000000009"/>
  </r>
  <r>
    <x v="2"/>
    <x v="13"/>
    <x v="0"/>
    <x v="0"/>
    <x v="1"/>
    <x v="2"/>
    <x v="3"/>
    <x v="0"/>
    <n v="17"/>
    <n v="0"/>
    <n v="4.6749999999999998"/>
  </r>
  <r>
    <x v="4"/>
    <x v="13"/>
    <x v="0"/>
    <x v="2"/>
    <x v="1"/>
    <x v="4"/>
    <x v="1"/>
    <x v="0"/>
    <n v="1"/>
    <n v="0"/>
    <n v="0.55000000000000004"/>
  </r>
  <r>
    <x v="6"/>
    <x v="17"/>
    <x v="8"/>
    <x v="2"/>
    <x v="1"/>
    <x v="2"/>
    <x v="3"/>
    <x v="1"/>
    <n v="4"/>
    <n v="0"/>
    <n v="0"/>
  </r>
  <r>
    <x v="7"/>
    <x v="4"/>
    <x v="3"/>
    <x v="0"/>
    <x v="1"/>
    <x v="3"/>
    <x v="0"/>
    <x v="0"/>
    <n v="377"/>
    <n v="0"/>
    <n v="207.35000000000002"/>
  </r>
  <r>
    <x v="4"/>
    <x v="10"/>
    <x v="0"/>
    <x v="1"/>
    <x v="1"/>
    <x v="3"/>
    <x v="1"/>
    <x v="1"/>
    <n v="5"/>
    <n v="0"/>
    <n v="0"/>
  </r>
  <r>
    <x v="6"/>
    <x v="4"/>
    <x v="3"/>
    <x v="0"/>
    <x v="1"/>
    <x v="3"/>
    <x v="3"/>
    <x v="0"/>
    <n v="573"/>
    <n v="0"/>
    <n v="315.15000000000003"/>
  </r>
  <r>
    <x v="11"/>
    <x v="16"/>
    <x v="7"/>
    <x v="0"/>
    <x v="1"/>
    <x v="1"/>
    <x v="1"/>
    <x v="0"/>
    <n v="207"/>
    <n v="60.364400000000003"/>
    <n v="93.15"/>
  </r>
  <r>
    <x v="6"/>
    <x v="16"/>
    <x v="7"/>
    <x v="1"/>
    <x v="1"/>
    <x v="3"/>
    <x v="3"/>
    <x v="0"/>
    <n v="1"/>
    <n v="0"/>
    <n v="0.55000000000000004"/>
  </r>
  <r>
    <x v="9"/>
    <x v="4"/>
    <x v="3"/>
    <x v="0"/>
    <x v="0"/>
    <x v="4"/>
    <x v="1"/>
    <x v="0"/>
    <n v="1"/>
    <n v="0"/>
    <n v="0.55000000000000004"/>
  </r>
  <r>
    <x v="1"/>
    <x v="2"/>
    <x v="2"/>
    <x v="1"/>
    <x v="1"/>
    <x v="3"/>
    <x v="0"/>
    <x v="0"/>
    <n v="1"/>
    <n v="0"/>
    <n v="0.55000000000000004"/>
  </r>
  <r>
    <x v="2"/>
    <x v="6"/>
    <x v="4"/>
    <x v="1"/>
    <x v="0"/>
    <x v="2"/>
    <x v="2"/>
    <x v="0"/>
    <n v="1"/>
    <n v="0"/>
    <n v="0.27500000000000002"/>
  </r>
  <r>
    <x v="7"/>
    <x v="17"/>
    <x v="8"/>
    <x v="0"/>
    <x v="1"/>
    <x v="2"/>
    <x v="0"/>
    <x v="1"/>
    <n v="11"/>
    <n v="0"/>
    <n v="0"/>
  </r>
  <r>
    <x v="11"/>
    <x v="4"/>
    <x v="3"/>
    <x v="2"/>
    <x v="0"/>
    <x v="3"/>
    <x v="2"/>
    <x v="0"/>
    <n v="6"/>
    <n v="0"/>
    <n v="3.3000000000000003"/>
  </r>
  <r>
    <x v="10"/>
    <x v="11"/>
    <x v="2"/>
    <x v="2"/>
    <x v="1"/>
    <x v="3"/>
    <x v="2"/>
    <x v="1"/>
    <n v="2"/>
    <n v="0"/>
    <n v="0"/>
  </r>
  <r>
    <x v="5"/>
    <x v="9"/>
    <x v="2"/>
    <x v="0"/>
    <x v="1"/>
    <x v="4"/>
    <x v="1"/>
    <x v="0"/>
    <n v="4"/>
    <n v="0"/>
    <n v="2.2000000000000002"/>
  </r>
  <r>
    <x v="8"/>
    <x v="16"/>
    <x v="7"/>
    <x v="1"/>
    <x v="1"/>
    <x v="3"/>
    <x v="2"/>
    <x v="1"/>
    <n v="0"/>
    <n v="0"/>
    <n v="0"/>
  </r>
  <r>
    <x v="4"/>
    <x v="6"/>
    <x v="4"/>
    <x v="2"/>
    <x v="1"/>
    <x v="0"/>
    <x v="1"/>
    <x v="1"/>
    <n v="1"/>
    <n v="0"/>
    <n v="0"/>
  </r>
  <r>
    <x v="7"/>
    <x v="4"/>
    <x v="3"/>
    <x v="2"/>
    <x v="1"/>
    <x v="0"/>
    <x v="1"/>
    <x v="0"/>
    <n v="61"/>
    <n v="0"/>
    <n v="16.775000000000002"/>
  </r>
  <r>
    <x v="10"/>
    <x v="0"/>
    <x v="0"/>
    <x v="2"/>
    <x v="0"/>
    <x v="0"/>
    <x v="2"/>
    <x v="0"/>
    <n v="1"/>
    <n v="0"/>
    <n v="0.27500000000000002"/>
  </r>
  <r>
    <x v="6"/>
    <x v="10"/>
    <x v="0"/>
    <x v="1"/>
    <x v="0"/>
    <x v="3"/>
    <x v="0"/>
    <x v="0"/>
    <n v="3"/>
    <n v="0"/>
    <n v="1.6500000000000001"/>
  </r>
  <r>
    <x v="3"/>
    <x v="6"/>
    <x v="4"/>
    <x v="2"/>
    <x v="1"/>
    <x v="1"/>
    <x v="1"/>
    <x v="0"/>
    <n v="15"/>
    <n v="3.8106"/>
    <n v="6.75"/>
  </r>
  <r>
    <x v="8"/>
    <x v="17"/>
    <x v="8"/>
    <x v="2"/>
    <x v="1"/>
    <x v="3"/>
    <x v="3"/>
    <x v="0"/>
    <n v="31"/>
    <n v="0"/>
    <n v="17.05"/>
  </r>
  <r>
    <x v="4"/>
    <x v="10"/>
    <x v="0"/>
    <x v="0"/>
    <x v="0"/>
    <x v="0"/>
    <x v="1"/>
    <x v="1"/>
    <n v="10"/>
    <n v="0"/>
    <n v="0"/>
  </r>
  <r>
    <x v="0"/>
    <x v="8"/>
    <x v="5"/>
    <x v="2"/>
    <x v="1"/>
    <x v="1"/>
    <x v="2"/>
    <x v="0"/>
    <n v="10"/>
    <n v="4.7256999999999998"/>
    <n v="4.5"/>
  </r>
  <r>
    <x v="2"/>
    <x v="15"/>
    <x v="2"/>
    <x v="2"/>
    <x v="1"/>
    <x v="0"/>
    <x v="2"/>
    <x v="0"/>
    <n v="322"/>
    <n v="0"/>
    <n v="88.55"/>
  </r>
  <r>
    <x v="4"/>
    <x v="4"/>
    <x v="3"/>
    <x v="0"/>
    <x v="1"/>
    <x v="4"/>
    <x v="2"/>
    <x v="1"/>
    <n v="157"/>
    <n v="0"/>
    <n v="0"/>
  </r>
  <r>
    <x v="6"/>
    <x v="11"/>
    <x v="2"/>
    <x v="1"/>
    <x v="1"/>
    <x v="1"/>
    <x v="0"/>
    <x v="0"/>
    <n v="74"/>
    <n v="19.2422"/>
    <n v="33.300000000000004"/>
  </r>
  <r>
    <x v="10"/>
    <x v="6"/>
    <x v="4"/>
    <x v="0"/>
    <x v="0"/>
    <x v="0"/>
    <x v="2"/>
    <x v="1"/>
    <n v="105"/>
    <n v="0"/>
    <n v="0"/>
  </r>
  <r>
    <x v="10"/>
    <x v="15"/>
    <x v="2"/>
    <x v="1"/>
    <x v="1"/>
    <x v="0"/>
    <x v="2"/>
    <x v="0"/>
    <n v="136"/>
    <n v="0"/>
    <n v="37.4"/>
  </r>
  <r>
    <x v="5"/>
    <x v="6"/>
    <x v="4"/>
    <x v="0"/>
    <x v="1"/>
    <x v="4"/>
    <x v="0"/>
    <x v="1"/>
    <n v="133"/>
    <n v="0"/>
    <n v="0"/>
  </r>
  <r>
    <x v="5"/>
    <x v="17"/>
    <x v="8"/>
    <x v="2"/>
    <x v="1"/>
    <x v="0"/>
    <x v="1"/>
    <x v="1"/>
    <n v="1"/>
    <n v="0"/>
    <n v="0"/>
  </r>
  <r>
    <x v="2"/>
    <x v="9"/>
    <x v="2"/>
    <x v="2"/>
    <x v="1"/>
    <x v="0"/>
    <x v="2"/>
    <x v="1"/>
    <n v="17"/>
    <n v="0"/>
    <n v="0"/>
  </r>
  <r>
    <x v="8"/>
    <x v="11"/>
    <x v="2"/>
    <x v="2"/>
    <x v="1"/>
    <x v="3"/>
    <x v="0"/>
    <x v="1"/>
    <n v="1"/>
    <n v="0"/>
    <n v="0"/>
  </r>
  <r>
    <x v="5"/>
    <x v="6"/>
    <x v="4"/>
    <x v="0"/>
    <x v="1"/>
    <x v="4"/>
    <x v="3"/>
    <x v="0"/>
    <n v="58"/>
    <n v="0"/>
    <n v="31.900000000000002"/>
  </r>
  <r>
    <x v="0"/>
    <x v="17"/>
    <x v="8"/>
    <x v="2"/>
    <x v="1"/>
    <x v="1"/>
    <x v="3"/>
    <x v="0"/>
    <n v="122"/>
    <n v="45.3994"/>
    <n v="54.900000000000006"/>
  </r>
  <r>
    <x v="4"/>
    <x v="3"/>
    <x v="2"/>
    <x v="1"/>
    <x v="1"/>
    <x v="1"/>
    <x v="2"/>
    <x v="0"/>
    <n v="2"/>
    <n v="0.3024"/>
    <n v="0.9"/>
  </r>
  <r>
    <x v="6"/>
    <x v="6"/>
    <x v="4"/>
    <x v="0"/>
    <x v="0"/>
    <x v="4"/>
    <x v="3"/>
    <x v="0"/>
    <n v="13"/>
    <n v="0"/>
    <n v="7.15"/>
  </r>
  <r>
    <x v="0"/>
    <x v="1"/>
    <x v="1"/>
    <x v="2"/>
    <x v="1"/>
    <x v="0"/>
    <x v="0"/>
    <x v="0"/>
    <n v="52"/>
    <n v="0"/>
    <n v="13.780000000000001"/>
  </r>
  <r>
    <x v="1"/>
    <x v="27"/>
    <x v="12"/>
    <x v="0"/>
    <x v="1"/>
    <x v="2"/>
    <x v="0"/>
    <x v="0"/>
    <n v="2"/>
    <n v="0"/>
    <n v="0.55000000000000004"/>
  </r>
  <r>
    <x v="6"/>
    <x v="15"/>
    <x v="2"/>
    <x v="0"/>
    <x v="1"/>
    <x v="2"/>
    <x v="1"/>
    <x v="1"/>
    <n v="1"/>
    <n v="0"/>
    <n v="0"/>
  </r>
  <r>
    <x v="5"/>
    <x v="9"/>
    <x v="2"/>
    <x v="2"/>
    <x v="1"/>
    <x v="0"/>
    <x v="0"/>
    <x v="1"/>
    <n v="7"/>
    <n v="0"/>
    <n v="0"/>
  </r>
  <r>
    <x v="3"/>
    <x v="17"/>
    <x v="8"/>
    <x v="0"/>
    <x v="1"/>
    <x v="4"/>
    <x v="1"/>
    <x v="0"/>
    <n v="20"/>
    <n v="0"/>
    <n v="11"/>
  </r>
  <r>
    <x v="1"/>
    <x v="10"/>
    <x v="0"/>
    <x v="0"/>
    <x v="0"/>
    <x v="1"/>
    <x v="1"/>
    <x v="0"/>
    <n v="247"/>
    <n v="84.351799999999997"/>
    <n v="111.15"/>
  </r>
  <r>
    <x v="3"/>
    <x v="15"/>
    <x v="2"/>
    <x v="2"/>
    <x v="1"/>
    <x v="3"/>
    <x v="3"/>
    <x v="0"/>
    <n v="5"/>
    <n v="0"/>
    <n v="2.75"/>
  </r>
  <r>
    <x v="5"/>
    <x v="17"/>
    <x v="8"/>
    <x v="1"/>
    <x v="1"/>
    <x v="4"/>
    <x v="1"/>
    <x v="0"/>
    <n v="2"/>
    <n v="0"/>
    <n v="1.1000000000000001"/>
  </r>
  <r>
    <x v="6"/>
    <x v="6"/>
    <x v="4"/>
    <x v="0"/>
    <x v="1"/>
    <x v="3"/>
    <x v="3"/>
    <x v="1"/>
    <n v="5"/>
    <n v="0"/>
    <n v="0"/>
  </r>
  <r>
    <x v="8"/>
    <x v="15"/>
    <x v="2"/>
    <x v="2"/>
    <x v="1"/>
    <x v="0"/>
    <x v="3"/>
    <x v="0"/>
    <n v="94"/>
    <n v="0"/>
    <n v="25.85"/>
  </r>
  <r>
    <x v="11"/>
    <x v="10"/>
    <x v="0"/>
    <x v="0"/>
    <x v="1"/>
    <x v="0"/>
    <x v="3"/>
    <x v="0"/>
    <n v="13218"/>
    <n v="0"/>
    <n v="3634.9500000000003"/>
  </r>
  <r>
    <x v="8"/>
    <x v="3"/>
    <x v="2"/>
    <x v="0"/>
    <x v="1"/>
    <x v="1"/>
    <x v="0"/>
    <x v="0"/>
    <n v="8"/>
    <n v="3.1209000000000002"/>
    <n v="3.6"/>
  </r>
  <r>
    <x v="3"/>
    <x v="10"/>
    <x v="0"/>
    <x v="2"/>
    <x v="0"/>
    <x v="1"/>
    <x v="3"/>
    <x v="0"/>
    <n v="51"/>
    <n v="14.596500000000001"/>
    <n v="22.950000000000003"/>
  </r>
  <r>
    <x v="9"/>
    <x v="10"/>
    <x v="0"/>
    <x v="2"/>
    <x v="0"/>
    <x v="0"/>
    <x v="3"/>
    <x v="1"/>
    <n v="3"/>
    <n v="0"/>
    <n v="0"/>
  </r>
  <r>
    <x v="9"/>
    <x v="15"/>
    <x v="2"/>
    <x v="2"/>
    <x v="1"/>
    <x v="0"/>
    <x v="3"/>
    <x v="0"/>
    <n v="117"/>
    <n v="0"/>
    <n v="31.005000000000003"/>
  </r>
  <r>
    <x v="0"/>
    <x v="23"/>
    <x v="2"/>
    <x v="0"/>
    <x v="1"/>
    <x v="3"/>
    <x v="2"/>
    <x v="1"/>
    <n v="0"/>
    <n v="0"/>
    <n v="0"/>
  </r>
  <r>
    <x v="0"/>
    <x v="13"/>
    <x v="0"/>
    <x v="0"/>
    <x v="1"/>
    <x v="1"/>
    <x v="1"/>
    <x v="0"/>
    <n v="7"/>
    <n v="1.5720000000000001"/>
    <n v="3.1500000000000004"/>
  </r>
  <r>
    <x v="0"/>
    <x v="5"/>
    <x v="1"/>
    <x v="0"/>
    <x v="1"/>
    <x v="3"/>
    <x v="1"/>
    <x v="0"/>
    <n v="8"/>
    <n v="0"/>
    <n v="4.4000000000000004"/>
  </r>
  <r>
    <x v="8"/>
    <x v="4"/>
    <x v="3"/>
    <x v="2"/>
    <x v="0"/>
    <x v="0"/>
    <x v="0"/>
    <x v="0"/>
    <n v="14"/>
    <n v="0"/>
    <n v="3.85"/>
  </r>
  <r>
    <x v="3"/>
    <x v="19"/>
    <x v="2"/>
    <x v="1"/>
    <x v="1"/>
    <x v="0"/>
    <x v="0"/>
    <x v="1"/>
    <n v="13"/>
    <n v="0"/>
    <n v="0"/>
  </r>
  <r>
    <x v="8"/>
    <x v="1"/>
    <x v="1"/>
    <x v="1"/>
    <x v="1"/>
    <x v="1"/>
    <x v="2"/>
    <x v="0"/>
    <n v="6"/>
    <n v="1.1532"/>
    <n v="2.7"/>
  </r>
  <r>
    <x v="11"/>
    <x v="2"/>
    <x v="2"/>
    <x v="0"/>
    <x v="1"/>
    <x v="2"/>
    <x v="2"/>
    <x v="1"/>
    <n v="46"/>
    <n v="0"/>
    <n v="0"/>
  </r>
  <r>
    <x v="4"/>
    <x v="8"/>
    <x v="5"/>
    <x v="2"/>
    <x v="1"/>
    <x v="2"/>
    <x v="0"/>
    <x v="0"/>
    <n v="5"/>
    <n v="0"/>
    <n v="1.325"/>
  </r>
  <r>
    <x v="2"/>
    <x v="26"/>
    <x v="2"/>
    <x v="0"/>
    <x v="1"/>
    <x v="1"/>
    <x v="0"/>
    <x v="0"/>
    <n v="1"/>
    <n v="0.90060000000000007"/>
    <n v="0.45"/>
  </r>
  <r>
    <x v="9"/>
    <x v="25"/>
    <x v="11"/>
    <x v="0"/>
    <x v="1"/>
    <x v="0"/>
    <x v="3"/>
    <x v="0"/>
    <n v="33"/>
    <n v="0"/>
    <n v="8.745000000000001"/>
  </r>
  <r>
    <x v="9"/>
    <x v="19"/>
    <x v="2"/>
    <x v="1"/>
    <x v="1"/>
    <x v="3"/>
    <x v="0"/>
    <x v="0"/>
    <n v="13"/>
    <n v="0"/>
    <n v="7.15"/>
  </r>
  <r>
    <x v="1"/>
    <x v="17"/>
    <x v="8"/>
    <x v="2"/>
    <x v="1"/>
    <x v="3"/>
    <x v="3"/>
    <x v="1"/>
    <n v="4"/>
    <n v="0"/>
    <n v="0"/>
  </r>
  <r>
    <x v="11"/>
    <x v="1"/>
    <x v="1"/>
    <x v="0"/>
    <x v="1"/>
    <x v="0"/>
    <x v="2"/>
    <x v="0"/>
    <n v="5593"/>
    <n v="0"/>
    <n v="1538.075"/>
  </r>
  <r>
    <x v="2"/>
    <x v="12"/>
    <x v="1"/>
    <x v="0"/>
    <x v="1"/>
    <x v="1"/>
    <x v="3"/>
    <x v="0"/>
    <n v="259"/>
    <n v="62.284100000000002"/>
    <n v="116.55000000000001"/>
  </r>
  <r>
    <x v="2"/>
    <x v="11"/>
    <x v="2"/>
    <x v="0"/>
    <x v="1"/>
    <x v="2"/>
    <x v="1"/>
    <x v="0"/>
    <n v="229"/>
    <n v="0"/>
    <n v="62.975000000000001"/>
  </r>
  <r>
    <x v="9"/>
    <x v="10"/>
    <x v="0"/>
    <x v="1"/>
    <x v="1"/>
    <x v="4"/>
    <x v="2"/>
    <x v="0"/>
    <n v="13"/>
    <n v="0"/>
    <n v="7.15"/>
  </r>
  <r>
    <x v="5"/>
    <x v="8"/>
    <x v="5"/>
    <x v="1"/>
    <x v="1"/>
    <x v="2"/>
    <x v="0"/>
    <x v="0"/>
    <n v="1"/>
    <n v="0"/>
    <n v="0.26500000000000001"/>
  </r>
  <r>
    <x v="2"/>
    <x v="16"/>
    <x v="7"/>
    <x v="1"/>
    <x v="1"/>
    <x v="4"/>
    <x v="3"/>
    <x v="0"/>
    <n v="1"/>
    <n v="0"/>
    <n v="0.55000000000000004"/>
  </r>
  <r>
    <x v="0"/>
    <x v="6"/>
    <x v="4"/>
    <x v="0"/>
    <x v="0"/>
    <x v="0"/>
    <x v="3"/>
    <x v="0"/>
    <n v="1467"/>
    <n v="0"/>
    <n v="388.755"/>
  </r>
  <r>
    <x v="3"/>
    <x v="15"/>
    <x v="2"/>
    <x v="2"/>
    <x v="1"/>
    <x v="0"/>
    <x v="0"/>
    <x v="0"/>
    <n v="85"/>
    <n v="0"/>
    <n v="23.375"/>
  </r>
  <r>
    <x v="2"/>
    <x v="13"/>
    <x v="0"/>
    <x v="0"/>
    <x v="1"/>
    <x v="3"/>
    <x v="2"/>
    <x v="1"/>
    <n v="0"/>
    <n v="0"/>
    <n v="0"/>
  </r>
  <r>
    <x v="11"/>
    <x v="0"/>
    <x v="0"/>
    <x v="0"/>
    <x v="1"/>
    <x v="0"/>
    <x v="0"/>
    <x v="1"/>
    <n v="3"/>
    <n v="0"/>
    <n v="0"/>
  </r>
  <r>
    <x v="9"/>
    <x v="2"/>
    <x v="2"/>
    <x v="1"/>
    <x v="1"/>
    <x v="1"/>
    <x v="0"/>
    <x v="0"/>
    <n v="3"/>
    <n v="0.65210000000000001"/>
    <n v="1.35"/>
  </r>
  <r>
    <x v="8"/>
    <x v="8"/>
    <x v="5"/>
    <x v="1"/>
    <x v="1"/>
    <x v="1"/>
    <x v="1"/>
    <x v="0"/>
    <n v="14"/>
    <n v="3.1947000000000001"/>
    <n v="6.3000000000000007"/>
  </r>
  <r>
    <x v="0"/>
    <x v="2"/>
    <x v="2"/>
    <x v="1"/>
    <x v="1"/>
    <x v="0"/>
    <x v="2"/>
    <x v="0"/>
    <n v="46"/>
    <n v="0"/>
    <n v="12.190000000000001"/>
  </r>
  <r>
    <x v="3"/>
    <x v="11"/>
    <x v="2"/>
    <x v="0"/>
    <x v="1"/>
    <x v="5"/>
    <x v="0"/>
    <x v="1"/>
    <n v="64"/>
    <n v="1968.2824000000001"/>
    <n v="0"/>
  </r>
  <r>
    <x v="1"/>
    <x v="10"/>
    <x v="0"/>
    <x v="0"/>
    <x v="0"/>
    <x v="4"/>
    <x v="0"/>
    <x v="0"/>
    <n v="40"/>
    <n v="0"/>
    <n v="22"/>
  </r>
  <r>
    <x v="3"/>
    <x v="4"/>
    <x v="3"/>
    <x v="2"/>
    <x v="1"/>
    <x v="2"/>
    <x v="1"/>
    <x v="0"/>
    <n v="8"/>
    <n v="0"/>
    <n v="2.2000000000000002"/>
  </r>
  <r>
    <x v="7"/>
    <x v="5"/>
    <x v="1"/>
    <x v="0"/>
    <x v="1"/>
    <x v="1"/>
    <x v="2"/>
    <x v="0"/>
    <n v="218"/>
    <n v="60.613"/>
    <n v="98.100000000000009"/>
  </r>
  <r>
    <x v="8"/>
    <x v="6"/>
    <x v="4"/>
    <x v="2"/>
    <x v="1"/>
    <x v="2"/>
    <x v="2"/>
    <x v="0"/>
    <n v="70"/>
    <n v="0"/>
    <n v="19.25"/>
  </r>
  <r>
    <x v="7"/>
    <x v="5"/>
    <x v="1"/>
    <x v="0"/>
    <x v="1"/>
    <x v="4"/>
    <x v="3"/>
    <x v="0"/>
    <n v="1"/>
    <n v="0"/>
    <n v="0.55000000000000004"/>
  </r>
  <r>
    <x v="0"/>
    <x v="10"/>
    <x v="0"/>
    <x v="2"/>
    <x v="0"/>
    <x v="3"/>
    <x v="0"/>
    <x v="0"/>
    <n v="2"/>
    <n v="0"/>
    <n v="1.1000000000000001"/>
  </r>
  <r>
    <x v="4"/>
    <x v="12"/>
    <x v="1"/>
    <x v="0"/>
    <x v="1"/>
    <x v="2"/>
    <x v="3"/>
    <x v="1"/>
    <n v="4"/>
    <n v="0"/>
    <n v="0"/>
  </r>
  <r>
    <x v="8"/>
    <x v="4"/>
    <x v="3"/>
    <x v="0"/>
    <x v="1"/>
    <x v="2"/>
    <x v="0"/>
    <x v="1"/>
    <n v="4"/>
    <n v="0"/>
    <n v="0"/>
  </r>
  <r>
    <x v="7"/>
    <x v="15"/>
    <x v="2"/>
    <x v="0"/>
    <x v="1"/>
    <x v="0"/>
    <x v="2"/>
    <x v="0"/>
    <n v="5235"/>
    <n v="0"/>
    <n v="1439.625"/>
  </r>
  <r>
    <x v="2"/>
    <x v="15"/>
    <x v="2"/>
    <x v="0"/>
    <x v="1"/>
    <x v="2"/>
    <x v="3"/>
    <x v="0"/>
    <n v="126"/>
    <n v="0"/>
    <n v="34.65"/>
  </r>
  <r>
    <x v="1"/>
    <x v="11"/>
    <x v="2"/>
    <x v="1"/>
    <x v="1"/>
    <x v="2"/>
    <x v="0"/>
    <x v="0"/>
    <n v="18"/>
    <n v="0"/>
    <n v="4.95"/>
  </r>
  <r>
    <x v="3"/>
    <x v="7"/>
    <x v="2"/>
    <x v="0"/>
    <x v="1"/>
    <x v="2"/>
    <x v="2"/>
    <x v="1"/>
    <n v="3"/>
    <n v="0"/>
    <n v="0"/>
  </r>
  <r>
    <x v="4"/>
    <x v="4"/>
    <x v="3"/>
    <x v="0"/>
    <x v="0"/>
    <x v="2"/>
    <x v="1"/>
    <x v="0"/>
    <n v="3"/>
    <n v="0"/>
    <n v="0.79500000000000004"/>
  </r>
  <r>
    <x v="6"/>
    <x v="10"/>
    <x v="0"/>
    <x v="0"/>
    <x v="0"/>
    <x v="5"/>
    <x v="2"/>
    <x v="0"/>
    <n v="5"/>
    <n v="20.436299999999999"/>
    <n v="3.45"/>
  </r>
  <r>
    <x v="1"/>
    <x v="26"/>
    <x v="2"/>
    <x v="0"/>
    <x v="1"/>
    <x v="0"/>
    <x v="2"/>
    <x v="1"/>
    <n v="33"/>
    <n v="0"/>
    <n v="0"/>
  </r>
  <r>
    <x v="5"/>
    <x v="0"/>
    <x v="0"/>
    <x v="0"/>
    <x v="1"/>
    <x v="3"/>
    <x v="0"/>
    <x v="1"/>
    <n v="1"/>
    <n v="0"/>
    <n v="0"/>
  </r>
  <r>
    <x v="11"/>
    <x v="10"/>
    <x v="0"/>
    <x v="2"/>
    <x v="0"/>
    <x v="2"/>
    <x v="0"/>
    <x v="0"/>
    <n v="26"/>
    <n v="0"/>
    <n v="7.15"/>
  </r>
  <r>
    <x v="3"/>
    <x v="3"/>
    <x v="2"/>
    <x v="0"/>
    <x v="1"/>
    <x v="3"/>
    <x v="0"/>
    <x v="0"/>
    <n v="1"/>
    <n v="0"/>
    <n v="0.55000000000000004"/>
  </r>
  <r>
    <x v="9"/>
    <x v="6"/>
    <x v="4"/>
    <x v="0"/>
    <x v="1"/>
    <x v="3"/>
    <x v="3"/>
    <x v="0"/>
    <n v="330"/>
    <n v="0"/>
    <n v="181.5"/>
  </r>
  <r>
    <x v="4"/>
    <x v="8"/>
    <x v="5"/>
    <x v="2"/>
    <x v="1"/>
    <x v="3"/>
    <x v="3"/>
    <x v="0"/>
    <n v="1"/>
    <n v="0"/>
    <n v="0.55000000000000004"/>
  </r>
  <r>
    <x v="1"/>
    <x v="6"/>
    <x v="4"/>
    <x v="0"/>
    <x v="0"/>
    <x v="1"/>
    <x v="1"/>
    <x v="0"/>
    <n v="183"/>
    <n v="52.822600000000001"/>
    <n v="82.350000000000009"/>
  </r>
  <r>
    <x v="4"/>
    <x v="26"/>
    <x v="2"/>
    <x v="0"/>
    <x v="1"/>
    <x v="0"/>
    <x v="0"/>
    <x v="0"/>
    <n v="8"/>
    <n v="0"/>
    <n v="2.12"/>
  </r>
  <r>
    <x v="1"/>
    <x v="8"/>
    <x v="5"/>
    <x v="0"/>
    <x v="1"/>
    <x v="3"/>
    <x v="3"/>
    <x v="1"/>
    <n v="1"/>
    <n v="0"/>
    <n v="0"/>
  </r>
  <r>
    <x v="10"/>
    <x v="10"/>
    <x v="0"/>
    <x v="0"/>
    <x v="1"/>
    <x v="4"/>
    <x v="0"/>
    <x v="1"/>
    <n v="266"/>
    <n v="0"/>
    <n v="0"/>
  </r>
  <r>
    <x v="4"/>
    <x v="6"/>
    <x v="4"/>
    <x v="0"/>
    <x v="1"/>
    <x v="0"/>
    <x v="2"/>
    <x v="1"/>
    <n v="193"/>
    <n v="0"/>
    <n v="0"/>
  </r>
  <r>
    <x v="8"/>
    <x v="2"/>
    <x v="2"/>
    <x v="2"/>
    <x v="1"/>
    <x v="2"/>
    <x v="2"/>
    <x v="0"/>
    <n v="16"/>
    <n v="0"/>
    <n v="4.4000000000000004"/>
  </r>
  <r>
    <x v="7"/>
    <x v="0"/>
    <x v="0"/>
    <x v="1"/>
    <x v="1"/>
    <x v="2"/>
    <x v="3"/>
    <x v="0"/>
    <n v="2"/>
    <n v="0"/>
    <n v="0.55000000000000004"/>
  </r>
  <r>
    <x v="5"/>
    <x v="22"/>
    <x v="7"/>
    <x v="0"/>
    <x v="1"/>
    <x v="2"/>
    <x v="1"/>
    <x v="0"/>
    <n v="1"/>
    <n v="0"/>
    <n v="0.26500000000000001"/>
  </r>
  <r>
    <x v="1"/>
    <x v="0"/>
    <x v="0"/>
    <x v="0"/>
    <x v="1"/>
    <x v="0"/>
    <x v="2"/>
    <x v="0"/>
    <n v="1777"/>
    <n v="0"/>
    <n v="488.67500000000001"/>
  </r>
  <r>
    <x v="4"/>
    <x v="12"/>
    <x v="1"/>
    <x v="2"/>
    <x v="1"/>
    <x v="4"/>
    <x v="2"/>
    <x v="0"/>
    <n v="5"/>
    <n v="0"/>
    <n v="2.75"/>
  </r>
  <r>
    <x v="7"/>
    <x v="6"/>
    <x v="4"/>
    <x v="0"/>
    <x v="0"/>
    <x v="2"/>
    <x v="3"/>
    <x v="1"/>
    <n v="6"/>
    <n v="0"/>
    <n v="0"/>
  </r>
  <r>
    <x v="11"/>
    <x v="23"/>
    <x v="2"/>
    <x v="0"/>
    <x v="1"/>
    <x v="0"/>
    <x v="3"/>
    <x v="0"/>
    <n v="4"/>
    <n v="0"/>
    <n v="1.1000000000000001"/>
  </r>
  <r>
    <x v="5"/>
    <x v="4"/>
    <x v="3"/>
    <x v="2"/>
    <x v="1"/>
    <x v="2"/>
    <x v="3"/>
    <x v="0"/>
    <n v="29"/>
    <n v="0"/>
    <n v="7.6850000000000005"/>
  </r>
  <r>
    <x v="8"/>
    <x v="4"/>
    <x v="3"/>
    <x v="0"/>
    <x v="1"/>
    <x v="4"/>
    <x v="3"/>
    <x v="0"/>
    <n v="138"/>
    <n v="0"/>
    <n v="75.900000000000006"/>
  </r>
  <r>
    <x v="7"/>
    <x v="19"/>
    <x v="2"/>
    <x v="2"/>
    <x v="1"/>
    <x v="4"/>
    <x v="0"/>
    <x v="0"/>
    <n v="2"/>
    <n v="0"/>
    <n v="1.1000000000000001"/>
  </r>
  <r>
    <x v="6"/>
    <x v="15"/>
    <x v="2"/>
    <x v="0"/>
    <x v="1"/>
    <x v="4"/>
    <x v="1"/>
    <x v="0"/>
    <n v="7"/>
    <n v="0"/>
    <n v="3.85"/>
  </r>
  <r>
    <x v="0"/>
    <x v="6"/>
    <x v="4"/>
    <x v="1"/>
    <x v="1"/>
    <x v="0"/>
    <x v="3"/>
    <x v="0"/>
    <n v="43"/>
    <n v="0"/>
    <n v="11.395000000000001"/>
  </r>
  <r>
    <x v="7"/>
    <x v="19"/>
    <x v="2"/>
    <x v="0"/>
    <x v="1"/>
    <x v="4"/>
    <x v="1"/>
    <x v="1"/>
    <n v="8"/>
    <n v="0"/>
    <n v="0"/>
  </r>
  <r>
    <x v="10"/>
    <x v="18"/>
    <x v="9"/>
    <x v="0"/>
    <x v="1"/>
    <x v="2"/>
    <x v="3"/>
    <x v="0"/>
    <n v="3"/>
    <n v="0"/>
    <n v="0.82500000000000007"/>
  </r>
  <r>
    <x v="10"/>
    <x v="15"/>
    <x v="2"/>
    <x v="0"/>
    <x v="1"/>
    <x v="3"/>
    <x v="0"/>
    <x v="0"/>
    <n v="87"/>
    <n v="0"/>
    <n v="47.85"/>
  </r>
  <r>
    <x v="0"/>
    <x v="6"/>
    <x v="4"/>
    <x v="0"/>
    <x v="1"/>
    <x v="2"/>
    <x v="3"/>
    <x v="1"/>
    <n v="8"/>
    <n v="0"/>
    <n v="0"/>
  </r>
  <r>
    <x v="0"/>
    <x v="10"/>
    <x v="0"/>
    <x v="0"/>
    <x v="1"/>
    <x v="2"/>
    <x v="2"/>
    <x v="1"/>
    <n v="136"/>
    <n v="0"/>
    <n v="0"/>
  </r>
  <r>
    <x v="1"/>
    <x v="2"/>
    <x v="2"/>
    <x v="2"/>
    <x v="1"/>
    <x v="1"/>
    <x v="2"/>
    <x v="0"/>
    <n v="23"/>
    <n v="8.9662000000000006"/>
    <n v="10.35"/>
  </r>
  <r>
    <x v="6"/>
    <x v="6"/>
    <x v="4"/>
    <x v="0"/>
    <x v="0"/>
    <x v="2"/>
    <x v="2"/>
    <x v="1"/>
    <n v="15"/>
    <n v="0"/>
    <n v="0"/>
  </r>
  <r>
    <x v="6"/>
    <x v="12"/>
    <x v="1"/>
    <x v="2"/>
    <x v="1"/>
    <x v="1"/>
    <x v="1"/>
    <x v="0"/>
    <n v="2"/>
    <n v="0.30160000000000003"/>
    <n v="0.9"/>
  </r>
  <r>
    <x v="10"/>
    <x v="20"/>
    <x v="10"/>
    <x v="0"/>
    <x v="1"/>
    <x v="0"/>
    <x v="0"/>
    <x v="0"/>
    <n v="1"/>
    <n v="0"/>
    <n v="0.27500000000000002"/>
  </r>
  <r>
    <x v="1"/>
    <x v="23"/>
    <x v="2"/>
    <x v="0"/>
    <x v="1"/>
    <x v="2"/>
    <x v="0"/>
    <x v="0"/>
    <n v="2"/>
    <n v="0"/>
    <n v="0.55000000000000004"/>
  </r>
  <r>
    <x v="10"/>
    <x v="9"/>
    <x v="2"/>
    <x v="1"/>
    <x v="1"/>
    <x v="0"/>
    <x v="2"/>
    <x v="0"/>
    <n v="219"/>
    <n v="0"/>
    <n v="60.225000000000001"/>
  </r>
  <r>
    <x v="11"/>
    <x v="2"/>
    <x v="2"/>
    <x v="0"/>
    <x v="1"/>
    <x v="1"/>
    <x v="0"/>
    <x v="0"/>
    <n v="184"/>
    <n v="63.955500000000001"/>
    <n v="82.8"/>
  </r>
  <r>
    <x v="8"/>
    <x v="13"/>
    <x v="0"/>
    <x v="0"/>
    <x v="1"/>
    <x v="0"/>
    <x v="3"/>
    <x v="1"/>
    <n v="3"/>
    <n v="0"/>
    <n v="0"/>
  </r>
  <r>
    <x v="5"/>
    <x v="12"/>
    <x v="1"/>
    <x v="0"/>
    <x v="1"/>
    <x v="4"/>
    <x v="3"/>
    <x v="1"/>
    <n v="1"/>
    <n v="0"/>
    <n v="0"/>
  </r>
  <r>
    <x v="4"/>
    <x v="10"/>
    <x v="0"/>
    <x v="0"/>
    <x v="0"/>
    <x v="3"/>
    <x v="2"/>
    <x v="1"/>
    <n v="12"/>
    <n v="0"/>
    <n v="0"/>
  </r>
  <r>
    <x v="9"/>
    <x v="26"/>
    <x v="2"/>
    <x v="0"/>
    <x v="1"/>
    <x v="1"/>
    <x v="2"/>
    <x v="0"/>
    <n v="2"/>
    <n v="0.40280000000000005"/>
    <n v="0.9"/>
  </r>
  <r>
    <x v="11"/>
    <x v="0"/>
    <x v="0"/>
    <x v="2"/>
    <x v="1"/>
    <x v="2"/>
    <x v="2"/>
    <x v="0"/>
    <n v="8"/>
    <n v="0"/>
    <n v="2.2000000000000002"/>
  </r>
  <r>
    <x v="1"/>
    <x v="12"/>
    <x v="1"/>
    <x v="2"/>
    <x v="1"/>
    <x v="2"/>
    <x v="0"/>
    <x v="0"/>
    <n v="11"/>
    <n v="0"/>
    <n v="3.0250000000000004"/>
  </r>
  <r>
    <x v="9"/>
    <x v="17"/>
    <x v="8"/>
    <x v="1"/>
    <x v="1"/>
    <x v="3"/>
    <x v="3"/>
    <x v="0"/>
    <n v="13"/>
    <n v="0"/>
    <n v="7.15"/>
  </r>
  <r>
    <x v="9"/>
    <x v="12"/>
    <x v="1"/>
    <x v="0"/>
    <x v="1"/>
    <x v="2"/>
    <x v="1"/>
    <x v="0"/>
    <n v="33"/>
    <n v="0"/>
    <n v="8.745000000000001"/>
  </r>
  <r>
    <x v="1"/>
    <x v="10"/>
    <x v="0"/>
    <x v="0"/>
    <x v="1"/>
    <x v="5"/>
    <x v="2"/>
    <x v="0"/>
    <n v="1"/>
    <n v="16.717500000000001"/>
    <n v="0.69000000000000006"/>
  </r>
  <r>
    <x v="3"/>
    <x v="11"/>
    <x v="2"/>
    <x v="2"/>
    <x v="1"/>
    <x v="2"/>
    <x v="0"/>
    <x v="0"/>
    <n v="68"/>
    <n v="0"/>
    <n v="18.7"/>
  </r>
  <r>
    <x v="11"/>
    <x v="2"/>
    <x v="2"/>
    <x v="1"/>
    <x v="1"/>
    <x v="0"/>
    <x v="3"/>
    <x v="0"/>
    <n v="12"/>
    <n v="0"/>
    <n v="3.3000000000000003"/>
  </r>
  <r>
    <x v="0"/>
    <x v="16"/>
    <x v="7"/>
    <x v="1"/>
    <x v="1"/>
    <x v="0"/>
    <x v="2"/>
    <x v="0"/>
    <n v="56"/>
    <n v="0"/>
    <n v="14.84"/>
  </r>
  <r>
    <x v="6"/>
    <x v="10"/>
    <x v="0"/>
    <x v="0"/>
    <x v="1"/>
    <x v="0"/>
    <x v="1"/>
    <x v="1"/>
    <n v="91"/>
    <n v="0"/>
    <n v="0"/>
  </r>
  <r>
    <x v="3"/>
    <x v="10"/>
    <x v="0"/>
    <x v="1"/>
    <x v="1"/>
    <x v="0"/>
    <x v="2"/>
    <x v="0"/>
    <n v="864"/>
    <n v="0"/>
    <n v="237.60000000000002"/>
  </r>
  <r>
    <x v="11"/>
    <x v="18"/>
    <x v="9"/>
    <x v="0"/>
    <x v="1"/>
    <x v="1"/>
    <x v="3"/>
    <x v="0"/>
    <n v="67"/>
    <n v="61.286100000000005"/>
    <n v="30.150000000000002"/>
  </r>
  <r>
    <x v="10"/>
    <x v="17"/>
    <x v="8"/>
    <x v="0"/>
    <x v="1"/>
    <x v="5"/>
    <x v="3"/>
    <x v="1"/>
    <n v="2"/>
    <n v="20.784700000000001"/>
    <n v="0"/>
  </r>
  <r>
    <x v="10"/>
    <x v="12"/>
    <x v="1"/>
    <x v="0"/>
    <x v="1"/>
    <x v="2"/>
    <x v="1"/>
    <x v="0"/>
    <n v="40"/>
    <n v="0"/>
    <n v="11"/>
  </r>
  <r>
    <x v="5"/>
    <x v="16"/>
    <x v="7"/>
    <x v="0"/>
    <x v="1"/>
    <x v="0"/>
    <x v="1"/>
    <x v="0"/>
    <n v="298"/>
    <n v="0"/>
    <n v="78.97"/>
  </r>
  <r>
    <x v="0"/>
    <x v="1"/>
    <x v="1"/>
    <x v="0"/>
    <x v="1"/>
    <x v="1"/>
    <x v="0"/>
    <x v="0"/>
    <n v="231"/>
    <n v="74.2376"/>
    <n v="103.95"/>
  </r>
  <r>
    <x v="10"/>
    <x v="6"/>
    <x v="4"/>
    <x v="1"/>
    <x v="1"/>
    <x v="3"/>
    <x v="2"/>
    <x v="1"/>
    <n v="0"/>
    <n v="0"/>
    <n v="0"/>
  </r>
  <r>
    <x v="9"/>
    <x v="10"/>
    <x v="0"/>
    <x v="0"/>
    <x v="0"/>
    <x v="3"/>
    <x v="1"/>
    <x v="1"/>
    <n v="1"/>
    <n v="0"/>
    <n v="0"/>
  </r>
  <r>
    <x v="11"/>
    <x v="19"/>
    <x v="2"/>
    <x v="2"/>
    <x v="1"/>
    <x v="2"/>
    <x v="1"/>
    <x v="0"/>
    <n v="8"/>
    <n v="0"/>
    <n v="2.2000000000000002"/>
  </r>
  <r>
    <x v="6"/>
    <x v="10"/>
    <x v="0"/>
    <x v="2"/>
    <x v="1"/>
    <x v="3"/>
    <x v="0"/>
    <x v="1"/>
    <n v="4"/>
    <n v="0"/>
    <n v="0"/>
  </r>
  <r>
    <x v="4"/>
    <x v="15"/>
    <x v="2"/>
    <x v="0"/>
    <x v="1"/>
    <x v="3"/>
    <x v="2"/>
    <x v="1"/>
    <n v="10"/>
    <n v="0"/>
    <n v="0"/>
  </r>
  <r>
    <x v="2"/>
    <x v="13"/>
    <x v="0"/>
    <x v="2"/>
    <x v="1"/>
    <x v="3"/>
    <x v="2"/>
    <x v="0"/>
    <n v="3"/>
    <n v="0"/>
    <n v="1.6500000000000001"/>
  </r>
  <r>
    <x v="11"/>
    <x v="25"/>
    <x v="11"/>
    <x v="0"/>
    <x v="1"/>
    <x v="2"/>
    <x v="2"/>
    <x v="0"/>
    <n v="2"/>
    <n v="0"/>
    <n v="0.55000000000000004"/>
  </r>
  <r>
    <x v="9"/>
    <x v="7"/>
    <x v="2"/>
    <x v="0"/>
    <x v="1"/>
    <x v="3"/>
    <x v="3"/>
    <x v="0"/>
    <n v="1"/>
    <n v="0"/>
    <n v="0.55000000000000004"/>
  </r>
  <r>
    <x v="4"/>
    <x v="17"/>
    <x v="8"/>
    <x v="0"/>
    <x v="1"/>
    <x v="5"/>
    <x v="2"/>
    <x v="0"/>
    <n v="10"/>
    <n v="80.742800000000003"/>
    <n v="6.9"/>
  </r>
  <r>
    <x v="2"/>
    <x v="6"/>
    <x v="4"/>
    <x v="0"/>
    <x v="1"/>
    <x v="4"/>
    <x v="0"/>
    <x v="1"/>
    <n v="105"/>
    <n v="0"/>
    <n v="0"/>
  </r>
  <r>
    <x v="1"/>
    <x v="10"/>
    <x v="0"/>
    <x v="1"/>
    <x v="1"/>
    <x v="3"/>
    <x v="3"/>
    <x v="1"/>
    <n v="1"/>
    <n v="0"/>
    <n v="0"/>
  </r>
  <r>
    <x v="2"/>
    <x v="12"/>
    <x v="1"/>
    <x v="2"/>
    <x v="1"/>
    <x v="2"/>
    <x v="3"/>
    <x v="0"/>
    <n v="6"/>
    <n v="0"/>
    <n v="1.6500000000000001"/>
  </r>
  <r>
    <x v="6"/>
    <x v="22"/>
    <x v="7"/>
    <x v="0"/>
    <x v="1"/>
    <x v="1"/>
    <x v="1"/>
    <x v="0"/>
    <n v="6"/>
    <n v="3.0361000000000002"/>
    <n v="2.7"/>
  </r>
  <r>
    <x v="7"/>
    <x v="7"/>
    <x v="2"/>
    <x v="0"/>
    <x v="1"/>
    <x v="2"/>
    <x v="2"/>
    <x v="0"/>
    <n v="2"/>
    <n v="0"/>
    <n v="0.55000000000000004"/>
  </r>
  <r>
    <x v="7"/>
    <x v="11"/>
    <x v="2"/>
    <x v="2"/>
    <x v="1"/>
    <x v="4"/>
    <x v="2"/>
    <x v="0"/>
    <n v="12"/>
    <n v="0"/>
    <n v="6.6000000000000005"/>
  </r>
  <r>
    <x v="2"/>
    <x v="4"/>
    <x v="3"/>
    <x v="2"/>
    <x v="0"/>
    <x v="0"/>
    <x v="1"/>
    <x v="1"/>
    <n v="1"/>
    <n v="0"/>
    <n v="0"/>
  </r>
  <r>
    <x v="3"/>
    <x v="1"/>
    <x v="1"/>
    <x v="0"/>
    <x v="1"/>
    <x v="3"/>
    <x v="0"/>
    <x v="0"/>
    <n v="74"/>
    <n v="0"/>
    <n v="40.700000000000003"/>
  </r>
  <r>
    <x v="6"/>
    <x v="4"/>
    <x v="3"/>
    <x v="0"/>
    <x v="0"/>
    <x v="2"/>
    <x v="2"/>
    <x v="0"/>
    <n v="66"/>
    <n v="0"/>
    <n v="18.150000000000002"/>
  </r>
  <r>
    <x v="6"/>
    <x v="5"/>
    <x v="1"/>
    <x v="0"/>
    <x v="1"/>
    <x v="2"/>
    <x v="3"/>
    <x v="0"/>
    <n v="80"/>
    <n v="0"/>
    <n v="22"/>
  </r>
  <r>
    <x v="7"/>
    <x v="6"/>
    <x v="4"/>
    <x v="0"/>
    <x v="1"/>
    <x v="2"/>
    <x v="1"/>
    <x v="0"/>
    <n v="130"/>
    <n v="0"/>
    <n v="35.75"/>
  </r>
  <r>
    <x v="8"/>
    <x v="17"/>
    <x v="8"/>
    <x v="2"/>
    <x v="1"/>
    <x v="0"/>
    <x v="2"/>
    <x v="1"/>
    <n v="49"/>
    <n v="0"/>
    <n v="0"/>
  </r>
  <r>
    <x v="0"/>
    <x v="29"/>
    <x v="1"/>
    <x v="0"/>
    <x v="1"/>
    <x v="2"/>
    <x v="1"/>
    <x v="0"/>
    <n v="1"/>
    <n v="0"/>
    <n v="0.26500000000000001"/>
  </r>
  <r>
    <x v="6"/>
    <x v="1"/>
    <x v="1"/>
    <x v="2"/>
    <x v="1"/>
    <x v="3"/>
    <x v="2"/>
    <x v="0"/>
    <n v="16"/>
    <n v="0"/>
    <n v="8.8000000000000007"/>
  </r>
  <r>
    <x v="2"/>
    <x v="17"/>
    <x v="8"/>
    <x v="0"/>
    <x v="1"/>
    <x v="5"/>
    <x v="0"/>
    <x v="1"/>
    <n v="5"/>
    <n v="123.11930000000001"/>
    <n v="0"/>
  </r>
  <r>
    <x v="0"/>
    <x v="26"/>
    <x v="2"/>
    <x v="2"/>
    <x v="1"/>
    <x v="1"/>
    <x v="1"/>
    <x v="0"/>
    <n v="16"/>
    <n v="2.7645"/>
    <n v="7.2"/>
  </r>
  <r>
    <x v="9"/>
    <x v="1"/>
    <x v="1"/>
    <x v="0"/>
    <x v="1"/>
    <x v="0"/>
    <x v="2"/>
    <x v="0"/>
    <n v="5941"/>
    <n v="0"/>
    <n v="1574.365"/>
  </r>
  <r>
    <x v="4"/>
    <x v="22"/>
    <x v="7"/>
    <x v="2"/>
    <x v="1"/>
    <x v="3"/>
    <x v="2"/>
    <x v="0"/>
    <n v="1"/>
    <n v="0"/>
    <n v="0.55000000000000004"/>
  </r>
  <r>
    <x v="7"/>
    <x v="5"/>
    <x v="1"/>
    <x v="1"/>
    <x v="1"/>
    <x v="2"/>
    <x v="2"/>
    <x v="0"/>
    <n v="3"/>
    <n v="0"/>
    <n v="0.82500000000000007"/>
  </r>
  <r>
    <x v="4"/>
    <x v="6"/>
    <x v="4"/>
    <x v="0"/>
    <x v="1"/>
    <x v="3"/>
    <x v="1"/>
    <x v="0"/>
    <n v="64"/>
    <n v="0"/>
    <n v="35.200000000000003"/>
  </r>
  <r>
    <x v="1"/>
    <x v="11"/>
    <x v="2"/>
    <x v="0"/>
    <x v="1"/>
    <x v="4"/>
    <x v="0"/>
    <x v="1"/>
    <n v="51"/>
    <n v="0"/>
    <n v="0"/>
  </r>
  <r>
    <x v="6"/>
    <x v="19"/>
    <x v="2"/>
    <x v="1"/>
    <x v="1"/>
    <x v="0"/>
    <x v="3"/>
    <x v="1"/>
    <n v="5"/>
    <n v="0"/>
    <n v="0"/>
  </r>
  <r>
    <x v="5"/>
    <x v="10"/>
    <x v="0"/>
    <x v="2"/>
    <x v="1"/>
    <x v="0"/>
    <x v="2"/>
    <x v="0"/>
    <n v="2734"/>
    <n v="0"/>
    <n v="724.51"/>
  </r>
  <r>
    <x v="9"/>
    <x v="9"/>
    <x v="2"/>
    <x v="1"/>
    <x v="1"/>
    <x v="0"/>
    <x v="0"/>
    <x v="0"/>
    <n v="42"/>
    <n v="0"/>
    <n v="11.13"/>
  </r>
  <r>
    <x v="9"/>
    <x v="4"/>
    <x v="3"/>
    <x v="2"/>
    <x v="1"/>
    <x v="2"/>
    <x v="1"/>
    <x v="1"/>
    <n v="1"/>
    <n v="0"/>
    <n v="0"/>
  </r>
  <r>
    <x v="1"/>
    <x v="4"/>
    <x v="3"/>
    <x v="0"/>
    <x v="1"/>
    <x v="4"/>
    <x v="3"/>
    <x v="1"/>
    <n v="47"/>
    <n v="0"/>
    <n v="0"/>
  </r>
  <r>
    <x v="10"/>
    <x v="16"/>
    <x v="7"/>
    <x v="1"/>
    <x v="1"/>
    <x v="4"/>
    <x v="2"/>
    <x v="0"/>
    <n v="3"/>
    <n v="0"/>
    <n v="1.6500000000000001"/>
  </r>
  <r>
    <x v="10"/>
    <x v="9"/>
    <x v="2"/>
    <x v="0"/>
    <x v="1"/>
    <x v="2"/>
    <x v="2"/>
    <x v="0"/>
    <n v="879"/>
    <n v="0"/>
    <n v="241.72500000000002"/>
  </r>
  <r>
    <x v="4"/>
    <x v="4"/>
    <x v="3"/>
    <x v="0"/>
    <x v="1"/>
    <x v="3"/>
    <x v="0"/>
    <x v="0"/>
    <n v="430"/>
    <n v="0"/>
    <n v="236.5"/>
  </r>
  <r>
    <x v="5"/>
    <x v="4"/>
    <x v="3"/>
    <x v="2"/>
    <x v="1"/>
    <x v="3"/>
    <x v="0"/>
    <x v="0"/>
    <n v="9"/>
    <n v="0"/>
    <n v="4.95"/>
  </r>
  <r>
    <x v="2"/>
    <x v="19"/>
    <x v="2"/>
    <x v="0"/>
    <x v="1"/>
    <x v="0"/>
    <x v="3"/>
    <x v="1"/>
    <n v="146"/>
    <n v="0"/>
    <n v="0"/>
  </r>
  <r>
    <x v="3"/>
    <x v="4"/>
    <x v="3"/>
    <x v="0"/>
    <x v="1"/>
    <x v="4"/>
    <x v="2"/>
    <x v="1"/>
    <n v="117"/>
    <n v="0"/>
    <n v="0"/>
  </r>
  <r>
    <x v="2"/>
    <x v="17"/>
    <x v="8"/>
    <x v="2"/>
    <x v="1"/>
    <x v="5"/>
    <x v="2"/>
    <x v="0"/>
    <n v="4"/>
    <n v="33.202400000000004"/>
    <n v="2.7600000000000002"/>
  </r>
  <r>
    <x v="8"/>
    <x v="8"/>
    <x v="5"/>
    <x v="0"/>
    <x v="1"/>
    <x v="0"/>
    <x v="0"/>
    <x v="1"/>
    <n v="13"/>
    <n v="0"/>
    <n v="0"/>
  </r>
  <r>
    <x v="6"/>
    <x v="29"/>
    <x v="1"/>
    <x v="2"/>
    <x v="1"/>
    <x v="0"/>
    <x v="3"/>
    <x v="0"/>
    <n v="1"/>
    <n v="0"/>
    <n v="0.27500000000000002"/>
  </r>
  <r>
    <x v="10"/>
    <x v="17"/>
    <x v="8"/>
    <x v="2"/>
    <x v="1"/>
    <x v="1"/>
    <x v="0"/>
    <x v="0"/>
    <n v="214"/>
    <n v="51.861000000000004"/>
    <n v="96.300000000000011"/>
  </r>
  <r>
    <x v="10"/>
    <x v="10"/>
    <x v="0"/>
    <x v="0"/>
    <x v="1"/>
    <x v="4"/>
    <x v="3"/>
    <x v="0"/>
    <n v="58"/>
    <n v="0"/>
    <n v="31.900000000000002"/>
  </r>
  <r>
    <x v="0"/>
    <x v="13"/>
    <x v="0"/>
    <x v="0"/>
    <x v="1"/>
    <x v="2"/>
    <x v="1"/>
    <x v="0"/>
    <n v="2"/>
    <n v="0"/>
    <n v="0.53"/>
  </r>
  <r>
    <x v="5"/>
    <x v="21"/>
    <x v="0"/>
    <x v="0"/>
    <x v="1"/>
    <x v="2"/>
    <x v="2"/>
    <x v="0"/>
    <n v="7"/>
    <n v="0"/>
    <n v="1.855"/>
  </r>
  <r>
    <x v="5"/>
    <x v="0"/>
    <x v="0"/>
    <x v="2"/>
    <x v="1"/>
    <x v="1"/>
    <x v="3"/>
    <x v="0"/>
    <n v="5"/>
    <n v="0.9526"/>
    <n v="2.25"/>
  </r>
  <r>
    <x v="6"/>
    <x v="10"/>
    <x v="0"/>
    <x v="2"/>
    <x v="1"/>
    <x v="3"/>
    <x v="3"/>
    <x v="0"/>
    <n v="47"/>
    <n v="0"/>
    <n v="25.85"/>
  </r>
  <r>
    <x v="7"/>
    <x v="0"/>
    <x v="0"/>
    <x v="0"/>
    <x v="1"/>
    <x v="0"/>
    <x v="1"/>
    <x v="1"/>
    <n v="1"/>
    <n v="0"/>
    <n v="0"/>
  </r>
  <r>
    <x v="4"/>
    <x v="10"/>
    <x v="0"/>
    <x v="0"/>
    <x v="1"/>
    <x v="4"/>
    <x v="1"/>
    <x v="1"/>
    <n v="34"/>
    <n v="0"/>
    <n v="0"/>
  </r>
  <r>
    <x v="10"/>
    <x v="19"/>
    <x v="2"/>
    <x v="1"/>
    <x v="1"/>
    <x v="0"/>
    <x v="3"/>
    <x v="0"/>
    <n v="103"/>
    <n v="0"/>
    <n v="28.325000000000003"/>
  </r>
  <r>
    <x v="2"/>
    <x v="10"/>
    <x v="0"/>
    <x v="2"/>
    <x v="0"/>
    <x v="2"/>
    <x v="3"/>
    <x v="1"/>
    <n v="2"/>
    <n v="0"/>
    <n v="0"/>
  </r>
  <r>
    <x v="3"/>
    <x v="0"/>
    <x v="0"/>
    <x v="0"/>
    <x v="1"/>
    <x v="1"/>
    <x v="1"/>
    <x v="0"/>
    <n v="72"/>
    <n v="26.145500000000002"/>
    <n v="32.4"/>
  </r>
  <r>
    <x v="4"/>
    <x v="2"/>
    <x v="2"/>
    <x v="1"/>
    <x v="1"/>
    <x v="0"/>
    <x v="2"/>
    <x v="0"/>
    <n v="48"/>
    <n v="0"/>
    <n v="12.72"/>
  </r>
  <r>
    <x v="4"/>
    <x v="19"/>
    <x v="2"/>
    <x v="1"/>
    <x v="1"/>
    <x v="3"/>
    <x v="3"/>
    <x v="0"/>
    <n v="10"/>
    <n v="0"/>
    <n v="5.5"/>
  </r>
  <r>
    <x v="0"/>
    <x v="11"/>
    <x v="2"/>
    <x v="1"/>
    <x v="1"/>
    <x v="0"/>
    <x v="1"/>
    <x v="1"/>
    <n v="7"/>
    <n v="0"/>
    <n v="0"/>
  </r>
  <r>
    <x v="11"/>
    <x v="25"/>
    <x v="11"/>
    <x v="0"/>
    <x v="1"/>
    <x v="3"/>
    <x v="2"/>
    <x v="1"/>
    <n v="0"/>
    <n v="0"/>
    <n v="0"/>
  </r>
  <r>
    <x v="9"/>
    <x v="15"/>
    <x v="2"/>
    <x v="1"/>
    <x v="1"/>
    <x v="1"/>
    <x v="3"/>
    <x v="0"/>
    <n v="29"/>
    <n v="7.0598000000000001"/>
    <n v="13.05"/>
  </r>
  <r>
    <x v="8"/>
    <x v="21"/>
    <x v="0"/>
    <x v="0"/>
    <x v="1"/>
    <x v="0"/>
    <x v="3"/>
    <x v="0"/>
    <n v="16"/>
    <n v="0"/>
    <n v="4.4000000000000004"/>
  </r>
  <r>
    <x v="8"/>
    <x v="11"/>
    <x v="2"/>
    <x v="0"/>
    <x v="1"/>
    <x v="5"/>
    <x v="0"/>
    <x v="0"/>
    <n v="9"/>
    <n v="125.7574"/>
    <n v="6.21"/>
  </r>
  <r>
    <x v="10"/>
    <x v="8"/>
    <x v="5"/>
    <x v="0"/>
    <x v="1"/>
    <x v="0"/>
    <x v="1"/>
    <x v="1"/>
    <n v="1"/>
    <n v="0"/>
    <n v="0"/>
  </r>
  <r>
    <x v="10"/>
    <x v="23"/>
    <x v="2"/>
    <x v="0"/>
    <x v="1"/>
    <x v="3"/>
    <x v="2"/>
    <x v="0"/>
    <n v="9"/>
    <n v="0"/>
    <n v="4.95"/>
  </r>
  <r>
    <x v="7"/>
    <x v="11"/>
    <x v="2"/>
    <x v="0"/>
    <x v="1"/>
    <x v="1"/>
    <x v="0"/>
    <x v="0"/>
    <n v="2314"/>
    <n v="746.17790000000002"/>
    <n v="1041.3"/>
  </r>
  <r>
    <x v="11"/>
    <x v="19"/>
    <x v="2"/>
    <x v="2"/>
    <x v="1"/>
    <x v="3"/>
    <x v="2"/>
    <x v="0"/>
    <n v="48"/>
    <n v="0"/>
    <n v="26.400000000000002"/>
  </r>
  <r>
    <x v="2"/>
    <x v="10"/>
    <x v="0"/>
    <x v="0"/>
    <x v="0"/>
    <x v="0"/>
    <x v="0"/>
    <x v="1"/>
    <n v="21"/>
    <n v="0"/>
    <n v="0"/>
  </r>
  <r>
    <x v="1"/>
    <x v="5"/>
    <x v="1"/>
    <x v="2"/>
    <x v="1"/>
    <x v="0"/>
    <x v="2"/>
    <x v="0"/>
    <n v="70"/>
    <n v="0"/>
    <n v="19.25"/>
  </r>
  <r>
    <x v="1"/>
    <x v="6"/>
    <x v="4"/>
    <x v="0"/>
    <x v="0"/>
    <x v="0"/>
    <x v="1"/>
    <x v="1"/>
    <n v="3"/>
    <n v="0"/>
    <n v="0"/>
  </r>
  <r>
    <x v="4"/>
    <x v="10"/>
    <x v="0"/>
    <x v="1"/>
    <x v="1"/>
    <x v="2"/>
    <x v="3"/>
    <x v="0"/>
    <n v="32"/>
    <n v="0"/>
    <n v="8.48"/>
  </r>
  <r>
    <x v="5"/>
    <x v="2"/>
    <x v="2"/>
    <x v="0"/>
    <x v="1"/>
    <x v="2"/>
    <x v="3"/>
    <x v="0"/>
    <n v="46"/>
    <n v="0"/>
    <n v="12.190000000000001"/>
  </r>
  <r>
    <x v="10"/>
    <x v="4"/>
    <x v="3"/>
    <x v="1"/>
    <x v="1"/>
    <x v="0"/>
    <x v="1"/>
    <x v="0"/>
    <n v="5"/>
    <n v="0"/>
    <n v="1.375"/>
  </r>
  <r>
    <x v="7"/>
    <x v="3"/>
    <x v="2"/>
    <x v="0"/>
    <x v="1"/>
    <x v="4"/>
    <x v="1"/>
    <x v="0"/>
    <n v="1"/>
    <n v="0"/>
    <n v="0.55000000000000004"/>
  </r>
  <r>
    <x v="11"/>
    <x v="6"/>
    <x v="4"/>
    <x v="0"/>
    <x v="1"/>
    <x v="2"/>
    <x v="0"/>
    <x v="1"/>
    <n v="10"/>
    <n v="0"/>
    <n v="0"/>
  </r>
  <r>
    <x v="1"/>
    <x v="16"/>
    <x v="7"/>
    <x v="0"/>
    <x v="1"/>
    <x v="0"/>
    <x v="0"/>
    <x v="1"/>
    <n v="2"/>
    <n v="0"/>
    <n v="0"/>
  </r>
  <r>
    <x v="7"/>
    <x v="11"/>
    <x v="2"/>
    <x v="1"/>
    <x v="1"/>
    <x v="1"/>
    <x v="2"/>
    <x v="0"/>
    <n v="146"/>
    <n v="44.003900000000002"/>
    <n v="65.7"/>
  </r>
  <r>
    <x v="1"/>
    <x v="10"/>
    <x v="0"/>
    <x v="0"/>
    <x v="1"/>
    <x v="2"/>
    <x v="1"/>
    <x v="1"/>
    <n v="8"/>
    <n v="0"/>
    <n v="0"/>
  </r>
  <r>
    <x v="0"/>
    <x v="4"/>
    <x v="3"/>
    <x v="0"/>
    <x v="1"/>
    <x v="2"/>
    <x v="2"/>
    <x v="1"/>
    <n v="94"/>
    <n v="0"/>
    <n v="0"/>
  </r>
  <r>
    <x v="6"/>
    <x v="6"/>
    <x v="4"/>
    <x v="1"/>
    <x v="0"/>
    <x v="3"/>
    <x v="2"/>
    <x v="1"/>
    <n v="0"/>
    <n v="0"/>
    <n v="0"/>
  </r>
  <r>
    <x v="11"/>
    <x v="10"/>
    <x v="0"/>
    <x v="2"/>
    <x v="1"/>
    <x v="0"/>
    <x v="2"/>
    <x v="1"/>
    <n v="43"/>
    <n v="0"/>
    <n v="0"/>
  </r>
  <r>
    <x v="1"/>
    <x v="23"/>
    <x v="2"/>
    <x v="2"/>
    <x v="1"/>
    <x v="0"/>
    <x v="3"/>
    <x v="0"/>
    <n v="5"/>
    <n v="0"/>
    <n v="1.365"/>
  </r>
  <r>
    <x v="6"/>
    <x v="10"/>
    <x v="0"/>
    <x v="2"/>
    <x v="0"/>
    <x v="3"/>
    <x v="3"/>
    <x v="0"/>
    <n v="4"/>
    <n v="0"/>
    <n v="2.2000000000000002"/>
  </r>
  <r>
    <x v="4"/>
    <x v="10"/>
    <x v="0"/>
    <x v="2"/>
    <x v="1"/>
    <x v="4"/>
    <x v="2"/>
    <x v="0"/>
    <n v="91"/>
    <n v="0"/>
    <n v="50.050000000000004"/>
  </r>
  <r>
    <x v="9"/>
    <x v="10"/>
    <x v="0"/>
    <x v="0"/>
    <x v="1"/>
    <x v="4"/>
    <x v="0"/>
    <x v="0"/>
    <n v="195"/>
    <n v="0"/>
    <n v="107.25"/>
  </r>
  <r>
    <x v="1"/>
    <x v="15"/>
    <x v="2"/>
    <x v="0"/>
    <x v="1"/>
    <x v="2"/>
    <x v="0"/>
    <x v="0"/>
    <n v="109"/>
    <n v="0"/>
    <n v="29.975000000000001"/>
  </r>
  <r>
    <x v="11"/>
    <x v="8"/>
    <x v="5"/>
    <x v="0"/>
    <x v="1"/>
    <x v="2"/>
    <x v="1"/>
    <x v="0"/>
    <n v="6"/>
    <n v="0"/>
    <n v="1.6500000000000001"/>
  </r>
  <r>
    <x v="7"/>
    <x v="8"/>
    <x v="5"/>
    <x v="2"/>
    <x v="1"/>
    <x v="4"/>
    <x v="3"/>
    <x v="0"/>
    <n v="6"/>
    <n v="0"/>
    <n v="3.3000000000000003"/>
  </r>
  <r>
    <x v="4"/>
    <x v="10"/>
    <x v="0"/>
    <x v="1"/>
    <x v="0"/>
    <x v="2"/>
    <x v="3"/>
    <x v="0"/>
    <n v="1"/>
    <n v="0"/>
    <n v="0.26500000000000001"/>
  </r>
  <r>
    <x v="7"/>
    <x v="8"/>
    <x v="5"/>
    <x v="2"/>
    <x v="1"/>
    <x v="1"/>
    <x v="0"/>
    <x v="0"/>
    <n v="1"/>
    <n v="0.15040000000000001"/>
    <n v="0.45"/>
  </r>
  <r>
    <x v="3"/>
    <x v="19"/>
    <x v="2"/>
    <x v="1"/>
    <x v="1"/>
    <x v="1"/>
    <x v="1"/>
    <x v="0"/>
    <n v="15"/>
    <n v="4.2793000000000001"/>
    <n v="6.75"/>
  </r>
  <r>
    <x v="1"/>
    <x v="10"/>
    <x v="0"/>
    <x v="1"/>
    <x v="1"/>
    <x v="0"/>
    <x v="3"/>
    <x v="0"/>
    <n v="286"/>
    <n v="0"/>
    <n v="78.27000000000001"/>
  </r>
  <r>
    <x v="9"/>
    <x v="4"/>
    <x v="3"/>
    <x v="0"/>
    <x v="0"/>
    <x v="0"/>
    <x v="2"/>
    <x v="1"/>
    <n v="19"/>
    <n v="0"/>
    <n v="0"/>
  </r>
  <r>
    <x v="4"/>
    <x v="5"/>
    <x v="1"/>
    <x v="0"/>
    <x v="1"/>
    <x v="0"/>
    <x v="2"/>
    <x v="1"/>
    <n v="33"/>
    <n v="0"/>
    <n v="0"/>
  </r>
  <r>
    <x v="0"/>
    <x v="11"/>
    <x v="2"/>
    <x v="2"/>
    <x v="1"/>
    <x v="2"/>
    <x v="2"/>
    <x v="1"/>
    <n v="18"/>
    <n v="0"/>
    <n v="0"/>
  </r>
  <r>
    <x v="2"/>
    <x v="3"/>
    <x v="2"/>
    <x v="0"/>
    <x v="1"/>
    <x v="3"/>
    <x v="2"/>
    <x v="1"/>
    <n v="0"/>
    <n v="0"/>
    <n v="0"/>
  </r>
  <r>
    <x v="1"/>
    <x v="22"/>
    <x v="7"/>
    <x v="0"/>
    <x v="1"/>
    <x v="1"/>
    <x v="0"/>
    <x v="0"/>
    <n v="9"/>
    <n v="2.1920000000000002"/>
    <n v="4.05"/>
  </r>
  <r>
    <x v="10"/>
    <x v="9"/>
    <x v="2"/>
    <x v="2"/>
    <x v="1"/>
    <x v="2"/>
    <x v="0"/>
    <x v="0"/>
    <n v="16"/>
    <n v="0"/>
    <n v="4.4000000000000004"/>
  </r>
  <r>
    <x v="11"/>
    <x v="4"/>
    <x v="3"/>
    <x v="1"/>
    <x v="1"/>
    <x v="4"/>
    <x v="2"/>
    <x v="1"/>
    <n v="4"/>
    <n v="0"/>
    <n v="0"/>
  </r>
  <r>
    <x v="8"/>
    <x v="17"/>
    <x v="8"/>
    <x v="0"/>
    <x v="1"/>
    <x v="4"/>
    <x v="0"/>
    <x v="1"/>
    <n v="93"/>
    <n v="0"/>
    <n v="0"/>
  </r>
  <r>
    <x v="0"/>
    <x v="16"/>
    <x v="7"/>
    <x v="2"/>
    <x v="1"/>
    <x v="1"/>
    <x v="3"/>
    <x v="0"/>
    <n v="9"/>
    <n v="5.0749000000000004"/>
    <n v="4.05"/>
  </r>
  <r>
    <x v="0"/>
    <x v="6"/>
    <x v="4"/>
    <x v="0"/>
    <x v="0"/>
    <x v="2"/>
    <x v="2"/>
    <x v="0"/>
    <n v="342"/>
    <n v="0"/>
    <n v="90.63000000000001"/>
  </r>
  <r>
    <x v="2"/>
    <x v="19"/>
    <x v="2"/>
    <x v="0"/>
    <x v="1"/>
    <x v="1"/>
    <x v="3"/>
    <x v="0"/>
    <n v="804"/>
    <n v="225.2509"/>
    <n v="361.8"/>
  </r>
  <r>
    <x v="9"/>
    <x v="22"/>
    <x v="7"/>
    <x v="2"/>
    <x v="1"/>
    <x v="2"/>
    <x v="2"/>
    <x v="0"/>
    <n v="1"/>
    <n v="0"/>
    <n v="0.26500000000000001"/>
  </r>
  <r>
    <x v="9"/>
    <x v="8"/>
    <x v="5"/>
    <x v="0"/>
    <x v="1"/>
    <x v="0"/>
    <x v="0"/>
    <x v="0"/>
    <n v="388"/>
    <n v="0"/>
    <n v="102.82000000000001"/>
  </r>
  <r>
    <x v="5"/>
    <x v="15"/>
    <x v="2"/>
    <x v="2"/>
    <x v="1"/>
    <x v="0"/>
    <x v="2"/>
    <x v="0"/>
    <n v="424"/>
    <n v="0"/>
    <n v="112.36"/>
  </r>
  <r>
    <x v="3"/>
    <x v="8"/>
    <x v="5"/>
    <x v="0"/>
    <x v="1"/>
    <x v="4"/>
    <x v="1"/>
    <x v="1"/>
    <n v="3"/>
    <n v="0"/>
    <n v="0"/>
  </r>
  <r>
    <x v="6"/>
    <x v="12"/>
    <x v="1"/>
    <x v="2"/>
    <x v="1"/>
    <x v="3"/>
    <x v="0"/>
    <x v="0"/>
    <n v="2"/>
    <n v="0"/>
    <n v="1.1000000000000001"/>
  </r>
  <r>
    <x v="1"/>
    <x v="4"/>
    <x v="3"/>
    <x v="0"/>
    <x v="0"/>
    <x v="3"/>
    <x v="2"/>
    <x v="0"/>
    <n v="59"/>
    <n v="0"/>
    <n v="32.450000000000003"/>
  </r>
  <r>
    <x v="7"/>
    <x v="1"/>
    <x v="1"/>
    <x v="2"/>
    <x v="1"/>
    <x v="4"/>
    <x v="2"/>
    <x v="0"/>
    <n v="11"/>
    <n v="0"/>
    <n v="6.0500000000000007"/>
  </r>
  <r>
    <x v="9"/>
    <x v="2"/>
    <x v="2"/>
    <x v="1"/>
    <x v="1"/>
    <x v="3"/>
    <x v="2"/>
    <x v="1"/>
    <n v="0"/>
    <n v="0"/>
    <n v="0"/>
  </r>
  <r>
    <x v="6"/>
    <x v="6"/>
    <x v="4"/>
    <x v="2"/>
    <x v="0"/>
    <x v="1"/>
    <x v="3"/>
    <x v="0"/>
    <n v="31"/>
    <n v="8.1288"/>
    <n v="13.950000000000001"/>
  </r>
  <r>
    <x v="4"/>
    <x v="5"/>
    <x v="1"/>
    <x v="2"/>
    <x v="1"/>
    <x v="1"/>
    <x v="2"/>
    <x v="0"/>
    <n v="18"/>
    <n v="3.1461000000000001"/>
    <n v="8.1"/>
  </r>
  <r>
    <x v="7"/>
    <x v="6"/>
    <x v="4"/>
    <x v="2"/>
    <x v="1"/>
    <x v="1"/>
    <x v="2"/>
    <x v="0"/>
    <n v="220"/>
    <n v="67.150400000000005"/>
    <n v="99"/>
  </r>
  <r>
    <x v="9"/>
    <x v="21"/>
    <x v="0"/>
    <x v="0"/>
    <x v="1"/>
    <x v="2"/>
    <x v="3"/>
    <x v="0"/>
    <n v="3"/>
    <n v="0"/>
    <n v="0.79500000000000004"/>
  </r>
  <r>
    <x v="10"/>
    <x v="4"/>
    <x v="3"/>
    <x v="0"/>
    <x v="1"/>
    <x v="3"/>
    <x v="1"/>
    <x v="1"/>
    <n v="7"/>
    <n v="0"/>
    <n v="0"/>
  </r>
  <r>
    <x v="9"/>
    <x v="21"/>
    <x v="0"/>
    <x v="2"/>
    <x v="1"/>
    <x v="1"/>
    <x v="2"/>
    <x v="0"/>
    <n v="1"/>
    <n v="0.20130000000000001"/>
    <n v="0.45"/>
  </r>
  <r>
    <x v="7"/>
    <x v="15"/>
    <x v="2"/>
    <x v="1"/>
    <x v="1"/>
    <x v="2"/>
    <x v="2"/>
    <x v="0"/>
    <n v="11"/>
    <n v="0"/>
    <n v="3.0250000000000004"/>
  </r>
  <r>
    <x v="8"/>
    <x v="11"/>
    <x v="2"/>
    <x v="2"/>
    <x v="1"/>
    <x v="0"/>
    <x v="1"/>
    <x v="1"/>
    <n v="4"/>
    <n v="0"/>
    <n v="0"/>
  </r>
  <r>
    <x v="2"/>
    <x v="16"/>
    <x v="7"/>
    <x v="0"/>
    <x v="1"/>
    <x v="1"/>
    <x v="2"/>
    <x v="0"/>
    <n v="984"/>
    <n v="265.46050000000002"/>
    <n v="442.8"/>
  </r>
  <r>
    <x v="5"/>
    <x v="6"/>
    <x v="4"/>
    <x v="1"/>
    <x v="1"/>
    <x v="4"/>
    <x v="0"/>
    <x v="0"/>
    <n v="2"/>
    <n v="0"/>
    <n v="1.1000000000000001"/>
  </r>
  <r>
    <x v="5"/>
    <x v="11"/>
    <x v="2"/>
    <x v="0"/>
    <x v="1"/>
    <x v="3"/>
    <x v="3"/>
    <x v="0"/>
    <n v="389"/>
    <n v="0"/>
    <n v="213.95000000000002"/>
  </r>
  <r>
    <x v="6"/>
    <x v="13"/>
    <x v="0"/>
    <x v="1"/>
    <x v="1"/>
    <x v="0"/>
    <x v="3"/>
    <x v="0"/>
    <n v="2"/>
    <n v="0"/>
    <n v="0.55000000000000004"/>
  </r>
  <r>
    <x v="1"/>
    <x v="11"/>
    <x v="2"/>
    <x v="0"/>
    <x v="1"/>
    <x v="5"/>
    <x v="1"/>
    <x v="1"/>
    <n v="26"/>
    <n v="509.37030000000004"/>
    <n v="0"/>
  </r>
  <r>
    <x v="6"/>
    <x v="12"/>
    <x v="1"/>
    <x v="2"/>
    <x v="1"/>
    <x v="2"/>
    <x v="1"/>
    <x v="0"/>
    <n v="2"/>
    <n v="0"/>
    <n v="0.55000000000000004"/>
  </r>
  <r>
    <x v="2"/>
    <x v="25"/>
    <x v="11"/>
    <x v="0"/>
    <x v="1"/>
    <x v="3"/>
    <x v="2"/>
    <x v="1"/>
    <n v="0"/>
    <n v="0"/>
    <n v="0"/>
  </r>
  <r>
    <x v="2"/>
    <x v="15"/>
    <x v="2"/>
    <x v="0"/>
    <x v="1"/>
    <x v="0"/>
    <x v="3"/>
    <x v="1"/>
    <n v="41"/>
    <n v="0"/>
    <n v="0"/>
  </r>
  <r>
    <x v="1"/>
    <x v="15"/>
    <x v="2"/>
    <x v="1"/>
    <x v="1"/>
    <x v="0"/>
    <x v="1"/>
    <x v="0"/>
    <n v="3"/>
    <n v="0"/>
    <n v="0.82500000000000007"/>
  </r>
  <r>
    <x v="0"/>
    <x v="13"/>
    <x v="0"/>
    <x v="1"/>
    <x v="1"/>
    <x v="2"/>
    <x v="2"/>
    <x v="0"/>
    <n v="5"/>
    <n v="0"/>
    <n v="1.325"/>
  </r>
  <r>
    <x v="6"/>
    <x v="17"/>
    <x v="8"/>
    <x v="0"/>
    <x v="1"/>
    <x v="3"/>
    <x v="2"/>
    <x v="1"/>
    <n v="83"/>
    <n v="0"/>
    <n v="0"/>
  </r>
  <r>
    <x v="7"/>
    <x v="3"/>
    <x v="2"/>
    <x v="2"/>
    <x v="1"/>
    <x v="3"/>
    <x v="2"/>
    <x v="1"/>
    <n v="0"/>
    <n v="0"/>
    <n v="0"/>
  </r>
  <r>
    <x v="10"/>
    <x v="8"/>
    <x v="5"/>
    <x v="0"/>
    <x v="1"/>
    <x v="5"/>
    <x v="3"/>
    <x v="0"/>
    <n v="3"/>
    <n v="16.569800000000001"/>
    <n v="2.0700000000000003"/>
  </r>
  <r>
    <x v="4"/>
    <x v="0"/>
    <x v="0"/>
    <x v="0"/>
    <x v="1"/>
    <x v="2"/>
    <x v="0"/>
    <x v="0"/>
    <n v="28"/>
    <n v="0"/>
    <n v="7.42"/>
  </r>
  <r>
    <x v="8"/>
    <x v="9"/>
    <x v="2"/>
    <x v="0"/>
    <x v="1"/>
    <x v="4"/>
    <x v="3"/>
    <x v="1"/>
    <n v="26"/>
    <n v="0"/>
    <n v="0"/>
  </r>
  <r>
    <x v="4"/>
    <x v="5"/>
    <x v="1"/>
    <x v="2"/>
    <x v="1"/>
    <x v="0"/>
    <x v="2"/>
    <x v="0"/>
    <n v="56"/>
    <n v="0"/>
    <n v="14.84"/>
  </r>
  <r>
    <x v="2"/>
    <x v="1"/>
    <x v="1"/>
    <x v="1"/>
    <x v="1"/>
    <x v="2"/>
    <x v="2"/>
    <x v="0"/>
    <n v="4"/>
    <n v="0"/>
    <n v="1.1000000000000001"/>
  </r>
  <r>
    <x v="1"/>
    <x v="0"/>
    <x v="0"/>
    <x v="0"/>
    <x v="1"/>
    <x v="2"/>
    <x v="3"/>
    <x v="0"/>
    <n v="50"/>
    <n v="0"/>
    <n v="13.71"/>
  </r>
  <r>
    <x v="5"/>
    <x v="19"/>
    <x v="2"/>
    <x v="1"/>
    <x v="1"/>
    <x v="3"/>
    <x v="2"/>
    <x v="1"/>
    <n v="0"/>
    <n v="0"/>
    <n v="0"/>
  </r>
  <r>
    <x v="5"/>
    <x v="15"/>
    <x v="2"/>
    <x v="1"/>
    <x v="1"/>
    <x v="3"/>
    <x v="0"/>
    <x v="0"/>
    <n v="2"/>
    <n v="0"/>
    <n v="1.1000000000000001"/>
  </r>
  <r>
    <x v="9"/>
    <x v="6"/>
    <x v="4"/>
    <x v="0"/>
    <x v="0"/>
    <x v="2"/>
    <x v="0"/>
    <x v="1"/>
    <n v="1"/>
    <n v="0"/>
    <n v="0"/>
  </r>
  <r>
    <x v="0"/>
    <x v="11"/>
    <x v="2"/>
    <x v="1"/>
    <x v="1"/>
    <x v="1"/>
    <x v="1"/>
    <x v="0"/>
    <n v="53"/>
    <n v="21.109000000000002"/>
    <n v="23.85"/>
  </r>
  <r>
    <x v="5"/>
    <x v="19"/>
    <x v="2"/>
    <x v="2"/>
    <x v="1"/>
    <x v="2"/>
    <x v="1"/>
    <x v="1"/>
    <n v="2"/>
    <n v="0"/>
    <n v="0"/>
  </r>
  <r>
    <x v="5"/>
    <x v="6"/>
    <x v="4"/>
    <x v="0"/>
    <x v="1"/>
    <x v="3"/>
    <x v="2"/>
    <x v="1"/>
    <n v="59"/>
    <n v="0"/>
    <n v="0"/>
  </r>
  <r>
    <x v="3"/>
    <x v="22"/>
    <x v="7"/>
    <x v="0"/>
    <x v="1"/>
    <x v="3"/>
    <x v="0"/>
    <x v="0"/>
    <n v="8"/>
    <n v="0"/>
    <n v="4.4000000000000004"/>
  </r>
  <r>
    <x v="8"/>
    <x v="17"/>
    <x v="8"/>
    <x v="1"/>
    <x v="1"/>
    <x v="4"/>
    <x v="0"/>
    <x v="0"/>
    <n v="1"/>
    <n v="0"/>
    <n v="0.55000000000000004"/>
  </r>
  <r>
    <x v="10"/>
    <x v="5"/>
    <x v="1"/>
    <x v="0"/>
    <x v="1"/>
    <x v="2"/>
    <x v="1"/>
    <x v="0"/>
    <n v="14"/>
    <n v="0"/>
    <n v="3.85"/>
  </r>
  <r>
    <x v="2"/>
    <x v="20"/>
    <x v="10"/>
    <x v="2"/>
    <x v="1"/>
    <x v="3"/>
    <x v="2"/>
    <x v="1"/>
    <n v="0"/>
    <n v="0"/>
    <n v="0"/>
  </r>
  <r>
    <x v="9"/>
    <x v="0"/>
    <x v="0"/>
    <x v="0"/>
    <x v="0"/>
    <x v="0"/>
    <x v="3"/>
    <x v="0"/>
    <n v="6"/>
    <n v="0"/>
    <n v="1.59"/>
  </r>
  <r>
    <x v="11"/>
    <x v="6"/>
    <x v="4"/>
    <x v="0"/>
    <x v="0"/>
    <x v="1"/>
    <x v="1"/>
    <x v="0"/>
    <n v="128"/>
    <n v="34.029299999999999"/>
    <n v="57.6"/>
  </r>
  <r>
    <x v="6"/>
    <x v="21"/>
    <x v="0"/>
    <x v="0"/>
    <x v="1"/>
    <x v="3"/>
    <x v="1"/>
    <x v="0"/>
    <n v="1"/>
    <n v="0"/>
    <n v="0.55000000000000004"/>
  </r>
  <r>
    <x v="3"/>
    <x v="10"/>
    <x v="0"/>
    <x v="1"/>
    <x v="0"/>
    <x v="3"/>
    <x v="3"/>
    <x v="0"/>
    <n v="1"/>
    <n v="0"/>
    <n v="0.55000000000000004"/>
  </r>
  <r>
    <x v="3"/>
    <x v="15"/>
    <x v="2"/>
    <x v="0"/>
    <x v="1"/>
    <x v="4"/>
    <x v="0"/>
    <x v="1"/>
    <n v="1"/>
    <n v="0"/>
    <n v="0"/>
  </r>
  <r>
    <x v="0"/>
    <x v="6"/>
    <x v="4"/>
    <x v="0"/>
    <x v="1"/>
    <x v="3"/>
    <x v="0"/>
    <x v="1"/>
    <n v="16"/>
    <n v="0"/>
    <n v="0"/>
  </r>
  <r>
    <x v="4"/>
    <x v="9"/>
    <x v="2"/>
    <x v="1"/>
    <x v="1"/>
    <x v="3"/>
    <x v="1"/>
    <x v="0"/>
    <n v="2"/>
    <n v="0"/>
    <n v="1.1000000000000001"/>
  </r>
  <r>
    <x v="2"/>
    <x v="7"/>
    <x v="2"/>
    <x v="2"/>
    <x v="1"/>
    <x v="0"/>
    <x v="2"/>
    <x v="0"/>
    <n v="1"/>
    <n v="0"/>
    <n v="0.27500000000000002"/>
  </r>
  <r>
    <x v="9"/>
    <x v="0"/>
    <x v="0"/>
    <x v="0"/>
    <x v="1"/>
    <x v="2"/>
    <x v="2"/>
    <x v="0"/>
    <n v="186"/>
    <n v="0"/>
    <n v="49.29"/>
  </r>
  <r>
    <x v="11"/>
    <x v="16"/>
    <x v="7"/>
    <x v="0"/>
    <x v="1"/>
    <x v="4"/>
    <x v="2"/>
    <x v="0"/>
    <n v="46"/>
    <n v="0"/>
    <n v="25.3"/>
  </r>
  <r>
    <x v="10"/>
    <x v="9"/>
    <x v="2"/>
    <x v="2"/>
    <x v="1"/>
    <x v="0"/>
    <x v="3"/>
    <x v="0"/>
    <n v="146"/>
    <n v="0"/>
    <n v="40.15"/>
  </r>
  <r>
    <x v="2"/>
    <x v="18"/>
    <x v="9"/>
    <x v="0"/>
    <x v="1"/>
    <x v="1"/>
    <x v="0"/>
    <x v="0"/>
    <n v="6"/>
    <n v="4.3727999999999998"/>
    <n v="2.7"/>
  </r>
  <r>
    <x v="9"/>
    <x v="19"/>
    <x v="2"/>
    <x v="2"/>
    <x v="1"/>
    <x v="1"/>
    <x v="2"/>
    <x v="0"/>
    <n v="138"/>
    <n v="33.082300000000004"/>
    <n v="62.1"/>
  </r>
  <r>
    <x v="3"/>
    <x v="11"/>
    <x v="2"/>
    <x v="0"/>
    <x v="1"/>
    <x v="4"/>
    <x v="3"/>
    <x v="0"/>
    <n v="42"/>
    <n v="0"/>
    <n v="23.1"/>
  </r>
  <r>
    <x v="10"/>
    <x v="6"/>
    <x v="4"/>
    <x v="0"/>
    <x v="0"/>
    <x v="2"/>
    <x v="1"/>
    <x v="0"/>
    <n v="19"/>
    <n v="0"/>
    <n v="5.2250000000000005"/>
  </r>
  <r>
    <x v="6"/>
    <x v="12"/>
    <x v="1"/>
    <x v="1"/>
    <x v="1"/>
    <x v="4"/>
    <x v="0"/>
    <x v="1"/>
    <n v="21"/>
    <n v="0"/>
    <n v="0"/>
  </r>
  <r>
    <x v="4"/>
    <x v="10"/>
    <x v="0"/>
    <x v="0"/>
    <x v="1"/>
    <x v="1"/>
    <x v="1"/>
    <x v="0"/>
    <n v="1103"/>
    <n v="341.55670000000003"/>
    <n v="496.35"/>
  </r>
  <r>
    <x v="5"/>
    <x v="8"/>
    <x v="5"/>
    <x v="2"/>
    <x v="1"/>
    <x v="0"/>
    <x v="0"/>
    <x v="1"/>
    <n v="5"/>
    <n v="0"/>
    <n v="0"/>
  </r>
  <r>
    <x v="9"/>
    <x v="15"/>
    <x v="2"/>
    <x v="1"/>
    <x v="1"/>
    <x v="5"/>
    <x v="1"/>
    <x v="0"/>
    <n v="1"/>
    <n v="24.383700000000001"/>
    <n v="0.69000000000000006"/>
  </r>
  <r>
    <x v="10"/>
    <x v="16"/>
    <x v="7"/>
    <x v="2"/>
    <x v="1"/>
    <x v="1"/>
    <x v="0"/>
    <x v="0"/>
    <n v="6"/>
    <n v="1.9223000000000001"/>
    <n v="2.7"/>
  </r>
  <r>
    <x v="8"/>
    <x v="8"/>
    <x v="5"/>
    <x v="0"/>
    <x v="1"/>
    <x v="3"/>
    <x v="3"/>
    <x v="1"/>
    <n v="1"/>
    <n v="0"/>
    <n v="0"/>
  </r>
  <r>
    <x v="7"/>
    <x v="10"/>
    <x v="0"/>
    <x v="2"/>
    <x v="0"/>
    <x v="0"/>
    <x v="3"/>
    <x v="1"/>
    <n v="4"/>
    <n v="0"/>
    <n v="0"/>
  </r>
  <r>
    <x v="3"/>
    <x v="21"/>
    <x v="0"/>
    <x v="0"/>
    <x v="1"/>
    <x v="0"/>
    <x v="1"/>
    <x v="0"/>
    <n v="2"/>
    <n v="0"/>
    <n v="0.55000000000000004"/>
  </r>
  <r>
    <x v="9"/>
    <x v="11"/>
    <x v="2"/>
    <x v="2"/>
    <x v="1"/>
    <x v="0"/>
    <x v="1"/>
    <x v="0"/>
    <n v="113"/>
    <n v="0"/>
    <n v="29.945"/>
  </r>
  <r>
    <x v="0"/>
    <x v="21"/>
    <x v="0"/>
    <x v="0"/>
    <x v="1"/>
    <x v="0"/>
    <x v="0"/>
    <x v="0"/>
    <n v="9"/>
    <n v="0"/>
    <n v="2.3850000000000002"/>
  </r>
  <r>
    <x v="7"/>
    <x v="11"/>
    <x v="2"/>
    <x v="0"/>
    <x v="1"/>
    <x v="3"/>
    <x v="2"/>
    <x v="0"/>
    <n v="3104"/>
    <n v="0"/>
    <n v="1707.2"/>
  </r>
  <r>
    <x v="7"/>
    <x v="12"/>
    <x v="1"/>
    <x v="0"/>
    <x v="1"/>
    <x v="3"/>
    <x v="3"/>
    <x v="0"/>
    <n v="85"/>
    <n v="0"/>
    <n v="46.75"/>
  </r>
  <r>
    <x v="4"/>
    <x v="10"/>
    <x v="0"/>
    <x v="0"/>
    <x v="0"/>
    <x v="4"/>
    <x v="2"/>
    <x v="0"/>
    <n v="111"/>
    <n v="0"/>
    <n v="61.050000000000004"/>
  </r>
  <r>
    <x v="0"/>
    <x v="6"/>
    <x v="4"/>
    <x v="0"/>
    <x v="1"/>
    <x v="4"/>
    <x v="3"/>
    <x v="0"/>
    <n v="93"/>
    <n v="0"/>
    <n v="51.150000000000006"/>
  </r>
  <r>
    <x v="2"/>
    <x v="8"/>
    <x v="5"/>
    <x v="2"/>
    <x v="1"/>
    <x v="0"/>
    <x v="2"/>
    <x v="1"/>
    <n v="10"/>
    <n v="0"/>
    <n v="0"/>
  </r>
  <r>
    <x v="2"/>
    <x v="7"/>
    <x v="2"/>
    <x v="0"/>
    <x v="1"/>
    <x v="3"/>
    <x v="0"/>
    <x v="0"/>
    <n v="1"/>
    <n v="0"/>
    <n v="0.55000000000000004"/>
  </r>
  <r>
    <x v="6"/>
    <x v="11"/>
    <x v="2"/>
    <x v="2"/>
    <x v="1"/>
    <x v="2"/>
    <x v="3"/>
    <x v="0"/>
    <n v="92"/>
    <n v="0"/>
    <n v="25.3"/>
  </r>
  <r>
    <x v="1"/>
    <x v="10"/>
    <x v="0"/>
    <x v="2"/>
    <x v="1"/>
    <x v="3"/>
    <x v="2"/>
    <x v="0"/>
    <n v="234"/>
    <n v="0"/>
    <n v="128.70000000000002"/>
  </r>
  <r>
    <x v="1"/>
    <x v="9"/>
    <x v="2"/>
    <x v="1"/>
    <x v="1"/>
    <x v="2"/>
    <x v="0"/>
    <x v="0"/>
    <n v="8"/>
    <n v="0"/>
    <n v="2.2000000000000002"/>
  </r>
  <r>
    <x v="11"/>
    <x v="8"/>
    <x v="5"/>
    <x v="2"/>
    <x v="1"/>
    <x v="0"/>
    <x v="1"/>
    <x v="1"/>
    <n v="1"/>
    <n v="0"/>
    <n v="0"/>
  </r>
  <r>
    <x v="1"/>
    <x v="10"/>
    <x v="0"/>
    <x v="0"/>
    <x v="0"/>
    <x v="3"/>
    <x v="2"/>
    <x v="0"/>
    <n v="656"/>
    <n v="0"/>
    <n v="360.8"/>
  </r>
  <r>
    <x v="1"/>
    <x v="10"/>
    <x v="0"/>
    <x v="1"/>
    <x v="0"/>
    <x v="0"/>
    <x v="2"/>
    <x v="0"/>
    <n v="123"/>
    <n v="0"/>
    <n v="33.825000000000003"/>
  </r>
  <r>
    <x v="4"/>
    <x v="23"/>
    <x v="2"/>
    <x v="2"/>
    <x v="1"/>
    <x v="0"/>
    <x v="1"/>
    <x v="0"/>
    <n v="2"/>
    <n v="0"/>
    <n v="0.53"/>
  </r>
  <r>
    <x v="11"/>
    <x v="8"/>
    <x v="5"/>
    <x v="0"/>
    <x v="1"/>
    <x v="0"/>
    <x v="1"/>
    <x v="0"/>
    <n v="96"/>
    <n v="0"/>
    <n v="26.400000000000002"/>
  </r>
  <r>
    <x v="10"/>
    <x v="27"/>
    <x v="12"/>
    <x v="0"/>
    <x v="1"/>
    <x v="1"/>
    <x v="2"/>
    <x v="0"/>
    <n v="1"/>
    <n v="1.7500000000000002E-2"/>
    <n v="0.45"/>
  </r>
  <r>
    <x v="10"/>
    <x v="2"/>
    <x v="2"/>
    <x v="2"/>
    <x v="1"/>
    <x v="2"/>
    <x v="2"/>
    <x v="0"/>
    <n v="16"/>
    <n v="0"/>
    <n v="4.4000000000000004"/>
  </r>
  <r>
    <x v="3"/>
    <x v="12"/>
    <x v="1"/>
    <x v="2"/>
    <x v="1"/>
    <x v="2"/>
    <x v="0"/>
    <x v="1"/>
    <n v="1"/>
    <n v="0"/>
    <n v="0"/>
  </r>
  <r>
    <x v="11"/>
    <x v="12"/>
    <x v="1"/>
    <x v="0"/>
    <x v="1"/>
    <x v="2"/>
    <x v="3"/>
    <x v="0"/>
    <n v="164"/>
    <n v="0"/>
    <n v="45.1"/>
  </r>
  <r>
    <x v="6"/>
    <x v="18"/>
    <x v="9"/>
    <x v="0"/>
    <x v="1"/>
    <x v="3"/>
    <x v="3"/>
    <x v="0"/>
    <n v="1"/>
    <n v="0"/>
    <n v="0.55000000000000004"/>
  </r>
  <r>
    <x v="10"/>
    <x v="12"/>
    <x v="1"/>
    <x v="1"/>
    <x v="1"/>
    <x v="1"/>
    <x v="0"/>
    <x v="0"/>
    <n v="6"/>
    <n v="1.1403000000000001"/>
    <n v="2.7"/>
  </r>
  <r>
    <x v="5"/>
    <x v="6"/>
    <x v="4"/>
    <x v="2"/>
    <x v="1"/>
    <x v="4"/>
    <x v="3"/>
    <x v="0"/>
    <n v="3"/>
    <n v="0"/>
    <n v="1.6500000000000001"/>
  </r>
  <r>
    <x v="7"/>
    <x v="17"/>
    <x v="8"/>
    <x v="2"/>
    <x v="1"/>
    <x v="1"/>
    <x v="3"/>
    <x v="0"/>
    <n v="255"/>
    <n v="90.08890000000001"/>
    <n v="114.75"/>
  </r>
  <r>
    <x v="3"/>
    <x v="4"/>
    <x v="3"/>
    <x v="2"/>
    <x v="1"/>
    <x v="0"/>
    <x v="1"/>
    <x v="1"/>
    <n v="4"/>
    <n v="0"/>
    <n v="0"/>
  </r>
  <r>
    <x v="10"/>
    <x v="13"/>
    <x v="0"/>
    <x v="0"/>
    <x v="1"/>
    <x v="0"/>
    <x v="3"/>
    <x v="1"/>
    <n v="6"/>
    <n v="0"/>
    <n v="0"/>
  </r>
  <r>
    <x v="6"/>
    <x v="1"/>
    <x v="1"/>
    <x v="0"/>
    <x v="1"/>
    <x v="3"/>
    <x v="2"/>
    <x v="1"/>
    <n v="7"/>
    <n v="0"/>
    <n v="0"/>
  </r>
  <r>
    <x v="10"/>
    <x v="4"/>
    <x v="3"/>
    <x v="0"/>
    <x v="0"/>
    <x v="2"/>
    <x v="0"/>
    <x v="0"/>
    <n v="11"/>
    <n v="0"/>
    <n v="3.0250000000000004"/>
  </r>
  <r>
    <x v="10"/>
    <x v="13"/>
    <x v="0"/>
    <x v="2"/>
    <x v="1"/>
    <x v="3"/>
    <x v="2"/>
    <x v="1"/>
    <n v="0"/>
    <n v="0"/>
    <n v="0"/>
  </r>
  <r>
    <x v="1"/>
    <x v="18"/>
    <x v="9"/>
    <x v="2"/>
    <x v="1"/>
    <x v="0"/>
    <x v="3"/>
    <x v="0"/>
    <n v="2"/>
    <n v="0"/>
    <n v="0.55000000000000004"/>
  </r>
  <r>
    <x v="6"/>
    <x v="4"/>
    <x v="3"/>
    <x v="2"/>
    <x v="0"/>
    <x v="2"/>
    <x v="2"/>
    <x v="0"/>
    <n v="5"/>
    <n v="0"/>
    <n v="1.375"/>
  </r>
  <r>
    <x v="9"/>
    <x v="2"/>
    <x v="2"/>
    <x v="2"/>
    <x v="1"/>
    <x v="1"/>
    <x v="1"/>
    <x v="0"/>
    <n v="9"/>
    <n v="3.9764000000000004"/>
    <n v="4.05"/>
  </r>
  <r>
    <x v="3"/>
    <x v="10"/>
    <x v="0"/>
    <x v="2"/>
    <x v="0"/>
    <x v="4"/>
    <x v="1"/>
    <x v="1"/>
    <n v="1"/>
    <n v="0"/>
    <n v="0"/>
  </r>
  <r>
    <x v="2"/>
    <x v="0"/>
    <x v="0"/>
    <x v="0"/>
    <x v="1"/>
    <x v="0"/>
    <x v="1"/>
    <x v="0"/>
    <n v="70"/>
    <n v="0"/>
    <n v="19.25"/>
  </r>
  <r>
    <x v="2"/>
    <x v="13"/>
    <x v="0"/>
    <x v="2"/>
    <x v="1"/>
    <x v="0"/>
    <x v="0"/>
    <x v="0"/>
    <n v="3"/>
    <n v="0"/>
    <n v="0.82500000000000007"/>
  </r>
  <r>
    <x v="5"/>
    <x v="9"/>
    <x v="2"/>
    <x v="0"/>
    <x v="1"/>
    <x v="0"/>
    <x v="1"/>
    <x v="1"/>
    <n v="8"/>
    <n v="0"/>
    <n v="0"/>
  </r>
  <r>
    <x v="4"/>
    <x v="7"/>
    <x v="2"/>
    <x v="0"/>
    <x v="1"/>
    <x v="2"/>
    <x v="2"/>
    <x v="1"/>
    <n v="4"/>
    <n v="0"/>
    <n v="0"/>
  </r>
  <r>
    <x v="8"/>
    <x v="12"/>
    <x v="1"/>
    <x v="0"/>
    <x v="1"/>
    <x v="4"/>
    <x v="3"/>
    <x v="0"/>
    <n v="19"/>
    <n v="0"/>
    <n v="10.450000000000001"/>
  </r>
  <r>
    <x v="6"/>
    <x v="10"/>
    <x v="0"/>
    <x v="2"/>
    <x v="0"/>
    <x v="1"/>
    <x v="0"/>
    <x v="0"/>
    <n v="63"/>
    <n v="14.3209"/>
    <n v="28.35"/>
  </r>
  <r>
    <x v="7"/>
    <x v="4"/>
    <x v="3"/>
    <x v="2"/>
    <x v="1"/>
    <x v="4"/>
    <x v="2"/>
    <x v="0"/>
    <n v="8"/>
    <n v="0"/>
    <n v="4.4000000000000004"/>
  </r>
  <r>
    <x v="9"/>
    <x v="0"/>
    <x v="0"/>
    <x v="2"/>
    <x v="1"/>
    <x v="1"/>
    <x v="0"/>
    <x v="0"/>
    <n v="31"/>
    <n v="6.2880000000000003"/>
    <n v="13.950000000000001"/>
  </r>
  <r>
    <x v="1"/>
    <x v="6"/>
    <x v="4"/>
    <x v="0"/>
    <x v="0"/>
    <x v="2"/>
    <x v="1"/>
    <x v="0"/>
    <n v="36"/>
    <n v="0"/>
    <n v="9.89"/>
  </r>
  <r>
    <x v="6"/>
    <x v="17"/>
    <x v="8"/>
    <x v="0"/>
    <x v="1"/>
    <x v="2"/>
    <x v="2"/>
    <x v="1"/>
    <n v="72"/>
    <n v="0"/>
    <n v="0"/>
  </r>
  <r>
    <x v="4"/>
    <x v="8"/>
    <x v="5"/>
    <x v="0"/>
    <x v="1"/>
    <x v="0"/>
    <x v="0"/>
    <x v="0"/>
    <n v="303"/>
    <n v="0"/>
    <n v="80.295000000000002"/>
  </r>
  <r>
    <x v="2"/>
    <x v="4"/>
    <x v="3"/>
    <x v="2"/>
    <x v="0"/>
    <x v="2"/>
    <x v="0"/>
    <x v="0"/>
    <n v="1"/>
    <n v="0"/>
    <n v="0.27500000000000002"/>
  </r>
  <r>
    <x v="8"/>
    <x v="10"/>
    <x v="0"/>
    <x v="0"/>
    <x v="1"/>
    <x v="4"/>
    <x v="2"/>
    <x v="0"/>
    <n v="236"/>
    <n v="0"/>
    <n v="129.80000000000001"/>
  </r>
  <r>
    <x v="0"/>
    <x v="6"/>
    <x v="4"/>
    <x v="0"/>
    <x v="1"/>
    <x v="3"/>
    <x v="3"/>
    <x v="0"/>
    <n v="360"/>
    <n v="0"/>
    <n v="198"/>
  </r>
  <r>
    <x v="0"/>
    <x v="19"/>
    <x v="2"/>
    <x v="2"/>
    <x v="1"/>
    <x v="3"/>
    <x v="2"/>
    <x v="0"/>
    <n v="70"/>
    <n v="0"/>
    <n v="38.5"/>
  </r>
  <r>
    <x v="0"/>
    <x v="16"/>
    <x v="7"/>
    <x v="0"/>
    <x v="1"/>
    <x v="2"/>
    <x v="3"/>
    <x v="1"/>
    <n v="2"/>
    <n v="0"/>
    <n v="0"/>
  </r>
  <r>
    <x v="11"/>
    <x v="11"/>
    <x v="2"/>
    <x v="2"/>
    <x v="1"/>
    <x v="3"/>
    <x v="0"/>
    <x v="0"/>
    <n v="32"/>
    <n v="0"/>
    <n v="17.600000000000001"/>
  </r>
  <r>
    <x v="2"/>
    <x v="13"/>
    <x v="0"/>
    <x v="0"/>
    <x v="1"/>
    <x v="1"/>
    <x v="1"/>
    <x v="0"/>
    <n v="25"/>
    <n v="23.3735"/>
    <n v="11.25"/>
  </r>
  <r>
    <x v="2"/>
    <x v="11"/>
    <x v="2"/>
    <x v="2"/>
    <x v="1"/>
    <x v="0"/>
    <x v="0"/>
    <x v="1"/>
    <n v="10"/>
    <n v="0"/>
    <n v="0"/>
  </r>
  <r>
    <x v="1"/>
    <x v="10"/>
    <x v="0"/>
    <x v="2"/>
    <x v="0"/>
    <x v="3"/>
    <x v="3"/>
    <x v="0"/>
    <n v="12"/>
    <n v="0"/>
    <n v="6.6000000000000005"/>
  </r>
  <r>
    <x v="3"/>
    <x v="4"/>
    <x v="3"/>
    <x v="0"/>
    <x v="0"/>
    <x v="0"/>
    <x v="1"/>
    <x v="1"/>
    <n v="2"/>
    <n v="0"/>
    <n v="0"/>
  </r>
  <r>
    <x v="4"/>
    <x v="0"/>
    <x v="0"/>
    <x v="2"/>
    <x v="1"/>
    <x v="2"/>
    <x v="0"/>
    <x v="0"/>
    <n v="1"/>
    <n v="0"/>
    <n v="0.26500000000000001"/>
  </r>
  <r>
    <x v="8"/>
    <x v="6"/>
    <x v="4"/>
    <x v="2"/>
    <x v="1"/>
    <x v="0"/>
    <x v="2"/>
    <x v="0"/>
    <n v="774"/>
    <n v="0"/>
    <n v="212.85000000000002"/>
  </r>
  <r>
    <x v="9"/>
    <x v="11"/>
    <x v="2"/>
    <x v="0"/>
    <x v="1"/>
    <x v="4"/>
    <x v="1"/>
    <x v="0"/>
    <n v="33"/>
    <n v="0"/>
    <n v="18.150000000000002"/>
  </r>
  <r>
    <x v="5"/>
    <x v="15"/>
    <x v="2"/>
    <x v="1"/>
    <x v="1"/>
    <x v="0"/>
    <x v="0"/>
    <x v="1"/>
    <n v="4"/>
    <n v="0"/>
    <n v="0"/>
  </r>
  <r>
    <x v="7"/>
    <x v="8"/>
    <x v="5"/>
    <x v="2"/>
    <x v="1"/>
    <x v="0"/>
    <x v="3"/>
    <x v="0"/>
    <n v="44"/>
    <n v="0"/>
    <n v="12.100000000000001"/>
  </r>
  <r>
    <x v="6"/>
    <x v="23"/>
    <x v="2"/>
    <x v="0"/>
    <x v="1"/>
    <x v="0"/>
    <x v="1"/>
    <x v="0"/>
    <n v="2"/>
    <n v="0"/>
    <n v="0.55000000000000004"/>
  </r>
  <r>
    <x v="0"/>
    <x v="9"/>
    <x v="2"/>
    <x v="1"/>
    <x v="1"/>
    <x v="3"/>
    <x v="2"/>
    <x v="1"/>
    <n v="0"/>
    <n v="0"/>
    <n v="0"/>
  </r>
  <r>
    <x v="0"/>
    <x v="26"/>
    <x v="2"/>
    <x v="1"/>
    <x v="1"/>
    <x v="0"/>
    <x v="2"/>
    <x v="1"/>
    <n v="4"/>
    <n v="0"/>
    <n v="0"/>
  </r>
  <r>
    <x v="6"/>
    <x v="6"/>
    <x v="4"/>
    <x v="2"/>
    <x v="1"/>
    <x v="3"/>
    <x v="0"/>
    <x v="0"/>
    <n v="7"/>
    <n v="0"/>
    <n v="3.85"/>
  </r>
  <r>
    <x v="0"/>
    <x v="4"/>
    <x v="3"/>
    <x v="0"/>
    <x v="0"/>
    <x v="3"/>
    <x v="2"/>
    <x v="1"/>
    <n v="6"/>
    <n v="0"/>
    <n v="0"/>
  </r>
  <r>
    <x v="1"/>
    <x v="11"/>
    <x v="2"/>
    <x v="0"/>
    <x v="1"/>
    <x v="2"/>
    <x v="1"/>
    <x v="1"/>
    <n v="39"/>
    <n v="0"/>
    <n v="0"/>
  </r>
  <r>
    <x v="6"/>
    <x v="28"/>
    <x v="13"/>
    <x v="2"/>
    <x v="1"/>
    <x v="3"/>
    <x v="2"/>
    <x v="1"/>
    <n v="0"/>
    <n v="0"/>
    <n v="0"/>
  </r>
  <r>
    <x v="11"/>
    <x v="17"/>
    <x v="8"/>
    <x v="0"/>
    <x v="1"/>
    <x v="5"/>
    <x v="1"/>
    <x v="1"/>
    <n v="1"/>
    <n v="4.9843000000000002"/>
    <n v="0"/>
  </r>
  <r>
    <x v="6"/>
    <x v="0"/>
    <x v="0"/>
    <x v="0"/>
    <x v="0"/>
    <x v="1"/>
    <x v="0"/>
    <x v="0"/>
    <n v="1"/>
    <n v="0.21690000000000001"/>
    <n v="0.45"/>
  </r>
  <r>
    <x v="9"/>
    <x v="13"/>
    <x v="0"/>
    <x v="1"/>
    <x v="1"/>
    <x v="5"/>
    <x v="1"/>
    <x v="1"/>
    <n v="1"/>
    <n v="9.5175000000000001"/>
    <n v="0"/>
  </r>
  <r>
    <x v="10"/>
    <x v="16"/>
    <x v="7"/>
    <x v="1"/>
    <x v="1"/>
    <x v="0"/>
    <x v="1"/>
    <x v="0"/>
    <n v="5"/>
    <n v="0"/>
    <n v="1.375"/>
  </r>
  <r>
    <x v="1"/>
    <x v="9"/>
    <x v="2"/>
    <x v="0"/>
    <x v="1"/>
    <x v="2"/>
    <x v="1"/>
    <x v="0"/>
    <n v="80"/>
    <n v="0"/>
    <n v="21.94"/>
  </r>
  <r>
    <x v="10"/>
    <x v="19"/>
    <x v="2"/>
    <x v="2"/>
    <x v="1"/>
    <x v="2"/>
    <x v="1"/>
    <x v="1"/>
    <n v="10"/>
    <n v="0"/>
    <n v="0"/>
  </r>
  <r>
    <x v="3"/>
    <x v="17"/>
    <x v="8"/>
    <x v="0"/>
    <x v="1"/>
    <x v="0"/>
    <x v="2"/>
    <x v="0"/>
    <n v="20047"/>
    <n v="0"/>
    <n v="5512.9250000000002"/>
  </r>
  <r>
    <x v="11"/>
    <x v="10"/>
    <x v="0"/>
    <x v="0"/>
    <x v="0"/>
    <x v="3"/>
    <x v="1"/>
    <x v="1"/>
    <n v="2"/>
    <n v="0"/>
    <n v="0"/>
  </r>
  <r>
    <x v="10"/>
    <x v="11"/>
    <x v="2"/>
    <x v="1"/>
    <x v="1"/>
    <x v="2"/>
    <x v="0"/>
    <x v="1"/>
    <n v="3"/>
    <n v="0"/>
    <n v="0"/>
  </r>
  <r>
    <x v="10"/>
    <x v="1"/>
    <x v="1"/>
    <x v="0"/>
    <x v="1"/>
    <x v="0"/>
    <x v="2"/>
    <x v="1"/>
    <n v="72"/>
    <n v="0"/>
    <n v="0"/>
  </r>
  <r>
    <x v="11"/>
    <x v="10"/>
    <x v="0"/>
    <x v="2"/>
    <x v="0"/>
    <x v="4"/>
    <x v="0"/>
    <x v="1"/>
    <n v="7"/>
    <n v="0"/>
    <n v="0"/>
  </r>
  <r>
    <x v="0"/>
    <x v="10"/>
    <x v="0"/>
    <x v="0"/>
    <x v="0"/>
    <x v="3"/>
    <x v="0"/>
    <x v="0"/>
    <n v="120"/>
    <n v="0"/>
    <n v="66"/>
  </r>
  <r>
    <x v="10"/>
    <x v="1"/>
    <x v="1"/>
    <x v="1"/>
    <x v="1"/>
    <x v="0"/>
    <x v="2"/>
    <x v="0"/>
    <n v="37"/>
    <n v="0"/>
    <n v="10.175000000000001"/>
  </r>
  <r>
    <x v="7"/>
    <x v="11"/>
    <x v="2"/>
    <x v="1"/>
    <x v="1"/>
    <x v="0"/>
    <x v="2"/>
    <x v="0"/>
    <n v="944"/>
    <n v="0"/>
    <n v="259.60000000000002"/>
  </r>
  <r>
    <x v="9"/>
    <x v="8"/>
    <x v="5"/>
    <x v="0"/>
    <x v="1"/>
    <x v="3"/>
    <x v="0"/>
    <x v="1"/>
    <n v="3"/>
    <n v="0"/>
    <n v="0"/>
  </r>
  <r>
    <x v="3"/>
    <x v="17"/>
    <x v="8"/>
    <x v="0"/>
    <x v="1"/>
    <x v="4"/>
    <x v="2"/>
    <x v="1"/>
    <n v="388"/>
    <n v="0"/>
    <n v="0"/>
  </r>
  <r>
    <x v="2"/>
    <x v="17"/>
    <x v="8"/>
    <x v="0"/>
    <x v="1"/>
    <x v="3"/>
    <x v="0"/>
    <x v="1"/>
    <n v="30"/>
    <n v="0"/>
    <n v="0"/>
  </r>
  <r>
    <x v="3"/>
    <x v="4"/>
    <x v="3"/>
    <x v="0"/>
    <x v="1"/>
    <x v="3"/>
    <x v="2"/>
    <x v="0"/>
    <n v="4342"/>
    <n v="0"/>
    <n v="2388.1"/>
  </r>
  <r>
    <x v="4"/>
    <x v="11"/>
    <x v="2"/>
    <x v="2"/>
    <x v="1"/>
    <x v="0"/>
    <x v="1"/>
    <x v="0"/>
    <n v="106"/>
    <n v="0"/>
    <n v="28.09"/>
  </r>
  <r>
    <x v="5"/>
    <x v="13"/>
    <x v="0"/>
    <x v="1"/>
    <x v="1"/>
    <x v="3"/>
    <x v="2"/>
    <x v="0"/>
    <n v="2"/>
    <n v="0"/>
    <n v="1.1000000000000001"/>
  </r>
  <r>
    <x v="4"/>
    <x v="11"/>
    <x v="2"/>
    <x v="0"/>
    <x v="1"/>
    <x v="1"/>
    <x v="0"/>
    <x v="0"/>
    <n v="1633"/>
    <n v="551.9452"/>
    <n v="734.85"/>
  </r>
  <r>
    <x v="4"/>
    <x v="8"/>
    <x v="5"/>
    <x v="0"/>
    <x v="1"/>
    <x v="4"/>
    <x v="0"/>
    <x v="1"/>
    <n v="10"/>
    <n v="0"/>
    <n v="0"/>
  </r>
  <r>
    <x v="6"/>
    <x v="9"/>
    <x v="2"/>
    <x v="2"/>
    <x v="1"/>
    <x v="0"/>
    <x v="3"/>
    <x v="0"/>
    <n v="228"/>
    <n v="0"/>
    <n v="62.7"/>
  </r>
  <r>
    <x v="4"/>
    <x v="6"/>
    <x v="4"/>
    <x v="1"/>
    <x v="1"/>
    <x v="0"/>
    <x v="2"/>
    <x v="0"/>
    <n v="101"/>
    <n v="0"/>
    <n v="26.765000000000001"/>
  </r>
  <r>
    <x v="10"/>
    <x v="10"/>
    <x v="0"/>
    <x v="1"/>
    <x v="1"/>
    <x v="1"/>
    <x v="0"/>
    <x v="0"/>
    <n v="134"/>
    <n v="58.017800000000001"/>
    <n v="60.300000000000004"/>
  </r>
  <r>
    <x v="7"/>
    <x v="9"/>
    <x v="2"/>
    <x v="0"/>
    <x v="1"/>
    <x v="4"/>
    <x v="3"/>
    <x v="0"/>
    <n v="16"/>
    <n v="0"/>
    <n v="8.8000000000000007"/>
  </r>
  <r>
    <x v="2"/>
    <x v="10"/>
    <x v="0"/>
    <x v="2"/>
    <x v="1"/>
    <x v="2"/>
    <x v="1"/>
    <x v="0"/>
    <n v="24"/>
    <n v="0"/>
    <n v="6.6000000000000005"/>
  </r>
  <r>
    <x v="9"/>
    <x v="17"/>
    <x v="8"/>
    <x v="0"/>
    <x v="1"/>
    <x v="2"/>
    <x v="1"/>
    <x v="1"/>
    <n v="7"/>
    <n v="0"/>
    <n v="0"/>
  </r>
  <r>
    <x v="9"/>
    <x v="1"/>
    <x v="1"/>
    <x v="0"/>
    <x v="1"/>
    <x v="4"/>
    <x v="0"/>
    <x v="0"/>
    <n v="27"/>
    <n v="0"/>
    <n v="14.850000000000001"/>
  </r>
  <r>
    <x v="4"/>
    <x v="13"/>
    <x v="0"/>
    <x v="1"/>
    <x v="1"/>
    <x v="2"/>
    <x v="2"/>
    <x v="0"/>
    <n v="1"/>
    <n v="0"/>
    <n v="0.26500000000000001"/>
  </r>
  <r>
    <x v="7"/>
    <x v="22"/>
    <x v="7"/>
    <x v="2"/>
    <x v="1"/>
    <x v="1"/>
    <x v="2"/>
    <x v="0"/>
    <n v="2"/>
    <n v="0.43460000000000004"/>
    <n v="0.9"/>
  </r>
  <r>
    <x v="10"/>
    <x v="17"/>
    <x v="8"/>
    <x v="0"/>
    <x v="1"/>
    <x v="3"/>
    <x v="2"/>
    <x v="0"/>
    <n v="1597"/>
    <n v="0"/>
    <n v="878.35"/>
  </r>
  <r>
    <x v="0"/>
    <x v="1"/>
    <x v="1"/>
    <x v="2"/>
    <x v="1"/>
    <x v="4"/>
    <x v="2"/>
    <x v="0"/>
    <n v="1"/>
    <n v="0"/>
    <n v="0.55000000000000004"/>
  </r>
  <r>
    <x v="7"/>
    <x v="17"/>
    <x v="8"/>
    <x v="0"/>
    <x v="1"/>
    <x v="0"/>
    <x v="1"/>
    <x v="1"/>
    <n v="32"/>
    <n v="0"/>
    <n v="0"/>
  </r>
  <r>
    <x v="5"/>
    <x v="6"/>
    <x v="4"/>
    <x v="2"/>
    <x v="1"/>
    <x v="2"/>
    <x v="2"/>
    <x v="1"/>
    <n v="1"/>
    <n v="0"/>
    <n v="0"/>
  </r>
  <r>
    <x v="7"/>
    <x v="9"/>
    <x v="2"/>
    <x v="0"/>
    <x v="1"/>
    <x v="0"/>
    <x v="3"/>
    <x v="1"/>
    <n v="54"/>
    <n v="0"/>
    <n v="0"/>
  </r>
  <r>
    <x v="6"/>
    <x v="16"/>
    <x v="7"/>
    <x v="0"/>
    <x v="1"/>
    <x v="0"/>
    <x v="1"/>
    <x v="1"/>
    <n v="2"/>
    <n v="0"/>
    <n v="0"/>
  </r>
  <r>
    <x v="4"/>
    <x v="4"/>
    <x v="3"/>
    <x v="0"/>
    <x v="1"/>
    <x v="1"/>
    <x v="1"/>
    <x v="0"/>
    <n v="1431"/>
    <n v="540.97370000000001"/>
    <n v="643.95000000000005"/>
  </r>
  <r>
    <x v="0"/>
    <x v="9"/>
    <x v="2"/>
    <x v="1"/>
    <x v="1"/>
    <x v="1"/>
    <x v="1"/>
    <x v="0"/>
    <n v="7"/>
    <n v="2.6706000000000003"/>
    <n v="3.1500000000000004"/>
  </r>
  <r>
    <x v="5"/>
    <x v="10"/>
    <x v="0"/>
    <x v="0"/>
    <x v="0"/>
    <x v="0"/>
    <x v="3"/>
    <x v="1"/>
    <n v="55"/>
    <n v="0"/>
    <n v="0"/>
  </r>
  <r>
    <x v="3"/>
    <x v="11"/>
    <x v="2"/>
    <x v="2"/>
    <x v="1"/>
    <x v="1"/>
    <x v="3"/>
    <x v="0"/>
    <n v="66"/>
    <n v="23.423500000000001"/>
    <n v="29.700000000000003"/>
  </r>
  <r>
    <x v="6"/>
    <x v="2"/>
    <x v="2"/>
    <x v="0"/>
    <x v="1"/>
    <x v="1"/>
    <x v="3"/>
    <x v="0"/>
    <n v="89"/>
    <n v="25.026700000000002"/>
    <n v="40.050000000000004"/>
  </r>
  <r>
    <x v="8"/>
    <x v="17"/>
    <x v="8"/>
    <x v="1"/>
    <x v="1"/>
    <x v="2"/>
    <x v="1"/>
    <x v="1"/>
    <n v="1"/>
    <n v="0"/>
    <n v="0"/>
  </r>
  <r>
    <x v="9"/>
    <x v="17"/>
    <x v="8"/>
    <x v="1"/>
    <x v="1"/>
    <x v="4"/>
    <x v="3"/>
    <x v="0"/>
    <n v="1"/>
    <n v="0"/>
    <n v="0.55000000000000004"/>
  </r>
  <r>
    <x v="2"/>
    <x v="26"/>
    <x v="2"/>
    <x v="0"/>
    <x v="1"/>
    <x v="0"/>
    <x v="2"/>
    <x v="1"/>
    <n v="38"/>
    <n v="0"/>
    <n v="0"/>
  </r>
  <r>
    <x v="1"/>
    <x v="15"/>
    <x v="2"/>
    <x v="0"/>
    <x v="1"/>
    <x v="1"/>
    <x v="1"/>
    <x v="0"/>
    <n v="163"/>
    <n v="54.924400000000006"/>
    <n v="73.350000000000009"/>
  </r>
  <r>
    <x v="10"/>
    <x v="7"/>
    <x v="2"/>
    <x v="0"/>
    <x v="1"/>
    <x v="0"/>
    <x v="0"/>
    <x v="0"/>
    <n v="8"/>
    <n v="0"/>
    <n v="2.2000000000000002"/>
  </r>
  <r>
    <x v="4"/>
    <x v="6"/>
    <x v="4"/>
    <x v="0"/>
    <x v="1"/>
    <x v="2"/>
    <x v="3"/>
    <x v="0"/>
    <n v="512"/>
    <n v="0"/>
    <n v="135.68"/>
  </r>
  <r>
    <x v="1"/>
    <x v="19"/>
    <x v="2"/>
    <x v="0"/>
    <x v="1"/>
    <x v="1"/>
    <x v="2"/>
    <x v="0"/>
    <n v="2069"/>
    <n v="556.2604"/>
    <n v="931.05000000000007"/>
  </r>
  <r>
    <x v="5"/>
    <x v="11"/>
    <x v="2"/>
    <x v="1"/>
    <x v="1"/>
    <x v="3"/>
    <x v="0"/>
    <x v="1"/>
    <n v="1"/>
    <n v="0"/>
    <n v="0"/>
  </r>
  <r>
    <x v="8"/>
    <x v="4"/>
    <x v="3"/>
    <x v="2"/>
    <x v="0"/>
    <x v="2"/>
    <x v="2"/>
    <x v="1"/>
    <n v="4"/>
    <n v="0"/>
    <n v="0"/>
  </r>
  <r>
    <x v="3"/>
    <x v="12"/>
    <x v="1"/>
    <x v="1"/>
    <x v="1"/>
    <x v="2"/>
    <x v="2"/>
    <x v="0"/>
    <n v="8"/>
    <n v="0"/>
    <n v="2.2000000000000002"/>
  </r>
  <r>
    <x v="4"/>
    <x v="6"/>
    <x v="4"/>
    <x v="2"/>
    <x v="1"/>
    <x v="1"/>
    <x v="2"/>
    <x v="0"/>
    <n v="106"/>
    <n v="23.0899"/>
    <n v="47.7"/>
  </r>
  <r>
    <x v="11"/>
    <x v="4"/>
    <x v="3"/>
    <x v="0"/>
    <x v="0"/>
    <x v="0"/>
    <x v="3"/>
    <x v="0"/>
    <n v="246"/>
    <n v="0"/>
    <n v="67.650000000000006"/>
  </r>
  <r>
    <x v="9"/>
    <x v="2"/>
    <x v="2"/>
    <x v="2"/>
    <x v="1"/>
    <x v="0"/>
    <x v="2"/>
    <x v="0"/>
    <n v="220"/>
    <n v="0"/>
    <n v="58.300000000000004"/>
  </r>
  <r>
    <x v="3"/>
    <x v="16"/>
    <x v="7"/>
    <x v="0"/>
    <x v="1"/>
    <x v="2"/>
    <x v="0"/>
    <x v="0"/>
    <n v="81"/>
    <n v="0"/>
    <n v="22.275000000000002"/>
  </r>
  <r>
    <x v="9"/>
    <x v="18"/>
    <x v="9"/>
    <x v="0"/>
    <x v="1"/>
    <x v="0"/>
    <x v="0"/>
    <x v="0"/>
    <n v="12"/>
    <n v="0"/>
    <n v="3.18"/>
  </r>
  <r>
    <x v="7"/>
    <x v="15"/>
    <x v="2"/>
    <x v="1"/>
    <x v="1"/>
    <x v="0"/>
    <x v="3"/>
    <x v="1"/>
    <n v="6"/>
    <n v="0"/>
    <n v="0"/>
  </r>
  <r>
    <x v="0"/>
    <x v="7"/>
    <x v="2"/>
    <x v="2"/>
    <x v="1"/>
    <x v="3"/>
    <x v="2"/>
    <x v="1"/>
    <n v="0"/>
    <n v="0"/>
    <n v="0"/>
  </r>
  <r>
    <x v="7"/>
    <x v="19"/>
    <x v="2"/>
    <x v="0"/>
    <x v="1"/>
    <x v="3"/>
    <x v="2"/>
    <x v="0"/>
    <n v="1288"/>
    <n v="0"/>
    <n v="708.4"/>
  </r>
  <r>
    <x v="3"/>
    <x v="10"/>
    <x v="0"/>
    <x v="1"/>
    <x v="1"/>
    <x v="3"/>
    <x v="3"/>
    <x v="1"/>
    <n v="2"/>
    <n v="0"/>
    <n v="0"/>
  </r>
  <r>
    <x v="9"/>
    <x v="22"/>
    <x v="7"/>
    <x v="1"/>
    <x v="1"/>
    <x v="0"/>
    <x v="0"/>
    <x v="0"/>
    <n v="2"/>
    <n v="0"/>
    <n v="0.53"/>
  </r>
  <r>
    <x v="1"/>
    <x v="7"/>
    <x v="2"/>
    <x v="0"/>
    <x v="1"/>
    <x v="3"/>
    <x v="2"/>
    <x v="1"/>
    <n v="0"/>
    <n v="0"/>
    <n v="0"/>
  </r>
  <r>
    <x v="6"/>
    <x v="11"/>
    <x v="2"/>
    <x v="0"/>
    <x v="1"/>
    <x v="5"/>
    <x v="1"/>
    <x v="0"/>
    <n v="4"/>
    <n v="64.77"/>
    <n v="2.7600000000000002"/>
  </r>
  <r>
    <x v="0"/>
    <x v="16"/>
    <x v="7"/>
    <x v="0"/>
    <x v="1"/>
    <x v="4"/>
    <x v="2"/>
    <x v="0"/>
    <n v="43"/>
    <n v="0"/>
    <n v="23.650000000000002"/>
  </r>
  <r>
    <x v="11"/>
    <x v="17"/>
    <x v="8"/>
    <x v="1"/>
    <x v="1"/>
    <x v="2"/>
    <x v="2"/>
    <x v="0"/>
    <n v="89"/>
    <n v="0"/>
    <n v="24.475000000000001"/>
  </r>
  <r>
    <x v="10"/>
    <x v="16"/>
    <x v="7"/>
    <x v="1"/>
    <x v="1"/>
    <x v="2"/>
    <x v="2"/>
    <x v="0"/>
    <n v="4"/>
    <n v="0"/>
    <n v="1.1000000000000001"/>
  </r>
  <r>
    <x v="4"/>
    <x v="9"/>
    <x v="2"/>
    <x v="1"/>
    <x v="1"/>
    <x v="4"/>
    <x v="3"/>
    <x v="0"/>
    <n v="1"/>
    <n v="0"/>
    <n v="0.55000000000000004"/>
  </r>
  <r>
    <x v="2"/>
    <x v="6"/>
    <x v="4"/>
    <x v="0"/>
    <x v="1"/>
    <x v="2"/>
    <x v="2"/>
    <x v="0"/>
    <n v="2050"/>
    <n v="0"/>
    <n v="563.75"/>
  </r>
  <r>
    <x v="4"/>
    <x v="16"/>
    <x v="7"/>
    <x v="0"/>
    <x v="1"/>
    <x v="0"/>
    <x v="2"/>
    <x v="0"/>
    <n v="5352"/>
    <n v="0"/>
    <n v="1418.28"/>
  </r>
  <r>
    <x v="0"/>
    <x v="17"/>
    <x v="8"/>
    <x v="2"/>
    <x v="1"/>
    <x v="4"/>
    <x v="0"/>
    <x v="1"/>
    <n v="6"/>
    <n v="0"/>
    <n v="0"/>
  </r>
  <r>
    <x v="5"/>
    <x v="0"/>
    <x v="0"/>
    <x v="2"/>
    <x v="1"/>
    <x v="3"/>
    <x v="0"/>
    <x v="0"/>
    <n v="1"/>
    <n v="0"/>
    <n v="0.55000000000000004"/>
  </r>
  <r>
    <x v="6"/>
    <x v="21"/>
    <x v="0"/>
    <x v="0"/>
    <x v="1"/>
    <x v="1"/>
    <x v="3"/>
    <x v="0"/>
    <n v="1"/>
    <n v="1.7005000000000001"/>
    <n v="0.45"/>
  </r>
  <r>
    <x v="0"/>
    <x v="19"/>
    <x v="2"/>
    <x v="0"/>
    <x v="1"/>
    <x v="0"/>
    <x v="3"/>
    <x v="0"/>
    <n v="5436"/>
    <n v="0"/>
    <n v="1440.54"/>
  </r>
  <r>
    <x v="1"/>
    <x v="2"/>
    <x v="2"/>
    <x v="0"/>
    <x v="1"/>
    <x v="4"/>
    <x v="1"/>
    <x v="1"/>
    <n v="31"/>
    <n v="0"/>
    <n v="0"/>
  </r>
  <r>
    <x v="2"/>
    <x v="4"/>
    <x v="3"/>
    <x v="0"/>
    <x v="0"/>
    <x v="0"/>
    <x v="0"/>
    <x v="1"/>
    <n v="1"/>
    <n v="0"/>
    <n v="0"/>
  </r>
  <r>
    <x v="5"/>
    <x v="9"/>
    <x v="2"/>
    <x v="0"/>
    <x v="1"/>
    <x v="4"/>
    <x v="2"/>
    <x v="1"/>
    <n v="72"/>
    <n v="0"/>
    <n v="0"/>
  </r>
  <r>
    <x v="6"/>
    <x v="6"/>
    <x v="4"/>
    <x v="0"/>
    <x v="1"/>
    <x v="0"/>
    <x v="0"/>
    <x v="1"/>
    <n v="45"/>
    <n v="0"/>
    <n v="0"/>
  </r>
  <r>
    <x v="3"/>
    <x v="19"/>
    <x v="2"/>
    <x v="2"/>
    <x v="1"/>
    <x v="2"/>
    <x v="2"/>
    <x v="0"/>
    <n v="130"/>
    <n v="0"/>
    <n v="35.75"/>
  </r>
  <r>
    <x v="1"/>
    <x v="8"/>
    <x v="5"/>
    <x v="2"/>
    <x v="1"/>
    <x v="2"/>
    <x v="3"/>
    <x v="0"/>
    <n v="18"/>
    <n v="0"/>
    <n v="4.9400000000000004"/>
  </r>
  <r>
    <x v="8"/>
    <x v="9"/>
    <x v="2"/>
    <x v="0"/>
    <x v="1"/>
    <x v="0"/>
    <x v="1"/>
    <x v="0"/>
    <n v="636"/>
    <n v="0"/>
    <n v="174.9"/>
  </r>
  <r>
    <x v="0"/>
    <x v="15"/>
    <x v="2"/>
    <x v="2"/>
    <x v="1"/>
    <x v="0"/>
    <x v="1"/>
    <x v="0"/>
    <n v="28"/>
    <n v="0"/>
    <n v="7.42"/>
  </r>
  <r>
    <x v="3"/>
    <x v="15"/>
    <x v="2"/>
    <x v="2"/>
    <x v="1"/>
    <x v="4"/>
    <x v="1"/>
    <x v="0"/>
    <n v="1"/>
    <n v="0"/>
    <n v="0.55000000000000004"/>
  </r>
  <r>
    <x v="5"/>
    <x v="15"/>
    <x v="2"/>
    <x v="2"/>
    <x v="1"/>
    <x v="3"/>
    <x v="1"/>
    <x v="0"/>
    <n v="1"/>
    <n v="0"/>
    <n v="0.55000000000000004"/>
  </r>
  <r>
    <x v="8"/>
    <x v="15"/>
    <x v="2"/>
    <x v="1"/>
    <x v="1"/>
    <x v="3"/>
    <x v="3"/>
    <x v="0"/>
    <n v="5"/>
    <n v="0"/>
    <n v="2.75"/>
  </r>
  <r>
    <x v="10"/>
    <x v="11"/>
    <x v="2"/>
    <x v="0"/>
    <x v="1"/>
    <x v="5"/>
    <x v="1"/>
    <x v="0"/>
    <n v="2"/>
    <n v="16.735500000000002"/>
    <n v="1.3800000000000001"/>
  </r>
  <r>
    <x v="0"/>
    <x v="10"/>
    <x v="0"/>
    <x v="2"/>
    <x v="1"/>
    <x v="0"/>
    <x v="3"/>
    <x v="1"/>
    <n v="8"/>
    <n v="0"/>
    <n v="0"/>
  </r>
  <r>
    <x v="9"/>
    <x v="19"/>
    <x v="2"/>
    <x v="2"/>
    <x v="1"/>
    <x v="0"/>
    <x v="3"/>
    <x v="1"/>
    <n v="13"/>
    <n v="0"/>
    <n v="0"/>
  </r>
  <r>
    <x v="0"/>
    <x v="15"/>
    <x v="2"/>
    <x v="2"/>
    <x v="1"/>
    <x v="2"/>
    <x v="2"/>
    <x v="0"/>
    <n v="73"/>
    <n v="0"/>
    <n v="19.345000000000002"/>
  </r>
  <r>
    <x v="5"/>
    <x v="6"/>
    <x v="4"/>
    <x v="2"/>
    <x v="0"/>
    <x v="2"/>
    <x v="3"/>
    <x v="0"/>
    <n v="1"/>
    <n v="0"/>
    <n v="0.26500000000000001"/>
  </r>
  <r>
    <x v="8"/>
    <x v="0"/>
    <x v="0"/>
    <x v="1"/>
    <x v="1"/>
    <x v="2"/>
    <x v="1"/>
    <x v="0"/>
    <n v="2"/>
    <n v="0"/>
    <n v="0.55000000000000004"/>
  </r>
  <r>
    <x v="5"/>
    <x v="1"/>
    <x v="1"/>
    <x v="0"/>
    <x v="1"/>
    <x v="4"/>
    <x v="3"/>
    <x v="1"/>
    <n v="1"/>
    <n v="0"/>
    <n v="0"/>
  </r>
  <r>
    <x v="7"/>
    <x v="21"/>
    <x v="0"/>
    <x v="2"/>
    <x v="1"/>
    <x v="3"/>
    <x v="2"/>
    <x v="1"/>
    <n v="0"/>
    <n v="0"/>
    <n v="0"/>
  </r>
  <r>
    <x v="0"/>
    <x v="23"/>
    <x v="2"/>
    <x v="0"/>
    <x v="1"/>
    <x v="1"/>
    <x v="1"/>
    <x v="0"/>
    <n v="3"/>
    <n v="0.58600000000000008"/>
    <n v="1.35"/>
  </r>
  <r>
    <x v="7"/>
    <x v="4"/>
    <x v="3"/>
    <x v="2"/>
    <x v="1"/>
    <x v="0"/>
    <x v="2"/>
    <x v="1"/>
    <n v="12"/>
    <n v="0"/>
    <n v="0"/>
  </r>
  <r>
    <x v="6"/>
    <x v="15"/>
    <x v="2"/>
    <x v="2"/>
    <x v="1"/>
    <x v="0"/>
    <x v="1"/>
    <x v="0"/>
    <n v="39"/>
    <n v="0"/>
    <n v="10.725"/>
  </r>
  <r>
    <x v="4"/>
    <x v="4"/>
    <x v="3"/>
    <x v="1"/>
    <x v="1"/>
    <x v="3"/>
    <x v="2"/>
    <x v="1"/>
    <n v="0"/>
    <n v="0"/>
    <n v="0"/>
  </r>
  <r>
    <x v="0"/>
    <x v="15"/>
    <x v="2"/>
    <x v="2"/>
    <x v="1"/>
    <x v="4"/>
    <x v="0"/>
    <x v="0"/>
    <n v="1"/>
    <n v="0"/>
    <n v="0.55000000000000004"/>
  </r>
  <r>
    <x v="9"/>
    <x v="8"/>
    <x v="5"/>
    <x v="2"/>
    <x v="1"/>
    <x v="4"/>
    <x v="2"/>
    <x v="0"/>
    <n v="15"/>
    <n v="0"/>
    <n v="8.25"/>
  </r>
  <r>
    <x v="8"/>
    <x v="8"/>
    <x v="5"/>
    <x v="0"/>
    <x v="1"/>
    <x v="4"/>
    <x v="1"/>
    <x v="0"/>
    <n v="5"/>
    <n v="0"/>
    <n v="2.75"/>
  </r>
  <r>
    <x v="6"/>
    <x v="7"/>
    <x v="2"/>
    <x v="0"/>
    <x v="1"/>
    <x v="2"/>
    <x v="2"/>
    <x v="0"/>
    <n v="13"/>
    <n v="0"/>
    <n v="3.5750000000000002"/>
  </r>
  <r>
    <x v="2"/>
    <x v="11"/>
    <x v="2"/>
    <x v="0"/>
    <x v="1"/>
    <x v="2"/>
    <x v="2"/>
    <x v="1"/>
    <n v="87"/>
    <n v="0"/>
    <n v="0"/>
  </r>
  <r>
    <x v="7"/>
    <x v="1"/>
    <x v="1"/>
    <x v="1"/>
    <x v="1"/>
    <x v="1"/>
    <x v="2"/>
    <x v="0"/>
    <n v="4"/>
    <n v="0.8024"/>
    <n v="1.8"/>
  </r>
  <r>
    <x v="0"/>
    <x v="4"/>
    <x v="3"/>
    <x v="2"/>
    <x v="0"/>
    <x v="1"/>
    <x v="0"/>
    <x v="0"/>
    <n v="3"/>
    <n v="0.53649999999999998"/>
    <n v="1.35"/>
  </r>
  <r>
    <x v="8"/>
    <x v="0"/>
    <x v="0"/>
    <x v="2"/>
    <x v="1"/>
    <x v="1"/>
    <x v="0"/>
    <x v="0"/>
    <n v="56"/>
    <n v="11.947000000000001"/>
    <n v="25.200000000000003"/>
  </r>
  <r>
    <x v="11"/>
    <x v="13"/>
    <x v="0"/>
    <x v="0"/>
    <x v="1"/>
    <x v="3"/>
    <x v="2"/>
    <x v="0"/>
    <n v="22"/>
    <n v="0"/>
    <n v="12.100000000000001"/>
  </r>
  <r>
    <x v="0"/>
    <x v="5"/>
    <x v="1"/>
    <x v="0"/>
    <x v="1"/>
    <x v="3"/>
    <x v="2"/>
    <x v="1"/>
    <n v="6"/>
    <n v="0"/>
    <n v="0"/>
  </r>
  <r>
    <x v="8"/>
    <x v="2"/>
    <x v="2"/>
    <x v="0"/>
    <x v="1"/>
    <x v="0"/>
    <x v="0"/>
    <x v="0"/>
    <n v="482"/>
    <n v="0"/>
    <n v="132.55000000000001"/>
  </r>
  <r>
    <x v="11"/>
    <x v="19"/>
    <x v="2"/>
    <x v="2"/>
    <x v="1"/>
    <x v="1"/>
    <x v="1"/>
    <x v="0"/>
    <n v="8"/>
    <n v="2.2202000000000002"/>
    <n v="3.6"/>
  </r>
  <r>
    <x v="6"/>
    <x v="0"/>
    <x v="0"/>
    <x v="1"/>
    <x v="1"/>
    <x v="0"/>
    <x v="0"/>
    <x v="0"/>
    <n v="3"/>
    <n v="0"/>
    <n v="0.82500000000000007"/>
  </r>
  <r>
    <x v="6"/>
    <x v="15"/>
    <x v="2"/>
    <x v="0"/>
    <x v="1"/>
    <x v="4"/>
    <x v="2"/>
    <x v="1"/>
    <n v="1"/>
    <n v="0"/>
    <n v="0"/>
  </r>
  <r>
    <x v="7"/>
    <x v="1"/>
    <x v="1"/>
    <x v="0"/>
    <x v="1"/>
    <x v="2"/>
    <x v="3"/>
    <x v="0"/>
    <n v="129"/>
    <n v="0"/>
    <n v="35.475000000000001"/>
  </r>
  <r>
    <x v="9"/>
    <x v="4"/>
    <x v="3"/>
    <x v="0"/>
    <x v="0"/>
    <x v="3"/>
    <x v="1"/>
    <x v="0"/>
    <n v="1"/>
    <n v="0"/>
    <n v="0.55000000000000004"/>
  </r>
  <r>
    <x v="11"/>
    <x v="19"/>
    <x v="2"/>
    <x v="2"/>
    <x v="1"/>
    <x v="2"/>
    <x v="2"/>
    <x v="1"/>
    <n v="34"/>
    <n v="0"/>
    <n v="0"/>
  </r>
  <r>
    <x v="9"/>
    <x v="12"/>
    <x v="1"/>
    <x v="0"/>
    <x v="1"/>
    <x v="2"/>
    <x v="2"/>
    <x v="1"/>
    <n v="3"/>
    <n v="0"/>
    <n v="0"/>
  </r>
  <r>
    <x v="11"/>
    <x v="17"/>
    <x v="8"/>
    <x v="0"/>
    <x v="1"/>
    <x v="0"/>
    <x v="3"/>
    <x v="1"/>
    <n v="138"/>
    <n v="0"/>
    <n v="0"/>
  </r>
  <r>
    <x v="5"/>
    <x v="15"/>
    <x v="2"/>
    <x v="0"/>
    <x v="1"/>
    <x v="2"/>
    <x v="3"/>
    <x v="1"/>
    <n v="2"/>
    <n v="0"/>
    <n v="0"/>
  </r>
  <r>
    <x v="10"/>
    <x v="17"/>
    <x v="8"/>
    <x v="1"/>
    <x v="1"/>
    <x v="5"/>
    <x v="3"/>
    <x v="0"/>
    <n v="4"/>
    <n v="37.636099999999999"/>
    <n v="2.7600000000000002"/>
  </r>
  <r>
    <x v="6"/>
    <x v="4"/>
    <x v="3"/>
    <x v="0"/>
    <x v="0"/>
    <x v="0"/>
    <x v="0"/>
    <x v="1"/>
    <n v="10"/>
    <n v="0"/>
    <n v="0"/>
  </r>
  <r>
    <x v="6"/>
    <x v="1"/>
    <x v="1"/>
    <x v="2"/>
    <x v="1"/>
    <x v="2"/>
    <x v="1"/>
    <x v="0"/>
    <n v="4"/>
    <n v="0"/>
    <n v="1.1000000000000001"/>
  </r>
  <r>
    <x v="10"/>
    <x v="0"/>
    <x v="0"/>
    <x v="2"/>
    <x v="1"/>
    <x v="0"/>
    <x v="1"/>
    <x v="0"/>
    <n v="3"/>
    <n v="0"/>
    <n v="0.82500000000000007"/>
  </r>
  <r>
    <x v="3"/>
    <x v="6"/>
    <x v="4"/>
    <x v="0"/>
    <x v="1"/>
    <x v="1"/>
    <x v="2"/>
    <x v="0"/>
    <n v="3977"/>
    <n v="1138.7394000000002"/>
    <n v="1789.65"/>
  </r>
  <r>
    <x v="7"/>
    <x v="9"/>
    <x v="2"/>
    <x v="1"/>
    <x v="1"/>
    <x v="0"/>
    <x v="0"/>
    <x v="0"/>
    <n v="49"/>
    <n v="0"/>
    <n v="13.475000000000001"/>
  </r>
  <r>
    <x v="4"/>
    <x v="10"/>
    <x v="0"/>
    <x v="2"/>
    <x v="0"/>
    <x v="3"/>
    <x v="0"/>
    <x v="0"/>
    <n v="12"/>
    <n v="0"/>
    <n v="6.6000000000000005"/>
  </r>
  <r>
    <x v="11"/>
    <x v="6"/>
    <x v="4"/>
    <x v="1"/>
    <x v="1"/>
    <x v="3"/>
    <x v="0"/>
    <x v="0"/>
    <n v="2"/>
    <n v="0"/>
    <n v="1.1000000000000001"/>
  </r>
  <r>
    <x v="3"/>
    <x v="16"/>
    <x v="7"/>
    <x v="2"/>
    <x v="1"/>
    <x v="3"/>
    <x v="2"/>
    <x v="1"/>
    <n v="1"/>
    <n v="0"/>
    <n v="0"/>
  </r>
  <r>
    <x v="1"/>
    <x v="11"/>
    <x v="2"/>
    <x v="2"/>
    <x v="1"/>
    <x v="5"/>
    <x v="0"/>
    <x v="0"/>
    <n v="1"/>
    <n v="1.0515000000000001"/>
    <n v="0.69000000000000006"/>
  </r>
  <r>
    <x v="8"/>
    <x v="4"/>
    <x v="3"/>
    <x v="0"/>
    <x v="1"/>
    <x v="3"/>
    <x v="0"/>
    <x v="1"/>
    <n v="18"/>
    <n v="0"/>
    <n v="0"/>
  </r>
  <r>
    <x v="9"/>
    <x v="0"/>
    <x v="0"/>
    <x v="1"/>
    <x v="1"/>
    <x v="0"/>
    <x v="2"/>
    <x v="0"/>
    <n v="10"/>
    <n v="0"/>
    <n v="2.65"/>
  </r>
  <r>
    <x v="7"/>
    <x v="6"/>
    <x v="4"/>
    <x v="2"/>
    <x v="1"/>
    <x v="3"/>
    <x v="3"/>
    <x v="0"/>
    <n v="8"/>
    <n v="0"/>
    <n v="4.4000000000000004"/>
  </r>
  <r>
    <x v="9"/>
    <x v="13"/>
    <x v="0"/>
    <x v="0"/>
    <x v="1"/>
    <x v="3"/>
    <x v="2"/>
    <x v="1"/>
    <n v="0"/>
    <n v="0"/>
    <n v="0"/>
  </r>
  <r>
    <x v="2"/>
    <x v="12"/>
    <x v="1"/>
    <x v="1"/>
    <x v="1"/>
    <x v="3"/>
    <x v="1"/>
    <x v="0"/>
    <n v="2"/>
    <n v="0"/>
    <n v="1.1000000000000001"/>
  </r>
  <r>
    <x v="5"/>
    <x v="6"/>
    <x v="4"/>
    <x v="0"/>
    <x v="0"/>
    <x v="4"/>
    <x v="0"/>
    <x v="1"/>
    <n v="39"/>
    <n v="0"/>
    <n v="0"/>
  </r>
  <r>
    <x v="4"/>
    <x v="7"/>
    <x v="2"/>
    <x v="0"/>
    <x v="1"/>
    <x v="0"/>
    <x v="0"/>
    <x v="0"/>
    <n v="10"/>
    <n v="0"/>
    <n v="2.65"/>
  </r>
  <r>
    <x v="8"/>
    <x v="8"/>
    <x v="5"/>
    <x v="2"/>
    <x v="1"/>
    <x v="3"/>
    <x v="2"/>
    <x v="1"/>
    <n v="0"/>
    <n v="0"/>
    <n v="0"/>
  </r>
  <r>
    <x v="8"/>
    <x v="0"/>
    <x v="0"/>
    <x v="2"/>
    <x v="1"/>
    <x v="2"/>
    <x v="2"/>
    <x v="0"/>
    <n v="17"/>
    <n v="0"/>
    <n v="4.6749999999999998"/>
  </r>
  <r>
    <x v="7"/>
    <x v="6"/>
    <x v="4"/>
    <x v="0"/>
    <x v="1"/>
    <x v="0"/>
    <x v="3"/>
    <x v="1"/>
    <n v="68"/>
    <n v="0"/>
    <n v="0"/>
  </r>
  <r>
    <x v="2"/>
    <x v="11"/>
    <x v="2"/>
    <x v="0"/>
    <x v="1"/>
    <x v="3"/>
    <x v="3"/>
    <x v="0"/>
    <n v="462"/>
    <n v="0"/>
    <n v="254.10000000000002"/>
  </r>
  <r>
    <x v="10"/>
    <x v="15"/>
    <x v="2"/>
    <x v="2"/>
    <x v="1"/>
    <x v="1"/>
    <x v="3"/>
    <x v="0"/>
    <n v="11"/>
    <n v="2.3610000000000002"/>
    <n v="4.95"/>
  </r>
  <r>
    <x v="1"/>
    <x v="16"/>
    <x v="7"/>
    <x v="1"/>
    <x v="1"/>
    <x v="2"/>
    <x v="2"/>
    <x v="0"/>
    <n v="2"/>
    <n v="0"/>
    <n v="0.55000000000000004"/>
  </r>
  <r>
    <x v="11"/>
    <x v="19"/>
    <x v="2"/>
    <x v="0"/>
    <x v="1"/>
    <x v="0"/>
    <x v="0"/>
    <x v="0"/>
    <n v="2554"/>
    <n v="0"/>
    <n v="702.35"/>
  </r>
  <r>
    <x v="9"/>
    <x v="25"/>
    <x v="11"/>
    <x v="2"/>
    <x v="1"/>
    <x v="1"/>
    <x v="0"/>
    <x v="0"/>
    <n v="1"/>
    <n v="0.1668"/>
    <n v="0.45"/>
  </r>
  <r>
    <x v="4"/>
    <x v="12"/>
    <x v="1"/>
    <x v="0"/>
    <x v="1"/>
    <x v="3"/>
    <x v="3"/>
    <x v="0"/>
    <n v="60"/>
    <n v="0"/>
    <n v="33"/>
  </r>
  <r>
    <x v="5"/>
    <x v="17"/>
    <x v="8"/>
    <x v="0"/>
    <x v="1"/>
    <x v="4"/>
    <x v="1"/>
    <x v="0"/>
    <n v="21"/>
    <n v="0"/>
    <n v="11.55"/>
  </r>
  <r>
    <x v="1"/>
    <x v="3"/>
    <x v="2"/>
    <x v="0"/>
    <x v="1"/>
    <x v="0"/>
    <x v="2"/>
    <x v="1"/>
    <n v="44"/>
    <n v="0"/>
    <n v="0"/>
  </r>
  <r>
    <x v="1"/>
    <x v="8"/>
    <x v="5"/>
    <x v="0"/>
    <x v="1"/>
    <x v="4"/>
    <x v="0"/>
    <x v="0"/>
    <n v="11"/>
    <n v="0"/>
    <n v="6.0500000000000007"/>
  </r>
  <r>
    <x v="0"/>
    <x v="6"/>
    <x v="4"/>
    <x v="2"/>
    <x v="1"/>
    <x v="0"/>
    <x v="3"/>
    <x v="1"/>
    <n v="4"/>
    <n v="0"/>
    <n v="0"/>
  </r>
  <r>
    <x v="1"/>
    <x v="6"/>
    <x v="4"/>
    <x v="0"/>
    <x v="1"/>
    <x v="0"/>
    <x v="0"/>
    <x v="0"/>
    <n v="4566"/>
    <n v="0"/>
    <n v="1255.6500000000001"/>
  </r>
  <r>
    <x v="0"/>
    <x v="4"/>
    <x v="3"/>
    <x v="2"/>
    <x v="1"/>
    <x v="1"/>
    <x v="2"/>
    <x v="0"/>
    <n v="161"/>
    <n v="47.165700000000001"/>
    <n v="72.45"/>
  </r>
  <r>
    <x v="9"/>
    <x v="27"/>
    <x v="12"/>
    <x v="0"/>
    <x v="1"/>
    <x v="0"/>
    <x v="0"/>
    <x v="0"/>
    <n v="4"/>
    <n v="0"/>
    <n v="1.06"/>
  </r>
  <r>
    <x v="5"/>
    <x v="6"/>
    <x v="4"/>
    <x v="0"/>
    <x v="1"/>
    <x v="2"/>
    <x v="3"/>
    <x v="1"/>
    <n v="6"/>
    <n v="0"/>
    <n v="0"/>
  </r>
  <r>
    <x v="2"/>
    <x v="6"/>
    <x v="4"/>
    <x v="0"/>
    <x v="1"/>
    <x v="3"/>
    <x v="1"/>
    <x v="1"/>
    <n v="3"/>
    <n v="0"/>
    <n v="0"/>
  </r>
  <r>
    <x v="6"/>
    <x v="15"/>
    <x v="2"/>
    <x v="2"/>
    <x v="1"/>
    <x v="1"/>
    <x v="3"/>
    <x v="0"/>
    <n v="22"/>
    <n v="7.4063000000000008"/>
    <n v="9.9"/>
  </r>
  <r>
    <x v="6"/>
    <x v="19"/>
    <x v="2"/>
    <x v="0"/>
    <x v="1"/>
    <x v="2"/>
    <x v="3"/>
    <x v="1"/>
    <n v="32"/>
    <n v="0"/>
    <n v="0"/>
  </r>
  <r>
    <x v="5"/>
    <x v="17"/>
    <x v="8"/>
    <x v="0"/>
    <x v="1"/>
    <x v="5"/>
    <x v="1"/>
    <x v="0"/>
    <n v="4"/>
    <n v="32.154200000000003"/>
    <n v="2.7600000000000002"/>
  </r>
  <r>
    <x v="5"/>
    <x v="21"/>
    <x v="0"/>
    <x v="0"/>
    <x v="1"/>
    <x v="3"/>
    <x v="0"/>
    <x v="0"/>
    <n v="1"/>
    <n v="0"/>
    <n v="0.55000000000000004"/>
  </r>
  <r>
    <x v="0"/>
    <x v="11"/>
    <x v="2"/>
    <x v="2"/>
    <x v="1"/>
    <x v="0"/>
    <x v="3"/>
    <x v="1"/>
    <n v="23"/>
    <n v="0"/>
    <n v="0"/>
  </r>
  <r>
    <x v="6"/>
    <x v="16"/>
    <x v="7"/>
    <x v="1"/>
    <x v="1"/>
    <x v="4"/>
    <x v="2"/>
    <x v="0"/>
    <n v="5"/>
    <n v="0"/>
    <n v="2.75"/>
  </r>
  <r>
    <x v="7"/>
    <x v="1"/>
    <x v="1"/>
    <x v="0"/>
    <x v="1"/>
    <x v="4"/>
    <x v="2"/>
    <x v="1"/>
    <n v="16"/>
    <n v="0"/>
    <n v="0"/>
  </r>
  <r>
    <x v="1"/>
    <x v="9"/>
    <x v="2"/>
    <x v="0"/>
    <x v="1"/>
    <x v="0"/>
    <x v="3"/>
    <x v="0"/>
    <n v="3470"/>
    <n v="0"/>
    <n v="950.79000000000008"/>
  </r>
  <r>
    <x v="0"/>
    <x v="10"/>
    <x v="0"/>
    <x v="2"/>
    <x v="0"/>
    <x v="0"/>
    <x v="1"/>
    <x v="0"/>
    <n v="56"/>
    <n v="0"/>
    <n v="14.84"/>
  </r>
  <r>
    <x v="11"/>
    <x v="14"/>
    <x v="6"/>
    <x v="0"/>
    <x v="1"/>
    <x v="2"/>
    <x v="3"/>
    <x v="0"/>
    <n v="1"/>
    <n v="0"/>
    <n v="0.27500000000000002"/>
  </r>
  <r>
    <x v="4"/>
    <x v="5"/>
    <x v="1"/>
    <x v="0"/>
    <x v="1"/>
    <x v="1"/>
    <x v="1"/>
    <x v="0"/>
    <n v="39"/>
    <n v="15.301600000000001"/>
    <n v="17.55"/>
  </r>
  <r>
    <x v="9"/>
    <x v="19"/>
    <x v="2"/>
    <x v="0"/>
    <x v="1"/>
    <x v="0"/>
    <x v="3"/>
    <x v="1"/>
    <n v="98"/>
    <n v="0"/>
    <n v="0"/>
  </r>
  <r>
    <x v="10"/>
    <x v="8"/>
    <x v="5"/>
    <x v="2"/>
    <x v="1"/>
    <x v="0"/>
    <x v="3"/>
    <x v="0"/>
    <n v="31"/>
    <n v="0"/>
    <n v="8.5250000000000004"/>
  </r>
  <r>
    <x v="5"/>
    <x v="10"/>
    <x v="0"/>
    <x v="2"/>
    <x v="1"/>
    <x v="4"/>
    <x v="2"/>
    <x v="0"/>
    <n v="111"/>
    <n v="0"/>
    <n v="61.050000000000004"/>
  </r>
  <r>
    <x v="8"/>
    <x v="4"/>
    <x v="3"/>
    <x v="0"/>
    <x v="1"/>
    <x v="1"/>
    <x v="0"/>
    <x v="0"/>
    <n v="3678"/>
    <n v="1226.3753000000002"/>
    <n v="1655.1000000000001"/>
  </r>
  <r>
    <x v="4"/>
    <x v="3"/>
    <x v="2"/>
    <x v="0"/>
    <x v="1"/>
    <x v="1"/>
    <x v="1"/>
    <x v="0"/>
    <n v="1"/>
    <n v="0.28489999999999999"/>
    <n v="0.45"/>
  </r>
  <r>
    <x v="2"/>
    <x v="9"/>
    <x v="2"/>
    <x v="2"/>
    <x v="1"/>
    <x v="3"/>
    <x v="0"/>
    <x v="1"/>
    <n v="1"/>
    <n v="0"/>
    <n v="0"/>
  </r>
  <r>
    <x v="5"/>
    <x v="4"/>
    <x v="3"/>
    <x v="1"/>
    <x v="1"/>
    <x v="0"/>
    <x v="0"/>
    <x v="0"/>
    <n v="25"/>
    <n v="0"/>
    <n v="6.625"/>
  </r>
  <r>
    <x v="9"/>
    <x v="6"/>
    <x v="4"/>
    <x v="1"/>
    <x v="1"/>
    <x v="3"/>
    <x v="2"/>
    <x v="1"/>
    <n v="0"/>
    <n v="0"/>
    <n v="0"/>
  </r>
  <r>
    <x v="2"/>
    <x v="10"/>
    <x v="0"/>
    <x v="2"/>
    <x v="1"/>
    <x v="0"/>
    <x v="0"/>
    <x v="1"/>
    <n v="11"/>
    <n v="0"/>
    <n v="0"/>
  </r>
  <r>
    <x v="11"/>
    <x v="6"/>
    <x v="4"/>
    <x v="0"/>
    <x v="0"/>
    <x v="3"/>
    <x v="2"/>
    <x v="1"/>
    <n v="13"/>
    <n v="0"/>
    <n v="0"/>
  </r>
  <r>
    <x v="3"/>
    <x v="9"/>
    <x v="2"/>
    <x v="0"/>
    <x v="1"/>
    <x v="2"/>
    <x v="1"/>
    <x v="1"/>
    <n v="2"/>
    <n v="0"/>
    <n v="0"/>
  </r>
  <r>
    <x v="0"/>
    <x v="2"/>
    <x v="2"/>
    <x v="2"/>
    <x v="1"/>
    <x v="2"/>
    <x v="3"/>
    <x v="0"/>
    <n v="12"/>
    <n v="0"/>
    <n v="3.18"/>
  </r>
  <r>
    <x v="4"/>
    <x v="4"/>
    <x v="3"/>
    <x v="1"/>
    <x v="1"/>
    <x v="2"/>
    <x v="2"/>
    <x v="0"/>
    <n v="9"/>
    <n v="0"/>
    <n v="2.3850000000000002"/>
  </r>
  <r>
    <x v="8"/>
    <x v="20"/>
    <x v="10"/>
    <x v="0"/>
    <x v="1"/>
    <x v="0"/>
    <x v="3"/>
    <x v="0"/>
    <n v="1"/>
    <n v="0"/>
    <n v="0.27500000000000002"/>
  </r>
  <r>
    <x v="0"/>
    <x v="10"/>
    <x v="0"/>
    <x v="0"/>
    <x v="1"/>
    <x v="4"/>
    <x v="3"/>
    <x v="1"/>
    <n v="92"/>
    <n v="0"/>
    <n v="0"/>
  </r>
  <r>
    <x v="3"/>
    <x v="4"/>
    <x v="3"/>
    <x v="1"/>
    <x v="1"/>
    <x v="2"/>
    <x v="3"/>
    <x v="0"/>
    <n v="3"/>
    <n v="0"/>
    <n v="0.82500000000000007"/>
  </r>
  <r>
    <x v="2"/>
    <x v="15"/>
    <x v="2"/>
    <x v="0"/>
    <x v="1"/>
    <x v="5"/>
    <x v="0"/>
    <x v="0"/>
    <n v="2"/>
    <n v="18.150700000000001"/>
    <n v="1.3800000000000001"/>
  </r>
  <r>
    <x v="10"/>
    <x v="10"/>
    <x v="0"/>
    <x v="0"/>
    <x v="1"/>
    <x v="0"/>
    <x v="2"/>
    <x v="1"/>
    <n v="945"/>
    <n v="0"/>
    <n v="0"/>
  </r>
  <r>
    <x v="6"/>
    <x v="16"/>
    <x v="7"/>
    <x v="1"/>
    <x v="1"/>
    <x v="2"/>
    <x v="3"/>
    <x v="0"/>
    <n v="1"/>
    <n v="0"/>
    <n v="0.27500000000000002"/>
  </r>
  <r>
    <x v="9"/>
    <x v="17"/>
    <x v="8"/>
    <x v="0"/>
    <x v="1"/>
    <x v="0"/>
    <x v="1"/>
    <x v="0"/>
    <n v="1364"/>
    <n v="0"/>
    <n v="361.46000000000004"/>
  </r>
  <r>
    <x v="4"/>
    <x v="8"/>
    <x v="5"/>
    <x v="2"/>
    <x v="1"/>
    <x v="1"/>
    <x v="3"/>
    <x v="0"/>
    <n v="6"/>
    <n v="0.92160000000000009"/>
    <n v="2.7"/>
  </r>
  <r>
    <x v="8"/>
    <x v="1"/>
    <x v="1"/>
    <x v="0"/>
    <x v="1"/>
    <x v="0"/>
    <x v="0"/>
    <x v="1"/>
    <n v="16"/>
    <n v="0"/>
    <n v="0"/>
  </r>
  <r>
    <x v="3"/>
    <x v="2"/>
    <x v="2"/>
    <x v="0"/>
    <x v="1"/>
    <x v="2"/>
    <x v="3"/>
    <x v="0"/>
    <n v="46"/>
    <n v="0"/>
    <n v="12.65"/>
  </r>
  <r>
    <x v="4"/>
    <x v="19"/>
    <x v="2"/>
    <x v="1"/>
    <x v="1"/>
    <x v="4"/>
    <x v="3"/>
    <x v="0"/>
    <n v="2"/>
    <n v="0"/>
    <n v="1.1000000000000001"/>
  </r>
  <r>
    <x v="11"/>
    <x v="2"/>
    <x v="2"/>
    <x v="2"/>
    <x v="1"/>
    <x v="2"/>
    <x v="2"/>
    <x v="0"/>
    <n v="19"/>
    <n v="0"/>
    <n v="5.2250000000000005"/>
  </r>
  <r>
    <x v="8"/>
    <x v="2"/>
    <x v="2"/>
    <x v="2"/>
    <x v="1"/>
    <x v="0"/>
    <x v="2"/>
    <x v="0"/>
    <n v="189"/>
    <n v="0"/>
    <n v="51.975000000000001"/>
  </r>
  <r>
    <x v="6"/>
    <x v="5"/>
    <x v="1"/>
    <x v="0"/>
    <x v="1"/>
    <x v="0"/>
    <x v="0"/>
    <x v="1"/>
    <n v="3"/>
    <n v="0"/>
    <n v="0"/>
  </r>
  <r>
    <x v="7"/>
    <x v="15"/>
    <x v="2"/>
    <x v="0"/>
    <x v="1"/>
    <x v="2"/>
    <x v="1"/>
    <x v="0"/>
    <n v="25"/>
    <n v="0"/>
    <n v="6.875"/>
  </r>
  <r>
    <x v="8"/>
    <x v="6"/>
    <x v="4"/>
    <x v="1"/>
    <x v="0"/>
    <x v="3"/>
    <x v="2"/>
    <x v="1"/>
    <n v="0"/>
    <n v="0"/>
    <n v="0"/>
  </r>
  <r>
    <x v="7"/>
    <x v="16"/>
    <x v="7"/>
    <x v="2"/>
    <x v="1"/>
    <x v="1"/>
    <x v="3"/>
    <x v="0"/>
    <n v="19"/>
    <n v="7.3500000000000005"/>
    <n v="8.5500000000000007"/>
  </r>
  <r>
    <x v="4"/>
    <x v="9"/>
    <x v="2"/>
    <x v="1"/>
    <x v="1"/>
    <x v="1"/>
    <x v="1"/>
    <x v="0"/>
    <n v="7"/>
    <n v="1.8876000000000002"/>
    <n v="3.1500000000000004"/>
  </r>
  <r>
    <x v="2"/>
    <x v="0"/>
    <x v="0"/>
    <x v="2"/>
    <x v="1"/>
    <x v="0"/>
    <x v="2"/>
    <x v="0"/>
    <n v="48"/>
    <n v="0"/>
    <n v="13.200000000000001"/>
  </r>
  <r>
    <x v="5"/>
    <x v="0"/>
    <x v="0"/>
    <x v="2"/>
    <x v="1"/>
    <x v="0"/>
    <x v="0"/>
    <x v="0"/>
    <n v="17"/>
    <n v="0"/>
    <n v="4.5049999999999999"/>
  </r>
  <r>
    <x v="6"/>
    <x v="6"/>
    <x v="4"/>
    <x v="0"/>
    <x v="0"/>
    <x v="1"/>
    <x v="1"/>
    <x v="0"/>
    <n v="102"/>
    <n v="37.936199999999999"/>
    <n v="45.900000000000006"/>
  </r>
  <r>
    <x v="10"/>
    <x v="13"/>
    <x v="0"/>
    <x v="0"/>
    <x v="1"/>
    <x v="3"/>
    <x v="2"/>
    <x v="1"/>
    <n v="0"/>
    <n v="0"/>
    <n v="0"/>
  </r>
  <r>
    <x v="8"/>
    <x v="2"/>
    <x v="2"/>
    <x v="1"/>
    <x v="1"/>
    <x v="2"/>
    <x v="2"/>
    <x v="0"/>
    <n v="12"/>
    <n v="0"/>
    <n v="3.3000000000000003"/>
  </r>
  <r>
    <x v="7"/>
    <x v="5"/>
    <x v="1"/>
    <x v="0"/>
    <x v="1"/>
    <x v="2"/>
    <x v="0"/>
    <x v="0"/>
    <n v="48"/>
    <n v="0"/>
    <n v="13.200000000000001"/>
  </r>
  <r>
    <x v="2"/>
    <x v="11"/>
    <x v="2"/>
    <x v="0"/>
    <x v="1"/>
    <x v="0"/>
    <x v="1"/>
    <x v="0"/>
    <n v="2137"/>
    <n v="0"/>
    <n v="587.67500000000007"/>
  </r>
  <r>
    <x v="2"/>
    <x v="12"/>
    <x v="1"/>
    <x v="0"/>
    <x v="1"/>
    <x v="0"/>
    <x v="1"/>
    <x v="0"/>
    <n v="393"/>
    <n v="0"/>
    <n v="108.075"/>
  </r>
  <r>
    <x v="8"/>
    <x v="24"/>
    <x v="2"/>
    <x v="2"/>
    <x v="1"/>
    <x v="0"/>
    <x v="3"/>
    <x v="1"/>
    <n v="6"/>
    <n v="0"/>
    <n v="0"/>
  </r>
  <r>
    <x v="9"/>
    <x v="19"/>
    <x v="2"/>
    <x v="0"/>
    <x v="1"/>
    <x v="3"/>
    <x v="3"/>
    <x v="1"/>
    <n v="7"/>
    <n v="0"/>
    <n v="0"/>
  </r>
  <r>
    <x v="6"/>
    <x v="17"/>
    <x v="8"/>
    <x v="1"/>
    <x v="1"/>
    <x v="4"/>
    <x v="3"/>
    <x v="1"/>
    <n v="22"/>
    <n v="0"/>
    <n v="0"/>
  </r>
  <r>
    <x v="3"/>
    <x v="8"/>
    <x v="5"/>
    <x v="2"/>
    <x v="1"/>
    <x v="1"/>
    <x v="0"/>
    <x v="0"/>
    <n v="10"/>
    <n v="1.5748"/>
    <n v="4.5"/>
  </r>
  <r>
    <x v="3"/>
    <x v="20"/>
    <x v="10"/>
    <x v="0"/>
    <x v="1"/>
    <x v="3"/>
    <x v="2"/>
    <x v="1"/>
    <n v="0"/>
    <n v="0"/>
    <n v="0"/>
  </r>
  <r>
    <x v="5"/>
    <x v="11"/>
    <x v="2"/>
    <x v="0"/>
    <x v="1"/>
    <x v="2"/>
    <x v="1"/>
    <x v="0"/>
    <n v="149"/>
    <n v="0"/>
    <n v="39.484999999999999"/>
  </r>
  <r>
    <x v="9"/>
    <x v="17"/>
    <x v="8"/>
    <x v="1"/>
    <x v="1"/>
    <x v="2"/>
    <x v="1"/>
    <x v="0"/>
    <n v="1"/>
    <n v="0"/>
    <n v="0.26500000000000001"/>
  </r>
  <r>
    <x v="7"/>
    <x v="10"/>
    <x v="0"/>
    <x v="0"/>
    <x v="1"/>
    <x v="2"/>
    <x v="2"/>
    <x v="0"/>
    <n v="4959"/>
    <n v="0"/>
    <n v="1363.7250000000001"/>
  </r>
  <r>
    <x v="8"/>
    <x v="19"/>
    <x v="2"/>
    <x v="0"/>
    <x v="1"/>
    <x v="3"/>
    <x v="1"/>
    <x v="0"/>
    <n v="45"/>
    <n v="0"/>
    <n v="24.75"/>
  </r>
  <r>
    <x v="11"/>
    <x v="9"/>
    <x v="2"/>
    <x v="1"/>
    <x v="1"/>
    <x v="3"/>
    <x v="2"/>
    <x v="0"/>
    <n v="22"/>
    <n v="0"/>
    <n v="12.100000000000001"/>
  </r>
  <r>
    <x v="3"/>
    <x v="11"/>
    <x v="2"/>
    <x v="1"/>
    <x v="1"/>
    <x v="3"/>
    <x v="0"/>
    <x v="0"/>
    <n v="11"/>
    <n v="0"/>
    <n v="6.0500000000000007"/>
  </r>
  <r>
    <x v="3"/>
    <x v="9"/>
    <x v="2"/>
    <x v="0"/>
    <x v="1"/>
    <x v="4"/>
    <x v="2"/>
    <x v="0"/>
    <n v="56"/>
    <n v="0"/>
    <n v="30.8"/>
  </r>
  <r>
    <x v="4"/>
    <x v="2"/>
    <x v="2"/>
    <x v="0"/>
    <x v="1"/>
    <x v="3"/>
    <x v="3"/>
    <x v="0"/>
    <n v="34"/>
    <n v="0"/>
    <n v="18.7"/>
  </r>
  <r>
    <x v="1"/>
    <x v="10"/>
    <x v="0"/>
    <x v="1"/>
    <x v="0"/>
    <x v="3"/>
    <x v="1"/>
    <x v="0"/>
    <n v="1"/>
    <n v="0"/>
    <n v="0.55000000000000004"/>
  </r>
  <r>
    <x v="0"/>
    <x v="2"/>
    <x v="2"/>
    <x v="0"/>
    <x v="1"/>
    <x v="2"/>
    <x v="1"/>
    <x v="0"/>
    <n v="10"/>
    <n v="0"/>
    <n v="2.65"/>
  </r>
  <r>
    <x v="6"/>
    <x v="12"/>
    <x v="1"/>
    <x v="0"/>
    <x v="1"/>
    <x v="2"/>
    <x v="1"/>
    <x v="0"/>
    <n v="58"/>
    <n v="0"/>
    <n v="15.950000000000001"/>
  </r>
  <r>
    <x v="8"/>
    <x v="8"/>
    <x v="5"/>
    <x v="0"/>
    <x v="1"/>
    <x v="2"/>
    <x v="0"/>
    <x v="0"/>
    <n v="33"/>
    <n v="0"/>
    <n v="9.0750000000000011"/>
  </r>
  <r>
    <x v="3"/>
    <x v="2"/>
    <x v="2"/>
    <x v="2"/>
    <x v="1"/>
    <x v="3"/>
    <x v="2"/>
    <x v="0"/>
    <n v="16"/>
    <n v="0"/>
    <n v="8.8000000000000007"/>
  </r>
  <r>
    <x v="4"/>
    <x v="11"/>
    <x v="2"/>
    <x v="1"/>
    <x v="1"/>
    <x v="2"/>
    <x v="3"/>
    <x v="0"/>
    <n v="17"/>
    <n v="0"/>
    <n v="4.5049999999999999"/>
  </r>
  <r>
    <x v="9"/>
    <x v="19"/>
    <x v="2"/>
    <x v="2"/>
    <x v="1"/>
    <x v="2"/>
    <x v="2"/>
    <x v="1"/>
    <n v="38"/>
    <n v="0"/>
    <n v="0"/>
  </r>
  <r>
    <x v="11"/>
    <x v="13"/>
    <x v="0"/>
    <x v="2"/>
    <x v="1"/>
    <x v="3"/>
    <x v="2"/>
    <x v="0"/>
    <n v="1"/>
    <n v="0"/>
    <n v="0.55000000000000004"/>
  </r>
  <r>
    <x v="8"/>
    <x v="5"/>
    <x v="1"/>
    <x v="1"/>
    <x v="1"/>
    <x v="0"/>
    <x v="0"/>
    <x v="0"/>
    <n v="3"/>
    <n v="0"/>
    <n v="0.82500000000000007"/>
  </r>
  <r>
    <x v="1"/>
    <x v="5"/>
    <x v="1"/>
    <x v="1"/>
    <x v="1"/>
    <x v="3"/>
    <x v="2"/>
    <x v="0"/>
    <n v="4"/>
    <n v="0"/>
    <n v="2.2000000000000002"/>
  </r>
  <r>
    <x v="7"/>
    <x v="4"/>
    <x v="3"/>
    <x v="0"/>
    <x v="1"/>
    <x v="0"/>
    <x v="3"/>
    <x v="0"/>
    <n v="15207"/>
    <n v="0"/>
    <n v="4181.9250000000002"/>
  </r>
  <r>
    <x v="6"/>
    <x v="11"/>
    <x v="2"/>
    <x v="2"/>
    <x v="1"/>
    <x v="1"/>
    <x v="2"/>
    <x v="0"/>
    <n v="247"/>
    <n v="81.489200000000011"/>
    <n v="111.15"/>
  </r>
  <r>
    <x v="2"/>
    <x v="17"/>
    <x v="8"/>
    <x v="0"/>
    <x v="1"/>
    <x v="0"/>
    <x v="2"/>
    <x v="1"/>
    <n v="526"/>
    <n v="0"/>
    <n v="0"/>
  </r>
  <r>
    <x v="11"/>
    <x v="3"/>
    <x v="2"/>
    <x v="1"/>
    <x v="1"/>
    <x v="0"/>
    <x v="2"/>
    <x v="0"/>
    <n v="6"/>
    <n v="0"/>
    <n v="1.6500000000000001"/>
  </r>
  <r>
    <x v="9"/>
    <x v="11"/>
    <x v="2"/>
    <x v="1"/>
    <x v="1"/>
    <x v="0"/>
    <x v="3"/>
    <x v="1"/>
    <n v="12"/>
    <n v="0"/>
    <n v="0"/>
  </r>
  <r>
    <x v="2"/>
    <x v="29"/>
    <x v="1"/>
    <x v="0"/>
    <x v="1"/>
    <x v="3"/>
    <x v="2"/>
    <x v="0"/>
    <n v="1"/>
    <n v="0"/>
    <n v="0.55000000000000004"/>
  </r>
  <r>
    <x v="10"/>
    <x v="6"/>
    <x v="4"/>
    <x v="2"/>
    <x v="0"/>
    <x v="2"/>
    <x v="1"/>
    <x v="0"/>
    <n v="4"/>
    <n v="0"/>
    <n v="1.1000000000000001"/>
  </r>
  <r>
    <x v="4"/>
    <x v="27"/>
    <x v="12"/>
    <x v="0"/>
    <x v="1"/>
    <x v="0"/>
    <x v="0"/>
    <x v="0"/>
    <n v="2"/>
    <n v="0"/>
    <n v="0.53"/>
  </r>
  <r>
    <x v="9"/>
    <x v="25"/>
    <x v="11"/>
    <x v="0"/>
    <x v="1"/>
    <x v="1"/>
    <x v="0"/>
    <x v="0"/>
    <n v="11"/>
    <n v="2.6081000000000003"/>
    <n v="4.95"/>
  </r>
  <r>
    <x v="2"/>
    <x v="8"/>
    <x v="5"/>
    <x v="1"/>
    <x v="1"/>
    <x v="5"/>
    <x v="1"/>
    <x v="0"/>
    <n v="1"/>
    <n v="21.933600000000002"/>
    <n v="0.69000000000000006"/>
  </r>
  <r>
    <x v="6"/>
    <x v="8"/>
    <x v="5"/>
    <x v="2"/>
    <x v="1"/>
    <x v="0"/>
    <x v="0"/>
    <x v="1"/>
    <n v="3"/>
    <n v="0"/>
    <n v="0"/>
  </r>
  <r>
    <x v="0"/>
    <x v="2"/>
    <x v="2"/>
    <x v="0"/>
    <x v="1"/>
    <x v="3"/>
    <x v="1"/>
    <x v="0"/>
    <n v="8"/>
    <n v="0"/>
    <n v="4.4000000000000004"/>
  </r>
  <r>
    <x v="1"/>
    <x v="17"/>
    <x v="8"/>
    <x v="1"/>
    <x v="1"/>
    <x v="0"/>
    <x v="3"/>
    <x v="1"/>
    <n v="6"/>
    <n v="0"/>
    <n v="0"/>
  </r>
  <r>
    <x v="11"/>
    <x v="13"/>
    <x v="0"/>
    <x v="2"/>
    <x v="1"/>
    <x v="4"/>
    <x v="0"/>
    <x v="0"/>
    <n v="2"/>
    <n v="0"/>
    <n v="1.1000000000000001"/>
  </r>
  <r>
    <x v="10"/>
    <x v="11"/>
    <x v="2"/>
    <x v="1"/>
    <x v="1"/>
    <x v="0"/>
    <x v="2"/>
    <x v="0"/>
    <n v="840"/>
    <n v="0"/>
    <n v="231"/>
  </r>
  <r>
    <x v="2"/>
    <x v="19"/>
    <x v="2"/>
    <x v="0"/>
    <x v="1"/>
    <x v="3"/>
    <x v="3"/>
    <x v="0"/>
    <n v="199"/>
    <n v="0"/>
    <n v="109.45"/>
  </r>
  <r>
    <x v="8"/>
    <x v="17"/>
    <x v="8"/>
    <x v="1"/>
    <x v="1"/>
    <x v="0"/>
    <x v="2"/>
    <x v="0"/>
    <n v="332"/>
    <n v="0"/>
    <n v="91.300000000000011"/>
  </r>
  <r>
    <x v="8"/>
    <x v="11"/>
    <x v="2"/>
    <x v="0"/>
    <x v="1"/>
    <x v="2"/>
    <x v="2"/>
    <x v="0"/>
    <n v="3319"/>
    <n v="0"/>
    <n v="912.72500000000002"/>
  </r>
  <r>
    <x v="10"/>
    <x v="16"/>
    <x v="7"/>
    <x v="1"/>
    <x v="1"/>
    <x v="1"/>
    <x v="0"/>
    <x v="0"/>
    <n v="63"/>
    <n v="22.838000000000001"/>
    <n v="28.35"/>
  </r>
  <r>
    <x v="11"/>
    <x v="24"/>
    <x v="2"/>
    <x v="2"/>
    <x v="1"/>
    <x v="0"/>
    <x v="2"/>
    <x v="0"/>
    <n v="8"/>
    <n v="0"/>
    <n v="2.2000000000000002"/>
  </r>
  <r>
    <x v="0"/>
    <x v="10"/>
    <x v="0"/>
    <x v="1"/>
    <x v="1"/>
    <x v="5"/>
    <x v="0"/>
    <x v="0"/>
    <n v="3"/>
    <n v="73.669800000000009"/>
    <n v="2.0700000000000003"/>
  </r>
  <r>
    <x v="3"/>
    <x v="15"/>
    <x v="2"/>
    <x v="1"/>
    <x v="1"/>
    <x v="2"/>
    <x v="3"/>
    <x v="0"/>
    <n v="4"/>
    <n v="0"/>
    <n v="1.1000000000000001"/>
  </r>
  <r>
    <x v="7"/>
    <x v="5"/>
    <x v="1"/>
    <x v="0"/>
    <x v="1"/>
    <x v="0"/>
    <x v="3"/>
    <x v="1"/>
    <n v="8"/>
    <n v="0"/>
    <n v="0"/>
  </r>
  <r>
    <x v="8"/>
    <x v="15"/>
    <x v="2"/>
    <x v="0"/>
    <x v="1"/>
    <x v="1"/>
    <x v="1"/>
    <x v="0"/>
    <n v="90"/>
    <n v="26.200800000000001"/>
    <n v="40.5"/>
  </r>
  <r>
    <x v="6"/>
    <x v="12"/>
    <x v="1"/>
    <x v="0"/>
    <x v="1"/>
    <x v="1"/>
    <x v="3"/>
    <x v="0"/>
    <n v="318"/>
    <n v="97.890200000000007"/>
    <n v="143.1"/>
  </r>
  <r>
    <x v="1"/>
    <x v="15"/>
    <x v="2"/>
    <x v="1"/>
    <x v="1"/>
    <x v="0"/>
    <x v="2"/>
    <x v="1"/>
    <n v="7"/>
    <n v="0"/>
    <n v="0"/>
  </r>
  <r>
    <x v="11"/>
    <x v="19"/>
    <x v="2"/>
    <x v="2"/>
    <x v="1"/>
    <x v="4"/>
    <x v="3"/>
    <x v="0"/>
    <n v="2"/>
    <n v="0"/>
    <n v="1.1000000000000001"/>
  </r>
  <r>
    <x v="5"/>
    <x v="22"/>
    <x v="7"/>
    <x v="0"/>
    <x v="1"/>
    <x v="3"/>
    <x v="3"/>
    <x v="0"/>
    <n v="1"/>
    <n v="0"/>
    <n v="0.55000000000000004"/>
  </r>
  <r>
    <x v="8"/>
    <x v="19"/>
    <x v="2"/>
    <x v="0"/>
    <x v="1"/>
    <x v="4"/>
    <x v="1"/>
    <x v="1"/>
    <n v="8"/>
    <n v="0"/>
    <n v="0"/>
  </r>
  <r>
    <x v="11"/>
    <x v="17"/>
    <x v="8"/>
    <x v="0"/>
    <x v="1"/>
    <x v="4"/>
    <x v="3"/>
    <x v="0"/>
    <n v="34"/>
    <n v="0"/>
    <n v="18.7"/>
  </r>
  <r>
    <x v="1"/>
    <x v="11"/>
    <x v="2"/>
    <x v="0"/>
    <x v="1"/>
    <x v="3"/>
    <x v="1"/>
    <x v="1"/>
    <n v="1"/>
    <n v="0"/>
    <n v="0"/>
  </r>
  <r>
    <x v="10"/>
    <x v="19"/>
    <x v="2"/>
    <x v="1"/>
    <x v="1"/>
    <x v="3"/>
    <x v="0"/>
    <x v="0"/>
    <n v="8"/>
    <n v="0"/>
    <n v="4.4000000000000004"/>
  </r>
  <r>
    <x v="5"/>
    <x v="2"/>
    <x v="2"/>
    <x v="0"/>
    <x v="1"/>
    <x v="1"/>
    <x v="2"/>
    <x v="0"/>
    <n v="285"/>
    <n v="88.381600000000006"/>
    <n v="128.25"/>
  </r>
  <r>
    <x v="3"/>
    <x v="2"/>
    <x v="2"/>
    <x v="2"/>
    <x v="1"/>
    <x v="1"/>
    <x v="2"/>
    <x v="0"/>
    <n v="33"/>
    <n v="10.427000000000001"/>
    <n v="14.850000000000001"/>
  </r>
  <r>
    <x v="11"/>
    <x v="8"/>
    <x v="5"/>
    <x v="0"/>
    <x v="1"/>
    <x v="3"/>
    <x v="3"/>
    <x v="0"/>
    <n v="17"/>
    <n v="0"/>
    <n v="9.35"/>
  </r>
  <r>
    <x v="1"/>
    <x v="8"/>
    <x v="5"/>
    <x v="1"/>
    <x v="1"/>
    <x v="0"/>
    <x v="2"/>
    <x v="0"/>
    <n v="52"/>
    <n v="0"/>
    <n v="14.3"/>
  </r>
  <r>
    <x v="9"/>
    <x v="15"/>
    <x v="2"/>
    <x v="2"/>
    <x v="1"/>
    <x v="1"/>
    <x v="1"/>
    <x v="0"/>
    <n v="10"/>
    <n v="2.5242"/>
    <n v="4.5"/>
  </r>
  <r>
    <x v="1"/>
    <x v="12"/>
    <x v="1"/>
    <x v="0"/>
    <x v="1"/>
    <x v="2"/>
    <x v="3"/>
    <x v="1"/>
    <n v="1"/>
    <n v="0"/>
    <n v="0"/>
  </r>
  <r>
    <x v="0"/>
    <x v="4"/>
    <x v="3"/>
    <x v="1"/>
    <x v="1"/>
    <x v="0"/>
    <x v="3"/>
    <x v="0"/>
    <n v="18"/>
    <n v="0"/>
    <n v="4.7700000000000005"/>
  </r>
  <r>
    <x v="11"/>
    <x v="15"/>
    <x v="2"/>
    <x v="2"/>
    <x v="1"/>
    <x v="2"/>
    <x v="3"/>
    <x v="0"/>
    <n v="7"/>
    <n v="0"/>
    <n v="1.925"/>
  </r>
  <r>
    <x v="5"/>
    <x v="17"/>
    <x v="8"/>
    <x v="0"/>
    <x v="1"/>
    <x v="1"/>
    <x v="0"/>
    <x v="0"/>
    <n v="1119"/>
    <n v="359.24700000000001"/>
    <n v="503.55"/>
  </r>
  <r>
    <x v="0"/>
    <x v="4"/>
    <x v="3"/>
    <x v="2"/>
    <x v="1"/>
    <x v="0"/>
    <x v="3"/>
    <x v="1"/>
    <n v="4"/>
    <n v="0"/>
    <n v="0"/>
  </r>
  <r>
    <x v="6"/>
    <x v="18"/>
    <x v="9"/>
    <x v="0"/>
    <x v="1"/>
    <x v="1"/>
    <x v="2"/>
    <x v="0"/>
    <n v="65"/>
    <n v="14.533700000000001"/>
    <n v="29.25"/>
  </r>
  <r>
    <x v="10"/>
    <x v="5"/>
    <x v="1"/>
    <x v="0"/>
    <x v="1"/>
    <x v="2"/>
    <x v="2"/>
    <x v="1"/>
    <n v="2"/>
    <n v="0"/>
    <n v="0"/>
  </r>
  <r>
    <x v="7"/>
    <x v="8"/>
    <x v="5"/>
    <x v="2"/>
    <x v="1"/>
    <x v="3"/>
    <x v="2"/>
    <x v="0"/>
    <n v="10"/>
    <n v="0"/>
    <n v="5.5"/>
  </r>
  <r>
    <x v="0"/>
    <x v="15"/>
    <x v="2"/>
    <x v="0"/>
    <x v="1"/>
    <x v="3"/>
    <x v="2"/>
    <x v="0"/>
    <n v="580"/>
    <n v="0"/>
    <n v="319"/>
  </r>
  <r>
    <x v="5"/>
    <x v="17"/>
    <x v="8"/>
    <x v="2"/>
    <x v="1"/>
    <x v="3"/>
    <x v="2"/>
    <x v="1"/>
    <n v="15"/>
    <n v="0"/>
    <n v="0"/>
  </r>
  <r>
    <x v="6"/>
    <x v="11"/>
    <x v="2"/>
    <x v="0"/>
    <x v="1"/>
    <x v="0"/>
    <x v="1"/>
    <x v="0"/>
    <n v="2558"/>
    <n v="0"/>
    <n v="703.45"/>
  </r>
  <r>
    <x v="4"/>
    <x v="10"/>
    <x v="0"/>
    <x v="2"/>
    <x v="0"/>
    <x v="0"/>
    <x v="2"/>
    <x v="1"/>
    <n v="3"/>
    <n v="0"/>
    <n v="0"/>
  </r>
  <r>
    <x v="1"/>
    <x v="2"/>
    <x v="2"/>
    <x v="0"/>
    <x v="1"/>
    <x v="1"/>
    <x v="3"/>
    <x v="0"/>
    <n v="80"/>
    <n v="25.516000000000002"/>
    <n v="36"/>
  </r>
  <r>
    <x v="10"/>
    <x v="5"/>
    <x v="1"/>
    <x v="1"/>
    <x v="1"/>
    <x v="0"/>
    <x v="1"/>
    <x v="0"/>
    <n v="4"/>
    <n v="0"/>
    <n v="1.1000000000000001"/>
  </r>
  <r>
    <x v="9"/>
    <x v="9"/>
    <x v="2"/>
    <x v="0"/>
    <x v="1"/>
    <x v="4"/>
    <x v="0"/>
    <x v="0"/>
    <n v="7"/>
    <n v="0"/>
    <n v="3.85"/>
  </r>
  <r>
    <x v="2"/>
    <x v="11"/>
    <x v="2"/>
    <x v="1"/>
    <x v="1"/>
    <x v="0"/>
    <x v="1"/>
    <x v="0"/>
    <n v="64"/>
    <n v="0"/>
    <n v="17.600000000000001"/>
  </r>
  <r>
    <x v="4"/>
    <x v="4"/>
    <x v="3"/>
    <x v="0"/>
    <x v="1"/>
    <x v="4"/>
    <x v="3"/>
    <x v="1"/>
    <n v="40"/>
    <n v="0"/>
    <n v="0"/>
  </r>
  <r>
    <x v="6"/>
    <x v="2"/>
    <x v="2"/>
    <x v="1"/>
    <x v="1"/>
    <x v="3"/>
    <x v="2"/>
    <x v="0"/>
    <n v="4"/>
    <n v="0"/>
    <n v="2.2000000000000002"/>
  </r>
  <r>
    <x v="10"/>
    <x v="10"/>
    <x v="0"/>
    <x v="1"/>
    <x v="1"/>
    <x v="3"/>
    <x v="1"/>
    <x v="0"/>
    <n v="3"/>
    <n v="0"/>
    <n v="1.6500000000000001"/>
  </r>
  <r>
    <x v="10"/>
    <x v="15"/>
    <x v="2"/>
    <x v="1"/>
    <x v="1"/>
    <x v="0"/>
    <x v="0"/>
    <x v="1"/>
    <n v="11"/>
    <n v="0"/>
    <n v="0"/>
  </r>
  <r>
    <x v="3"/>
    <x v="1"/>
    <x v="1"/>
    <x v="0"/>
    <x v="1"/>
    <x v="0"/>
    <x v="0"/>
    <x v="0"/>
    <n v="1189"/>
    <n v="0"/>
    <n v="326.97500000000002"/>
  </r>
  <r>
    <x v="11"/>
    <x v="16"/>
    <x v="7"/>
    <x v="2"/>
    <x v="1"/>
    <x v="3"/>
    <x v="3"/>
    <x v="0"/>
    <n v="5"/>
    <n v="0"/>
    <n v="2.75"/>
  </r>
  <r>
    <x v="9"/>
    <x v="2"/>
    <x v="2"/>
    <x v="1"/>
    <x v="1"/>
    <x v="2"/>
    <x v="0"/>
    <x v="0"/>
    <n v="2"/>
    <n v="0"/>
    <n v="0.53"/>
  </r>
  <r>
    <x v="0"/>
    <x v="10"/>
    <x v="0"/>
    <x v="0"/>
    <x v="0"/>
    <x v="4"/>
    <x v="3"/>
    <x v="0"/>
    <n v="41"/>
    <n v="0"/>
    <n v="22.55"/>
  </r>
  <r>
    <x v="11"/>
    <x v="9"/>
    <x v="2"/>
    <x v="2"/>
    <x v="1"/>
    <x v="3"/>
    <x v="0"/>
    <x v="0"/>
    <n v="11"/>
    <n v="0"/>
    <n v="6.0500000000000007"/>
  </r>
  <r>
    <x v="4"/>
    <x v="19"/>
    <x v="2"/>
    <x v="0"/>
    <x v="1"/>
    <x v="3"/>
    <x v="2"/>
    <x v="0"/>
    <n v="1229"/>
    <n v="0"/>
    <n v="675.95"/>
  </r>
  <r>
    <x v="11"/>
    <x v="11"/>
    <x v="2"/>
    <x v="0"/>
    <x v="1"/>
    <x v="5"/>
    <x v="3"/>
    <x v="1"/>
    <n v="8"/>
    <n v="181.32320000000001"/>
    <n v="0"/>
  </r>
  <r>
    <x v="0"/>
    <x v="2"/>
    <x v="2"/>
    <x v="0"/>
    <x v="1"/>
    <x v="1"/>
    <x v="0"/>
    <x v="0"/>
    <n v="113"/>
    <n v="35.646500000000003"/>
    <n v="50.85"/>
  </r>
  <r>
    <x v="5"/>
    <x v="4"/>
    <x v="3"/>
    <x v="0"/>
    <x v="1"/>
    <x v="4"/>
    <x v="2"/>
    <x v="1"/>
    <n v="178"/>
    <n v="0"/>
    <n v="0"/>
  </r>
  <r>
    <x v="3"/>
    <x v="21"/>
    <x v="0"/>
    <x v="0"/>
    <x v="1"/>
    <x v="1"/>
    <x v="0"/>
    <x v="0"/>
    <n v="3"/>
    <n v="2.5026999999999999"/>
    <n v="1.35"/>
  </r>
  <r>
    <x v="8"/>
    <x v="4"/>
    <x v="3"/>
    <x v="0"/>
    <x v="1"/>
    <x v="5"/>
    <x v="2"/>
    <x v="1"/>
    <n v="1"/>
    <n v="10.867600000000001"/>
    <n v="0"/>
  </r>
  <r>
    <x v="2"/>
    <x v="19"/>
    <x v="2"/>
    <x v="2"/>
    <x v="1"/>
    <x v="3"/>
    <x v="2"/>
    <x v="0"/>
    <n v="63"/>
    <n v="0"/>
    <n v="34.65"/>
  </r>
  <r>
    <x v="2"/>
    <x v="12"/>
    <x v="1"/>
    <x v="2"/>
    <x v="1"/>
    <x v="3"/>
    <x v="0"/>
    <x v="0"/>
    <n v="1"/>
    <n v="0"/>
    <n v="0.55000000000000004"/>
  </r>
  <r>
    <x v="4"/>
    <x v="11"/>
    <x v="2"/>
    <x v="1"/>
    <x v="1"/>
    <x v="3"/>
    <x v="1"/>
    <x v="1"/>
    <n v="1"/>
    <n v="0"/>
    <n v="0"/>
  </r>
  <r>
    <x v="6"/>
    <x v="14"/>
    <x v="6"/>
    <x v="0"/>
    <x v="1"/>
    <x v="3"/>
    <x v="2"/>
    <x v="1"/>
    <n v="0"/>
    <n v="0"/>
    <n v="0"/>
  </r>
  <r>
    <x v="3"/>
    <x v="0"/>
    <x v="0"/>
    <x v="0"/>
    <x v="1"/>
    <x v="0"/>
    <x v="3"/>
    <x v="1"/>
    <n v="7"/>
    <n v="0"/>
    <n v="0"/>
  </r>
  <r>
    <x v="8"/>
    <x v="19"/>
    <x v="2"/>
    <x v="1"/>
    <x v="1"/>
    <x v="1"/>
    <x v="1"/>
    <x v="0"/>
    <n v="12"/>
    <n v="5.0766"/>
    <n v="5.4"/>
  </r>
  <r>
    <x v="6"/>
    <x v="18"/>
    <x v="9"/>
    <x v="0"/>
    <x v="0"/>
    <x v="3"/>
    <x v="2"/>
    <x v="1"/>
    <n v="0"/>
    <n v="0"/>
    <n v="0"/>
  </r>
  <r>
    <x v="2"/>
    <x v="17"/>
    <x v="8"/>
    <x v="0"/>
    <x v="1"/>
    <x v="2"/>
    <x v="3"/>
    <x v="1"/>
    <n v="21"/>
    <n v="0"/>
    <n v="0"/>
  </r>
  <r>
    <x v="4"/>
    <x v="0"/>
    <x v="0"/>
    <x v="0"/>
    <x v="0"/>
    <x v="0"/>
    <x v="2"/>
    <x v="0"/>
    <n v="18"/>
    <n v="0"/>
    <n v="4.7700000000000005"/>
  </r>
  <r>
    <x v="6"/>
    <x v="4"/>
    <x v="3"/>
    <x v="0"/>
    <x v="1"/>
    <x v="5"/>
    <x v="3"/>
    <x v="0"/>
    <n v="3"/>
    <n v="24.552200000000003"/>
    <n v="2.0700000000000003"/>
  </r>
  <r>
    <x v="10"/>
    <x v="0"/>
    <x v="0"/>
    <x v="0"/>
    <x v="1"/>
    <x v="1"/>
    <x v="2"/>
    <x v="0"/>
    <n v="265"/>
    <n v="68.3566"/>
    <n v="119.25"/>
  </r>
  <r>
    <x v="8"/>
    <x v="15"/>
    <x v="2"/>
    <x v="0"/>
    <x v="1"/>
    <x v="4"/>
    <x v="2"/>
    <x v="0"/>
    <n v="27"/>
    <n v="0"/>
    <n v="14.850000000000001"/>
  </r>
  <r>
    <x v="1"/>
    <x v="9"/>
    <x v="2"/>
    <x v="2"/>
    <x v="1"/>
    <x v="1"/>
    <x v="3"/>
    <x v="0"/>
    <n v="26"/>
    <n v="10.7553"/>
    <n v="11.700000000000001"/>
  </r>
  <r>
    <x v="2"/>
    <x v="1"/>
    <x v="1"/>
    <x v="0"/>
    <x v="1"/>
    <x v="4"/>
    <x v="3"/>
    <x v="1"/>
    <n v="3"/>
    <n v="0"/>
    <n v="0"/>
  </r>
  <r>
    <x v="9"/>
    <x v="17"/>
    <x v="8"/>
    <x v="0"/>
    <x v="1"/>
    <x v="5"/>
    <x v="0"/>
    <x v="0"/>
    <n v="13"/>
    <n v="126.878"/>
    <n v="8.9700000000000006"/>
  </r>
  <r>
    <x v="5"/>
    <x v="16"/>
    <x v="7"/>
    <x v="1"/>
    <x v="1"/>
    <x v="0"/>
    <x v="0"/>
    <x v="0"/>
    <n v="13"/>
    <n v="0"/>
    <n v="3.4450000000000003"/>
  </r>
  <r>
    <x v="3"/>
    <x v="26"/>
    <x v="2"/>
    <x v="0"/>
    <x v="1"/>
    <x v="0"/>
    <x v="1"/>
    <x v="1"/>
    <n v="2"/>
    <n v="0"/>
    <n v="0"/>
  </r>
  <r>
    <x v="0"/>
    <x v="11"/>
    <x v="2"/>
    <x v="1"/>
    <x v="1"/>
    <x v="3"/>
    <x v="2"/>
    <x v="0"/>
    <n v="67"/>
    <n v="0"/>
    <n v="36.85"/>
  </r>
  <r>
    <x v="11"/>
    <x v="9"/>
    <x v="2"/>
    <x v="0"/>
    <x v="1"/>
    <x v="5"/>
    <x v="3"/>
    <x v="1"/>
    <n v="2"/>
    <n v="70.918700000000001"/>
    <n v="0"/>
  </r>
  <r>
    <x v="2"/>
    <x v="6"/>
    <x v="4"/>
    <x v="0"/>
    <x v="0"/>
    <x v="2"/>
    <x v="3"/>
    <x v="1"/>
    <n v="7"/>
    <n v="0"/>
    <n v="0"/>
  </r>
  <r>
    <x v="5"/>
    <x v="8"/>
    <x v="5"/>
    <x v="0"/>
    <x v="1"/>
    <x v="3"/>
    <x v="1"/>
    <x v="0"/>
    <n v="5"/>
    <n v="0"/>
    <n v="2.75"/>
  </r>
  <r>
    <x v="8"/>
    <x v="1"/>
    <x v="1"/>
    <x v="2"/>
    <x v="1"/>
    <x v="3"/>
    <x v="2"/>
    <x v="0"/>
    <n v="23"/>
    <n v="0"/>
    <n v="12.65"/>
  </r>
  <r>
    <x v="9"/>
    <x v="26"/>
    <x v="2"/>
    <x v="0"/>
    <x v="1"/>
    <x v="2"/>
    <x v="2"/>
    <x v="1"/>
    <n v="5"/>
    <n v="0"/>
    <n v="0"/>
  </r>
  <r>
    <x v="10"/>
    <x v="17"/>
    <x v="8"/>
    <x v="1"/>
    <x v="1"/>
    <x v="3"/>
    <x v="3"/>
    <x v="0"/>
    <n v="10"/>
    <n v="0"/>
    <n v="5.5"/>
  </r>
  <r>
    <x v="10"/>
    <x v="17"/>
    <x v="8"/>
    <x v="2"/>
    <x v="1"/>
    <x v="4"/>
    <x v="1"/>
    <x v="0"/>
    <n v="2"/>
    <n v="0"/>
    <n v="1.1000000000000001"/>
  </r>
  <r>
    <x v="8"/>
    <x v="1"/>
    <x v="1"/>
    <x v="2"/>
    <x v="1"/>
    <x v="0"/>
    <x v="2"/>
    <x v="0"/>
    <n v="163"/>
    <n v="0"/>
    <n v="44.825000000000003"/>
  </r>
  <r>
    <x v="2"/>
    <x v="10"/>
    <x v="0"/>
    <x v="0"/>
    <x v="0"/>
    <x v="2"/>
    <x v="1"/>
    <x v="0"/>
    <n v="104"/>
    <n v="0"/>
    <n v="28.6"/>
  </r>
  <r>
    <x v="7"/>
    <x v="25"/>
    <x v="11"/>
    <x v="0"/>
    <x v="1"/>
    <x v="1"/>
    <x v="3"/>
    <x v="0"/>
    <n v="5"/>
    <n v="1.1048"/>
    <n v="2.25"/>
  </r>
  <r>
    <x v="3"/>
    <x v="15"/>
    <x v="2"/>
    <x v="0"/>
    <x v="1"/>
    <x v="1"/>
    <x v="0"/>
    <x v="0"/>
    <n v="347"/>
    <n v="105.89200000000001"/>
    <n v="156.15"/>
  </r>
  <r>
    <x v="10"/>
    <x v="14"/>
    <x v="6"/>
    <x v="2"/>
    <x v="1"/>
    <x v="0"/>
    <x v="2"/>
    <x v="0"/>
    <n v="3"/>
    <n v="0"/>
    <n v="0.82500000000000007"/>
  </r>
  <r>
    <x v="4"/>
    <x v="15"/>
    <x v="2"/>
    <x v="2"/>
    <x v="1"/>
    <x v="1"/>
    <x v="2"/>
    <x v="0"/>
    <n v="44"/>
    <n v="14.2018"/>
    <n v="19.8"/>
  </r>
  <r>
    <x v="1"/>
    <x v="19"/>
    <x v="2"/>
    <x v="0"/>
    <x v="1"/>
    <x v="2"/>
    <x v="2"/>
    <x v="0"/>
    <n v="1321"/>
    <n v="0"/>
    <n v="363.27500000000003"/>
  </r>
  <r>
    <x v="0"/>
    <x v="6"/>
    <x v="4"/>
    <x v="0"/>
    <x v="1"/>
    <x v="0"/>
    <x v="3"/>
    <x v="0"/>
    <n v="8971"/>
    <n v="0"/>
    <n v="2377.3150000000001"/>
  </r>
  <r>
    <x v="2"/>
    <x v="0"/>
    <x v="0"/>
    <x v="0"/>
    <x v="1"/>
    <x v="0"/>
    <x v="2"/>
    <x v="1"/>
    <n v="21"/>
    <n v="0"/>
    <n v="0"/>
  </r>
  <r>
    <x v="6"/>
    <x v="10"/>
    <x v="0"/>
    <x v="0"/>
    <x v="0"/>
    <x v="2"/>
    <x v="2"/>
    <x v="0"/>
    <n v="759"/>
    <n v="0"/>
    <n v="208.72500000000002"/>
  </r>
  <r>
    <x v="10"/>
    <x v="6"/>
    <x v="4"/>
    <x v="0"/>
    <x v="0"/>
    <x v="2"/>
    <x v="2"/>
    <x v="1"/>
    <n v="23"/>
    <n v="0"/>
    <n v="0"/>
  </r>
  <r>
    <x v="7"/>
    <x v="15"/>
    <x v="2"/>
    <x v="0"/>
    <x v="1"/>
    <x v="0"/>
    <x v="0"/>
    <x v="1"/>
    <n v="26"/>
    <n v="0"/>
    <n v="0"/>
  </r>
  <r>
    <x v="0"/>
    <x v="1"/>
    <x v="1"/>
    <x v="0"/>
    <x v="1"/>
    <x v="3"/>
    <x v="2"/>
    <x v="0"/>
    <n v="520"/>
    <n v="0"/>
    <n v="286"/>
  </r>
  <r>
    <x v="7"/>
    <x v="6"/>
    <x v="4"/>
    <x v="0"/>
    <x v="0"/>
    <x v="3"/>
    <x v="3"/>
    <x v="0"/>
    <n v="45"/>
    <n v="0"/>
    <n v="24.75"/>
  </r>
  <r>
    <x v="10"/>
    <x v="15"/>
    <x v="2"/>
    <x v="0"/>
    <x v="1"/>
    <x v="4"/>
    <x v="3"/>
    <x v="0"/>
    <n v="3"/>
    <n v="0"/>
    <n v="1.6500000000000001"/>
  </r>
  <r>
    <x v="1"/>
    <x v="17"/>
    <x v="8"/>
    <x v="1"/>
    <x v="1"/>
    <x v="4"/>
    <x v="2"/>
    <x v="1"/>
    <n v="61"/>
    <n v="0"/>
    <n v="0"/>
  </r>
  <r>
    <x v="9"/>
    <x v="11"/>
    <x v="2"/>
    <x v="0"/>
    <x v="1"/>
    <x v="4"/>
    <x v="2"/>
    <x v="1"/>
    <n v="151"/>
    <n v="0"/>
    <n v="0"/>
  </r>
  <r>
    <x v="11"/>
    <x v="1"/>
    <x v="1"/>
    <x v="0"/>
    <x v="1"/>
    <x v="0"/>
    <x v="0"/>
    <x v="1"/>
    <n v="13"/>
    <n v="0"/>
    <n v="0"/>
  </r>
  <r>
    <x v="9"/>
    <x v="10"/>
    <x v="0"/>
    <x v="1"/>
    <x v="1"/>
    <x v="4"/>
    <x v="3"/>
    <x v="0"/>
    <n v="2"/>
    <n v="0"/>
    <n v="1.1000000000000001"/>
  </r>
  <r>
    <x v="8"/>
    <x v="10"/>
    <x v="0"/>
    <x v="2"/>
    <x v="1"/>
    <x v="3"/>
    <x v="3"/>
    <x v="0"/>
    <n v="33"/>
    <n v="0"/>
    <n v="18.150000000000002"/>
  </r>
  <r>
    <x v="4"/>
    <x v="3"/>
    <x v="2"/>
    <x v="1"/>
    <x v="1"/>
    <x v="1"/>
    <x v="3"/>
    <x v="0"/>
    <n v="2"/>
    <n v="0.26750000000000002"/>
    <n v="0.9"/>
  </r>
  <r>
    <x v="3"/>
    <x v="26"/>
    <x v="2"/>
    <x v="0"/>
    <x v="1"/>
    <x v="3"/>
    <x v="2"/>
    <x v="1"/>
    <n v="0"/>
    <n v="0"/>
    <n v="0"/>
  </r>
  <r>
    <x v="1"/>
    <x v="26"/>
    <x v="2"/>
    <x v="0"/>
    <x v="1"/>
    <x v="0"/>
    <x v="3"/>
    <x v="1"/>
    <n v="9"/>
    <n v="0"/>
    <n v="0"/>
  </r>
  <r>
    <x v="1"/>
    <x v="10"/>
    <x v="0"/>
    <x v="0"/>
    <x v="1"/>
    <x v="0"/>
    <x v="1"/>
    <x v="1"/>
    <n v="90"/>
    <n v="0"/>
    <n v="0"/>
  </r>
  <r>
    <x v="5"/>
    <x v="10"/>
    <x v="0"/>
    <x v="0"/>
    <x v="1"/>
    <x v="4"/>
    <x v="1"/>
    <x v="1"/>
    <n v="41"/>
    <n v="0"/>
    <n v="0"/>
  </r>
  <r>
    <x v="9"/>
    <x v="4"/>
    <x v="3"/>
    <x v="1"/>
    <x v="1"/>
    <x v="0"/>
    <x v="3"/>
    <x v="1"/>
    <n v="1"/>
    <n v="0"/>
    <n v="0"/>
  </r>
  <r>
    <x v="10"/>
    <x v="2"/>
    <x v="2"/>
    <x v="2"/>
    <x v="1"/>
    <x v="0"/>
    <x v="3"/>
    <x v="1"/>
    <n v="1"/>
    <n v="0"/>
    <n v="0"/>
  </r>
  <r>
    <x v="2"/>
    <x v="17"/>
    <x v="8"/>
    <x v="1"/>
    <x v="1"/>
    <x v="3"/>
    <x v="0"/>
    <x v="0"/>
    <n v="5"/>
    <n v="0"/>
    <n v="2.75"/>
  </r>
  <r>
    <x v="2"/>
    <x v="10"/>
    <x v="0"/>
    <x v="0"/>
    <x v="1"/>
    <x v="3"/>
    <x v="3"/>
    <x v="0"/>
    <n v="998"/>
    <n v="0"/>
    <n v="548.9"/>
  </r>
  <r>
    <x v="0"/>
    <x v="8"/>
    <x v="5"/>
    <x v="2"/>
    <x v="1"/>
    <x v="2"/>
    <x v="1"/>
    <x v="0"/>
    <n v="5"/>
    <n v="0"/>
    <n v="1.325"/>
  </r>
  <r>
    <x v="6"/>
    <x v="4"/>
    <x v="3"/>
    <x v="0"/>
    <x v="1"/>
    <x v="2"/>
    <x v="3"/>
    <x v="1"/>
    <n v="13"/>
    <n v="0"/>
    <n v="0"/>
  </r>
  <r>
    <x v="1"/>
    <x v="12"/>
    <x v="1"/>
    <x v="2"/>
    <x v="1"/>
    <x v="0"/>
    <x v="2"/>
    <x v="0"/>
    <n v="192"/>
    <n v="0"/>
    <n v="52.800000000000004"/>
  </r>
  <r>
    <x v="7"/>
    <x v="6"/>
    <x v="4"/>
    <x v="0"/>
    <x v="1"/>
    <x v="4"/>
    <x v="0"/>
    <x v="1"/>
    <n v="106"/>
    <n v="0"/>
    <n v="0"/>
  </r>
  <r>
    <x v="2"/>
    <x v="9"/>
    <x v="2"/>
    <x v="2"/>
    <x v="1"/>
    <x v="0"/>
    <x v="3"/>
    <x v="1"/>
    <n v="3"/>
    <n v="0"/>
    <n v="0"/>
  </r>
  <r>
    <x v="6"/>
    <x v="1"/>
    <x v="1"/>
    <x v="1"/>
    <x v="1"/>
    <x v="1"/>
    <x v="1"/>
    <x v="0"/>
    <n v="3"/>
    <n v="0.41880000000000001"/>
    <n v="1.35"/>
  </r>
  <r>
    <x v="5"/>
    <x v="13"/>
    <x v="0"/>
    <x v="0"/>
    <x v="1"/>
    <x v="4"/>
    <x v="2"/>
    <x v="0"/>
    <n v="3"/>
    <n v="0"/>
    <n v="1.6500000000000001"/>
  </r>
  <r>
    <x v="6"/>
    <x v="5"/>
    <x v="1"/>
    <x v="2"/>
    <x v="1"/>
    <x v="1"/>
    <x v="0"/>
    <x v="0"/>
    <n v="4"/>
    <n v="1.2040999999999999"/>
    <n v="1.8"/>
  </r>
  <r>
    <x v="10"/>
    <x v="6"/>
    <x v="4"/>
    <x v="0"/>
    <x v="1"/>
    <x v="3"/>
    <x v="1"/>
    <x v="1"/>
    <n v="4"/>
    <n v="0"/>
    <n v="0"/>
  </r>
  <r>
    <x v="7"/>
    <x v="13"/>
    <x v="0"/>
    <x v="0"/>
    <x v="1"/>
    <x v="0"/>
    <x v="0"/>
    <x v="1"/>
    <n v="1"/>
    <n v="0"/>
    <n v="0"/>
  </r>
  <r>
    <x v="8"/>
    <x v="11"/>
    <x v="2"/>
    <x v="1"/>
    <x v="1"/>
    <x v="4"/>
    <x v="1"/>
    <x v="0"/>
    <n v="4"/>
    <n v="0"/>
    <n v="2.2000000000000002"/>
  </r>
  <r>
    <x v="7"/>
    <x v="19"/>
    <x v="2"/>
    <x v="2"/>
    <x v="1"/>
    <x v="2"/>
    <x v="0"/>
    <x v="0"/>
    <n v="28"/>
    <n v="0"/>
    <n v="7.7"/>
  </r>
  <r>
    <x v="5"/>
    <x v="18"/>
    <x v="9"/>
    <x v="0"/>
    <x v="1"/>
    <x v="3"/>
    <x v="3"/>
    <x v="0"/>
    <n v="1"/>
    <n v="0"/>
    <n v="0.55000000000000004"/>
  </r>
  <r>
    <x v="6"/>
    <x v="4"/>
    <x v="3"/>
    <x v="0"/>
    <x v="0"/>
    <x v="2"/>
    <x v="0"/>
    <x v="1"/>
    <n v="16"/>
    <n v="0"/>
    <n v="0"/>
  </r>
  <r>
    <x v="0"/>
    <x v="8"/>
    <x v="5"/>
    <x v="1"/>
    <x v="1"/>
    <x v="0"/>
    <x v="0"/>
    <x v="0"/>
    <n v="19"/>
    <n v="0"/>
    <n v="5.0350000000000001"/>
  </r>
  <r>
    <x v="8"/>
    <x v="6"/>
    <x v="4"/>
    <x v="2"/>
    <x v="1"/>
    <x v="2"/>
    <x v="3"/>
    <x v="0"/>
    <n v="18"/>
    <n v="0"/>
    <n v="4.95"/>
  </r>
  <r>
    <x v="1"/>
    <x v="3"/>
    <x v="2"/>
    <x v="0"/>
    <x v="1"/>
    <x v="1"/>
    <x v="3"/>
    <x v="0"/>
    <n v="12"/>
    <n v="3.1593"/>
    <n v="5.4"/>
  </r>
  <r>
    <x v="0"/>
    <x v="10"/>
    <x v="0"/>
    <x v="2"/>
    <x v="0"/>
    <x v="4"/>
    <x v="3"/>
    <x v="1"/>
    <n v="20"/>
    <n v="0"/>
    <n v="0"/>
  </r>
  <r>
    <x v="9"/>
    <x v="4"/>
    <x v="3"/>
    <x v="1"/>
    <x v="1"/>
    <x v="4"/>
    <x v="1"/>
    <x v="1"/>
    <n v="2"/>
    <n v="0"/>
    <n v="0"/>
  </r>
  <r>
    <x v="1"/>
    <x v="13"/>
    <x v="0"/>
    <x v="2"/>
    <x v="1"/>
    <x v="0"/>
    <x v="2"/>
    <x v="0"/>
    <n v="24"/>
    <n v="0"/>
    <n v="6.6000000000000005"/>
  </r>
  <r>
    <x v="4"/>
    <x v="10"/>
    <x v="0"/>
    <x v="1"/>
    <x v="1"/>
    <x v="0"/>
    <x v="2"/>
    <x v="0"/>
    <n v="832"/>
    <n v="0"/>
    <n v="220.48000000000002"/>
  </r>
  <r>
    <x v="5"/>
    <x v="12"/>
    <x v="1"/>
    <x v="1"/>
    <x v="1"/>
    <x v="0"/>
    <x v="2"/>
    <x v="0"/>
    <n v="53"/>
    <n v="0"/>
    <n v="14.045"/>
  </r>
  <r>
    <x v="6"/>
    <x v="10"/>
    <x v="0"/>
    <x v="0"/>
    <x v="0"/>
    <x v="4"/>
    <x v="3"/>
    <x v="1"/>
    <n v="14"/>
    <n v="0"/>
    <n v="0"/>
  </r>
  <r>
    <x v="11"/>
    <x v="16"/>
    <x v="7"/>
    <x v="1"/>
    <x v="1"/>
    <x v="1"/>
    <x v="2"/>
    <x v="0"/>
    <n v="10"/>
    <n v="2.0940000000000003"/>
    <n v="4.5"/>
  </r>
  <r>
    <x v="0"/>
    <x v="12"/>
    <x v="1"/>
    <x v="0"/>
    <x v="1"/>
    <x v="3"/>
    <x v="0"/>
    <x v="0"/>
    <n v="79"/>
    <n v="0"/>
    <n v="43.45"/>
  </r>
  <r>
    <x v="3"/>
    <x v="10"/>
    <x v="0"/>
    <x v="0"/>
    <x v="0"/>
    <x v="4"/>
    <x v="1"/>
    <x v="1"/>
    <n v="17"/>
    <n v="0"/>
    <n v="0"/>
  </r>
  <r>
    <x v="11"/>
    <x v="1"/>
    <x v="1"/>
    <x v="2"/>
    <x v="1"/>
    <x v="2"/>
    <x v="0"/>
    <x v="0"/>
    <n v="1"/>
    <n v="0"/>
    <n v="0.27500000000000002"/>
  </r>
  <r>
    <x v="2"/>
    <x v="11"/>
    <x v="2"/>
    <x v="0"/>
    <x v="1"/>
    <x v="4"/>
    <x v="3"/>
    <x v="0"/>
    <n v="35"/>
    <n v="0"/>
    <n v="19.25"/>
  </r>
  <r>
    <x v="7"/>
    <x v="12"/>
    <x v="1"/>
    <x v="0"/>
    <x v="1"/>
    <x v="4"/>
    <x v="3"/>
    <x v="0"/>
    <n v="28"/>
    <n v="0"/>
    <n v="15.4"/>
  </r>
  <r>
    <x v="3"/>
    <x v="12"/>
    <x v="1"/>
    <x v="0"/>
    <x v="1"/>
    <x v="0"/>
    <x v="3"/>
    <x v="0"/>
    <n v="1439"/>
    <n v="0"/>
    <n v="395.72500000000002"/>
  </r>
  <r>
    <x v="0"/>
    <x v="10"/>
    <x v="0"/>
    <x v="0"/>
    <x v="1"/>
    <x v="2"/>
    <x v="3"/>
    <x v="1"/>
    <n v="28"/>
    <n v="0"/>
    <n v="0"/>
  </r>
  <r>
    <x v="7"/>
    <x v="12"/>
    <x v="1"/>
    <x v="0"/>
    <x v="1"/>
    <x v="1"/>
    <x v="3"/>
    <x v="0"/>
    <n v="930"/>
    <n v="392.87210000000005"/>
    <n v="418.5"/>
  </r>
  <r>
    <x v="7"/>
    <x v="4"/>
    <x v="3"/>
    <x v="2"/>
    <x v="1"/>
    <x v="1"/>
    <x v="2"/>
    <x v="0"/>
    <n v="198"/>
    <n v="56.985300000000002"/>
    <n v="89.100000000000009"/>
  </r>
  <r>
    <x v="1"/>
    <x v="10"/>
    <x v="0"/>
    <x v="0"/>
    <x v="1"/>
    <x v="5"/>
    <x v="0"/>
    <x v="1"/>
    <n v="44"/>
    <n v="1600.6512"/>
    <n v="0"/>
  </r>
  <r>
    <x v="0"/>
    <x v="10"/>
    <x v="0"/>
    <x v="0"/>
    <x v="0"/>
    <x v="2"/>
    <x v="0"/>
    <x v="1"/>
    <n v="8"/>
    <n v="0"/>
    <n v="0"/>
  </r>
  <r>
    <x v="0"/>
    <x v="9"/>
    <x v="2"/>
    <x v="2"/>
    <x v="1"/>
    <x v="0"/>
    <x v="2"/>
    <x v="0"/>
    <n v="562"/>
    <n v="0"/>
    <n v="148.93"/>
  </r>
  <r>
    <x v="10"/>
    <x v="19"/>
    <x v="2"/>
    <x v="2"/>
    <x v="1"/>
    <x v="0"/>
    <x v="0"/>
    <x v="0"/>
    <n v="152"/>
    <n v="0"/>
    <n v="41.800000000000004"/>
  </r>
  <r>
    <x v="2"/>
    <x v="16"/>
    <x v="7"/>
    <x v="0"/>
    <x v="1"/>
    <x v="4"/>
    <x v="2"/>
    <x v="0"/>
    <n v="52"/>
    <n v="0"/>
    <n v="28.6"/>
  </r>
  <r>
    <x v="2"/>
    <x v="15"/>
    <x v="2"/>
    <x v="0"/>
    <x v="1"/>
    <x v="3"/>
    <x v="2"/>
    <x v="0"/>
    <n v="448"/>
    <n v="0"/>
    <n v="246.4"/>
  </r>
  <r>
    <x v="10"/>
    <x v="17"/>
    <x v="8"/>
    <x v="2"/>
    <x v="1"/>
    <x v="3"/>
    <x v="0"/>
    <x v="0"/>
    <n v="39"/>
    <n v="0"/>
    <n v="21.45"/>
  </r>
  <r>
    <x v="0"/>
    <x v="9"/>
    <x v="2"/>
    <x v="0"/>
    <x v="1"/>
    <x v="0"/>
    <x v="3"/>
    <x v="0"/>
    <n v="3628"/>
    <n v="0"/>
    <n v="961.42000000000007"/>
  </r>
  <r>
    <x v="7"/>
    <x v="10"/>
    <x v="0"/>
    <x v="0"/>
    <x v="0"/>
    <x v="1"/>
    <x v="1"/>
    <x v="0"/>
    <n v="376"/>
    <n v="141.10570000000001"/>
    <n v="169.20000000000002"/>
  </r>
  <r>
    <x v="6"/>
    <x v="12"/>
    <x v="1"/>
    <x v="0"/>
    <x v="1"/>
    <x v="4"/>
    <x v="2"/>
    <x v="1"/>
    <n v="24"/>
    <n v="0"/>
    <n v="0"/>
  </r>
  <r>
    <x v="10"/>
    <x v="9"/>
    <x v="2"/>
    <x v="1"/>
    <x v="1"/>
    <x v="0"/>
    <x v="0"/>
    <x v="1"/>
    <n v="1"/>
    <n v="0"/>
    <n v="0"/>
  </r>
  <r>
    <x v="5"/>
    <x v="2"/>
    <x v="2"/>
    <x v="1"/>
    <x v="1"/>
    <x v="1"/>
    <x v="2"/>
    <x v="0"/>
    <n v="12"/>
    <n v="3.2242999999999999"/>
    <n v="5.4"/>
  </r>
  <r>
    <x v="6"/>
    <x v="10"/>
    <x v="0"/>
    <x v="2"/>
    <x v="0"/>
    <x v="2"/>
    <x v="2"/>
    <x v="1"/>
    <n v="1"/>
    <n v="0"/>
    <n v="0"/>
  </r>
  <r>
    <x v="10"/>
    <x v="16"/>
    <x v="7"/>
    <x v="0"/>
    <x v="1"/>
    <x v="0"/>
    <x v="2"/>
    <x v="0"/>
    <n v="6089"/>
    <n v="0"/>
    <n v="1674.4750000000001"/>
  </r>
  <r>
    <x v="4"/>
    <x v="9"/>
    <x v="2"/>
    <x v="2"/>
    <x v="1"/>
    <x v="1"/>
    <x v="0"/>
    <x v="0"/>
    <n v="20"/>
    <n v="14.6349"/>
    <n v="9"/>
  </r>
  <r>
    <x v="2"/>
    <x v="10"/>
    <x v="0"/>
    <x v="2"/>
    <x v="0"/>
    <x v="0"/>
    <x v="1"/>
    <x v="0"/>
    <n v="39"/>
    <n v="0"/>
    <n v="10.725"/>
  </r>
  <r>
    <x v="3"/>
    <x v="4"/>
    <x v="3"/>
    <x v="0"/>
    <x v="0"/>
    <x v="3"/>
    <x v="2"/>
    <x v="0"/>
    <n v="63"/>
    <n v="0"/>
    <n v="34.65"/>
  </r>
  <r>
    <x v="1"/>
    <x v="19"/>
    <x v="2"/>
    <x v="0"/>
    <x v="1"/>
    <x v="3"/>
    <x v="0"/>
    <x v="0"/>
    <n v="164"/>
    <n v="0"/>
    <n v="90.2"/>
  </r>
  <r>
    <x v="0"/>
    <x v="29"/>
    <x v="1"/>
    <x v="0"/>
    <x v="1"/>
    <x v="1"/>
    <x v="0"/>
    <x v="0"/>
    <n v="1"/>
    <n v="0.33480000000000004"/>
    <n v="0.45"/>
  </r>
  <r>
    <x v="4"/>
    <x v="17"/>
    <x v="8"/>
    <x v="2"/>
    <x v="1"/>
    <x v="2"/>
    <x v="2"/>
    <x v="0"/>
    <n v="251"/>
    <n v="0"/>
    <n v="66.515000000000001"/>
  </r>
  <r>
    <x v="3"/>
    <x v="17"/>
    <x v="8"/>
    <x v="2"/>
    <x v="1"/>
    <x v="3"/>
    <x v="3"/>
    <x v="1"/>
    <n v="3"/>
    <n v="0"/>
    <n v="0"/>
  </r>
  <r>
    <x v="9"/>
    <x v="10"/>
    <x v="0"/>
    <x v="1"/>
    <x v="1"/>
    <x v="2"/>
    <x v="2"/>
    <x v="1"/>
    <n v="2"/>
    <n v="0"/>
    <n v="0"/>
  </r>
  <r>
    <x v="9"/>
    <x v="17"/>
    <x v="8"/>
    <x v="1"/>
    <x v="1"/>
    <x v="0"/>
    <x v="1"/>
    <x v="0"/>
    <n v="20"/>
    <n v="0"/>
    <n v="5.3"/>
  </r>
  <r>
    <x v="10"/>
    <x v="6"/>
    <x v="4"/>
    <x v="2"/>
    <x v="1"/>
    <x v="3"/>
    <x v="1"/>
    <x v="0"/>
    <n v="2"/>
    <n v="0"/>
    <n v="1.1000000000000001"/>
  </r>
  <r>
    <x v="1"/>
    <x v="19"/>
    <x v="2"/>
    <x v="1"/>
    <x v="1"/>
    <x v="0"/>
    <x v="3"/>
    <x v="1"/>
    <n v="7"/>
    <n v="0"/>
    <n v="0"/>
  </r>
  <r>
    <x v="6"/>
    <x v="6"/>
    <x v="4"/>
    <x v="0"/>
    <x v="0"/>
    <x v="2"/>
    <x v="3"/>
    <x v="1"/>
    <n v="1"/>
    <n v="0"/>
    <n v="0"/>
  </r>
  <r>
    <x v="9"/>
    <x v="15"/>
    <x v="2"/>
    <x v="0"/>
    <x v="1"/>
    <x v="4"/>
    <x v="2"/>
    <x v="1"/>
    <n v="30"/>
    <n v="0"/>
    <n v="0"/>
  </r>
  <r>
    <x v="4"/>
    <x v="15"/>
    <x v="2"/>
    <x v="0"/>
    <x v="1"/>
    <x v="3"/>
    <x v="3"/>
    <x v="1"/>
    <n v="2"/>
    <n v="0"/>
    <n v="0"/>
  </r>
  <r>
    <x v="7"/>
    <x v="17"/>
    <x v="8"/>
    <x v="1"/>
    <x v="1"/>
    <x v="3"/>
    <x v="2"/>
    <x v="0"/>
    <n v="27"/>
    <n v="0"/>
    <n v="14.850000000000001"/>
  </r>
  <r>
    <x v="11"/>
    <x v="6"/>
    <x v="4"/>
    <x v="1"/>
    <x v="1"/>
    <x v="2"/>
    <x v="1"/>
    <x v="0"/>
    <n v="3"/>
    <n v="0"/>
    <n v="0.82500000000000007"/>
  </r>
  <r>
    <x v="9"/>
    <x v="22"/>
    <x v="7"/>
    <x v="0"/>
    <x v="1"/>
    <x v="1"/>
    <x v="2"/>
    <x v="0"/>
    <n v="26"/>
    <n v="5.6073000000000004"/>
    <n v="11.700000000000001"/>
  </r>
  <r>
    <x v="0"/>
    <x v="8"/>
    <x v="5"/>
    <x v="0"/>
    <x v="1"/>
    <x v="2"/>
    <x v="1"/>
    <x v="0"/>
    <n v="18"/>
    <n v="0"/>
    <n v="4.7700000000000005"/>
  </r>
  <r>
    <x v="6"/>
    <x v="6"/>
    <x v="4"/>
    <x v="2"/>
    <x v="1"/>
    <x v="4"/>
    <x v="3"/>
    <x v="0"/>
    <n v="1"/>
    <n v="0"/>
    <n v="0.55000000000000004"/>
  </r>
  <r>
    <x v="6"/>
    <x v="4"/>
    <x v="3"/>
    <x v="0"/>
    <x v="0"/>
    <x v="2"/>
    <x v="3"/>
    <x v="0"/>
    <n v="22"/>
    <n v="0"/>
    <n v="6.0500000000000007"/>
  </r>
  <r>
    <x v="1"/>
    <x v="0"/>
    <x v="0"/>
    <x v="0"/>
    <x v="1"/>
    <x v="0"/>
    <x v="3"/>
    <x v="0"/>
    <n v="678"/>
    <n v="0"/>
    <n v="185.59"/>
  </r>
  <r>
    <x v="4"/>
    <x v="10"/>
    <x v="0"/>
    <x v="0"/>
    <x v="0"/>
    <x v="3"/>
    <x v="3"/>
    <x v="1"/>
    <n v="4"/>
    <n v="0"/>
    <n v="0"/>
  </r>
  <r>
    <x v="7"/>
    <x v="6"/>
    <x v="4"/>
    <x v="2"/>
    <x v="1"/>
    <x v="4"/>
    <x v="0"/>
    <x v="0"/>
    <n v="3"/>
    <n v="0"/>
    <n v="1.6500000000000001"/>
  </r>
  <r>
    <x v="5"/>
    <x v="7"/>
    <x v="2"/>
    <x v="0"/>
    <x v="1"/>
    <x v="2"/>
    <x v="1"/>
    <x v="0"/>
    <n v="1"/>
    <n v="0"/>
    <n v="0.26500000000000001"/>
  </r>
  <r>
    <x v="5"/>
    <x v="15"/>
    <x v="2"/>
    <x v="2"/>
    <x v="1"/>
    <x v="3"/>
    <x v="2"/>
    <x v="1"/>
    <n v="0"/>
    <n v="0"/>
    <n v="0"/>
  </r>
  <r>
    <x v="11"/>
    <x v="25"/>
    <x v="11"/>
    <x v="0"/>
    <x v="1"/>
    <x v="0"/>
    <x v="0"/>
    <x v="0"/>
    <n v="3"/>
    <n v="0"/>
    <n v="0.82500000000000007"/>
  </r>
  <r>
    <x v="0"/>
    <x v="4"/>
    <x v="3"/>
    <x v="1"/>
    <x v="0"/>
    <x v="3"/>
    <x v="2"/>
    <x v="1"/>
    <n v="0"/>
    <n v="0"/>
    <n v="0"/>
  </r>
  <r>
    <x v="6"/>
    <x v="8"/>
    <x v="5"/>
    <x v="0"/>
    <x v="1"/>
    <x v="1"/>
    <x v="3"/>
    <x v="0"/>
    <n v="71"/>
    <n v="15.711600000000001"/>
    <n v="31.950000000000003"/>
  </r>
  <r>
    <x v="1"/>
    <x v="2"/>
    <x v="2"/>
    <x v="2"/>
    <x v="1"/>
    <x v="1"/>
    <x v="3"/>
    <x v="0"/>
    <n v="14"/>
    <n v="3.3963000000000001"/>
    <n v="6.3000000000000007"/>
  </r>
  <r>
    <x v="5"/>
    <x v="8"/>
    <x v="5"/>
    <x v="2"/>
    <x v="1"/>
    <x v="4"/>
    <x v="2"/>
    <x v="0"/>
    <n v="22"/>
    <n v="0"/>
    <n v="12.100000000000001"/>
  </r>
  <r>
    <x v="7"/>
    <x v="6"/>
    <x v="4"/>
    <x v="0"/>
    <x v="0"/>
    <x v="4"/>
    <x v="1"/>
    <x v="0"/>
    <n v="3"/>
    <n v="0"/>
    <n v="1.6500000000000001"/>
  </r>
  <r>
    <x v="0"/>
    <x v="16"/>
    <x v="7"/>
    <x v="2"/>
    <x v="1"/>
    <x v="2"/>
    <x v="2"/>
    <x v="0"/>
    <n v="22"/>
    <n v="0"/>
    <n v="5.83"/>
  </r>
  <r>
    <x v="0"/>
    <x v="9"/>
    <x v="2"/>
    <x v="0"/>
    <x v="1"/>
    <x v="3"/>
    <x v="1"/>
    <x v="0"/>
    <n v="31"/>
    <n v="0"/>
    <n v="17.05"/>
  </r>
  <r>
    <x v="5"/>
    <x v="9"/>
    <x v="2"/>
    <x v="2"/>
    <x v="1"/>
    <x v="3"/>
    <x v="3"/>
    <x v="1"/>
    <n v="4"/>
    <n v="0"/>
    <n v="0"/>
  </r>
  <r>
    <x v="3"/>
    <x v="4"/>
    <x v="3"/>
    <x v="2"/>
    <x v="0"/>
    <x v="0"/>
    <x v="3"/>
    <x v="0"/>
    <n v="7"/>
    <n v="0"/>
    <n v="1.925"/>
  </r>
  <r>
    <x v="3"/>
    <x v="6"/>
    <x v="4"/>
    <x v="0"/>
    <x v="1"/>
    <x v="2"/>
    <x v="0"/>
    <x v="0"/>
    <n v="610"/>
    <n v="0"/>
    <n v="167.75"/>
  </r>
  <r>
    <x v="11"/>
    <x v="15"/>
    <x v="2"/>
    <x v="0"/>
    <x v="1"/>
    <x v="0"/>
    <x v="1"/>
    <x v="1"/>
    <n v="11"/>
    <n v="0"/>
    <n v="0"/>
  </r>
  <r>
    <x v="0"/>
    <x v="16"/>
    <x v="7"/>
    <x v="0"/>
    <x v="1"/>
    <x v="3"/>
    <x v="2"/>
    <x v="1"/>
    <n v="2"/>
    <n v="0"/>
    <n v="0"/>
  </r>
  <r>
    <x v="11"/>
    <x v="2"/>
    <x v="2"/>
    <x v="2"/>
    <x v="1"/>
    <x v="1"/>
    <x v="2"/>
    <x v="0"/>
    <n v="21"/>
    <n v="6.2704000000000004"/>
    <n v="9.4500000000000011"/>
  </r>
  <r>
    <x v="8"/>
    <x v="19"/>
    <x v="2"/>
    <x v="1"/>
    <x v="1"/>
    <x v="0"/>
    <x v="2"/>
    <x v="0"/>
    <n v="402"/>
    <n v="0"/>
    <n v="110.55000000000001"/>
  </r>
  <r>
    <x v="2"/>
    <x v="3"/>
    <x v="2"/>
    <x v="0"/>
    <x v="1"/>
    <x v="0"/>
    <x v="2"/>
    <x v="1"/>
    <n v="14"/>
    <n v="0"/>
    <n v="0"/>
  </r>
  <r>
    <x v="9"/>
    <x v="12"/>
    <x v="1"/>
    <x v="1"/>
    <x v="1"/>
    <x v="3"/>
    <x v="0"/>
    <x v="0"/>
    <n v="2"/>
    <n v="0"/>
    <n v="1.1000000000000001"/>
  </r>
  <r>
    <x v="3"/>
    <x v="10"/>
    <x v="0"/>
    <x v="1"/>
    <x v="1"/>
    <x v="0"/>
    <x v="3"/>
    <x v="0"/>
    <n v="217"/>
    <n v="0"/>
    <n v="59.675000000000004"/>
  </r>
  <r>
    <x v="11"/>
    <x v="0"/>
    <x v="0"/>
    <x v="0"/>
    <x v="0"/>
    <x v="0"/>
    <x v="2"/>
    <x v="0"/>
    <n v="13"/>
    <n v="0"/>
    <n v="3.5750000000000002"/>
  </r>
  <r>
    <x v="1"/>
    <x v="15"/>
    <x v="2"/>
    <x v="1"/>
    <x v="1"/>
    <x v="1"/>
    <x v="1"/>
    <x v="0"/>
    <n v="3"/>
    <n v="0.22030000000000002"/>
    <n v="1.35"/>
  </r>
  <r>
    <x v="8"/>
    <x v="9"/>
    <x v="2"/>
    <x v="0"/>
    <x v="1"/>
    <x v="0"/>
    <x v="2"/>
    <x v="1"/>
    <n v="321"/>
    <n v="0"/>
    <n v="0"/>
  </r>
  <r>
    <x v="10"/>
    <x v="1"/>
    <x v="1"/>
    <x v="1"/>
    <x v="1"/>
    <x v="2"/>
    <x v="2"/>
    <x v="0"/>
    <n v="4"/>
    <n v="0"/>
    <n v="1.1000000000000001"/>
  </r>
  <r>
    <x v="6"/>
    <x v="1"/>
    <x v="1"/>
    <x v="2"/>
    <x v="1"/>
    <x v="3"/>
    <x v="3"/>
    <x v="0"/>
    <n v="2"/>
    <n v="0"/>
    <n v="1.1000000000000001"/>
  </r>
  <r>
    <x v="2"/>
    <x v="2"/>
    <x v="2"/>
    <x v="0"/>
    <x v="1"/>
    <x v="1"/>
    <x v="1"/>
    <x v="0"/>
    <n v="56"/>
    <n v="15.7515"/>
    <n v="25.200000000000003"/>
  </r>
  <r>
    <x v="7"/>
    <x v="10"/>
    <x v="0"/>
    <x v="2"/>
    <x v="0"/>
    <x v="2"/>
    <x v="3"/>
    <x v="1"/>
    <n v="1"/>
    <n v="0"/>
    <n v="0"/>
  </r>
  <r>
    <x v="10"/>
    <x v="9"/>
    <x v="2"/>
    <x v="1"/>
    <x v="1"/>
    <x v="0"/>
    <x v="3"/>
    <x v="0"/>
    <n v="52"/>
    <n v="0"/>
    <n v="14.3"/>
  </r>
  <r>
    <x v="10"/>
    <x v="6"/>
    <x v="4"/>
    <x v="2"/>
    <x v="0"/>
    <x v="0"/>
    <x v="1"/>
    <x v="0"/>
    <n v="18"/>
    <n v="0"/>
    <n v="4.95"/>
  </r>
  <r>
    <x v="5"/>
    <x v="17"/>
    <x v="8"/>
    <x v="2"/>
    <x v="1"/>
    <x v="1"/>
    <x v="0"/>
    <x v="0"/>
    <n v="220"/>
    <n v="51.4559"/>
    <n v="99"/>
  </r>
  <r>
    <x v="5"/>
    <x v="10"/>
    <x v="0"/>
    <x v="2"/>
    <x v="1"/>
    <x v="0"/>
    <x v="0"/>
    <x v="1"/>
    <n v="3"/>
    <n v="0"/>
    <n v="0"/>
  </r>
  <r>
    <x v="5"/>
    <x v="19"/>
    <x v="2"/>
    <x v="0"/>
    <x v="1"/>
    <x v="0"/>
    <x v="3"/>
    <x v="0"/>
    <n v="4131"/>
    <n v="0"/>
    <n v="1094.7150000000001"/>
  </r>
  <r>
    <x v="10"/>
    <x v="5"/>
    <x v="1"/>
    <x v="2"/>
    <x v="1"/>
    <x v="0"/>
    <x v="3"/>
    <x v="0"/>
    <n v="16"/>
    <n v="0"/>
    <n v="4.4000000000000004"/>
  </r>
  <r>
    <x v="9"/>
    <x v="5"/>
    <x v="1"/>
    <x v="0"/>
    <x v="1"/>
    <x v="3"/>
    <x v="3"/>
    <x v="1"/>
    <n v="1"/>
    <n v="0"/>
    <n v="0"/>
  </r>
  <r>
    <x v="1"/>
    <x v="6"/>
    <x v="4"/>
    <x v="1"/>
    <x v="0"/>
    <x v="0"/>
    <x v="0"/>
    <x v="0"/>
    <n v="7"/>
    <n v="0"/>
    <n v="1.925"/>
  </r>
  <r>
    <x v="5"/>
    <x v="21"/>
    <x v="0"/>
    <x v="0"/>
    <x v="1"/>
    <x v="2"/>
    <x v="3"/>
    <x v="0"/>
    <n v="1"/>
    <n v="0"/>
    <n v="0.26500000000000001"/>
  </r>
  <r>
    <x v="5"/>
    <x v="16"/>
    <x v="7"/>
    <x v="0"/>
    <x v="1"/>
    <x v="3"/>
    <x v="0"/>
    <x v="0"/>
    <n v="62"/>
    <n v="0"/>
    <n v="34.1"/>
  </r>
  <r>
    <x v="8"/>
    <x v="10"/>
    <x v="0"/>
    <x v="1"/>
    <x v="0"/>
    <x v="3"/>
    <x v="1"/>
    <x v="0"/>
    <n v="1"/>
    <n v="0"/>
    <n v="0.55000000000000004"/>
  </r>
  <r>
    <x v="9"/>
    <x v="1"/>
    <x v="1"/>
    <x v="0"/>
    <x v="1"/>
    <x v="0"/>
    <x v="3"/>
    <x v="0"/>
    <n v="1901"/>
    <n v="0"/>
    <n v="503.76500000000004"/>
  </r>
  <r>
    <x v="8"/>
    <x v="9"/>
    <x v="2"/>
    <x v="1"/>
    <x v="1"/>
    <x v="3"/>
    <x v="3"/>
    <x v="0"/>
    <n v="2"/>
    <n v="0"/>
    <n v="1.1000000000000001"/>
  </r>
  <r>
    <x v="3"/>
    <x v="26"/>
    <x v="2"/>
    <x v="1"/>
    <x v="1"/>
    <x v="0"/>
    <x v="3"/>
    <x v="1"/>
    <n v="1"/>
    <n v="0"/>
    <n v="0"/>
  </r>
  <r>
    <x v="7"/>
    <x v="19"/>
    <x v="2"/>
    <x v="0"/>
    <x v="1"/>
    <x v="0"/>
    <x v="2"/>
    <x v="0"/>
    <n v="15086"/>
    <n v="0"/>
    <n v="4148.6500000000005"/>
  </r>
  <r>
    <x v="10"/>
    <x v="4"/>
    <x v="3"/>
    <x v="0"/>
    <x v="1"/>
    <x v="4"/>
    <x v="0"/>
    <x v="0"/>
    <n v="365"/>
    <n v="0"/>
    <n v="200.75"/>
  </r>
  <r>
    <x v="5"/>
    <x v="10"/>
    <x v="0"/>
    <x v="1"/>
    <x v="0"/>
    <x v="0"/>
    <x v="3"/>
    <x v="0"/>
    <n v="42"/>
    <n v="0"/>
    <n v="11.13"/>
  </r>
  <r>
    <x v="10"/>
    <x v="2"/>
    <x v="2"/>
    <x v="1"/>
    <x v="1"/>
    <x v="0"/>
    <x v="0"/>
    <x v="0"/>
    <n v="18"/>
    <n v="0"/>
    <n v="4.95"/>
  </r>
  <r>
    <x v="5"/>
    <x v="10"/>
    <x v="0"/>
    <x v="2"/>
    <x v="1"/>
    <x v="0"/>
    <x v="3"/>
    <x v="0"/>
    <n v="670"/>
    <n v="0"/>
    <n v="177.55"/>
  </r>
  <r>
    <x v="5"/>
    <x v="9"/>
    <x v="2"/>
    <x v="0"/>
    <x v="1"/>
    <x v="1"/>
    <x v="2"/>
    <x v="0"/>
    <n v="1308"/>
    <n v="397.55920000000003"/>
    <n v="588.6"/>
  </r>
  <r>
    <x v="10"/>
    <x v="17"/>
    <x v="8"/>
    <x v="0"/>
    <x v="1"/>
    <x v="2"/>
    <x v="2"/>
    <x v="0"/>
    <n v="1990"/>
    <n v="0"/>
    <n v="547.25"/>
  </r>
  <r>
    <x v="11"/>
    <x v="11"/>
    <x v="2"/>
    <x v="0"/>
    <x v="1"/>
    <x v="4"/>
    <x v="2"/>
    <x v="1"/>
    <n v="149"/>
    <n v="0"/>
    <n v="0"/>
  </r>
  <r>
    <x v="9"/>
    <x v="4"/>
    <x v="3"/>
    <x v="0"/>
    <x v="0"/>
    <x v="3"/>
    <x v="2"/>
    <x v="1"/>
    <n v="2"/>
    <n v="0"/>
    <n v="0"/>
  </r>
  <r>
    <x v="5"/>
    <x v="23"/>
    <x v="2"/>
    <x v="0"/>
    <x v="1"/>
    <x v="3"/>
    <x v="2"/>
    <x v="0"/>
    <n v="4"/>
    <n v="0"/>
    <n v="2.2000000000000002"/>
  </r>
  <r>
    <x v="9"/>
    <x v="10"/>
    <x v="0"/>
    <x v="1"/>
    <x v="0"/>
    <x v="3"/>
    <x v="2"/>
    <x v="1"/>
    <n v="0"/>
    <n v="0"/>
    <n v="0"/>
  </r>
  <r>
    <x v="0"/>
    <x v="11"/>
    <x v="2"/>
    <x v="0"/>
    <x v="1"/>
    <x v="1"/>
    <x v="2"/>
    <x v="0"/>
    <n v="3761"/>
    <n v="1025.0477000000001"/>
    <n v="1692.45"/>
  </r>
  <r>
    <x v="9"/>
    <x v="23"/>
    <x v="2"/>
    <x v="0"/>
    <x v="1"/>
    <x v="2"/>
    <x v="0"/>
    <x v="0"/>
    <n v="1"/>
    <n v="0"/>
    <n v="0.26500000000000001"/>
  </r>
  <r>
    <x v="0"/>
    <x v="2"/>
    <x v="2"/>
    <x v="2"/>
    <x v="1"/>
    <x v="0"/>
    <x v="0"/>
    <x v="0"/>
    <n v="25"/>
    <n v="0"/>
    <n v="6.625"/>
  </r>
  <r>
    <x v="10"/>
    <x v="9"/>
    <x v="2"/>
    <x v="0"/>
    <x v="1"/>
    <x v="2"/>
    <x v="0"/>
    <x v="1"/>
    <n v="1"/>
    <n v="0"/>
    <n v="0"/>
  </r>
  <r>
    <x v="9"/>
    <x v="17"/>
    <x v="8"/>
    <x v="1"/>
    <x v="1"/>
    <x v="1"/>
    <x v="0"/>
    <x v="0"/>
    <n v="31"/>
    <n v="11.3247"/>
    <n v="13.950000000000001"/>
  </r>
  <r>
    <x v="11"/>
    <x v="18"/>
    <x v="9"/>
    <x v="0"/>
    <x v="0"/>
    <x v="0"/>
    <x v="2"/>
    <x v="0"/>
    <n v="2"/>
    <n v="0"/>
    <n v="0.55000000000000004"/>
  </r>
  <r>
    <x v="1"/>
    <x v="6"/>
    <x v="4"/>
    <x v="0"/>
    <x v="0"/>
    <x v="4"/>
    <x v="3"/>
    <x v="0"/>
    <n v="9"/>
    <n v="0"/>
    <n v="4.95"/>
  </r>
  <r>
    <x v="0"/>
    <x v="16"/>
    <x v="7"/>
    <x v="1"/>
    <x v="1"/>
    <x v="0"/>
    <x v="3"/>
    <x v="0"/>
    <n v="17"/>
    <n v="0"/>
    <n v="4.5049999999999999"/>
  </r>
  <r>
    <x v="1"/>
    <x v="9"/>
    <x v="2"/>
    <x v="0"/>
    <x v="1"/>
    <x v="5"/>
    <x v="1"/>
    <x v="0"/>
    <n v="3"/>
    <n v="39.252400000000002"/>
    <n v="2.0700000000000003"/>
  </r>
  <r>
    <x v="9"/>
    <x v="6"/>
    <x v="4"/>
    <x v="0"/>
    <x v="1"/>
    <x v="4"/>
    <x v="3"/>
    <x v="0"/>
    <n v="70"/>
    <n v="0"/>
    <n v="38.5"/>
  </r>
  <r>
    <x v="7"/>
    <x v="17"/>
    <x v="8"/>
    <x v="2"/>
    <x v="1"/>
    <x v="0"/>
    <x v="3"/>
    <x v="1"/>
    <n v="12"/>
    <n v="0"/>
    <n v="0"/>
  </r>
  <r>
    <x v="11"/>
    <x v="6"/>
    <x v="4"/>
    <x v="1"/>
    <x v="0"/>
    <x v="3"/>
    <x v="2"/>
    <x v="0"/>
    <n v="1"/>
    <n v="0"/>
    <n v="0.55000000000000004"/>
  </r>
  <r>
    <x v="3"/>
    <x v="10"/>
    <x v="0"/>
    <x v="2"/>
    <x v="1"/>
    <x v="1"/>
    <x v="3"/>
    <x v="0"/>
    <n v="102"/>
    <n v="49.065899999999999"/>
    <n v="45.900000000000006"/>
  </r>
  <r>
    <x v="2"/>
    <x v="14"/>
    <x v="6"/>
    <x v="2"/>
    <x v="1"/>
    <x v="1"/>
    <x v="2"/>
    <x v="0"/>
    <n v="1"/>
    <n v="8.3700000000000011E-2"/>
    <n v="0.45"/>
  </r>
  <r>
    <x v="11"/>
    <x v="19"/>
    <x v="2"/>
    <x v="2"/>
    <x v="1"/>
    <x v="3"/>
    <x v="3"/>
    <x v="0"/>
    <n v="6"/>
    <n v="0"/>
    <n v="3.3000000000000003"/>
  </r>
  <r>
    <x v="6"/>
    <x v="11"/>
    <x v="2"/>
    <x v="0"/>
    <x v="1"/>
    <x v="5"/>
    <x v="2"/>
    <x v="1"/>
    <n v="59"/>
    <n v="1261.8661"/>
    <n v="0"/>
  </r>
  <r>
    <x v="0"/>
    <x v="17"/>
    <x v="8"/>
    <x v="0"/>
    <x v="1"/>
    <x v="0"/>
    <x v="2"/>
    <x v="0"/>
    <n v="20986"/>
    <n v="0"/>
    <n v="5561.29"/>
  </r>
  <r>
    <x v="10"/>
    <x v="11"/>
    <x v="2"/>
    <x v="0"/>
    <x v="1"/>
    <x v="5"/>
    <x v="2"/>
    <x v="1"/>
    <n v="62"/>
    <n v="1234.4339"/>
    <n v="0"/>
  </r>
  <r>
    <x v="3"/>
    <x v="14"/>
    <x v="6"/>
    <x v="0"/>
    <x v="1"/>
    <x v="4"/>
    <x v="2"/>
    <x v="0"/>
    <n v="1"/>
    <n v="0"/>
    <n v="0.55000000000000004"/>
  </r>
  <r>
    <x v="8"/>
    <x v="22"/>
    <x v="7"/>
    <x v="0"/>
    <x v="1"/>
    <x v="0"/>
    <x v="2"/>
    <x v="0"/>
    <n v="291"/>
    <n v="0"/>
    <n v="80.025000000000006"/>
  </r>
  <r>
    <x v="9"/>
    <x v="4"/>
    <x v="3"/>
    <x v="0"/>
    <x v="0"/>
    <x v="0"/>
    <x v="3"/>
    <x v="1"/>
    <n v="7"/>
    <n v="0"/>
    <n v="0"/>
  </r>
  <r>
    <x v="6"/>
    <x v="13"/>
    <x v="0"/>
    <x v="0"/>
    <x v="1"/>
    <x v="1"/>
    <x v="1"/>
    <x v="0"/>
    <n v="9"/>
    <n v="5.5070000000000006"/>
    <n v="4.05"/>
  </r>
  <r>
    <x v="3"/>
    <x v="4"/>
    <x v="3"/>
    <x v="0"/>
    <x v="1"/>
    <x v="4"/>
    <x v="3"/>
    <x v="1"/>
    <n v="38"/>
    <n v="0"/>
    <n v="0"/>
  </r>
  <r>
    <x v="8"/>
    <x v="4"/>
    <x v="3"/>
    <x v="2"/>
    <x v="0"/>
    <x v="1"/>
    <x v="3"/>
    <x v="0"/>
    <n v="1"/>
    <n v="1.3844000000000001"/>
    <n v="0.45"/>
  </r>
  <r>
    <x v="7"/>
    <x v="15"/>
    <x v="2"/>
    <x v="1"/>
    <x v="1"/>
    <x v="2"/>
    <x v="3"/>
    <x v="0"/>
    <n v="3"/>
    <n v="0"/>
    <n v="0.82500000000000007"/>
  </r>
  <r>
    <x v="9"/>
    <x v="21"/>
    <x v="0"/>
    <x v="2"/>
    <x v="1"/>
    <x v="1"/>
    <x v="3"/>
    <x v="0"/>
    <n v="1"/>
    <n v="0.23430000000000001"/>
    <n v="0.45"/>
  </r>
  <r>
    <x v="8"/>
    <x v="10"/>
    <x v="0"/>
    <x v="1"/>
    <x v="1"/>
    <x v="3"/>
    <x v="2"/>
    <x v="0"/>
    <n v="57"/>
    <n v="0"/>
    <n v="31.35"/>
  </r>
  <r>
    <x v="9"/>
    <x v="19"/>
    <x v="2"/>
    <x v="0"/>
    <x v="1"/>
    <x v="5"/>
    <x v="2"/>
    <x v="0"/>
    <n v="1"/>
    <n v="0.58360000000000001"/>
    <n v="0.69000000000000006"/>
  </r>
  <r>
    <x v="0"/>
    <x v="16"/>
    <x v="7"/>
    <x v="1"/>
    <x v="1"/>
    <x v="1"/>
    <x v="0"/>
    <x v="0"/>
    <n v="1"/>
    <n v="0.25009999999999999"/>
    <n v="0.45"/>
  </r>
  <r>
    <x v="2"/>
    <x v="2"/>
    <x v="2"/>
    <x v="0"/>
    <x v="1"/>
    <x v="0"/>
    <x v="0"/>
    <x v="0"/>
    <n v="439"/>
    <n v="0"/>
    <n v="120.72500000000001"/>
  </r>
  <r>
    <x v="1"/>
    <x v="17"/>
    <x v="8"/>
    <x v="0"/>
    <x v="1"/>
    <x v="3"/>
    <x v="2"/>
    <x v="1"/>
    <n v="79"/>
    <n v="0"/>
    <n v="0"/>
  </r>
  <r>
    <x v="1"/>
    <x v="11"/>
    <x v="2"/>
    <x v="1"/>
    <x v="1"/>
    <x v="0"/>
    <x v="0"/>
    <x v="0"/>
    <n v="133"/>
    <n v="0"/>
    <n v="36.575000000000003"/>
  </r>
  <r>
    <x v="5"/>
    <x v="15"/>
    <x v="2"/>
    <x v="2"/>
    <x v="1"/>
    <x v="0"/>
    <x v="0"/>
    <x v="1"/>
    <n v="1"/>
    <n v="0"/>
    <n v="0"/>
  </r>
  <r>
    <x v="1"/>
    <x v="13"/>
    <x v="0"/>
    <x v="0"/>
    <x v="1"/>
    <x v="0"/>
    <x v="3"/>
    <x v="0"/>
    <n v="124"/>
    <n v="0"/>
    <n v="33.950000000000003"/>
  </r>
  <r>
    <x v="4"/>
    <x v="5"/>
    <x v="1"/>
    <x v="0"/>
    <x v="1"/>
    <x v="0"/>
    <x v="3"/>
    <x v="1"/>
    <n v="9"/>
    <n v="0"/>
    <n v="0"/>
  </r>
  <r>
    <x v="10"/>
    <x v="4"/>
    <x v="3"/>
    <x v="1"/>
    <x v="1"/>
    <x v="3"/>
    <x v="2"/>
    <x v="0"/>
    <n v="8"/>
    <n v="0"/>
    <n v="4.4000000000000004"/>
  </r>
  <r>
    <x v="11"/>
    <x v="17"/>
    <x v="8"/>
    <x v="1"/>
    <x v="1"/>
    <x v="3"/>
    <x v="1"/>
    <x v="0"/>
    <n v="1"/>
    <n v="0"/>
    <n v="0.55000000000000004"/>
  </r>
  <r>
    <x v="6"/>
    <x v="6"/>
    <x v="4"/>
    <x v="2"/>
    <x v="1"/>
    <x v="1"/>
    <x v="0"/>
    <x v="0"/>
    <n v="81"/>
    <n v="25.1937"/>
    <n v="36.450000000000003"/>
  </r>
  <r>
    <x v="4"/>
    <x v="16"/>
    <x v="7"/>
    <x v="1"/>
    <x v="1"/>
    <x v="1"/>
    <x v="0"/>
    <x v="0"/>
    <n v="1"/>
    <n v="0.1173"/>
    <n v="0.45"/>
  </r>
  <r>
    <x v="8"/>
    <x v="22"/>
    <x v="7"/>
    <x v="0"/>
    <x v="1"/>
    <x v="3"/>
    <x v="2"/>
    <x v="0"/>
    <n v="17"/>
    <n v="0"/>
    <n v="9.35"/>
  </r>
  <r>
    <x v="0"/>
    <x v="10"/>
    <x v="0"/>
    <x v="0"/>
    <x v="0"/>
    <x v="0"/>
    <x v="0"/>
    <x v="0"/>
    <n v="2087"/>
    <n v="0"/>
    <n v="553.05500000000006"/>
  </r>
  <r>
    <x v="6"/>
    <x v="2"/>
    <x v="2"/>
    <x v="0"/>
    <x v="1"/>
    <x v="4"/>
    <x v="1"/>
    <x v="1"/>
    <n v="26"/>
    <n v="0"/>
    <n v="0"/>
  </r>
  <r>
    <x v="1"/>
    <x v="4"/>
    <x v="3"/>
    <x v="2"/>
    <x v="0"/>
    <x v="2"/>
    <x v="2"/>
    <x v="0"/>
    <n v="4"/>
    <n v="0"/>
    <n v="1.1000000000000001"/>
  </r>
  <r>
    <x v="9"/>
    <x v="1"/>
    <x v="1"/>
    <x v="0"/>
    <x v="1"/>
    <x v="1"/>
    <x v="0"/>
    <x v="0"/>
    <n v="199"/>
    <n v="56.529700000000005"/>
    <n v="89.550000000000011"/>
  </r>
  <r>
    <x v="5"/>
    <x v="1"/>
    <x v="1"/>
    <x v="0"/>
    <x v="1"/>
    <x v="3"/>
    <x v="1"/>
    <x v="0"/>
    <n v="23"/>
    <n v="0"/>
    <n v="12.65"/>
  </r>
  <r>
    <x v="7"/>
    <x v="2"/>
    <x v="2"/>
    <x v="0"/>
    <x v="1"/>
    <x v="3"/>
    <x v="1"/>
    <x v="0"/>
    <n v="5"/>
    <n v="0"/>
    <n v="2.75"/>
  </r>
  <r>
    <x v="0"/>
    <x v="8"/>
    <x v="5"/>
    <x v="0"/>
    <x v="1"/>
    <x v="4"/>
    <x v="3"/>
    <x v="0"/>
    <n v="6"/>
    <n v="0"/>
    <n v="3.3000000000000003"/>
  </r>
  <r>
    <x v="1"/>
    <x v="5"/>
    <x v="1"/>
    <x v="2"/>
    <x v="1"/>
    <x v="0"/>
    <x v="3"/>
    <x v="0"/>
    <n v="20"/>
    <n v="0"/>
    <n v="5.48"/>
  </r>
  <r>
    <x v="6"/>
    <x v="2"/>
    <x v="2"/>
    <x v="2"/>
    <x v="1"/>
    <x v="0"/>
    <x v="0"/>
    <x v="0"/>
    <n v="57"/>
    <n v="0"/>
    <n v="15.675000000000001"/>
  </r>
  <r>
    <x v="11"/>
    <x v="6"/>
    <x v="4"/>
    <x v="2"/>
    <x v="0"/>
    <x v="3"/>
    <x v="2"/>
    <x v="0"/>
    <n v="13"/>
    <n v="0"/>
    <n v="7.15"/>
  </r>
  <r>
    <x v="0"/>
    <x v="5"/>
    <x v="1"/>
    <x v="2"/>
    <x v="1"/>
    <x v="1"/>
    <x v="1"/>
    <x v="0"/>
    <n v="10"/>
    <n v="1.8246"/>
    <n v="4.5"/>
  </r>
  <r>
    <x v="8"/>
    <x v="0"/>
    <x v="0"/>
    <x v="0"/>
    <x v="1"/>
    <x v="4"/>
    <x v="0"/>
    <x v="0"/>
    <n v="6"/>
    <n v="0"/>
    <n v="3.3000000000000003"/>
  </r>
  <r>
    <x v="9"/>
    <x v="16"/>
    <x v="7"/>
    <x v="0"/>
    <x v="1"/>
    <x v="3"/>
    <x v="1"/>
    <x v="0"/>
    <n v="16"/>
    <n v="0"/>
    <n v="8.8000000000000007"/>
  </r>
  <r>
    <x v="1"/>
    <x v="4"/>
    <x v="3"/>
    <x v="0"/>
    <x v="1"/>
    <x v="2"/>
    <x v="2"/>
    <x v="0"/>
    <n v="3817"/>
    <n v="0"/>
    <n v="1049.675"/>
  </r>
  <r>
    <x v="8"/>
    <x v="6"/>
    <x v="4"/>
    <x v="2"/>
    <x v="1"/>
    <x v="3"/>
    <x v="0"/>
    <x v="0"/>
    <n v="7"/>
    <n v="0"/>
    <n v="3.85"/>
  </r>
  <r>
    <x v="2"/>
    <x v="12"/>
    <x v="1"/>
    <x v="1"/>
    <x v="1"/>
    <x v="3"/>
    <x v="2"/>
    <x v="1"/>
    <n v="0"/>
    <n v="0"/>
    <n v="0"/>
  </r>
  <r>
    <x v="0"/>
    <x v="1"/>
    <x v="1"/>
    <x v="2"/>
    <x v="1"/>
    <x v="0"/>
    <x v="3"/>
    <x v="1"/>
    <n v="1"/>
    <n v="0"/>
    <n v="0"/>
  </r>
  <r>
    <x v="11"/>
    <x v="24"/>
    <x v="2"/>
    <x v="0"/>
    <x v="1"/>
    <x v="1"/>
    <x v="1"/>
    <x v="0"/>
    <n v="9"/>
    <n v="5.6223999999999998"/>
    <n v="4.05"/>
  </r>
  <r>
    <x v="9"/>
    <x v="11"/>
    <x v="2"/>
    <x v="2"/>
    <x v="1"/>
    <x v="4"/>
    <x v="1"/>
    <x v="0"/>
    <n v="5"/>
    <n v="0"/>
    <n v="2.75"/>
  </r>
  <r>
    <x v="2"/>
    <x v="6"/>
    <x v="4"/>
    <x v="2"/>
    <x v="1"/>
    <x v="4"/>
    <x v="2"/>
    <x v="1"/>
    <n v="2"/>
    <n v="0"/>
    <n v="0"/>
  </r>
  <r>
    <x v="8"/>
    <x v="19"/>
    <x v="2"/>
    <x v="0"/>
    <x v="1"/>
    <x v="3"/>
    <x v="2"/>
    <x v="1"/>
    <n v="20"/>
    <n v="0"/>
    <n v="0"/>
  </r>
  <r>
    <x v="6"/>
    <x v="11"/>
    <x v="2"/>
    <x v="0"/>
    <x v="1"/>
    <x v="3"/>
    <x v="0"/>
    <x v="0"/>
    <n v="369"/>
    <n v="0"/>
    <n v="202.95000000000002"/>
  </r>
  <r>
    <x v="5"/>
    <x v="17"/>
    <x v="8"/>
    <x v="1"/>
    <x v="1"/>
    <x v="1"/>
    <x v="0"/>
    <x v="0"/>
    <n v="29"/>
    <n v="6.9725000000000001"/>
    <n v="13.05"/>
  </r>
  <r>
    <x v="3"/>
    <x v="10"/>
    <x v="0"/>
    <x v="0"/>
    <x v="0"/>
    <x v="2"/>
    <x v="2"/>
    <x v="0"/>
    <n v="874"/>
    <n v="0"/>
    <n v="240.35000000000002"/>
  </r>
  <r>
    <x v="5"/>
    <x v="17"/>
    <x v="8"/>
    <x v="0"/>
    <x v="1"/>
    <x v="5"/>
    <x v="2"/>
    <x v="1"/>
    <n v="8"/>
    <n v="169.3545"/>
    <n v="0"/>
  </r>
  <r>
    <x v="5"/>
    <x v="19"/>
    <x v="2"/>
    <x v="0"/>
    <x v="1"/>
    <x v="2"/>
    <x v="1"/>
    <x v="0"/>
    <n v="95"/>
    <n v="0"/>
    <n v="25.175000000000001"/>
  </r>
  <r>
    <x v="8"/>
    <x v="12"/>
    <x v="1"/>
    <x v="1"/>
    <x v="1"/>
    <x v="0"/>
    <x v="0"/>
    <x v="0"/>
    <n v="9"/>
    <n v="0"/>
    <n v="2.4750000000000001"/>
  </r>
  <r>
    <x v="9"/>
    <x v="21"/>
    <x v="0"/>
    <x v="0"/>
    <x v="1"/>
    <x v="3"/>
    <x v="2"/>
    <x v="0"/>
    <n v="11"/>
    <n v="0"/>
    <n v="6.0500000000000007"/>
  </r>
  <r>
    <x v="0"/>
    <x v="10"/>
    <x v="0"/>
    <x v="2"/>
    <x v="0"/>
    <x v="0"/>
    <x v="2"/>
    <x v="1"/>
    <n v="8"/>
    <n v="0"/>
    <n v="0"/>
  </r>
  <r>
    <x v="1"/>
    <x v="10"/>
    <x v="0"/>
    <x v="1"/>
    <x v="0"/>
    <x v="3"/>
    <x v="2"/>
    <x v="1"/>
    <n v="0"/>
    <n v="0"/>
    <n v="0"/>
  </r>
  <r>
    <x v="3"/>
    <x v="8"/>
    <x v="5"/>
    <x v="0"/>
    <x v="1"/>
    <x v="0"/>
    <x v="3"/>
    <x v="1"/>
    <n v="8"/>
    <n v="0"/>
    <n v="0"/>
  </r>
  <r>
    <x v="2"/>
    <x v="2"/>
    <x v="2"/>
    <x v="1"/>
    <x v="1"/>
    <x v="3"/>
    <x v="0"/>
    <x v="0"/>
    <n v="3"/>
    <n v="0"/>
    <n v="1.6500000000000001"/>
  </r>
  <r>
    <x v="9"/>
    <x v="23"/>
    <x v="2"/>
    <x v="2"/>
    <x v="1"/>
    <x v="3"/>
    <x v="2"/>
    <x v="1"/>
    <n v="0"/>
    <n v="0"/>
    <n v="0"/>
  </r>
  <r>
    <x v="7"/>
    <x v="11"/>
    <x v="2"/>
    <x v="0"/>
    <x v="1"/>
    <x v="3"/>
    <x v="0"/>
    <x v="1"/>
    <n v="7"/>
    <n v="0"/>
    <n v="0"/>
  </r>
  <r>
    <x v="9"/>
    <x v="17"/>
    <x v="8"/>
    <x v="0"/>
    <x v="1"/>
    <x v="0"/>
    <x v="2"/>
    <x v="1"/>
    <n v="585"/>
    <n v="0"/>
    <n v="0"/>
  </r>
  <r>
    <x v="3"/>
    <x v="19"/>
    <x v="2"/>
    <x v="1"/>
    <x v="1"/>
    <x v="2"/>
    <x v="0"/>
    <x v="0"/>
    <n v="14"/>
    <n v="0"/>
    <n v="3.85"/>
  </r>
  <r>
    <x v="4"/>
    <x v="10"/>
    <x v="0"/>
    <x v="2"/>
    <x v="1"/>
    <x v="0"/>
    <x v="1"/>
    <x v="1"/>
    <n v="2"/>
    <n v="0"/>
    <n v="0"/>
  </r>
  <r>
    <x v="0"/>
    <x v="4"/>
    <x v="3"/>
    <x v="0"/>
    <x v="1"/>
    <x v="1"/>
    <x v="0"/>
    <x v="0"/>
    <n v="4426"/>
    <n v="1485.2183"/>
    <n v="1991.7"/>
  </r>
  <r>
    <x v="2"/>
    <x v="1"/>
    <x v="1"/>
    <x v="1"/>
    <x v="1"/>
    <x v="2"/>
    <x v="3"/>
    <x v="0"/>
    <n v="2"/>
    <n v="0"/>
    <n v="0.55000000000000004"/>
  </r>
  <r>
    <x v="1"/>
    <x v="19"/>
    <x v="2"/>
    <x v="2"/>
    <x v="1"/>
    <x v="0"/>
    <x v="2"/>
    <x v="1"/>
    <n v="23"/>
    <n v="0"/>
    <n v="0"/>
  </r>
  <r>
    <x v="2"/>
    <x v="12"/>
    <x v="1"/>
    <x v="0"/>
    <x v="1"/>
    <x v="3"/>
    <x v="1"/>
    <x v="0"/>
    <n v="16"/>
    <n v="0"/>
    <n v="8.8000000000000007"/>
  </r>
  <r>
    <x v="1"/>
    <x v="7"/>
    <x v="2"/>
    <x v="0"/>
    <x v="1"/>
    <x v="0"/>
    <x v="3"/>
    <x v="0"/>
    <n v="32"/>
    <n v="0"/>
    <n v="8.75"/>
  </r>
  <r>
    <x v="1"/>
    <x v="11"/>
    <x v="2"/>
    <x v="2"/>
    <x v="1"/>
    <x v="2"/>
    <x v="3"/>
    <x v="0"/>
    <n v="84"/>
    <n v="0"/>
    <n v="23"/>
  </r>
  <r>
    <x v="2"/>
    <x v="11"/>
    <x v="2"/>
    <x v="0"/>
    <x v="1"/>
    <x v="0"/>
    <x v="2"/>
    <x v="1"/>
    <n v="440"/>
    <n v="0"/>
    <n v="0"/>
  </r>
  <r>
    <x v="10"/>
    <x v="4"/>
    <x v="3"/>
    <x v="2"/>
    <x v="0"/>
    <x v="2"/>
    <x v="0"/>
    <x v="0"/>
    <n v="1"/>
    <n v="0"/>
    <n v="0.27500000000000002"/>
  </r>
  <r>
    <x v="6"/>
    <x v="4"/>
    <x v="3"/>
    <x v="2"/>
    <x v="0"/>
    <x v="2"/>
    <x v="0"/>
    <x v="1"/>
    <n v="2"/>
    <n v="0"/>
    <n v="0"/>
  </r>
  <r>
    <x v="9"/>
    <x v="9"/>
    <x v="2"/>
    <x v="0"/>
    <x v="1"/>
    <x v="0"/>
    <x v="2"/>
    <x v="0"/>
    <n v="10730"/>
    <n v="0"/>
    <n v="2843.4500000000003"/>
  </r>
  <r>
    <x v="6"/>
    <x v="10"/>
    <x v="0"/>
    <x v="1"/>
    <x v="0"/>
    <x v="2"/>
    <x v="3"/>
    <x v="0"/>
    <n v="7"/>
    <n v="0"/>
    <n v="1.925"/>
  </r>
  <r>
    <x v="3"/>
    <x v="9"/>
    <x v="2"/>
    <x v="1"/>
    <x v="1"/>
    <x v="2"/>
    <x v="0"/>
    <x v="0"/>
    <n v="5"/>
    <n v="0"/>
    <n v="1.375"/>
  </r>
  <r>
    <x v="10"/>
    <x v="0"/>
    <x v="0"/>
    <x v="1"/>
    <x v="1"/>
    <x v="0"/>
    <x v="1"/>
    <x v="0"/>
    <n v="1"/>
    <n v="0"/>
    <n v="0.27500000000000002"/>
  </r>
  <r>
    <x v="5"/>
    <x v="16"/>
    <x v="7"/>
    <x v="2"/>
    <x v="1"/>
    <x v="1"/>
    <x v="0"/>
    <x v="0"/>
    <n v="11"/>
    <n v="3.4239000000000002"/>
    <n v="4.95"/>
  </r>
  <r>
    <x v="2"/>
    <x v="16"/>
    <x v="7"/>
    <x v="0"/>
    <x v="1"/>
    <x v="1"/>
    <x v="3"/>
    <x v="0"/>
    <n v="320"/>
    <n v="89.948400000000007"/>
    <n v="144"/>
  </r>
  <r>
    <x v="2"/>
    <x v="8"/>
    <x v="5"/>
    <x v="1"/>
    <x v="1"/>
    <x v="0"/>
    <x v="0"/>
    <x v="0"/>
    <n v="15"/>
    <n v="0"/>
    <n v="4.125"/>
  </r>
  <r>
    <x v="7"/>
    <x v="1"/>
    <x v="1"/>
    <x v="1"/>
    <x v="1"/>
    <x v="0"/>
    <x v="1"/>
    <x v="0"/>
    <n v="1"/>
    <n v="0"/>
    <n v="0.27500000000000002"/>
  </r>
  <r>
    <x v="4"/>
    <x v="10"/>
    <x v="0"/>
    <x v="0"/>
    <x v="0"/>
    <x v="4"/>
    <x v="0"/>
    <x v="1"/>
    <n v="43"/>
    <n v="0"/>
    <n v="0"/>
  </r>
  <r>
    <x v="3"/>
    <x v="9"/>
    <x v="2"/>
    <x v="2"/>
    <x v="1"/>
    <x v="3"/>
    <x v="3"/>
    <x v="0"/>
    <n v="10"/>
    <n v="0"/>
    <n v="5.5"/>
  </r>
  <r>
    <x v="7"/>
    <x v="6"/>
    <x v="4"/>
    <x v="2"/>
    <x v="1"/>
    <x v="0"/>
    <x v="3"/>
    <x v="0"/>
    <n v="210"/>
    <n v="0"/>
    <n v="57.75"/>
  </r>
  <r>
    <x v="5"/>
    <x v="17"/>
    <x v="8"/>
    <x v="1"/>
    <x v="1"/>
    <x v="2"/>
    <x v="0"/>
    <x v="0"/>
    <n v="16"/>
    <n v="0"/>
    <n v="4.24"/>
  </r>
  <r>
    <x v="5"/>
    <x v="11"/>
    <x v="2"/>
    <x v="0"/>
    <x v="1"/>
    <x v="2"/>
    <x v="2"/>
    <x v="1"/>
    <n v="130"/>
    <n v="0"/>
    <n v="0"/>
  </r>
  <r>
    <x v="0"/>
    <x v="6"/>
    <x v="4"/>
    <x v="2"/>
    <x v="1"/>
    <x v="4"/>
    <x v="0"/>
    <x v="0"/>
    <n v="5"/>
    <n v="0"/>
    <n v="2.75"/>
  </r>
  <r>
    <x v="10"/>
    <x v="19"/>
    <x v="2"/>
    <x v="0"/>
    <x v="1"/>
    <x v="2"/>
    <x v="3"/>
    <x v="0"/>
    <n v="345"/>
    <n v="0"/>
    <n v="94.875"/>
  </r>
  <r>
    <x v="2"/>
    <x v="7"/>
    <x v="2"/>
    <x v="2"/>
    <x v="1"/>
    <x v="0"/>
    <x v="3"/>
    <x v="0"/>
    <n v="1"/>
    <n v="0"/>
    <n v="0.27500000000000002"/>
  </r>
  <r>
    <x v="3"/>
    <x v="17"/>
    <x v="8"/>
    <x v="0"/>
    <x v="1"/>
    <x v="3"/>
    <x v="1"/>
    <x v="0"/>
    <n v="83"/>
    <n v="0"/>
    <n v="45.650000000000006"/>
  </r>
  <r>
    <x v="7"/>
    <x v="10"/>
    <x v="0"/>
    <x v="0"/>
    <x v="0"/>
    <x v="5"/>
    <x v="2"/>
    <x v="0"/>
    <n v="3"/>
    <n v="8.0175000000000001"/>
    <n v="2.0700000000000003"/>
  </r>
  <r>
    <x v="0"/>
    <x v="9"/>
    <x v="2"/>
    <x v="0"/>
    <x v="1"/>
    <x v="4"/>
    <x v="1"/>
    <x v="0"/>
    <n v="4"/>
    <n v="0"/>
    <n v="2.2000000000000002"/>
  </r>
  <r>
    <x v="8"/>
    <x v="5"/>
    <x v="1"/>
    <x v="0"/>
    <x v="1"/>
    <x v="0"/>
    <x v="1"/>
    <x v="0"/>
    <n v="133"/>
    <n v="0"/>
    <n v="36.575000000000003"/>
  </r>
  <r>
    <x v="11"/>
    <x v="8"/>
    <x v="5"/>
    <x v="0"/>
    <x v="1"/>
    <x v="1"/>
    <x v="2"/>
    <x v="0"/>
    <n v="219"/>
    <n v="51.805700000000002"/>
    <n v="98.550000000000011"/>
  </r>
  <r>
    <x v="1"/>
    <x v="10"/>
    <x v="0"/>
    <x v="2"/>
    <x v="1"/>
    <x v="3"/>
    <x v="0"/>
    <x v="1"/>
    <n v="2"/>
    <n v="0"/>
    <n v="0"/>
  </r>
  <r>
    <x v="5"/>
    <x v="2"/>
    <x v="2"/>
    <x v="2"/>
    <x v="1"/>
    <x v="3"/>
    <x v="0"/>
    <x v="0"/>
    <n v="4"/>
    <n v="0"/>
    <n v="2.2000000000000002"/>
  </r>
  <r>
    <x v="5"/>
    <x v="6"/>
    <x v="4"/>
    <x v="0"/>
    <x v="1"/>
    <x v="3"/>
    <x v="3"/>
    <x v="1"/>
    <n v="3"/>
    <n v="0"/>
    <n v="0"/>
  </r>
  <r>
    <x v="6"/>
    <x v="4"/>
    <x v="3"/>
    <x v="2"/>
    <x v="1"/>
    <x v="2"/>
    <x v="2"/>
    <x v="1"/>
    <n v="4"/>
    <n v="0"/>
    <n v="0"/>
  </r>
  <r>
    <x v="1"/>
    <x v="15"/>
    <x v="2"/>
    <x v="0"/>
    <x v="1"/>
    <x v="0"/>
    <x v="0"/>
    <x v="1"/>
    <n v="16"/>
    <n v="0"/>
    <n v="0"/>
  </r>
  <r>
    <x v="6"/>
    <x v="18"/>
    <x v="9"/>
    <x v="0"/>
    <x v="1"/>
    <x v="2"/>
    <x v="2"/>
    <x v="0"/>
    <n v="6"/>
    <n v="0"/>
    <n v="1.6500000000000001"/>
  </r>
  <r>
    <x v="8"/>
    <x v="9"/>
    <x v="2"/>
    <x v="0"/>
    <x v="1"/>
    <x v="3"/>
    <x v="3"/>
    <x v="0"/>
    <n v="86"/>
    <n v="0"/>
    <n v="47.300000000000004"/>
  </r>
  <r>
    <x v="5"/>
    <x v="8"/>
    <x v="5"/>
    <x v="2"/>
    <x v="1"/>
    <x v="1"/>
    <x v="2"/>
    <x v="0"/>
    <n v="17"/>
    <n v="3.8503000000000003"/>
    <n v="7.65"/>
  </r>
  <r>
    <x v="0"/>
    <x v="4"/>
    <x v="3"/>
    <x v="2"/>
    <x v="1"/>
    <x v="2"/>
    <x v="0"/>
    <x v="0"/>
    <n v="28"/>
    <n v="0"/>
    <n v="7.42"/>
  </r>
  <r>
    <x v="1"/>
    <x v="15"/>
    <x v="2"/>
    <x v="2"/>
    <x v="1"/>
    <x v="3"/>
    <x v="0"/>
    <x v="0"/>
    <n v="5"/>
    <n v="0"/>
    <n v="2.75"/>
  </r>
  <r>
    <x v="5"/>
    <x v="8"/>
    <x v="5"/>
    <x v="2"/>
    <x v="1"/>
    <x v="3"/>
    <x v="1"/>
    <x v="0"/>
    <n v="1"/>
    <n v="0"/>
    <n v="0.55000000000000004"/>
  </r>
  <r>
    <x v="11"/>
    <x v="0"/>
    <x v="0"/>
    <x v="0"/>
    <x v="1"/>
    <x v="2"/>
    <x v="1"/>
    <x v="0"/>
    <n v="11"/>
    <n v="0"/>
    <n v="3.0250000000000004"/>
  </r>
  <r>
    <x v="4"/>
    <x v="9"/>
    <x v="2"/>
    <x v="0"/>
    <x v="1"/>
    <x v="2"/>
    <x v="1"/>
    <x v="1"/>
    <n v="1"/>
    <n v="0"/>
    <n v="0"/>
  </r>
  <r>
    <x v="9"/>
    <x v="4"/>
    <x v="3"/>
    <x v="2"/>
    <x v="0"/>
    <x v="0"/>
    <x v="3"/>
    <x v="0"/>
    <n v="13"/>
    <n v="0"/>
    <n v="3.4450000000000003"/>
  </r>
  <r>
    <x v="7"/>
    <x v="29"/>
    <x v="1"/>
    <x v="0"/>
    <x v="1"/>
    <x v="1"/>
    <x v="2"/>
    <x v="0"/>
    <n v="1"/>
    <n v="1.7899999999999999E-2"/>
    <n v="0.45"/>
  </r>
  <r>
    <x v="1"/>
    <x v="10"/>
    <x v="0"/>
    <x v="2"/>
    <x v="1"/>
    <x v="3"/>
    <x v="3"/>
    <x v="0"/>
    <n v="35"/>
    <n v="0"/>
    <n v="19.25"/>
  </r>
  <r>
    <x v="8"/>
    <x v="6"/>
    <x v="4"/>
    <x v="0"/>
    <x v="1"/>
    <x v="2"/>
    <x v="1"/>
    <x v="0"/>
    <n v="170"/>
    <n v="0"/>
    <n v="46.75"/>
  </r>
  <r>
    <x v="1"/>
    <x v="5"/>
    <x v="1"/>
    <x v="2"/>
    <x v="1"/>
    <x v="3"/>
    <x v="2"/>
    <x v="0"/>
    <n v="3"/>
    <n v="0"/>
    <n v="1.6500000000000001"/>
  </r>
  <r>
    <x v="7"/>
    <x v="1"/>
    <x v="1"/>
    <x v="2"/>
    <x v="1"/>
    <x v="4"/>
    <x v="3"/>
    <x v="0"/>
    <n v="1"/>
    <n v="0"/>
    <n v="0.55000000000000004"/>
  </r>
  <r>
    <x v="11"/>
    <x v="6"/>
    <x v="4"/>
    <x v="0"/>
    <x v="1"/>
    <x v="0"/>
    <x v="1"/>
    <x v="0"/>
    <n v="1162"/>
    <n v="0"/>
    <n v="319.55"/>
  </r>
  <r>
    <x v="5"/>
    <x v="19"/>
    <x v="2"/>
    <x v="1"/>
    <x v="1"/>
    <x v="2"/>
    <x v="0"/>
    <x v="0"/>
    <n v="18"/>
    <n v="0"/>
    <n v="4.7700000000000005"/>
  </r>
  <r>
    <x v="1"/>
    <x v="10"/>
    <x v="0"/>
    <x v="0"/>
    <x v="0"/>
    <x v="3"/>
    <x v="3"/>
    <x v="0"/>
    <n v="127"/>
    <n v="0"/>
    <n v="69.850000000000009"/>
  </r>
  <r>
    <x v="1"/>
    <x v="14"/>
    <x v="6"/>
    <x v="0"/>
    <x v="1"/>
    <x v="0"/>
    <x v="0"/>
    <x v="0"/>
    <n v="3"/>
    <n v="0"/>
    <n v="0.82500000000000007"/>
  </r>
  <r>
    <x v="5"/>
    <x v="16"/>
    <x v="7"/>
    <x v="0"/>
    <x v="1"/>
    <x v="2"/>
    <x v="2"/>
    <x v="1"/>
    <n v="1"/>
    <n v="0"/>
    <n v="0"/>
  </r>
  <r>
    <x v="3"/>
    <x v="4"/>
    <x v="3"/>
    <x v="2"/>
    <x v="0"/>
    <x v="2"/>
    <x v="2"/>
    <x v="1"/>
    <n v="4"/>
    <n v="0"/>
    <n v="0"/>
  </r>
  <r>
    <x v="8"/>
    <x v="6"/>
    <x v="4"/>
    <x v="2"/>
    <x v="1"/>
    <x v="0"/>
    <x v="3"/>
    <x v="0"/>
    <n v="200"/>
    <n v="0"/>
    <n v="55"/>
  </r>
  <r>
    <x v="3"/>
    <x v="4"/>
    <x v="3"/>
    <x v="1"/>
    <x v="1"/>
    <x v="3"/>
    <x v="0"/>
    <x v="0"/>
    <n v="3"/>
    <n v="0"/>
    <n v="1.6500000000000001"/>
  </r>
  <r>
    <x v="2"/>
    <x v="8"/>
    <x v="5"/>
    <x v="1"/>
    <x v="1"/>
    <x v="2"/>
    <x v="2"/>
    <x v="0"/>
    <n v="3"/>
    <n v="0"/>
    <n v="0.82500000000000007"/>
  </r>
  <r>
    <x v="8"/>
    <x v="10"/>
    <x v="0"/>
    <x v="0"/>
    <x v="1"/>
    <x v="4"/>
    <x v="0"/>
    <x v="1"/>
    <n v="114"/>
    <n v="0"/>
    <n v="0"/>
  </r>
  <r>
    <x v="1"/>
    <x v="21"/>
    <x v="0"/>
    <x v="0"/>
    <x v="0"/>
    <x v="0"/>
    <x v="3"/>
    <x v="0"/>
    <n v="3"/>
    <n v="0"/>
    <n v="0.82500000000000007"/>
  </r>
  <r>
    <x v="9"/>
    <x v="5"/>
    <x v="1"/>
    <x v="0"/>
    <x v="1"/>
    <x v="1"/>
    <x v="2"/>
    <x v="0"/>
    <n v="296"/>
    <n v="106.52550000000001"/>
    <n v="133.20000000000002"/>
  </r>
  <r>
    <x v="5"/>
    <x v="3"/>
    <x v="2"/>
    <x v="1"/>
    <x v="1"/>
    <x v="3"/>
    <x v="2"/>
    <x v="0"/>
    <n v="1"/>
    <n v="0"/>
    <n v="0.55000000000000004"/>
  </r>
  <r>
    <x v="11"/>
    <x v="2"/>
    <x v="2"/>
    <x v="1"/>
    <x v="1"/>
    <x v="2"/>
    <x v="1"/>
    <x v="0"/>
    <n v="2"/>
    <n v="0"/>
    <n v="0.55000000000000004"/>
  </r>
  <r>
    <x v="4"/>
    <x v="16"/>
    <x v="7"/>
    <x v="0"/>
    <x v="1"/>
    <x v="0"/>
    <x v="0"/>
    <x v="1"/>
    <n v="3"/>
    <n v="0"/>
    <n v="0"/>
  </r>
  <r>
    <x v="1"/>
    <x v="17"/>
    <x v="8"/>
    <x v="0"/>
    <x v="1"/>
    <x v="5"/>
    <x v="1"/>
    <x v="1"/>
    <n v="7"/>
    <n v="152.3741"/>
    <n v="0"/>
  </r>
  <r>
    <x v="0"/>
    <x v="5"/>
    <x v="1"/>
    <x v="2"/>
    <x v="1"/>
    <x v="3"/>
    <x v="2"/>
    <x v="1"/>
    <n v="0"/>
    <n v="0"/>
    <n v="0"/>
  </r>
  <r>
    <x v="4"/>
    <x v="7"/>
    <x v="2"/>
    <x v="0"/>
    <x v="1"/>
    <x v="2"/>
    <x v="3"/>
    <x v="1"/>
    <n v="3"/>
    <n v="0"/>
    <n v="0"/>
  </r>
  <r>
    <x v="5"/>
    <x v="23"/>
    <x v="2"/>
    <x v="2"/>
    <x v="1"/>
    <x v="3"/>
    <x v="2"/>
    <x v="1"/>
    <n v="0"/>
    <n v="0"/>
    <n v="0"/>
  </r>
  <r>
    <x v="10"/>
    <x v="9"/>
    <x v="2"/>
    <x v="1"/>
    <x v="1"/>
    <x v="1"/>
    <x v="2"/>
    <x v="0"/>
    <n v="24"/>
    <n v="7.8524000000000003"/>
    <n v="10.8"/>
  </r>
  <r>
    <x v="2"/>
    <x v="11"/>
    <x v="2"/>
    <x v="0"/>
    <x v="1"/>
    <x v="5"/>
    <x v="2"/>
    <x v="0"/>
    <n v="9"/>
    <n v="29.290000000000003"/>
    <n v="6.21"/>
  </r>
  <r>
    <x v="7"/>
    <x v="11"/>
    <x v="2"/>
    <x v="0"/>
    <x v="1"/>
    <x v="3"/>
    <x v="3"/>
    <x v="0"/>
    <n v="508"/>
    <n v="0"/>
    <n v="279.40000000000003"/>
  </r>
  <r>
    <x v="3"/>
    <x v="3"/>
    <x v="2"/>
    <x v="0"/>
    <x v="1"/>
    <x v="1"/>
    <x v="3"/>
    <x v="0"/>
    <n v="5"/>
    <n v="1.0202"/>
    <n v="2.25"/>
  </r>
  <r>
    <x v="9"/>
    <x v="19"/>
    <x v="2"/>
    <x v="1"/>
    <x v="1"/>
    <x v="0"/>
    <x v="1"/>
    <x v="0"/>
    <n v="21"/>
    <n v="0"/>
    <n v="5.5650000000000004"/>
  </r>
  <r>
    <x v="9"/>
    <x v="2"/>
    <x v="2"/>
    <x v="0"/>
    <x v="1"/>
    <x v="4"/>
    <x v="1"/>
    <x v="0"/>
    <n v="4"/>
    <n v="0"/>
    <n v="2.2000000000000002"/>
  </r>
  <r>
    <x v="0"/>
    <x v="22"/>
    <x v="7"/>
    <x v="0"/>
    <x v="1"/>
    <x v="0"/>
    <x v="2"/>
    <x v="0"/>
    <n v="264"/>
    <n v="0"/>
    <n v="69.960000000000008"/>
  </r>
  <r>
    <x v="2"/>
    <x v="10"/>
    <x v="0"/>
    <x v="0"/>
    <x v="0"/>
    <x v="2"/>
    <x v="2"/>
    <x v="1"/>
    <n v="48"/>
    <n v="0"/>
    <n v="0"/>
  </r>
  <r>
    <x v="5"/>
    <x v="9"/>
    <x v="2"/>
    <x v="1"/>
    <x v="1"/>
    <x v="3"/>
    <x v="0"/>
    <x v="0"/>
    <n v="13"/>
    <n v="0"/>
    <n v="7.15"/>
  </r>
  <r>
    <x v="11"/>
    <x v="11"/>
    <x v="2"/>
    <x v="1"/>
    <x v="1"/>
    <x v="0"/>
    <x v="1"/>
    <x v="1"/>
    <n v="4"/>
    <n v="0"/>
    <n v="0"/>
  </r>
  <r>
    <x v="9"/>
    <x v="12"/>
    <x v="1"/>
    <x v="2"/>
    <x v="1"/>
    <x v="3"/>
    <x v="2"/>
    <x v="1"/>
    <n v="0"/>
    <n v="0"/>
    <n v="0"/>
  </r>
  <r>
    <x v="2"/>
    <x v="11"/>
    <x v="2"/>
    <x v="2"/>
    <x v="1"/>
    <x v="1"/>
    <x v="2"/>
    <x v="0"/>
    <n v="243"/>
    <n v="72.240000000000009"/>
    <n v="109.35000000000001"/>
  </r>
  <r>
    <x v="4"/>
    <x v="9"/>
    <x v="2"/>
    <x v="0"/>
    <x v="1"/>
    <x v="0"/>
    <x v="2"/>
    <x v="0"/>
    <n v="9396"/>
    <n v="0"/>
    <n v="2489.94"/>
  </r>
  <r>
    <x v="2"/>
    <x v="6"/>
    <x v="4"/>
    <x v="0"/>
    <x v="1"/>
    <x v="2"/>
    <x v="0"/>
    <x v="1"/>
    <n v="2"/>
    <n v="0"/>
    <n v="0"/>
  </r>
  <r>
    <x v="3"/>
    <x v="17"/>
    <x v="8"/>
    <x v="0"/>
    <x v="1"/>
    <x v="0"/>
    <x v="0"/>
    <x v="1"/>
    <n v="100"/>
    <n v="0"/>
    <n v="0"/>
  </r>
  <r>
    <x v="0"/>
    <x v="9"/>
    <x v="2"/>
    <x v="2"/>
    <x v="1"/>
    <x v="3"/>
    <x v="2"/>
    <x v="1"/>
    <n v="13"/>
    <n v="0"/>
    <n v="0"/>
  </r>
  <r>
    <x v="10"/>
    <x v="17"/>
    <x v="8"/>
    <x v="0"/>
    <x v="1"/>
    <x v="3"/>
    <x v="0"/>
    <x v="1"/>
    <n v="26"/>
    <n v="0"/>
    <n v="0"/>
  </r>
  <r>
    <x v="3"/>
    <x v="10"/>
    <x v="0"/>
    <x v="0"/>
    <x v="1"/>
    <x v="1"/>
    <x v="2"/>
    <x v="0"/>
    <n v="6343"/>
    <n v="1846.2017000000001"/>
    <n v="2854.3500000000004"/>
  </r>
  <r>
    <x v="9"/>
    <x v="6"/>
    <x v="4"/>
    <x v="1"/>
    <x v="1"/>
    <x v="1"/>
    <x v="0"/>
    <x v="0"/>
    <n v="4"/>
    <n v="1.8359000000000001"/>
    <n v="1.8"/>
  </r>
  <r>
    <x v="6"/>
    <x v="23"/>
    <x v="2"/>
    <x v="0"/>
    <x v="1"/>
    <x v="2"/>
    <x v="1"/>
    <x v="0"/>
    <n v="1"/>
    <n v="0"/>
    <n v="0.27500000000000002"/>
  </r>
  <r>
    <x v="7"/>
    <x v="8"/>
    <x v="5"/>
    <x v="0"/>
    <x v="1"/>
    <x v="0"/>
    <x v="3"/>
    <x v="0"/>
    <n v="542"/>
    <n v="0"/>
    <n v="149.05000000000001"/>
  </r>
  <r>
    <x v="8"/>
    <x v="5"/>
    <x v="1"/>
    <x v="0"/>
    <x v="1"/>
    <x v="3"/>
    <x v="2"/>
    <x v="0"/>
    <n v="183"/>
    <n v="0"/>
    <n v="100.65"/>
  </r>
  <r>
    <x v="7"/>
    <x v="12"/>
    <x v="1"/>
    <x v="2"/>
    <x v="1"/>
    <x v="1"/>
    <x v="0"/>
    <x v="0"/>
    <n v="13"/>
    <n v="2.2246999999999999"/>
    <n v="5.8500000000000005"/>
  </r>
  <r>
    <x v="6"/>
    <x v="15"/>
    <x v="2"/>
    <x v="0"/>
    <x v="1"/>
    <x v="3"/>
    <x v="2"/>
    <x v="1"/>
    <n v="8"/>
    <n v="0"/>
    <n v="0"/>
  </r>
  <r>
    <x v="0"/>
    <x v="12"/>
    <x v="1"/>
    <x v="0"/>
    <x v="1"/>
    <x v="2"/>
    <x v="3"/>
    <x v="1"/>
    <n v="10"/>
    <n v="0"/>
    <n v="0"/>
  </r>
  <r>
    <x v="8"/>
    <x v="15"/>
    <x v="2"/>
    <x v="2"/>
    <x v="1"/>
    <x v="3"/>
    <x v="3"/>
    <x v="0"/>
    <n v="2"/>
    <n v="0"/>
    <n v="1.1000000000000001"/>
  </r>
  <r>
    <x v="10"/>
    <x v="17"/>
    <x v="8"/>
    <x v="2"/>
    <x v="1"/>
    <x v="5"/>
    <x v="2"/>
    <x v="0"/>
    <n v="3"/>
    <n v="3.2701000000000002"/>
    <n v="2.0700000000000003"/>
  </r>
  <r>
    <x v="0"/>
    <x v="0"/>
    <x v="0"/>
    <x v="2"/>
    <x v="1"/>
    <x v="2"/>
    <x v="3"/>
    <x v="0"/>
    <n v="5"/>
    <n v="0"/>
    <n v="1.325"/>
  </r>
  <r>
    <x v="7"/>
    <x v="9"/>
    <x v="2"/>
    <x v="0"/>
    <x v="1"/>
    <x v="3"/>
    <x v="2"/>
    <x v="1"/>
    <n v="10"/>
    <n v="0"/>
    <n v="0"/>
  </r>
  <r>
    <x v="10"/>
    <x v="1"/>
    <x v="1"/>
    <x v="0"/>
    <x v="1"/>
    <x v="0"/>
    <x v="3"/>
    <x v="1"/>
    <n v="14"/>
    <n v="0"/>
    <n v="0"/>
  </r>
  <r>
    <x v="2"/>
    <x v="14"/>
    <x v="6"/>
    <x v="0"/>
    <x v="1"/>
    <x v="0"/>
    <x v="2"/>
    <x v="0"/>
    <n v="2"/>
    <n v="0"/>
    <n v="0.55000000000000004"/>
  </r>
  <r>
    <x v="9"/>
    <x v="19"/>
    <x v="2"/>
    <x v="2"/>
    <x v="1"/>
    <x v="3"/>
    <x v="2"/>
    <x v="0"/>
    <n v="79"/>
    <n v="0"/>
    <n v="43.45"/>
  </r>
  <r>
    <x v="5"/>
    <x v="10"/>
    <x v="0"/>
    <x v="2"/>
    <x v="1"/>
    <x v="2"/>
    <x v="3"/>
    <x v="1"/>
    <n v="2"/>
    <n v="0"/>
    <n v="0"/>
  </r>
  <r>
    <x v="7"/>
    <x v="26"/>
    <x v="2"/>
    <x v="0"/>
    <x v="1"/>
    <x v="0"/>
    <x v="1"/>
    <x v="1"/>
    <n v="2"/>
    <n v="0"/>
    <n v="0"/>
  </r>
  <r>
    <x v="6"/>
    <x v="10"/>
    <x v="0"/>
    <x v="2"/>
    <x v="0"/>
    <x v="0"/>
    <x v="3"/>
    <x v="0"/>
    <n v="185"/>
    <n v="0"/>
    <n v="50.875"/>
  </r>
  <r>
    <x v="6"/>
    <x v="10"/>
    <x v="0"/>
    <x v="2"/>
    <x v="1"/>
    <x v="0"/>
    <x v="3"/>
    <x v="1"/>
    <n v="16"/>
    <n v="0"/>
    <n v="0"/>
  </r>
  <r>
    <x v="1"/>
    <x v="7"/>
    <x v="2"/>
    <x v="0"/>
    <x v="1"/>
    <x v="1"/>
    <x v="2"/>
    <x v="0"/>
    <n v="5"/>
    <n v="0.55559999999999998"/>
    <n v="2.25"/>
  </r>
  <r>
    <x v="3"/>
    <x v="18"/>
    <x v="9"/>
    <x v="0"/>
    <x v="1"/>
    <x v="0"/>
    <x v="1"/>
    <x v="0"/>
    <n v="7"/>
    <n v="0"/>
    <n v="1.925"/>
  </r>
  <r>
    <x v="6"/>
    <x v="19"/>
    <x v="2"/>
    <x v="0"/>
    <x v="1"/>
    <x v="3"/>
    <x v="3"/>
    <x v="1"/>
    <n v="6"/>
    <n v="0"/>
    <n v="0"/>
  </r>
  <r>
    <x v="6"/>
    <x v="1"/>
    <x v="1"/>
    <x v="0"/>
    <x v="1"/>
    <x v="4"/>
    <x v="0"/>
    <x v="1"/>
    <n v="42"/>
    <n v="0"/>
    <n v="0"/>
  </r>
  <r>
    <x v="9"/>
    <x v="6"/>
    <x v="4"/>
    <x v="2"/>
    <x v="1"/>
    <x v="0"/>
    <x v="0"/>
    <x v="0"/>
    <n v="150"/>
    <n v="0"/>
    <n v="39.75"/>
  </r>
  <r>
    <x v="0"/>
    <x v="4"/>
    <x v="3"/>
    <x v="0"/>
    <x v="1"/>
    <x v="5"/>
    <x v="2"/>
    <x v="0"/>
    <n v="14"/>
    <n v="52.5777"/>
    <n v="9.66"/>
  </r>
  <r>
    <x v="3"/>
    <x v="9"/>
    <x v="2"/>
    <x v="2"/>
    <x v="1"/>
    <x v="1"/>
    <x v="2"/>
    <x v="0"/>
    <n v="74"/>
    <n v="19.720700000000001"/>
    <n v="33.300000000000004"/>
  </r>
  <r>
    <x v="6"/>
    <x v="1"/>
    <x v="1"/>
    <x v="0"/>
    <x v="1"/>
    <x v="3"/>
    <x v="3"/>
    <x v="1"/>
    <n v="1"/>
    <n v="0"/>
    <n v="0"/>
  </r>
  <r>
    <x v="2"/>
    <x v="11"/>
    <x v="2"/>
    <x v="1"/>
    <x v="1"/>
    <x v="3"/>
    <x v="3"/>
    <x v="1"/>
    <n v="2"/>
    <n v="0"/>
    <n v="0"/>
  </r>
  <r>
    <x v="5"/>
    <x v="9"/>
    <x v="2"/>
    <x v="1"/>
    <x v="1"/>
    <x v="2"/>
    <x v="3"/>
    <x v="1"/>
    <n v="2"/>
    <n v="0"/>
    <n v="0"/>
  </r>
  <r>
    <x v="6"/>
    <x v="19"/>
    <x v="2"/>
    <x v="0"/>
    <x v="1"/>
    <x v="0"/>
    <x v="3"/>
    <x v="1"/>
    <n v="117"/>
    <n v="0"/>
    <n v="0"/>
  </r>
  <r>
    <x v="9"/>
    <x v="23"/>
    <x v="2"/>
    <x v="2"/>
    <x v="1"/>
    <x v="2"/>
    <x v="1"/>
    <x v="0"/>
    <n v="5"/>
    <n v="0"/>
    <n v="1.325"/>
  </r>
  <r>
    <x v="4"/>
    <x v="23"/>
    <x v="2"/>
    <x v="0"/>
    <x v="1"/>
    <x v="0"/>
    <x v="0"/>
    <x v="0"/>
    <n v="12"/>
    <n v="0"/>
    <n v="3.18"/>
  </r>
  <r>
    <x v="8"/>
    <x v="21"/>
    <x v="0"/>
    <x v="0"/>
    <x v="1"/>
    <x v="3"/>
    <x v="2"/>
    <x v="0"/>
    <n v="8"/>
    <n v="0"/>
    <n v="4.4000000000000004"/>
  </r>
  <r>
    <x v="10"/>
    <x v="1"/>
    <x v="1"/>
    <x v="1"/>
    <x v="1"/>
    <x v="0"/>
    <x v="3"/>
    <x v="0"/>
    <n v="6"/>
    <n v="0"/>
    <n v="1.6500000000000001"/>
  </r>
  <r>
    <x v="5"/>
    <x v="19"/>
    <x v="2"/>
    <x v="2"/>
    <x v="1"/>
    <x v="0"/>
    <x v="2"/>
    <x v="0"/>
    <n v="845"/>
    <n v="0"/>
    <n v="223.92500000000001"/>
  </r>
  <r>
    <x v="9"/>
    <x v="1"/>
    <x v="1"/>
    <x v="0"/>
    <x v="1"/>
    <x v="3"/>
    <x v="3"/>
    <x v="0"/>
    <n v="95"/>
    <n v="0"/>
    <n v="52.25"/>
  </r>
  <r>
    <x v="5"/>
    <x v="13"/>
    <x v="0"/>
    <x v="0"/>
    <x v="1"/>
    <x v="0"/>
    <x v="0"/>
    <x v="0"/>
    <n v="75"/>
    <n v="0"/>
    <n v="19.875"/>
  </r>
  <r>
    <x v="9"/>
    <x v="8"/>
    <x v="5"/>
    <x v="2"/>
    <x v="1"/>
    <x v="4"/>
    <x v="3"/>
    <x v="0"/>
    <n v="2"/>
    <n v="0"/>
    <n v="1.1000000000000001"/>
  </r>
  <r>
    <x v="1"/>
    <x v="5"/>
    <x v="1"/>
    <x v="0"/>
    <x v="1"/>
    <x v="2"/>
    <x v="1"/>
    <x v="0"/>
    <n v="29"/>
    <n v="0"/>
    <n v="7.9550000000000001"/>
  </r>
  <r>
    <x v="11"/>
    <x v="12"/>
    <x v="1"/>
    <x v="2"/>
    <x v="1"/>
    <x v="3"/>
    <x v="0"/>
    <x v="0"/>
    <n v="3"/>
    <n v="0"/>
    <n v="1.6500000000000001"/>
  </r>
  <r>
    <x v="3"/>
    <x v="17"/>
    <x v="8"/>
    <x v="0"/>
    <x v="1"/>
    <x v="2"/>
    <x v="1"/>
    <x v="0"/>
    <n v="93"/>
    <n v="0"/>
    <n v="25.575000000000003"/>
  </r>
  <r>
    <x v="2"/>
    <x v="17"/>
    <x v="8"/>
    <x v="0"/>
    <x v="1"/>
    <x v="4"/>
    <x v="3"/>
    <x v="0"/>
    <n v="33"/>
    <n v="0"/>
    <n v="18.150000000000002"/>
  </r>
  <r>
    <x v="10"/>
    <x v="6"/>
    <x v="4"/>
    <x v="0"/>
    <x v="1"/>
    <x v="4"/>
    <x v="1"/>
    <x v="0"/>
    <n v="23"/>
    <n v="0"/>
    <n v="12.65"/>
  </r>
  <r>
    <x v="11"/>
    <x v="6"/>
    <x v="4"/>
    <x v="2"/>
    <x v="0"/>
    <x v="2"/>
    <x v="2"/>
    <x v="0"/>
    <n v="15"/>
    <n v="0"/>
    <n v="4.125"/>
  </r>
  <r>
    <x v="11"/>
    <x v="22"/>
    <x v="7"/>
    <x v="0"/>
    <x v="1"/>
    <x v="0"/>
    <x v="3"/>
    <x v="0"/>
    <n v="46"/>
    <n v="0"/>
    <n v="12.65"/>
  </r>
  <r>
    <x v="8"/>
    <x v="12"/>
    <x v="1"/>
    <x v="0"/>
    <x v="1"/>
    <x v="3"/>
    <x v="0"/>
    <x v="0"/>
    <n v="88"/>
    <n v="0"/>
    <n v="48.400000000000006"/>
  </r>
  <r>
    <x v="3"/>
    <x v="17"/>
    <x v="8"/>
    <x v="0"/>
    <x v="1"/>
    <x v="0"/>
    <x v="3"/>
    <x v="0"/>
    <n v="5198"/>
    <n v="0"/>
    <n v="1429.45"/>
  </r>
  <r>
    <x v="1"/>
    <x v="10"/>
    <x v="0"/>
    <x v="2"/>
    <x v="0"/>
    <x v="0"/>
    <x v="1"/>
    <x v="1"/>
    <n v="1"/>
    <n v="0"/>
    <n v="0"/>
  </r>
  <r>
    <x v="3"/>
    <x v="19"/>
    <x v="2"/>
    <x v="2"/>
    <x v="1"/>
    <x v="2"/>
    <x v="0"/>
    <x v="1"/>
    <n v="7"/>
    <n v="0"/>
    <n v="0"/>
  </r>
  <r>
    <x v="3"/>
    <x v="10"/>
    <x v="0"/>
    <x v="0"/>
    <x v="1"/>
    <x v="5"/>
    <x v="0"/>
    <x v="1"/>
    <n v="40"/>
    <n v="1562.3032000000001"/>
    <n v="0"/>
  </r>
  <r>
    <x v="11"/>
    <x v="15"/>
    <x v="2"/>
    <x v="0"/>
    <x v="1"/>
    <x v="3"/>
    <x v="0"/>
    <x v="0"/>
    <n v="37"/>
    <n v="0"/>
    <n v="20.350000000000001"/>
  </r>
  <r>
    <x v="0"/>
    <x v="19"/>
    <x v="2"/>
    <x v="2"/>
    <x v="1"/>
    <x v="3"/>
    <x v="3"/>
    <x v="0"/>
    <n v="10"/>
    <n v="0"/>
    <n v="5.5"/>
  </r>
  <r>
    <x v="8"/>
    <x v="2"/>
    <x v="2"/>
    <x v="2"/>
    <x v="1"/>
    <x v="3"/>
    <x v="2"/>
    <x v="0"/>
    <n v="15"/>
    <n v="0"/>
    <n v="8.25"/>
  </r>
  <r>
    <x v="8"/>
    <x v="6"/>
    <x v="4"/>
    <x v="0"/>
    <x v="1"/>
    <x v="1"/>
    <x v="3"/>
    <x v="0"/>
    <n v="1198"/>
    <n v="382.79920000000004"/>
    <n v="539.1"/>
  </r>
  <r>
    <x v="7"/>
    <x v="19"/>
    <x v="2"/>
    <x v="0"/>
    <x v="1"/>
    <x v="3"/>
    <x v="0"/>
    <x v="1"/>
    <n v="21"/>
    <n v="0"/>
    <n v="0"/>
  </r>
  <r>
    <x v="0"/>
    <x v="17"/>
    <x v="8"/>
    <x v="0"/>
    <x v="1"/>
    <x v="3"/>
    <x v="0"/>
    <x v="0"/>
    <n v="289"/>
    <n v="0"/>
    <n v="158.95000000000002"/>
  </r>
  <r>
    <x v="2"/>
    <x v="19"/>
    <x v="2"/>
    <x v="2"/>
    <x v="1"/>
    <x v="1"/>
    <x v="0"/>
    <x v="0"/>
    <n v="11"/>
    <n v="3.5748000000000002"/>
    <n v="4.95"/>
  </r>
  <r>
    <x v="7"/>
    <x v="17"/>
    <x v="8"/>
    <x v="1"/>
    <x v="1"/>
    <x v="1"/>
    <x v="0"/>
    <x v="0"/>
    <n v="16"/>
    <n v="8.5150000000000006"/>
    <n v="7.2"/>
  </r>
  <r>
    <x v="8"/>
    <x v="22"/>
    <x v="7"/>
    <x v="2"/>
    <x v="1"/>
    <x v="3"/>
    <x v="2"/>
    <x v="1"/>
    <n v="0"/>
    <n v="0"/>
    <n v="0"/>
  </r>
  <r>
    <x v="8"/>
    <x v="16"/>
    <x v="7"/>
    <x v="1"/>
    <x v="1"/>
    <x v="4"/>
    <x v="2"/>
    <x v="0"/>
    <n v="5"/>
    <n v="0"/>
    <n v="2.75"/>
  </r>
  <r>
    <x v="6"/>
    <x v="14"/>
    <x v="6"/>
    <x v="0"/>
    <x v="1"/>
    <x v="1"/>
    <x v="2"/>
    <x v="0"/>
    <n v="1"/>
    <n v="0.35100000000000003"/>
    <n v="0.45"/>
  </r>
  <r>
    <x v="8"/>
    <x v="6"/>
    <x v="4"/>
    <x v="1"/>
    <x v="1"/>
    <x v="2"/>
    <x v="0"/>
    <x v="0"/>
    <n v="4"/>
    <n v="0"/>
    <n v="1.1000000000000001"/>
  </r>
  <r>
    <x v="5"/>
    <x v="18"/>
    <x v="9"/>
    <x v="0"/>
    <x v="1"/>
    <x v="0"/>
    <x v="2"/>
    <x v="0"/>
    <n v="145"/>
    <n v="0"/>
    <n v="38.425000000000004"/>
  </r>
  <r>
    <x v="3"/>
    <x v="17"/>
    <x v="8"/>
    <x v="1"/>
    <x v="1"/>
    <x v="4"/>
    <x v="0"/>
    <x v="0"/>
    <n v="2"/>
    <n v="0"/>
    <n v="1.1000000000000001"/>
  </r>
  <r>
    <x v="1"/>
    <x v="0"/>
    <x v="0"/>
    <x v="0"/>
    <x v="0"/>
    <x v="3"/>
    <x v="2"/>
    <x v="0"/>
    <n v="1"/>
    <n v="0"/>
    <n v="0.55000000000000004"/>
  </r>
  <r>
    <x v="9"/>
    <x v="16"/>
    <x v="7"/>
    <x v="1"/>
    <x v="1"/>
    <x v="3"/>
    <x v="2"/>
    <x v="1"/>
    <n v="0"/>
    <n v="0"/>
    <n v="0"/>
  </r>
  <r>
    <x v="7"/>
    <x v="11"/>
    <x v="2"/>
    <x v="1"/>
    <x v="1"/>
    <x v="0"/>
    <x v="3"/>
    <x v="0"/>
    <n v="245"/>
    <n v="0"/>
    <n v="67.375"/>
  </r>
  <r>
    <x v="5"/>
    <x v="10"/>
    <x v="0"/>
    <x v="2"/>
    <x v="0"/>
    <x v="4"/>
    <x v="3"/>
    <x v="1"/>
    <n v="20"/>
    <n v="0"/>
    <n v="0"/>
  </r>
  <r>
    <x v="4"/>
    <x v="11"/>
    <x v="2"/>
    <x v="1"/>
    <x v="1"/>
    <x v="4"/>
    <x v="0"/>
    <x v="0"/>
    <n v="2"/>
    <n v="0"/>
    <n v="1.1000000000000001"/>
  </r>
  <r>
    <x v="2"/>
    <x v="15"/>
    <x v="2"/>
    <x v="0"/>
    <x v="1"/>
    <x v="1"/>
    <x v="0"/>
    <x v="0"/>
    <n v="285"/>
    <n v="74.767899999999997"/>
    <n v="128.25"/>
  </r>
  <r>
    <x v="5"/>
    <x v="6"/>
    <x v="4"/>
    <x v="0"/>
    <x v="1"/>
    <x v="0"/>
    <x v="1"/>
    <x v="1"/>
    <n v="13"/>
    <n v="0"/>
    <n v="0"/>
  </r>
  <r>
    <x v="2"/>
    <x v="12"/>
    <x v="1"/>
    <x v="1"/>
    <x v="1"/>
    <x v="2"/>
    <x v="3"/>
    <x v="0"/>
    <n v="6"/>
    <n v="0"/>
    <n v="1.6500000000000001"/>
  </r>
  <r>
    <x v="9"/>
    <x v="9"/>
    <x v="2"/>
    <x v="0"/>
    <x v="1"/>
    <x v="3"/>
    <x v="0"/>
    <x v="0"/>
    <n v="106"/>
    <n v="0"/>
    <n v="58.300000000000004"/>
  </r>
  <r>
    <x v="1"/>
    <x v="16"/>
    <x v="7"/>
    <x v="0"/>
    <x v="1"/>
    <x v="2"/>
    <x v="3"/>
    <x v="0"/>
    <n v="131"/>
    <n v="0"/>
    <n v="35.835000000000001"/>
  </r>
  <r>
    <x v="2"/>
    <x v="26"/>
    <x v="2"/>
    <x v="0"/>
    <x v="1"/>
    <x v="0"/>
    <x v="3"/>
    <x v="1"/>
    <n v="11"/>
    <n v="0"/>
    <n v="0"/>
  </r>
  <r>
    <x v="7"/>
    <x v="0"/>
    <x v="0"/>
    <x v="1"/>
    <x v="1"/>
    <x v="3"/>
    <x v="2"/>
    <x v="0"/>
    <n v="2"/>
    <n v="0"/>
    <n v="1.1000000000000001"/>
  </r>
  <r>
    <x v="6"/>
    <x v="26"/>
    <x v="2"/>
    <x v="0"/>
    <x v="1"/>
    <x v="3"/>
    <x v="2"/>
    <x v="0"/>
    <n v="3"/>
    <n v="0"/>
    <n v="1.6500000000000001"/>
  </r>
  <r>
    <x v="7"/>
    <x v="13"/>
    <x v="0"/>
    <x v="0"/>
    <x v="1"/>
    <x v="1"/>
    <x v="1"/>
    <x v="0"/>
    <n v="48"/>
    <n v="48.3523"/>
    <n v="21.6"/>
  </r>
  <r>
    <x v="5"/>
    <x v="15"/>
    <x v="2"/>
    <x v="0"/>
    <x v="1"/>
    <x v="5"/>
    <x v="2"/>
    <x v="0"/>
    <n v="1"/>
    <n v="0.217"/>
    <n v="0.69000000000000006"/>
  </r>
  <r>
    <x v="11"/>
    <x v="17"/>
    <x v="8"/>
    <x v="1"/>
    <x v="1"/>
    <x v="2"/>
    <x v="0"/>
    <x v="1"/>
    <n v="1"/>
    <n v="0"/>
    <n v="0"/>
  </r>
  <r>
    <x v="3"/>
    <x v="4"/>
    <x v="3"/>
    <x v="0"/>
    <x v="1"/>
    <x v="3"/>
    <x v="3"/>
    <x v="0"/>
    <n v="533"/>
    <n v="0"/>
    <n v="293.15000000000003"/>
  </r>
  <r>
    <x v="1"/>
    <x v="6"/>
    <x v="4"/>
    <x v="1"/>
    <x v="1"/>
    <x v="4"/>
    <x v="2"/>
    <x v="0"/>
    <n v="6"/>
    <n v="0"/>
    <n v="3.3000000000000003"/>
  </r>
  <r>
    <x v="8"/>
    <x v="4"/>
    <x v="3"/>
    <x v="2"/>
    <x v="0"/>
    <x v="2"/>
    <x v="3"/>
    <x v="1"/>
    <n v="4"/>
    <n v="0"/>
    <n v="0"/>
  </r>
  <r>
    <x v="10"/>
    <x v="19"/>
    <x v="2"/>
    <x v="2"/>
    <x v="1"/>
    <x v="3"/>
    <x v="1"/>
    <x v="0"/>
    <n v="3"/>
    <n v="0"/>
    <n v="1.6500000000000001"/>
  </r>
  <r>
    <x v="10"/>
    <x v="6"/>
    <x v="4"/>
    <x v="1"/>
    <x v="1"/>
    <x v="1"/>
    <x v="3"/>
    <x v="0"/>
    <n v="16"/>
    <n v="4.9641000000000002"/>
    <n v="7.2"/>
  </r>
  <r>
    <x v="10"/>
    <x v="17"/>
    <x v="8"/>
    <x v="2"/>
    <x v="1"/>
    <x v="0"/>
    <x v="1"/>
    <x v="0"/>
    <n v="147"/>
    <n v="0"/>
    <n v="40.425000000000004"/>
  </r>
  <r>
    <x v="11"/>
    <x v="13"/>
    <x v="0"/>
    <x v="0"/>
    <x v="1"/>
    <x v="3"/>
    <x v="3"/>
    <x v="0"/>
    <n v="6"/>
    <n v="0"/>
    <n v="3.3000000000000003"/>
  </r>
  <r>
    <x v="8"/>
    <x v="10"/>
    <x v="0"/>
    <x v="2"/>
    <x v="1"/>
    <x v="2"/>
    <x v="3"/>
    <x v="0"/>
    <n v="68"/>
    <n v="0"/>
    <n v="18.7"/>
  </r>
  <r>
    <x v="5"/>
    <x v="18"/>
    <x v="9"/>
    <x v="0"/>
    <x v="0"/>
    <x v="1"/>
    <x v="1"/>
    <x v="0"/>
    <n v="1"/>
    <n v="0.30099999999999999"/>
    <n v="0.45"/>
  </r>
  <r>
    <x v="6"/>
    <x v="7"/>
    <x v="2"/>
    <x v="0"/>
    <x v="1"/>
    <x v="2"/>
    <x v="3"/>
    <x v="0"/>
    <n v="8"/>
    <n v="0"/>
    <n v="2.2000000000000002"/>
  </r>
  <r>
    <x v="6"/>
    <x v="17"/>
    <x v="8"/>
    <x v="2"/>
    <x v="1"/>
    <x v="2"/>
    <x v="0"/>
    <x v="0"/>
    <n v="58"/>
    <n v="0"/>
    <n v="15.950000000000001"/>
  </r>
  <r>
    <x v="6"/>
    <x v="17"/>
    <x v="8"/>
    <x v="1"/>
    <x v="1"/>
    <x v="0"/>
    <x v="0"/>
    <x v="0"/>
    <n v="54"/>
    <n v="0"/>
    <n v="14.850000000000001"/>
  </r>
  <r>
    <x v="10"/>
    <x v="11"/>
    <x v="2"/>
    <x v="1"/>
    <x v="1"/>
    <x v="1"/>
    <x v="0"/>
    <x v="0"/>
    <n v="91"/>
    <n v="23.685200000000002"/>
    <n v="40.950000000000003"/>
  </r>
  <r>
    <x v="7"/>
    <x v="15"/>
    <x v="2"/>
    <x v="2"/>
    <x v="1"/>
    <x v="2"/>
    <x v="2"/>
    <x v="0"/>
    <n v="41"/>
    <n v="0"/>
    <n v="11.275"/>
  </r>
  <r>
    <x v="1"/>
    <x v="10"/>
    <x v="0"/>
    <x v="2"/>
    <x v="0"/>
    <x v="1"/>
    <x v="3"/>
    <x v="0"/>
    <n v="41"/>
    <n v="13.1676"/>
    <n v="18.45"/>
  </r>
  <r>
    <x v="2"/>
    <x v="1"/>
    <x v="1"/>
    <x v="1"/>
    <x v="1"/>
    <x v="1"/>
    <x v="1"/>
    <x v="0"/>
    <n v="1"/>
    <n v="0.16800000000000001"/>
    <n v="0.45"/>
  </r>
  <r>
    <x v="7"/>
    <x v="1"/>
    <x v="1"/>
    <x v="2"/>
    <x v="1"/>
    <x v="1"/>
    <x v="3"/>
    <x v="0"/>
    <n v="6"/>
    <n v="4.1059000000000001"/>
    <n v="2.7"/>
  </r>
  <r>
    <x v="5"/>
    <x v="8"/>
    <x v="5"/>
    <x v="0"/>
    <x v="1"/>
    <x v="3"/>
    <x v="2"/>
    <x v="1"/>
    <n v="9"/>
    <n v="0"/>
    <n v="0"/>
  </r>
  <r>
    <x v="9"/>
    <x v="2"/>
    <x v="2"/>
    <x v="0"/>
    <x v="1"/>
    <x v="3"/>
    <x v="3"/>
    <x v="0"/>
    <n v="39"/>
    <n v="0"/>
    <n v="21.45"/>
  </r>
  <r>
    <x v="6"/>
    <x v="6"/>
    <x v="4"/>
    <x v="1"/>
    <x v="1"/>
    <x v="0"/>
    <x v="0"/>
    <x v="0"/>
    <n v="25"/>
    <n v="0"/>
    <n v="6.875"/>
  </r>
  <r>
    <x v="3"/>
    <x v="12"/>
    <x v="1"/>
    <x v="1"/>
    <x v="1"/>
    <x v="2"/>
    <x v="3"/>
    <x v="0"/>
    <n v="7"/>
    <n v="0"/>
    <n v="1.925"/>
  </r>
  <r>
    <x v="10"/>
    <x v="2"/>
    <x v="2"/>
    <x v="0"/>
    <x v="1"/>
    <x v="1"/>
    <x v="1"/>
    <x v="0"/>
    <n v="28"/>
    <n v="9.6540999999999997"/>
    <n v="12.600000000000001"/>
  </r>
  <r>
    <x v="0"/>
    <x v="15"/>
    <x v="2"/>
    <x v="2"/>
    <x v="1"/>
    <x v="2"/>
    <x v="3"/>
    <x v="0"/>
    <n v="25"/>
    <n v="0"/>
    <n v="6.625"/>
  </r>
  <r>
    <x v="2"/>
    <x v="16"/>
    <x v="7"/>
    <x v="2"/>
    <x v="1"/>
    <x v="3"/>
    <x v="3"/>
    <x v="0"/>
    <n v="2"/>
    <n v="0"/>
    <n v="1.1000000000000001"/>
  </r>
  <r>
    <x v="2"/>
    <x v="19"/>
    <x v="2"/>
    <x v="1"/>
    <x v="1"/>
    <x v="4"/>
    <x v="2"/>
    <x v="1"/>
    <n v="20"/>
    <n v="0"/>
    <n v="0"/>
  </r>
  <r>
    <x v="0"/>
    <x v="17"/>
    <x v="8"/>
    <x v="1"/>
    <x v="1"/>
    <x v="2"/>
    <x v="1"/>
    <x v="0"/>
    <n v="12"/>
    <n v="0"/>
    <n v="3.18"/>
  </r>
  <r>
    <x v="7"/>
    <x v="13"/>
    <x v="0"/>
    <x v="0"/>
    <x v="1"/>
    <x v="5"/>
    <x v="3"/>
    <x v="0"/>
    <n v="1"/>
    <n v="1.8506"/>
    <n v="0.69000000000000006"/>
  </r>
  <r>
    <x v="8"/>
    <x v="19"/>
    <x v="2"/>
    <x v="2"/>
    <x v="1"/>
    <x v="1"/>
    <x v="1"/>
    <x v="0"/>
    <n v="4"/>
    <n v="2.3041"/>
    <n v="1.8"/>
  </r>
  <r>
    <x v="5"/>
    <x v="2"/>
    <x v="2"/>
    <x v="0"/>
    <x v="1"/>
    <x v="0"/>
    <x v="1"/>
    <x v="1"/>
    <n v="3"/>
    <n v="0"/>
    <n v="0"/>
  </r>
  <r>
    <x v="3"/>
    <x v="2"/>
    <x v="2"/>
    <x v="1"/>
    <x v="1"/>
    <x v="1"/>
    <x v="1"/>
    <x v="0"/>
    <n v="3"/>
    <n v="0.51800000000000002"/>
    <n v="1.35"/>
  </r>
  <r>
    <x v="9"/>
    <x v="16"/>
    <x v="7"/>
    <x v="0"/>
    <x v="1"/>
    <x v="4"/>
    <x v="2"/>
    <x v="0"/>
    <n v="36"/>
    <n v="0"/>
    <n v="19.8"/>
  </r>
  <r>
    <x v="7"/>
    <x v="10"/>
    <x v="0"/>
    <x v="0"/>
    <x v="1"/>
    <x v="2"/>
    <x v="0"/>
    <x v="1"/>
    <n v="31"/>
    <n v="0"/>
    <n v="0"/>
  </r>
  <r>
    <x v="0"/>
    <x v="7"/>
    <x v="2"/>
    <x v="0"/>
    <x v="1"/>
    <x v="0"/>
    <x v="1"/>
    <x v="0"/>
    <n v="5"/>
    <n v="0"/>
    <n v="1.325"/>
  </r>
  <r>
    <x v="1"/>
    <x v="22"/>
    <x v="7"/>
    <x v="1"/>
    <x v="1"/>
    <x v="0"/>
    <x v="2"/>
    <x v="0"/>
    <n v="1"/>
    <n v="0"/>
    <n v="0.27500000000000002"/>
  </r>
  <r>
    <x v="5"/>
    <x v="4"/>
    <x v="3"/>
    <x v="0"/>
    <x v="0"/>
    <x v="1"/>
    <x v="1"/>
    <x v="0"/>
    <n v="44"/>
    <n v="15.006200000000002"/>
    <n v="19.8"/>
  </r>
  <r>
    <x v="1"/>
    <x v="4"/>
    <x v="3"/>
    <x v="1"/>
    <x v="1"/>
    <x v="2"/>
    <x v="3"/>
    <x v="0"/>
    <n v="2"/>
    <n v="0"/>
    <n v="0.55000000000000004"/>
  </r>
  <r>
    <x v="7"/>
    <x v="3"/>
    <x v="2"/>
    <x v="0"/>
    <x v="1"/>
    <x v="3"/>
    <x v="2"/>
    <x v="1"/>
    <n v="0"/>
    <n v="0"/>
    <n v="0"/>
  </r>
  <r>
    <x v="3"/>
    <x v="8"/>
    <x v="5"/>
    <x v="0"/>
    <x v="1"/>
    <x v="2"/>
    <x v="0"/>
    <x v="0"/>
    <n v="44"/>
    <n v="0"/>
    <n v="12.100000000000001"/>
  </r>
  <r>
    <x v="2"/>
    <x v="10"/>
    <x v="0"/>
    <x v="0"/>
    <x v="1"/>
    <x v="2"/>
    <x v="2"/>
    <x v="0"/>
    <n v="4612"/>
    <n v="0"/>
    <n v="1268.3"/>
  </r>
  <r>
    <x v="3"/>
    <x v="6"/>
    <x v="4"/>
    <x v="0"/>
    <x v="1"/>
    <x v="1"/>
    <x v="3"/>
    <x v="0"/>
    <n v="1097"/>
    <n v="298.27550000000002"/>
    <n v="493.65000000000003"/>
  </r>
  <r>
    <x v="4"/>
    <x v="22"/>
    <x v="7"/>
    <x v="0"/>
    <x v="1"/>
    <x v="0"/>
    <x v="2"/>
    <x v="0"/>
    <n v="256"/>
    <n v="0"/>
    <n v="67.84"/>
  </r>
  <r>
    <x v="11"/>
    <x v="1"/>
    <x v="1"/>
    <x v="1"/>
    <x v="1"/>
    <x v="0"/>
    <x v="0"/>
    <x v="0"/>
    <n v="5"/>
    <n v="0"/>
    <n v="1.375"/>
  </r>
  <r>
    <x v="6"/>
    <x v="10"/>
    <x v="0"/>
    <x v="0"/>
    <x v="1"/>
    <x v="2"/>
    <x v="2"/>
    <x v="0"/>
    <n v="4604"/>
    <n v="0"/>
    <n v="1266.1000000000001"/>
  </r>
  <r>
    <x v="10"/>
    <x v="19"/>
    <x v="2"/>
    <x v="0"/>
    <x v="1"/>
    <x v="0"/>
    <x v="1"/>
    <x v="1"/>
    <n v="26"/>
    <n v="0"/>
    <n v="0"/>
  </r>
  <r>
    <x v="10"/>
    <x v="11"/>
    <x v="2"/>
    <x v="2"/>
    <x v="1"/>
    <x v="0"/>
    <x v="3"/>
    <x v="1"/>
    <n v="5"/>
    <n v="0"/>
    <n v="0"/>
  </r>
  <r>
    <x v="3"/>
    <x v="4"/>
    <x v="3"/>
    <x v="0"/>
    <x v="1"/>
    <x v="2"/>
    <x v="2"/>
    <x v="1"/>
    <n v="46"/>
    <n v="0"/>
    <n v="0"/>
  </r>
  <r>
    <x v="6"/>
    <x v="19"/>
    <x v="2"/>
    <x v="2"/>
    <x v="1"/>
    <x v="0"/>
    <x v="0"/>
    <x v="1"/>
    <n v="9"/>
    <n v="0"/>
    <n v="0"/>
  </r>
  <r>
    <x v="6"/>
    <x v="1"/>
    <x v="1"/>
    <x v="1"/>
    <x v="1"/>
    <x v="3"/>
    <x v="1"/>
    <x v="0"/>
    <n v="1"/>
    <n v="0"/>
    <n v="0.55000000000000004"/>
  </r>
  <r>
    <x v="3"/>
    <x v="3"/>
    <x v="2"/>
    <x v="0"/>
    <x v="1"/>
    <x v="0"/>
    <x v="1"/>
    <x v="1"/>
    <n v="2"/>
    <n v="0"/>
    <n v="0"/>
  </r>
  <r>
    <x v="8"/>
    <x v="0"/>
    <x v="0"/>
    <x v="2"/>
    <x v="1"/>
    <x v="2"/>
    <x v="3"/>
    <x v="0"/>
    <n v="2"/>
    <n v="0"/>
    <n v="0.55000000000000004"/>
  </r>
  <r>
    <x v="10"/>
    <x v="6"/>
    <x v="4"/>
    <x v="2"/>
    <x v="1"/>
    <x v="3"/>
    <x v="2"/>
    <x v="1"/>
    <n v="2"/>
    <n v="0"/>
    <n v="0"/>
  </r>
  <r>
    <x v="10"/>
    <x v="12"/>
    <x v="1"/>
    <x v="2"/>
    <x v="1"/>
    <x v="2"/>
    <x v="1"/>
    <x v="0"/>
    <n v="3"/>
    <n v="0"/>
    <n v="0.82500000000000007"/>
  </r>
  <r>
    <x v="10"/>
    <x v="10"/>
    <x v="0"/>
    <x v="2"/>
    <x v="0"/>
    <x v="0"/>
    <x v="2"/>
    <x v="0"/>
    <n v="590"/>
    <n v="0"/>
    <n v="162.25"/>
  </r>
  <r>
    <x v="0"/>
    <x v="16"/>
    <x v="7"/>
    <x v="0"/>
    <x v="1"/>
    <x v="4"/>
    <x v="3"/>
    <x v="0"/>
    <n v="11"/>
    <n v="0"/>
    <n v="6.0500000000000007"/>
  </r>
  <r>
    <x v="11"/>
    <x v="11"/>
    <x v="2"/>
    <x v="1"/>
    <x v="1"/>
    <x v="4"/>
    <x v="1"/>
    <x v="0"/>
    <n v="2"/>
    <n v="0"/>
    <n v="1.1000000000000001"/>
  </r>
  <r>
    <x v="10"/>
    <x v="14"/>
    <x v="6"/>
    <x v="0"/>
    <x v="1"/>
    <x v="3"/>
    <x v="2"/>
    <x v="0"/>
    <n v="2"/>
    <n v="0"/>
    <n v="1.1000000000000001"/>
  </r>
  <r>
    <x v="8"/>
    <x v="12"/>
    <x v="1"/>
    <x v="1"/>
    <x v="1"/>
    <x v="4"/>
    <x v="0"/>
    <x v="1"/>
    <n v="23"/>
    <n v="0"/>
    <n v="0"/>
  </r>
  <r>
    <x v="3"/>
    <x v="10"/>
    <x v="0"/>
    <x v="0"/>
    <x v="1"/>
    <x v="4"/>
    <x v="2"/>
    <x v="0"/>
    <n v="207"/>
    <n v="0"/>
    <n v="113.85000000000001"/>
  </r>
  <r>
    <x v="4"/>
    <x v="9"/>
    <x v="2"/>
    <x v="2"/>
    <x v="1"/>
    <x v="4"/>
    <x v="0"/>
    <x v="0"/>
    <n v="1"/>
    <n v="0"/>
    <n v="0.55000000000000004"/>
  </r>
  <r>
    <x v="5"/>
    <x v="4"/>
    <x v="3"/>
    <x v="0"/>
    <x v="1"/>
    <x v="2"/>
    <x v="1"/>
    <x v="0"/>
    <n v="237"/>
    <n v="0"/>
    <n v="62.805"/>
  </r>
  <r>
    <x v="5"/>
    <x v="4"/>
    <x v="3"/>
    <x v="2"/>
    <x v="0"/>
    <x v="3"/>
    <x v="2"/>
    <x v="1"/>
    <n v="0"/>
    <n v="0"/>
    <n v="0"/>
  </r>
  <r>
    <x v="2"/>
    <x v="12"/>
    <x v="1"/>
    <x v="0"/>
    <x v="1"/>
    <x v="4"/>
    <x v="2"/>
    <x v="1"/>
    <n v="37"/>
    <n v="0"/>
    <n v="0"/>
  </r>
  <r>
    <x v="2"/>
    <x v="18"/>
    <x v="9"/>
    <x v="2"/>
    <x v="1"/>
    <x v="1"/>
    <x v="1"/>
    <x v="0"/>
    <n v="3"/>
    <n v="0.51929999999999998"/>
    <n v="1.35"/>
  </r>
  <r>
    <x v="9"/>
    <x v="5"/>
    <x v="1"/>
    <x v="2"/>
    <x v="1"/>
    <x v="3"/>
    <x v="1"/>
    <x v="0"/>
    <n v="1"/>
    <n v="0"/>
    <n v="0.55000000000000004"/>
  </r>
  <r>
    <x v="3"/>
    <x v="16"/>
    <x v="7"/>
    <x v="1"/>
    <x v="1"/>
    <x v="3"/>
    <x v="2"/>
    <x v="0"/>
    <n v="7"/>
    <n v="0"/>
    <n v="3.85"/>
  </r>
  <r>
    <x v="2"/>
    <x v="4"/>
    <x v="3"/>
    <x v="1"/>
    <x v="0"/>
    <x v="0"/>
    <x v="2"/>
    <x v="0"/>
    <n v="1"/>
    <n v="0"/>
    <n v="0.27500000000000002"/>
  </r>
  <r>
    <x v="3"/>
    <x v="13"/>
    <x v="0"/>
    <x v="0"/>
    <x v="1"/>
    <x v="4"/>
    <x v="2"/>
    <x v="0"/>
    <n v="1"/>
    <n v="0"/>
    <n v="0.55000000000000004"/>
  </r>
  <r>
    <x v="0"/>
    <x v="13"/>
    <x v="0"/>
    <x v="2"/>
    <x v="1"/>
    <x v="1"/>
    <x v="2"/>
    <x v="0"/>
    <n v="1"/>
    <n v="0.26719999999999999"/>
    <n v="0.45"/>
  </r>
  <r>
    <x v="0"/>
    <x v="12"/>
    <x v="1"/>
    <x v="2"/>
    <x v="1"/>
    <x v="1"/>
    <x v="1"/>
    <x v="0"/>
    <n v="10"/>
    <n v="4.6093999999999999"/>
    <n v="4.5"/>
  </r>
  <r>
    <x v="7"/>
    <x v="2"/>
    <x v="2"/>
    <x v="1"/>
    <x v="1"/>
    <x v="0"/>
    <x v="1"/>
    <x v="0"/>
    <n v="2"/>
    <n v="0"/>
    <n v="0.55000000000000004"/>
  </r>
  <r>
    <x v="7"/>
    <x v="22"/>
    <x v="7"/>
    <x v="0"/>
    <x v="1"/>
    <x v="3"/>
    <x v="0"/>
    <x v="0"/>
    <n v="1"/>
    <n v="0"/>
    <n v="0.55000000000000004"/>
  </r>
  <r>
    <x v="3"/>
    <x v="10"/>
    <x v="0"/>
    <x v="2"/>
    <x v="1"/>
    <x v="0"/>
    <x v="3"/>
    <x v="1"/>
    <n v="9"/>
    <n v="0"/>
    <n v="0"/>
  </r>
  <r>
    <x v="1"/>
    <x v="4"/>
    <x v="3"/>
    <x v="0"/>
    <x v="0"/>
    <x v="4"/>
    <x v="2"/>
    <x v="0"/>
    <n v="2"/>
    <n v="0"/>
    <n v="1.1000000000000001"/>
  </r>
  <r>
    <x v="10"/>
    <x v="16"/>
    <x v="7"/>
    <x v="0"/>
    <x v="1"/>
    <x v="4"/>
    <x v="1"/>
    <x v="0"/>
    <n v="2"/>
    <n v="0"/>
    <n v="1.1000000000000001"/>
  </r>
  <r>
    <x v="10"/>
    <x v="16"/>
    <x v="7"/>
    <x v="2"/>
    <x v="1"/>
    <x v="0"/>
    <x v="2"/>
    <x v="1"/>
    <n v="1"/>
    <n v="0"/>
    <n v="0"/>
  </r>
  <r>
    <x v="7"/>
    <x v="1"/>
    <x v="1"/>
    <x v="0"/>
    <x v="1"/>
    <x v="4"/>
    <x v="3"/>
    <x v="1"/>
    <n v="4"/>
    <n v="0"/>
    <n v="0"/>
  </r>
  <r>
    <x v="3"/>
    <x v="6"/>
    <x v="4"/>
    <x v="0"/>
    <x v="0"/>
    <x v="1"/>
    <x v="0"/>
    <x v="0"/>
    <n v="431"/>
    <n v="122.5532"/>
    <n v="193.95000000000002"/>
  </r>
  <r>
    <x v="2"/>
    <x v="1"/>
    <x v="1"/>
    <x v="0"/>
    <x v="1"/>
    <x v="1"/>
    <x v="0"/>
    <x v="0"/>
    <n v="238"/>
    <n v="82.26230000000001"/>
    <n v="107.10000000000001"/>
  </r>
  <r>
    <x v="3"/>
    <x v="15"/>
    <x v="2"/>
    <x v="2"/>
    <x v="1"/>
    <x v="2"/>
    <x v="1"/>
    <x v="0"/>
    <n v="13"/>
    <n v="0"/>
    <n v="3.5750000000000002"/>
  </r>
  <r>
    <x v="7"/>
    <x v="17"/>
    <x v="8"/>
    <x v="2"/>
    <x v="1"/>
    <x v="2"/>
    <x v="3"/>
    <x v="0"/>
    <n v="72"/>
    <n v="0"/>
    <n v="19.8"/>
  </r>
  <r>
    <x v="11"/>
    <x v="4"/>
    <x v="3"/>
    <x v="0"/>
    <x v="1"/>
    <x v="3"/>
    <x v="1"/>
    <x v="0"/>
    <n v="97"/>
    <n v="0"/>
    <n v="53.35"/>
  </r>
  <r>
    <x v="6"/>
    <x v="19"/>
    <x v="2"/>
    <x v="2"/>
    <x v="1"/>
    <x v="3"/>
    <x v="2"/>
    <x v="0"/>
    <n v="66"/>
    <n v="0"/>
    <n v="36.300000000000004"/>
  </r>
  <r>
    <x v="0"/>
    <x v="9"/>
    <x v="2"/>
    <x v="0"/>
    <x v="1"/>
    <x v="3"/>
    <x v="2"/>
    <x v="1"/>
    <n v="4"/>
    <n v="0"/>
    <n v="0"/>
  </r>
  <r>
    <x v="1"/>
    <x v="21"/>
    <x v="0"/>
    <x v="2"/>
    <x v="1"/>
    <x v="3"/>
    <x v="2"/>
    <x v="1"/>
    <n v="0"/>
    <n v="0"/>
    <n v="0"/>
  </r>
  <r>
    <x v="11"/>
    <x v="17"/>
    <x v="8"/>
    <x v="2"/>
    <x v="1"/>
    <x v="0"/>
    <x v="2"/>
    <x v="0"/>
    <n v="2105"/>
    <n v="0"/>
    <n v="578.875"/>
  </r>
  <r>
    <x v="3"/>
    <x v="9"/>
    <x v="2"/>
    <x v="0"/>
    <x v="1"/>
    <x v="4"/>
    <x v="0"/>
    <x v="1"/>
    <n v="11"/>
    <n v="0"/>
    <n v="0"/>
  </r>
  <r>
    <x v="6"/>
    <x v="2"/>
    <x v="2"/>
    <x v="1"/>
    <x v="1"/>
    <x v="1"/>
    <x v="2"/>
    <x v="0"/>
    <n v="10"/>
    <n v="3.6885000000000003"/>
    <n v="4.5"/>
  </r>
  <r>
    <x v="4"/>
    <x v="12"/>
    <x v="1"/>
    <x v="0"/>
    <x v="1"/>
    <x v="2"/>
    <x v="0"/>
    <x v="0"/>
    <n v="107"/>
    <n v="0"/>
    <n v="28.355"/>
  </r>
  <r>
    <x v="8"/>
    <x v="17"/>
    <x v="8"/>
    <x v="1"/>
    <x v="1"/>
    <x v="0"/>
    <x v="0"/>
    <x v="1"/>
    <n v="1"/>
    <n v="0"/>
    <n v="0"/>
  </r>
  <r>
    <x v="10"/>
    <x v="11"/>
    <x v="2"/>
    <x v="1"/>
    <x v="1"/>
    <x v="0"/>
    <x v="0"/>
    <x v="1"/>
    <n v="17"/>
    <n v="0"/>
    <n v="0"/>
  </r>
  <r>
    <x v="7"/>
    <x v="2"/>
    <x v="2"/>
    <x v="0"/>
    <x v="1"/>
    <x v="4"/>
    <x v="1"/>
    <x v="0"/>
    <n v="1"/>
    <n v="0"/>
    <n v="0.55000000000000004"/>
  </r>
  <r>
    <x v="6"/>
    <x v="15"/>
    <x v="2"/>
    <x v="0"/>
    <x v="1"/>
    <x v="5"/>
    <x v="0"/>
    <x v="1"/>
    <n v="2"/>
    <n v="32.4345"/>
    <n v="0"/>
  </r>
  <r>
    <x v="11"/>
    <x v="14"/>
    <x v="6"/>
    <x v="2"/>
    <x v="1"/>
    <x v="1"/>
    <x v="2"/>
    <x v="0"/>
    <n v="1"/>
    <n v="0.21690000000000001"/>
    <n v="0.45"/>
  </r>
  <r>
    <x v="2"/>
    <x v="8"/>
    <x v="5"/>
    <x v="0"/>
    <x v="1"/>
    <x v="1"/>
    <x v="3"/>
    <x v="0"/>
    <n v="96"/>
    <n v="38.340900000000005"/>
    <n v="43.2"/>
  </r>
  <r>
    <x v="7"/>
    <x v="2"/>
    <x v="2"/>
    <x v="0"/>
    <x v="1"/>
    <x v="0"/>
    <x v="2"/>
    <x v="1"/>
    <n v="60"/>
    <n v="0"/>
    <n v="0"/>
  </r>
  <r>
    <x v="9"/>
    <x v="10"/>
    <x v="0"/>
    <x v="2"/>
    <x v="0"/>
    <x v="0"/>
    <x v="0"/>
    <x v="0"/>
    <n v="132"/>
    <n v="0"/>
    <n v="34.980000000000004"/>
  </r>
  <r>
    <x v="7"/>
    <x v="23"/>
    <x v="2"/>
    <x v="2"/>
    <x v="1"/>
    <x v="3"/>
    <x v="2"/>
    <x v="1"/>
    <n v="0"/>
    <n v="0"/>
    <n v="0"/>
  </r>
  <r>
    <x v="6"/>
    <x v="6"/>
    <x v="4"/>
    <x v="0"/>
    <x v="1"/>
    <x v="3"/>
    <x v="0"/>
    <x v="0"/>
    <n v="234"/>
    <n v="0"/>
    <n v="128.70000000000002"/>
  </r>
  <r>
    <x v="6"/>
    <x v="8"/>
    <x v="5"/>
    <x v="0"/>
    <x v="1"/>
    <x v="3"/>
    <x v="1"/>
    <x v="0"/>
    <n v="4"/>
    <n v="0"/>
    <n v="2.2000000000000002"/>
  </r>
  <r>
    <x v="3"/>
    <x v="17"/>
    <x v="8"/>
    <x v="2"/>
    <x v="1"/>
    <x v="4"/>
    <x v="0"/>
    <x v="1"/>
    <n v="27"/>
    <n v="0"/>
    <n v="0"/>
  </r>
  <r>
    <x v="11"/>
    <x v="11"/>
    <x v="2"/>
    <x v="0"/>
    <x v="1"/>
    <x v="2"/>
    <x v="3"/>
    <x v="1"/>
    <n v="34"/>
    <n v="0"/>
    <n v="0"/>
  </r>
  <r>
    <x v="7"/>
    <x v="1"/>
    <x v="1"/>
    <x v="0"/>
    <x v="1"/>
    <x v="3"/>
    <x v="1"/>
    <x v="1"/>
    <n v="1"/>
    <n v="0"/>
    <n v="0"/>
  </r>
  <r>
    <x v="8"/>
    <x v="11"/>
    <x v="2"/>
    <x v="0"/>
    <x v="1"/>
    <x v="1"/>
    <x v="2"/>
    <x v="0"/>
    <n v="4470"/>
    <n v="1430.2081000000001"/>
    <n v="2011.5"/>
  </r>
  <r>
    <x v="1"/>
    <x v="5"/>
    <x v="1"/>
    <x v="2"/>
    <x v="1"/>
    <x v="1"/>
    <x v="0"/>
    <x v="0"/>
    <n v="6"/>
    <n v="1.0232000000000001"/>
    <n v="2.7"/>
  </r>
  <r>
    <x v="6"/>
    <x v="6"/>
    <x v="4"/>
    <x v="0"/>
    <x v="0"/>
    <x v="3"/>
    <x v="2"/>
    <x v="0"/>
    <n v="212"/>
    <n v="0"/>
    <n v="116.60000000000001"/>
  </r>
  <r>
    <x v="8"/>
    <x v="11"/>
    <x v="2"/>
    <x v="1"/>
    <x v="1"/>
    <x v="5"/>
    <x v="0"/>
    <x v="0"/>
    <n v="14"/>
    <n v="522.31360000000006"/>
    <n v="9.66"/>
  </r>
  <r>
    <x v="10"/>
    <x v="22"/>
    <x v="7"/>
    <x v="0"/>
    <x v="1"/>
    <x v="3"/>
    <x v="2"/>
    <x v="1"/>
    <n v="0"/>
    <n v="0"/>
    <n v="0"/>
  </r>
  <r>
    <x v="11"/>
    <x v="2"/>
    <x v="2"/>
    <x v="2"/>
    <x v="1"/>
    <x v="2"/>
    <x v="3"/>
    <x v="0"/>
    <n v="3"/>
    <n v="0"/>
    <n v="0.82500000000000007"/>
  </r>
  <r>
    <x v="3"/>
    <x v="17"/>
    <x v="8"/>
    <x v="1"/>
    <x v="1"/>
    <x v="1"/>
    <x v="3"/>
    <x v="0"/>
    <n v="28"/>
    <n v="8.4558"/>
    <n v="12.600000000000001"/>
  </r>
  <r>
    <x v="11"/>
    <x v="11"/>
    <x v="2"/>
    <x v="2"/>
    <x v="1"/>
    <x v="4"/>
    <x v="1"/>
    <x v="0"/>
    <n v="10"/>
    <n v="0"/>
    <n v="5.5"/>
  </r>
  <r>
    <x v="1"/>
    <x v="16"/>
    <x v="7"/>
    <x v="1"/>
    <x v="1"/>
    <x v="1"/>
    <x v="3"/>
    <x v="0"/>
    <n v="7"/>
    <n v="1.738"/>
    <n v="3.1500000000000004"/>
  </r>
  <r>
    <x v="10"/>
    <x v="10"/>
    <x v="0"/>
    <x v="0"/>
    <x v="1"/>
    <x v="0"/>
    <x v="3"/>
    <x v="1"/>
    <n v="251"/>
    <n v="0"/>
    <n v="0"/>
  </r>
  <r>
    <x v="8"/>
    <x v="12"/>
    <x v="1"/>
    <x v="1"/>
    <x v="1"/>
    <x v="1"/>
    <x v="0"/>
    <x v="0"/>
    <n v="2"/>
    <n v="0.48420000000000002"/>
    <n v="0.9"/>
  </r>
  <r>
    <x v="5"/>
    <x v="17"/>
    <x v="8"/>
    <x v="0"/>
    <x v="1"/>
    <x v="0"/>
    <x v="2"/>
    <x v="0"/>
    <n v="19703"/>
    <n v="0"/>
    <n v="5221.2950000000001"/>
  </r>
  <r>
    <x v="8"/>
    <x v="2"/>
    <x v="2"/>
    <x v="1"/>
    <x v="1"/>
    <x v="2"/>
    <x v="3"/>
    <x v="0"/>
    <n v="24"/>
    <n v="0"/>
    <n v="6.6000000000000005"/>
  </r>
  <r>
    <x v="3"/>
    <x v="1"/>
    <x v="1"/>
    <x v="2"/>
    <x v="1"/>
    <x v="2"/>
    <x v="0"/>
    <x v="0"/>
    <n v="12"/>
    <n v="0"/>
    <n v="3.3000000000000003"/>
  </r>
  <r>
    <x v="2"/>
    <x v="0"/>
    <x v="0"/>
    <x v="2"/>
    <x v="1"/>
    <x v="0"/>
    <x v="3"/>
    <x v="0"/>
    <n v="17"/>
    <n v="0"/>
    <n v="4.6749999999999998"/>
  </r>
  <r>
    <x v="3"/>
    <x v="17"/>
    <x v="8"/>
    <x v="1"/>
    <x v="1"/>
    <x v="0"/>
    <x v="2"/>
    <x v="0"/>
    <n v="326"/>
    <n v="0"/>
    <n v="89.65"/>
  </r>
  <r>
    <x v="11"/>
    <x v="6"/>
    <x v="4"/>
    <x v="0"/>
    <x v="0"/>
    <x v="3"/>
    <x v="3"/>
    <x v="1"/>
    <n v="2"/>
    <n v="0"/>
    <n v="0"/>
  </r>
  <r>
    <x v="0"/>
    <x v="8"/>
    <x v="5"/>
    <x v="0"/>
    <x v="1"/>
    <x v="2"/>
    <x v="2"/>
    <x v="1"/>
    <n v="14"/>
    <n v="0"/>
    <n v="0"/>
  </r>
  <r>
    <x v="0"/>
    <x v="6"/>
    <x v="4"/>
    <x v="1"/>
    <x v="1"/>
    <x v="4"/>
    <x v="0"/>
    <x v="0"/>
    <n v="7"/>
    <n v="0"/>
    <n v="3.85"/>
  </r>
  <r>
    <x v="8"/>
    <x v="15"/>
    <x v="2"/>
    <x v="0"/>
    <x v="1"/>
    <x v="0"/>
    <x v="1"/>
    <x v="1"/>
    <n v="8"/>
    <n v="0"/>
    <n v="0"/>
  </r>
  <r>
    <x v="3"/>
    <x v="2"/>
    <x v="2"/>
    <x v="2"/>
    <x v="1"/>
    <x v="3"/>
    <x v="3"/>
    <x v="0"/>
    <n v="4"/>
    <n v="0"/>
    <n v="2.2000000000000002"/>
  </r>
  <r>
    <x v="1"/>
    <x v="8"/>
    <x v="5"/>
    <x v="0"/>
    <x v="1"/>
    <x v="3"/>
    <x v="0"/>
    <x v="0"/>
    <n v="17"/>
    <n v="0"/>
    <n v="9.35"/>
  </r>
  <r>
    <x v="7"/>
    <x v="19"/>
    <x v="2"/>
    <x v="1"/>
    <x v="1"/>
    <x v="5"/>
    <x v="2"/>
    <x v="0"/>
    <n v="1"/>
    <n v="20.918200000000002"/>
    <n v="0.69000000000000006"/>
  </r>
  <r>
    <x v="9"/>
    <x v="9"/>
    <x v="2"/>
    <x v="1"/>
    <x v="1"/>
    <x v="1"/>
    <x v="1"/>
    <x v="0"/>
    <n v="11"/>
    <n v="3.0255000000000001"/>
    <n v="4.95"/>
  </r>
  <r>
    <x v="2"/>
    <x v="11"/>
    <x v="2"/>
    <x v="1"/>
    <x v="1"/>
    <x v="2"/>
    <x v="1"/>
    <x v="0"/>
    <n v="8"/>
    <n v="0"/>
    <n v="2.2000000000000002"/>
  </r>
  <r>
    <x v="2"/>
    <x v="29"/>
    <x v="1"/>
    <x v="0"/>
    <x v="1"/>
    <x v="3"/>
    <x v="3"/>
    <x v="0"/>
    <n v="1"/>
    <n v="0"/>
    <n v="0.55000000000000004"/>
  </r>
  <r>
    <x v="8"/>
    <x v="13"/>
    <x v="0"/>
    <x v="0"/>
    <x v="1"/>
    <x v="0"/>
    <x v="0"/>
    <x v="0"/>
    <n v="123"/>
    <n v="0"/>
    <n v="33.825000000000003"/>
  </r>
  <r>
    <x v="6"/>
    <x v="2"/>
    <x v="2"/>
    <x v="1"/>
    <x v="1"/>
    <x v="0"/>
    <x v="0"/>
    <x v="0"/>
    <n v="14"/>
    <n v="0"/>
    <n v="3.85"/>
  </r>
  <r>
    <x v="4"/>
    <x v="4"/>
    <x v="3"/>
    <x v="2"/>
    <x v="1"/>
    <x v="0"/>
    <x v="2"/>
    <x v="0"/>
    <n v="729"/>
    <n v="0"/>
    <n v="193.185"/>
  </r>
  <r>
    <x v="10"/>
    <x v="11"/>
    <x v="2"/>
    <x v="1"/>
    <x v="1"/>
    <x v="5"/>
    <x v="0"/>
    <x v="1"/>
    <n v="2"/>
    <n v="1.4686000000000001"/>
    <n v="0"/>
  </r>
  <r>
    <x v="11"/>
    <x v="10"/>
    <x v="0"/>
    <x v="2"/>
    <x v="1"/>
    <x v="3"/>
    <x v="1"/>
    <x v="0"/>
    <n v="7"/>
    <n v="0"/>
    <n v="3.85"/>
  </r>
  <r>
    <x v="1"/>
    <x v="3"/>
    <x v="2"/>
    <x v="0"/>
    <x v="1"/>
    <x v="0"/>
    <x v="3"/>
    <x v="1"/>
    <n v="13"/>
    <n v="0"/>
    <n v="0"/>
  </r>
  <r>
    <x v="9"/>
    <x v="29"/>
    <x v="1"/>
    <x v="1"/>
    <x v="1"/>
    <x v="3"/>
    <x v="2"/>
    <x v="1"/>
    <n v="0"/>
    <n v="0"/>
    <n v="0"/>
  </r>
  <r>
    <x v="1"/>
    <x v="17"/>
    <x v="8"/>
    <x v="2"/>
    <x v="1"/>
    <x v="3"/>
    <x v="0"/>
    <x v="0"/>
    <n v="32"/>
    <n v="0"/>
    <n v="17.600000000000001"/>
  </r>
  <r>
    <x v="0"/>
    <x v="17"/>
    <x v="8"/>
    <x v="2"/>
    <x v="1"/>
    <x v="5"/>
    <x v="0"/>
    <x v="0"/>
    <n v="34"/>
    <n v="345.02800000000002"/>
    <n v="23.46"/>
  </r>
  <r>
    <x v="9"/>
    <x v="7"/>
    <x v="2"/>
    <x v="1"/>
    <x v="1"/>
    <x v="3"/>
    <x v="2"/>
    <x v="1"/>
    <n v="0"/>
    <n v="0"/>
    <n v="0"/>
  </r>
  <r>
    <x v="0"/>
    <x v="7"/>
    <x v="2"/>
    <x v="2"/>
    <x v="1"/>
    <x v="0"/>
    <x v="2"/>
    <x v="1"/>
    <n v="12"/>
    <n v="0"/>
    <n v="0"/>
  </r>
  <r>
    <x v="7"/>
    <x v="2"/>
    <x v="2"/>
    <x v="0"/>
    <x v="1"/>
    <x v="3"/>
    <x v="2"/>
    <x v="1"/>
    <n v="1"/>
    <n v="0"/>
    <n v="0"/>
  </r>
  <r>
    <x v="2"/>
    <x v="10"/>
    <x v="0"/>
    <x v="1"/>
    <x v="0"/>
    <x v="4"/>
    <x v="3"/>
    <x v="0"/>
    <n v="1"/>
    <n v="0"/>
    <n v="0.55000000000000004"/>
  </r>
  <r>
    <x v="4"/>
    <x v="4"/>
    <x v="3"/>
    <x v="1"/>
    <x v="1"/>
    <x v="0"/>
    <x v="3"/>
    <x v="0"/>
    <n v="15"/>
    <n v="0"/>
    <n v="3.9750000000000001"/>
  </r>
  <r>
    <x v="0"/>
    <x v="6"/>
    <x v="4"/>
    <x v="0"/>
    <x v="1"/>
    <x v="2"/>
    <x v="0"/>
    <x v="0"/>
    <n v="577"/>
    <n v="0"/>
    <n v="152.905"/>
  </r>
  <r>
    <x v="11"/>
    <x v="24"/>
    <x v="2"/>
    <x v="2"/>
    <x v="1"/>
    <x v="0"/>
    <x v="0"/>
    <x v="1"/>
    <n v="1"/>
    <n v="0"/>
    <n v="0"/>
  </r>
  <r>
    <x v="8"/>
    <x v="12"/>
    <x v="1"/>
    <x v="0"/>
    <x v="1"/>
    <x v="1"/>
    <x v="3"/>
    <x v="0"/>
    <n v="287"/>
    <n v="90.869200000000006"/>
    <n v="129.15"/>
  </r>
  <r>
    <x v="5"/>
    <x v="4"/>
    <x v="3"/>
    <x v="2"/>
    <x v="0"/>
    <x v="0"/>
    <x v="2"/>
    <x v="0"/>
    <n v="41"/>
    <n v="0"/>
    <n v="10.865"/>
  </r>
  <r>
    <x v="0"/>
    <x v="15"/>
    <x v="2"/>
    <x v="0"/>
    <x v="1"/>
    <x v="3"/>
    <x v="3"/>
    <x v="0"/>
    <n v="136"/>
    <n v="0"/>
    <n v="74.8"/>
  </r>
  <r>
    <x v="3"/>
    <x v="6"/>
    <x v="4"/>
    <x v="0"/>
    <x v="1"/>
    <x v="0"/>
    <x v="2"/>
    <x v="0"/>
    <n v="23831"/>
    <n v="0"/>
    <n v="6553.5250000000005"/>
  </r>
  <r>
    <x v="9"/>
    <x v="1"/>
    <x v="1"/>
    <x v="2"/>
    <x v="1"/>
    <x v="2"/>
    <x v="2"/>
    <x v="0"/>
    <n v="27"/>
    <n v="0"/>
    <n v="7.1550000000000002"/>
  </r>
  <r>
    <x v="8"/>
    <x v="4"/>
    <x v="3"/>
    <x v="0"/>
    <x v="0"/>
    <x v="0"/>
    <x v="2"/>
    <x v="0"/>
    <n v="927"/>
    <n v="0"/>
    <n v="254.92500000000001"/>
  </r>
  <r>
    <x v="7"/>
    <x v="10"/>
    <x v="0"/>
    <x v="0"/>
    <x v="1"/>
    <x v="0"/>
    <x v="2"/>
    <x v="0"/>
    <n v="51398"/>
    <n v="0"/>
    <n v="14134.45"/>
  </r>
  <r>
    <x v="11"/>
    <x v="4"/>
    <x v="3"/>
    <x v="0"/>
    <x v="1"/>
    <x v="2"/>
    <x v="1"/>
    <x v="1"/>
    <n v="2"/>
    <n v="0"/>
    <n v="0"/>
  </r>
  <r>
    <x v="5"/>
    <x v="12"/>
    <x v="1"/>
    <x v="0"/>
    <x v="1"/>
    <x v="4"/>
    <x v="0"/>
    <x v="0"/>
    <n v="85"/>
    <n v="0"/>
    <n v="46.75"/>
  </r>
  <r>
    <x v="10"/>
    <x v="4"/>
    <x v="3"/>
    <x v="2"/>
    <x v="1"/>
    <x v="1"/>
    <x v="0"/>
    <x v="0"/>
    <n v="56"/>
    <n v="14.377400000000002"/>
    <n v="25.200000000000003"/>
  </r>
  <r>
    <x v="10"/>
    <x v="4"/>
    <x v="3"/>
    <x v="0"/>
    <x v="1"/>
    <x v="2"/>
    <x v="3"/>
    <x v="0"/>
    <n v="1106"/>
    <n v="0"/>
    <n v="304.15000000000003"/>
  </r>
  <r>
    <x v="6"/>
    <x v="6"/>
    <x v="4"/>
    <x v="0"/>
    <x v="1"/>
    <x v="2"/>
    <x v="2"/>
    <x v="0"/>
    <n v="2010"/>
    <n v="0"/>
    <n v="552.75"/>
  </r>
  <r>
    <x v="7"/>
    <x v="10"/>
    <x v="0"/>
    <x v="1"/>
    <x v="1"/>
    <x v="0"/>
    <x v="1"/>
    <x v="0"/>
    <n v="53"/>
    <n v="0"/>
    <n v="14.575000000000001"/>
  </r>
  <r>
    <x v="1"/>
    <x v="11"/>
    <x v="2"/>
    <x v="1"/>
    <x v="1"/>
    <x v="3"/>
    <x v="2"/>
    <x v="1"/>
    <n v="1"/>
    <n v="0"/>
    <n v="0"/>
  </r>
  <r>
    <x v="5"/>
    <x v="11"/>
    <x v="2"/>
    <x v="1"/>
    <x v="1"/>
    <x v="1"/>
    <x v="1"/>
    <x v="0"/>
    <n v="45"/>
    <n v="19.954700000000003"/>
    <n v="20.25"/>
  </r>
  <r>
    <x v="7"/>
    <x v="17"/>
    <x v="8"/>
    <x v="0"/>
    <x v="1"/>
    <x v="1"/>
    <x v="2"/>
    <x v="0"/>
    <n v="2063"/>
    <n v="599.0539"/>
    <n v="928.35"/>
  </r>
  <r>
    <x v="6"/>
    <x v="8"/>
    <x v="5"/>
    <x v="2"/>
    <x v="1"/>
    <x v="2"/>
    <x v="1"/>
    <x v="0"/>
    <n v="2"/>
    <n v="0"/>
    <n v="0.55000000000000004"/>
  </r>
  <r>
    <x v="10"/>
    <x v="1"/>
    <x v="1"/>
    <x v="0"/>
    <x v="1"/>
    <x v="1"/>
    <x v="0"/>
    <x v="0"/>
    <n v="263"/>
    <n v="75.710800000000006"/>
    <n v="118.35000000000001"/>
  </r>
  <r>
    <x v="5"/>
    <x v="1"/>
    <x v="1"/>
    <x v="0"/>
    <x v="1"/>
    <x v="3"/>
    <x v="2"/>
    <x v="1"/>
    <n v="6"/>
    <n v="0"/>
    <n v="0"/>
  </r>
  <r>
    <x v="9"/>
    <x v="19"/>
    <x v="2"/>
    <x v="2"/>
    <x v="1"/>
    <x v="2"/>
    <x v="3"/>
    <x v="1"/>
    <n v="13"/>
    <n v="0"/>
    <n v="0"/>
  </r>
  <r>
    <x v="6"/>
    <x v="11"/>
    <x v="2"/>
    <x v="2"/>
    <x v="1"/>
    <x v="1"/>
    <x v="3"/>
    <x v="0"/>
    <n v="117"/>
    <n v="43.689300000000003"/>
    <n v="52.650000000000006"/>
  </r>
  <r>
    <x v="3"/>
    <x v="10"/>
    <x v="0"/>
    <x v="0"/>
    <x v="0"/>
    <x v="0"/>
    <x v="2"/>
    <x v="0"/>
    <n v="9328"/>
    <n v="0"/>
    <n v="2565.2000000000003"/>
  </r>
  <r>
    <x v="8"/>
    <x v="1"/>
    <x v="1"/>
    <x v="0"/>
    <x v="1"/>
    <x v="2"/>
    <x v="3"/>
    <x v="0"/>
    <n v="137"/>
    <n v="0"/>
    <n v="37.675000000000004"/>
  </r>
  <r>
    <x v="8"/>
    <x v="11"/>
    <x v="2"/>
    <x v="0"/>
    <x v="1"/>
    <x v="2"/>
    <x v="3"/>
    <x v="0"/>
    <n v="735"/>
    <n v="0"/>
    <n v="202.125"/>
  </r>
  <r>
    <x v="5"/>
    <x v="26"/>
    <x v="2"/>
    <x v="1"/>
    <x v="1"/>
    <x v="3"/>
    <x v="2"/>
    <x v="0"/>
    <n v="2"/>
    <n v="0"/>
    <n v="1.1000000000000001"/>
  </r>
  <r>
    <x v="10"/>
    <x v="17"/>
    <x v="8"/>
    <x v="0"/>
    <x v="1"/>
    <x v="5"/>
    <x v="0"/>
    <x v="0"/>
    <n v="4"/>
    <n v="30.3703"/>
    <n v="2.7600000000000002"/>
  </r>
  <r>
    <x v="7"/>
    <x v="6"/>
    <x v="4"/>
    <x v="0"/>
    <x v="0"/>
    <x v="2"/>
    <x v="0"/>
    <x v="0"/>
    <n v="62"/>
    <n v="0"/>
    <n v="17.05"/>
  </r>
  <r>
    <x v="7"/>
    <x v="10"/>
    <x v="0"/>
    <x v="1"/>
    <x v="1"/>
    <x v="2"/>
    <x v="2"/>
    <x v="0"/>
    <n v="100"/>
    <n v="0"/>
    <n v="27.5"/>
  </r>
  <r>
    <x v="2"/>
    <x v="19"/>
    <x v="2"/>
    <x v="2"/>
    <x v="1"/>
    <x v="0"/>
    <x v="3"/>
    <x v="0"/>
    <n v="217"/>
    <n v="0"/>
    <n v="59.675000000000004"/>
  </r>
  <r>
    <x v="6"/>
    <x v="16"/>
    <x v="7"/>
    <x v="0"/>
    <x v="1"/>
    <x v="4"/>
    <x v="2"/>
    <x v="0"/>
    <n v="39"/>
    <n v="0"/>
    <n v="21.45"/>
  </r>
  <r>
    <x v="11"/>
    <x v="17"/>
    <x v="8"/>
    <x v="1"/>
    <x v="1"/>
    <x v="3"/>
    <x v="2"/>
    <x v="1"/>
    <n v="1"/>
    <n v="0"/>
    <n v="0"/>
  </r>
  <r>
    <x v="3"/>
    <x v="16"/>
    <x v="7"/>
    <x v="0"/>
    <x v="1"/>
    <x v="0"/>
    <x v="1"/>
    <x v="0"/>
    <n v="360"/>
    <n v="0"/>
    <n v="99"/>
  </r>
  <r>
    <x v="0"/>
    <x v="19"/>
    <x v="2"/>
    <x v="0"/>
    <x v="1"/>
    <x v="4"/>
    <x v="0"/>
    <x v="1"/>
    <n v="94"/>
    <n v="0"/>
    <n v="0"/>
  </r>
  <r>
    <x v="7"/>
    <x v="4"/>
    <x v="3"/>
    <x v="2"/>
    <x v="0"/>
    <x v="1"/>
    <x v="3"/>
    <x v="0"/>
    <n v="15"/>
    <n v="6.5292000000000003"/>
    <n v="6.75"/>
  </r>
  <r>
    <x v="10"/>
    <x v="11"/>
    <x v="2"/>
    <x v="0"/>
    <x v="1"/>
    <x v="3"/>
    <x v="1"/>
    <x v="0"/>
    <n v="118"/>
    <n v="0"/>
    <n v="64.900000000000006"/>
  </r>
  <r>
    <x v="4"/>
    <x v="0"/>
    <x v="0"/>
    <x v="0"/>
    <x v="0"/>
    <x v="0"/>
    <x v="3"/>
    <x v="0"/>
    <n v="5"/>
    <n v="0"/>
    <n v="1.325"/>
  </r>
  <r>
    <x v="10"/>
    <x v="0"/>
    <x v="0"/>
    <x v="2"/>
    <x v="1"/>
    <x v="3"/>
    <x v="2"/>
    <x v="0"/>
    <n v="16"/>
    <n v="0"/>
    <n v="8.8000000000000007"/>
  </r>
  <r>
    <x v="1"/>
    <x v="1"/>
    <x v="1"/>
    <x v="0"/>
    <x v="1"/>
    <x v="3"/>
    <x v="3"/>
    <x v="1"/>
    <n v="4"/>
    <n v="0"/>
    <n v="0"/>
  </r>
  <r>
    <x v="4"/>
    <x v="19"/>
    <x v="2"/>
    <x v="0"/>
    <x v="1"/>
    <x v="3"/>
    <x v="0"/>
    <x v="1"/>
    <n v="8"/>
    <n v="0"/>
    <n v="0"/>
  </r>
  <r>
    <x v="4"/>
    <x v="10"/>
    <x v="0"/>
    <x v="2"/>
    <x v="0"/>
    <x v="0"/>
    <x v="3"/>
    <x v="1"/>
    <n v="1"/>
    <n v="0"/>
    <n v="0"/>
  </r>
  <r>
    <x v="11"/>
    <x v="6"/>
    <x v="4"/>
    <x v="0"/>
    <x v="1"/>
    <x v="5"/>
    <x v="2"/>
    <x v="0"/>
    <n v="3"/>
    <n v="5.4357000000000006"/>
    <n v="2.0700000000000003"/>
  </r>
  <r>
    <x v="9"/>
    <x v="12"/>
    <x v="1"/>
    <x v="0"/>
    <x v="1"/>
    <x v="3"/>
    <x v="1"/>
    <x v="0"/>
    <n v="19"/>
    <n v="0"/>
    <n v="10.450000000000001"/>
  </r>
  <r>
    <x v="11"/>
    <x v="9"/>
    <x v="2"/>
    <x v="1"/>
    <x v="1"/>
    <x v="3"/>
    <x v="3"/>
    <x v="0"/>
    <n v="1"/>
    <n v="0"/>
    <n v="0.55000000000000004"/>
  </r>
  <r>
    <x v="10"/>
    <x v="6"/>
    <x v="4"/>
    <x v="0"/>
    <x v="1"/>
    <x v="0"/>
    <x v="1"/>
    <x v="1"/>
    <n v="19"/>
    <n v="0"/>
    <n v="0"/>
  </r>
  <r>
    <x v="2"/>
    <x v="26"/>
    <x v="2"/>
    <x v="0"/>
    <x v="1"/>
    <x v="2"/>
    <x v="2"/>
    <x v="1"/>
    <n v="5"/>
    <n v="0"/>
    <n v="0"/>
  </r>
  <r>
    <x v="1"/>
    <x v="16"/>
    <x v="7"/>
    <x v="2"/>
    <x v="1"/>
    <x v="2"/>
    <x v="0"/>
    <x v="0"/>
    <n v="2"/>
    <n v="0"/>
    <n v="0.55000000000000004"/>
  </r>
  <r>
    <x v="8"/>
    <x v="8"/>
    <x v="5"/>
    <x v="2"/>
    <x v="1"/>
    <x v="1"/>
    <x v="3"/>
    <x v="0"/>
    <n v="5"/>
    <n v="0.85350000000000004"/>
    <n v="2.25"/>
  </r>
  <r>
    <x v="4"/>
    <x v="6"/>
    <x v="4"/>
    <x v="0"/>
    <x v="0"/>
    <x v="4"/>
    <x v="2"/>
    <x v="0"/>
    <n v="38"/>
    <n v="0"/>
    <n v="20.900000000000002"/>
  </r>
  <r>
    <x v="6"/>
    <x v="10"/>
    <x v="0"/>
    <x v="2"/>
    <x v="1"/>
    <x v="4"/>
    <x v="1"/>
    <x v="0"/>
    <n v="2"/>
    <n v="0"/>
    <n v="1.1000000000000001"/>
  </r>
  <r>
    <x v="3"/>
    <x v="11"/>
    <x v="2"/>
    <x v="1"/>
    <x v="1"/>
    <x v="4"/>
    <x v="2"/>
    <x v="1"/>
    <n v="42"/>
    <n v="0"/>
    <n v="0"/>
  </r>
  <r>
    <x v="2"/>
    <x v="5"/>
    <x v="1"/>
    <x v="0"/>
    <x v="1"/>
    <x v="1"/>
    <x v="2"/>
    <x v="0"/>
    <n v="152"/>
    <n v="55.8508"/>
    <n v="68.400000000000006"/>
  </r>
  <r>
    <x v="6"/>
    <x v="10"/>
    <x v="0"/>
    <x v="1"/>
    <x v="1"/>
    <x v="3"/>
    <x v="3"/>
    <x v="0"/>
    <n v="13"/>
    <n v="0"/>
    <n v="7.15"/>
  </r>
  <r>
    <x v="1"/>
    <x v="16"/>
    <x v="7"/>
    <x v="1"/>
    <x v="1"/>
    <x v="4"/>
    <x v="2"/>
    <x v="0"/>
    <n v="7"/>
    <n v="0"/>
    <n v="3.85"/>
  </r>
  <r>
    <x v="6"/>
    <x v="4"/>
    <x v="3"/>
    <x v="0"/>
    <x v="0"/>
    <x v="1"/>
    <x v="3"/>
    <x v="0"/>
    <n v="46"/>
    <n v="9.6403999999999996"/>
    <n v="20.7"/>
  </r>
  <r>
    <x v="2"/>
    <x v="19"/>
    <x v="2"/>
    <x v="0"/>
    <x v="1"/>
    <x v="0"/>
    <x v="0"/>
    <x v="0"/>
    <n v="2775"/>
    <n v="0"/>
    <n v="763.125"/>
  </r>
  <r>
    <x v="0"/>
    <x v="11"/>
    <x v="2"/>
    <x v="1"/>
    <x v="1"/>
    <x v="3"/>
    <x v="0"/>
    <x v="1"/>
    <n v="3"/>
    <n v="0"/>
    <n v="0"/>
  </r>
  <r>
    <x v="1"/>
    <x v="4"/>
    <x v="3"/>
    <x v="0"/>
    <x v="1"/>
    <x v="4"/>
    <x v="0"/>
    <x v="0"/>
    <n v="317"/>
    <n v="0"/>
    <n v="174.35"/>
  </r>
  <r>
    <x v="6"/>
    <x v="10"/>
    <x v="0"/>
    <x v="0"/>
    <x v="0"/>
    <x v="2"/>
    <x v="0"/>
    <x v="1"/>
    <n v="6"/>
    <n v="0"/>
    <n v="0"/>
  </r>
  <r>
    <x v="3"/>
    <x v="4"/>
    <x v="3"/>
    <x v="2"/>
    <x v="1"/>
    <x v="1"/>
    <x v="1"/>
    <x v="0"/>
    <n v="20"/>
    <n v="5.7986000000000004"/>
    <n v="9"/>
  </r>
  <r>
    <x v="3"/>
    <x v="27"/>
    <x v="12"/>
    <x v="0"/>
    <x v="1"/>
    <x v="3"/>
    <x v="3"/>
    <x v="0"/>
    <n v="1"/>
    <n v="0"/>
    <n v="0.55000000000000004"/>
  </r>
  <r>
    <x v="9"/>
    <x v="0"/>
    <x v="0"/>
    <x v="0"/>
    <x v="1"/>
    <x v="0"/>
    <x v="1"/>
    <x v="1"/>
    <n v="3"/>
    <n v="0"/>
    <n v="0"/>
  </r>
  <r>
    <x v="3"/>
    <x v="9"/>
    <x v="2"/>
    <x v="0"/>
    <x v="1"/>
    <x v="1"/>
    <x v="2"/>
    <x v="0"/>
    <n v="999"/>
    <n v="232.00130000000001"/>
    <n v="449.55"/>
  </r>
  <r>
    <x v="8"/>
    <x v="17"/>
    <x v="8"/>
    <x v="1"/>
    <x v="1"/>
    <x v="0"/>
    <x v="3"/>
    <x v="0"/>
    <n v="81"/>
    <n v="0"/>
    <n v="22.275000000000002"/>
  </r>
  <r>
    <x v="5"/>
    <x v="5"/>
    <x v="1"/>
    <x v="0"/>
    <x v="1"/>
    <x v="1"/>
    <x v="1"/>
    <x v="0"/>
    <n v="150"/>
    <n v="53.876300000000001"/>
    <n v="67.5"/>
  </r>
  <r>
    <x v="6"/>
    <x v="8"/>
    <x v="5"/>
    <x v="0"/>
    <x v="1"/>
    <x v="2"/>
    <x v="3"/>
    <x v="0"/>
    <n v="33"/>
    <n v="0"/>
    <n v="9.0750000000000011"/>
  </r>
  <r>
    <x v="7"/>
    <x v="1"/>
    <x v="1"/>
    <x v="2"/>
    <x v="1"/>
    <x v="0"/>
    <x v="3"/>
    <x v="0"/>
    <n v="51"/>
    <n v="0"/>
    <n v="14.025"/>
  </r>
  <r>
    <x v="0"/>
    <x v="1"/>
    <x v="1"/>
    <x v="0"/>
    <x v="1"/>
    <x v="3"/>
    <x v="0"/>
    <x v="1"/>
    <n v="1"/>
    <n v="0"/>
    <n v="0"/>
  </r>
  <r>
    <x v="9"/>
    <x v="11"/>
    <x v="2"/>
    <x v="2"/>
    <x v="1"/>
    <x v="4"/>
    <x v="2"/>
    <x v="1"/>
    <n v="4"/>
    <n v="0"/>
    <n v="0"/>
  </r>
  <r>
    <x v="8"/>
    <x v="2"/>
    <x v="2"/>
    <x v="0"/>
    <x v="1"/>
    <x v="0"/>
    <x v="3"/>
    <x v="1"/>
    <n v="18"/>
    <n v="0"/>
    <n v="0"/>
  </r>
  <r>
    <x v="1"/>
    <x v="19"/>
    <x v="2"/>
    <x v="1"/>
    <x v="1"/>
    <x v="1"/>
    <x v="1"/>
    <x v="0"/>
    <n v="9"/>
    <n v="4.5217000000000001"/>
    <n v="4.05"/>
  </r>
  <r>
    <x v="6"/>
    <x v="19"/>
    <x v="2"/>
    <x v="1"/>
    <x v="1"/>
    <x v="0"/>
    <x v="0"/>
    <x v="0"/>
    <n v="96"/>
    <n v="0"/>
    <n v="26.400000000000002"/>
  </r>
  <r>
    <x v="6"/>
    <x v="11"/>
    <x v="2"/>
    <x v="1"/>
    <x v="1"/>
    <x v="0"/>
    <x v="0"/>
    <x v="1"/>
    <n v="14"/>
    <n v="0"/>
    <n v="0"/>
  </r>
  <r>
    <x v="1"/>
    <x v="10"/>
    <x v="0"/>
    <x v="1"/>
    <x v="1"/>
    <x v="3"/>
    <x v="0"/>
    <x v="0"/>
    <n v="9"/>
    <n v="0"/>
    <n v="4.95"/>
  </r>
  <r>
    <x v="7"/>
    <x v="6"/>
    <x v="4"/>
    <x v="0"/>
    <x v="0"/>
    <x v="0"/>
    <x v="0"/>
    <x v="1"/>
    <n v="11"/>
    <n v="0"/>
    <n v="0"/>
  </r>
  <r>
    <x v="8"/>
    <x v="26"/>
    <x v="2"/>
    <x v="0"/>
    <x v="1"/>
    <x v="2"/>
    <x v="3"/>
    <x v="1"/>
    <n v="1"/>
    <n v="0"/>
    <n v="0"/>
  </r>
  <r>
    <x v="11"/>
    <x v="3"/>
    <x v="2"/>
    <x v="2"/>
    <x v="1"/>
    <x v="3"/>
    <x v="2"/>
    <x v="1"/>
    <n v="0"/>
    <n v="0"/>
    <n v="0"/>
  </r>
  <r>
    <x v="8"/>
    <x v="15"/>
    <x v="2"/>
    <x v="2"/>
    <x v="1"/>
    <x v="1"/>
    <x v="1"/>
    <x v="0"/>
    <n v="5"/>
    <n v="0.80580000000000007"/>
    <n v="2.25"/>
  </r>
  <r>
    <x v="7"/>
    <x v="15"/>
    <x v="2"/>
    <x v="1"/>
    <x v="1"/>
    <x v="1"/>
    <x v="3"/>
    <x v="0"/>
    <n v="40"/>
    <n v="12.997200000000001"/>
    <n v="18"/>
  </r>
  <r>
    <x v="0"/>
    <x v="0"/>
    <x v="0"/>
    <x v="0"/>
    <x v="1"/>
    <x v="2"/>
    <x v="2"/>
    <x v="1"/>
    <n v="1"/>
    <n v="0"/>
    <n v="0"/>
  </r>
  <r>
    <x v="11"/>
    <x v="0"/>
    <x v="0"/>
    <x v="0"/>
    <x v="1"/>
    <x v="2"/>
    <x v="2"/>
    <x v="1"/>
    <n v="4"/>
    <n v="0"/>
    <n v="0"/>
  </r>
  <r>
    <x v="0"/>
    <x v="2"/>
    <x v="2"/>
    <x v="1"/>
    <x v="1"/>
    <x v="2"/>
    <x v="1"/>
    <x v="0"/>
    <n v="1"/>
    <n v="0"/>
    <n v="0.26500000000000001"/>
  </r>
  <r>
    <x v="8"/>
    <x v="0"/>
    <x v="0"/>
    <x v="0"/>
    <x v="1"/>
    <x v="2"/>
    <x v="2"/>
    <x v="0"/>
    <n v="199"/>
    <n v="0"/>
    <n v="54.725000000000001"/>
  </r>
  <r>
    <x v="2"/>
    <x v="17"/>
    <x v="8"/>
    <x v="0"/>
    <x v="1"/>
    <x v="0"/>
    <x v="3"/>
    <x v="1"/>
    <n v="173"/>
    <n v="0"/>
    <n v="0"/>
  </r>
  <r>
    <x v="8"/>
    <x v="1"/>
    <x v="1"/>
    <x v="2"/>
    <x v="1"/>
    <x v="3"/>
    <x v="0"/>
    <x v="1"/>
    <n v="1"/>
    <n v="0"/>
    <n v="0"/>
  </r>
  <r>
    <x v="8"/>
    <x v="5"/>
    <x v="1"/>
    <x v="0"/>
    <x v="1"/>
    <x v="2"/>
    <x v="0"/>
    <x v="0"/>
    <n v="81"/>
    <n v="0"/>
    <n v="22.275000000000002"/>
  </r>
  <r>
    <x v="0"/>
    <x v="27"/>
    <x v="12"/>
    <x v="0"/>
    <x v="1"/>
    <x v="2"/>
    <x v="2"/>
    <x v="0"/>
    <n v="2"/>
    <n v="0"/>
    <n v="0.53"/>
  </r>
  <r>
    <x v="5"/>
    <x v="13"/>
    <x v="0"/>
    <x v="0"/>
    <x v="1"/>
    <x v="2"/>
    <x v="1"/>
    <x v="0"/>
    <n v="3"/>
    <n v="0"/>
    <n v="0.79500000000000004"/>
  </r>
  <r>
    <x v="8"/>
    <x v="9"/>
    <x v="2"/>
    <x v="0"/>
    <x v="1"/>
    <x v="4"/>
    <x v="0"/>
    <x v="0"/>
    <n v="14"/>
    <n v="0"/>
    <n v="7.7"/>
  </r>
  <r>
    <x v="1"/>
    <x v="19"/>
    <x v="2"/>
    <x v="0"/>
    <x v="1"/>
    <x v="2"/>
    <x v="0"/>
    <x v="1"/>
    <n v="22"/>
    <n v="0"/>
    <n v="0"/>
  </r>
  <r>
    <x v="6"/>
    <x v="4"/>
    <x v="3"/>
    <x v="2"/>
    <x v="0"/>
    <x v="0"/>
    <x v="1"/>
    <x v="1"/>
    <n v="1"/>
    <n v="0"/>
    <n v="0"/>
  </r>
  <r>
    <x v="2"/>
    <x v="10"/>
    <x v="0"/>
    <x v="2"/>
    <x v="0"/>
    <x v="2"/>
    <x v="0"/>
    <x v="0"/>
    <n v="17"/>
    <n v="0"/>
    <n v="4.6749999999999998"/>
  </r>
  <r>
    <x v="8"/>
    <x v="5"/>
    <x v="1"/>
    <x v="0"/>
    <x v="1"/>
    <x v="0"/>
    <x v="2"/>
    <x v="1"/>
    <n v="36"/>
    <n v="0"/>
    <n v="0"/>
  </r>
  <r>
    <x v="6"/>
    <x v="18"/>
    <x v="9"/>
    <x v="0"/>
    <x v="1"/>
    <x v="1"/>
    <x v="3"/>
    <x v="0"/>
    <n v="24"/>
    <n v="6.6853000000000007"/>
    <n v="10.8"/>
  </r>
  <r>
    <x v="5"/>
    <x v="6"/>
    <x v="4"/>
    <x v="0"/>
    <x v="0"/>
    <x v="3"/>
    <x v="3"/>
    <x v="0"/>
    <n v="37"/>
    <n v="0"/>
    <n v="20.350000000000001"/>
  </r>
  <r>
    <x v="8"/>
    <x v="18"/>
    <x v="9"/>
    <x v="2"/>
    <x v="1"/>
    <x v="3"/>
    <x v="2"/>
    <x v="1"/>
    <n v="0"/>
    <n v="0"/>
    <n v="0"/>
  </r>
  <r>
    <x v="0"/>
    <x v="17"/>
    <x v="8"/>
    <x v="1"/>
    <x v="1"/>
    <x v="5"/>
    <x v="2"/>
    <x v="0"/>
    <n v="1"/>
    <n v="0.55110000000000003"/>
    <n v="0.69000000000000006"/>
  </r>
  <r>
    <x v="2"/>
    <x v="10"/>
    <x v="0"/>
    <x v="2"/>
    <x v="0"/>
    <x v="1"/>
    <x v="2"/>
    <x v="0"/>
    <n v="162"/>
    <n v="45.094300000000004"/>
    <n v="72.900000000000006"/>
  </r>
  <r>
    <x v="8"/>
    <x v="1"/>
    <x v="1"/>
    <x v="2"/>
    <x v="1"/>
    <x v="0"/>
    <x v="3"/>
    <x v="0"/>
    <n v="44"/>
    <n v="0"/>
    <n v="12.100000000000001"/>
  </r>
  <r>
    <x v="9"/>
    <x v="6"/>
    <x v="4"/>
    <x v="0"/>
    <x v="1"/>
    <x v="2"/>
    <x v="0"/>
    <x v="1"/>
    <n v="7"/>
    <n v="0"/>
    <n v="0"/>
  </r>
  <r>
    <x v="5"/>
    <x v="1"/>
    <x v="1"/>
    <x v="2"/>
    <x v="1"/>
    <x v="2"/>
    <x v="2"/>
    <x v="1"/>
    <n v="1"/>
    <n v="0"/>
    <n v="0"/>
  </r>
  <r>
    <x v="9"/>
    <x v="2"/>
    <x v="2"/>
    <x v="0"/>
    <x v="1"/>
    <x v="4"/>
    <x v="2"/>
    <x v="1"/>
    <n v="116"/>
    <n v="0"/>
    <n v="0"/>
  </r>
  <r>
    <x v="3"/>
    <x v="9"/>
    <x v="2"/>
    <x v="0"/>
    <x v="1"/>
    <x v="0"/>
    <x v="0"/>
    <x v="1"/>
    <n v="41"/>
    <n v="0"/>
    <n v="0"/>
  </r>
  <r>
    <x v="5"/>
    <x v="4"/>
    <x v="3"/>
    <x v="0"/>
    <x v="1"/>
    <x v="4"/>
    <x v="3"/>
    <x v="1"/>
    <n v="51"/>
    <n v="0"/>
    <n v="0"/>
  </r>
  <r>
    <x v="6"/>
    <x v="18"/>
    <x v="9"/>
    <x v="0"/>
    <x v="1"/>
    <x v="0"/>
    <x v="2"/>
    <x v="0"/>
    <n v="110"/>
    <n v="0"/>
    <n v="30.25"/>
  </r>
  <r>
    <x v="6"/>
    <x v="11"/>
    <x v="2"/>
    <x v="1"/>
    <x v="1"/>
    <x v="3"/>
    <x v="2"/>
    <x v="0"/>
    <n v="74"/>
    <n v="0"/>
    <n v="40.700000000000003"/>
  </r>
  <r>
    <x v="11"/>
    <x v="1"/>
    <x v="1"/>
    <x v="0"/>
    <x v="1"/>
    <x v="1"/>
    <x v="1"/>
    <x v="0"/>
    <n v="109"/>
    <n v="39.854600000000005"/>
    <n v="49.050000000000004"/>
  </r>
  <r>
    <x v="11"/>
    <x v="4"/>
    <x v="3"/>
    <x v="2"/>
    <x v="1"/>
    <x v="3"/>
    <x v="1"/>
    <x v="0"/>
    <n v="2"/>
    <n v="0"/>
    <n v="1.1000000000000001"/>
  </r>
  <r>
    <x v="3"/>
    <x v="19"/>
    <x v="2"/>
    <x v="1"/>
    <x v="1"/>
    <x v="0"/>
    <x v="2"/>
    <x v="0"/>
    <n v="444"/>
    <n v="0"/>
    <n v="122.10000000000001"/>
  </r>
  <r>
    <x v="7"/>
    <x v="8"/>
    <x v="5"/>
    <x v="2"/>
    <x v="1"/>
    <x v="3"/>
    <x v="3"/>
    <x v="0"/>
    <n v="3"/>
    <n v="0"/>
    <n v="1.6500000000000001"/>
  </r>
  <r>
    <x v="6"/>
    <x v="4"/>
    <x v="3"/>
    <x v="2"/>
    <x v="1"/>
    <x v="1"/>
    <x v="1"/>
    <x v="0"/>
    <n v="20"/>
    <n v="3.8193000000000001"/>
    <n v="9"/>
  </r>
  <r>
    <x v="6"/>
    <x v="5"/>
    <x v="1"/>
    <x v="0"/>
    <x v="1"/>
    <x v="3"/>
    <x v="2"/>
    <x v="0"/>
    <n v="166"/>
    <n v="0"/>
    <n v="91.300000000000011"/>
  </r>
  <r>
    <x v="8"/>
    <x v="10"/>
    <x v="0"/>
    <x v="0"/>
    <x v="0"/>
    <x v="0"/>
    <x v="1"/>
    <x v="0"/>
    <n v="630"/>
    <n v="0"/>
    <n v="173.25"/>
  </r>
  <r>
    <x v="11"/>
    <x v="2"/>
    <x v="2"/>
    <x v="1"/>
    <x v="1"/>
    <x v="2"/>
    <x v="2"/>
    <x v="1"/>
    <n v="4"/>
    <n v="0"/>
    <n v="0"/>
  </r>
  <r>
    <x v="7"/>
    <x v="3"/>
    <x v="2"/>
    <x v="0"/>
    <x v="1"/>
    <x v="1"/>
    <x v="1"/>
    <x v="0"/>
    <n v="2"/>
    <n v="0.58640000000000003"/>
    <n v="0.9"/>
  </r>
  <r>
    <x v="7"/>
    <x v="10"/>
    <x v="0"/>
    <x v="0"/>
    <x v="0"/>
    <x v="3"/>
    <x v="2"/>
    <x v="1"/>
    <n v="11"/>
    <n v="0"/>
    <n v="0"/>
  </r>
  <r>
    <x v="8"/>
    <x v="9"/>
    <x v="2"/>
    <x v="0"/>
    <x v="1"/>
    <x v="5"/>
    <x v="0"/>
    <x v="0"/>
    <n v="1"/>
    <n v="25.4846"/>
    <n v="0.69000000000000006"/>
  </r>
  <r>
    <x v="4"/>
    <x v="22"/>
    <x v="7"/>
    <x v="1"/>
    <x v="1"/>
    <x v="0"/>
    <x v="1"/>
    <x v="0"/>
    <n v="1"/>
    <n v="0"/>
    <n v="0.26500000000000001"/>
  </r>
  <r>
    <x v="0"/>
    <x v="25"/>
    <x v="11"/>
    <x v="2"/>
    <x v="0"/>
    <x v="3"/>
    <x v="2"/>
    <x v="1"/>
    <n v="0"/>
    <n v="0"/>
    <n v="0"/>
  </r>
  <r>
    <x v="8"/>
    <x v="22"/>
    <x v="7"/>
    <x v="0"/>
    <x v="1"/>
    <x v="2"/>
    <x v="2"/>
    <x v="0"/>
    <n v="27"/>
    <n v="0"/>
    <n v="7.4250000000000007"/>
  </r>
  <r>
    <x v="4"/>
    <x v="17"/>
    <x v="8"/>
    <x v="2"/>
    <x v="1"/>
    <x v="2"/>
    <x v="0"/>
    <x v="1"/>
    <n v="2"/>
    <n v="0"/>
    <n v="0"/>
  </r>
  <r>
    <x v="6"/>
    <x v="2"/>
    <x v="2"/>
    <x v="0"/>
    <x v="1"/>
    <x v="2"/>
    <x v="2"/>
    <x v="1"/>
    <n v="45"/>
    <n v="0"/>
    <n v="0"/>
  </r>
  <r>
    <x v="11"/>
    <x v="29"/>
    <x v="1"/>
    <x v="0"/>
    <x v="1"/>
    <x v="3"/>
    <x v="2"/>
    <x v="1"/>
    <n v="0"/>
    <n v="0"/>
    <n v="0"/>
  </r>
  <r>
    <x v="9"/>
    <x v="19"/>
    <x v="2"/>
    <x v="0"/>
    <x v="1"/>
    <x v="4"/>
    <x v="2"/>
    <x v="0"/>
    <n v="103"/>
    <n v="0"/>
    <n v="56.650000000000006"/>
  </r>
  <r>
    <x v="11"/>
    <x v="1"/>
    <x v="1"/>
    <x v="0"/>
    <x v="1"/>
    <x v="4"/>
    <x v="3"/>
    <x v="0"/>
    <n v="5"/>
    <n v="0"/>
    <n v="2.75"/>
  </r>
  <r>
    <x v="10"/>
    <x v="11"/>
    <x v="2"/>
    <x v="1"/>
    <x v="1"/>
    <x v="3"/>
    <x v="2"/>
    <x v="0"/>
    <n v="81"/>
    <n v="0"/>
    <n v="44.550000000000004"/>
  </r>
  <r>
    <x v="3"/>
    <x v="5"/>
    <x v="1"/>
    <x v="0"/>
    <x v="1"/>
    <x v="0"/>
    <x v="2"/>
    <x v="0"/>
    <n v="2544"/>
    <n v="0"/>
    <n v="699.6"/>
  </r>
  <r>
    <x v="4"/>
    <x v="16"/>
    <x v="7"/>
    <x v="0"/>
    <x v="1"/>
    <x v="2"/>
    <x v="0"/>
    <x v="1"/>
    <n v="1"/>
    <n v="0"/>
    <n v="0"/>
  </r>
  <r>
    <x v="1"/>
    <x v="17"/>
    <x v="8"/>
    <x v="1"/>
    <x v="1"/>
    <x v="4"/>
    <x v="3"/>
    <x v="1"/>
    <n v="21"/>
    <n v="0"/>
    <n v="0"/>
  </r>
  <r>
    <x v="11"/>
    <x v="6"/>
    <x v="4"/>
    <x v="0"/>
    <x v="1"/>
    <x v="0"/>
    <x v="2"/>
    <x v="1"/>
    <n v="217"/>
    <n v="0"/>
    <n v="0"/>
  </r>
  <r>
    <x v="4"/>
    <x v="10"/>
    <x v="0"/>
    <x v="1"/>
    <x v="0"/>
    <x v="3"/>
    <x v="3"/>
    <x v="0"/>
    <n v="2"/>
    <n v="0"/>
    <n v="1.1000000000000001"/>
  </r>
  <r>
    <x v="10"/>
    <x v="5"/>
    <x v="1"/>
    <x v="0"/>
    <x v="1"/>
    <x v="1"/>
    <x v="2"/>
    <x v="0"/>
    <n v="330"/>
    <n v="98.067400000000006"/>
    <n v="148.5"/>
  </r>
  <r>
    <x v="3"/>
    <x v="16"/>
    <x v="7"/>
    <x v="2"/>
    <x v="1"/>
    <x v="0"/>
    <x v="2"/>
    <x v="0"/>
    <n v="187"/>
    <n v="0"/>
    <n v="51.425000000000004"/>
  </r>
  <r>
    <x v="4"/>
    <x v="6"/>
    <x v="4"/>
    <x v="2"/>
    <x v="0"/>
    <x v="3"/>
    <x v="0"/>
    <x v="0"/>
    <n v="3"/>
    <n v="0"/>
    <n v="1.6500000000000001"/>
  </r>
  <r>
    <x v="7"/>
    <x v="10"/>
    <x v="0"/>
    <x v="0"/>
    <x v="1"/>
    <x v="3"/>
    <x v="3"/>
    <x v="1"/>
    <n v="10"/>
    <n v="0"/>
    <n v="0"/>
  </r>
  <r>
    <x v="4"/>
    <x v="9"/>
    <x v="2"/>
    <x v="1"/>
    <x v="1"/>
    <x v="0"/>
    <x v="0"/>
    <x v="0"/>
    <n v="35"/>
    <n v="0"/>
    <n v="9.2750000000000004"/>
  </r>
  <r>
    <x v="5"/>
    <x v="9"/>
    <x v="2"/>
    <x v="1"/>
    <x v="1"/>
    <x v="1"/>
    <x v="1"/>
    <x v="0"/>
    <n v="28"/>
    <n v="7.1083000000000007"/>
    <n v="12.600000000000001"/>
  </r>
  <r>
    <x v="5"/>
    <x v="10"/>
    <x v="0"/>
    <x v="1"/>
    <x v="1"/>
    <x v="0"/>
    <x v="2"/>
    <x v="0"/>
    <n v="831"/>
    <n v="0"/>
    <n v="220.215"/>
  </r>
  <r>
    <x v="5"/>
    <x v="1"/>
    <x v="1"/>
    <x v="2"/>
    <x v="1"/>
    <x v="1"/>
    <x v="2"/>
    <x v="0"/>
    <n v="33"/>
    <n v="13.489000000000001"/>
    <n v="14.850000000000001"/>
  </r>
  <r>
    <x v="7"/>
    <x v="19"/>
    <x v="2"/>
    <x v="2"/>
    <x v="1"/>
    <x v="3"/>
    <x v="2"/>
    <x v="0"/>
    <n v="66"/>
    <n v="0"/>
    <n v="36.300000000000004"/>
  </r>
  <r>
    <x v="9"/>
    <x v="4"/>
    <x v="3"/>
    <x v="0"/>
    <x v="1"/>
    <x v="5"/>
    <x v="1"/>
    <x v="0"/>
    <n v="1"/>
    <n v="2.3837000000000002"/>
    <n v="0.69000000000000006"/>
  </r>
  <r>
    <x v="7"/>
    <x v="10"/>
    <x v="0"/>
    <x v="2"/>
    <x v="0"/>
    <x v="4"/>
    <x v="2"/>
    <x v="1"/>
    <n v="22"/>
    <n v="0"/>
    <n v="0"/>
  </r>
  <r>
    <x v="8"/>
    <x v="6"/>
    <x v="4"/>
    <x v="0"/>
    <x v="1"/>
    <x v="4"/>
    <x v="2"/>
    <x v="1"/>
    <n v="69"/>
    <n v="0"/>
    <n v="0"/>
  </r>
  <r>
    <x v="4"/>
    <x v="10"/>
    <x v="0"/>
    <x v="1"/>
    <x v="1"/>
    <x v="0"/>
    <x v="0"/>
    <x v="1"/>
    <n v="5"/>
    <n v="0"/>
    <n v="0"/>
  </r>
  <r>
    <x v="8"/>
    <x v="27"/>
    <x v="12"/>
    <x v="0"/>
    <x v="1"/>
    <x v="1"/>
    <x v="1"/>
    <x v="0"/>
    <n v="3"/>
    <n v="1.0689"/>
    <n v="1.35"/>
  </r>
  <r>
    <x v="2"/>
    <x v="16"/>
    <x v="7"/>
    <x v="0"/>
    <x v="1"/>
    <x v="4"/>
    <x v="0"/>
    <x v="1"/>
    <n v="1"/>
    <n v="0"/>
    <n v="0"/>
  </r>
  <r>
    <x v="3"/>
    <x v="5"/>
    <x v="1"/>
    <x v="1"/>
    <x v="1"/>
    <x v="0"/>
    <x v="3"/>
    <x v="0"/>
    <n v="6"/>
    <n v="0"/>
    <n v="1.6500000000000001"/>
  </r>
  <r>
    <x v="9"/>
    <x v="6"/>
    <x v="4"/>
    <x v="0"/>
    <x v="1"/>
    <x v="0"/>
    <x v="2"/>
    <x v="1"/>
    <n v="218"/>
    <n v="0"/>
    <n v="0"/>
  </r>
  <r>
    <x v="11"/>
    <x v="22"/>
    <x v="7"/>
    <x v="2"/>
    <x v="1"/>
    <x v="1"/>
    <x v="1"/>
    <x v="0"/>
    <n v="2"/>
    <n v="0.4022"/>
    <n v="0.9"/>
  </r>
  <r>
    <x v="6"/>
    <x v="6"/>
    <x v="4"/>
    <x v="2"/>
    <x v="1"/>
    <x v="2"/>
    <x v="1"/>
    <x v="0"/>
    <n v="8"/>
    <n v="0"/>
    <n v="2.2000000000000002"/>
  </r>
  <r>
    <x v="0"/>
    <x v="8"/>
    <x v="5"/>
    <x v="0"/>
    <x v="1"/>
    <x v="1"/>
    <x v="1"/>
    <x v="0"/>
    <n v="96"/>
    <n v="24.996600000000001"/>
    <n v="43.2"/>
  </r>
  <r>
    <x v="11"/>
    <x v="16"/>
    <x v="7"/>
    <x v="1"/>
    <x v="1"/>
    <x v="1"/>
    <x v="3"/>
    <x v="0"/>
    <n v="5"/>
    <n v="1.07"/>
    <n v="2.25"/>
  </r>
  <r>
    <x v="8"/>
    <x v="15"/>
    <x v="2"/>
    <x v="0"/>
    <x v="1"/>
    <x v="2"/>
    <x v="3"/>
    <x v="0"/>
    <n v="132"/>
    <n v="0"/>
    <n v="36.300000000000004"/>
  </r>
  <r>
    <x v="10"/>
    <x v="12"/>
    <x v="1"/>
    <x v="0"/>
    <x v="1"/>
    <x v="3"/>
    <x v="1"/>
    <x v="0"/>
    <n v="19"/>
    <n v="0"/>
    <n v="10.450000000000001"/>
  </r>
  <r>
    <x v="8"/>
    <x v="15"/>
    <x v="2"/>
    <x v="1"/>
    <x v="1"/>
    <x v="1"/>
    <x v="0"/>
    <x v="0"/>
    <n v="7"/>
    <n v="1.9555"/>
    <n v="3.1500000000000004"/>
  </r>
  <r>
    <x v="0"/>
    <x v="6"/>
    <x v="4"/>
    <x v="0"/>
    <x v="0"/>
    <x v="4"/>
    <x v="1"/>
    <x v="1"/>
    <n v="11"/>
    <n v="0"/>
    <n v="0"/>
  </r>
  <r>
    <x v="5"/>
    <x v="17"/>
    <x v="8"/>
    <x v="1"/>
    <x v="1"/>
    <x v="0"/>
    <x v="1"/>
    <x v="0"/>
    <n v="23"/>
    <n v="0"/>
    <n v="6.0950000000000006"/>
  </r>
  <r>
    <x v="6"/>
    <x v="17"/>
    <x v="8"/>
    <x v="2"/>
    <x v="1"/>
    <x v="4"/>
    <x v="3"/>
    <x v="0"/>
    <n v="2"/>
    <n v="0"/>
    <n v="1.1000000000000001"/>
  </r>
  <r>
    <x v="0"/>
    <x v="9"/>
    <x v="2"/>
    <x v="2"/>
    <x v="1"/>
    <x v="0"/>
    <x v="0"/>
    <x v="1"/>
    <n v="3"/>
    <n v="0"/>
    <n v="0"/>
  </r>
  <r>
    <x v="2"/>
    <x v="15"/>
    <x v="2"/>
    <x v="0"/>
    <x v="1"/>
    <x v="0"/>
    <x v="0"/>
    <x v="0"/>
    <n v="862"/>
    <n v="0"/>
    <n v="237.05"/>
  </r>
  <r>
    <x v="10"/>
    <x v="16"/>
    <x v="7"/>
    <x v="0"/>
    <x v="1"/>
    <x v="0"/>
    <x v="3"/>
    <x v="0"/>
    <n v="1564"/>
    <n v="0"/>
    <n v="430.1"/>
  </r>
  <r>
    <x v="10"/>
    <x v="6"/>
    <x v="4"/>
    <x v="2"/>
    <x v="1"/>
    <x v="2"/>
    <x v="2"/>
    <x v="0"/>
    <n v="101"/>
    <n v="0"/>
    <n v="27.775000000000002"/>
  </r>
  <r>
    <x v="9"/>
    <x v="1"/>
    <x v="1"/>
    <x v="2"/>
    <x v="1"/>
    <x v="0"/>
    <x v="0"/>
    <x v="0"/>
    <n v="25"/>
    <n v="0"/>
    <n v="6.625"/>
  </r>
  <r>
    <x v="3"/>
    <x v="4"/>
    <x v="3"/>
    <x v="0"/>
    <x v="0"/>
    <x v="3"/>
    <x v="0"/>
    <x v="1"/>
    <n v="1"/>
    <n v="0"/>
    <n v="0"/>
  </r>
  <r>
    <x v="9"/>
    <x v="22"/>
    <x v="7"/>
    <x v="2"/>
    <x v="1"/>
    <x v="0"/>
    <x v="3"/>
    <x v="0"/>
    <n v="8"/>
    <n v="0"/>
    <n v="2.12"/>
  </r>
  <r>
    <x v="0"/>
    <x v="15"/>
    <x v="2"/>
    <x v="2"/>
    <x v="1"/>
    <x v="3"/>
    <x v="2"/>
    <x v="0"/>
    <n v="29"/>
    <n v="0"/>
    <n v="15.950000000000001"/>
  </r>
  <r>
    <x v="11"/>
    <x v="19"/>
    <x v="2"/>
    <x v="2"/>
    <x v="1"/>
    <x v="5"/>
    <x v="2"/>
    <x v="0"/>
    <n v="2"/>
    <n v="38.684899999999999"/>
    <n v="1.3800000000000001"/>
  </r>
  <r>
    <x v="3"/>
    <x v="8"/>
    <x v="5"/>
    <x v="2"/>
    <x v="1"/>
    <x v="2"/>
    <x v="1"/>
    <x v="0"/>
    <n v="1"/>
    <n v="0"/>
    <n v="0.27500000000000002"/>
  </r>
  <r>
    <x v="1"/>
    <x v="2"/>
    <x v="2"/>
    <x v="2"/>
    <x v="1"/>
    <x v="2"/>
    <x v="0"/>
    <x v="0"/>
    <n v="5"/>
    <n v="0"/>
    <n v="1.375"/>
  </r>
  <r>
    <x v="0"/>
    <x v="4"/>
    <x v="3"/>
    <x v="0"/>
    <x v="0"/>
    <x v="0"/>
    <x v="3"/>
    <x v="1"/>
    <n v="1"/>
    <n v="0"/>
    <n v="0"/>
  </r>
  <r>
    <x v="3"/>
    <x v="17"/>
    <x v="8"/>
    <x v="2"/>
    <x v="1"/>
    <x v="2"/>
    <x v="3"/>
    <x v="1"/>
    <n v="4"/>
    <n v="0"/>
    <n v="0"/>
  </r>
  <r>
    <x v="10"/>
    <x v="8"/>
    <x v="5"/>
    <x v="0"/>
    <x v="1"/>
    <x v="3"/>
    <x v="2"/>
    <x v="0"/>
    <n v="144"/>
    <n v="0"/>
    <n v="79.2"/>
  </r>
  <r>
    <x v="0"/>
    <x v="0"/>
    <x v="0"/>
    <x v="0"/>
    <x v="1"/>
    <x v="0"/>
    <x v="1"/>
    <x v="0"/>
    <n v="129"/>
    <n v="0"/>
    <n v="34.185000000000002"/>
  </r>
  <r>
    <x v="10"/>
    <x v="10"/>
    <x v="0"/>
    <x v="0"/>
    <x v="0"/>
    <x v="1"/>
    <x v="2"/>
    <x v="0"/>
    <n v="794"/>
    <n v="238.03320000000002"/>
    <n v="357.3"/>
  </r>
  <r>
    <x v="11"/>
    <x v="17"/>
    <x v="8"/>
    <x v="2"/>
    <x v="1"/>
    <x v="1"/>
    <x v="1"/>
    <x v="0"/>
    <n v="76"/>
    <n v="21.994600000000002"/>
    <n v="34.200000000000003"/>
  </r>
  <r>
    <x v="9"/>
    <x v="0"/>
    <x v="0"/>
    <x v="2"/>
    <x v="1"/>
    <x v="0"/>
    <x v="1"/>
    <x v="0"/>
    <n v="3"/>
    <n v="0"/>
    <n v="0.79500000000000004"/>
  </r>
  <r>
    <x v="8"/>
    <x v="4"/>
    <x v="3"/>
    <x v="0"/>
    <x v="0"/>
    <x v="4"/>
    <x v="2"/>
    <x v="0"/>
    <n v="2"/>
    <n v="0"/>
    <n v="1.1000000000000001"/>
  </r>
  <r>
    <x v="5"/>
    <x v="2"/>
    <x v="2"/>
    <x v="1"/>
    <x v="1"/>
    <x v="1"/>
    <x v="3"/>
    <x v="0"/>
    <n v="12"/>
    <n v="3.56"/>
    <n v="5.4"/>
  </r>
  <r>
    <x v="9"/>
    <x v="19"/>
    <x v="2"/>
    <x v="0"/>
    <x v="1"/>
    <x v="2"/>
    <x v="2"/>
    <x v="0"/>
    <n v="1579"/>
    <n v="0"/>
    <n v="418.435"/>
  </r>
  <r>
    <x v="6"/>
    <x v="12"/>
    <x v="1"/>
    <x v="0"/>
    <x v="1"/>
    <x v="4"/>
    <x v="3"/>
    <x v="1"/>
    <n v="3"/>
    <n v="0"/>
    <n v="0"/>
  </r>
  <r>
    <x v="10"/>
    <x v="19"/>
    <x v="2"/>
    <x v="0"/>
    <x v="1"/>
    <x v="5"/>
    <x v="2"/>
    <x v="0"/>
    <n v="5"/>
    <n v="19.837900000000001"/>
    <n v="3.45"/>
  </r>
  <r>
    <x v="11"/>
    <x v="11"/>
    <x v="2"/>
    <x v="2"/>
    <x v="1"/>
    <x v="1"/>
    <x v="2"/>
    <x v="0"/>
    <n v="386"/>
    <n v="96.185000000000002"/>
    <n v="173.70000000000002"/>
  </r>
  <r>
    <x v="7"/>
    <x v="13"/>
    <x v="0"/>
    <x v="0"/>
    <x v="1"/>
    <x v="2"/>
    <x v="2"/>
    <x v="0"/>
    <n v="56"/>
    <n v="0"/>
    <n v="15.4"/>
  </r>
  <r>
    <x v="7"/>
    <x v="10"/>
    <x v="0"/>
    <x v="2"/>
    <x v="0"/>
    <x v="0"/>
    <x v="0"/>
    <x v="0"/>
    <n v="97"/>
    <n v="0"/>
    <n v="26.675000000000001"/>
  </r>
  <r>
    <x v="7"/>
    <x v="19"/>
    <x v="2"/>
    <x v="0"/>
    <x v="1"/>
    <x v="0"/>
    <x v="0"/>
    <x v="1"/>
    <n v="64"/>
    <n v="0"/>
    <n v="0"/>
  </r>
  <r>
    <x v="11"/>
    <x v="9"/>
    <x v="2"/>
    <x v="2"/>
    <x v="1"/>
    <x v="2"/>
    <x v="1"/>
    <x v="0"/>
    <n v="4"/>
    <n v="0"/>
    <n v="1.1000000000000001"/>
  </r>
  <r>
    <x v="8"/>
    <x v="10"/>
    <x v="0"/>
    <x v="0"/>
    <x v="1"/>
    <x v="0"/>
    <x v="1"/>
    <x v="0"/>
    <n v="3109"/>
    <n v="0"/>
    <n v="854.97500000000002"/>
  </r>
  <r>
    <x v="7"/>
    <x v="16"/>
    <x v="7"/>
    <x v="0"/>
    <x v="1"/>
    <x v="4"/>
    <x v="2"/>
    <x v="0"/>
    <n v="58"/>
    <n v="0"/>
    <n v="31.900000000000002"/>
  </r>
  <r>
    <x v="9"/>
    <x v="10"/>
    <x v="0"/>
    <x v="1"/>
    <x v="1"/>
    <x v="2"/>
    <x v="3"/>
    <x v="1"/>
    <n v="1"/>
    <n v="0"/>
    <n v="0"/>
  </r>
  <r>
    <x v="11"/>
    <x v="5"/>
    <x v="1"/>
    <x v="0"/>
    <x v="1"/>
    <x v="0"/>
    <x v="2"/>
    <x v="1"/>
    <n v="30"/>
    <n v="0"/>
    <n v="0"/>
  </r>
  <r>
    <x v="5"/>
    <x v="2"/>
    <x v="2"/>
    <x v="0"/>
    <x v="1"/>
    <x v="4"/>
    <x v="2"/>
    <x v="1"/>
    <n v="125"/>
    <n v="0"/>
    <n v="0"/>
  </r>
  <r>
    <x v="1"/>
    <x v="2"/>
    <x v="2"/>
    <x v="1"/>
    <x v="1"/>
    <x v="0"/>
    <x v="1"/>
    <x v="0"/>
    <n v="5"/>
    <n v="0"/>
    <n v="1.365"/>
  </r>
  <r>
    <x v="8"/>
    <x v="4"/>
    <x v="3"/>
    <x v="0"/>
    <x v="1"/>
    <x v="0"/>
    <x v="3"/>
    <x v="0"/>
    <n v="13772"/>
    <n v="0"/>
    <n v="3787.3"/>
  </r>
  <r>
    <x v="6"/>
    <x v="12"/>
    <x v="1"/>
    <x v="0"/>
    <x v="1"/>
    <x v="0"/>
    <x v="2"/>
    <x v="0"/>
    <n v="5314"/>
    <n v="0"/>
    <n v="1461.3500000000001"/>
  </r>
  <r>
    <x v="4"/>
    <x v="21"/>
    <x v="0"/>
    <x v="0"/>
    <x v="1"/>
    <x v="0"/>
    <x v="0"/>
    <x v="0"/>
    <n v="12"/>
    <n v="0"/>
    <n v="3.18"/>
  </r>
  <r>
    <x v="1"/>
    <x v="13"/>
    <x v="0"/>
    <x v="2"/>
    <x v="1"/>
    <x v="0"/>
    <x v="3"/>
    <x v="0"/>
    <n v="7"/>
    <n v="0"/>
    <n v="1.925"/>
  </r>
  <r>
    <x v="1"/>
    <x v="15"/>
    <x v="2"/>
    <x v="2"/>
    <x v="1"/>
    <x v="1"/>
    <x v="0"/>
    <x v="0"/>
    <n v="14"/>
    <n v="3.2955000000000001"/>
    <n v="6.3000000000000007"/>
  </r>
  <r>
    <x v="4"/>
    <x v="16"/>
    <x v="7"/>
    <x v="1"/>
    <x v="1"/>
    <x v="0"/>
    <x v="3"/>
    <x v="0"/>
    <n v="14"/>
    <n v="0"/>
    <n v="3.71"/>
  </r>
  <r>
    <x v="8"/>
    <x v="10"/>
    <x v="0"/>
    <x v="0"/>
    <x v="1"/>
    <x v="1"/>
    <x v="2"/>
    <x v="0"/>
    <n v="5899"/>
    <n v="1751.7791"/>
    <n v="2654.55"/>
  </r>
  <r>
    <x v="10"/>
    <x v="9"/>
    <x v="2"/>
    <x v="1"/>
    <x v="1"/>
    <x v="3"/>
    <x v="0"/>
    <x v="0"/>
    <n v="28"/>
    <n v="0"/>
    <n v="15.4"/>
  </r>
  <r>
    <x v="4"/>
    <x v="4"/>
    <x v="3"/>
    <x v="2"/>
    <x v="0"/>
    <x v="2"/>
    <x v="2"/>
    <x v="1"/>
    <n v="2"/>
    <n v="0"/>
    <n v="0"/>
  </r>
  <r>
    <x v="0"/>
    <x v="3"/>
    <x v="2"/>
    <x v="2"/>
    <x v="1"/>
    <x v="3"/>
    <x v="2"/>
    <x v="1"/>
    <n v="0"/>
    <n v="0"/>
    <n v="0"/>
  </r>
  <r>
    <x v="9"/>
    <x v="11"/>
    <x v="2"/>
    <x v="2"/>
    <x v="1"/>
    <x v="2"/>
    <x v="2"/>
    <x v="0"/>
    <n v="227"/>
    <n v="0"/>
    <n v="60.155000000000001"/>
  </r>
  <r>
    <x v="10"/>
    <x v="6"/>
    <x v="4"/>
    <x v="2"/>
    <x v="1"/>
    <x v="0"/>
    <x v="2"/>
    <x v="0"/>
    <n v="693"/>
    <n v="0"/>
    <n v="190.57500000000002"/>
  </r>
  <r>
    <x v="4"/>
    <x v="1"/>
    <x v="1"/>
    <x v="0"/>
    <x v="1"/>
    <x v="0"/>
    <x v="3"/>
    <x v="0"/>
    <n v="1557"/>
    <n v="0"/>
    <n v="412.60500000000002"/>
  </r>
  <r>
    <x v="3"/>
    <x v="19"/>
    <x v="2"/>
    <x v="0"/>
    <x v="1"/>
    <x v="3"/>
    <x v="2"/>
    <x v="1"/>
    <n v="11"/>
    <n v="0"/>
    <n v="0"/>
  </r>
  <r>
    <x v="3"/>
    <x v="2"/>
    <x v="2"/>
    <x v="1"/>
    <x v="1"/>
    <x v="3"/>
    <x v="2"/>
    <x v="1"/>
    <n v="0"/>
    <n v="0"/>
    <n v="0"/>
  </r>
  <r>
    <x v="5"/>
    <x v="17"/>
    <x v="8"/>
    <x v="0"/>
    <x v="1"/>
    <x v="3"/>
    <x v="1"/>
    <x v="1"/>
    <n v="6"/>
    <n v="0"/>
    <n v="0"/>
  </r>
  <r>
    <x v="9"/>
    <x v="10"/>
    <x v="0"/>
    <x v="2"/>
    <x v="1"/>
    <x v="0"/>
    <x v="1"/>
    <x v="1"/>
    <n v="3"/>
    <n v="0"/>
    <n v="0"/>
  </r>
  <r>
    <x v="0"/>
    <x v="16"/>
    <x v="7"/>
    <x v="2"/>
    <x v="1"/>
    <x v="2"/>
    <x v="3"/>
    <x v="0"/>
    <n v="10"/>
    <n v="0"/>
    <n v="2.65"/>
  </r>
  <r>
    <x v="8"/>
    <x v="8"/>
    <x v="5"/>
    <x v="0"/>
    <x v="1"/>
    <x v="3"/>
    <x v="0"/>
    <x v="0"/>
    <n v="19"/>
    <n v="0"/>
    <n v="10.450000000000001"/>
  </r>
  <r>
    <x v="6"/>
    <x v="16"/>
    <x v="7"/>
    <x v="0"/>
    <x v="1"/>
    <x v="3"/>
    <x v="1"/>
    <x v="0"/>
    <n v="29"/>
    <n v="0"/>
    <n v="15.950000000000001"/>
  </r>
  <r>
    <x v="5"/>
    <x v="26"/>
    <x v="2"/>
    <x v="1"/>
    <x v="1"/>
    <x v="2"/>
    <x v="2"/>
    <x v="1"/>
    <n v="2"/>
    <n v="0"/>
    <n v="0"/>
  </r>
  <r>
    <x v="6"/>
    <x v="4"/>
    <x v="3"/>
    <x v="0"/>
    <x v="1"/>
    <x v="0"/>
    <x v="1"/>
    <x v="1"/>
    <n v="33"/>
    <n v="0"/>
    <n v="0"/>
  </r>
  <r>
    <x v="5"/>
    <x v="17"/>
    <x v="8"/>
    <x v="1"/>
    <x v="1"/>
    <x v="3"/>
    <x v="2"/>
    <x v="0"/>
    <n v="30"/>
    <n v="0"/>
    <n v="16.5"/>
  </r>
  <r>
    <x v="5"/>
    <x v="13"/>
    <x v="0"/>
    <x v="1"/>
    <x v="1"/>
    <x v="2"/>
    <x v="0"/>
    <x v="0"/>
    <n v="1"/>
    <n v="0"/>
    <n v="0.26500000000000001"/>
  </r>
  <r>
    <x v="10"/>
    <x v="17"/>
    <x v="8"/>
    <x v="0"/>
    <x v="1"/>
    <x v="2"/>
    <x v="0"/>
    <x v="1"/>
    <n v="14"/>
    <n v="0"/>
    <n v="0"/>
  </r>
  <r>
    <x v="10"/>
    <x v="19"/>
    <x v="2"/>
    <x v="2"/>
    <x v="1"/>
    <x v="3"/>
    <x v="2"/>
    <x v="1"/>
    <n v="1"/>
    <n v="0"/>
    <n v="0"/>
  </r>
  <r>
    <x v="1"/>
    <x v="12"/>
    <x v="1"/>
    <x v="1"/>
    <x v="1"/>
    <x v="1"/>
    <x v="0"/>
    <x v="0"/>
    <n v="1"/>
    <n v="0.20030000000000001"/>
    <n v="0.45"/>
  </r>
  <r>
    <x v="4"/>
    <x v="17"/>
    <x v="8"/>
    <x v="1"/>
    <x v="1"/>
    <x v="4"/>
    <x v="1"/>
    <x v="0"/>
    <n v="5"/>
    <n v="0"/>
    <n v="2.75"/>
  </r>
  <r>
    <x v="1"/>
    <x v="9"/>
    <x v="2"/>
    <x v="0"/>
    <x v="1"/>
    <x v="4"/>
    <x v="1"/>
    <x v="1"/>
    <n v="1"/>
    <n v="0"/>
    <n v="0"/>
  </r>
  <r>
    <x v="7"/>
    <x v="4"/>
    <x v="3"/>
    <x v="2"/>
    <x v="1"/>
    <x v="1"/>
    <x v="3"/>
    <x v="0"/>
    <n v="230"/>
    <n v="78.543599999999998"/>
    <n v="103.5"/>
  </r>
  <r>
    <x v="11"/>
    <x v="0"/>
    <x v="0"/>
    <x v="1"/>
    <x v="1"/>
    <x v="0"/>
    <x v="2"/>
    <x v="0"/>
    <n v="6"/>
    <n v="0"/>
    <n v="1.6500000000000001"/>
  </r>
  <r>
    <x v="8"/>
    <x v="9"/>
    <x v="2"/>
    <x v="2"/>
    <x v="1"/>
    <x v="1"/>
    <x v="0"/>
    <x v="0"/>
    <n v="28"/>
    <n v="9.2855000000000008"/>
    <n v="12.600000000000001"/>
  </r>
  <r>
    <x v="10"/>
    <x v="13"/>
    <x v="0"/>
    <x v="0"/>
    <x v="1"/>
    <x v="0"/>
    <x v="0"/>
    <x v="0"/>
    <n v="93"/>
    <n v="0"/>
    <n v="25.575000000000003"/>
  </r>
  <r>
    <x v="7"/>
    <x v="0"/>
    <x v="0"/>
    <x v="0"/>
    <x v="0"/>
    <x v="1"/>
    <x v="3"/>
    <x v="0"/>
    <n v="2"/>
    <n v="0.25190000000000001"/>
    <n v="0.9"/>
  </r>
  <r>
    <x v="1"/>
    <x v="2"/>
    <x v="2"/>
    <x v="0"/>
    <x v="1"/>
    <x v="3"/>
    <x v="2"/>
    <x v="0"/>
    <n v="225"/>
    <n v="0"/>
    <n v="123.75"/>
  </r>
  <r>
    <x v="3"/>
    <x v="6"/>
    <x v="4"/>
    <x v="1"/>
    <x v="1"/>
    <x v="5"/>
    <x v="2"/>
    <x v="0"/>
    <n v="1"/>
    <n v="0.1676"/>
    <n v="0.69000000000000006"/>
  </r>
  <r>
    <x v="7"/>
    <x v="19"/>
    <x v="2"/>
    <x v="1"/>
    <x v="1"/>
    <x v="4"/>
    <x v="0"/>
    <x v="0"/>
    <n v="9"/>
    <n v="0"/>
    <n v="4.95"/>
  </r>
  <r>
    <x v="6"/>
    <x v="17"/>
    <x v="8"/>
    <x v="2"/>
    <x v="1"/>
    <x v="0"/>
    <x v="1"/>
    <x v="1"/>
    <n v="5"/>
    <n v="0"/>
    <n v="0"/>
  </r>
  <r>
    <x v="1"/>
    <x v="5"/>
    <x v="1"/>
    <x v="0"/>
    <x v="1"/>
    <x v="2"/>
    <x v="2"/>
    <x v="1"/>
    <n v="1"/>
    <n v="0"/>
    <n v="0"/>
  </r>
  <r>
    <x v="7"/>
    <x v="9"/>
    <x v="2"/>
    <x v="0"/>
    <x v="1"/>
    <x v="0"/>
    <x v="0"/>
    <x v="0"/>
    <n v="1756"/>
    <n v="0"/>
    <n v="482.90000000000003"/>
  </r>
  <r>
    <x v="4"/>
    <x v="26"/>
    <x v="2"/>
    <x v="0"/>
    <x v="1"/>
    <x v="1"/>
    <x v="0"/>
    <x v="0"/>
    <n v="1"/>
    <n v="0.25070000000000003"/>
    <n v="0.45"/>
  </r>
  <r>
    <x v="0"/>
    <x v="16"/>
    <x v="7"/>
    <x v="0"/>
    <x v="1"/>
    <x v="3"/>
    <x v="3"/>
    <x v="1"/>
    <n v="1"/>
    <n v="0"/>
    <n v="0"/>
  </r>
  <r>
    <x v="0"/>
    <x v="15"/>
    <x v="2"/>
    <x v="1"/>
    <x v="1"/>
    <x v="3"/>
    <x v="1"/>
    <x v="0"/>
    <n v="1"/>
    <n v="0"/>
    <n v="0.55000000000000004"/>
  </r>
  <r>
    <x v="2"/>
    <x v="19"/>
    <x v="2"/>
    <x v="1"/>
    <x v="1"/>
    <x v="3"/>
    <x v="3"/>
    <x v="0"/>
    <n v="7"/>
    <n v="0"/>
    <n v="3.85"/>
  </r>
  <r>
    <x v="11"/>
    <x v="11"/>
    <x v="2"/>
    <x v="0"/>
    <x v="1"/>
    <x v="4"/>
    <x v="3"/>
    <x v="1"/>
    <n v="55"/>
    <n v="0"/>
    <n v="0"/>
  </r>
  <r>
    <x v="10"/>
    <x v="1"/>
    <x v="1"/>
    <x v="1"/>
    <x v="1"/>
    <x v="2"/>
    <x v="3"/>
    <x v="0"/>
    <n v="1"/>
    <n v="0"/>
    <n v="0.27500000000000002"/>
  </r>
  <r>
    <x v="10"/>
    <x v="1"/>
    <x v="1"/>
    <x v="0"/>
    <x v="1"/>
    <x v="4"/>
    <x v="1"/>
    <x v="1"/>
    <n v="12"/>
    <n v="0"/>
    <n v="0"/>
  </r>
  <r>
    <x v="0"/>
    <x v="16"/>
    <x v="7"/>
    <x v="0"/>
    <x v="1"/>
    <x v="2"/>
    <x v="0"/>
    <x v="0"/>
    <n v="66"/>
    <n v="0"/>
    <n v="17.490000000000002"/>
  </r>
  <r>
    <x v="0"/>
    <x v="17"/>
    <x v="8"/>
    <x v="1"/>
    <x v="1"/>
    <x v="2"/>
    <x v="2"/>
    <x v="1"/>
    <n v="4"/>
    <n v="0"/>
    <n v="0"/>
  </r>
  <r>
    <x v="2"/>
    <x v="3"/>
    <x v="2"/>
    <x v="0"/>
    <x v="1"/>
    <x v="0"/>
    <x v="3"/>
    <x v="1"/>
    <n v="1"/>
    <n v="0"/>
    <n v="0"/>
  </r>
  <r>
    <x v="4"/>
    <x v="7"/>
    <x v="2"/>
    <x v="1"/>
    <x v="1"/>
    <x v="0"/>
    <x v="2"/>
    <x v="1"/>
    <n v="9"/>
    <n v="0"/>
    <n v="0"/>
  </r>
  <r>
    <x v="0"/>
    <x v="17"/>
    <x v="8"/>
    <x v="0"/>
    <x v="1"/>
    <x v="0"/>
    <x v="3"/>
    <x v="0"/>
    <n v="7095"/>
    <n v="0"/>
    <n v="1880.1750000000002"/>
  </r>
  <r>
    <x v="8"/>
    <x v="22"/>
    <x v="7"/>
    <x v="0"/>
    <x v="1"/>
    <x v="0"/>
    <x v="3"/>
    <x v="0"/>
    <n v="74"/>
    <n v="0"/>
    <n v="20.350000000000001"/>
  </r>
  <r>
    <x v="10"/>
    <x v="4"/>
    <x v="3"/>
    <x v="2"/>
    <x v="0"/>
    <x v="3"/>
    <x v="2"/>
    <x v="0"/>
    <n v="3"/>
    <n v="0"/>
    <n v="1.6500000000000001"/>
  </r>
  <r>
    <x v="3"/>
    <x v="6"/>
    <x v="4"/>
    <x v="1"/>
    <x v="0"/>
    <x v="0"/>
    <x v="0"/>
    <x v="0"/>
    <n v="14"/>
    <n v="0"/>
    <n v="3.85"/>
  </r>
  <r>
    <x v="4"/>
    <x v="11"/>
    <x v="2"/>
    <x v="2"/>
    <x v="1"/>
    <x v="2"/>
    <x v="3"/>
    <x v="1"/>
    <n v="2"/>
    <n v="0"/>
    <n v="0"/>
  </r>
  <r>
    <x v="2"/>
    <x v="10"/>
    <x v="0"/>
    <x v="2"/>
    <x v="1"/>
    <x v="4"/>
    <x v="3"/>
    <x v="0"/>
    <n v="16"/>
    <n v="0"/>
    <n v="8.8000000000000007"/>
  </r>
  <r>
    <x v="11"/>
    <x v="15"/>
    <x v="2"/>
    <x v="0"/>
    <x v="1"/>
    <x v="2"/>
    <x v="2"/>
    <x v="1"/>
    <n v="28"/>
    <n v="0"/>
    <n v="0"/>
  </r>
  <r>
    <x v="0"/>
    <x v="7"/>
    <x v="2"/>
    <x v="0"/>
    <x v="1"/>
    <x v="0"/>
    <x v="2"/>
    <x v="1"/>
    <n v="1"/>
    <n v="0"/>
    <n v="0"/>
  </r>
  <r>
    <x v="1"/>
    <x v="1"/>
    <x v="1"/>
    <x v="1"/>
    <x v="1"/>
    <x v="0"/>
    <x v="2"/>
    <x v="0"/>
    <n v="32"/>
    <n v="0"/>
    <n v="8.8000000000000007"/>
  </r>
  <r>
    <x v="7"/>
    <x v="2"/>
    <x v="2"/>
    <x v="1"/>
    <x v="1"/>
    <x v="0"/>
    <x v="2"/>
    <x v="1"/>
    <n v="3"/>
    <n v="0"/>
    <n v="0"/>
  </r>
  <r>
    <x v="0"/>
    <x v="11"/>
    <x v="2"/>
    <x v="0"/>
    <x v="1"/>
    <x v="1"/>
    <x v="3"/>
    <x v="0"/>
    <n v="1545"/>
    <n v="435.14440000000002"/>
    <n v="695.25"/>
  </r>
  <r>
    <x v="10"/>
    <x v="10"/>
    <x v="0"/>
    <x v="2"/>
    <x v="1"/>
    <x v="4"/>
    <x v="0"/>
    <x v="0"/>
    <n v="4"/>
    <n v="0"/>
    <n v="2.2000000000000002"/>
  </r>
  <r>
    <x v="11"/>
    <x v="6"/>
    <x v="4"/>
    <x v="0"/>
    <x v="0"/>
    <x v="0"/>
    <x v="3"/>
    <x v="0"/>
    <n v="1015"/>
    <n v="0"/>
    <n v="279.125"/>
  </r>
  <r>
    <x v="3"/>
    <x v="6"/>
    <x v="4"/>
    <x v="0"/>
    <x v="0"/>
    <x v="0"/>
    <x v="1"/>
    <x v="0"/>
    <n v="243"/>
    <n v="0"/>
    <n v="66.825000000000003"/>
  </r>
  <r>
    <x v="6"/>
    <x v="6"/>
    <x v="4"/>
    <x v="0"/>
    <x v="1"/>
    <x v="4"/>
    <x v="3"/>
    <x v="1"/>
    <n v="31"/>
    <n v="0"/>
    <n v="0"/>
  </r>
  <r>
    <x v="8"/>
    <x v="10"/>
    <x v="0"/>
    <x v="1"/>
    <x v="1"/>
    <x v="2"/>
    <x v="0"/>
    <x v="0"/>
    <n v="24"/>
    <n v="0"/>
    <n v="6.6000000000000005"/>
  </r>
  <r>
    <x v="1"/>
    <x v="8"/>
    <x v="5"/>
    <x v="1"/>
    <x v="1"/>
    <x v="1"/>
    <x v="2"/>
    <x v="0"/>
    <n v="37"/>
    <n v="16.1221"/>
    <n v="16.650000000000002"/>
  </r>
  <r>
    <x v="0"/>
    <x v="8"/>
    <x v="5"/>
    <x v="0"/>
    <x v="1"/>
    <x v="0"/>
    <x v="1"/>
    <x v="1"/>
    <n v="3"/>
    <n v="0"/>
    <n v="0"/>
  </r>
  <r>
    <x v="4"/>
    <x v="22"/>
    <x v="7"/>
    <x v="1"/>
    <x v="1"/>
    <x v="3"/>
    <x v="2"/>
    <x v="1"/>
    <n v="0"/>
    <n v="0"/>
    <n v="0"/>
  </r>
  <r>
    <x v="11"/>
    <x v="16"/>
    <x v="7"/>
    <x v="2"/>
    <x v="1"/>
    <x v="0"/>
    <x v="3"/>
    <x v="0"/>
    <n v="50"/>
    <n v="0"/>
    <n v="13.75"/>
  </r>
  <r>
    <x v="3"/>
    <x v="10"/>
    <x v="0"/>
    <x v="2"/>
    <x v="1"/>
    <x v="3"/>
    <x v="3"/>
    <x v="0"/>
    <n v="31"/>
    <n v="0"/>
    <n v="17.05"/>
  </r>
  <r>
    <x v="4"/>
    <x v="9"/>
    <x v="2"/>
    <x v="1"/>
    <x v="1"/>
    <x v="2"/>
    <x v="0"/>
    <x v="0"/>
    <n v="5"/>
    <n v="0"/>
    <n v="1.325"/>
  </r>
  <r>
    <x v="6"/>
    <x v="11"/>
    <x v="2"/>
    <x v="2"/>
    <x v="1"/>
    <x v="0"/>
    <x v="0"/>
    <x v="1"/>
    <n v="8"/>
    <n v="0"/>
    <n v="0"/>
  </r>
  <r>
    <x v="9"/>
    <x v="19"/>
    <x v="2"/>
    <x v="0"/>
    <x v="1"/>
    <x v="5"/>
    <x v="3"/>
    <x v="0"/>
    <n v="1"/>
    <n v="39.384799999999998"/>
    <n v="0.69000000000000006"/>
  </r>
  <r>
    <x v="7"/>
    <x v="12"/>
    <x v="1"/>
    <x v="2"/>
    <x v="1"/>
    <x v="2"/>
    <x v="0"/>
    <x v="0"/>
    <n v="5"/>
    <n v="0"/>
    <n v="1.375"/>
  </r>
  <r>
    <x v="1"/>
    <x v="4"/>
    <x v="3"/>
    <x v="2"/>
    <x v="0"/>
    <x v="2"/>
    <x v="0"/>
    <x v="1"/>
    <n v="1"/>
    <n v="0"/>
    <n v="0"/>
  </r>
  <r>
    <x v="3"/>
    <x v="10"/>
    <x v="0"/>
    <x v="0"/>
    <x v="0"/>
    <x v="2"/>
    <x v="0"/>
    <x v="1"/>
    <n v="4"/>
    <n v="0"/>
    <n v="0"/>
  </r>
  <r>
    <x v="0"/>
    <x v="8"/>
    <x v="5"/>
    <x v="1"/>
    <x v="1"/>
    <x v="2"/>
    <x v="1"/>
    <x v="0"/>
    <n v="2"/>
    <n v="0"/>
    <n v="0.53"/>
  </r>
  <r>
    <x v="7"/>
    <x v="10"/>
    <x v="0"/>
    <x v="1"/>
    <x v="0"/>
    <x v="1"/>
    <x v="2"/>
    <x v="0"/>
    <n v="25"/>
    <n v="4.9537000000000004"/>
    <n v="11.25"/>
  </r>
  <r>
    <x v="1"/>
    <x v="6"/>
    <x v="4"/>
    <x v="2"/>
    <x v="1"/>
    <x v="0"/>
    <x v="2"/>
    <x v="0"/>
    <n v="621"/>
    <n v="0"/>
    <n v="170.77500000000001"/>
  </r>
  <r>
    <x v="0"/>
    <x v="1"/>
    <x v="1"/>
    <x v="2"/>
    <x v="1"/>
    <x v="1"/>
    <x v="0"/>
    <x v="0"/>
    <n v="8"/>
    <n v="5.774"/>
    <n v="3.6"/>
  </r>
  <r>
    <x v="0"/>
    <x v="1"/>
    <x v="1"/>
    <x v="0"/>
    <x v="1"/>
    <x v="0"/>
    <x v="1"/>
    <x v="1"/>
    <n v="8"/>
    <n v="0"/>
    <n v="0"/>
  </r>
  <r>
    <x v="7"/>
    <x v="10"/>
    <x v="0"/>
    <x v="1"/>
    <x v="0"/>
    <x v="0"/>
    <x v="1"/>
    <x v="0"/>
    <n v="6"/>
    <n v="0"/>
    <n v="1.6500000000000001"/>
  </r>
  <r>
    <x v="8"/>
    <x v="6"/>
    <x v="4"/>
    <x v="0"/>
    <x v="0"/>
    <x v="3"/>
    <x v="1"/>
    <x v="0"/>
    <n v="6"/>
    <n v="0"/>
    <n v="3.3000000000000003"/>
  </r>
  <r>
    <x v="1"/>
    <x v="17"/>
    <x v="8"/>
    <x v="1"/>
    <x v="1"/>
    <x v="3"/>
    <x v="1"/>
    <x v="0"/>
    <n v="5"/>
    <n v="0"/>
    <n v="2.75"/>
  </r>
  <r>
    <x v="1"/>
    <x v="16"/>
    <x v="7"/>
    <x v="0"/>
    <x v="1"/>
    <x v="0"/>
    <x v="2"/>
    <x v="0"/>
    <n v="5195"/>
    <n v="0"/>
    <n v="1428.625"/>
  </r>
  <r>
    <x v="0"/>
    <x v="4"/>
    <x v="3"/>
    <x v="2"/>
    <x v="1"/>
    <x v="3"/>
    <x v="1"/>
    <x v="0"/>
    <n v="5"/>
    <n v="0"/>
    <n v="2.75"/>
  </r>
  <r>
    <x v="8"/>
    <x v="10"/>
    <x v="0"/>
    <x v="2"/>
    <x v="1"/>
    <x v="4"/>
    <x v="1"/>
    <x v="0"/>
    <n v="3"/>
    <n v="0"/>
    <n v="1.6500000000000001"/>
  </r>
  <r>
    <x v="1"/>
    <x v="11"/>
    <x v="2"/>
    <x v="0"/>
    <x v="1"/>
    <x v="4"/>
    <x v="2"/>
    <x v="0"/>
    <n v="150"/>
    <n v="0"/>
    <n v="82.5"/>
  </r>
  <r>
    <x v="1"/>
    <x v="17"/>
    <x v="8"/>
    <x v="0"/>
    <x v="1"/>
    <x v="3"/>
    <x v="3"/>
    <x v="1"/>
    <n v="24"/>
    <n v="0"/>
    <n v="0"/>
  </r>
  <r>
    <x v="5"/>
    <x v="10"/>
    <x v="0"/>
    <x v="0"/>
    <x v="0"/>
    <x v="0"/>
    <x v="0"/>
    <x v="0"/>
    <n v="1921"/>
    <n v="0"/>
    <n v="509.065"/>
  </r>
  <r>
    <x v="7"/>
    <x v="21"/>
    <x v="0"/>
    <x v="0"/>
    <x v="1"/>
    <x v="3"/>
    <x v="2"/>
    <x v="1"/>
    <n v="0"/>
    <n v="0"/>
    <n v="0"/>
  </r>
  <r>
    <x v="11"/>
    <x v="15"/>
    <x v="2"/>
    <x v="2"/>
    <x v="1"/>
    <x v="3"/>
    <x v="2"/>
    <x v="0"/>
    <n v="30"/>
    <n v="0"/>
    <n v="16.5"/>
  </r>
  <r>
    <x v="3"/>
    <x v="10"/>
    <x v="0"/>
    <x v="1"/>
    <x v="1"/>
    <x v="3"/>
    <x v="0"/>
    <x v="0"/>
    <n v="13"/>
    <n v="0"/>
    <n v="7.15"/>
  </r>
  <r>
    <x v="6"/>
    <x v="6"/>
    <x v="4"/>
    <x v="2"/>
    <x v="1"/>
    <x v="0"/>
    <x v="3"/>
    <x v="0"/>
    <n v="249"/>
    <n v="0"/>
    <n v="68.475000000000009"/>
  </r>
  <r>
    <x v="11"/>
    <x v="2"/>
    <x v="2"/>
    <x v="0"/>
    <x v="1"/>
    <x v="0"/>
    <x v="2"/>
    <x v="1"/>
    <n v="57"/>
    <n v="0"/>
    <n v="0"/>
  </r>
  <r>
    <x v="8"/>
    <x v="12"/>
    <x v="1"/>
    <x v="0"/>
    <x v="1"/>
    <x v="0"/>
    <x v="1"/>
    <x v="1"/>
    <n v="3"/>
    <n v="0"/>
    <n v="0"/>
  </r>
  <r>
    <x v="6"/>
    <x v="8"/>
    <x v="5"/>
    <x v="0"/>
    <x v="1"/>
    <x v="3"/>
    <x v="2"/>
    <x v="1"/>
    <n v="5"/>
    <n v="0"/>
    <n v="0"/>
  </r>
  <r>
    <x v="1"/>
    <x v="4"/>
    <x v="3"/>
    <x v="0"/>
    <x v="1"/>
    <x v="2"/>
    <x v="0"/>
    <x v="1"/>
    <n v="8"/>
    <n v="0"/>
    <n v="0"/>
  </r>
  <r>
    <x v="1"/>
    <x v="0"/>
    <x v="0"/>
    <x v="1"/>
    <x v="1"/>
    <x v="2"/>
    <x v="2"/>
    <x v="0"/>
    <n v="1"/>
    <n v="0"/>
    <n v="0.27500000000000002"/>
  </r>
  <r>
    <x v="3"/>
    <x v="10"/>
    <x v="0"/>
    <x v="1"/>
    <x v="0"/>
    <x v="1"/>
    <x v="0"/>
    <x v="0"/>
    <n v="7"/>
    <n v="1.4885000000000002"/>
    <n v="3.1500000000000004"/>
  </r>
  <r>
    <x v="9"/>
    <x v="2"/>
    <x v="2"/>
    <x v="2"/>
    <x v="1"/>
    <x v="2"/>
    <x v="2"/>
    <x v="0"/>
    <n v="25"/>
    <n v="0"/>
    <n v="6.625"/>
  </r>
  <r>
    <x v="8"/>
    <x v="13"/>
    <x v="0"/>
    <x v="0"/>
    <x v="1"/>
    <x v="1"/>
    <x v="1"/>
    <x v="0"/>
    <n v="31"/>
    <n v="16.839200000000002"/>
    <n v="13.950000000000001"/>
  </r>
  <r>
    <x v="8"/>
    <x v="22"/>
    <x v="7"/>
    <x v="0"/>
    <x v="1"/>
    <x v="3"/>
    <x v="3"/>
    <x v="0"/>
    <n v="3"/>
    <n v="0"/>
    <n v="1.6500000000000001"/>
  </r>
  <r>
    <x v="8"/>
    <x v="10"/>
    <x v="0"/>
    <x v="1"/>
    <x v="1"/>
    <x v="3"/>
    <x v="3"/>
    <x v="0"/>
    <n v="11"/>
    <n v="0"/>
    <n v="6.0500000000000007"/>
  </r>
  <r>
    <x v="0"/>
    <x v="7"/>
    <x v="2"/>
    <x v="0"/>
    <x v="1"/>
    <x v="3"/>
    <x v="3"/>
    <x v="0"/>
    <n v="1"/>
    <n v="0"/>
    <n v="0.55000000000000004"/>
  </r>
  <r>
    <x v="7"/>
    <x v="15"/>
    <x v="2"/>
    <x v="1"/>
    <x v="1"/>
    <x v="0"/>
    <x v="0"/>
    <x v="0"/>
    <n v="15"/>
    <n v="0"/>
    <n v="4.125"/>
  </r>
  <r>
    <x v="3"/>
    <x v="9"/>
    <x v="2"/>
    <x v="0"/>
    <x v="1"/>
    <x v="5"/>
    <x v="0"/>
    <x v="0"/>
    <n v="7"/>
    <n v="72.988700000000009"/>
    <n v="4.83"/>
  </r>
  <r>
    <x v="11"/>
    <x v="17"/>
    <x v="8"/>
    <x v="1"/>
    <x v="1"/>
    <x v="4"/>
    <x v="1"/>
    <x v="1"/>
    <n v="8"/>
    <n v="0"/>
    <n v="0"/>
  </r>
  <r>
    <x v="11"/>
    <x v="22"/>
    <x v="7"/>
    <x v="0"/>
    <x v="1"/>
    <x v="1"/>
    <x v="3"/>
    <x v="0"/>
    <n v="30"/>
    <n v="15.461600000000001"/>
    <n v="13.5"/>
  </r>
  <r>
    <x v="5"/>
    <x v="15"/>
    <x v="2"/>
    <x v="0"/>
    <x v="1"/>
    <x v="2"/>
    <x v="0"/>
    <x v="0"/>
    <n v="133"/>
    <n v="0"/>
    <n v="35.245000000000005"/>
  </r>
  <r>
    <x v="7"/>
    <x v="6"/>
    <x v="4"/>
    <x v="0"/>
    <x v="1"/>
    <x v="0"/>
    <x v="0"/>
    <x v="0"/>
    <n v="4278"/>
    <n v="0"/>
    <n v="1176.45"/>
  </r>
  <r>
    <x v="8"/>
    <x v="16"/>
    <x v="7"/>
    <x v="2"/>
    <x v="1"/>
    <x v="0"/>
    <x v="0"/>
    <x v="0"/>
    <n v="58"/>
    <n v="0"/>
    <n v="15.950000000000001"/>
  </r>
  <r>
    <x v="3"/>
    <x v="12"/>
    <x v="1"/>
    <x v="0"/>
    <x v="1"/>
    <x v="3"/>
    <x v="0"/>
    <x v="0"/>
    <n v="89"/>
    <n v="0"/>
    <n v="48.95"/>
  </r>
  <r>
    <x v="9"/>
    <x v="13"/>
    <x v="0"/>
    <x v="0"/>
    <x v="1"/>
    <x v="0"/>
    <x v="3"/>
    <x v="1"/>
    <n v="7"/>
    <n v="0"/>
    <n v="0"/>
  </r>
  <r>
    <x v="5"/>
    <x v="18"/>
    <x v="9"/>
    <x v="2"/>
    <x v="1"/>
    <x v="0"/>
    <x v="2"/>
    <x v="0"/>
    <n v="2"/>
    <n v="0"/>
    <n v="0.53"/>
  </r>
  <r>
    <x v="0"/>
    <x v="10"/>
    <x v="0"/>
    <x v="2"/>
    <x v="1"/>
    <x v="0"/>
    <x v="0"/>
    <x v="0"/>
    <n v="525"/>
    <n v="0"/>
    <n v="139.125"/>
  </r>
  <r>
    <x v="1"/>
    <x v="19"/>
    <x v="2"/>
    <x v="2"/>
    <x v="1"/>
    <x v="3"/>
    <x v="1"/>
    <x v="0"/>
    <n v="2"/>
    <n v="0"/>
    <n v="1.1000000000000001"/>
  </r>
  <r>
    <x v="10"/>
    <x v="10"/>
    <x v="0"/>
    <x v="2"/>
    <x v="0"/>
    <x v="3"/>
    <x v="1"/>
    <x v="1"/>
    <n v="1"/>
    <n v="0"/>
    <n v="0"/>
  </r>
  <r>
    <x v="11"/>
    <x v="11"/>
    <x v="2"/>
    <x v="0"/>
    <x v="1"/>
    <x v="0"/>
    <x v="3"/>
    <x v="1"/>
    <n v="156"/>
    <n v="0"/>
    <n v="0"/>
  </r>
  <r>
    <x v="9"/>
    <x v="9"/>
    <x v="2"/>
    <x v="0"/>
    <x v="1"/>
    <x v="0"/>
    <x v="0"/>
    <x v="1"/>
    <n v="44"/>
    <n v="0"/>
    <n v="0"/>
  </r>
  <r>
    <x v="6"/>
    <x v="7"/>
    <x v="2"/>
    <x v="2"/>
    <x v="1"/>
    <x v="0"/>
    <x v="2"/>
    <x v="0"/>
    <n v="2"/>
    <n v="0"/>
    <n v="0.55000000000000004"/>
  </r>
  <r>
    <x v="4"/>
    <x v="19"/>
    <x v="2"/>
    <x v="1"/>
    <x v="1"/>
    <x v="2"/>
    <x v="0"/>
    <x v="0"/>
    <n v="12"/>
    <n v="0"/>
    <n v="3.18"/>
  </r>
  <r>
    <x v="1"/>
    <x v="23"/>
    <x v="2"/>
    <x v="0"/>
    <x v="1"/>
    <x v="0"/>
    <x v="0"/>
    <x v="0"/>
    <n v="16"/>
    <n v="0"/>
    <n v="4.4000000000000004"/>
  </r>
  <r>
    <x v="3"/>
    <x v="15"/>
    <x v="2"/>
    <x v="1"/>
    <x v="1"/>
    <x v="1"/>
    <x v="0"/>
    <x v="0"/>
    <n v="9"/>
    <n v="3.5892000000000004"/>
    <n v="4.05"/>
  </r>
  <r>
    <x v="10"/>
    <x v="16"/>
    <x v="7"/>
    <x v="0"/>
    <x v="1"/>
    <x v="4"/>
    <x v="2"/>
    <x v="1"/>
    <n v="1"/>
    <n v="0"/>
    <n v="0"/>
  </r>
  <r>
    <x v="4"/>
    <x v="9"/>
    <x v="2"/>
    <x v="0"/>
    <x v="1"/>
    <x v="1"/>
    <x v="1"/>
    <x v="0"/>
    <n v="133"/>
    <n v="44.490500000000004"/>
    <n v="59.85"/>
  </r>
  <r>
    <x v="5"/>
    <x v="4"/>
    <x v="3"/>
    <x v="0"/>
    <x v="1"/>
    <x v="3"/>
    <x v="3"/>
    <x v="1"/>
    <n v="20"/>
    <n v="0"/>
    <n v="0"/>
  </r>
  <r>
    <x v="2"/>
    <x v="11"/>
    <x v="2"/>
    <x v="0"/>
    <x v="1"/>
    <x v="5"/>
    <x v="0"/>
    <x v="1"/>
    <n v="47"/>
    <n v="1273.0559000000001"/>
    <n v="0"/>
  </r>
  <r>
    <x v="8"/>
    <x v="26"/>
    <x v="2"/>
    <x v="1"/>
    <x v="1"/>
    <x v="3"/>
    <x v="2"/>
    <x v="1"/>
    <n v="0"/>
    <n v="0"/>
    <n v="0"/>
  </r>
  <r>
    <x v="6"/>
    <x v="4"/>
    <x v="3"/>
    <x v="2"/>
    <x v="0"/>
    <x v="3"/>
    <x v="2"/>
    <x v="1"/>
    <n v="0"/>
    <n v="0"/>
    <n v="0"/>
  </r>
  <r>
    <x v="10"/>
    <x v="0"/>
    <x v="0"/>
    <x v="2"/>
    <x v="1"/>
    <x v="2"/>
    <x v="2"/>
    <x v="0"/>
    <n v="8"/>
    <n v="0"/>
    <n v="2.2000000000000002"/>
  </r>
  <r>
    <x v="11"/>
    <x v="17"/>
    <x v="8"/>
    <x v="0"/>
    <x v="1"/>
    <x v="0"/>
    <x v="0"/>
    <x v="0"/>
    <n v="3297"/>
    <n v="0"/>
    <n v="906.67500000000007"/>
  </r>
  <r>
    <x v="6"/>
    <x v="19"/>
    <x v="2"/>
    <x v="2"/>
    <x v="1"/>
    <x v="2"/>
    <x v="3"/>
    <x v="0"/>
    <n v="25"/>
    <n v="0"/>
    <n v="6.875"/>
  </r>
  <r>
    <x v="11"/>
    <x v="16"/>
    <x v="7"/>
    <x v="1"/>
    <x v="1"/>
    <x v="0"/>
    <x v="2"/>
    <x v="0"/>
    <n v="80"/>
    <n v="0"/>
    <n v="22"/>
  </r>
  <r>
    <x v="1"/>
    <x v="5"/>
    <x v="1"/>
    <x v="0"/>
    <x v="1"/>
    <x v="3"/>
    <x v="2"/>
    <x v="0"/>
    <n v="215"/>
    <n v="0"/>
    <n v="118.25"/>
  </r>
  <r>
    <x v="8"/>
    <x v="25"/>
    <x v="11"/>
    <x v="0"/>
    <x v="1"/>
    <x v="2"/>
    <x v="1"/>
    <x v="0"/>
    <n v="1"/>
    <n v="0"/>
    <n v="0.27500000000000002"/>
  </r>
  <r>
    <x v="6"/>
    <x v="17"/>
    <x v="8"/>
    <x v="0"/>
    <x v="1"/>
    <x v="4"/>
    <x v="3"/>
    <x v="0"/>
    <n v="49"/>
    <n v="0"/>
    <n v="26.950000000000003"/>
  </r>
  <r>
    <x v="6"/>
    <x v="4"/>
    <x v="3"/>
    <x v="2"/>
    <x v="1"/>
    <x v="4"/>
    <x v="2"/>
    <x v="0"/>
    <n v="4"/>
    <n v="0"/>
    <n v="2.2000000000000002"/>
  </r>
  <r>
    <x v="11"/>
    <x v="12"/>
    <x v="1"/>
    <x v="0"/>
    <x v="1"/>
    <x v="4"/>
    <x v="2"/>
    <x v="1"/>
    <n v="60"/>
    <n v="0"/>
    <n v="0"/>
  </r>
  <r>
    <x v="8"/>
    <x v="15"/>
    <x v="2"/>
    <x v="1"/>
    <x v="1"/>
    <x v="0"/>
    <x v="2"/>
    <x v="0"/>
    <n v="104"/>
    <n v="0"/>
    <n v="28.6"/>
  </r>
  <r>
    <x v="11"/>
    <x v="10"/>
    <x v="0"/>
    <x v="2"/>
    <x v="1"/>
    <x v="3"/>
    <x v="2"/>
    <x v="1"/>
    <n v="4"/>
    <n v="0"/>
    <n v="0"/>
  </r>
  <r>
    <x v="2"/>
    <x v="0"/>
    <x v="0"/>
    <x v="2"/>
    <x v="1"/>
    <x v="1"/>
    <x v="1"/>
    <x v="0"/>
    <n v="26"/>
    <n v="8.5531000000000006"/>
    <n v="11.700000000000001"/>
  </r>
  <r>
    <x v="7"/>
    <x v="19"/>
    <x v="2"/>
    <x v="1"/>
    <x v="1"/>
    <x v="3"/>
    <x v="2"/>
    <x v="1"/>
    <n v="1"/>
    <n v="0"/>
    <n v="0"/>
  </r>
  <r>
    <x v="3"/>
    <x v="29"/>
    <x v="1"/>
    <x v="2"/>
    <x v="1"/>
    <x v="2"/>
    <x v="3"/>
    <x v="0"/>
    <n v="1"/>
    <n v="0"/>
    <n v="0.27500000000000002"/>
  </r>
  <r>
    <x v="11"/>
    <x v="21"/>
    <x v="0"/>
    <x v="0"/>
    <x v="0"/>
    <x v="1"/>
    <x v="0"/>
    <x v="0"/>
    <n v="2"/>
    <n v="0.21820000000000001"/>
    <n v="0.9"/>
  </r>
  <r>
    <x v="3"/>
    <x v="23"/>
    <x v="2"/>
    <x v="2"/>
    <x v="1"/>
    <x v="0"/>
    <x v="0"/>
    <x v="0"/>
    <n v="2"/>
    <n v="0"/>
    <n v="0.55000000000000004"/>
  </r>
  <r>
    <x v="11"/>
    <x v="16"/>
    <x v="7"/>
    <x v="2"/>
    <x v="1"/>
    <x v="1"/>
    <x v="1"/>
    <x v="0"/>
    <n v="1"/>
    <n v="1.9676"/>
    <n v="0.45"/>
  </r>
  <r>
    <x v="8"/>
    <x v="12"/>
    <x v="1"/>
    <x v="2"/>
    <x v="1"/>
    <x v="0"/>
    <x v="0"/>
    <x v="0"/>
    <n v="57"/>
    <n v="0"/>
    <n v="15.675000000000001"/>
  </r>
  <r>
    <x v="5"/>
    <x v="22"/>
    <x v="7"/>
    <x v="2"/>
    <x v="1"/>
    <x v="0"/>
    <x v="2"/>
    <x v="0"/>
    <n v="15"/>
    <n v="0"/>
    <n v="3.9750000000000001"/>
  </r>
  <r>
    <x v="11"/>
    <x v="9"/>
    <x v="2"/>
    <x v="0"/>
    <x v="1"/>
    <x v="0"/>
    <x v="1"/>
    <x v="1"/>
    <n v="20"/>
    <n v="0"/>
    <n v="0"/>
  </r>
  <r>
    <x v="5"/>
    <x v="8"/>
    <x v="5"/>
    <x v="2"/>
    <x v="1"/>
    <x v="1"/>
    <x v="3"/>
    <x v="0"/>
    <n v="5"/>
    <n v="0.76940000000000008"/>
    <n v="2.25"/>
  </r>
  <r>
    <x v="8"/>
    <x v="19"/>
    <x v="2"/>
    <x v="0"/>
    <x v="1"/>
    <x v="0"/>
    <x v="2"/>
    <x v="0"/>
    <n v="15551"/>
    <n v="0"/>
    <n v="4276.5250000000005"/>
  </r>
  <r>
    <x v="10"/>
    <x v="25"/>
    <x v="11"/>
    <x v="0"/>
    <x v="1"/>
    <x v="0"/>
    <x v="2"/>
    <x v="0"/>
    <n v="39"/>
    <n v="0"/>
    <n v="10.725"/>
  </r>
  <r>
    <x v="11"/>
    <x v="11"/>
    <x v="2"/>
    <x v="2"/>
    <x v="1"/>
    <x v="2"/>
    <x v="2"/>
    <x v="1"/>
    <n v="17"/>
    <n v="0"/>
    <n v="0"/>
  </r>
  <r>
    <x v="6"/>
    <x v="19"/>
    <x v="2"/>
    <x v="0"/>
    <x v="1"/>
    <x v="2"/>
    <x v="0"/>
    <x v="0"/>
    <n v="290"/>
    <n v="0"/>
    <n v="79.75"/>
  </r>
  <r>
    <x v="7"/>
    <x v="2"/>
    <x v="2"/>
    <x v="0"/>
    <x v="1"/>
    <x v="4"/>
    <x v="2"/>
    <x v="1"/>
    <n v="89"/>
    <n v="0"/>
    <n v="0"/>
  </r>
  <r>
    <x v="3"/>
    <x v="19"/>
    <x v="2"/>
    <x v="0"/>
    <x v="1"/>
    <x v="2"/>
    <x v="3"/>
    <x v="1"/>
    <n v="19"/>
    <n v="0"/>
    <n v="0"/>
  </r>
  <r>
    <x v="4"/>
    <x v="11"/>
    <x v="2"/>
    <x v="2"/>
    <x v="1"/>
    <x v="4"/>
    <x v="3"/>
    <x v="0"/>
    <n v="4"/>
    <n v="0"/>
    <n v="2.2000000000000002"/>
  </r>
  <r>
    <x v="2"/>
    <x v="10"/>
    <x v="0"/>
    <x v="1"/>
    <x v="0"/>
    <x v="3"/>
    <x v="2"/>
    <x v="0"/>
    <n v="19"/>
    <n v="0"/>
    <n v="10.450000000000001"/>
  </r>
  <r>
    <x v="5"/>
    <x v="1"/>
    <x v="1"/>
    <x v="0"/>
    <x v="1"/>
    <x v="4"/>
    <x v="0"/>
    <x v="0"/>
    <n v="28"/>
    <n v="0"/>
    <n v="15.4"/>
  </r>
  <r>
    <x v="3"/>
    <x v="25"/>
    <x v="11"/>
    <x v="2"/>
    <x v="1"/>
    <x v="3"/>
    <x v="2"/>
    <x v="1"/>
    <n v="0"/>
    <n v="0"/>
    <n v="0"/>
  </r>
  <r>
    <x v="9"/>
    <x v="19"/>
    <x v="2"/>
    <x v="2"/>
    <x v="1"/>
    <x v="0"/>
    <x v="0"/>
    <x v="0"/>
    <n v="145"/>
    <n v="0"/>
    <n v="38.425000000000004"/>
  </r>
  <r>
    <x v="1"/>
    <x v="12"/>
    <x v="1"/>
    <x v="2"/>
    <x v="1"/>
    <x v="1"/>
    <x v="2"/>
    <x v="0"/>
    <n v="35"/>
    <n v="8.9428000000000001"/>
    <n v="15.75"/>
  </r>
  <r>
    <x v="7"/>
    <x v="8"/>
    <x v="5"/>
    <x v="0"/>
    <x v="1"/>
    <x v="4"/>
    <x v="0"/>
    <x v="1"/>
    <n v="17"/>
    <n v="0"/>
    <n v="0"/>
  </r>
  <r>
    <x v="5"/>
    <x v="19"/>
    <x v="2"/>
    <x v="1"/>
    <x v="1"/>
    <x v="0"/>
    <x v="1"/>
    <x v="0"/>
    <n v="21"/>
    <n v="0"/>
    <n v="5.5650000000000004"/>
  </r>
  <r>
    <x v="4"/>
    <x v="6"/>
    <x v="4"/>
    <x v="2"/>
    <x v="1"/>
    <x v="4"/>
    <x v="2"/>
    <x v="0"/>
    <n v="3"/>
    <n v="0"/>
    <n v="1.6500000000000001"/>
  </r>
  <r>
    <x v="5"/>
    <x v="11"/>
    <x v="2"/>
    <x v="0"/>
    <x v="1"/>
    <x v="4"/>
    <x v="1"/>
    <x v="1"/>
    <n v="9"/>
    <n v="0"/>
    <n v="0"/>
  </r>
  <r>
    <x v="5"/>
    <x v="6"/>
    <x v="4"/>
    <x v="0"/>
    <x v="1"/>
    <x v="2"/>
    <x v="0"/>
    <x v="0"/>
    <n v="517"/>
    <n v="0"/>
    <n v="137.005"/>
  </r>
  <r>
    <x v="10"/>
    <x v="9"/>
    <x v="2"/>
    <x v="0"/>
    <x v="1"/>
    <x v="4"/>
    <x v="1"/>
    <x v="0"/>
    <n v="2"/>
    <n v="0"/>
    <n v="1.1000000000000001"/>
  </r>
  <r>
    <x v="1"/>
    <x v="17"/>
    <x v="8"/>
    <x v="1"/>
    <x v="1"/>
    <x v="1"/>
    <x v="2"/>
    <x v="0"/>
    <n v="38"/>
    <n v="13.9625"/>
    <n v="17.100000000000001"/>
  </r>
  <r>
    <x v="0"/>
    <x v="18"/>
    <x v="9"/>
    <x v="0"/>
    <x v="1"/>
    <x v="3"/>
    <x v="3"/>
    <x v="0"/>
    <n v="1"/>
    <n v="0"/>
    <n v="0.55000000000000004"/>
  </r>
  <r>
    <x v="3"/>
    <x v="11"/>
    <x v="2"/>
    <x v="0"/>
    <x v="1"/>
    <x v="2"/>
    <x v="3"/>
    <x v="1"/>
    <n v="42"/>
    <n v="0"/>
    <n v="0"/>
  </r>
  <r>
    <x v="4"/>
    <x v="9"/>
    <x v="2"/>
    <x v="0"/>
    <x v="1"/>
    <x v="0"/>
    <x v="0"/>
    <x v="1"/>
    <n v="27"/>
    <n v="0"/>
    <n v="0"/>
  </r>
  <r>
    <x v="11"/>
    <x v="8"/>
    <x v="5"/>
    <x v="0"/>
    <x v="1"/>
    <x v="1"/>
    <x v="3"/>
    <x v="0"/>
    <n v="67"/>
    <n v="20.1889"/>
    <n v="30.150000000000002"/>
  </r>
  <r>
    <x v="9"/>
    <x v="17"/>
    <x v="8"/>
    <x v="1"/>
    <x v="1"/>
    <x v="5"/>
    <x v="2"/>
    <x v="0"/>
    <n v="1"/>
    <n v="9.100200000000001"/>
    <n v="0.69000000000000006"/>
  </r>
  <r>
    <x v="10"/>
    <x v="4"/>
    <x v="3"/>
    <x v="0"/>
    <x v="0"/>
    <x v="4"/>
    <x v="1"/>
    <x v="0"/>
    <n v="1"/>
    <n v="0"/>
    <n v="0.55000000000000004"/>
  </r>
  <r>
    <x v="7"/>
    <x v="19"/>
    <x v="2"/>
    <x v="2"/>
    <x v="1"/>
    <x v="0"/>
    <x v="1"/>
    <x v="1"/>
    <n v="2"/>
    <n v="0"/>
    <n v="0"/>
  </r>
  <r>
    <x v="2"/>
    <x v="2"/>
    <x v="2"/>
    <x v="1"/>
    <x v="1"/>
    <x v="1"/>
    <x v="1"/>
    <x v="0"/>
    <n v="6"/>
    <n v="1.3382000000000001"/>
    <n v="2.7"/>
  </r>
  <r>
    <x v="7"/>
    <x v="10"/>
    <x v="0"/>
    <x v="0"/>
    <x v="0"/>
    <x v="4"/>
    <x v="1"/>
    <x v="0"/>
    <n v="8"/>
    <n v="0"/>
    <n v="4.4000000000000004"/>
  </r>
  <r>
    <x v="4"/>
    <x v="9"/>
    <x v="2"/>
    <x v="2"/>
    <x v="1"/>
    <x v="0"/>
    <x v="1"/>
    <x v="0"/>
    <n v="27"/>
    <n v="0"/>
    <n v="7.1550000000000002"/>
  </r>
  <r>
    <x v="4"/>
    <x v="10"/>
    <x v="0"/>
    <x v="1"/>
    <x v="0"/>
    <x v="1"/>
    <x v="2"/>
    <x v="0"/>
    <n v="13"/>
    <n v="2.6757"/>
    <n v="5.8500000000000005"/>
  </r>
  <r>
    <x v="1"/>
    <x v="26"/>
    <x v="2"/>
    <x v="0"/>
    <x v="1"/>
    <x v="3"/>
    <x v="0"/>
    <x v="0"/>
    <n v="1"/>
    <n v="0"/>
    <n v="0.55000000000000004"/>
  </r>
  <r>
    <x v="5"/>
    <x v="8"/>
    <x v="5"/>
    <x v="2"/>
    <x v="1"/>
    <x v="0"/>
    <x v="2"/>
    <x v="0"/>
    <n v="127"/>
    <n v="0"/>
    <n v="33.655000000000001"/>
  </r>
  <r>
    <x v="9"/>
    <x v="11"/>
    <x v="2"/>
    <x v="1"/>
    <x v="1"/>
    <x v="4"/>
    <x v="0"/>
    <x v="1"/>
    <n v="3"/>
    <n v="0"/>
    <n v="0"/>
  </r>
  <r>
    <x v="10"/>
    <x v="2"/>
    <x v="2"/>
    <x v="1"/>
    <x v="1"/>
    <x v="1"/>
    <x v="0"/>
    <x v="0"/>
    <n v="2"/>
    <n v="0.31880000000000003"/>
    <n v="0.9"/>
  </r>
  <r>
    <x v="4"/>
    <x v="0"/>
    <x v="0"/>
    <x v="1"/>
    <x v="1"/>
    <x v="0"/>
    <x v="2"/>
    <x v="0"/>
    <n v="9"/>
    <n v="0"/>
    <n v="2.3850000000000002"/>
  </r>
  <r>
    <x v="6"/>
    <x v="16"/>
    <x v="7"/>
    <x v="2"/>
    <x v="1"/>
    <x v="3"/>
    <x v="3"/>
    <x v="0"/>
    <n v="2"/>
    <n v="0"/>
    <n v="1.1000000000000001"/>
  </r>
  <r>
    <x v="7"/>
    <x v="8"/>
    <x v="5"/>
    <x v="1"/>
    <x v="1"/>
    <x v="2"/>
    <x v="2"/>
    <x v="0"/>
    <n v="4"/>
    <n v="0"/>
    <n v="1.1000000000000001"/>
  </r>
  <r>
    <x v="6"/>
    <x v="9"/>
    <x v="2"/>
    <x v="0"/>
    <x v="1"/>
    <x v="4"/>
    <x v="1"/>
    <x v="0"/>
    <n v="3"/>
    <n v="0"/>
    <n v="1.6500000000000001"/>
  </r>
  <r>
    <x v="5"/>
    <x v="5"/>
    <x v="1"/>
    <x v="2"/>
    <x v="1"/>
    <x v="0"/>
    <x v="2"/>
    <x v="0"/>
    <n v="53"/>
    <n v="0"/>
    <n v="14.045"/>
  </r>
  <r>
    <x v="2"/>
    <x v="11"/>
    <x v="2"/>
    <x v="1"/>
    <x v="1"/>
    <x v="2"/>
    <x v="2"/>
    <x v="1"/>
    <n v="12"/>
    <n v="0"/>
    <n v="0"/>
  </r>
  <r>
    <x v="2"/>
    <x v="4"/>
    <x v="3"/>
    <x v="0"/>
    <x v="1"/>
    <x v="3"/>
    <x v="1"/>
    <x v="1"/>
    <n v="5"/>
    <n v="0"/>
    <n v="0"/>
  </r>
  <r>
    <x v="0"/>
    <x v="11"/>
    <x v="2"/>
    <x v="2"/>
    <x v="1"/>
    <x v="0"/>
    <x v="0"/>
    <x v="0"/>
    <n v="328"/>
    <n v="0"/>
    <n v="86.92"/>
  </r>
  <r>
    <x v="5"/>
    <x v="10"/>
    <x v="0"/>
    <x v="0"/>
    <x v="0"/>
    <x v="3"/>
    <x v="1"/>
    <x v="1"/>
    <n v="2"/>
    <n v="0"/>
    <n v="0"/>
  </r>
  <r>
    <x v="9"/>
    <x v="10"/>
    <x v="0"/>
    <x v="2"/>
    <x v="1"/>
    <x v="1"/>
    <x v="3"/>
    <x v="0"/>
    <n v="180"/>
    <n v="59.313500000000005"/>
    <n v="81"/>
  </r>
  <r>
    <x v="7"/>
    <x v="10"/>
    <x v="0"/>
    <x v="0"/>
    <x v="0"/>
    <x v="5"/>
    <x v="3"/>
    <x v="0"/>
    <n v="3"/>
    <n v="6.6016000000000004"/>
    <n v="2.0700000000000003"/>
  </r>
  <r>
    <x v="8"/>
    <x v="6"/>
    <x v="4"/>
    <x v="0"/>
    <x v="0"/>
    <x v="1"/>
    <x v="0"/>
    <x v="0"/>
    <n v="237"/>
    <n v="86.638900000000007"/>
    <n v="106.65"/>
  </r>
  <r>
    <x v="3"/>
    <x v="15"/>
    <x v="2"/>
    <x v="0"/>
    <x v="1"/>
    <x v="4"/>
    <x v="2"/>
    <x v="0"/>
    <n v="24"/>
    <n v="0"/>
    <n v="13.200000000000001"/>
  </r>
  <r>
    <x v="10"/>
    <x v="19"/>
    <x v="2"/>
    <x v="1"/>
    <x v="1"/>
    <x v="5"/>
    <x v="0"/>
    <x v="0"/>
    <n v="3"/>
    <n v="38.8703"/>
    <n v="2.0700000000000003"/>
  </r>
  <r>
    <x v="3"/>
    <x v="17"/>
    <x v="8"/>
    <x v="2"/>
    <x v="1"/>
    <x v="0"/>
    <x v="2"/>
    <x v="0"/>
    <n v="2119"/>
    <n v="0"/>
    <n v="582.72500000000002"/>
  </r>
  <r>
    <x v="8"/>
    <x v="9"/>
    <x v="2"/>
    <x v="0"/>
    <x v="1"/>
    <x v="1"/>
    <x v="0"/>
    <x v="0"/>
    <n v="431"/>
    <n v="138.90620000000001"/>
    <n v="193.95000000000002"/>
  </r>
  <r>
    <x v="3"/>
    <x v="16"/>
    <x v="7"/>
    <x v="0"/>
    <x v="1"/>
    <x v="0"/>
    <x v="2"/>
    <x v="1"/>
    <n v="20"/>
    <n v="0"/>
    <n v="0"/>
  </r>
  <r>
    <x v="1"/>
    <x v="4"/>
    <x v="3"/>
    <x v="2"/>
    <x v="1"/>
    <x v="2"/>
    <x v="3"/>
    <x v="0"/>
    <n v="36"/>
    <n v="0"/>
    <n v="9.85"/>
  </r>
  <r>
    <x v="5"/>
    <x v="10"/>
    <x v="0"/>
    <x v="0"/>
    <x v="1"/>
    <x v="2"/>
    <x v="1"/>
    <x v="1"/>
    <n v="13"/>
    <n v="0"/>
    <n v="0"/>
  </r>
  <r>
    <x v="4"/>
    <x v="8"/>
    <x v="5"/>
    <x v="0"/>
    <x v="1"/>
    <x v="1"/>
    <x v="0"/>
    <x v="0"/>
    <n v="150"/>
    <n v="46.4878"/>
    <n v="67.5"/>
  </r>
  <r>
    <x v="5"/>
    <x v="15"/>
    <x v="2"/>
    <x v="0"/>
    <x v="1"/>
    <x v="5"/>
    <x v="0"/>
    <x v="1"/>
    <n v="25"/>
    <n v="650.42230000000006"/>
    <n v="0"/>
  </r>
  <r>
    <x v="1"/>
    <x v="10"/>
    <x v="0"/>
    <x v="1"/>
    <x v="1"/>
    <x v="2"/>
    <x v="0"/>
    <x v="0"/>
    <n v="30"/>
    <n v="0"/>
    <n v="8.25"/>
  </r>
  <r>
    <x v="5"/>
    <x v="15"/>
    <x v="2"/>
    <x v="1"/>
    <x v="1"/>
    <x v="5"/>
    <x v="2"/>
    <x v="0"/>
    <n v="45"/>
    <n v="1016.4754"/>
    <n v="31.05"/>
  </r>
  <r>
    <x v="0"/>
    <x v="8"/>
    <x v="5"/>
    <x v="2"/>
    <x v="1"/>
    <x v="0"/>
    <x v="0"/>
    <x v="1"/>
    <n v="9"/>
    <n v="0"/>
    <n v="0"/>
  </r>
  <r>
    <x v="3"/>
    <x v="10"/>
    <x v="0"/>
    <x v="0"/>
    <x v="1"/>
    <x v="2"/>
    <x v="1"/>
    <x v="1"/>
    <n v="10"/>
    <n v="0"/>
    <n v="0"/>
  </r>
  <r>
    <x v="9"/>
    <x v="19"/>
    <x v="2"/>
    <x v="0"/>
    <x v="1"/>
    <x v="0"/>
    <x v="0"/>
    <x v="0"/>
    <n v="2997"/>
    <n v="0"/>
    <n v="794.20500000000004"/>
  </r>
  <r>
    <x v="8"/>
    <x v="14"/>
    <x v="6"/>
    <x v="0"/>
    <x v="1"/>
    <x v="0"/>
    <x v="2"/>
    <x v="0"/>
    <n v="7"/>
    <n v="0"/>
    <n v="1.925"/>
  </r>
  <r>
    <x v="3"/>
    <x v="6"/>
    <x v="4"/>
    <x v="1"/>
    <x v="1"/>
    <x v="2"/>
    <x v="0"/>
    <x v="0"/>
    <n v="10"/>
    <n v="0"/>
    <n v="2.75"/>
  </r>
  <r>
    <x v="7"/>
    <x v="25"/>
    <x v="11"/>
    <x v="0"/>
    <x v="1"/>
    <x v="3"/>
    <x v="2"/>
    <x v="1"/>
    <n v="0"/>
    <n v="0"/>
    <n v="0"/>
  </r>
  <r>
    <x v="11"/>
    <x v="12"/>
    <x v="1"/>
    <x v="0"/>
    <x v="1"/>
    <x v="3"/>
    <x v="2"/>
    <x v="0"/>
    <n v="536"/>
    <n v="0"/>
    <n v="294.8"/>
  </r>
  <r>
    <x v="9"/>
    <x v="6"/>
    <x v="4"/>
    <x v="2"/>
    <x v="0"/>
    <x v="0"/>
    <x v="0"/>
    <x v="0"/>
    <n v="35"/>
    <n v="0"/>
    <n v="9.2750000000000004"/>
  </r>
  <r>
    <x v="8"/>
    <x v="17"/>
    <x v="8"/>
    <x v="1"/>
    <x v="1"/>
    <x v="1"/>
    <x v="3"/>
    <x v="0"/>
    <n v="20"/>
    <n v="3.6508000000000003"/>
    <n v="9"/>
  </r>
  <r>
    <x v="3"/>
    <x v="12"/>
    <x v="1"/>
    <x v="0"/>
    <x v="1"/>
    <x v="4"/>
    <x v="0"/>
    <x v="0"/>
    <n v="95"/>
    <n v="0"/>
    <n v="52.25"/>
  </r>
  <r>
    <x v="10"/>
    <x v="0"/>
    <x v="0"/>
    <x v="0"/>
    <x v="1"/>
    <x v="0"/>
    <x v="1"/>
    <x v="1"/>
    <n v="4"/>
    <n v="0"/>
    <n v="0"/>
  </r>
  <r>
    <x v="1"/>
    <x v="17"/>
    <x v="8"/>
    <x v="1"/>
    <x v="1"/>
    <x v="0"/>
    <x v="0"/>
    <x v="0"/>
    <n v="82"/>
    <n v="0"/>
    <n v="22.55"/>
  </r>
  <r>
    <x v="10"/>
    <x v="17"/>
    <x v="8"/>
    <x v="2"/>
    <x v="1"/>
    <x v="5"/>
    <x v="3"/>
    <x v="0"/>
    <n v="1"/>
    <n v="9.7170000000000005"/>
    <n v="0.69000000000000006"/>
  </r>
  <r>
    <x v="6"/>
    <x v="17"/>
    <x v="8"/>
    <x v="1"/>
    <x v="1"/>
    <x v="4"/>
    <x v="0"/>
    <x v="0"/>
    <n v="1"/>
    <n v="0"/>
    <n v="0.55000000000000004"/>
  </r>
  <r>
    <x v="11"/>
    <x v="10"/>
    <x v="0"/>
    <x v="1"/>
    <x v="0"/>
    <x v="0"/>
    <x v="1"/>
    <x v="0"/>
    <n v="4"/>
    <n v="0"/>
    <n v="1.1000000000000001"/>
  </r>
  <r>
    <x v="10"/>
    <x v="12"/>
    <x v="1"/>
    <x v="1"/>
    <x v="1"/>
    <x v="4"/>
    <x v="1"/>
    <x v="1"/>
    <n v="8"/>
    <n v="0"/>
    <n v="0"/>
  </r>
  <r>
    <x v="5"/>
    <x v="0"/>
    <x v="0"/>
    <x v="0"/>
    <x v="0"/>
    <x v="3"/>
    <x v="2"/>
    <x v="1"/>
    <n v="0"/>
    <n v="0"/>
    <n v="0"/>
  </r>
  <r>
    <x v="6"/>
    <x v="15"/>
    <x v="2"/>
    <x v="0"/>
    <x v="1"/>
    <x v="3"/>
    <x v="3"/>
    <x v="1"/>
    <n v="1"/>
    <n v="0"/>
    <n v="0"/>
  </r>
  <r>
    <x v="11"/>
    <x v="10"/>
    <x v="0"/>
    <x v="1"/>
    <x v="1"/>
    <x v="0"/>
    <x v="2"/>
    <x v="1"/>
    <n v="40"/>
    <n v="0"/>
    <n v="0"/>
  </r>
  <r>
    <x v="7"/>
    <x v="5"/>
    <x v="1"/>
    <x v="0"/>
    <x v="1"/>
    <x v="0"/>
    <x v="0"/>
    <x v="0"/>
    <n v="270"/>
    <n v="0"/>
    <n v="74.25"/>
  </r>
  <r>
    <x v="3"/>
    <x v="23"/>
    <x v="2"/>
    <x v="0"/>
    <x v="1"/>
    <x v="1"/>
    <x v="2"/>
    <x v="0"/>
    <n v="6"/>
    <n v="0.77240000000000009"/>
    <n v="2.7"/>
  </r>
  <r>
    <x v="6"/>
    <x v="4"/>
    <x v="3"/>
    <x v="0"/>
    <x v="1"/>
    <x v="1"/>
    <x v="0"/>
    <x v="0"/>
    <n v="3525"/>
    <n v="1187.8093000000001"/>
    <n v="1586.25"/>
  </r>
  <r>
    <x v="1"/>
    <x v="1"/>
    <x v="1"/>
    <x v="2"/>
    <x v="1"/>
    <x v="3"/>
    <x v="1"/>
    <x v="0"/>
    <n v="1"/>
    <n v="0"/>
    <n v="0.55000000000000004"/>
  </r>
  <r>
    <x v="10"/>
    <x v="16"/>
    <x v="7"/>
    <x v="1"/>
    <x v="1"/>
    <x v="3"/>
    <x v="2"/>
    <x v="1"/>
    <n v="0"/>
    <n v="0"/>
    <n v="0"/>
  </r>
  <r>
    <x v="9"/>
    <x v="4"/>
    <x v="3"/>
    <x v="0"/>
    <x v="1"/>
    <x v="2"/>
    <x v="2"/>
    <x v="0"/>
    <n v="4416"/>
    <n v="0"/>
    <n v="1170.24"/>
  </r>
  <r>
    <x v="4"/>
    <x v="0"/>
    <x v="0"/>
    <x v="0"/>
    <x v="1"/>
    <x v="4"/>
    <x v="0"/>
    <x v="0"/>
    <n v="10"/>
    <n v="0"/>
    <n v="5.5"/>
  </r>
  <r>
    <x v="11"/>
    <x v="2"/>
    <x v="2"/>
    <x v="0"/>
    <x v="1"/>
    <x v="3"/>
    <x v="3"/>
    <x v="1"/>
    <n v="1"/>
    <n v="0"/>
    <n v="0"/>
  </r>
  <r>
    <x v="0"/>
    <x v="10"/>
    <x v="0"/>
    <x v="0"/>
    <x v="1"/>
    <x v="4"/>
    <x v="0"/>
    <x v="0"/>
    <n v="160"/>
    <n v="0"/>
    <n v="88"/>
  </r>
  <r>
    <x v="0"/>
    <x v="9"/>
    <x v="2"/>
    <x v="2"/>
    <x v="1"/>
    <x v="3"/>
    <x v="3"/>
    <x v="1"/>
    <n v="3"/>
    <n v="0"/>
    <n v="0"/>
  </r>
  <r>
    <x v="8"/>
    <x v="13"/>
    <x v="0"/>
    <x v="2"/>
    <x v="1"/>
    <x v="0"/>
    <x v="0"/>
    <x v="0"/>
    <n v="2"/>
    <n v="0"/>
    <n v="0.55000000000000004"/>
  </r>
  <r>
    <x v="10"/>
    <x v="1"/>
    <x v="1"/>
    <x v="0"/>
    <x v="1"/>
    <x v="2"/>
    <x v="2"/>
    <x v="0"/>
    <n v="557"/>
    <n v="0"/>
    <n v="153.17500000000001"/>
  </r>
  <r>
    <x v="4"/>
    <x v="9"/>
    <x v="2"/>
    <x v="0"/>
    <x v="1"/>
    <x v="0"/>
    <x v="3"/>
    <x v="0"/>
    <n v="2627"/>
    <n v="0"/>
    <n v="696.15500000000009"/>
  </r>
  <r>
    <x v="5"/>
    <x v="12"/>
    <x v="1"/>
    <x v="2"/>
    <x v="1"/>
    <x v="1"/>
    <x v="0"/>
    <x v="0"/>
    <n v="12"/>
    <n v="3.6096000000000004"/>
    <n v="5.4"/>
  </r>
  <r>
    <x v="2"/>
    <x v="11"/>
    <x v="2"/>
    <x v="2"/>
    <x v="1"/>
    <x v="1"/>
    <x v="3"/>
    <x v="0"/>
    <n v="118"/>
    <n v="35.1509"/>
    <n v="53.1"/>
  </r>
  <r>
    <x v="6"/>
    <x v="21"/>
    <x v="0"/>
    <x v="0"/>
    <x v="1"/>
    <x v="2"/>
    <x v="0"/>
    <x v="0"/>
    <n v="4"/>
    <n v="0"/>
    <n v="1.1000000000000001"/>
  </r>
  <r>
    <x v="8"/>
    <x v="25"/>
    <x v="11"/>
    <x v="0"/>
    <x v="1"/>
    <x v="3"/>
    <x v="2"/>
    <x v="1"/>
    <n v="0"/>
    <n v="0"/>
    <n v="0"/>
  </r>
  <r>
    <x v="9"/>
    <x v="8"/>
    <x v="5"/>
    <x v="0"/>
    <x v="1"/>
    <x v="4"/>
    <x v="1"/>
    <x v="0"/>
    <n v="5"/>
    <n v="0"/>
    <n v="2.75"/>
  </r>
  <r>
    <x v="2"/>
    <x v="1"/>
    <x v="1"/>
    <x v="2"/>
    <x v="1"/>
    <x v="1"/>
    <x v="1"/>
    <x v="0"/>
    <n v="1"/>
    <n v="0.185"/>
    <n v="0.45"/>
  </r>
  <r>
    <x v="1"/>
    <x v="5"/>
    <x v="1"/>
    <x v="2"/>
    <x v="1"/>
    <x v="2"/>
    <x v="0"/>
    <x v="0"/>
    <n v="1"/>
    <n v="0"/>
    <n v="0.27500000000000002"/>
  </r>
  <r>
    <x v="0"/>
    <x v="4"/>
    <x v="3"/>
    <x v="0"/>
    <x v="1"/>
    <x v="5"/>
    <x v="3"/>
    <x v="0"/>
    <n v="6"/>
    <n v="12.455200000000001"/>
    <n v="4.1400000000000006"/>
  </r>
  <r>
    <x v="9"/>
    <x v="27"/>
    <x v="12"/>
    <x v="0"/>
    <x v="1"/>
    <x v="3"/>
    <x v="2"/>
    <x v="1"/>
    <n v="0"/>
    <n v="0"/>
    <n v="0"/>
  </r>
  <r>
    <x v="5"/>
    <x v="19"/>
    <x v="2"/>
    <x v="2"/>
    <x v="1"/>
    <x v="0"/>
    <x v="3"/>
    <x v="0"/>
    <n v="262"/>
    <n v="0"/>
    <n v="69.430000000000007"/>
  </r>
  <r>
    <x v="8"/>
    <x v="11"/>
    <x v="2"/>
    <x v="0"/>
    <x v="1"/>
    <x v="4"/>
    <x v="2"/>
    <x v="0"/>
    <n v="181"/>
    <n v="0"/>
    <n v="99.550000000000011"/>
  </r>
  <r>
    <x v="11"/>
    <x v="16"/>
    <x v="7"/>
    <x v="2"/>
    <x v="1"/>
    <x v="2"/>
    <x v="1"/>
    <x v="0"/>
    <n v="1"/>
    <n v="0"/>
    <n v="0.27500000000000002"/>
  </r>
  <r>
    <x v="4"/>
    <x v="17"/>
    <x v="8"/>
    <x v="2"/>
    <x v="1"/>
    <x v="0"/>
    <x v="3"/>
    <x v="0"/>
    <n v="526"/>
    <n v="0"/>
    <n v="139.39000000000001"/>
  </r>
  <r>
    <x v="10"/>
    <x v="11"/>
    <x v="2"/>
    <x v="0"/>
    <x v="1"/>
    <x v="3"/>
    <x v="2"/>
    <x v="1"/>
    <n v="37"/>
    <n v="0"/>
    <n v="0"/>
  </r>
  <r>
    <x v="0"/>
    <x v="10"/>
    <x v="0"/>
    <x v="1"/>
    <x v="0"/>
    <x v="0"/>
    <x v="1"/>
    <x v="0"/>
    <n v="10"/>
    <n v="0"/>
    <n v="2.65"/>
  </r>
  <r>
    <x v="6"/>
    <x v="16"/>
    <x v="7"/>
    <x v="1"/>
    <x v="1"/>
    <x v="1"/>
    <x v="3"/>
    <x v="0"/>
    <n v="23"/>
    <n v="3.3330000000000002"/>
    <n v="10.35"/>
  </r>
  <r>
    <x v="7"/>
    <x v="10"/>
    <x v="0"/>
    <x v="0"/>
    <x v="0"/>
    <x v="0"/>
    <x v="1"/>
    <x v="1"/>
    <n v="22"/>
    <n v="0"/>
    <n v="0"/>
  </r>
  <r>
    <x v="8"/>
    <x v="1"/>
    <x v="1"/>
    <x v="2"/>
    <x v="1"/>
    <x v="2"/>
    <x v="3"/>
    <x v="0"/>
    <n v="6"/>
    <n v="0"/>
    <n v="1.6500000000000001"/>
  </r>
  <r>
    <x v="11"/>
    <x v="10"/>
    <x v="0"/>
    <x v="0"/>
    <x v="0"/>
    <x v="1"/>
    <x v="3"/>
    <x v="0"/>
    <n v="237"/>
    <n v="76.319800000000001"/>
    <n v="106.65"/>
  </r>
  <r>
    <x v="9"/>
    <x v="0"/>
    <x v="0"/>
    <x v="0"/>
    <x v="0"/>
    <x v="1"/>
    <x v="3"/>
    <x v="0"/>
    <n v="2"/>
    <n v="3.5700000000000003E-2"/>
    <n v="0.9"/>
  </r>
  <r>
    <x v="0"/>
    <x v="1"/>
    <x v="1"/>
    <x v="1"/>
    <x v="1"/>
    <x v="0"/>
    <x v="2"/>
    <x v="0"/>
    <n v="25"/>
    <n v="0"/>
    <n v="6.625"/>
  </r>
  <r>
    <x v="5"/>
    <x v="14"/>
    <x v="6"/>
    <x v="0"/>
    <x v="1"/>
    <x v="2"/>
    <x v="3"/>
    <x v="0"/>
    <n v="1"/>
    <n v="0"/>
    <n v="0.26500000000000001"/>
  </r>
  <r>
    <x v="5"/>
    <x v="9"/>
    <x v="2"/>
    <x v="0"/>
    <x v="1"/>
    <x v="3"/>
    <x v="2"/>
    <x v="0"/>
    <n v="945"/>
    <n v="0"/>
    <n v="519.75"/>
  </r>
  <r>
    <x v="9"/>
    <x v="6"/>
    <x v="4"/>
    <x v="0"/>
    <x v="0"/>
    <x v="1"/>
    <x v="3"/>
    <x v="0"/>
    <n v="225"/>
    <n v="56.820700000000002"/>
    <n v="101.25"/>
  </r>
  <r>
    <x v="9"/>
    <x v="9"/>
    <x v="2"/>
    <x v="1"/>
    <x v="1"/>
    <x v="4"/>
    <x v="0"/>
    <x v="0"/>
    <n v="2"/>
    <n v="0"/>
    <n v="1.1000000000000001"/>
  </r>
  <r>
    <x v="4"/>
    <x v="12"/>
    <x v="1"/>
    <x v="0"/>
    <x v="1"/>
    <x v="4"/>
    <x v="2"/>
    <x v="0"/>
    <n v="53"/>
    <n v="0"/>
    <n v="29.150000000000002"/>
  </r>
  <r>
    <x v="10"/>
    <x v="14"/>
    <x v="6"/>
    <x v="0"/>
    <x v="1"/>
    <x v="0"/>
    <x v="1"/>
    <x v="0"/>
    <n v="1"/>
    <n v="0"/>
    <n v="0.27500000000000002"/>
  </r>
  <r>
    <x v="7"/>
    <x v="6"/>
    <x v="4"/>
    <x v="0"/>
    <x v="1"/>
    <x v="3"/>
    <x v="2"/>
    <x v="0"/>
    <n v="1706"/>
    <n v="0"/>
    <n v="938.30000000000007"/>
  </r>
  <r>
    <x v="0"/>
    <x v="5"/>
    <x v="1"/>
    <x v="2"/>
    <x v="1"/>
    <x v="2"/>
    <x v="2"/>
    <x v="0"/>
    <n v="8"/>
    <n v="0"/>
    <n v="2.12"/>
  </r>
  <r>
    <x v="4"/>
    <x v="2"/>
    <x v="2"/>
    <x v="2"/>
    <x v="1"/>
    <x v="0"/>
    <x v="3"/>
    <x v="0"/>
    <n v="58"/>
    <n v="0"/>
    <n v="15.370000000000001"/>
  </r>
  <r>
    <x v="5"/>
    <x v="17"/>
    <x v="8"/>
    <x v="1"/>
    <x v="1"/>
    <x v="0"/>
    <x v="2"/>
    <x v="1"/>
    <n v="11"/>
    <n v="0"/>
    <n v="0"/>
  </r>
  <r>
    <x v="6"/>
    <x v="15"/>
    <x v="2"/>
    <x v="1"/>
    <x v="1"/>
    <x v="3"/>
    <x v="0"/>
    <x v="0"/>
    <n v="1"/>
    <n v="0"/>
    <n v="0.55000000000000004"/>
  </r>
  <r>
    <x v="2"/>
    <x v="22"/>
    <x v="7"/>
    <x v="0"/>
    <x v="1"/>
    <x v="4"/>
    <x v="2"/>
    <x v="1"/>
    <n v="2"/>
    <n v="0"/>
    <n v="0"/>
  </r>
  <r>
    <x v="8"/>
    <x v="5"/>
    <x v="1"/>
    <x v="0"/>
    <x v="1"/>
    <x v="3"/>
    <x v="3"/>
    <x v="0"/>
    <n v="20"/>
    <n v="0"/>
    <n v="11"/>
  </r>
  <r>
    <x v="3"/>
    <x v="9"/>
    <x v="2"/>
    <x v="2"/>
    <x v="1"/>
    <x v="1"/>
    <x v="3"/>
    <x v="0"/>
    <n v="33"/>
    <n v="10.4251"/>
    <n v="14.850000000000001"/>
  </r>
  <r>
    <x v="10"/>
    <x v="17"/>
    <x v="8"/>
    <x v="1"/>
    <x v="1"/>
    <x v="1"/>
    <x v="0"/>
    <x v="0"/>
    <n v="22"/>
    <n v="8.7498000000000005"/>
    <n v="9.9"/>
  </r>
  <r>
    <x v="4"/>
    <x v="17"/>
    <x v="8"/>
    <x v="2"/>
    <x v="1"/>
    <x v="3"/>
    <x v="0"/>
    <x v="0"/>
    <n v="38"/>
    <n v="0"/>
    <n v="20.900000000000002"/>
  </r>
  <r>
    <x v="2"/>
    <x v="16"/>
    <x v="7"/>
    <x v="1"/>
    <x v="1"/>
    <x v="3"/>
    <x v="2"/>
    <x v="0"/>
    <n v="3"/>
    <n v="0"/>
    <n v="1.6500000000000001"/>
  </r>
  <r>
    <x v="7"/>
    <x v="9"/>
    <x v="2"/>
    <x v="0"/>
    <x v="1"/>
    <x v="3"/>
    <x v="3"/>
    <x v="1"/>
    <n v="1"/>
    <n v="0"/>
    <n v="0"/>
  </r>
  <r>
    <x v="4"/>
    <x v="8"/>
    <x v="5"/>
    <x v="0"/>
    <x v="1"/>
    <x v="4"/>
    <x v="2"/>
    <x v="0"/>
    <n v="13"/>
    <n v="0"/>
    <n v="7.15"/>
  </r>
  <r>
    <x v="3"/>
    <x v="1"/>
    <x v="1"/>
    <x v="2"/>
    <x v="1"/>
    <x v="4"/>
    <x v="2"/>
    <x v="0"/>
    <n v="12"/>
    <n v="0"/>
    <n v="6.6000000000000005"/>
  </r>
  <r>
    <x v="5"/>
    <x v="13"/>
    <x v="0"/>
    <x v="0"/>
    <x v="1"/>
    <x v="2"/>
    <x v="2"/>
    <x v="1"/>
    <n v="1"/>
    <n v="0"/>
    <n v="0"/>
  </r>
  <r>
    <x v="6"/>
    <x v="26"/>
    <x v="2"/>
    <x v="0"/>
    <x v="1"/>
    <x v="3"/>
    <x v="3"/>
    <x v="0"/>
    <n v="1"/>
    <n v="0"/>
    <n v="0.55000000000000004"/>
  </r>
  <r>
    <x v="4"/>
    <x v="19"/>
    <x v="2"/>
    <x v="2"/>
    <x v="1"/>
    <x v="1"/>
    <x v="2"/>
    <x v="0"/>
    <n v="82"/>
    <n v="16.54"/>
    <n v="36.9"/>
  </r>
  <r>
    <x v="10"/>
    <x v="10"/>
    <x v="0"/>
    <x v="2"/>
    <x v="0"/>
    <x v="4"/>
    <x v="3"/>
    <x v="1"/>
    <n v="20"/>
    <n v="0"/>
    <n v="0"/>
  </r>
  <r>
    <x v="9"/>
    <x v="17"/>
    <x v="8"/>
    <x v="2"/>
    <x v="1"/>
    <x v="5"/>
    <x v="0"/>
    <x v="0"/>
    <n v="18"/>
    <n v="179.0986"/>
    <n v="12.42"/>
  </r>
  <r>
    <x v="6"/>
    <x v="10"/>
    <x v="0"/>
    <x v="0"/>
    <x v="1"/>
    <x v="4"/>
    <x v="2"/>
    <x v="0"/>
    <n v="145"/>
    <n v="0"/>
    <n v="79.75"/>
  </r>
  <r>
    <x v="4"/>
    <x v="8"/>
    <x v="5"/>
    <x v="1"/>
    <x v="1"/>
    <x v="3"/>
    <x v="0"/>
    <x v="0"/>
    <n v="1"/>
    <n v="0"/>
    <n v="0.55000000000000004"/>
  </r>
  <r>
    <x v="11"/>
    <x v="11"/>
    <x v="2"/>
    <x v="0"/>
    <x v="1"/>
    <x v="5"/>
    <x v="0"/>
    <x v="0"/>
    <n v="15"/>
    <n v="222.72710000000001"/>
    <n v="10.35"/>
  </r>
  <r>
    <x v="9"/>
    <x v="1"/>
    <x v="1"/>
    <x v="1"/>
    <x v="1"/>
    <x v="3"/>
    <x v="2"/>
    <x v="0"/>
    <n v="5"/>
    <n v="0"/>
    <n v="2.75"/>
  </r>
  <r>
    <x v="9"/>
    <x v="5"/>
    <x v="1"/>
    <x v="1"/>
    <x v="1"/>
    <x v="3"/>
    <x v="2"/>
    <x v="1"/>
    <n v="0"/>
    <n v="0"/>
    <n v="0"/>
  </r>
  <r>
    <x v="11"/>
    <x v="18"/>
    <x v="9"/>
    <x v="2"/>
    <x v="1"/>
    <x v="3"/>
    <x v="2"/>
    <x v="1"/>
    <n v="0"/>
    <n v="0"/>
    <n v="0"/>
  </r>
  <r>
    <x v="1"/>
    <x v="9"/>
    <x v="2"/>
    <x v="1"/>
    <x v="1"/>
    <x v="3"/>
    <x v="2"/>
    <x v="0"/>
    <n v="17"/>
    <n v="0"/>
    <n v="9.35"/>
  </r>
  <r>
    <x v="11"/>
    <x v="10"/>
    <x v="0"/>
    <x v="0"/>
    <x v="1"/>
    <x v="2"/>
    <x v="3"/>
    <x v="0"/>
    <n v="1199"/>
    <n v="0"/>
    <n v="329.72500000000002"/>
  </r>
  <r>
    <x v="1"/>
    <x v="8"/>
    <x v="5"/>
    <x v="1"/>
    <x v="1"/>
    <x v="3"/>
    <x v="3"/>
    <x v="0"/>
    <n v="1"/>
    <n v="0"/>
    <n v="0.55000000000000004"/>
  </r>
  <r>
    <x v="1"/>
    <x v="12"/>
    <x v="1"/>
    <x v="2"/>
    <x v="1"/>
    <x v="4"/>
    <x v="0"/>
    <x v="0"/>
    <n v="6"/>
    <n v="0"/>
    <n v="3.3000000000000003"/>
  </r>
  <r>
    <x v="9"/>
    <x v="19"/>
    <x v="2"/>
    <x v="2"/>
    <x v="1"/>
    <x v="3"/>
    <x v="3"/>
    <x v="0"/>
    <n v="14"/>
    <n v="0"/>
    <n v="7.7"/>
  </r>
  <r>
    <x v="9"/>
    <x v="11"/>
    <x v="2"/>
    <x v="1"/>
    <x v="1"/>
    <x v="0"/>
    <x v="0"/>
    <x v="0"/>
    <n v="125"/>
    <n v="0"/>
    <n v="33.125"/>
  </r>
  <r>
    <x v="7"/>
    <x v="10"/>
    <x v="0"/>
    <x v="2"/>
    <x v="1"/>
    <x v="4"/>
    <x v="3"/>
    <x v="0"/>
    <n v="26"/>
    <n v="0"/>
    <n v="14.3"/>
  </r>
  <r>
    <x v="8"/>
    <x v="9"/>
    <x v="2"/>
    <x v="1"/>
    <x v="1"/>
    <x v="0"/>
    <x v="1"/>
    <x v="0"/>
    <n v="27"/>
    <n v="0"/>
    <n v="7.4250000000000007"/>
  </r>
  <r>
    <x v="7"/>
    <x v="17"/>
    <x v="8"/>
    <x v="1"/>
    <x v="1"/>
    <x v="5"/>
    <x v="0"/>
    <x v="0"/>
    <n v="3"/>
    <n v="8.5362000000000009"/>
    <n v="2.0700000000000003"/>
  </r>
  <r>
    <x v="8"/>
    <x v="15"/>
    <x v="2"/>
    <x v="1"/>
    <x v="1"/>
    <x v="4"/>
    <x v="2"/>
    <x v="0"/>
    <n v="2"/>
    <n v="0"/>
    <n v="1.1000000000000001"/>
  </r>
  <r>
    <x v="2"/>
    <x v="4"/>
    <x v="3"/>
    <x v="2"/>
    <x v="1"/>
    <x v="0"/>
    <x v="1"/>
    <x v="1"/>
    <n v="3"/>
    <n v="0"/>
    <n v="0"/>
  </r>
  <r>
    <x v="3"/>
    <x v="0"/>
    <x v="0"/>
    <x v="0"/>
    <x v="1"/>
    <x v="0"/>
    <x v="0"/>
    <x v="0"/>
    <n v="355"/>
    <n v="0"/>
    <n v="97.625"/>
  </r>
  <r>
    <x v="3"/>
    <x v="10"/>
    <x v="0"/>
    <x v="1"/>
    <x v="1"/>
    <x v="4"/>
    <x v="2"/>
    <x v="0"/>
    <n v="3"/>
    <n v="0"/>
    <n v="1.6500000000000001"/>
  </r>
  <r>
    <x v="0"/>
    <x v="17"/>
    <x v="8"/>
    <x v="2"/>
    <x v="1"/>
    <x v="3"/>
    <x v="1"/>
    <x v="0"/>
    <n v="4"/>
    <n v="0"/>
    <n v="2.2000000000000002"/>
  </r>
  <r>
    <x v="7"/>
    <x v="10"/>
    <x v="0"/>
    <x v="2"/>
    <x v="1"/>
    <x v="1"/>
    <x v="3"/>
    <x v="0"/>
    <n v="352"/>
    <n v="149.48820000000001"/>
    <n v="158.4"/>
  </r>
  <r>
    <x v="8"/>
    <x v="18"/>
    <x v="9"/>
    <x v="1"/>
    <x v="1"/>
    <x v="0"/>
    <x v="1"/>
    <x v="0"/>
    <n v="1"/>
    <n v="0"/>
    <n v="0.27500000000000002"/>
  </r>
  <r>
    <x v="2"/>
    <x v="1"/>
    <x v="1"/>
    <x v="0"/>
    <x v="1"/>
    <x v="4"/>
    <x v="0"/>
    <x v="0"/>
    <n v="5"/>
    <n v="0"/>
    <n v="2.75"/>
  </r>
  <r>
    <x v="4"/>
    <x v="17"/>
    <x v="8"/>
    <x v="0"/>
    <x v="1"/>
    <x v="1"/>
    <x v="0"/>
    <x v="0"/>
    <n v="996"/>
    <n v="306.2799"/>
    <n v="448.20000000000005"/>
  </r>
  <r>
    <x v="8"/>
    <x v="17"/>
    <x v="8"/>
    <x v="0"/>
    <x v="1"/>
    <x v="2"/>
    <x v="2"/>
    <x v="0"/>
    <n v="2036"/>
    <n v="0"/>
    <n v="559.9"/>
  </r>
  <r>
    <x v="1"/>
    <x v="6"/>
    <x v="4"/>
    <x v="1"/>
    <x v="1"/>
    <x v="4"/>
    <x v="3"/>
    <x v="0"/>
    <n v="1"/>
    <n v="0"/>
    <n v="0.55000000000000004"/>
  </r>
  <r>
    <x v="2"/>
    <x v="17"/>
    <x v="8"/>
    <x v="0"/>
    <x v="1"/>
    <x v="2"/>
    <x v="0"/>
    <x v="0"/>
    <n v="389"/>
    <n v="0"/>
    <n v="106.97500000000001"/>
  </r>
  <r>
    <x v="11"/>
    <x v="4"/>
    <x v="3"/>
    <x v="2"/>
    <x v="1"/>
    <x v="3"/>
    <x v="2"/>
    <x v="1"/>
    <n v="2"/>
    <n v="0"/>
    <n v="0"/>
  </r>
  <r>
    <x v="3"/>
    <x v="6"/>
    <x v="4"/>
    <x v="0"/>
    <x v="0"/>
    <x v="2"/>
    <x v="1"/>
    <x v="0"/>
    <n v="24"/>
    <n v="0"/>
    <n v="6.6000000000000005"/>
  </r>
  <r>
    <x v="5"/>
    <x v="26"/>
    <x v="2"/>
    <x v="0"/>
    <x v="1"/>
    <x v="1"/>
    <x v="0"/>
    <x v="0"/>
    <n v="8"/>
    <n v="5.4744000000000002"/>
    <n v="3.6"/>
  </r>
  <r>
    <x v="10"/>
    <x v="10"/>
    <x v="0"/>
    <x v="2"/>
    <x v="0"/>
    <x v="0"/>
    <x v="0"/>
    <x v="1"/>
    <n v="2"/>
    <n v="0"/>
    <n v="0"/>
  </r>
  <r>
    <x v="3"/>
    <x v="4"/>
    <x v="3"/>
    <x v="0"/>
    <x v="1"/>
    <x v="5"/>
    <x v="2"/>
    <x v="0"/>
    <n v="9"/>
    <n v="60.041600000000003"/>
    <n v="6.21"/>
  </r>
  <r>
    <x v="7"/>
    <x v="4"/>
    <x v="3"/>
    <x v="0"/>
    <x v="0"/>
    <x v="4"/>
    <x v="1"/>
    <x v="0"/>
    <n v="3"/>
    <n v="0"/>
    <n v="1.6500000000000001"/>
  </r>
  <r>
    <x v="4"/>
    <x v="4"/>
    <x v="3"/>
    <x v="0"/>
    <x v="1"/>
    <x v="4"/>
    <x v="0"/>
    <x v="0"/>
    <n v="369"/>
    <n v="0"/>
    <n v="202.95000000000002"/>
  </r>
  <r>
    <x v="11"/>
    <x v="5"/>
    <x v="1"/>
    <x v="2"/>
    <x v="1"/>
    <x v="0"/>
    <x v="2"/>
    <x v="1"/>
    <n v="1"/>
    <n v="0"/>
    <n v="0"/>
  </r>
  <r>
    <x v="3"/>
    <x v="0"/>
    <x v="0"/>
    <x v="2"/>
    <x v="1"/>
    <x v="1"/>
    <x v="0"/>
    <x v="0"/>
    <n v="23"/>
    <n v="6.3201000000000001"/>
    <n v="10.35"/>
  </r>
  <r>
    <x v="3"/>
    <x v="10"/>
    <x v="0"/>
    <x v="0"/>
    <x v="1"/>
    <x v="4"/>
    <x v="0"/>
    <x v="1"/>
    <n v="233"/>
    <n v="0"/>
    <n v="0"/>
  </r>
  <r>
    <x v="5"/>
    <x v="9"/>
    <x v="2"/>
    <x v="2"/>
    <x v="1"/>
    <x v="2"/>
    <x v="2"/>
    <x v="0"/>
    <n v="72"/>
    <n v="0"/>
    <n v="19.080000000000002"/>
  </r>
  <r>
    <x v="6"/>
    <x v="19"/>
    <x v="2"/>
    <x v="1"/>
    <x v="1"/>
    <x v="1"/>
    <x v="1"/>
    <x v="0"/>
    <n v="11"/>
    <n v="6.0914999999999999"/>
    <n v="4.95"/>
  </r>
  <r>
    <x v="5"/>
    <x v="6"/>
    <x v="4"/>
    <x v="0"/>
    <x v="0"/>
    <x v="1"/>
    <x v="3"/>
    <x v="0"/>
    <n v="478"/>
    <n v="160.97580000000002"/>
    <n v="215.10000000000002"/>
  </r>
  <r>
    <x v="2"/>
    <x v="17"/>
    <x v="8"/>
    <x v="0"/>
    <x v="1"/>
    <x v="3"/>
    <x v="2"/>
    <x v="0"/>
    <n v="1606"/>
    <n v="0"/>
    <n v="883.30000000000007"/>
  </r>
  <r>
    <x v="7"/>
    <x v="17"/>
    <x v="8"/>
    <x v="0"/>
    <x v="1"/>
    <x v="4"/>
    <x v="3"/>
    <x v="0"/>
    <n v="37"/>
    <n v="0"/>
    <n v="20.350000000000001"/>
  </r>
  <r>
    <x v="1"/>
    <x v="13"/>
    <x v="0"/>
    <x v="0"/>
    <x v="1"/>
    <x v="2"/>
    <x v="1"/>
    <x v="0"/>
    <n v="7"/>
    <n v="0"/>
    <n v="1.915"/>
  </r>
  <r>
    <x v="10"/>
    <x v="22"/>
    <x v="7"/>
    <x v="0"/>
    <x v="1"/>
    <x v="0"/>
    <x v="0"/>
    <x v="0"/>
    <n v="51"/>
    <n v="0"/>
    <n v="14.025"/>
  </r>
  <r>
    <x v="1"/>
    <x v="12"/>
    <x v="1"/>
    <x v="0"/>
    <x v="1"/>
    <x v="2"/>
    <x v="0"/>
    <x v="0"/>
    <n v="120"/>
    <n v="0"/>
    <n v="33"/>
  </r>
  <r>
    <x v="7"/>
    <x v="15"/>
    <x v="2"/>
    <x v="2"/>
    <x v="1"/>
    <x v="2"/>
    <x v="3"/>
    <x v="0"/>
    <n v="13"/>
    <n v="0"/>
    <n v="3.5750000000000002"/>
  </r>
  <r>
    <x v="11"/>
    <x v="9"/>
    <x v="2"/>
    <x v="0"/>
    <x v="1"/>
    <x v="4"/>
    <x v="3"/>
    <x v="1"/>
    <n v="23"/>
    <n v="0"/>
    <n v="0"/>
  </r>
  <r>
    <x v="3"/>
    <x v="10"/>
    <x v="0"/>
    <x v="0"/>
    <x v="0"/>
    <x v="3"/>
    <x v="1"/>
    <x v="0"/>
    <n v="38"/>
    <n v="0"/>
    <n v="20.900000000000002"/>
  </r>
  <r>
    <x v="2"/>
    <x v="19"/>
    <x v="2"/>
    <x v="1"/>
    <x v="1"/>
    <x v="4"/>
    <x v="3"/>
    <x v="1"/>
    <n v="9"/>
    <n v="0"/>
    <n v="0"/>
  </r>
  <r>
    <x v="9"/>
    <x v="12"/>
    <x v="1"/>
    <x v="1"/>
    <x v="1"/>
    <x v="0"/>
    <x v="2"/>
    <x v="0"/>
    <n v="75"/>
    <n v="0"/>
    <n v="19.875"/>
  </r>
  <r>
    <x v="9"/>
    <x v="16"/>
    <x v="7"/>
    <x v="2"/>
    <x v="1"/>
    <x v="2"/>
    <x v="1"/>
    <x v="0"/>
    <n v="4"/>
    <n v="0"/>
    <n v="1.06"/>
  </r>
  <r>
    <x v="9"/>
    <x v="28"/>
    <x v="13"/>
    <x v="2"/>
    <x v="1"/>
    <x v="3"/>
    <x v="2"/>
    <x v="1"/>
    <n v="0"/>
    <n v="0"/>
    <n v="0"/>
  </r>
  <r>
    <x v="3"/>
    <x v="14"/>
    <x v="6"/>
    <x v="0"/>
    <x v="1"/>
    <x v="3"/>
    <x v="2"/>
    <x v="1"/>
    <n v="0"/>
    <n v="0"/>
    <n v="0"/>
  </r>
  <r>
    <x v="0"/>
    <x v="4"/>
    <x v="3"/>
    <x v="2"/>
    <x v="1"/>
    <x v="0"/>
    <x v="0"/>
    <x v="0"/>
    <n v="145"/>
    <n v="0"/>
    <n v="38.425000000000004"/>
  </r>
  <r>
    <x v="8"/>
    <x v="18"/>
    <x v="9"/>
    <x v="0"/>
    <x v="0"/>
    <x v="0"/>
    <x v="2"/>
    <x v="0"/>
    <n v="1"/>
    <n v="0"/>
    <n v="0.27500000000000002"/>
  </r>
  <r>
    <x v="6"/>
    <x v="10"/>
    <x v="0"/>
    <x v="0"/>
    <x v="1"/>
    <x v="2"/>
    <x v="0"/>
    <x v="1"/>
    <n v="45"/>
    <n v="0"/>
    <n v="0"/>
  </r>
  <r>
    <x v="2"/>
    <x v="10"/>
    <x v="0"/>
    <x v="0"/>
    <x v="1"/>
    <x v="2"/>
    <x v="3"/>
    <x v="0"/>
    <n v="1343"/>
    <n v="0"/>
    <n v="369.32500000000005"/>
  </r>
  <r>
    <x v="11"/>
    <x v="4"/>
    <x v="3"/>
    <x v="0"/>
    <x v="1"/>
    <x v="0"/>
    <x v="1"/>
    <x v="1"/>
    <n v="24"/>
    <n v="0"/>
    <n v="0"/>
  </r>
  <r>
    <x v="11"/>
    <x v="9"/>
    <x v="2"/>
    <x v="0"/>
    <x v="1"/>
    <x v="5"/>
    <x v="0"/>
    <x v="0"/>
    <n v="8"/>
    <n v="188.57090000000002"/>
    <n v="5.5200000000000005"/>
  </r>
  <r>
    <x v="4"/>
    <x v="3"/>
    <x v="2"/>
    <x v="0"/>
    <x v="1"/>
    <x v="2"/>
    <x v="3"/>
    <x v="1"/>
    <n v="2"/>
    <n v="0"/>
    <n v="0"/>
  </r>
  <r>
    <x v="10"/>
    <x v="26"/>
    <x v="2"/>
    <x v="0"/>
    <x v="1"/>
    <x v="0"/>
    <x v="2"/>
    <x v="1"/>
    <n v="55"/>
    <n v="0"/>
    <n v="0"/>
  </r>
  <r>
    <x v="6"/>
    <x v="4"/>
    <x v="3"/>
    <x v="0"/>
    <x v="0"/>
    <x v="0"/>
    <x v="2"/>
    <x v="0"/>
    <n v="830"/>
    <n v="0"/>
    <n v="228.25"/>
  </r>
  <r>
    <x v="8"/>
    <x v="11"/>
    <x v="2"/>
    <x v="0"/>
    <x v="1"/>
    <x v="1"/>
    <x v="3"/>
    <x v="0"/>
    <n v="1460"/>
    <n v="448.8974"/>
    <n v="657"/>
  </r>
  <r>
    <x v="10"/>
    <x v="2"/>
    <x v="2"/>
    <x v="2"/>
    <x v="1"/>
    <x v="0"/>
    <x v="0"/>
    <x v="0"/>
    <n v="32"/>
    <n v="0"/>
    <n v="8.8000000000000007"/>
  </r>
  <r>
    <x v="11"/>
    <x v="17"/>
    <x v="8"/>
    <x v="2"/>
    <x v="1"/>
    <x v="0"/>
    <x v="0"/>
    <x v="1"/>
    <n v="10"/>
    <n v="0"/>
    <n v="0"/>
  </r>
  <r>
    <x v="7"/>
    <x v="16"/>
    <x v="7"/>
    <x v="2"/>
    <x v="1"/>
    <x v="3"/>
    <x v="3"/>
    <x v="0"/>
    <n v="1"/>
    <n v="0"/>
    <n v="0.55000000000000004"/>
  </r>
  <r>
    <x v="6"/>
    <x v="6"/>
    <x v="4"/>
    <x v="1"/>
    <x v="1"/>
    <x v="2"/>
    <x v="3"/>
    <x v="0"/>
    <n v="9"/>
    <n v="0"/>
    <n v="2.4750000000000001"/>
  </r>
  <r>
    <x v="6"/>
    <x v="13"/>
    <x v="0"/>
    <x v="2"/>
    <x v="1"/>
    <x v="4"/>
    <x v="0"/>
    <x v="0"/>
    <n v="3"/>
    <n v="0"/>
    <n v="1.6500000000000001"/>
  </r>
  <r>
    <x v="5"/>
    <x v="17"/>
    <x v="8"/>
    <x v="2"/>
    <x v="1"/>
    <x v="2"/>
    <x v="1"/>
    <x v="0"/>
    <n v="14"/>
    <n v="0"/>
    <n v="3.71"/>
  </r>
  <r>
    <x v="5"/>
    <x v="6"/>
    <x v="4"/>
    <x v="0"/>
    <x v="0"/>
    <x v="2"/>
    <x v="1"/>
    <x v="0"/>
    <n v="12"/>
    <n v="0"/>
    <n v="3.18"/>
  </r>
  <r>
    <x v="6"/>
    <x v="6"/>
    <x v="4"/>
    <x v="2"/>
    <x v="1"/>
    <x v="2"/>
    <x v="2"/>
    <x v="1"/>
    <n v="3"/>
    <n v="0"/>
    <n v="0"/>
  </r>
  <r>
    <x v="0"/>
    <x v="19"/>
    <x v="2"/>
    <x v="0"/>
    <x v="1"/>
    <x v="2"/>
    <x v="0"/>
    <x v="0"/>
    <n v="328"/>
    <n v="0"/>
    <n v="86.92"/>
  </r>
  <r>
    <x v="3"/>
    <x v="17"/>
    <x v="8"/>
    <x v="1"/>
    <x v="1"/>
    <x v="0"/>
    <x v="3"/>
    <x v="0"/>
    <n v="84"/>
    <n v="0"/>
    <n v="23.1"/>
  </r>
  <r>
    <x v="5"/>
    <x v="9"/>
    <x v="2"/>
    <x v="0"/>
    <x v="1"/>
    <x v="5"/>
    <x v="2"/>
    <x v="0"/>
    <n v="2"/>
    <n v="7.5184000000000006"/>
    <n v="1.3800000000000001"/>
  </r>
  <r>
    <x v="5"/>
    <x v="15"/>
    <x v="2"/>
    <x v="1"/>
    <x v="1"/>
    <x v="1"/>
    <x v="2"/>
    <x v="0"/>
    <n v="13"/>
    <n v="1.4757"/>
    <n v="5.8500000000000005"/>
  </r>
  <r>
    <x v="2"/>
    <x v="9"/>
    <x v="2"/>
    <x v="2"/>
    <x v="1"/>
    <x v="0"/>
    <x v="0"/>
    <x v="0"/>
    <n v="82"/>
    <n v="0"/>
    <n v="22.55"/>
  </r>
  <r>
    <x v="11"/>
    <x v="15"/>
    <x v="2"/>
    <x v="1"/>
    <x v="1"/>
    <x v="1"/>
    <x v="0"/>
    <x v="0"/>
    <n v="8"/>
    <n v="2.6741000000000001"/>
    <n v="3.6"/>
  </r>
  <r>
    <x v="2"/>
    <x v="6"/>
    <x v="4"/>
    <x v="0"/>
    <x v="0"/>
    <x v="2"/>
    <x v="0"/>
    <x v="0"/>
    <n v="70"/>
    <n v="0"/>
    <n v="19.25"/>
  </r>
  <r>
    <x v="10"/>
    <x v="1"/>
    <x v="1"/>
    <x v="2"/>
    <x v="1"/>
    <x v="0"/>
    <x v="2"/>
    <x v="0"/>
    <n v="162"/>
    <n v="0"/>
    <n v="44.550000000000004"/>
  </r>
  <r>
    <x v="2"/>
    <x v="12"/>
    <x v="1"/>
    <x v="0"/>
    <x v="1"/>
    <x v="4"/>
    <x v="3"/>
    <x v="1"/>
    <n v="1"/>
    <n v="0"/>
    <n v="0"/>
  </r>
  <r>
    <x v="10"/>
    <x v="0"/>
    <x v="0"/>
    <x v="0"/>
    <x v="1"/>
    <x v="3"/>
    <x v="2"/>
    <x v="0"/>
    <n v="162"/>
    <n v="0"/>
    <n v="89.100000000000009"/>
  </r>
  <r>
    <x v="7"/>
    <x v="26"/>
    <x v="2"/>
    <x v="2"/>
    <x v="1"/>
    <x v="3"/>
    <x v="2"/>
    <x v="1"/>
    <n v="0"/>
    <n v="0"/>
    <n v="0"/>
  </r>
  <r>
    <x v="7"/>
    <x v="16"/>
    <x v="7"/>
    <x v="0"/>
    <x v="1"/>
    <x v="1"/>
    <x v="3"/>
    <x v="0"/>
    <n v="1076"/>
    <n v="350.79160000000002"/>
    <n v="484.20000000000005"/>
  </r>
  <r>
    <x v="11"/>
    <x v="6"/>
    <x v="4"/>
    <x v="0"/>
    <x v="1"/>
    <x v="3"/>
    <x v="3"/>
    <x v="0"/>
    <n v="256"/>
    <n v="0"/>
    <n v="140.80000000000001"/>
  </r>
  <r>
    <x v="2"/>
    <x v="4"/>
    <x v="3"/>
    <x v="1"/>
    <x v="0"/>
    <x v="0"/>
    <x v="3"/>
    <x v="0"/>
    <n v="1"/>
    <n v="0"/>
    <n v="0.27500000000000002"/>
  </r>
  <r>
    <x v="6"/>
    <x v="22"/>
    <x v="7"/>
    <x v="2"/>
    <x v="1"/>
    <x v="2"/>
    <x v="0"/>
    <x v="0"/>
    <n v="1"/>
    <n v="0"/>
    <n v="0.27500000000000002"/>
  </r>
  <r>
    <x v="7"/>
    <x v="2"/>
    <x v="2"/>
    <x v="0"/>
    <x v="1"/>
    <x v="0"/>
    <x v="3"/>
    <x v="1"/>
    <n v="16"/>
    <n v="0"/>
    <n v="0"/>
  </r>
  <r>
    <x v="2"/>
    <x v="21"/>
    <x v="0"/>
    <x v="0"/>
    <x v="0"/>
    <x v="0"/>
    <x v="2"/>
    <x v="0"/>
    <n v="1"/>
    <n v="0"/>
    <n v="0.27500000000000002"/>
  </r>
  <r>
    <x v="8"/>
    <x v="19"/>
    <x v="2"/>
    <x v="2"/>
    <x v="1"/>
    <x v="3"/>
    <x v="2"/>
    <x v="0"/>
    <n v="65"/>
    <n v="0"/>
    <n v="35.75"/>
  </r>
  <r>
    <x v="2"/>
    <x v="10"/>
    <x v="0"/>
    <x v="0"/>
    <x v="0"/>
    <x v="1"/>
    <x v="0"/>
    <x v="0"/>
    <n v="282"/>
    <n v="87.046800000000005"/>
    <n v="126.9"/>
  </r>
  <r>
    <x v="6"/>
    <x v="4"/>
    <x v="3"/>
    <x v="0"/>
    <x v="1"/>
    <x v="2"/>
    <x v="0"/>
    <x v="0"/>
    <n v="873"/>
    <n v="0"/>
    <n v="240.07500000000002"/>
  </r>
  <r>
    <x v="6"/>
    <x v="6"/>
    <x v="4"/>
    <x v="0"/>
    <x v="1"/>
    <x v="2"/>
    <x v="0"/>
    <x v="1"/>
    <n v="6"/>
    <n v="0"/>
    <n v="0"/>
  </r>
  <r>
    <x v="5"/>
    <x v="17"/>
    <x v="8"/>
    <x v="0"/>
    <x v="1"/>
    <x v="0"/>
    <x v="0"/>
    <x v="1"/>
    <n v="164"/>
    <n v="0"/>
    <n v="0"/>
  </r>
  <r>
    <x v="3"/>
    <x v="4"/>
    <x v="3"/>
    <x v="0"/>
    <x v="1"/>
    <x v="2"/>
    <x v="3"/>
    <x v="1"/>
    <n v="7"/>
    <n v="0"/>
    <n v="0"/>
  </r>
  <r>
    <x v="11"/>
    <x v="13"/>
    <x v="0"/>
    <x v="0"/>
    <x v="1"/>
    <x v="2"/>
    <x v="2"/>
    <x v="0"/>
    <n v="82"/>
    <n v="0"/>
    <n v="22.55"/>
  </r>
  <r>
    <x v="10"/>
    <x v="12"/>
    <x v="1"/>
    <x v="0"/>
    <x v="1"/>
    <x v="0"/>
    <x v="1"/>
    <x v="1"/>
    <n v="4"/>
    <n v="0"/>
    <n v="0"/>
  </r>
  <r>
    <x v="9"/>
    <x v="16"/>
    <x v="7"/>
    <x v="0"/>
    <x v="1"/>
    <x v="4"/>
    <x v="3"/>
    <x v="0"/>
    <n v="7"/>
    <n v="0"/>
    <n v="3.85"/>
  </r>
  <r>
    <x v="11"/>
    <x v="17"/>
    <x v="8"/>
    <x v="1"/>
    <x v="1"/>
    <x v="1"/>
    <x v="2"/>
    <x v="0"/>
    <n v="50"/>
    <n v="15.671100000000001"/>
    <n v="22.5"/>
  </r>
  <r>
    <x v="11"/>
    <x v="15"/>
    <x v="2"/>
    <x v="1"/>
    <x v="1"/>
    <x v="0"/>
    <x v="2"/>
    <x v="0"/>
    <n v="68"/>
    <n v="0"/>
    <n v="18.7"/>
  </r>
  <r>
    <x v="2"/>
    <x v="4"/>
    <x v="3"/>
    <x v="0"/>
    <x v="0"/>
    <x v="3"/>
    <x v="1"/>
    <x v="0"/>
    <n v="3"/>
    <n v="0"/>
    <n v="1.6500000000000001"/>
  </r>
  <r>
    <x v="6"/>
    <x v="10"/>
    <x v="0"/>
    <x v="0"/>
    <x v="1"/>
    <x v="5"/>
    <x v="0"/>
    <x v="0"/>
    <n v="21"/>
    <n v="128.93100000000001"/>
    <n v="14.49"/>
  </r>
  <r>
    <x v="4"/>
    <x v="4"/>
    <x v="3"/>
    <x v="2"/>
    <x v="1"/>
    <x v="0"/>
    <x v="0"/>
    <x v="1"/>
    <n v="4"/>
    <n v="0"/>
    <n v="0"/>
  </r>
  <r>
    <x v="7"/>
    <x v="10"/>
    <x v="0"/>
    <x v="0"/>
    <x v="1"/>
    <x v="0"/>
    <x v="0"/>
    <x v="1"/>
    <n v="173"/>
    <n v="0"/>
    <n v="0"/>
  </r>
  <r>
    <x v="2"/>
    <x v="10"/>
    <x v="0"/>
    <x v="2"/>
    <x v="1"/>
    <x v="0"/>
    <x v="2"/>
    <x v="0"/>
    <n v="2649"/>
    <n v="0"/>
    <n v="728.47500000000002"/>
  </r>
  <r>
    <x v="6"/>
    <x v="10"/>
    <x v="0"/>
    <x v="0"/>
    <x v="0"/>
    <x v="4"/>
    <x v="0"/>
    <x v="0"/>
    <n v="45"/>
    <n v="0"/>
    <n v="24.75"/>
  </r>
  <r>
    <x v="11"/>
    <x v="9"/>
    <x v="2"/>
    <x v="1"/>
    <x v="1"/>
    <x v="2"/>
    <x v="2"/>
    <x v="0"/>
    <n v="35"/>
    <n v="0"/>
    <n v="9.625"/>
  </r>
  <r>
    <x v="2"/>
    <x v="2"/>
    <x v="2"/>
    <x v="1"/>
    <x v="1"/>
    <x v="2"/>
    <x v="3"/>
    <x v="0"/>
    <n v="11"/>
    <n v="0"/>
    <n v="3.0250000000000004"/>
  </r>
  <r>
    <x v="5"/>
    <x v="9"/>
    <x v="2"/>
    <x v="2"/>
    <x v="1"/>
    <x v="1"/>
    <x v="0"/>
    <x v="0"/>
    <n v="22"/>
    <n v="6.1680000000000001"/>
    <n v="9.9"/>
  </r>
  <r>
    <x v="9"/>
    <x v="16"/>
    <x v="7"/>
    <x v="0"/>
    <x v="1"/>
    <x v="0"/>
    <x v="1"/>
    <x v="1"/>
    <n v="2"/>
    <n v="0"/>
    <n v="0"/>
  </r>
  <r>
    <x v="10"/>
    <x v="4"/>
    <x v="3"/>
    <x v="0"/>
    <x v="1"/>
    <x v="0"/>
    <x v="2"/>
    <x v="0"/>
    <n v="51492"/>
    <n v="0"/>
    <n v="14160.300000000001"/>
  </r>
  <r>
    <x v="9"/>
    <x v="6"/>
    <x v="4"/>
    <x v="2"/>
    <x v="0"/>
    <x v="3"/>
    <x v="2"/>
    <x v="1"/>
    <n v="1"/>
    <n v="0"/>
    <n v="0"/>
  </r>
  <r>
    <x v="11"/>
    <x v="0"/>
    <x v="0"/>
    <x v="0"/>
    <x v="1"/>
    <x v="4"/>
    <x v="2"/>
    <x v="0"/>
    <n v="12"/>
    <n v="0"/>
    <n v="6.6000000000000005"/>
  </r>
  <r>
    <x v="1"/>
    <x v="6"/>
    <x v="4"/>
    <x v="0"/>
    <x v="0"/>
    <x v="3"/>
    <x v="3"/>
    <x v="1"/>
    <n v="2"/>
    <n v="0"/>
    <n v="0"/>
  </r>
  <r>
    <x v="8"/>
    <x v="1"/>
    <x v="1"/>
    <x v="2"/>
    <x v="1"/>
    <x v="1"/>
    <x v="0"/>
    <x v="0"/>
    <n v="5"/>
    <n v="1.171"/>
    <n v="2.25"/>
  </r>
  <r>
    <x v="11"/>
    <x v="2"/>
    <x v="2"/>
    <x v="2"/>
    <x v="1"/>
    <x v="0"/>
    <x v="3"/>
    <x v="0"/>
    <n v="63"/>
    <n v="0"/>
    <n v="17.324999999999999"/>
  </r>
  <r>
    <x v="0"/>
    <x v="10"/>
    <x v="0"/>
    <x v="2"/>
    <x v="0"/>
    <x v="4"/>
    <x v="0"/>
    <x v="0"/>
    <n v="4"/>
    <n v="0"/>
    <n v="2.2000000000000002"/>
  </r>
  <r>
    <x v="5"/>
    <x v="17"/>
    <x v="8"/>
    <x v="0"/>
    <x v="1"/>
    <x v="0"/>
    <x v="3"/>
    <x v="0"/>
    <n v="5446"/>
    <n v="0"/>
    <n v="1443.19"/>
  </r>
  <r>
    <x v="0"/>
    <x v="7"/>
    <x v="2"/>
    <x v="0"/>
    <x v="1"/>
    <x v="1"/>
    <x v="2"/>
    <x v="0"/>
    <n v="5"/>
    <n v="1.1051"/>
    <n v="2.25"/>
  </r>
  <r>
    <x v="6"/>
    <x v="2"/>
    <x v="2"/>
    <x v="1"/>
    <x v="1"/>
    <x v="1"/>
    <x v="3"/>
    <x v="0"/>
    <n v="4"/>
    <n v="0.91880000000000006"/>
    <n v="1.8"/>
  </r>
  <r>
    <x v="8"/>
    <x v="1"/>
    <x v="1"/>
    <x v="0"/>
    <x v="1"/>
    <x v="3"/>
    <x v="0"/>
    <x v="0"/>
    <n v="56"/>
    <n v="0"/>
    <n v="30.8"/>
  </r>
  <r>
    <x v="6"/>
    <x v="19"/>
    <x v="2"/>
    <x v="1"/>
    <x v="1"/>
    <x v="4"/>
    <x v="1"/>
    <x v="0"/>
    <n v="1"/>
    <n v="0"/>
    <n v="0.55000000000000004"/>
  </r>
  <r>
    <x v="7"/>
    <x v="2"/>
    <x v="2"/>
    <x v="1"/>
    <x v="1"/>
    <x v="1"/>
    <x v="0"/>
    <x v="0"/>
    <n v="7"/>
    <n v="6.4042000000000003"/>
    <n v="3.1500000000000004"/>
  </r>
  <r>
    <x v="0"/>
    <x v="23"/>
    <x v="2"/>
    <x v="0"/>
    <x v="1"/>
    <x v="3"/>
    <x v="0"/>
    <x v="0"/>
    <n v="1"/>
    <n v="0"/>
    <n v="0.55000000000000004"/>
  </r>
  <r>
    <x v="3"/>
    <x v="17"/>
    <x v="8"/>
    <x v="2"/>
    <x v="1"/>
    <x v="3"/>
    <x v="0"/>
    <x v="0"/>
    <n v="42"/>
    <n v="0"/>
    <n v="23.1"/>
  </r>
  <r>
    <x v="0"/>
    <x v="6"/>
    <x v="4"/>
    <x v="2"/>
    <x v="0"/>
    <x v="2"/>
    <x v="1"/>
    <x v="0"/>
    <n v="2"/>
    <n v="0"/>
    <n v="0.53"/>
  </r>
  <r>
    <x v="3"/>
    <x v="4"/>
    <x v="3"/>
    <x v="0"/>
    <x v="0"/>
    <x v="1"/>
    <x v="2"/>
    <x v="0"/>
    <n v="118"/>
    <n v="50.020200000000003"/>
    <n v="53.1"/>
  </r>
  <r>
    <x v="5"/>
    <x v="21"/>
    <x v="0"/>
    <x v="0"/>
    <x v="0"/>
    <x v="0"/>
    <x v="0"/>
    <x v="0"/>
    <n v="2"/>
    <n v="0"/>
    <n v="0.53"/>
  </r>
  <r>
    <x v="0"/>
    <x v="15"/>
    <x v="2"/>
    <x v="1"/>
    <x v="1"/>
    <x v="3"/>
    <x v="2"/>
    <x v="1"/>
    <n v="0"/>
    <n v="0"/>
    <n v="0"/>
  </r>
  <r>
    <x v="8"/>
    <x v="25"/>
    <x v="11"/>
    <x v="0"/>
    <x v="1"/>
    <x v="0"/>
    <x v="1"/>
    <x v="0"/>
    <n v="7"/>
    <n v="0"/>
    <n v="1.925"/>
  </r>
  <r>
    <x v="5"/>
    <x v="6"/>
    <x v="4"/>
    <x v="2"/>
    <x v="0"/>
    <x v="1"/>
    <x v="2"/>
    <x v="0"/>
    <n v="70"/>
    <n v="12.7042"/>
    <n v="31.5"/>
  </r>
  <r>
    <x v="3"/>
    <x v="13"/>
    <x v="0"/>
    <x v="2"/>
    <x v="1"/>
    <x v="0"/>
    <x v="1"/>
    <x v="0"/>
    <n v="2"/>
    <n v="0"/>
    <n v="0.55000000000000004"/>
  </r>
  <r>
    <x v="4"/>
    <x v="19"/>
    <x v="2"/>
    <x v="2"/>
    <x v="1"/>
    <x v="2"/>
    <x v="3"/>
    <x v="1"/>
    <n v="11"/>
    <n v="0"/>
    <n v="0"/>
  </r>
  <r>
    <x v="1"/>
    <x v="1"/>
    <x v="1"/>
    <x v="2"/>
    <x v="1"/>
    <x v="0"/>
    <x v="2"/>
    <x v="0"/>
    <n v="138"/>
    <n v="0"/>
    <n v="37.950000000000003"/>
  </r>
  <r>
    <x v="10"/>
    <x v="17"/>
    <x v="8"/>
    <x v="0"/>
    <x v="1"/>
    <x v="4"/>
    <x v="3"/>
    <x v="1"/>
    <n v="112"/>
    <n v="0"/>
    <n v="0"/>
  </r>
  <r>
    <x v="11"/>
    <x v="12"/>
    <x v="1"/>
    <x v="1"/>
    <x v="1"/>
    <x v="3"/>
    <x v="2"/>
    <x v="0"/>
    <n v="5"/>
    <n v="0"/>
    <n v="2.75"/>
  </r>
  <r>
    <x v="6"/>
    <x v="6"/>
    <x v="4"/>
    <x v="0"/>
    <x v="0"/>
    <x v="3"/>
    <x v="0"/>
    <x v="1"/>
    <n v="5"/>
    <n v="0"/>
    <n v="0"/>
  </r>
  <r>
    <x v="0"/>
    <x v="15"/>
    <x v="2"/>
    <x v="0"/>
    <x v="1"/>
    <x v="2"/>
    <x v="2"/>
    <x v="1"/>
    <n v="21"/>
    <n v="0"/>
    <n v="0"/>
  </r>
  <r>
    <x v="4"/>
    <x v="12"/>
    <x v="1"/>
    <x v="0"/>
    <x v="1"/>
    <x v="0"/>
    <x v="0"/>
    <x v="1"/>
    <n v="3"/>
    <n v="0"/>
    <n v="0"/>
  </r>
  <r>
    <x v="10"/>
    <x v="2"/>
    <x v="2"/>
    <x v="0"/>
    <x v="1"/>
    <x v="4"/>
    <x v="1"/>
    <x v="0"/>
    <n v="3"/>
    <n v="0"/>
    <n v="1.6500000000000001"/>
  </r>
  <r>
    <x v="1"/>
    <x v="26"/>
    <x v="2"/>
    <x v="0"/>
    <x v="1"/>
    <x v="0"/>
    <x v="0"/>
    <x v="0"/>
    <n v="1"/>
    <n v="0"/>
    <n v="0.27500000000000002"/>
  </r>
  <r>
    <x v="9"/>
    <x v="4"/>
    <x v="3"/>
    <x v="1"/>
    <x v="1"/>
    <x v="0"/>
    <x v="0"/>
    <x v="0"/>
    <n v="24"/>
    <n v="0"/>
    <n v="6.36"/>
  </r>
  <r>
    <x v="2"/>
    <x v="4"/>
    <x v="3"/>
    <x v="2"/>
    <x v="1"/>
    <x v="3"/>
    <x v="1"/>
    <x v="0"/>
    <n v="3"/>
    <n v="0"/>
    <n v="1.6500000000000001"/>
  </r>
  <r>
    <x v="11"/>
    <x v="11"/>
    <x v="2"/>
    <x v="1"/>
    <x v="1"/>
    <x v="5"/>
    <x v="0"/>
    <x v="0"/>
    <n v="2"/>
    <n v="30.718400000000003"/>
    <n v="1.3800000000000001"/>
  </r>
  <r>
    <x v="7"/>
    <x v="15"/>
    <x v="2"/>
    <x v="2"/>
    <x v="1"/>
    <x v="1"/>
    <x v="2"/>
    <x v="0"/>
    <n v="37"/>
    <n v="8.0646000000000004"/>
    <n v="16.650000000000002"/>
  </r>
  <r>
    <x v="1"/>
    <x v="8"/>
    <x v="5"/>
    <x v="0"/>
    <x v="1"/>
    <x v="2"/>
    <x v="3"/>
    <x v="0"/>
    <n v="32"/>
    <n v="0"/>
    <n v="8.75"/>
  </r>
  <r>
    <x v="4"/>
    <x v="26"/>
    <x v="2"/>
    <x v="2"/>
    <x v="1"/>
    <x v="3"/>
    <x v="2"/>
    <x v="1"/>
    <n v="0"/>
    <n v="0"/>
    <n v="0"/>
  </r>
  <r>
    <x v="5"/>
    <x v="20"/>
    <x v="10"/>
    <x v="0"/>
    <x v="1"/>
    <x v="0"/>
    <x v="0"/>
    <x v="0"/>
    <n v="1"/>
    <n v="0"/>
    <n v="0.26500000000000001"/>
  </r>
  <r>
    <x v="0"/>
    <x v="11"/>
    <x v="2"/>
    <x v="2"/>
    <x v="1"/>
    <x v="3"/>
    <x v="1"/>
    <x v="0"/>
    <n v="9"/>
    <n v="0"/>
    <n v="4.95"/>
  </r>
  <r>
    <x v="4"/>
    <x v="10"/>
    <x v="0"/>
    <x v="0"/>
    <x v="0"/>
    <x v="3"/>
    <x v="0"/>
    <x v="0"/>
    <n v="115"/>
    <n v="0"/>
    <n v="63.25"/>
  </r>
  <r>
    <x v="4"/>
    <x v="2"/>
    <x v="2"/>
    <x v="0"/>
    <x v="1"/>
    <x v="2"/>
    <x v="1"/>
    <x v="1"/>
    <n v="3"/>
    <n v="0"/>
    <n v="0"/>
  </r>
  <r>
    <x v="4"/>
    <x v="15"/>
    <x v="2"/>
    <x v="0"/>
    <x v="1"/>
    <x v="3"/>
    <x v="0"/>
    <x v="0"/>
    <n v="65"/>
    <n v="0"/>
    <n v="35.75"/>
  </r>
  <r>
    <x v="0"/>
    <x v="3"/>
    <x v="2"/>
    <x v="0"/>
    <x v="1"/>
    <x v="3"/>
    <x v="2"/>
    <x v="1"/>
    <n v="0"/>
    <n v="0"/>
    <n v="0"/>
  </r>
  <r>
    <x v="3"/>
    <x v="12"/>
    <x v="1"/>
    <x v="2"/>
    <x v="1"/>
    <x v="1"/>
    <x v="1"/>
    <x v="0"/>
    <n v="3"/>
    <n v="0.5837"/>
    <n v="1.35"/>
  </r>
  <r>
    <x v="5"/>
    <x v="9"/>
    <x v="2"/>
    <x v="2"/>
    <x v="1"/>
    <x v="3"/>
    <x v="0"/>
    <x v="0"/>
    <n v="5"/>
    <n v="0"/>
    <n v="2.75"/>
  </r>
  <r>
    <x v="3"/>
    <x v="13"/>
    <x v="0"/>
    <x v="0"/>
    <x v="1"/>
    <x v="0"/>
    <x v="2"/>
    <x v="0"/>
    <n v="372"/>
    <n v="0"/>
    <n v="102.30000000000001"/>
  </r>
  <r>
    <x v="3"/>
    <x v="10"/>
    <x v="0"/>
    <x v="0"/>
    <x v="0"/>
    <x v="0"/>
    <x v="0"/>
    <x v="1"/>
    <n v="44"/>
    <n v="0"/>
    <n v="0"/>
  </r>
  <r>
    <x v="6"/>
    <x v="6"/>
    <x v="4"/>
    <x v="0"/>
    <x v="0"/>
    <x v="2"/>
    <x v="0"/>
    <x v="0"/>
    <n v="65"/>
    <n v="0"/>
    <n v="17.875"/>
  </r>
  <r>
    <x v="7"/>
    <x v="6"/>
    <x v="4"/>
    <x v="1"/>
    <x v="1"/>
    <x v="1"/>
    <x v="1"/>
    <x v="0"/>
    <n v="6"/>
    <n v="3.1745000000000001"/>
    <n v="2.7"/>
  </r>
  <r>
    <x v="3"/>
    <x v="16"/>
    <x v="7"/>
    <x v="1"/>
    <x v="1"/>
    <x v="4"/>
    <x v="2"/>
    <x v="0"/>
    <n v="7"/>
    <n v="0"/>
    <n v="3.85"/>
  </r>
  <r>
    <x v="6"/>
    <x v="16"/>
    <x v="7"/>
    <x v="0"/>
    <x v="1"/>
    <x v="4"/>
    <x v="0"/>
    <x v="1"/>
    <n v="28"/>
    <n v="0"/>
    <n v="0"/>
  </r>
  <r>
    <x v="6"/>
    <x v="23"/>
    <x v="2"/>
    <x v="2"/>
    <x v="1"/>
    <x v="0"/>
    <x v="2"/>
    <x v="0"/>
    <n v="1"/>
    <n v="0"/>
    <n v="0.27500000000000002"/>
  </r>
  <r>
    <x v="1"/>
    <x v="6"/>
    <x v="4"/>
    <x v="1"/>
    <x v="1"/>
    <x v="0"/>
    <x v="3"/>
    <x v="0"/>
    <n v="39"/>
    <n v="0"/>
    <n v="10.695"/>
  </r>
  <r>
    <x v="5"/>
    <x v="2"/>
    <x v="2"/>
    <x v="2"/>
    <x v="1"/>
    <x v="2"/>
    <x v="2"/>
    <x v="0"/>
    <n v="23"/>
    <n v="0"/>
    <n v="6.0950000000000006"/>
  </r>
  <r>
    <x v="7"/>
    <x v="4"/>
    <x v="3"/>
    <x v="0"/>
    <x v="0"/>
    <x v="0"/>
    <x v="3"/>
    <x v="0"/>
    <n v="233"/>
    <n v="0"/>
    <n v="64.075000000000003"/>
  </r>
  <r>
    <x v="1"/>
    <x v="0"/>
    <x v="0"/>
    <x v="0"/>
    <x v="1"/>
    <x v="3"/>
    <x v="3"/>
    <x v="0"/>
    <n v="21"/>
    <n v="0"/>
    <n v="11.55"/>
  </r>
  <r>
    <x v="5"/>
    <x v="7"/>
    <x v="2"/>
    <x v="0"/>
    <x v="1"/>
    <x v="0"/>
    <x v="2"/>
    <x v="0"/>
    <n v="77"/>
    <n v="0"/>
    <n v="20.405000000000001"/>
  </r>
  <r>
    <x v="6"/>
    <x v="1"/>
    <x v="1"/>
    <x v="2"/>
    <x v="1"/>
    <x v="0"/>
    <x v="3"/>
    <x v="0"/>
    <n v="46"/>
    <n v="0"/>
    <n v="12.65"/>
  </r>
  <r>
    <x v="10"/>
    <x v="6"/>
    <x v="4"/>
    <x v="0"/>
    <x v="0"/>
    <x v="1"/>
    <x v="2"/>
    <x v="0"/>
    <n v="445"/>
    <n v="108.3293"/>
    <n v="200.25"/>
  </r>
  <r>
    <x v="8"/>
    <x v="7"/>
    <x v="2"/>
    <x v="0"/>
    <x v="1"/>
    <x v="2"/>
    <x v="0"/>
    <x v="1"/>
    <n v="1"/>
    <n v="0"/>
    <n v="0"/>
  </r>
  <r>
    <x v="0"/>
    <x v="4"/>
    <x v="3"/>
    <x v="2"/>
    <x v="1"/>
    <x v="3"/>
    <x v="2"/>
    <x v="1"/>
    <n v="3"/>
    <n v="0"/>
    <n v="0"/>
  </r>
  <r>
    <x v="10"/>
    <x v="19"/>
    <x v="2"/>
    <x v="1"/>
    <x v="1"/>
    <x v="4"/>
    <x v="2"/>
    <x v="1"/>
    <n v="22"/>
    <n v="0"/>
    <n v="0"/>
  </r>
  <r>
    <x v="5"/>
    <x v="4"/>
    <x v="3"/>
    <x v="2"/>
    <x v="0"/>
    <x v="0"/>
    <x v="3"/>
    <x v="0"/>
    <n v="13"/>
    <n v="0"/>
    <n v="3.4450000000000003"/>
  </r>
  <r>
    <x v="8"/>
    <x v="16"/>
    <x v="7"/>
    <x v="0"/>
    <x v="1"/>
    <x v="4"/>
    <x v="2"/>
    <x v="0"/>
    <n v="54"/>
    <n v="0"/>
    <n v="29.700000000000003"/>
  </r>
  <r>
    <x v="5"/>
    <x v="11"/>
    <x v="2"/>
    <x v="0"/>
    <x v="1"/>
    <x v="5"/>
    <x v="3"/>
    <x v="1"/>
    <n v="8"/>
    <n v="200.74120000000002"/>
    <n v="0"/>
  </r>
  <r>
    <x v="4"/>
    <x v="8"/>
    <x v="5"/>
    <x v="2"/>
    <x v="1"/>
    <x v="0"/>
    <x v="1"/>
    <x v="0"/>
    <n v="6"/>
    <n v="0"/>
    <n v="1.59"/>
  </r>
  <r>
    <x v="3"/>
    <x v="16"/>
    <x v="7"/>
    <x v="1"/>
    <x v="1"/>
    <x v="2"/>
    <x v="2"/>
    <x v="0"/>
    <n v="2"/>
    <n v="0"/>
    <n v="0.55000000000000004"/>
  </r>
  <r>
    <x v="11"/>
    <x v="10"/>
    <x v="0"/>
    <x v="0"/>
    <x v="0"/>
    <x v="0"/>
    <x v="2"/>
    <x v="1"/>
    <n v="182"/>
    <n v="0"/>
    <n v="0"/>
  </r>
  <r>
    <x v="4"/>
    <x v="6"/>
    <x v="4"/>
    <x v="0"/>
    <x v="0"/>
    <x v="4"/>
    <x v="0"/>
    <x v="1"/>
    <n v="35"/>
    <n v="0"/>
    <n v="0"/>
  </r>
  <r>
    <x v="10"/>
    <x v="8"/>
    <x v="5"/>
    <x v="2"/>
    <x v="1"/>
    <x v="2"/>
    <x v="0"/>
    <x v="0"/>
    <n v="5"/>
    <n v="0"/>
    <n v="1.375"/>
  </r>
  <r>
    <x v="3"/>
    <x v="6"/>
    <x v="4"/>
    <x v="0"/>
    <x v="1"/>
    <x v="0"/>
    <x v="0"/>
    <x v="1"/>
    <n v="64"/>
    <n v="0"/>
    <n v="0"/>
  </r>
  <r>
    <x v="8"/>
    <x v="19"/>
    <x v="2"/>
    <x v="0"/>
    <x v="1"/>
    <x v="2"/>
    <x v="3"/>
    <x v="0"/>
    <n v="340"/>
    <n v="0"/>
    <n v="93.5"/>
  </r>
  <r>
    <x v="8"/>
    <x v="17"/>
    <x v="8"/>
    <x v="2"/>
    <x v="1"/>
    <x v="5"/>
    <x v="2"/>
    <x v="0"/>
    <n v="1"/>
    <n v="1.6674"/>
    <n v="0.69000000000000006"/>
  </r>
  <r>
    <x v="1"/>
    <x v="19"/>
    <x v="2"/>
    <x v="1"/>
    <x v="1"/>
    <x v="0"/>
    <x v="0"/>
    <x v="0"/>
    <n v="56"/>
    <n v="0"/>
    <n v="15.4"/>
  </r>
  <r>
    <x v="7"/>
    <x v="6"/>
    <x v="4"/>
    <x v="2"/>
    <x v="0"/>
    <x v="0"/>
    <x v="2"/>
    <x v="0"/>
    <n v="164"/>
    <n v="0"/>
    <n v="45.1"/>
  </r>
  <r>
    <x v="7"/>
    <x v="4"/>
    <x v="3"/>
    <x v="1"/>
    <x v="1"/>
    <x v="4"/>
    <x v="2"/>
    <x v="1"/>
    <n v="38"/>
    <n v="0"/>
    <n v="0"/>
  </r>
  <r>
    <x v="7"/>
    <x v="10"/>
    <x v="0"/>
    <x v="1"/>
    <x v="0"/>
    <x v="0"/>
    <x v="2"/>
    <x v="1"/>
    <n v="1"/>
    <n v="0"/>
    <n v="0"/>
  </r>
  <r>
    <x v="8"/>
    <x v="1"/>
    <x v="1"/>
    <x v="0"/>
    <x v="1"/>
    <x v="0"/>
    <x v="2"/>
    <x v="0"/>
    <n v="5528"/>
    <n v="0"/>
    <n v="1520.2"/>
  </r>
  <r>
    <x v="8"/>
    <x v="26"/>
    <x v="2"/>
    <x v="0"/>
    <x v="1"/>
    <x v="3"/>
    <x v="2"/>
    <x v="0"/>
    <n v="8"/>
    <n v="0"/>
    <n v="4.4000000000000004"/>
  </r>
  <r>
    <x v="5"/>
    <x v="0"/>
    <x v="0"/>
    <x v="2"/>
    <x v="1"/>
    <x v="2"/>
    <x v="2"/>
    <x v="0"/>
    <n v="12"/>
    <n v="0"/>
    <n v="3.18"/>
  </r>
  <r>
    <x v="6"/>
    <x v="10"/>
    <x v="0"/>
    <x v="0"/>
    <x v="1"/>
    <x v="3"/>
    <x v="2"/>
    <x v="1"/>
    <n v="37"/>
    <n v="0"/>
    <n v="0"/>
  </r>
  <r>
    <x v="3"/>
    <x v="19"/>
    <x v="2"/>
    <x v="0"/>
    <x v="1"/>
    <x v="1"/>
    <x v="3"/>
    <x v="0"/>
    <n v="678"/>
    <n v="189.5497"/>
    <n v="305.10000000000002"/>
  </r>
  <r>
    <x v="7"/>
    <x v="10"/>
    <x v="0"/>
    <x v="2"/>
    <x v="0"/>
    <x v="2"/>
    <x v="0"/>
    <x v="0"/>
    <n v="27"/>
    <n v="0"/>
    <n v="7.4250000000000007"/>
  </r>
  <r>
    <x v="9"/>
    <x v="17"/>
    <x v="8"/>
    <x v="2"/>
    <x v="1"/>
    <x v="0"/>
    <x v="1"/>
    <x v="0"/>
    <n v="106"/>
    <n v="0"/>
    <n v="28.09"/>
  </r>
  <r>
    <x v="8"/>
    <x v="6"/>
    <x v="4"/>
    <x v="0"/>
    <x v="0"/>
    <x v="3"/>
    <x v="2"/>
    <x v="1"/>
    <n v="20"/>
    <n v="0"/>
    <n v="0"/>
  </r>
  <r>
    <x v="0"/>
    <x v="17"/>
    <x v="8"/>
    <x v="1"/>
    <x v="1"/>
    <x v="1"/>
    <x v="0"/>
    <x v="0"/>
    <n v="15"/>
    <n v="4.593"/>
    <n v="6.75"/>
  </r>
  <r>
    <x v="4"/>
    <x v="5"/>
    <x v="1"/>
    <x v="0"/>
    <x v="1"/>
    <x v="2"/>
    <x v="1"/>
    <x v="0"/>
    <n v="17"/>
    <n v="0"/>
    <n v="4.5049999999999999"/>
  </r>
  <r>
    <x v="5"/>
    <x v="4"/>
    <x v="3"/>
    <x v="1"/>
    <x v="1"/>
    <x v="2"/>
    <x v="2"/>
    <x v="0"/>
    <n v="12"/>
    <n v="0"/>
    <n v="3.18"/>
  </r>
  <r>
    <x v="11"/>
    <x v="5"/>
    <x v="1"/>
    <x v="0"/>
    <x v="1"/>
    <x v="3"/>
    <x v="2"/>
    <x v="1"/>
    <n v="3"/>
    <n v="0"/>
    <n v="0"/>
  </r>
  <r>
    <x v="10"/>
    <x v="21"/>
    <x v="0"/>
    <x v="0"/>
    <x v="0"/>
    <x v="0"/>
    <x v="2"/>
    <x v="0"/>
    <n v="5"/>
    <n v="0"/>
    <n v="1.375"/>
  </r>
  <r>
    <x v="0"/>
    <x v="10"/>
    <x v="0"/>
    <x v="0"/>
    <x v="1"/>
    <x v="2"/>
    <x v="0"/>
    <x v="0"/>
    <n v="1080"/>
    <n v="0"/>
    <n v="286.2"/>
  </r>
  <r>
    <x v="6"/>
    <x v="6"/>
    <x v="4"/>
    <x v="0"/>
    <x v="0"/>
    <x v="3"/>
    <x v="3"/>
    <x v="0"/>
    <n v="42"/>
    <n v="0"/>
    <n v="23.1"/>
  </r>
  <r>
    <x v="10"/>
    <x v="16"/>
    <x v="7"/>
    <x v="0"/>
    <x v="1"/>
    <x v="3"/>
    <x v="2"/>
    <x v="0"/>
    <n v="521"/>
    <n v="0"/>
    <n v="286.55"/>
  </r>
  <r>
    <x v="9"/>
    <x v="19"/>
    <x v="2"/>
    <x v="0"/>
    <x v="1"/>
    <x v="1"/>
    <x v="2"/>
    <x v="0"/>
    <n v="2399"/>
    <n v="644.80600000000004"/>
    <n v="1079.55"/>
  </r>
  <r>
    <x v="10"/>
    <x v="2"/>
    <x v="2"/>
    <x v="2"/>
    <x v="1"/>
    <x v="3"/>
    <x v="2"/>
    <x v="1"/>
    <n v="0"/>
    <n v="0"/>
    <n v="0"/>
  </r>
  <r>
    <x v="10"/>
    <x v="11"/>
    <x v="2"/>
    <x v="0"/>
    <x v="1"/>
    <x v="4"/>
    <x v="1"/>
    <x v="0"/>
    <n v="35"/>
    <n v="0"/>
    <n v="19.25"/>
  </r>
  <r>
    <x v="3"/>
    <x v="5"/>
    <x v="1"/>
    <x v="0"/>
    <x v="1"/>
    <x v="3"/>
    <x v="3"/>
    <x v="0"/>
    <n v="37"/>
    <n v="0"/>
    <n v="20.350000000000001"/>
  </r>
  <r>
    <x v="1"/>
    <x v="6"/>
    <x v="4"/>
    <x v="2"/>
    <x v="1"/>
    <x v="4"/>
    <x v="1"/>
    <x v="0"/>
    <n v="5"/>
    <n v="0"/>
    <n v="2.75"/>
  </r>
  <r>
    <x v="7"/>
    <x v="17"/>
    <x v="8"/>
    <x v="2"/>
    <x v="1"/>
    <x v="0"/>
    <x v="0"/>
    <x v="0"/>
    <n v="358"/>
    <n v="0"/>
    <n v="98.45"/>
  </r>
  <r>
    <x v="10"/>
    <x v="7"/>
    <x v="2"/>
    <x v="2"/>
    <x v="1"/>
    <x v="0"/>
    <x v="2"/>
    <x v="0"/>
    <n v="2"/>
    <n v="0"/>
    <n v="0.55000000000000004"/>
  </r>
  <r>
    <x v="9"/>
    <x v="12"/>
    <x v="1"/>
    <x v="2"/>
    <x v="1"/>
    <x v="0"/>
    <x v="3"/>
    <x v="0"/>
    <n v="75"/>
    <n v="0"/>
    <n v="19.875"/>
  </r>
  <r>
    <x v="0"/>
    <x v="10"/>
    <x v="0"/>
    <x v="1"/>
    <x v="1"/>
    <x v="1"/>
    <x v="1"/>
    <x v="0"/>
    <n v="72"/>
    <n v="43.921300000000002"/>
    <n v="32.4"/>
  </r>
  <r>
    <x v="10"/>
    <x v="18"/>
    <x v="9"/>
    <x v="0"/>
    <x v="1"/>
    <x v="0"/>
    <x v="3"/>
    <x v="0"/>
    <n v="24"/>
    <n v="0"/>
    <n v="6.6000000000000005"/>
  </r>
  <r>
    <x v="6"/>
    <x v="15"/>
    <x v="2"/>
    <x v="2"/>
    <x v="1"/>
    <x v="3"/>
    <x v="0"/>
    <x v="0"/>
    <n v="2"/>
    <n v="0"/>
    <n v="1.1000000000000001"/>
  </r>
  <r>
    <x v="7"/>
    <x v="13"/>
    <x v="0"/>
    <x v="0"/>
    <x v="1"/>
    <x v="4"/>
    <x v="0"/>
    <x v="0"/>
    <n v="1"/>
    <n v="0"/>
    <n v="0.55000000000000004"/>
  </r>
  <r>
    <x v="5"/>
    <x v="19"/>
    <x v="2"/>
    <x v="1"/>
    <x v="1"/>
    <x v="0"/>
    <x v="2"/>
    <x v="1"/>
    <n v="6"/>
    <n v="0"/>
    <n v="0"/>
  </r>
  <r>
    <x v="0"/>
    <x v="2"/>
    <x v="2"/>
    <x v="2"/>
    <x v="1"/>
    <x v="1"/>
    <x v="0"/>
    <x v="0"/>
    <n v="9"/>
    <n v="3.1411000000000002"/>
    <n v="4.05"/>
  </r>
  <r>
    <x v="7"/>
    <x v="6"/>
    <x v="4"/>
    <x v="0"/>
    <x v="0"/>
    <x v="1"/>
    <x v="3"/>
    <x v="0"/>
    <n v="495"/>
    <n v="139.11180000000002"/>
    <n v="222.75"/>
  </r>
  <r>
    <x v="0"/>
    <x v="17"/>
    <x v="8"/>
    <x v="1"/>
    <x v="1"/>
    <x v="5"/>
    <x v="3"/>
    <x v="0"/>
    <n v="2"/>
    <n v="15.117700000000001"/>
    <n v="1.3800000000000001"/>
  </r>
  <r>
    <x v="8"/>
    <x v="11"/>
    <x v="2"/>
    <x v="0"/>
    <x v="1"/>
    <x v="0"/>
    <x v="1"/>
    <x v="0"/>
    <n v="2044"/>
    <n v="0"/>
    <n v="562.1"/>
  </r>
  <r>
    <x v="9"/>
    <x v="4"/>
    <x v="3"/>
    <x v="0"/>
    <x v="0"/>
    <x v="0"/>
    <x v="0"/>
    <x v="0"/>
    <n v="168"/>
    <n v="0"/>
    <n v="44.52"/>
  </r>
  <r>
    <x v="10"/>
    <x v="9"/>
    <x v="2"/>
    <x v="0"/>
    <x v="1"/>
    <x v="4"/>
    <x v="2"/>
    <x v="1"/>
    <n v="73"/>
    <n v="0"/>
    <n v="0"/>
  </r>
  <r>
    <x v="1"/>
    <x v="9"/>
    <x v="2"/>
    <x v="0"/>
    <x v="1"/>
    <x v="1"/>
    <x v="1"/>
    <x v="0"/>
    <n v="207"/>
    <n v="57.876000000000005"/>
    <n v="93.15"/>
  </r>
  <r>
    <x v="6"/>
    <x v="11"/>
    <x v="2"/>
    <x v="0"/>
    <x v="1"/>
    <x v="2"/>
    <x v="1"/>
    <x v="0"/>
    <n v="319"/>
    <n v="0"/>
    <n v="87.725000000000009"/>
  </r>
  <r>
    <x v="1"/>
    <x v="6"/>
    <x v="4"/>
    <x v="1"/>
    <x v="1"/>
    <x v="3"/>
    <x v="3"/>
    <x v="0"/>
    <n v="1"/>
    <n v="0"/>
    <n v="0.55000000000000004"/>
  </r>
  <r>
    <x v="7"/>
    <x v="4"/>
    <x v="3"/>
    <x v="0"/>
    <x v="1"/>
    <x v="1"/>
    <x v="2"/>
    <x v="0"/>
    <n v="9825"/>
    <n v="2763.3592000000003"/>
    <n v="4421.25"/>
  </r>
  <r>
    <x v="11"/>
    <x v="6"/>
    <x v="4"/>
    <x v="0"/>
    <x v="1"/>
    <x v="5"/>
    <x v="3"/>
    <x v="0"/>
    <n v="1"/>
    <n v="0.31759999999999999"/>
    <n v="0.69000000000000006"/>
  </r>
  <r>
    <x v="0"/>
    <x v="23"/>
    <x v="2"/>
    <x v="0"/>
    <x v="1"/>
    <x v="0"/>
    <x v="0"/>
    <x v="0"/>
    <n v="6"/>
    <n v="0"/>
    <n v="1.59"/>
  </r>
  <r>
    <x v="1"/>
    <x v="17"/>
    <x v="8"/>
    <x v="1"/>
    <x v="1"/>
    <x v="3"/>
    <x v="2"/>
    <x v="1"/>
    <n v="1"/>
    <n v="0"/>
    <n v="0"/>
  </r>
  <r>
    <x v="5"/>
    <x v="11"/>
    <x v="2"/>
    <x v="1"/>
    <x v="1"/>
    <x v="2"/>
    <x v="2"/>
    <x v="1"/>
    <n v="18"/>
    <n v="0"/>
    <n v="0"/>
  </r>
  <r>
    <x v="1"/>
    <x v="19"/>
    <x v="2"/>
    <x v="2"/>
    <x v="1"/>
    <x v="3"/>
    <x v="2"/>
    <x v="1"/>
    <n v="0"/>
    <n v="0"/>
    <n v="0"/>
  </r>
  <r>
    <x v="9"/>
    <x v="5"/>
    <x v="1"/>
    <x v="0"/>
    <x v="1"/>
    <x v="3"/>
    <x v="0"/>
    <x v="0"/>
    <n v="37"/>
    <n v="0"/>
    <n v="20.350000000000001"/>
  </r>
  <r>
    <x v="8"/>
    <x v="4"/>
    <x v="3"/>
    <x v="2"/>
    <x v="1"/>
    <x v="0"/>
    <x v="1"/>
    <x v="0"/>
    <n v="43"/>
    <n v="0"/>
    <n v="11.825000000000001"/>
  </r>
  <r>
    <x v="0"/>
    <x v="0"/>
    <x v="0"/>
    <x v="0"/>
    <x v="1"/>
    <x v="2"/>
    <x v="3"/>
    <x v="1"/>
    <n v="1"/>
    <n v="0"/>
    <n v="0"/>
  </r>
  <r>
    <x v="11"/>
    <x v="12"/>
    <x v="1"/>
    <x v="0"/>
    <x v="1"/>
    <x v="0"/>
    <x v="1"/>
    <x v="1"/>
    <n v="2"/>
    <n v="0"/>
    <n v="0"/>
  </r>
  <r>
    <x v="5"/>
    <x v="5"/>
    <x v="1"/>
    <x v="0"/>
    <x v="1"/>
    <x v="2"/>
    <x v="1"/>
    <x v="1"/>
    <n v="1"/>
    <n v="0"/>
    <n v="0"/>
  </r>
  <r>
    <x v="3"/>
    <x v="16"/>
    <x v="7"/>
    <x v="2"/>
    <x v="1"/>
    <x v="0"/>
    <x v="3"/>
    <x v="0"/>
    <n v="51"/>
    <n v="0"/>
    <n v="14.025"/>
  </r>
  <r>
    <x v="0"/>
    <x v="5"/>
    <x v="1"/>
    <x v="1"/>
    <x v="1"/>
    <x v="0"/>
    <x v="1"/>
    <x v="0"/>
    <n v="1"/>
    <n v="0"/>
    <n v="0.26500000000000001"/>
  </r>
  <r>
    <x v="2"/>
    <x v="7"/>
    <x v="2"/>
    <x v="0"/>
    <x v="1"/>
    <x v="1"/>
    <x v="2"/>
    <x v="0"/>
    <n v="4"/>
    <n v="0.753"/>
    <n v="1.8"/>
  </r>
  <r>
    <x v="3"/>
    <x v="5"/>
    <x v="1"/>
    <x v="0"/>
    <x v="1"/>
    <x v="0"/>
    <x v="0"/>
    <x v="1"/>
    <n v="8"/>
    <n v="0"/>
    <n v="0"/>
  </r>
  <r>
    <x v="5"/>
    <x v="10"/>
    <x v="0"/>
    <x v="2"/>
    <x v="1"/>
    <x v="3"/>
    <x v="2"/>
    <x v="0"/>
    <n v="278"/>
    <n v="0"/>
    <n v="152.9"/>
  </r>
  <r>
    <x v="1"/>
    <x v="4"/>
    <x v="3"/>
    <x v="2"/>
    <x v="1"/>
    <x v="0"/>
    <x v="3"/>
    <x v="0"/>
    <n v="287"/>
    <n v="0"/>
    <n v="78.515000000000001"/>
  </r>
  <r>
    <x v="10"/>
    <x v="11"/>
    <x v="2"/>
    <x v="0"/>
    <x v="1"/>
    <x v="2"/>
    <x v="2"/>
    <x v="0"/>
    <n v="3046"/>
    <n v="0"/>
    <n v="837.65000000000009"/>
  </r>
  <r>
    <x v="1"/>
    <x v="19"/>
    <x v="2"/>
    <x v="0"/>
    <x v="1"/>
    <x v="0"/>
    <x v="1"/>
    <x v="1"/>
    <n v="28"/>
    <n v="0"/>
    <n v="0"/>
  </r>
  <r>
    <x v="2"/>
    <x v="4"/>
    <x v="3"/>
    <x v="1"/>
    <x v="1"/>
    <x v="0"/>
    <x v="2"/>
    <x v="1"/>
    <n v="2"/>
    <n v="0"/>
    <n v="0"/>
  </r>
  <r>
    <x v="7"/>
    <x v="14"/>
    <x v="6"/>
    <x v="0"/>
    <x v="1"/>
    <x v="1"/>
    <x v="0"/>
    <x v="0"/>
    <n v="1"/>
    <n v="0.38390000000000002"/>
    <n v="0.45"/>
  </r>
  <r>
    <x v="5"/>
    <x v="16"/>
    <x v="7"/>
    <x v="1"/>
    <x v="1"/>
    <x v="2"/>
    <x v="2"/>
    <x v="0"/>
    <n v="1"/>
    <n v="0"/>
    <n v="0.26500000000000001"/>
  </r>
  <r>
    <x v="2"/>
    <x v="2"/>
    <x v="2"/>
    <x v="2"/>
    <x v="1"/>
    <x v="0"/>
    <x v="1"/>
    <x v="0"/>
    <n v="18"/>
    <n v="0"/>
    <n v="4.95"/>
  </r>
  <r>
    <x v="1"/>
    <x v="9"/>
    <x v="2"/>
    <x v="2"/>
    <x v="1"/>
    <x v="0"/>
    <x v="1"/>
    <x v="1"/>
    <n v="2"/>
    <n v="0"/>
    <n v="0"/>
  </r>
  <r>
    <x v="3"/>
    <x v="16"/>
    <x v="7"/>
    <x v="0"/>
    <x v="1"/>
    <x v="1"/>
    <x v="2"/>
    <x v="0"/>
    <n v="1261"/>
    <n v="314.6798"/>
    <n v="567.45000000000005"/>
  </r>
  <r>
    <x v="10"/>
    <x v="12"/>
    <x v="1"/>
    <x v="0"/>
    <x v="1"/>
    <x v="1"/>
    <x v="0"/>
    <x v="0"/>
    <n v="315"/>
    <n v="123.46250000000001"/>
    <n v="141.75"/>
  </r>
  <r>
    <x v="10"/>
    <x v="8"/>
    <x v="5"/>
    <x v="0"/>
    <x v="1"/>
    <x v="3"/>
    <x v="0"/>
    <x v="1"/>
    <n v="1"/>
    <n v="0"/>
    <n v="0"/>
  </r>
  <r>
    <x v="5"/>
    <x v="10"/>
    <x v="0"/>
    <x v="0"/>
    <x v="0"/>
    <x v="2"/>
    <x v="3"/>
    <x v="1"/>
    <n v="11"/>
    <n v="0"/>
    <n v="0"/>
  </r>
  <r>
    <x v="10"/>
    <x v="10"/>
    <x v="0"/>
    <x v="1"/>
    <x v="0"/>
    <x v="0"/>
    <x v="0"/>
    <x v="0"/>
    <n v="24"/>
    <n v="0"/>
    <n v="6.6000000000000005"/>
  </r>
  <r>
    <x v="4"/>
    <x v="5"/>
    <x v="1"/>
    <x v="0"/>
    <x v="1"/>
    <x v="0"/>
    <x v="0"/>
    <x v="0"/>
    <n v="376"/>
    <n v="0"/>
    <n v="99.64"/>
  </r>
  <r>
    <x v="4"/>
    <x v="6"/>
    <x v="4"/>
    <x v="1"/>
    <x v="0"/>
    <x v="2"/>
    <x v="2"/>
    <x v="0"/>
    <n v="1"/>
    <n v="0"/>
    <n v="0.26500000000000001"/>
  </r>
  <r>
    <x v="6"/>
    <x v="9"/>
    <x v="2"/>
    <x v="0"/>
    <x v="1"/>
    <x v="4"/>
    <x v="2"/>
    <x v="1"/>
    <n v="62"/>
    <n v="0"/>
    <n v="0"/>
  </r>
  <r>
    <x v="9"/>
    <x v="19"/>
    <x v="2"/>
    <x v="0"/>
    <x v="1"/>
    <x v="4"/>
    <x v="0"/>
    <x v="1"/>
    <n v="151"/>
    <n v="0"/>
    <n v="0"/>
  </r>
  <r>
    <x v="10"/>
    <x v="10"/>
    <x v="0"/>
    <x v="0"/>
    <x v="1"/>
    <x v="1"/>
    <x v="1"/>
    <x v="0"/>
    <n v="1062"/>
    <n v="357.83590000000004"/>
    <n v="477.90000000000003"/>
  </r>
  <r>
    <x v="10"/>
    <x v="29"/>
    <x v="1"/>
    <x v="0"/>
    <x v="1"/>
    <x v="0"/>
    <x v="2"/>
    <x v="0"/>
    <n v="8"/>
    <n v="0"/>
    <n v="2.2000000000000002"/>
  </r>
  <r>
    <x v="0"/>
    <x v="2"/>
    <x v="2"/>
    <x v="1"/>
    <x v="1"/>
    <x v="1"/>
    <x v="0"/>
    <x v="0"/>
    <n v="5"/>
    <n v="0.83690000000000009"/>
    <n v="2.25"/>
  </r>
  <r>
    <x v="9"/>
    <x v="2"/>
    <x v="2"/>
    <x v="0"/>
    <x v="1"/>
    <x v="0"/>
    <x v="1"/>
    <x v="1"/>
    <n v="1"/>
    <n v="0"/>
    <n v="0"/>
  </r>
  <r>
    <x v="7"/>
    <x v="10"/>
    <x v="0"/>
    <x v="0"/>
    <x v="0"/>
    <x v="4"/>
    <x v="2"/>
    <x v="1"/>
    <n v="1"/>
    <n v="0"/>
    <n v="0"/>
  </r>
  <r>
    <x v="5"/>
    <x v="13"/>
    <x v="0"/>
    <x v="0"/>
    <x v="1"/>
    <x v="3"/>
    <x v="3"/>
    <x v="0"/>
    <n v="2"/>
    <n v="0"/>
    <n v="1.1000000000000001"/>
  </r>
  <r>
    <x v="2"/>
    <x v="22"/>
    <x v="7"/>
    <x v="0"/>
    <x v="1"/>
    <x v="2"/>
    <x v="2"/>
    <x v="0"/>
    <n v="15"/>
    <n v="0"/>
    <n v="4.125"/>
  </r>
  <r>
    <x v="0"/>
    <x v="6"/>
    <x v="4"/>
    <x v="2"/>
    <x v="0"/>
    <x v="4"/>
    <x v="2"/>
    <x v="1"/>
    <n v="1"/>
    <n v="0"/>
    <n v="0"/>
  </r>
  <r>
    <x v="10"/>
    <x v="10"/>
    <x v="0"/>
    <x v="0"/>
    <x v="1"/>
    <x v="5"/>
    <x v="1"/>
    <x v="1"/>
    <n v="8"/>
    <n v="275.0566"/>
    <n v="0"/>
  </r>
  <r>
    <x v="6"/>
    <x v="11"/>
    <x v="2"/>
    <x v="1"/>
    <x v="1"/>
    <x v="3"/>
    <x v="3"/>
    <x v="0"/>
    <n v="10"/>
    <n v="0"/>
    <n v="5.5"/>
  </r>
  <r>
    <x v="4"/>
    <x v="10"/>
    <x v="0"/>
    <x v="2"/>
    <x v="1"/>
    <x v="3"/>
    <x v="0"/>
    <x v="1"/>
    <n v="1"/>
    <n v="0"/>
    <n v="0"/>
  </r>
  <r>
    <x v="3"/>
    <x v="8"/>
    <x v="5"/>
    <x v="2"/>
    <x v="1"/>
    <x v="0"/>
    <x v="2"/>
    <x v="1"/>
    <n v="16"/>
    <n v="0"/>
    <n v="0"/>
  </r>
  <r>
    <x v="7"/>
    <x v="10"/>
    <x v="0"/>
    <x v="0"/>
    <x v="0"/>
    <x v="3"/>
    <x v="3"/>
    <x v="1"/>
    <n v="4"/>
    <n v="0"/>
    <n v="0"/>
  </r>
  <r>
    <x v="6"/>
    <x v="1"/>
    <x v="1"/>
    <x v="2"/>
    <x v="1"/>
    <x v="4"/>
    <x v="0"/>
    <x v="0"/>
    <n v="1"/>
    <n v="0"/>
    <n v="0.55000000000000004"/>
  </r>
  <r>
    <x v="5"/>
    <x v="10"/>
    <x v="0"/>
    <x v="1"/>
    <x v="1"/>
    <x v="0"/>
    <x v="0"/>
    <x v="1"/>
    <n v="3"/>
    <n v="0"/>
    <n v="0"/>
  </r>
  <r>
    <x v="4"/>
    <x v="17"/>
    <x v="8"/>
    <x v="1"/>
    <x v="1"/>
    <x v="1"/>
    <x v="0"/>
    <x v="0"/>
    <n v="20"/>
    <n v="7.2837000000000005"/>
    <n v="9"/>
  </r>
  <r>
    <x v="3"/>
    <x v="4"/>
    <x v="3"/>
    <x v="0"/>
    <x v="1"/>
    <x v="4"/>
    <x v="0"/>
    <x v="0"/>
    <n v="378"/>
    <n v="0"/>
    <n v="207.9"/>
  </r>
  <r>
    <x v="11"/>
    <x v="8"/>
    <x v="5"/>
    <x v="0"/>
    <x v="1"/>
    <x v="4"/>
    <x v="1"/>
    <x v="0"/>
    <n v="3"/>
    <n v="0"/>
    <n v="1.6500000000000001"/>
  </r>
  <r>
    <x v="8"/>
    <x v="7"/>
    <x v="2"/>
    <x v="0"/>
    <x v="1"/>
    <x v="3"/>
    <x v="0"/>
    <x v="0"/>
    <n v="2"/>
    <n v="0"/>
    <n v="1.1000000000000001"/>
  </r>
  <r>
    <x v="3"/>
    <x v="10"/>
    <x v="0"/>
    <x v="0"/>
    <x v="1"/>
    <x v="0"/>
    <x v="1"/>
    <x v="0"/>
    <n v="3031"/>
    <n v="0"/>
    <n v="833.52500000000009"/>
  </r>
  <r>
    <x v="8"/>
    <x v="6"/>
    <x v="4"/>
    <x v="0"/>
    <x v="1"/>
    <x v="4"/>
    <x v="3"/>
    <x v="1"/>
    <n v="21"/>
    <n v="0"/>
    <n v="0"/>
  </r>
  <r>
    <x v="11"/>
    <x v="17"/>
    <x v="8"/>
    <x v="2"/>
    <x v="1"/>
    <x v="2"/>
    <x v="2"/>
    <x v="0"/>
    <n v="250"/>
    <n v="0"/>
    <n v="68.75"/>
  </r>
  <r>
    <x v="6"/>
    <x v="2"/>
    <x v="2"/>
    <x v="0"/>
    <x v="1"/>
    <x v="2"/>
    <x v="3"/>
    <x v="1"/>
    <n v="6"/>
    <n v="0"/>
    <n v="0"/>
  </r>
  <r>
    <x v="4"/>
    <x v="15"/>
    <x v="2"/>
    <x v="2"/>
    <x v="1"/>
    <x v="2"/>
    <x v="3"/>
    <x v="0"/>
    <n v="16"/>
    <n v="0"/>
    <n v="4.24"/>
  </r>
  <r>
    <x v="1"/>
    <x v="1"/>
    <x v="1"/>
    <x v="2"/>
    <x v="1"/>
    <x v="3"/>
    <x v="2"/>
    <x v="1"/>
    <n v="0"/>
    <n v="0"/>
    <n v="0"/>
  </r>
  <r>
    <x v="5"/>
    <x v="8"/>
    <x v="5"/>
    <x v="0"/>
    <x v="1"/>
    <x v="0"/>
    <x v="3"/>
    <x v="1"/>
    <n v="14"/>
    <n v="0"/>
    <n v="0"/>
  </r>
  <r>
    <x v="4"/>
    <x v="3"/>
    <x v="2"/>
    <x v="0"/>
    <x v="1"/>
    <x v="3"/>
    <x v="2"/>
    <x v="1"/>
    <n v="0"/>
    <n v="0"/>
    <n v="0"/>
  </r>
  <r>
    <x v="11"/>
    <x v="17"/>
    <x v="8"/>
    <x v="0"/>
    <x v="1"/>
    <x v="1"/>
    <x v="1"/>
    <x v="0"/>
    <n v="378"/>
    <n v="122.75590000000001"/>
    <n v="170.1"/>
  </r>
  <r>
    <x v="5"/>
    <x v="4"/>
    <x v="3"/>
    <x v="0"/>
    <x v="0"/>
    <x v="3"/>
    <x v="2"/>
    <x v="1"/>
    <n v="0"/>
    <n v="0"/>
    <n v="0"/>
  </r>
  <r>
    <x v="7"/>
    <x v="6"/>
    <x v="4"/>
    <x v="0"/>
    <x v="1"/>
    <x v="4"/>
    <x v="2"/>
    <x v="0"/>
    <n v="191"/>
    <n v="0"/>
    <n v="105.05000000000001"/>
  </r>
  <r>
    <x v="5"/>
    <x v="9"/>
    <x v="2"/>
    <x v="2"/>
    <x v="1"/>
    <x v="0"/>
    <x v="3"/>
    <x v="0"/>
    <n v="126"/>
    <n v="0"/>
    <n v="33.39"/>
  </r>
  <r>
    <x v="7"/>
    <x v="17"/>
    <x v="8"/>
    <x v="0"/>
    <x v="1"/>
    <x v="2"/>
    <x v="3"/>
    <x v="0"/>
    <n v="599"/>
    <n v="0"/>
    <n v="164.72499999999999"/>
  </r>
  <r>
    <x v="10"/>
    <x v="11"/>
    <x v="2"/>
    <x v="1"/>
    <x v="1"/>
    <x v="3"/>
    <x v="3"/>
    <x v="0"/>
    <n v="14"/>
    <n v="0"/>
    <n v="7.7"/>
  </r>
  <r>
    <x v="3"/>
    <x v="19"/>
    <x v="2"/>
    <x v="1"/>
    <x v="1"/>
    <x v="0"/>
    <x v="3"/>
    <x v="0"/>
    <n v="95"/>
    <n v="0"/>
    <n v="26.125"/>
  </r>
  <r>
    <x v="3"/>
    <x v="10"/>
    <x v="0"/>
    <x v="1"/>
    <x v="1"/>
    <x v="1"/>
    <x v="0"/>
    <x v="0"/>
    <n v="142"/>
    <n v="82.194699999999997"/>
    <n v="63.900000000000006"/>
  </r>
  <r>
    <x v="0"/>
    <x v="0"/>
    <x v="0"/>
    <x v="2"/>
    <x v="1"/>
    <x v="3"/>
    <x v="2"/>
    <x v="0"/>
    <n v="7"/>
    <n v="0"/>
    <n v="3.85"/>
  </r>
  <r>
    <x v="6"/>
    <x v="13"/>
    <x v="0"/>
    <x v="0"/>
    <x v="1"/>
    <x v="4"/>
    <x v="2"/>
    <x v="0"/>
    <n v="2"/>
    <n v="0"/>
    <n v="1.1000000000000001"/>
  </r>
  <r>
    <x v="1"/>
    <x v="16"/>
    <x v="7"/>
    <x v="0"/>
    <x v="1"/>
    <x v="3"/>
    <x v="1"/>
    <x v="0"/>
    <n v="39"/>
    <n v="0"/>
    <n v="21.45"/>
  </r>
  <r>
    <x v="10"/>
    <x v="22"/>
    <x v="7"/>
    <x v="2"/>
    <x v="1"/>
    <x v="0"/>
    <x v="0"/>
    <x v="0"/>
    <n v="1"/>
    <n v="0"/>
    <n v="0.27500000000000002"/>
  </r>
  <r>
    <x v="4"/>
    <x v="0"/>
    <x v="0"/>
    <x v="0"/>
    <x v="1"/>
    <x v="0"/>
    <x v="3"/>
    <x v="1"/>
    <n v="4"/>
    <n v="0"/>
    <n v="0"/>
  </r>
  <r>
    <x v="4"/>
    <x v="17"/>
    <x v="8"/>
    <x v="0"/>
    <x v="1"/>
    <x v="2"/>
    <x v="1"/>
    <x v="1"/>
    <n v="3"/>
    <n v="0"/>
    <n v="0"/>
  </r>
  <r>
    <x v="1"/>
    <x v="29"/>
    <x v="1"/>
    <x v="0"/>
    <x v="1"/>
    <x v="3"/>
    <x v="2"/>
    <x v="0"/>
    <n v="1"/>
    <n v="0"/>
    <n v="0.55000000000000004"/>
  </r>
  <r>
    <x v="1"/>
    <x v="10"/>
    <x v="0"/>
    <x v="2"/>
    <x v="0"/>
    <x v="2"/>
    <x v="1"/>
    <x v="0"/>
    <n v="14"/>
    <n v="0"/>
    <n v="3.85"/>
  </r>
  <r>
    <x v="9"/>
    <x v="7"/>
    <x v="2"/>
    <x v="0"/>
    <x v="1"/>
    <x v="2"/>
    <x v="0"/>
    <x v="0"/>
    <n v="12"/>
    <n v="0"/>
    <n v="3.18"/>
  </r>
  <r>
    <x v="7"/>
    <x v="13"/>
    <x v="0"/>
    <x v="2"/>
    <x v="1"/>
    <x v="4"/>
    <x v="2"/>
    <x v="0"/>
    <n v="1"/>
    <n v="0"/>
    <n v="0.55000000000000004"/>
  </r>
  <r>
    <x v="5"/>
    <x v="9"/>
    <x v="2"/>
    <x v="1"/>
    <x v="1"/>
    <x v="5"/>
    <x v="0"/>
    <x v="1"/>
    <n v="3"/>
    <n v="88.5702"/>
    <n v="0"/>
  </r>
  <r>
    <x v="1"/>
    <x v="16"/>
    <x v="7"/>
    <x v="0"/>
    <x v="1"/>
    <x v="4"/>
    <x v="2"/>
    <x v="1"/>
    <n v="4"/>
    <n v="0"/>
    <n v="0"/>
  </r>
  <r>
    <x v="5"/>
    <x v="10"/>
    <x v="0"/>
    <x v="0"/>
    <x v="1"/>
    <x v="3"/>
    <x v="3"/>
    <x v="1"/>
    <n v="10"/>
    <n v="0"/>
    <n v="0"/>
  </r>
  <r>
    <x v="5"/>
    <x v="6"/>
    <x v="4"/>
    <x v="0"/>
    <x v="1"/>
    <x v="3"/>
    <x v="0"/>
    <x v="0"/>
    <n v="263"/>
    <n v="0"/>
    <n v="144.65"/>
  </r>
  <r>
    <x v="9"/>
    <x v="22"/>
    <x v="7"/>
    <x v="0"/>
    <x v="1"/>
    <x v="0"/>
    <x v="0"/>
    <x v="0"/>
    <n v="51"/>
    <n v="0"/>
    <n v="13.515000000000001"/>
  </r>
  <r>
    <x v="3"/>
    <x v="11"/>
    <x v="2"/>
    <x v="0"/>
    <x v="1"/>
    <x v="5"/>
    <x v="3"/>
    <x v="0"/>
    <n v="6"/>
    <n v="95.321899999999999"/>
    <n v="4.1400000000000006"/>
  </r>
  <r>
    <x v="4"/>
    <x v="19"/>
    <x v="2"/>
    <x v="2"/>
    <x v="1"/>
    <x v="3"/>
    <x v="1"/>
    <x v="0"/>
    <n v="2"/>
    <n v="0"/>
    <n v="1.1000000000000001"/>
  </r>
  <r>
    <x v="9"/>
    <x v="16"/>
    <x v="7"/>
    <x v="1"/>
    <x v="1"/>
    <x v="0"/>
    <x v="0"/>
    <x v="0"/>
    <n v="8"/>
    <n v="0"/>
    <n v="2.12"/>
  </r>
  <r>
    <x v="3"/>
    <x v="9"/>
    <x v="2"/>
    <x v="1"/>
    <x v="1"/>
    <x v="0"/>
    <x v="2"/>
    <x v="0"/>
    <n v="224"/>
    <n v="0"/>
    <n v="61.6"/>
  </r>
  <r>
    <x v="11"/>
    <x v="4"/>
    <x v="3"/>
    <x v="1"/>
    <x v="1"/>
    <x v="0"/>
    <x v="3"/>
    <x v="0"/>
    <n v="18"/>
    <n v="0"/>
    <n v="4.95"/>
  </r>
  <r>
    <x v="4"/>
    <x v="9"/>
    <x v="2"/>
    <x v="2"/>
    <x v="1"/>
    <x v="0"/>
    <x v="2"/>
    <x v="1"/>
    <n v="5"/>
    <n v="0"/>
    <n v="0"/>
  </r>
  <r>
    <x v="3"/>
    <x v="12"/>
    <x v="1"/>
    <x v="1"/>
    <x v="1"/>
    <x v="1"/>
    <x v="0"/>
    <x v="0"/>
    <n v="2"/>
    <n v="0.45200000000000001"/>
    <n v="0.9"/>
  </r>
  <r>
    <x v="7"/>
    <x v="5"/>
    <x v="1"/>
    <x v="2"/>
    <x v="1"/>
    <x v="1"/>
    <x v="2"/>
    <x v="0"/>
    <n v="9"/>
    <n v="1.456"/>
    <n v="4.05"/>
  </r>
  <r>
    <x v="6"/>
    <x v="18"/>
    <x v="9"/>
    <x v="0"/>
    <x v="1"/>
    <x v="0"/>
    <x v="3"/>
    <x v="0"/>
    <n v="63"/>
    <n v="0"/>
    <n v="17.324999999999999"/>
  </r>
  <r>
    <x v="9"/>
    <x v="19"/>
    <x v="2"/>
    <x v="0"/>
    <x v="1"/>
    <x v="2"/>
    <x v="0"/>
    <x v="1"/>
    <n v="15"/>
    <n v="0"/>
    <n v="0"/>
  </r>
  <r>
    <x v="2"/>
    <x v="11"/>
    <x v="2"/>
    <x v="1"/>
    <x v="1"/>
    <x v="4"/>
    <x v="1"/>
    <x v="1"/>
    <n v="1"/>
    <n v="0"/>
    <n v="0"/>
  </r>
  <r>
    <x v="11"/>
    <x v="13"/>
    <x v="0"/>
    <x v="1"/>
    <x v="1"/>
    <x v="3"/>
    <x v="2"/>
    <x v="1"/>
    <n v="1"/>
    <n v="0"/>
    <n v="0"/>
  </r>
  <r>
    <x v="9"/>
    <x v="19"/>
    <x v="2"/>
    <x v="0"/>
    <x v="1"/>
    <x v="2"/>
    <x v="3"/>
    <x v="0"/>
    <n v="484"/>
    <n v="0"/>
    <n v="128.26000000000002"/>
  </r>
  <r>
    <x v="8"/>
    <x v="11"/>
    <x v="2"/>
    <x v="2"/>
    <x v="1"/>
    <x v="3"/>
    <x v="3"/>
    <x v="0"/>
    <n v="25"/>
    <n v="0"/>
    <n v="13.75"/>
  </r>
  <r>
    <x v="6"/>
    <x v="12"/>
    <x v="1"/>
    <x v="0"/>
    <x v="1"/>
    <x v="0"/>
    <x v="0"/>
    <x v="1"/>
    <n v="4"/>
    <n v="0"/>
    <n v="0"/>
  </r>
  <r>
    <x v="7"/>
    <x v="22"/>
    <x v="7"/>
    <x v="0"/>
    <x v="1"/>
    <x v="0"/>
    <x v="1"/>
    <x v="0"/>
    <n v="10"/>
    <n v="0"/>
    <n v="2.75"/>
  </r>
  <r>
    <x v="5"/>
    <x v="12"/>
    <x v="1"/>
    <x v="2"/>
    <x v="1"/>
    <x v="0"/>
    <x v="2"/>
    <x v="0"/>
    <n v="241"/>
    <n v="0"/>
    <n v="63.865000000000002"/>
  </r>
  <r>
    <x v="3"/>
    <x v="8"/>
    <x v="5"/>
    <x v="0"/>
    <x v="1"/>
    <x v="0"/>
    <x v="0"/>
    <x v="0"/>
    <n v="435"/>
    <n v="0"/>
    <n v="119.625"/>
  </r>
  <r>
    <x v="5"/>
    <x v="10"/>
    <x v="0"/>
    <x v="1"/>
    <x v="1"/>
    <x v="0"/>
    <x v="3"/>
    <x v="0"/>
    <n v="224"/>
    <n v="0"/>
    <n v="59.36"/>
  </r>
  <r>
    <x v="6"/>
    <x v="11"/>
    <x v="2"/>
    <x v="0"/>
    <x v="1"/>
    <x v="4"/>
    <x v="1"/>
    <x v="1"/>
    <n v="12"/>
    <n v="0"/>
    <n v="0"/>
  </r>
  <r>
    <x v="6"/>
    <x v="7"/>
    <x v="2"/>
    <x v="0"/>
    <x v="1"/>
    <x v="0"/>
    <x v="2"/>
    <x v="1"/>
    <n v="6"/>
    <n v="0"/>
    <n v="0"/>
  </r>
  <r>
    <x v="3"/>
    <x v="0"/>
    <x v="0"/>
    <x v="0"/>
    <x v="1"/>
    <x v="3"/>
    <x v="2"/>
    <x v="0"/>
    <n v="160"/>
    <n v="0"/>
    <n v="88"/>
  </r>
  <r>
    <x v="11"/>
    <x v="8"/>
    <x v="5"/>
    <x v="2"/>
    <x v="1"/>
    <x v="3"/>
    <x v="2"/>
    <x v="1"/>
    <n v="1"/>
    <n v="0"/>
    <n v="0"/>
  </r>
  <r>
    <x v="0"/>
    <x v="14"/>
    <x v="6"/>
    <x v="2"/>
    <x v="1"/>
    <x v="1"/>
    <x v="2"/>
    <x v="0"/>
    <n v="1"/>
    <n v="0.18440000000000001"/>
    <n v="0.45"/>
  </r>
  <r>
    <x v="10"/>
    <x v="19"/>
    <x v="2"/>
    <x v="0"/>
    <x v="1"/>
    <x v="1"/>
    <x v="1"/>
    <x v="0"/>
    <n v="487"/>
    <n v="127.4256"/>
    <n v="219.15"/>
  </r>
  <r>
    <x v="0"/>
    <x v="10"/>
    <x v="0"/>
    <x v="1"/>
    <x v="1"/>
    <x v="4"/>
    <x v="2"/>
    <x v="0"/>
    <n v="9"/>
    <n v="0"/>
    <n v="4.95"/>
  </r>
  <r>
    <x v="6"/>
    <x v="17"/>
    <x v="8"/>
    <x v="1"/>
    <x v="1"/>
    <x v="1"/>
    <x v="2"/>
    <x v="0"/>
    <n v="43"/>
    <n v="10.959200000000001"/>
    <n v="19.350000000000001"/>
  </r>
  <r>
    <x v="9"/>
    <x v="11"/>
    <x v="2"/>
    <x v="2"/>
    <x v="1"/>
    <x v="2"/>
    <x v="0"/>
    <x v="1"/>
    <n v="8"/>
    <n v="0"/>
    <n v="0"/>
  </r>
  <r>
    <x v="5"/>
    <x v="0"/>
    <x v="0"/>
    <x v="0"/>
    <x v="1"/>
    <x v="3"/>
    <x v="3"/>
    <x v="0"/>
    <n v="24"/>
    <n v="0"/>
    <n v="13.200000000000001"/>
  </r>
  <r>
    <x v="5"/>
    <x v="11"/>
    <x v="2"/>
    <x v="2"/>
    <x v="1"/>
    <x v="2"/>
    <x v="2"/>
    <x v="0"/>
    <n v="318"/>
    <n v="0"/>
    <n v="84.27000000000001"/>
  </r>
  <r>
    <x v="11"/>
    <x v="10"/>
    <x v="0"/>
    <x v="1"/>
    <x v="1"/>
    <x v="1"/>
    <x v="1"/>
    <x v="0"/>
    <n v="25"/>
    <n v="5.8869000000000007"/>
    <n v="11.25"/>
  </r>
  <r>
    <x v="4"/>
    <x v="12"/>
    <x v="1"/>
    <x v="2"/>
    <x v="1"/>
    <x v="3"/>
    <x v="3"/>
    <x v="0"/>
    <n v="2"/>
    <n v="0"/>
    <n v="1.1000000000000001"/>
  </r>
  <r>
    <x v="9"/>
    <x v="19"/>
    <x v="2"/>
    <x v="1"/>
    <x v="1"/>
    <x v="4"/>
    <x v="2"/>
    <x v="0"/>
    <n v="3"/>
    <n v="0"/>
    <n v="1.6500000000000001"/>
  </r>
  <r>
    <x v="0"/>
    <x v="2"/>
    <x v="2"/>
    <x v="0"/>
    <x v="1"/>
    <x v="4"/>
    <x v="1"/>
    <x v="0"/>
    <n v="5"/>
    <n v="0"/>
    <n v="2.75"/>
  </r>
  <r>
    <x v="11"/>
    <x v="1"/>
    <x v="1"/>
    <x v="0"/>
    <x v="1"/>
    <x v="3"/>
    <x v="2"/>
    <x v="0"/>
    <n v="417"/>
    <n v="0"/>
    <n v="229.35000000000002"/>
  </r>
  <r>
    <x v="2"/>
    <x v="15"/>
    <x v="2"/>
    <x v="1"/>
    <x v="1"/>
    <x v="1"/>
    <x v="2"/>
    <x v="0"/>
    <n v="34"/>
    <n v="4.7917000000000005"/>
    <n v="15.3"/>
  </r>
  <r>
    <x v="0"/>
    <x v="11"/>
    <x v="2"/>
    <x v="0"/>
    <x v="1"/>
    <x v="5"/>
    <x v="2"/>
    <x v="1"/>
    <n v="73"/>
    <n v="1492.7582"/>
    <n v="0"/>
  </r>
  <r>
    <x v="6"/>
    <x v="10"/>
    <x v="0"/>
    <x v="2"/>
    <x v="1"/>
    <x v="0"/>
    <x v="0"/>
    <x v="0"/>
    <n v="569"/>
    <n v="0"/>
    <n v="156.47499999999999"/>
  </r>
  <r>
    <x v="5"/>
    <x v="10"/>
    <x v="0"/>
    <x v="2"/>
    <x v="1"/>
    <x v="2"/>
    <x v="0"/>
    <x v="0"/>
    <n v="92"/>
    <n v="0"/>
    <n v="24.380000000000003"/>
  </r>
  <r>
    <x v="3"/>
    <x v="6"/>
    <x v="4"/>
    <x v="1"/>
    <x v="1"/>
    <x v="0"/>
    <x v="2"/>
    <x v="0"/>
    <n v="98"/>
    <n v="0"/>
    <n v="26.950000000000003"/>
  </r>
  <r>
    <x v="2"/>
    <x v="6"/>
    <x v="4"/>
    <x v="0"/>
    <x v="0"/>
    <x v="0"/>
    <x v="3"/>
    <x v="1"/>
    <n v="27"/>
    <n v="0"/>
    <n v="0"/>
  </r>
  <r>
    <x v="10"/>
    <x v="4"/>
    <x v="3"/>
    <x v="2"/>
    <x v="0"/>
    <x v="0"/>
    <x v="1"/>
    <x v="0"/>
    <n v="3"/>
    <n v="0"/>
    <n v="0.82500000000000007"/>
  </r>
  <r>
    <x v="4"/>
    <x v="6"/>
    <x v="4"/>
    <x v="1"/>
    <x v="0"/>
    <x v="0"/>
    <x v="0"/>
    <x v="0"/>
    <n v="6"/>
    <n v="0"/>
    <n v="1.59"/>
  </r>
  <r>
    <x v="11"/>
    <x v="15"/>
    <x v="2"/>
    <x v="1"/>
    <x v="1"/>
    <x v="5"/>
    <x v="0"/>
    <x v="0"/>
    <n v="1"/>
    <n v="19.734100000000002"/>
    <n v="0.69000000000000006"/>
  </r>
  <r>
    <x v="3"/>
    <x v="22"/>
    <x v="7"/>
    <x v="2"/>
    <x v="1"/>
    <x v="3"/>
    <x v="2"/>
    <x v="1"/>
    <n v="0"/>
    <n v="0"/>
    <n v="0"/>
  </r>
  <r>
    <x v="2"/>
    <x v="19"/>
    <x v="2"/>
    <x v="0"/>
    <x v="1"/>
    <x v="5"/>
    <x v="0"/>
    <x v="0"/>
    <n v="8"/>
    <n v="52.874400000000001"/>
    <n v="5.5200000000000005"/>
  </r>
  <r>
    <x v="1"/>
    <x v="8"/>
    <x v="5"/>
    <x v="0"/>
    <x v="1"/>
    <x v="1"/>
    <x v="0"/>
    <x v="0"/>
    <n v="151"/>
    <n v="27.8004"/>
    <n v="67.95"/>
  </r>
  <r>
    <x v="7"/>
    <x v="4"/>
    <x v="3"/>
    <x v="2"/>
    <x v="1"/>
    <x v="2"/>
    <x v="2"/>
    <x v="0"/>
    <n v="104"/>
    <n v="0"/>
    <n v="28.6"/>
  </r>
  <r>
    <x v="10"/>
    <x v="6"/>
    <x v="4"/>
    <x v="2"/>
    <x v="1"/>
    <x v="0"/>
    <x v="0"/>
    <x v="1"/>
    <n v="1"/>
    <n v="0"/>
    <n v="0"/>
  </r>
  <r>
    <x v="1"/>
    <x v="2"/>
    <x v="2"/>
    <x v="0"/>
    <x v="1"/>
    <x v="3"/>
    <x v="0"/>
    <x v="1"/>
    <n v="1"/>
    <n v="0"/>
    <n v="0"/>
  </r>
  <r>
    <x v="3"/>
    <x v="12"/>
    <x v="1"/>
    <x v="0"/>
    <x v="1"/>
    <x v="2"/>
    <x v="2"/>
    <x v="1"/>
    <n v="3"/>
    <n v="0"/>
    <n v="0"/>
  </r>
  <r>
    <x v="8"/>
    <x v="1"/>
    <x v="1"/>
    <x v="1"/>
    <x v="1"/>
    <x v="0"/>
    <x v="1"/>
    <x v="0"/>
    <n v="6"/>
    <n v="0"/>
    <n v="1.6500000000000001"/>
  </r>
  <r>
    <x v="5"/>
    <x v="2"/>
    <x v="2"/>
    <x v="0"/>
    <x v="1"/>
    <x v="4"/>
    <x v="3"/>
    <x v="1"/>
    <n v="47"/>
    <n v="0"/>
    <n v="0"/>
  </r>
  <r>
    <x v="9"/>
    <x v="8"/>
    <x v="5"/>
    <x v="0"/>
    <x v="1"/>
    <x v="4"/>
    <x v="2"/>
    <x v="1"/>
    <n v="38"/>
    <n v="0"/>
    <n v="0"/>
  </r>
  <r>
    <x v="8"/>
    <x v="4"/>
    <x v="3"/>
    <x v="0"/>
    <x v="1"/>
    <x v="2"/>
    <x v="3"/>
    <x v="0"/>
    <n v="866"/>
    <n v="0"/>
    <n v="238.15"/>
  </r>
  <r>
    <x v="8"/>
    <x v="5"/>
    <x v="1"/>
    <x v="1"/>
    <x v="1"/>
    <x v="1"/>
    <x v="2"/>
    <x v="0"/>
    <n v="1"/>
    <n v="0.6502"/>
    <n v="0.45"/>
  </r>
  <r>
    <x v="2"/>
    <x v="9"/>
    <x v="2"/>
    <x v="0"/>
    <x v="1"/>
    <x v="5"/>
    <x v="2"/>
    <x v="0"/>
    <n v="4"/>
    <n v="43.351900000000001"/>
    <n v="2.7600000000000002"/>
  </r>
  <r>
    <x v="0"/>
    <x v="0"/>
    <x v="0"/>
    <x v="2"/>
    <x v="1"/>
    <x v="0"/>
    <x v="2"/>
    <x v="0"/>
    <n v="54"/>
    <n v="0"/>
    <n v="14.31"/>
  </r>
  <r>
    <x v="3"/>
    <x v="11"/>
    <x v="2"/>
    <x v="2"/>
    <x v="1"/>
    <x v="0"/>
    <x v="1"/>
    <x v="0"/>
    <n v="162"/>
    <n v="0"/>
    <n v="44.550000000000004"/>
  </r>
  <r>
    <x v="0"/>
    <x v="10"/>
    <x v="0"/>
    <x v="0"/>
    <x v="0"/>
    <x v="2"/>
    <x v="2"/>
    <x v="0"/>
    <n v="927"/>
    <n v="0"/>
    <n v="245.655"/>
  </r>
  <r>
    <x v="4"/>
    <x v="2"/>
    <x v="2"/>
    <x v="0"/>
    <x v="1"/>
    <x v="4"/>
    <x v="1"/>
    <x v="0"/>
    <n v="5"/>
    <n v="0"/>
    <n v="2.75"/>
  </r>
  <r>
    <x v="6"/>
    <x v="19"/>
    <x v="2"/>
    <x v="0"/>
    <x v="1"/>
    <x v="0"/>
    <x v="0"/>
    <x v="0"/>
    <n v="3049"/>
    <n v="0"/>
    <n v="838.47500000000002"/>
  </r>
  <r>
    <x v="5"/>
    <x v="0"/>
    <x v="0"/>
    <x v="1"/>
    <x v="1"/>
    <x v="2"/>
    <x v="2"/>
    <x v="0"/>
    <n v="3"/>
    <n v="0"/>
    <n v="0.79500000000000004"/>
  </r>
  <r>
    <x v="1"/>
    <x v="13"/>
    <x v="0"/>
    <x v="0"/>
    <x v="1"/>
    <x v="2"/>
    <x v="2"/>
    <x v="1"/>
    <n v="2"/>
    <n v="0"/>
    <n v="0"/>
  </r>
  <r>
    <x v="9"/>
    <x v="10"/>
    <x v="0"/>
    <x v="2"/>
    <x v="1"/>
    <x v="5"/>
    <x v="0"/>
    <x v="0"/>
    <n v="10"/>
    <n v="18.1937"/>
    <n v="6.9"/>
  </r>
  <r>
    <x v="11"/>
    <x v="0"/>
    <x v="0"/>
    <x v="0"/>
    <x v="1"/>
    <x v="0"/>
    <x v="3"/>
    <x v="0"/>
    <n v="479"/>
    <n v="0"/>
    <n v="131.72499999999999"/>
  </r>
  <r>
    <x v="0"/>
    <x v="16"/>
    <x v="7"/>
    <x v="0"/>
    <x v="1"/>
    <x v="0"/>
    <x v="2"/>
    <x v="1"/>
    <n v="16"/>
    <n v="0"/>
    <n v="0"/>
  </r>
  <r>
    <x v="7"/>
    <x v="13"/>
    <x v="0"/>
    <x v="0"/>
    <x v="1"/>
    <x v="0"/>
    <x v="2"/>
    <x v="0"/>
    <n v="356"/>
    <n v="0"/>
    <n v="97.9"/>
  </r>
  <r>
    <x v="9"/>
    <x v="10"/>
    <x v="0"/>
    <x v="2"/>
    <x v="1"/>
    <x v="3"/>
    <x v="1"/>
    <x v="1"/>
    <n v="2"/>
    <n v="0"/>
    <n v="0"/>
  </r>
  <r>
    <x v="7"/>
    <x v="9"/>
    <x v="2"/>
    <x v="0"/>
    <x v="1"/>
    <x v="1"/>
    <x v="0"/>
    <x v="0"/>
    <n v="491"/>
    <n v="154.71100000000001"/>
    <n v="220.95000000000002"/>
  </r>
  <r>
    <x v="7"/>
    <x v="4"/>
    <x v="3"/>
    <x v="1"/>
    <x v="1"/>
    <x v="1"/>
    <x v="1"/>
    <x v="0"/>
    <n v="2"/>
    <n v="0.68430000000000002"/>
    <n v="0.9"/>
  </r>
  <r>
    <x v="8"/>
    <x v="14"/>
    <x v="6"/>
    <x v="0"/>
    <x v="1"/>
    <x v="3"/>
    <x v="2"/>
    <x v="0"/>
    <n v="5"/>
    <n v="0"/>
    <n v="2.75"/>
  </r>
  <r>
    <x v="9"/>
    <x v="6"/>
    <x v="4"/>
    <x v="0"/>
    <x v="1"/>
    <x v="0"/>
    <x v="3"/>
    <x v="1"/>
    <n v="85"/>
    <n v="0"/>
    <n v="0"/>
  </r>
  <r>
    <x v="8"/>
    <x v="9"/>
    <x v="2"/>
    <x v="1"/>
    <x v="1"/>
    <x v="0"/>
    <x v="2"/>
    <x v="1"/>
    <n v="13"/>
    <n v="0"/>
    <n v="0"/>
  </r>
  <r>
    <x v="7"/>
    <x v="5"/>
    <x v="1"/>
    <x v="0"/>
    <x v="1"/>
    <x v="3"/>
    <x v="1"/>
    <x v="0"/>
    <n v="3"/>
    <n v="0"/>
    <n v="1.6500000000000001"/>
  </r>
  <r>
    <x v="7"/>
    <x v="11"/>
    <x v="2"/>
    <x v="0"/>
    <x v="1"/>
    <x v="4"/>
    <x v="1"/>
    <x v="0"/>
    <n v="26"/>
    <n v="0"/>
    <n v="14.3"/>
  </r>
  <r>
    <x v="11"/>
    <x v="0"/>
    <x v="0"/>
    <x v="1"/>
    <x v="1"/>
    <x v="0"/>
    <x v="3"/>
    <x v="0"/>
    <n v="2"/>
    <n v="0"/>
    <n v="0.55000000000000004"/>
  </r>
  <r>
    <x v="2"/>
    <x v="15"/>
    <x v="2"/>
    <x v="1"/>
    <x v="1"/>
    <x v="0"/>
    <x v="1"/>
    <x v="0"/>
    <n v="13"/>
    <n v="0"/>
    <n v="3.5750000000000002"/>
  </r>
  <r>
    <x v="2"/>
    <x v="9"/>
    <x v="2"/>
    <x v="0"/>
    <x v="1"/>
    <x v="4"/>
    <x v="2"/>
    <x v="0"/>
    <n v="47"/>
    <n v="0"/>
    <n v="25.85"/>
  </r>
  <r>
    <x v="0"/>
    <x v="2"/>
    <x v="2"/>
    <x v="2"/>
    <x v="1"/>
    <x v="3"/>
    <x v="2"/>
    <x v="1"/>
    <n v="0"/>
    <n v="0"/>
    <n v="0"/>
  </r>
  <r>
    <x v="5"/>
    <x v="9"/>
    <x v="2"/>
    <x v="1"/>
    <x v="1"/>
    <x v="2"/>
    <x v="0"/>
    <x v="0"/>
    <n v="2"/>
    <n v="0"/>
    <n v="0.53"/>
  </r>
  <r>
    <x v="1"/>
    <x v="6"/>
    <x v="4"/>
    <x v="2"/>
    <x v="1"/>
    <x v="0"/>
    <x v="0"/>
    <x v="1"/>
    <n v="1"/>
    <n v="0"/>
    <n v="0"/>
  </r>
  <r>
    <x v="7"/>
    <x v="1"/>
    <x v="1"/>
    <x v="1"/>
    <x v="1"/>
    <x v="2"/>
    <x v="0"/>
    <x v="0"/>
    <n v="8"/>
    <n v="0"/>
    <n v="2.2000000000000002"/>
  </r>
  <r>
    <x v="0"/>
    <x v="17"/>
    <x v="8"/>
    <x v="0"/>
    <x v="1"/>
    <x v="2"/>
    <x v="1"/>
    <x v="0"/>
    <n v="207"/>
    <n v="0"/>
    <n v="54.855000000000004"/>
  </r>
  <r>
    <x v="0"/>
    <x v="10"/>
    <x v="0"/>
    <x v="1"/>
    <x v="1"/>
    <x v="3"/>
    <x v="1"/>
    <x v="0"/>
    <n v="4"/>
    <n v="0"/>
    <n v="2.2000000000000002"/>
  </r>
  <r>
    <x v="1"/>
    <x v="12"/>
    <x v="1"/>
    <x v="0"/>
    <x v="1"/>
    <x v="4"/>
    <x v="2"/>
    <x v="0"/>
    <n v="61"/>
    <n v="0"/>
    <n v="33.550000000000004"/>
  </r>
  <r>
    <x v="0"/>
    <x v="4"/>
    <x v="3"/>
    <x v="0"/>
    <x v="0"/>
    <x v="3"/>
    <x v="0"/>
    <x v="0"/>
    <n v="10"/>
    <n v="0"/>
    <n v="5.5"/>
  </r>
  <r>
    <x v="6"/>
    <x v="17"/>
    <x v="8"/>
    <x v="0"/>
    <x v="1"/>
    <x v="0"/>
    <x v="3"/>
    <x v="1"/>
    <n v="183"/>
    <n v="0"/>
    <n v="0"/>
  </r>
  <r>
    <x v="3"/>
    <x v="10"/>
    <x v="0"/>
    <x v="0"/>
    <x v="0"/>
    <x v="5"/>
    <x v="0"/>
    <x v="0"/>
    <n v="1"/>
    <n v="12.400300000000001"/>
    <n v="0.69000000000000006"/>
  </r>
  <r>
    <x v="9"/>
    <x v="17"/>
    <x v="8"/>
    <x v="2"/>
    <x v="1"/>
    <x v="2"/>
    <x v="2"/>
    <x v="0"/>
    <n v="280"/>
    <n v="0"/>
    <n v="74.2"/>
  </r>
  <r>
    <x v="7"/>
    <x v="13"/>
    <x v="0"/>
    <x v="0"/>
    <x v="1"/>
    <x v="2"/>
    <x v="3"/>
    <x v="0"/>
    <n v="14"/>
    <n v="0"/>
    <n v="3.85"/>
  </r>
  <r>
    <x v="5"/>
    <x v="13"/>
    <x v="0"/>
    <x v="2"/>
    <x v="1"/>
    <x v="0"/>
    <x v="2"/>
    <x v="0"/>
    <n v="23"/>
    <n v="0"/>
    <n v="6.0950000000000006"/>
  </r>
  <r>
    <x v="3"/>
    <x v="9"/>
    <x v="2"/>
    <x v="0"/>
    <x v="1"/>
    <x v="3"/>
    <x v="1"/>
    <x v="0"/>
    <n v="37"/>
    <n v="0"/>
    <n v="20.350000000000001"/>
  </r>
  <r>
    <x v="0"/>
    <x v="12"/>
    <x v="1"/>
    <x v="2"/>
    <x v="1"/>
    <x v="2"/>
    <x v="1"/>
    <x v="0"/>
    <n v="1"/>
    <n v="0"/>
    <n v="0.26500000000000001"/>
  </r>
  <r>
    <x v="3"/>
    <x v="8"/>
    <x v="5"/>
    <x v="2"/>
    <x v="1"/>
    <x v="3"/>
    <x v="0"/>
    <x v="1"/>
    <n v="1"/>
    <n v="0"/>
    <n v="0"/>
  </r>
  <r>
    <x v="11"/>
    <x v="5"/>
    <x v="1"/>
    <x v="0"/>
    <x v="1"/>
    <x v="0"/>
    <x v="3"/>
    <x v="1"/>
    <n v="10"/>
    <n v="0"/>
    <n v="0"/>
  </r>
  <r>
    <x v="3"/>
    <x v="6"/>
    <x v="4"/>
    <x v="0"/>
    <x v="0"/>
    <x v="2"/>
    <x v="2"/>
    <x v="1"/>
    <n v="13"/>
    <n v="0"/>
    <n v="0"/>
  </r>
  <r>
    <x v="6"/>
    <x v="22"/>
    <x v="7"/>
    <x v="0"/>
    <x v="1"/>
    <x v="0"/>
    <x v="0"/>
    <x v="0"/>
    <n v="53"/>
    <n v="0"/>
    <n v="14.575000000000001"/>
  </r>
  <r>
    <x v="2"/>
    <x v="9"/>
    <x v="2"/>
    <x v="1"/>
    <x v="1"/>
    <x v="0"/>
    <x v="2"/>
    <x v="1"/>
    <n v="12"/>
    <n v="0"/>
    <n v="0"/>
  </r>
  <r>
    <x v="8"/>
    <x v="18"/>
    <x v="9"/>
    <x v="1"/>
    <x v="1"/>
    <x v="0"/>
    <x v="2"/>
    <x v="1"/>
    <n v="1"/>
    <n v="0"/>
    <n v="0"/>
  </r>
  <r>
    <x v="0"/>
    <x v="6"/>
    <x v="4"/>
    <x v="0"/>
    <x v="0"/>
    <x v="1"/>
    <x v="2"/>
    <x v="0"/>
    <n v="620"/>
    <n v="172.1961"/>
    <n v="279"/>
  </r>
  <r>
    <x v="0"/>
    <x v="12"/>
    <x v="1"/>
    <x v="1"/>
    <x v="1"/>
    <x v="2"/>
    <x v="1"/>
    <x v="0"/>
    <n v="1"/>
    <n v="0"/>
    <n v="0.26500000000000001"/>
  </r>
  <r>
    <x v="2"/>
    <x v="17"/>
    <x v="8"/>
    <x v="0"/>
    <x v="1"/>
    <x v="5"/>
    <x v="3"/>
    <x v="0"/>
    <n v="2"/>
    <n v="53.867100000000001"/>
    <n v="1.3800000000000001"/>
  </r>
  <r>
    <x v="8"/>
    <x v="8"/>
    <x v="5"/>
    <x v="0"/>
    <x v="1"/>
    <x v="0"/>
    <x v="3"/>
    <x v="0"/>
    <n v="439"/>
    <n v="0"/>
    <n v="120.72500000000001"/>
  </r>
  <r>
    <x v="4"/>
    <x v="1"/>
    <x v="1"/>
    <x v="0"/>
    <x v="1"/>
    <x v="1"/>
    <x v="2"/>
    <x v="0"/>
    <n v="688"/>
    <n v="173.29600000000002"/>
    <n v="309.60000000000002"/>
  </r>
  <r>
    <x v="6"/>
    <x v="8"/>
    <x v="5"/>
    <x v="0"/>
    <x v="1"/>
    <x v="5"/>
    <x v="0"/>
    <x v="0"/>
    <n v="5"/>
    <n v="66.487800000000007"/>
    <n v="3.45"/>
  </r>
  <r>
    <x v="7"/>
    <x v="10"/>
    <x v="0"/>
    <x v="2"/>
    <x v="0"/>
    <x v="3"/>
    <x v="0"/>
    <x v="1"/>
    <n v="4"/>
    <n v="0"/>
    <n v="0"/>
  </r>
  <r>
    <x v="5"/>
    <x v="7"/>
    <x v="2"/>
    <x v="0"/>
    <x v="1"/>
    <x v="3"/>
    <x v="2"/>
    <x v="1"/>
    <n v="0"/>
    <n v="0"/>
    <n v="0"/>
  </r>
  <r>
    <x v="0"/>
    <x v="9"/>
    <x v="2"/>
    <x v="0"/>
    <x v="1"/>
    <x v="1"/>
    <x v="3"/>
    <x v="0"/>
    <n v="443"/>
    <n v="122.3429"/>
    <n v="199.35000000000002"/>
  </r>
  <r>
    <x v="11"/>
    <x v="26"/>
    <x v="2"/>
    <x v="0"/>
    <x v="1"/>
    <x v="0"/>
    <x v="2"/>
    <x v="1"/>
    <n v="23"/>
    <n v="0"/>
    <n v="0"/>
  </r>
  <r>
    <x v="10"/>
    <x v="6"/>
    <x v="4"/>
    <x v="2"/>
    <x v="1"/>
    <x v="0"/>
    <x v="3"/>
    <x v="0"/>
    <n v="183"/>
    <n v="0"/>
    <n v="50.325000000000003"/>
  </r>
  <r>
    <x v="3"/>
    <x v="2"/>
    <x v="2"/>
    <x v="2"/>
    <x v="1"/>
    <x v="0"/>
    <x v="1"/>
    <x v="0"/>
    <n v="11"/>
    <n v="0"/>
    <n v="3.0250000000000004"/>
  </r>
  <r>
    <x v="2"/>
    <x v="11"/>
    <x v="2"/>
    <x v="1"/>
    <x v="1"/>
    <x v="3"/>
    <x v="0"/>
    <x v="0"/>
    <n v="15"/>
    <n v="0"/>
    <n v="8.25"/>
  </r>
  <r>
    <x v="3"/>
    <x v="19"/>
    <x v="2"/>
    <x v="0"/>
    <x v="1"/>
    <x v="3"/>
    <x v="3"/>
    <x v="1"/>
    <n v="1"/>
    <n v="0"/>
    <n v="0"/>
  </r>
  <r>
    <x v="9"/>
    <x v="8"/>
    <x v="5"/>
    <x v="1"/>
    <x v="1"/>
    <x v="2"/>
    <x v="1"/>
    <x v="0"/>
    <n v="3"/>
    <n v="0"/>
    <n v="0.79500000000000004"/>
  </r>
  <r>
    <x v="0"/>
    <x v="12"/>
    <x v="1"/>
    <x v="0"/>
    <x v="1"/>
    <x v="2"/>
    <x v="0"/>
    <x v="0"/>
    <n v="134"/>
    <n v="0"/>
    <n v="35.510000000000005"/>
  </r>
  <r>
    <x v="0"/>
    <x v="0"/>
    <x v="0"/>
    <x v="0"/>
    <x v="1"/>
    <x v="3"/>
    <x v="2"/>
    <x v="0"/>
    <n v="197"/>
    <n v="0"/>
    <n v="108.35000000000001"/>
  </r>
  <r>
    <x v="4"/>
    <x v="5"/>
    <x v="1"/>
    <x v="0"/>
    <x v="1"/>
    <x v="4"/>
    <x v="1"/>
    <x v="0"/>
    <n v="1"/>
    <n v="0"/>
    <n v="0.55000000000000004"/>
  </r>
  <r>
    <x v="8"/>
    <x v="6"/>
    <x v="4"/>
    <x v="2"/>
    <x v="1"/>
    <x v="4"/>
    <x v="1"/>
    <x v="0"/>
    <n v="3"/>
    <n v="0"/>
    <n v="1.6500000000000001"/>
  </r>
  <r>
    <x v="8"/>
    <x v="6"/>
    <x v="4"/>
    <x v="1"/>
    <x v="1"/>
    <x v="3"/>
    <x v="3"/>
    <x v="0"/>
    <n v="3"/>
    <n v="0"/>
    <n v="1.6500000000000001"/>
  </r>
  <r>
    <x v="2"/>
    <x v="16"/>
    <x v="7"/>
    <x v="1"/>
    <x v="1"/>
    <x v="0"/>
    <x v="2"/>
    <x v="1"/>
    <n v="2"/>
    <n v="0"/>
    <n v="0"/>
  </r>
  <r>
    <x v="2"/>
    <x v="1"/>
    <x v="1"/>
    <x v="2"/>
    <x v="1"/>
    <x v="4"/>
    <x v="2"/>
    <x v="0"/>
    <n v="5"/>
    <n v="0"/>
    <n v="2.75"/>
  </r>
  <r>
    <x v="4"/>
    <x v="0"/>
    <x v="0"/>
    <x v="0"/>
    <x v="0"/>
    <x v="1"/>
    <x v="2"/>
    <x v="0"/>
    <n v="5"/>
    <n v="3.4546000000000001"/>
    <n v="2.25"/>
  </r>
  <r>
    <x v="11"/>
    <x v="18"/>
    <x v="9"/>
    <x v="2"/>
    <x v="1"/>
    <x v="0"/>
    <x v="2"/>
    <x v="0"/>
    <n v="3"/>
    <n v="0"/>
    <n v="0.82500000000000007"/>
  </r>
  <r>
    <x v="7"/>
    <x v="11"/>
    <x v="2"/>
    <x v="2"/>
    <x v="1"/>
    <x v="3"/>
    <x v="2"/>
    <x v="1"/>
    <n v="2"/>
    <n v="0"/>
    <n v="0"/>
  </r>
  <r>
    <x v="4"/>
    <x v="17"/>
    <x v="8"/>
    <x v="0"/>
    <x v="1"/>
    <x v="4"/>
    <x v="2"/>
    <x v="1"/>
    <n v="312"/>
    <n v="0"/>
    <n v="0"/>
  </r>
  <r>
    <x v="1"/>
    <x v="12"/>
    <x v="1"/>
    <x v="1"/>
    <x v="1"/>
    <x v="0"/>
    <x v="3"/>
    <x v="0"/>
    <n v="16"/>
    <n v="0"/>
    <n v="4.4000000000000004"/>
  </r>
  <r>
    <x v="1"/>
    <x v="11"/>
    <x v="2"/>
    <x v="0"/>
    <x v="1"/>
    <x v="4"/>
    <x v="3"/>
    <x v="0"/>
    <n v="49"/>
    <n v="0"/>
    <n v="26.950000000000003"/>
  </r>
  <r>
    <x v="10"/>
    <x v="13"/>
    <x v="0"/>
    <x v="1"/>
    <x v="1"/>
    <x v="0"/>
    <x v="2"/>
    <x v="0"/>
    <n v="6"/>
    <n v="0"/>
    <n v="1.6500000000000001"/>
  </r>
  <r>
    <x v="11"/>
    <x v="9"/>
    <x v="2"/>
    <x v="2"/>
    <x v="1"/>
    <x v="0"/>
    <x v="0"/>
    <x v="1"/>
    <n v="2"/>
    <n v="0"/>
    <n v="0"/>
  </r>
  <r>
    <x v="2"/>
    <x v="10"/>
    <x v="0"/>
    <x v="0"/>
    <x v="0"/>
    <x v="0"/>
    <x v="3"/>
    <x v="0"/>
    <n v="2821"/>
    <n v="0"/>
    <n v="775.77500000000009"/>
  </r>
  <r>
    <x v="6"/>
    <x v="10"/>
    <x v="0"/>
    <x v="1"/>
    <x v="1"/>
    <x v="1"/>
    <x v="2"/>
    <x v="0"/>
    <n v="131"/>
    <n v="39.281500000000001"/>
    <n v="58.95"/>
  </r>
  <r>
    <x v="0"/>
    <x v="10"/>
    <x v="0"/>
    <x v="0"/>
    <x v="1"/>
    <x v="1"/>
    <x v="1"/>
    <x v="0"/>
    <n v="1448"/>
    <n v="448.7414"/>
    <n v="651.6"/>
  </r>
  <r>
    <x v="11"/>
    <x v="4"/>
    <x v="3"/>
    <x v="0"/>
    <x v="0"/>
    <x v="2"/>
    <x v="1"/>
    <x v="0"/>
    <n v="8"/>
    <n v="0"/>
    <n v="2.2000000000000002"/>
  </r>
  <r>
    <x v="8"/>
    <x v="6"/>
    <x v="4"/>
    <x v="0"/>
    <x v="0"/>
    <x v="2"/>
    <x v="3"/>
    <x v="1"/>
    <n v="2"/>
    <n v="0"/>
    <n v="0"/>
  </r>
  <r>
    <x v="4"/>
    <x v="9"/>
    <x v="2"/>
    <x v="2"/>
    <x v="1"/>
    <x v="3"/>
    <x v="1"/>
    <x v="0"/>
    <n v="2"/>
    <n v="0"/>
    <n v="1.1000000000000001"/>
  </r>
  <r>
    <x v="11"/>
    <x v="22"/>
    <x v="7"/>
    <x v="0"/>
    <x v="1"/>
    <x v="3"/>
    <x v="2"/>
    <x v="1"/>
    <n v="0"/>
    <n v="0"/>
    <n v="0"/>
  </r>
  <r>
    <x v="6"/>
    <x v="1"/>
    <x v="1"/>
    <x v="0"/>
    <x v="1"/>
    <x v="3"/>
    <x v="0"/>
    <x v="0"/>
    <n v="64"/>
    <n v="0"/>
    <n v="35.200000000000003"/>
  </r>
  <r>
    <x v="2"/>
    <x v="6"/>
    <x v="4"/>
    <x v="0"/>
    <x v="0"/>
    <x v="4"/>
    <x v="1"/>
    <x v="0"/>
    <n v="2"/>
    <n v="0"/>
    <n v="1.1000000000000001"/>
  </r>
  <r>
    <x v="5"/>
    <x v="17"/>
    <x v="8"/>
    <x v="2"/>
    <x v="1"/>
    <x v="2"/>
    <x v="2"/>
    <x v="1"/>
    <n v="16"/>
    <n v="0"/>
    <n v="0"/>
  </r>
  <r>
    <x v="6"/>
    <x v="9"/>
    <x v="2"/>
    <x v="0"/>
    <x v="1"/>
    <x v="2"/>
    <x v="2"/>
    <x v="1"/>
    <n v="34"/>
    <n v="0"/>
    <n v="0"/>
  </r>
  <r>
    <x v="10"/>
    <x v="1"/>
    <x v="1"/>
    <x v="0"/>
    <x v="1"/>
    <x v="0"/>
    <x v="0"/>
    <x v="0"/>
    <n v="1210"/>
    <n v="0"/>
    <n v="332.75"/>
  </r>
  <r>
    <x v="9"/>
    <x v="0"/>
    <x v="0"/>
    <x v="0"/>
    <x v="1"/>
    <x v="1"/>
    <x v="2"/>
    <x v="0"/>
    <n v="238"/>
    <n v="72.819900000000004"/>
    <n v="107.10000000000001"/>
  </r>
  <r>
    <x v="8"/>
    <x v="15"/>
    <x v="2"/>
    <x v="1"/>
    <x v="1"/>
    <x v="0"/>
    <x v="0"/>
    <x v="1"/>
    <n v="9"/>
    <n v="0"/>
    <n v="0"/>
  </r>
  <r>
    <x v="7"/>
    <x v="11"/>
    <x v="2"/>
    <x v="1"/>
    <x v="1"/>
    <x v="4"/>
    <x v="2"/>
    <x v="0"/>
    <n v="37"/>
    <n v="0"/>
    <n v="20.350000000000001"/>
  </r>
  <r>
    <x v="9"/>
    <x v="5"/>
    <x v="1"/>
    <x v="0"/>
    <x v="1"/>
    <x v="0"/>
    <x v="3"/>
    <x v="1"/>
    <n v="14"/>
    <n v="0"/>
    <n v="0"/>
  </r>
  <r>
    <x v="8"/>
    <x v="6"/>
    <x v="4"/>
    <x v="2"/>
    <x v="0"/>
    <x v="0"/>
    <x v="0"/>
    <x v="0"/>
    <n v="38"/>
    <n v="0"/>
    <n v="10.450000000000001"/>
  </r>
  <r>
    <x v="6"/>
    <x v="19"/>
    <x v="2"/>
    <x v="0"/>
    <x v="1"/>
    <x v="3"/>
    <x v="0"/>
    <x v="0"/>
    <n v="187"/>
    <n v="0"/>
    <n v="102.85000000000001"/>
  </r>
  <r>
    <x v="1"/>
    <x v="11"/>
    <x v="2"/>
    <x v="1"/>
    <x v="1"/>
    <x v="1"/>
    <x v="3"/>
    <x v="0"/>
    <n v="41"/>
    <n v="7.4977"/>
    <n v="18.4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PivotTable1" cacheId="0" dataOnRows="1" applyNumberFormats="0" applyBorderFormats="0" applyFontFormats="0" applyPatternFormats="0" applyAlignmentFormats="0" applyWidthHeightFormats="1" dataCaption="Values" updatedVersion="6" minRefreshableVersion="3" itemPrintTitles="1" createdVersion="6" indent="0" compact="0" compactData="0" multipleFieldFilters="0" fieldListSortAscending="1">
  <location ref="A10:O32" firstHeaderRow="1" firstDataRow="2" firstDataCol="2" rowPageCount="6" colPageCount="1"/>
  <pivotFields count="11">
    <pivotField axis="axisCol" compact="0" outline="0" subtotalTop="0" showAll="0" sortType="ascending">
      <items count="13">
        <item x="0"/>
        <item x="9"/>
        <item x="4"/>
        <item x="5"/>
        <item x="1"/>
        <item x="3"/>
        <item x="10"/>
        <item x="6"/>
        <item x="8"/>
        <item x="2"/>
        <item x="7"/>
        <item x="11"/>
        <item t="default"/>
      </items>
    </pivotField>
    <pivotField axis="axisPage" compact="0" outline="0" subtotalTop="0" showAll="0">
      <items count="32">
        <item x="27"/>
        <item x="25"/>
        <item x="20"/>
        <item x="5"/>
        <item x="7"/>
        <item x="3"/>
        <item x="26"/>
        <item x="24"/>
        <item x="10"/>
        <item x="21"/>
        <item x="0"/>
        <item x="14"/>
        <item x="18"/>
        <item x="28"/>
        <item x="19"/>
        <item x="2"/>
        <item x="23"/>
        <item x="11"/>
        <item x="15"/>
        <item x="9"/>
        <item x="13"/>
        <item x="17"/>
        <item x="8"/>
        <item x="1"/>
        <item x="12"/>
        <item x="29"/>
        <item x="30"/>
        <item x="6"/>
        <item x="16"/>
        <item x="22"/>
        <item x="4"/>
        <item t="default"/>
      </items>
    </pivotField>
    <pivotField axis="axisPage" compact="0" outline="0" subtotalTop="0" showAll="0">
      <items count="15">
        <item x="12"/>
        <item x="11"/>
        <item x="10"/>
        <item x="0"/>
        <item x="6"/>
        <item x="9"/>
        <item x="13"/>
        <item x="2"/>
        <item x="8"/>
        <item x="5"/>
        <item x="1"/>
        <item x="4"/>
        <item x="7"/>
        <item x="3"/>
        <item t="default"/>
      </items>
    </pivotField>
    <pivotField axis="axisPage" compact="0" outline="0" subtotalTop="0" showAll="0">
      <items count="4">
        <item x="2"/>
        <item x="1"/>
        <item x="0"/>
        <item t="default"/>
      </items>
    </pivotField>
    <pivotField axis="axisPage" compact="0" outline="0" subtotalTop="0" showAll="0">
      <items count="3">
        <item x="1"/>
        <item x="0"/>
        <item t="default"/>
      </items>
    </pivotField>
    <pivotField axis="axisRow" compact="0" outline="0" subtotalTop="0" sortType="ascending">
      <items count="7">
        <item x="2"/>
        <item x="0"/>
        <item x="4"/>
        <item x="3"/>
        <item x="5"/>
        <item x="1"/>
        <item t="default"/>
      </items>
    </pivotField>
    <pivotField axis="axisPage" compact="0" outline="0" subtotalTop="0" showAll="0">
      <items count="5">
        <item x="2"/>
        <item x="0"/>
        <item x="1"/>
        <item x="3"/>
        <item t="default"/>
      </items>
    </pivotField>
    <pivotField axis="axisPage" compact="0" outline="0" subtotalTop="0" showAll="0">
      <items count="3">
        <item x="0"/>
        <item x="1"/>
        <item t="default"/>
      </items>
    </pivotField>
    <pivotField dataField="1" compact="0" outline="0" subtotalTop="0" showAll="0"/>
    <pivotField dataField="1" compact="0" outline="0" subtotalTop="0" showAll="0"/>
    <pivotField dataField="1" compact="0" outline="0" showAll="0"/>
  </pivotFields>
  <rowFields count="2">
    <field x="5"/>
    <field x="-2"/>
  </rowFields>
  <rowItems count="21">
    <i>
      <x/>
      <x/>
    </i>
    <i r="1" i="1">
      <x v="1"/>
    </i>
    <i r="1" i="2">
      <x v="2"/>
    </i>
    <i>
      <x v="1"/>
      <x/>
    </i>
    <i r="1" i="1">
      <x v="1"/>
    </i>
    <i r="1" i="2">
      <x v="2"/>
    </i>
    <i>
      <x v="2"/>
      <x/>
    </i>
    <i r="1" i="1">
      <x v="1"/>
    </i>
    <i r="1" i="2">
      <x v="2"/>
    </i>
    <i>
      <x v="3"/>
      <x/>
    </i>
    <i r="1" i="1">
      <x v="1"/>
    </i>
    <i r="1" i="2">
      <x v="2"/>
    </i>
    <i>
      <x v="4"/>
      <x/>
    </i>
    <i r="1" i="1">
      <x v="1"/>
    </i>
    <i r="1" i="2">
      <x v="2"/>
    </i>
    <i>
      <x v="5"/>
      <x/>
    </i>
    <i r="1" i="1">
      <x v="1"/>
    </i>
    <i r="1" i="2">
      <x v="2"/>
    </i>
    <i t="grand">
      <x/>
    </i>
    <i t="grand" i="1">
      <x/>
    </i>
    <i t="grand" i="2">
      <x/>
    </i>
  </rowItems>
  <colFields count="1">
    <field x="0"/>
  </colFields>
  <colItems count="13">
    <i>
      <x/>
    </i>
    <i>
      <x v="1"/>
    </i>
    <i>
      <x v="2"/>
    </i>
    <i>
      <x v="3"/>
    </i>
    <i>
      <x v="4"/>
    </i>
    <i>
      <x v="5"/>
    </i>
    <i>
      <x v="6"/>
    </i>
    <i>
      <x v="7"/>
    </i>
    <i>
      <x v="8"/>
    </i>
    <i>
      <x v="9"/>
    </i>
    <i>
      <x v="10"/>
    </i>
    <i>
      <x v="11"/>
    </i>
    <i t="grand">
      <x/>
    </i>
  </colItems>
  <pageFields count="6">
    <pageField fld="1" hier="-1"/>
    <pageField fld="2" hier="-1"/>
    <pageField fld="7" hier="-1"/>
    <pageField fld="3" hier="-1"/>
    <pageField fld="4" hier="-1"/>
    <pageField fld="6" hier="-1"/>
  </pageFields>
  <dataFields count="3">
    <dataField name="Calls " fld="8" baseField="0" baseItem="0" numFmtId="3"/>
    <dataField name="Mins " fld="9" baseField="0" baseItem="0" numFmtId="3"/>
    <dataField name="Inc-Vat Call Rev " fld="10" baseField="0" baseItem="0" numFmtId="167"/>
  </dataFields>
  <formats count="3">
    <format dxfId="2">
      <pivotArea dataOnly="0" labelOnly="1" outline="0" fieldPosition="0">
        <references count="1">
          <reference field="5" count="0"/>
        </references>
      </pivotArea>
    </format>
    <format dxfId="1">
      <pivotArea dataOnly="0" labelOnly="1" grandCol="1" outline="0" fieldPosition="0"/>
    </format>
    <format dxfId="0">
      <pivotArea outline="0" fieldPosition="0">
        <references count="1">
          <reference field="4294967294"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7F561-BAC1-4178-8493-FEDF1F0305B1}">
  <dimension ref="A1:D43"/>
  <sheetViews>
    <sheetView showGridLines="0" tabSelected="1" workbookViewId="0">
      <selection activeCell="B20" sqref="B20"/>
    </sheetView>
  </sheetViews>
  <sheetFormatPr defaultColWidth="0" defaultRowHeight="0" customHeight="1" zeroHeight="1" x14ac:dyDescent="0.4"/>
  <cols>
    <col min="1" max="1" width="8.86328125" style="476" customWidth="1"/>
    <col min="2" max="2" width="184" style="476" customWidth="1"/>
    <col min="3" max="4" width="8.86328125" style="476" customWidth="1"/>
    <col min="5" max="16384" width="8.86328125" style="476" hidden="1"/>
  </cols>
  <sheetData>
    <row r="1" spans="2:2" ht="18" customHeight="1" thickBot="1" x14ac:dyDescent="0.45"/>
    <row r="2" spans="2:2" ht="7.15" customHeight="1" x14ac:dyDescent="0.4">
      <c r="B2" s="477"/>
    </row>
    <row r="3" spans="2:2" ht="7.15" customHeight="1" x14ac:dyDescent="0.4">
      <c r="B3" s="478"/>
    </row>
    <row r="4" spans="2:2" ht="7.15" customHeight="1" x14ac:dyDescent="0.4">
      <c r="B4" s="478"/>
    </row>
    <row r="5" spans="2:2" ht="18" customHeight="1" x14ac:dyDescent="0.4">
      <c r="B5" s="478" t="s">
        <v>1496</v>
      </c>
    </row>
    <row r="6" spans="2:2" ht="18" customHeight="1" x14ac:dyDescent="0.4">
      <c r="B6" s="478" t="s">
        <v>1499</v>
      </c>
    </row>
    <row r="7" spans="2:2" ht="18" customHeight="1" x14ac:dyDescent="0.4">
      <c r="B7" s="479"/>
    </row>
    <row r="8" spans="2:2" ht="18" customHeight="1" x14ac:dyDescent="0.4">
      <c r="B8" s="483" t="s">
        <v>1498</v>
      </c>
    </row>
    <row r="9" spans="2:2" ht="18" customHeight="1" x14ac:dyDescent="0.4">
      <c r="B9" s="483"/>
    </row>
    <row r="10" spans="2:2" ht="18" customHeight="1" x14ac:dyDescent="0.4">
      <c r="B10" s="483"/>
    </row>
    <row r="11" spans="2:2" ht="18" customHeight="1" x14ac:dyDescent="0.4">
      <c r="B11" s="483"/>
    </row>
    <row r="12" spans="2:2" ht="18" customHeight="1" x14ac:dyDescent="0.4">
      <c r="B12" s="483"/>
    </row>
    <row r="13" spans="2:2" ht="18" customHeight="1" x14ac:dyDescent="0.4">
      <c r="B13" s="483"/>
    </row>
    <row r="14" spans="2:2" ht="18" customHeight="1" x14ac:dyDescent="0.4">
      <c r="B14" s="481"/>
    </row>
    <row r="15" spans="2:2" ht="18" customHeight="1" x14ac:dyDescent="0.4">
      <c r="B15" s="480" t="s">
        <v>1473</v>
      </c>
    </row>
    <row r="16" spans="2:2" ht="18" customHeight="1" x14ac:dyDescent="0.4">
      <c r="B16" s="481" t="s">
        <v>1474</v>
      </c>
    </row>
    <row r="17" spans="2:2" ht="18" customHeight="1" x14ac:dyDescent="0.4">
      <c r="B17" s="481" t="s">
        <v>1475</v>
      </c>
    </row>
    <row r="18" spans="2:2" ht="18" customHeight="1" x14ac:dyDescent="0.4">
      <c r="B18" s="481" t="s">
        <v>1476</v>
      </c>
    </row>
    <row r="19" spans="2:2" ht="18" customHeight="1" x14ac:dyDescent="0.4">
      <c r="B19" s="480"/>
    </row>
    <row r="20" spans="2:2" ht="18" customHeight="1" x14ac:dyDescent="0.4">
      <c r="B20" s="480" t="s">
        <v>1477</v>
      </c>
    </row>
    <row r="21" spans="2:2" ht="18" customHeight="1" x14ac:dyDescent="0.4">
      <c r="B21" s="481" t="s">
        <v>1478</v>
      </c>
    </row>
    <row r="22" spans="2:2" ht="18" customHeight="1" x14ac:dyDescent="0.4">
      <c r="B22" s="481" t="s">
        <v>1479</v>
      </c>
    </row>
    <row r="23" spans="2:2" ht="18" customHeight="1" x14ac:dyDescent="0.4">
      <c r="B23" s="481" t="s">
        <v>1480</v>
      </c>
    </row>
    <row r="24" spans="2:2" ht="18" customHeight="1" x14ac:dyDescent="0.4">
      <c r="B24" s="481" t="s">
        <v>1481</v>
      </c>
    </row>
    <row r="25" spans="2:2" ht="18" customHeight="1" thickBot="1" x14ac:dyDescent="0.45">
      <c r="B25" s="482"/>
    </row>
    <row r="26" spans="2:2" ht="18" customHeight="1" x14ac:dyDescent="0.4"/>
    <row r="27" spans="2:2" ht="18" hidden="1" customHeight="1" x14ac:dyDescent="0.4"/>
    <row r="28" spans="2:2" ht="18" hidden="1" customHeight="1" x14ac:dyDescent="0.4"/>
    <row r="29" spans="2:2" ht="18" hidden="1" customHeight="1" x14ac:dyDescent="0.4"/>
    <row r="30" spans="2:2" ht="18" hidden="1" customHeight="1" x14ac:dyDescent="0.4"/>
    <row r="31" spans="2:2" ht="18" customHeight="1" x14ac:dyDescent="0.4"/>
    <row r="32" spans="2: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sheetData>
  <sheetProtection algorithmName="SHA-512" hashValue="MgFsiZHVnePaEq8ec+vpng79QC3iViMyePvqC+WfU50iRVA6iDbXN9kMkvLM1GdKOsA5Kwvf1ScjYMQSpy6Aag==" saltValue="HGoFeNPAkIClHZ8MmpDrCA==" spinCount="100000" sheet="1" objects="1" scenarios="1"/>
  <mergeCells count="1">
    <mergeCell ref="B8:B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AD5715"/>
  <sheetViews>
    <sheetView showGridLines="0" topLeftCell="C1" zoomScale="80" zoomScaleNormal="80" workbookViewId="0">
      <pane ySplit="15" topLeftCell="A16" activePane="bottomLeft" state="frozen"/>
      <selection pane="bottomLeft" activeCell="J18" sqref="J18"/>
    </sheetView>
  </sheetViews>
  <sheetFormatPr defaultColWidth="9.1328125" defaultRowHeight="12.75" outlineLevelRow="1" x14ac:dyDescent="0.45"/>
  <cols>
    <col min="1" max="1" width="3.86328125" style="2" customWidth="1"/>
    <col min="2" max="2" width="7.73046875" style="2" customWidth="1"/>
    <col min="3" max="3" width="25.1328125" style="2" customWidth="1"/>
    <col min="4" max="4" width="48.1328125" style="21" customWidth="1"/>
    <col min="5" max="5" width="15.1328125" style="21" customWidth="1"/>
    <col min="6" max="6" width="13.1328125" style="22" customWidth="1"/>
    <col min="7" max="7" width="13.3984375" style="2" customWidth="1"/>
    <col min="8" max="8" width="13.86328125" style="2" customWidth="1"/>
    <col min="9" max="9" width="10.86328125" style="2" customWidth="1"/>
    <col min="10" max="11" width="12" style="2" customWidth="1"/>
    <col min="12" max="12" width="13.1328125" style="2" customWidth="1"/>
    <col min="13" max="13" width="12" style="2" customWidth="1"/>
    <col min="14" max="14" width="17.1328125" style="48" customWidth="1"/>
    <col min="15" max="15" width="16.1328125" style="2" customWidth="1"/>
    <col min="16" max="16" width="13.265625" style="2" customWidth="1"/>
    <col min="17" max="17" width="18.1328125" style="2" customWidth="1"/>
    <col min="18" max="18" width="14.59765625" style="2" customWidth="1"/>
    <col min="19" max="20" width="14.1328125" style="2" customWidth="1"/>
    <col min="21" max="22" width="12" style="2" customWidth="1"/>
    <col min="23" max="24" width="11" style="2" customWidth="1"/>
    <col min="25" max="25" width="11.59765625" style="2" customWidth="1"/>
    <col min="26" max="26" width="12.265625" style="2" bestFit="1" customWidth="1"/>
    <col min="27" max="28" width="13.73046875" style="2" bestFit="1" customWidth="1"/>
    <col min="29" max="16384" width="9.1328125" style="2"/>
  </cols>
  <sheetData>
    <row r="1" spans="2:30" ht="35.25" customHeight="1" outlineLevel="1" x14ac:dyDescent="0.45">
      <c r="D1" s="513" t="s">
        <v>0</v>
      </c>
      <c r="E1" s="513"/>
      <c r="F1" s="513"/>
      <c r="G1" s="88"/>
      <c r="I1" s="514" t="s">
        <v>1</v>
      </c>
      <c r="J1" s="515"/>
      <c r="K1" s="515"/>
      <c r="L1" s="515"/>
      <c r="M1" s="516"/>
      <c r="N1" s="128"/>
      <c r="O1" s="497" t="s">
        <v>1263</v>
      </c>
      <c r="P1" s="498"/>
      <c r="Q1" s="129"/>
      <c r="R1" s="129"/>
      <c r="S1" s="129"/>
      <c r="T1" s="56"/>
      <c r="U1" s="1"/>
      <c r="V1" s="4"/>
      <c r="W1" s="1"/>
      <c r="X1" s="4"/>
    </row>
    <row r="2" spans="2:30" ht="31.5" customHeight="1" outlineLevel="1" x14ac:dyDescent="0.45">
      <c r="D2" s="486" t="s">
        <v>2</v>
      </c>
      <c r="E2" s="487"/>
      <c r="F2" s="3">
        <v>1</v>
      </c>
      <c r="G2" s="4"/>
      <c r="H2" s="4"/>
      <c r="I2" s="517"/>
      <c r="J2" s="518"/>
      <c r="K2" s="518"/>
      <c r="L2" s="518"/>
      <c r="M2" s="519"/>
      <c r="N2" s="130" t="s">
        <v>3</v>
      </c>
      <c r="O2" s="131" t="s">
        <v>4</v>
      </c>
      <c r="P2" s="475" t="s">
        <v>6</v>
      </c>
      <c r="Q2" s="132" t="s">
        <v>1262</v>
      </c>
      <c r="R2" s="133" t="s">
        <v>1261</v>
      </c>
      <c r="S2" s="134" t="s">
        <v>1492</v>
      </c>
      <c r="T2" s="57"/>
      <c r="U2" s="4"/>
      <c r="V2" s="4"/>
      <c r="W2" s="4"/>
      <c r="X2" s="4"/>
    </row>
    <row r="3" spans="2:30" ht="18" customHeight="1" outlineLevel="1" x14ac:dyDescent="0.45">
      <c r="D3" s="486" t="s">
        <v>5</v>
      </c>
      <c r="E3" s="487"/>
      <c r="F3" s="23" t="s">
        <v>1493</v>
      </c>
      <c r="G3" s="377"/>
      <c r="H3" s="418"/>
      <c r="I3" s="530" t="s">
        <v>18</v>
      </c>
      <c r="J3" s="531"/>
      <c r="K3" s="531"/>
      <c r="L3" s="531"/>
      <c r="M3" s="532"/>
      <c r="N3" s="420" t="s">
        <v>1264</v>
      </c>
      <c r="O3" s="421">
        <v>0</v>
      </c>
      <c r="P3" s="421">
        <f>F4</f>
        <v>6.0000000000000001E-3</v>
      </c>
      <c r="Q3" s="422">
        <f>SUMPRODUCT(O16:O77*P16:P77)</f>
        <v>0</v>
      </c>
      <c r="R3" s="423" t="str">
        <f>IF(Q3&lt;P3,"Yes","No")</f>
        <v>Yes</v>
      </c>
      <c r="S3" s="424">
        <f>P3-Q3</f>
        <v>6.0000000000000001E-3</v>
      </c>
      <c r="T3" s="58"/>
      <c r="U3" s="4"/>
      <c r="V3" s="4"/>
      <c r="W3" s="4"/>
      <c r="X3" s="4"/>
    </row>
    <row r="4" spans="2:30" ht="18" customHeight="1" outlineLevel="1" x14ac:dyDescent="0.45">
      <c r="D4" s="488" t="s">
        <v>6</v>
      </c>
      <c r="E4" s="489"/>
      <c r="F4" s="5">
        <v>6.0000000000000001E-3</v>
      </c>
      <c r="G4" s="374"/>
      <c r="I4" s="536" t="s">
        <v>1484</v>
      </c>
      <c r="J4" s="536"/>
      <c r="K4" s="536"/>
      <c r="L4" s="536"/>
      <c r="M4" s="536"/>
      <c r="N4" s="425" t="s">
        <v>1264</v>
      </c>
      <c r="O4" s="426">
        <v>0</v>
      </c>
      <c r="P4" s="426">
        <f>$F$4</f>
        <v>6.0000000000000001E-3</v>
      </c>
      <c r="Q4" s="422">
        <f>P36</f>
        <v>0</v>
      </c>
      <c r="R4" s="427" t="str">
        <f>IF(Q4&lt;P4,"Yes","No")</f>
        <v>Yes</v>
      </c>
      <c r="S4" s="428">
        <f>P4-Q4</f>
        <v>6.0000000000000001E-3</v>
      </c>
      <c r="T4" s="59"/>
      <c r="U4" s="4"/>
      <c r="V4" s="4"/>
    </row>
    <row r="5" spans="2:30" ht="18" customHeight="1" outlineLevel="1" x14ac:dyDescent="0.45">
      <c r="D5" s="488" t="s">
        <v>7</v>
      </c>
      <c r="E5" s="489"/>
      <c r="F5" s="87">
        <v>43556</v>
      </c>
      <c r="I5" s="536" t="s">
        <v>1497</v>
      </c>
      <c r="J5" s="536"/>
      <c r="K5" s="536"/>
      <c r="L5" s="536"/>
      <c r="M5" s="536"/>
      <c r="N5" s="425" t="s">
        <v>1264</v>
      </c>
      <c r="O5" s="426">
        <v>0</v>
      </c>
      <c r="P5" s="426">
        <f t="shared" ref="P5:P6" si="0">$F$4</f>
        <v>6.0000000000000001E-3</v>
      </c>
      <c r="Q5" s="422">
        <f>HPS!H18</f>
        <v>0</v>
      </c>
      <c r="R5" s="427" t="str">
        <f>IF(COUNTIF(HPS!$K$14:$K$17,"No")&gt;0,"No","Yes")</f>
        <v>Yes</v>
      </c>
      <c r="S5" s="428">
        <f>P5-Q5</f>
        <v>6.0000000000000001E-3</v>
      </c>
      <c r="T5" s="4"/>
      <c r="U5" s="415"/>
      <c r="V5" s="4"/>
    </row>
    <row r="6" spans="2:30" ht="18" customHeight="1" outlineLevel="1" x14ac:dyDescent="0.45">
      <c r="D6" s="488" t="s">
        <v>8</v>
      </c>
      <c r="E6" s="489"/>
      <c r="F6" s="7">
        <v>43921</v>
      </c>
      <c r="I6" s="524" t="s">
        <v>1491</v>
      </c>
      <c r="J6" s="524"/>
      <c r="K6" s="524"/>
      <c r="L6" s="524"/>
      <c r="M6" s="524"/>
      <c r="N6" s="425" t="s">
        <v>1264</v>
      </c>
      <c r="O6" s="426">
        <v>0</v>
      </c>
      <c r="P6" s="426">
        <f t="shared" si="0"/>
        <v>6.0000000000000001E-3</v>
      </c>
      <c r="Q6" s="533" t="str">
        <f>IF(COUNTIF(R3:R5,"No")&gt;0,"NO","YES")</f>
        <v>YES</v>
      </c>
      <c r="R6" s="534"/>
      <c r="S6" s="535"/>
      <c r="T6" s="4"/>
      <c r="U6" s="415"/>
      <c r="V6" s="4"/>
    </row>
    <row r="7" spans="2:30" ht="18" customHeight="1" outlineLevel="1" x14ac:dyDescent="0.45">
      <c r="D7" s="488" t="s">
        <v>9</v>
      </c>
      <c r="E7" s="489"/>
      <c r="F7" s="8">
        <f>F6-F5+1</f>
        <v>366</v>
      </c>
      <c r="G7" s="374"/>
      <c r="I7" s="525"/>
      <c r="J7" s="525"/>
      <c r="K7" s="525"/>
      <c r="L7" s="525"/>
      <c r="M7" s="525"/>
      <c r="N7" s="525"/>
      <c r="O7" s="525"/>
      <c r="P7" s="525"/>
      <c r="Q7" s="525"/>
      <c r="R7" s="525"/>
      <c r="S7" s="525"/>
      <c r="T7" s="4"/>
      <c r="U7" s="414"/>
      <c r="V7" s="4"/>
      <c r="W7" s="4"/>
      <c r="X7" s="4"/>
      <c r="Y7" s="4"/>
    </row>
    <row r="8" spans="2:30" ht="18" customHeight="1" outlineLevel="1" x14ac:dyDescent="0.45">
      <c r="D8" s="488" t="s">
        <v>1494</v>
      </c>
      <c r="E8" s="489"/>
      <c r="F8" s="8">
        <v>365</v>
      </c>
      <c r="G8" s="374"/>
      <c r="I8" s="526"/>
      <c r="J8" s="526"/>
      <c r="K8" s="526"/>
      <c r="L8" s="526"/>
      <c r="M8" s="526"/>
      <c r="N8" s="526"/>
      <c r="O8" s="526"/>
      <c r="P8" s="526"/>
      <c r="Q8" s="526"/>
      <c r="R8" s="526"/>
      <c r="S8" s="526"/>
      <c r="T8" s="4"/>
      <c r="U8" s="4"/>
      <c r="V8" s="4"/>
      <c r="W8" s="4"/>
      <c r="X8" s="4"/>
      <c r="Y8" s="4"/>
    </row>
    <row r="9" spans="2:30" ht="18" customHeight="1" outlineLevel="1" x14ac:dyDescent="0.45">
      <c r="D9" s="488" t="s">
        <v>1495</v>
      </c>
      <c r="E9" s="489"/>
      <c r="F9" s="7">
        <v>43555</v>
      </c>
      <c r="G9" s="374"/>
      <c r="I9" s="89"/>
      <c r="J9" s="89"/>
      <c r="K9" s="89"/>
      <c r="L9" s="89"/>
      <c r="M9" s="89"/>
      <c r="N9" s="416"/>
      <c r="O9" s="417"/>
      <c r="P9" s="417"/>
      <c r="Q9" s="412"/>
      <c r="R9" s="4"/>
      <c r="S9" s="413"/>
      <c r="T9" s="4"/>
      <c r="U9" s="4"/>
      <c r="V9" s="4"/>
      <c r="W9" s="4"/>
      <c r="X9" s="4"/>
      <c r="Y9" s="4"/>
    </row>
    <row r="10" spans="2:30" ht="11.25" customHeight="1" outlineLevel="1" x14ac:dyDescent="0.45">
      <c r="D10" s="141"/>
      <c r="E10" s="141"/>
      <c r="F10" s="142"/>
      <c r="G10" s="4"/>
      <c r="J10" s="4"/>
      <c r="K10" s="4"/>
      <c r="L10" s="4"/>
      <c r="M10" s="4"/>
      <c r="N10" s="45"/>
      <c r="O10" s="4"/>
      <c r="P10" s="4"/>
      <c r="Q10" s="4"/>
      <c r="R10" s="4"/>
      <c r="S10" s="4"/>
      <c r="T10" s="4"/>
      <c r="U10" s="4"/>
      <c r="V10" s="4"/>
      <c r="W10" s="4"/>
      <c r="X10" s="4"/>
      <c r="Y10" s="4"/>
    </row>
    <row r="11" spans="2:30" ht="11.25" customHeight="1" x14ac:dyDescent="0.45">
      <c r="C11" s="4"/>
      <c r="D11" s="25"/>
      <c r="E11" s="25"/>
      <c r="F11" s="9"/>
      <c r="G11" s="375"/>
      <c r="H11" s="4"/>
      <c r="I11" s="4"/>
      <c r="J11" s="4"/>
      <c r="K11" s="4"/>
      <c r="L11" s="4"/>
      <c r="M11" s="4"/>
      <c r="N11" s="45"/>
      <c r="O11" s="4"/>
      <c r="P11" s="4"/>
      <c r="Q11" s="4"/>
      <c r="R11" s="89" t="s">
        <v>1337</v>
      </c>
      <c r="S11" s="4"/>
      <c r="T11" s="4"/>
      <c r="U11" s="4"/>
      <c r="V11" s="140"/>
    </row>
    <row r="12" spans="2:30" ht="21.6" customHeight="1" x14ac:dyDescent="0.45">
      <c r="D12" s="499" t="s">
        <v>605</v>
      </c>
      <c r="E12" s="500"/>
      <c r="F12" s="509" t="s">
        <v>10</v>
      </c>
      <c r="G12" s="504"/>
      <c r="H12" s="505"/>
      <c r="I12" s="523" t="s">
        <v>11</v>
      </c>
      <c r="J12" s="523"/>
      <c r="K12" s="523"/>
      <c r="L12" s="512" t="s">
        <v>12</v>
      </c>
      <c r="M12" s="512"/>
      <c r="N12" s="511" t="s">
        <v>1277</v>
      </c>
      <c r="O12" s="508" t="s">
        <v>19</v>
      </c>
      <c r="P12" s="508" t="s">
        <v>13</v>
      </c>
      <c r="R12" s="509" t="s">
        <v>10</v>
      </c>
      <c r="S12" s="504"/>
      <c r="T12" s="504"/>
      <c r="U12" s="505"/>
      <c r="V12" s="504" t="s">
        <v>11</v>
      </c>
      <c r="W12" s="504"/>
      <c r="X12" s="504"/>
      <c r="Y12" s="505"/>
    </row>
    <row r="13" spans="2:30" ht="20.25" customHeight="1" x14ac:dyDescent="0.45">
      <c r="D13" s="501"/>
      <c r="E13" s="502"/>
      <c r="F13" s="430"/>
      <c r="G13" s="431"/>
      <c r="H13" s="432"/>
      <c r="I13" s="523"/>
      <c r="J13" s="523"/>
      <c r="K13" s="523"/>
      <c r="L13" s="512"/>
      <c r="M13" s="512"/>
      <c r="N13" s="511"/>
      <c r="O13" s="508"/>
      <c r="P13" s="508"/>
      <c r="R13" s="510"/>
      <c r="S13" s="506"/>
      <c r="T13" s="506"/>
      <c r="U13" s="507"/>
      <c r="V13" s="506"/>
      <c r="W13" s="506"/>
      <c r="X13" s="506"/>
      <c r="Y13" s="507"/>
    </row>
    <row r="14" spans="2:30" s="10" customFormat="1" ht="13.15" x14ac:dyDescent="0.4">
      <c r="D14" s="136" t="s">
        <v>21</v>
      </c>
      <c r="E14" s="136" t="s">
        <v>454</v>
      </c>
      <c r="F14" s="520" t="str">
        <f>F3</f>
        <v>2019-20</v>
      </c>
      <c r="G14" s="521"/>
      <c r="H14" s="522"/>
      <c r="I14" s="503" t="str">
        <f>F14</f>
        <v>2019-20</v>
      </c>
      <c r="J14" s="503"/>
      <c r="K14" s="503"/>
      <c r="L14" s="24" t="s">
        <v>26</v>
      </c>
      <c r="M14" s="24" t="str">
        <f>I14</f>
        <v>2019-20</v>
      </c>
      <c r="N14" s="46" t="s">
        <v>1336</v>
      </c>
      <c r="O14" s="24" t="s">
        <v>26</v>
      </c>
      <c r="P14" s="24" t="s">
        <v>1335</v>
      </c>
      <c r="R14" s="527" t="s">
        <v>26</v>
      </c>
      <c r="S14" s="528"/>
      <c r="T14" s="528"/>
      <c r="U14" s="529"/>
      <c r="V14" s="503" t="str">
        <f>R14</f>
        <v>2018/19</v>
      </c>
      <c r="W14" s="503"/>
      <c r="X14" s="503"/>
      <c r="Y14" s="503"/>
    </row>
    <row r="15" spans="2:30" ht="13.15" x14ac:dyDescent="0.45">
      <c r="D15" s="137"/>
      <c r="E15" s="137"/>
      <c r="F15" s="26">
        <f>F5</f>
        <v>43556</v>
      </c>
      <c r="G15" s="11">
        <v>43600</v>
      </c>
      <c r="H15" s="26">
        <v>43921</v>
      </c>
      <c r="I15" s="429">
        <f>F15</f>
        <v>43556</v>
      </c>
      <c r="J15" s="429">
        <f>G15</f>
        <v>43600</v>
      </c>
      <c r="K15" s="429">
        <f>H15</f>
        <v>43921</v>
      </c>
      <c r="L15" s="13" t="s">
        <v>14</v>
      </c>
      <c r="M15" s="13" t="s">
        <v>14</v>
      </c>
      <c r="N15" s="46" t="s">
        <v>14</v>
      </c>
      <c r="O15" s="13" t="s">
        <v>15</v>
      </c>
      <c r="P15" s="13" t="s">
        <v>15</v>
      </c>
      <c r="Q15" s="135"/>
      <c r="R15" s="26">
        <v>43191</v>
      </c>
      <c r="S15" s="11">
        <v>43359</v>
      </c>
      <c r="T15" s="11">
        <v>43374</v>
      </c>
      <c r="U15" s="11">
        <v>43374</v>
      </c>
      <c r="V15" s="12">
        <f>R15</f>
        <v>43191</v>
      </c>
      <c r="W15" s="12">
        <f>S15</f>
        <v>43359</v>
      </c>
      <c r="X15" s="12">
        <f>T15</f>
        <v>43374</v>
      </c>
      <c r="Y15" s="12">
        <f>U15</f>
        <v>43374</v>
      </c>
    </row>
    <row r="16" spans="2:30" s="20" customFormat="1" ht="14.25" customHeight="1" x14ac:dyDescent="0.45">
      <c r="B16" s="490" t="s">
        <v>1340</v>
      </c>
      <c r="C16" s="490"/>
      <c r="D16" s="137" t="s">
        <v>386</v>
      </c>
      <c r="E16" s="137" t="s">
        <v>385</v>
      </c>
      <c r="F16" s="14">
        <v>1E-3</v>
      </c>
      <c r="G16" s="14">
        <v>1E-3</v>
      </c>
      <c r="H16" s="379">
        <v>1E-3</v>
      </c>
      <c r="I16" s="151">
        <f t="shared" ref="I16:I47" si="1">$G$15-$F$15</f>
        <v>44</v>
      </c>
      <c r="J16" s="151">
        <f t="shared" ref="J16:J47" si="2">$H$15-$G$15</f>
        <v>321</v>
      </c>
      <c r="K16" s="151">
        <f t="shared" ref="K16:K47" si="3">$F$6+1-$H$15</f>
        <v>1</v>
      </c>
      <c r="L16" s="16">
        <f t="shared" ref="L16:L47" si="4">((R16*V16)+(S16*W16)+(T16*X16)+(U16*Y16))/$F$8</f>
        <v>1E-3</v>
      </c>
      <c r="M16" s="16">
        <f t="shared" ref="M16:M47" si="5">((F16*I16)+(G16*J16)+(H16*K16))/$F$7</f>
        <v>1E-3</v>
      </c>
      <c r="N16" s="122"/>
      <c r="O16" s="17">
        <f>IFERROR(N16/$N$78,0)</f>
        <v>0</v>
      </c>
      <c r="P16" s="17">
        <f>IF(L16=0,"0",M16/L16-1)</f>
        <v>0</v>
      </c>
      <c r="Q16" s="2"/>
      <c r="R16" s="14">
        <v>1E-3</v>
      </c>
      <c r="S16" s="14">
        <v>1E-3</v>
      </c>
      <c r="T16" s="14">
        <v>1E-3</v>
      </c>
      <c r="U16" s="14">
        <v>1E-3</v>
      </c>
      <c r="V16" s="15">
        <f t="shared" ref="V16:V47" si="6">$S$15-$R$15</f>
        <v>168</v>
      </c>
      <c r="W16" s="15">
        <f t="shared" ref="W16:W47" si="7">$T$15-$S$15</f>
        <v>15</v>
      </c>
      <c r="X16" s="15">
        <f t="shared" ref="X16:X30" si="8">$U$15-$T$15</f>
        <v>0</v>
      </c>
      <c r="Y16" s="419">
        <f t="shared" ref="Y16:Y47" si="9">$F$9+1-$U$15</f>
        <v>182</v>
      </c>
      <c r="AA16" s="408"/>
      <c r="AB16" s="409"/>
      <c r="AC16" s="410"/>
      <c r="AD16" s="410"/>
    </row>
    <row r="17" spans="2:30" s="20" customFormat="1" ht="14.25" customHeight="1" x14ac:dyDescent="0.45">
      <c r="B17" s="490"/>
      <c r="C17" s="490"/>
      <c r="D17" s="137" t="s">
        <v>23</v>
      </c>
      <c r="E17" s="137" t="s">
        <v>389</v>
      </c>
      <c r="F17" s="14">
        <v>1E-3</v>
      </c>
      <c r="G17" s="14">
        <v>1E-3</v>
      </c>
      <c r="H17" s="379">
        <v>1E-3</v>
      </c>
      <c r="I17" s="151">
        <f t="shared" si="1"/>
        <v>44</v>
      </c>
      <c r="J17" s="151">
        <f t="shared" si="2"/>
        <v>321</v>
      </c>
      <c r="K17" s="151">
        <f t="shared" si="3"/>
        <v>1</v>
      </c>
      <c r="L17" s="16">
        <f t="shared" si="4"/>
        <v>1E-3</v>
      </c>
      <c r="M17" s="16">
        <f t="shared" si="5"/>
        <v>1E-3</v>
      </c>
      <c r="N17" s="122"/>
      <c r="O17" s="17">
        <f t="shared" ref="O17:O75" si="10">IFERROR(N17/$N$78,0)</f>
        <v>0</v>
      </c>
      <c r="P17" s="17">
        <f t="shared" ref="P17:P77" si="11">IF(L17=0,"0",M17/L17-1)</f>
        <v>0</v>
      </c>
      <c r="Q17" s="2"/>
      <c r="R17" s="14">
        <v>1E-3</v>
      </c>
      <c r="S17" s="14">
        <v>1E-3</v>
      </c>
      <c r="T17" s="14">
        <v>1E-3</v>
      </c>
      <c r="U17" s="14">
        <v>1E-3</v>
      </c>
      <c r="V17" s="15">
        <f t="shared" si="6"/>
        <v>168</v>
      </c>
      <c r="W17" s="15">
        <f t="shared" si="7"/>
        <v>15</v>
      </c>
      <c r="X17" s="15">
        <f t="shared" si="8"/>
        <v>0</v>
      </c>
      <c r="Y17" s="419">
        <f t="shared" si="9"/>
        <v>182</v>
      </c>
      <c r="AA17" s="408"/>
      <c r="AB17" s="409"/>
      <c r="AC17" s="410"/>
      <c r="AD17" s="410"/>
    </row>
    <row r="18" spans="2:30" s="20" customFormat="1" ht="14.25" customHeight="1" x14ac:dyDescent="0.45">
      <c r="B18" s="490"/>
      <c r="C18" s="490"/>
      <c r="D18" s="137" t="s">
        <v>25</v>
      </c>
      <c r="E18" s="137" t="s">
        <v>392</v>
      </c>
      <c r="F18" s="14">
        <v>1E-3</v>
      </c>
      <c r="G18" s="14">
        <v>1E-3</v>
      </c>
      <c r="H18" s="379">
        <v>1E-3</v>
      </c>
      <c r="I18" s="151">
        <f t="shared" si="1"/>
        <v>44</v>
      </c>
      <c r="J18" s="151">
        <f t="shared" si="2"/>
        <v>321</v>
      </c>
      <c r="K18" s="151">
        <f t="shared" si="3"/>
        <v>1</v>
      </c>
      <c r="L18" s="16">
        <f t="shared" si="4"/>
        <v>1E-3</v>
      </c>
      <c r="M18" s="16">
        <f t="shared" si="5"/>
        <v>1E-3</v>
      </c>
      <c r="N18" s="122"/>
      <c r="O18" s="17">
        <f t="shared" si="10"/>
        <v>0</v>
      </c>
      <c r="P18" s="17">
        <f t="shared" si="11"/>
        <v>0</v>
      </c>
      <c r="Q18" s="2"/>
      <c r="R18" s="14">
        <v>1E-3</v>
      </c>
      <c r="S18" s="14">
        <v>1E-3</v>
      </c>
      <c r="T18" s="14">
        <v>1E-3</v>
      </c>
      <c r="U18" s="14">
        <v>1E-3</v>
      </c>
      <c r="V18" s="15">
        <f t="shared" si="6"/>
        <v>168</v>
      </c>
      <c r="W18" s="15">
        <f t="shared" si="7"/>
        <v>15</v>
      </c>
      <c r="X18" s="15">
        <f t="shared" si="8"/>
        <v>0</v>
      </c>
      <c r="Y18" s="419">
        <f t="shared" si="9"/>
        <v>182</v>
      </c>
      <c r="AA18" s="408"/>
      <c r="AB18" s="409"/>
      <c r="AC18" s="410"/>
      <c r="AD18" s="410"/>
    </row>
    <row r="19" spans="2:30" s="20" customFormat="1" ht="14.25" customHeight="1" x14ac:dyDescent="0.45">
      <c r="B19" s="490"/>
      <c r="C19" s="490"/>
      <c r="D19" s="138" t="s">
        <v>394</v>
      </c>
      <c r="E19" s="137" t="s">
        <v>393</v>
      </c>
      <c r="F19" s="14">
        <v>1E-3</v>
      </c>
      <c r="G19" s="14">
        <v>1E-3</v>
      </c>
      <c r="H19" s="379">
        <v>1E-3</v>
      </c>
      <c r="I19" s="151">
        <f t="shared" si="1"/>
        <v>44</v>
      </c>
      <c r="J19" s="151">
        <f t="shared" si="2"/>
        <v>321</v>
      </c>
      <c r="K19" s="151">
        <f t="shared" si="3"/>
        <v>1</v>
      </c>
      <c r="L19" s="16">
        <f t="shared" si="4"/>
        <v>1E-3</v>
      </c>
      <c r="M19" s="16">
        <f t="shared" si="5"/>
        <v>1E-3</v>
      </c>
      <c r="N19" s="122"/>
      <c r="O19" s="17">
        <f t="shared" si="10"/>
        <v>0</v>
      </c>
      <c r="P19" s="17">
        <f t="shared" si="11"/>
        <v>0</v>
      </c>
      <c r="Q19" s="2"/>
      <c r="R19" s="14">
        <v>1E-3</v>
      </c>
      <c r="S19" s="14">
        <v>1E-3</v>
      </c>
      <c r="T19" s="14">
        <v>1E-3</v>
      </c>
      <c r="U19" s="14">
        <v>1E-3</v>
      </c>
      <c r="V19" s="15">
        <f t="shared" si="6"/>
        <v>168</v>
      </c>
      <c r="W19" s="15">
        <f t="shared" si="7"/>
        <v>15</v>
      </c>
      <c r="X19" s="15">
        <f t="shared" si="8"/>
        <v>0</v>
      </c>
      <c r="Y19" s="419">
        <f t="shared" si="9"/>
        <v>182</v>
      </c>
      <c r="AA19" s="408"/>
      <c r="AB19" s="409"/>
      <c r="AC19" s="410"/>
      <c r="AD19" s="410"/>
    </row>
    <row r="20" spans="2:30" s="20" customFormat="1" ht="14.25" customHeight="1" x14ac:dyDescent="0.45">
      <c r="B20" s="490"/>
      <c r="C20" s="490"/>
      <c r="D20" s="138" t="s">
        <v>22</v>
      </c>
      <c r="E20" s="137" t="s">
        <v>397</v>
      </c>
      <c r="F20" s="14">
        <v>1E-3</v>
      </c>
      <c r="G20" s="14">
        <v>1E-3</v>
      </c>
      <c r="H20" s="379">
        <v>1E-3</v>
      </c>
      <c r="I20" s="151">
        <f t="shared" si="1"/>
        <v>44</v>
      </c>
      <c r="J20" s="151">
        <f t="shared" si="2"/>
        <v>321</v>
      </c>
      <c r="K20" s="151">
        <f t="shared" si="3"/>
        <v>1</v>
      </c>
      <c r="L20" s="16">
        <f t="shared" si="4"/>
        <v>1E-3</v>
      </c>
      <c r="M20" s="16">
        <f t="shared" si="5"/>
        <v>1E-3</v>
      </c>
      <c r="N20" s="122"/>
      <c r="O20" s="17">
        <f t="shared" si="10"/>
        <v>0</v>
      </c>
      <c r="P20" s="17">
        <f t="shared" si="11"/>
        <v>0</v>
      </c>
      <c r="Q20" s="2"/>
      <c r="R20" s="14">
        <v>1E-3</v>
      </c>
      <c r="S20" s="14">
        <v>1E-3</v>
      </c>
      <c r="T20" s="14">
        <v>1E-3</v>
      </c>
      <c r="U20" s="14">
        <v>1E-3</v>
      </c>
      <c r="V20" s="15">
        <f t="shared" si="6"/>
        <v>168</v>
      </c>
      <c r="W20" s="15">
        <f t="shared" si="7"/>
        <v>15</v>
      </c>
      <c r="X20" s="15">
        <f t="shared" si="8"/>
        <v>0</v>
      </c>
      <c r="Y20" s="419">
        <f t="shared" si="9"/>
        <v>182</v>
      </c>
      <c r="AA20" s="408"/>
      <c r="AB20" s="409"/>
      <c r="AC20" s="410"/>
      <c r="AD20" s="410"/>
    </row>
    <row r="21" spans="2:30" s="20" customFormat="1" ht="14.25" customHeight="1" x14ac:dyDescent="0.45">
      <c r="B21" s="490"/>
      <c r="C21" s="490"/>
      <c r="D21" s="137" t="s">
        <v>400</v>
      </c>
      <c r="E21" s="137" t="s">
        <v>823</v>
      </c>
      <c r="F21" s="14">
        <v>1E-3</v>
      </c>
      <c r="G21" s="14">
        <v>1E-3</v>
      </c>
      <c r="H21" s="379">
        <v>1E-3</v>
      </c>
      <c r="I21" s="151">
        <f t="shared" si="1"/>
        <v>44</v>
      </c>
      <c r="J21" s="151">
        <f t="shared" si="2"/>
        <v>321</v>
      </c>
      <c r="K21" s="151">
        <f t="shared" si="3"/>
        <v>1</v>
      </c>
      <c r="L21" s="16">
        <f t="shared" si="4"/>
        <v>1E-3</v>
      </c>
      <c r="M21" s="16">
        <f t="shared" si="5"/>
        <v>1E-3</v>
      </c>
      <c r="N21" s="122"/>
      <c r="O21" s="17">
        <f t="shared" si="10"/>
        <v>0</v>
      </c>
      <c r="P21" s="17">
        <f t="shared" si="11"/>
        <v>0</v>
      </c>
      <c r="Q21" s="2"/>
      <c r="R21" s="14">
        <v>1E-3</v>
      </c>
      <c r="S21" s="14">
        <v>1E-3</v>
      </c>
      <c r="T21" s="14">
        <v>1E-3</v>
      </c>
      <c r="U21" s="14">
        <v>1E-3</v>
      </c>
      <c r="V21" s="15">
        <f t="shared" si="6"/>
        <v>168</v>
      </c>
      <c r="W21" s="15">
        <f t="shared" si="7"/>
        <v>15</v>
      </c>
      <c r="X21" s="15">
        <f t="shared" si="8"/>
        <v>0</v>
      </c>
      <c r="Y21" s="419">
        <f t="shared" si="9"/>
        <v>182</v>
      </c>
      <c r="AA21" s="408"/>
      <c r="AB21" s="409"/>
      <c r="AC21" s="410"/>
      <c r="AD21" s="410"/>
    </row>
    <row r="22" spans="2:30" s="20" customFormat="1" ht="14.25" customHeight="1" x14ac:dyDescent="0.45">
      <c r="B22" s="490"/>
      <c r="C22" s="490"/>
      <c r="D22" s="137" t="s">
        <v>401</v>
      </c>
      <c r="E22" s="137" t="s">
        <v>824</v>
      </c>
      <c r="F22" s="14">
        <v>1E-3</v>
      </c>
      <c r="G22" s="14">
        <v>1E-3</v>
      </c>
      <c r="H22" s="379">
        <v>1E-3</v>
      </c>
      <c r="I22" s="151">
        <f t="shared" si="1"/>
        <v>44</v>
      </c>
      <c r="J22" s="151">
        <f t="shared" si="2"/>
        <v>321</v>
      </c>
      <c r="K22" s="151">
        <f t="shared" si="3"/>
        <v>1</v>
      </c>
      <c r="L22" s="16">
        <f t="shared" si="4"/>
        <v>1E-3</v>
      </c>
      <c r="M22" s="16">
        <f t="shared" si="5"/>
        <v>1E-3</v>
      </c>
      <c r="N22" s="122"/>
      <c r="O22" s="17">
        <f t="shared" si="10"/>
        <v>0</v>
      </c>
      <c r="P22" s="17">
        <f t="shared" si="11"/>
        <v>0</v>
      </c>
      <c r="Q22" s="2"/>
      <c r="R22" s="14">
        <v>1E-3</v>
      </c>
      <c r="S22" s="14">
        <v>1E-3</v>
      </c>
      <c r="T22" s="14">
        <v>1E-3</v>
      </c>
      <c r="U22" s="14">
        <v>1E-3</v>
      </c>
      <c r="V22" s="15">
        <f t="shared" si="6"/>
        <v>168</v>
      </c>
      <c r="W22" s="15">
        <f t="shared" si="7"/>
        <v>15</v>
      </c>
      <c r="X22" s="15">
        <f t="shared" si="8"/>
        <v>0</v>
      </c>
      <c r="Y22" s="419">
        <f t="shared" si="9"/>
        <v>182</v>
      </c>
      <c r="AA22" s="408"/>
      <c r="AB22" s="409"/>
      <c r="AC22" s="410"/>
      <c r="AD22" s="410"/>
    </row>
    <row r="23" spans="2:30" s="20" customFormat="1" ht="14.25" customHeight="1" x14ac:dyDescent="0.45">
      <c r="B23" s="490"/>
      <c r="C23" s="490"/>
      <c r="D23" s="137" t="s">
        <v>402</v>
      </c>
      <c r="E23" s="137" t="s">
        <v>825</v>
      </c>
      <c r="F23" s="14">
        <v>1E-3</v>
      </c>
      <c r="G23" s="14">
        <v>1E-3</v>
      </c>
      <c r="H23" s="379">
        <v>1E-3</v>
      </c>
      <c r="I23" s="151">
        <f t="shared" si="1"/>
        <v>44</v>
      </c>
      <c r="J23" s="151">
        <f t="shared" si="2"/>
        <v>321</v>
      </c>
      <c r="K23" s="151">
        <f t="shared" si="3"/>
        <v>1</v>
      </c>
      <c r="L23" s="16">
        <f t="shared" si="4"/>
        <v>1E-3</v>
      </c>
      <c r="M23" s="16">
        <f t="shared" si="5"/>
        <v>1E-3</v>
      </c>
      <c r="N23" s="122"/>
      <c r="O23" s="17">
        <f t="shared" si="10"/>
        <v>0</v>
      </c>
      <c r="P23" s="17">
        <f t="shared" si="11"/>
        <v>0</v>
      </c>
      <c r="Q23" s="2"/>
      <c r="R23" s="14">
        <v>1E-3</v>
      </c>
      <c r="S23" s="14">
        <v>1E-3</v>
      </c>
      <c r="T23" s="14">
        <v>1E-3</v>
      </c>
      <c r="U23" s="14">
        <v>1E-3</v>
      </c>
      <c r="V23" s="15">
        <f t="shared" si="6"/>
        <v>168</v>
      </c>
      <c r="W23" s="15">
        <f t="shared" si="7"/>
        <v>15</v>
      </c>
      <c r="X23" s="15">
        <f t="shared" si="8"/>
        <v>0</v>
      </c>
      <c r="Y23" s="419">
        <f t="shared" si="9"/>
        <v>182</v>
      </c>
      <c r="AA23" s="408"/>
      <c r="AB23" s="409"/>
      <c r="AC23" s="410"/>
      <c r="AD23" s="410"/>
    </row>
    <row r="24" spans="2:30" s="20" customFormat="1" ht="14.25" customHeight="1" x14ac:dyDescent="0.45">
      <c r="B24" s="490"/>
      <c r="C24" s="490"/>
      <c r="D24" s="137" t="s">
        <v>404</v>
      </c>
      <c r="E24" s="137" t="s">
        <v>403</v>
      </c>
      <c r="F24" s="14">
        <v>1E-3</v>
      </c>
      <c r="G24" s="14">
        <v>1E-3</v>
      </c>
      <c r="H24" s="379">
        <v>1E-3</v>
      </c>
      <c r="I24" s="151">
        <f t="shared" si="1"/>
        <v>44</v>
      </c>
      <c r="J24" s="151">
        <f t="shared" si="2"/>
        <v>321</v>
      </c>
      <c r="K24" s="151">
        <f t="shared" si="3"/>
        <v>1</v>
      </c>
      <c r="L24" s="16">
        <f t="shared" si="4"/>
        <v>1E-3</v>
      </c>
      <c r="M24" s="16">
        <f t="shared" si="5"/>
        <v>1E-3</v>
      </c>
      <c r="N24" s="122"/>
      <c r="O24" s="17">
        <f t="shared" si="10"/>
        <v>0</v>
      </c>
      <c r="P24" s="17">
        <f t="shared" si="11"/>
        <v>0</v>
      </c>
      <c r="Q24" s="2"/>
      <c r="R24" s="14">
        <v>1E-3</v>
      </c>
      <c r="S24" s="14">
        <v>1E-3</v>
      </c>
      <c r="T24" s="14">
        <v>1E-3</v>
      </c>
      <c r="U24" s="14">
        <v>1E-3</v>
      </c>
      <c r="V24" s="15">
        <f t="shared" si="6"/>
        <v>168</v>
      </c>
      <c r="W24" s="15">
        <f t="shared" si="7"/>
        <v>15</v>
      </c>
      <c r="X24" s="15">
        <f t="shared" si="8"/>
        <v>0</v>
      </c>
      <c r="Y24" s="419">
        <f t="shared" si="9"/>
        <v>182</v>
      </c>
      <c r="AA24" s="408"/>
      <c r="AB24" s="409"/>
      <c r="AC24" s="410"/>
      <c r="AD24" s="410"/>
    </row>
    <row r="25" spans="2:30" s="20" customFormat="1" ht="14.25" customHeight="1" x14ac:dyDescent="0.45">
      <c r="B25" s="490"/>
      <c r="C25" s="490"/>
      <c r="D25" s="138" t="s">
        <v>24</v>
      </c>
      <c r="E25" s="137" t="s">
        <v>407</v>
      </c>
      <c r="F25" s="14">
        <v>1E-3</v>
      </c>
      <c r="G25" s="14">
        <v>1E-3</v>
      </c>
      <c r="H25" s="379">
        <v>1E-3</v>
      </c>
      <c r="I25" s="151">
        <f t="shared" si="1"/>
        <v>44</v>
      </c>
      <c r="J25" s="151">
        <f t="shared" si="2"/>
        <v>321</v>
      </c>
      <c r="K25" s="151">
        <f t="shared" si="3"/>
        <v>1</v>
      </c>
      <c r="L25" s="16">
        <f t="shared" si="4"/>
        <v>1E-3</v>
      </c>
      <c r="M25" s="16">
        <f t="shared" si="5"/>
        <v>1E-3</v>
      </c>
      <c r="N25" s="122"/>
      <c r="O25" s="17">
        <f t="shared" si="10"/>
        <v>0</v>
      </c>
      <c r="P25" s="17">
        <f t="shared" si="11"/>
        <v>0</v>
      </c>
      <c r="Q25" s="2"/>
      <c r="R25" s="49">
        <v>1E-3</v>
      </c>
      <c r="S25" s="49">
        <v>1E-3</v>
      </c>
      <c r="T25" s="49">
        <v>1E-3</v>
      </c>
      <c r="U25" s="14">
        <v>1E-3</v>
      </c>
      <c r="V25" s="15">
        <f t="shared" si="6"/>
        <v>168</v>
      </c>
      <c r="W25" s="15">
        <f t="shared" si="7"/>
        <v>15</v>
      </c>
      <c r="X25" s="15">
        <f t="shared" si="8"/>
        <v>0</v>
      </c>
      <c r="Y25" s="419">
        <f t="shared" si="9"/>
        <v>182</v>
      </c>
      <c r="AA25" s="408"/>
      <c r="AB25" s="409"/>
      <c r="AC25" s="410"/>
      <c r="AD25" s="410"/>
    </row>
    <row r="26" spans="2:30" s="20" customFormat="1" ht="14.25" customHeight="1" x14ac:dyDescent="0.45">
      <c r="B26" s="490"/>
      <c r="C26" s="490"/>
      <c r="D26" s="138" t="s">
        <v>412</v>
      </c>
      <c r="E26" s="137" t="s">
        <v>411</v>
      </c>
      <c r="F26" s="14">
        <v>1E-3</v>
      </c>
      <c r="G26" s="14">
        <v>1E-3</v>
      </c>
      <c r="H26" s="379">
        <v>1E-3</v>
      </c>
      <c r="I26" s="151">
        <f t="shared" si="1"/>
        <v>44</v>
      </c>
      <c r="J26" s="151">
        <f t="shared" si="2"/>
        <v>321</v>
      </c>
      <c r="K26" s="151">
        <f t="shared" si="3"/>
        <v>1</v>
      </c>
      <c r="L26" s="16">
        <f t="shared" si="4"/>
        <v>1E-3</v>
      </c>
      <c r="M26" s="16">
        <f t="shared" si="5"/>
        <v>1E-3</v>
      </c>
      <c r="N26" s="122"/>
      <c r="O26" s="17">
        <f t="shared" si="10"/>
        <v>0</v>
      </c>
      <c r="P26" s="17">
        <f t="shared" si="11"/>
        <v>0</v>
      </c>
      <c r="Q26" s="2"/>
      <c r="R26" s="14">
        <v>1E-3</v>
      </c>
      <c r="S26" s="14">
        <v>1E-3</v>
      </c>
      <c r="T26" s="14">
        <v>1E-3</v>
      </c>
      <c r="U26" s="14">
        <v>1E-3</v>
      </c>
      <c r="V26" s="15">
        <f t="shared" si="6"/>
        <v>168</v>
      </c>
      <c r="W26" s="15">
        <f t="shared" si="7"/>
        <v>15</v>
      </c>
      <c r="X26" s="15">
        <f>$U$15-$T$15</f>
        <v>0</v>
      </c>
      <c r="Y26" s="419">
        <f t="shared" si="9"/>
        <v>182</v>
      </c>
      <c r="AA26" s="408"/>
      <c r="AB26" s="409"/>
      <c r="AC26" s="410"/>
      <c r="AD26" s="410"/>
    </row>
    <row r="27" spans="2:30" s="20" customFormat="1" ht="14.25" customHeight="1" x14ac:dyDescent="0.45">
      <c r="B27" s="490"/>
      <c r="C27" s="490"/>
      <c r="D27" s="138" t="s">
        <v>414</v>
      </c>
      <c r="E27" s="137" t="s">
        <v>413</v>
      </c>
      <c r="F27" s="14">
        <v>1E-3</v>
      </c>
      <c r="G27" s="14">
        <v>1E-3</v>
      </c>
      <c r="H27" s="379">
        <v>1E-3</v>
      </c>
      <c r="I27" s="151">
        <f t="shared" si="1"/>
        <v>44</v>
      </c>
      <c r="J27" s="151">
        <f t="shared" si="2"/>
        <v>321</v>
      </c>
      <c r="K27" s="151">
        <f t="shared" si="3"/>
        <v>1</v>
      </c>
      <c r="L27" s="16">
        <f t="shared" si="4"/>
        <v>1E-3</v>
      </c>
      <c r="M27" s="16">
        <f t="shared" si="5"/>
        <v>1E-3</v>
      </c>
      <c r="N27" s="122"/>
      <c r="O27" s="17">
        <f t="shared" si="10"/>
        <v>0</v>
      </c>
      <c r="P27" s="17">
        <f t="shared" si="11"/>
        <v>0</v>
      </c>
      <c r="Q27" s="2"/>
      <c r="R27" s="14">
        <v>1E-3</v>
      </c>
      <c r="S27" s="14">
        <v>1E-3</v>
      </c>
      <c r="T27" s="14">
        <v>1E-3</v>
      </c>
      <c r="U27" s="14">
        <v>1E-3</v>
      </c>
      <c r="V27" s="15">
        <f t="shared" si="6"/>
        <v>168</v>
      </c>
      <c r="W27" s="15">
        <f t="shared" si="7"/>
        <v>15</v>
      </c>
      <c r="X27" s="15">
        <f t="shared" si="8"/>
        <v>0</v>
      </c>
      <c r="Y27" s="419">
        <f t="shared" si="9"/>
        <v>182</v>
      </c>
      <c r="AA27" s="408"/>
      <c r="AB27" s="409"/>
      <c r="AC27" s="410"/>
      <c r="AD27" s="410"/>
    </row>
    <row r="28" spans="2:30" s="20" customFormat="1" ht="14.25" customHeight="1" x14ac:dyDescent="0.45">
      <c r="B28" s="490"/>
      <c r="C28" s="490"/>
      <c r="D28" s="138" t="s">
        <v>416</v>
      </c>
      <c r="E28" s="137" t="s">
        <v>415</v>
      </c>
      <c r="F28" s="14">
        <v>1E-3</v>
      </c>
      <c r="G28" s="14">
        <v>1E-3</v>
      </c>
      <c r="H28" s="379">
        <v>1E-3</v>
      </c>
      <c r="I28" s="151">
        <f t="shared" si="1"/>
        <v>44</v>
      </c>
      <c r="J28" s="151">
        <f t="shared" si="2"/>
        <v>321</v>
      </c>
      <c r="K28" s="151">
        <f t="shared" si="3"/>
        <v>1</v>
      </c>
      <c r="L28" s="16">
        <f t="shared" si="4"/>
        <v>1E-3</v>
      </c>
      <c r="M28" s="16">
        <f t="shared" si="5"/>
        <v>1E-3</v>
      </c>
      <c r="N28" s="122"/>
      <c r="O28" s="17">
        <f t="shared" si="10"/>
        <v>0</v>
      </c>
      <c r="P28" s="17">
        <f t="shared" si="11"/>
        <v>0</v>
      </c>
      <c r="Q28" s="2"/>
      <c r="R28" s="14">
        <v>1E-3</v>
      </c>
      <c r="S28" s="14">
        <v>1E-3</v>
      </c>
      <c r="T28" s="14">
        <v>1E-3</v>
      </c>
      <c r="U28" s="14">
        <v>1E-3</v>
      </c>
      <c r="V28" s="15">
        <f t="shared" si="6"/>
        <v>168</v>
      </c>
      <c r="W28" s="15">
        <f t="shared" si="7"/>
        <v>15</v>
      </c>
      <c r="X28" s="15">
        <f t="shared" si="8"/>
        <v>0</v>
      </c>
      <c r="Y28" s="419">
        <f t="shared" si="9"/>
        <v>182</v>
      </c>
      <c r="AA28" s="408"/>
      <c r="AB28" s="409"/>
      <c r="AC28" s="410"/>
      <c r="AD28" s="410"/>
    </row>
    <row r="29" spans="2:30" s="20" customFormat="1" ht="14.25" customHeight="1" x14ac:dyDescent="0.45">
      <c r="B29" s="490"/>
      <c r="C29" s="490"/>
      <c r="D29" s="137" t="s">
        <v>418</v>
      </c>
      <c r="E29" s="137" t="s">
        <v>417</v>
      </c>
      <c r="F29" s="14">
        <v>1E-3</v>
      </c>
      <c r="G29" s="14">
        <v>1E-3</v>
      </c>
      <c r="H29" s="379">
        <v>1E-3</v>
      </c>
      <c r="I29" s="151">
        <f t="shared" si="1"/>
        <v>44</v>
      </c>
      <c r="J29" s="151">
        <f t="shared" si="2"/>
        <v>321</v>
      </c>
      <c r="K29" s="151">
        <f t="shared" si="3"/>
        <v>1</v>
      </c>
      <c r="L29" s="16">
        <f t="shared" si="4"/>
        <v>1E-3</v>
      </c>
      <c r="M29" s="16">
        <f t="shared" si="5"/>
        <v>1E-3</v>
      </c>
      <c r="N29" s="122"/>
      <c r="O29" s="17">
        <f t="shared" si="10"/>
        <v>0</v>
      </c>
      <c r="P29" s="17">
        <f t="shared" si="11"/>
        <v>0</v>
      </c>
      <c r="Q29" s="2"/>
      <c r="R29" s="14">
        <v>1E-3</v>
      </c>
      <c r="S29" s="14">
        <v>1E-3</v>
      </c>
      <c r="T29" s="14">
        <v>1E-3</v>
      </c>
      <c r="U29" s="14">
        <v>1E-3</v>
      </c>
      <c r="V29" s="15">
        <f t="shared" si="6"/>
        <v>168</v>
      </c>
      <c r="W29" s="15">
        <f t="shared" si="7"/>
        <v>15</v>
      </c>
      <c r="X29" s="15">
        <f t="shared" si="8"/>
        <v>0</v>
      </c>
      <c r="Y29" s="419">
        <f t="shared" si="9"/>
        <v>182</v>
      </c>
      <c r="AA29" s="408"/>
      <c r="AB29" s="409"/>
      <c r="AC29" s="410"/>
      <c r="AD29" s="410"/>
    </row>
    <row r="30" spans="2:30" s="20" customFormat="1" ht="14.25" customHeight="1" x14ac:dyDescent="0.45">
      <c r="B30" s="490"/>
      <c r="C30" s="490"/>
      <c r="D30" s="137" t="s">
        <v>420</v>
      </c>
      <c r="E30" s="137" t="s">
        <v>419</v>
      </c>
      <c r="F30" s="14">
        <v>1E-3</v>
      </c>
      <c r="G30" s="14">
        <v>1E-3</v>
      </c>
      <c r="H30" s="379">
        <v>1E-3</v>
      </c>
      <c r="I30" s="151">
        <f t="shared" si="1"/>
        <v>44</v>
      </c>
      <c r="J30" s="151">
        <f t="shared" si="2"/>
        <v>321</v>
      </c>
      <c r="K30" s="151">
        <f t="shared" si="3"/>
        <v>1</v>
      </c>
      <c r="L30" s="16">
        <f t="shared" si="4"/>
        <v>1E-3</v>
      </c>
      <c r="M30" s="16">
        <f t="shared" si="5"/>
        <v>1E-3</v>
      </c>
      <c r="N30" s="122"/>
      <c r="O30" s="17">
        <f t="shared" si="10"/>
        <v>0</v>
      </c>
      <c r="P30" s="17">
        <f t="shared" si="11"/>
        <v>0</v>
      </c>
      <c r="Q30" s="2"/>
      <c r="R30" s="14">
        <v>1E-3</v>
      </c>
      <c r="S30" s="14">
        <v>1E-3</v>
      </c>
      <c r="T30" s="14">
        <v>1E-3</v>
      </c>
      <c r="U30" s="14">
        <v>1E-3</v>
      </c>
      <c r="V30" s="15">
        <f t="shared" si="6"/>
        <v>168</v>
      </c>
      <c r="W30" s="15">
        <f t="shared" si="7"/>
        <v>15</v>
      </c>
      <c r="X30" s="15">
        <f t="shared" si="8"/>
        <v>0</v>
      </c>
      <c r="Y30" s="419">
        <f t="shared" si="9"/>
        <v>182</v>
      </c>
      <c r="AA30" s="408"/>
      <c r="AB30" s="409"/>
      <c r="AC30" s="410"/>
      <c r="AD30" s="410"/>
    </row>
    <row r="31" spans="2:30" s="20" customFormat="1" ht="14.25" customHeight="1" x14ac:dyDescent="0.45">
      <c r="B31" s="490"/>
      <c r="C31" s="490"/>
      <c r="D31" s="137" t="s">
        <v>422</v>
      </c>
      <c r="E31" s="137" t="s">
        <v>421</v>
      </c>
      <c r="F31" s="14">
        <v>1E-3</v>
      </c>
      <c r="G31" s="14">
        <v>1E-3</v>
      </c>
      <c r="H31" s="379">
        <v>1E-3</v>
      </c>
      <c r="I31" s="151">
        <f t="shared" si="1"/>
        <v>44</v>
      </c>
      <c r="J31" s="151">
        <f t="shared" si="2"/>
        <v>321</v>
      </c>
      <c r="K31" s="151">
        <f t="shared" si="3"/>
        <v>1</v>
      </c>
      <c r="L31" s="16">
        <f t="shared" si="4"/>
        <v>1E-3</v>
      </c>
      <c r="M31" s="16">
        <f t="shared" si="5"/>
        <v>1E-3</v>
      </c>
      <c r="N31" s="122"/>
      <c r="O31" s="17">
        <f t="shared" si="10"/>
        <v>0</v>
      </c>
      <c r="P31" s="17">
        <f t="shared" si="11"/>
        <v>0</v>
      </c>
      <c r="Q31" s="2"/>
      <c r="R31" s="14">
        <v>1E-3</v>
      </c>
      <c r="S31" s="14">
        <v>1E-3</v>
      </c>
      <c r="T31" s="14">
        <v>1E-3</v>
      </c>
      <c r="U31" s="14">
        <v>1E-3</v>
      </c>
      <c r="V31" s="15">
        <f t="shared" si="6"/>
        <v>168</v>
      </c>
      <c r="W31" s="15">
        <f t="shared" si="7"/>
        <v>15</v>
      </c>
      <c r="X31" s="15">
        <f t="shared" ref="X31:X52" si="12">$U$15-$T$15</f>
        <v>0</v>
      </c>
      <c r="Y31" s="419">
        <f t="shared" si="9"/>
        <v>182</v>
      </c>
      <c r="AA31" s="408"/>
      <c r="AB31" s="409"/>
      <c r="AC31" s="410"/>
      <c r="AD31" s="410"/>
    </row>
    <row r="32" spans="2:30" s="20" customFormat="1" ht="14.25" customHeight="1" x14ac:dyDescent="0.45">
      <c r="B32" s="490"/>
      <c r="C32" s="490"/>
      <c r="D32" s="138" t="s">
        <v>441</v>
      </c>
      <c r="E32" s="137" t="s">
        <v>440</v>
      </c>
      <c r="F32" s="14">
        <v>1E-3</v>
      </c>
      <c r="G32" s="14">
        <v>1E-3</v>
      </c>
      <c r="H32" s="379">
        <v>1E-3</v>
      </c>
      <c r="I32" s="151">
        <f t="shared" si="1"/>
        <v>44</v>
      </c>
      <c r="J32" s="151">
        <f t="shared" si="2"/>
        <v>321</v>
      </c>
      <c r="K32" s="151">
        <f t="shared" si="3"/>
        <v>1</v>
      </c>
      <c r="L32" s="16">
        <f t="shared" si="4"/>
        <v>1E-3</v>
      </c>
      <c r="M32" s="16">
        <f t="shared" si="5"/>
        <v>1E-3</v>
      </c>
      <c r="N32" s="122"/>
      <c r="O32" s="17">
        <f t="shared" si="10"/>
        <v>0</v>
      </c>
      <c r="P32" s="17">
        <f t="shared" si="11"/>
        <v>0</v>
      </c>
      <c r="Q32" s="2"/>
      <c r="R32" s="14">
        <v>1E-3</v>
      </c>
      <c r="S32" s="14">
        <v>1E-3</v>
      </c>
      <c r="T32" s="14">
        <v>1E-3</v>
      </c>
      <c r="U32" s="14">
        <v>1E-3</v>
      </c>
      <c r="V32" s="15">
        <f t="shared" si="6"/>
        <v>168</v>
      </c>
      <c r="W32" s="15">
        <f t="shared" si="7"/>
        <v>15</v>
      </c>
      <c r="X32" s="15">
        <f t="shared" si="12"/>
        <v>0</v>
      </c>
      <c r="Y32" s="419">
        <f t="shared" si="9"/>
        <v>182</v>
      </c>
      <c r="AA32" s="408"/>
      <c r="AB32" s="409"/>
      <c r="AC32" s="410"/>
      <c r="AD32" s="410"/>
    </row>
    <row r="33" spans="2:30" s="20" customFormat="1" ht="14.25" customHeight="1" x14ac:dyDescent="0.45">
      <c r="B33" s="490"/>
      <c r="C33" s="490"/>
      <c r="D33" s="138" t="s">
        <v>444</v>
      </c>
      <c r="E33" s="137" t="s">
        <v>443</v>
      </c>
      <c r="F33" s="14">
        <v>1E-3</v>
      </c>
      <c r="G33" s="14">
        <v>1E-3</v>
      </c>
      <c r="H33" s="379">
        <v>1E-3</v>
      </c>
      <c r="I33" s="151">
        <f t="shared" si="1"/>
        <v>44</v>
      </c>
      <c r="J33" s="151">
        <f t="shared" si="2"/>
        <v>321</v>
      </c>
      <c r="K33" s="151">
        <f t="shared" si="3"/>
        <v>1</v>
      </c>
      <c r="L33" s="16">
        <f t="shared" si="4"/>
        <v>1E-3</v>
      </c>
      <c r="M33" s="16">
        <f t="shared" si="5"/>
        <v>1E-3</v>
      </c>
      <c r="N33" s="122"/>
      <c r="O33" s="17">
        <f t="shared" si="10"/>
        <v>0</v>
      </c>
      <c r="P33" s="17">
        <f t="shared" si="11"/>
        <v>0</v>
      </c>
      <c r="Q33" s="2"/>
      <c r="R33" s="14">
        <v>1E-3</v>
      </c>
      <c r="S33" s="14">
        <v>1E-3</v>
      </c>
      <c r="T33" s="14">
        <v>1E-3</v>
      </c>
      <c r="U33" s="14">
        <v>1E-3</v>
      </c>
      <c r="V33" s="15">
        <f t="shared" si="6"/>
        <v>168</v>
      </c>
      <c r="W33" s="15">
        <f t="shared" si="7"/>
        <v>15</v>
      </c>
      <c r="X33" s="15">
        <f t="shared" si="12"/>
        <v>0</v>
      </c>
      <c r="Y33" s="419">
        <f t="shared" si="9"/>
        <v>182</v>
      </c>
      <c r="AA33" s="408"/>
      <c r="AB33" s="409"/>
      <c r="AC33" s="410"/>
      <c r="AD33" s="410"/>
    </row>
    <row r="34" spans="2:30" s="20" customFormat="1" ht="14.25" customHeight="1" x14ac:dyDescent="0.45">
      <c r="B34" s="490"/>
      <c r="C34" s="490"/>
      <c r="D34" s="137" t="s">
        <v>20</v>
      </c>
      <c r="E34" s="137" t="s">
        <v>447</v>
      </c>
      <c r="F34" s="14">
        <v>1E-3</v>
      </c>
      <c r="G34" s="14">
        <v>1E-3</v>
      </c>
      <c r="H34" s="379">
        <v>1E-3</v>
      </c>
      <c r="I34" s="151">
        <f t="shared" si="1"/>
        <v>44</v>
      </c>
      <c r="J34" s="151">
        <f t="shared" si="2"/>
        <v>321</v>
      </c>
      <c r="K34" s="151">
        <f t="shared" si="3"/>
        <v>1</v>
      </c>
      <c r="L34" s="16">
        <f t="shared" si="4"/>
        <v>1E-3</v>
      </c>
      <c r="M34" s="16">
        <f t="shared" si="5"/>
        <v>1E-3</v>
      </c>
      <c r="N34" s="122"/>
      <c r="O34" s="17">
        <f t="shared" si="10"/>
        <v>0</v>
      </c>
      <c r="P34" s="17">
        <f t="shared" si="11"/>
        <v>0</v>
      </c>
      <c r="Q34" s="2"/>
      <c r="R34" s="14">
        <v>1E-3</v>
      </c>
      <c r="S34" s="14">
        <v>1E-3</v>
      </c>
      <c r="T34" s="14">
        <v>1E-3</v>
      </c>
      <c r="U34" s="14">
        <v>1E-3</v>
      </c>
      <c r="V34" s="15">
        <f t="shared" si="6"/>
        <v>168</v>
      </c>
      <c r="W34" s="15">
        <f t="shared" si="7"/>
        <v>15</v>
      </c>
      <c r="X34" s="15">
        <f t="shared" si="12"/>
        <v>0</v>
      </c>
      <c r="Y34" s="419">
        <f t="shared" si="9"/>
        <v>182</v>
      </c>
      <c r="AA34" s="408"/>
      <c r="AB34" s="409"/>
      <c r="AC34" s="410"/>
      <c r="AD34" s="410"/>
    </row>
    <row r="35" spans="2:30" s="20" customFormat="1" ht="14.25" x14ac:dyDescent="0.45">
      <c r="B35" s="490"/>
      <c r="C35" s="490"/>
      <c r="D35" s="137" t="s">
        <v>449</v>
      </c>
      <c r="E35" s="137" t="s">
        <v>448</v>
      </c>
      <c r="F35" s="14">
        <v>1E-3</v>
      </c>
      <c r="G35" s="14">
        <v>1E-3</v>
      </c>
      <c r="H35" s="379">
        <v>1E-3</v>
      </c>
      <c r="I35" s="151">
        <f t="shared" si="1"/>
        <v>44</v>
      </c>
      <c r="J35" s="151">
        <f t="shared" si="2"/>
        <v>321</v>
      </c>
      <c r="K35" s="151">
        <f t="shared" si="3"/>
        <v>1</v>
      </c>
      <c r="L35" s="16">
        <f t="shared" si="4"/>
        <v>1E-3</v>
      </c>
      <c r="M35" s="16">
        <f t="shared" si="5"/>
        <v>1E-3</v>
      </c>
      <c r="N35" s="122"/>
      <c r="O35" s="17">
        <f t="shared" si="10"/>
        <v>0</v>
      </c>
      <c r="P35" s="17">
        <f t="shared" si="11"/>
        <v>0</v>
      </c>
      <c r="Q35" s="2"/>
      <c r="R35" s="14">
        <v>1E-3</v>
      </c>
      <c r="S35" s="14">
        <v>1E-3</v>
      </c>
      <c r="T35" s="14">
        <v>1E-3</v>
      </c>
      <c r="U35" s="14">
        <v>1E-3</v>
      </c>
      <c r="V35" s="15">
        <f t="shared" si="6"/>
        <v>168</v>
      </c>
      <c r="W35" s="15">
        <f t="shared" si="7"/>
        <v>15</v>
      </c>
      <c r="X35" s="15">
        <f t="shared" si="12"/>
        <v>0</v>
      </c>
      <c r="Y35" s="419">
        <f t="shared" si="9"/>
        <v>182</v>
      </c>
      <c r="AA35" s="408"/>
      <c r="AB35" s="409"/>
      <c r="AC35" s="410"/>
      <c r="AD35" s="410"/>
    </row>
    <row r="36" spans="2:30" s="20" customFormat="1" ht="14.25" x14ac:dyDescent="0.45">
      <c r="B36" s="490"/>
      <c r="C36" s="490"/>
      <c r="D36" s="137" t="s">
        <v>451</v>
      </c>
      <c r="E36" s="137" t="s">
        <v>450</v>
      </c>
      <c r="F36" s="14">
        <v>1E-3</v>
      </c>
      <c r="G36" s="14">
        <v>1E-3</v>
      </c>
      <c r="H36" s="379">
        <v>1E-3</v>
      </c>
      <c r="I36" s="151">
        <f t="shared" si="1"/>
        <v>44</v>
      </c>
      <c r="J36" s="151">
        <f t="shared" si="2"/>
        <v>321</v>
      </c>
      <c r="K36" s="151">
        <f t="shared" si="3"/>
        <v>1</v>
      </c>
      <c r="L36" s="16">
        <f t="shared" si="4"/>
        <v>1E-3</v>
      </c>
      <c r="M36" s="16">
        <f t="shared" si="5"/>
        <v>1E-3</v>
      </c>
      <c r="N36" s="122"/>
      <c r="O36" s="17">
        <f t="shared" si="10"/>
        <v>0</v>
      </c>
      <c r="P36" s="17">
        <f t="shared" si="11"/>
        <v>0</v>
      </c>
      <c r="Q36" s="452"/>
      <c r="R36" s="14">
        <v>1E-3</v>
      </c>
      <c r="S36" s="14">
        <v>1E-3</v>
      </c>
      <c r="T36" s="14">
        <v>1E-3</v>
      </c>
      <c r="U36" s="14">
        <v>1E-3</v>
      </c>
      <c r="V36" s="15">
        <f t="shared" si="6"/>
        <v>168</v>
      </c>
      <c r="W36" s="15">
        <f t="shared" si="7"/>
        <v>15</v>
      </c>
      <c r="X36" s="15">
        <f t="shared" si="12"/>
        <v>0</v>
      </c>
      <c r="Y36" s="419">
        <f t="shared" si="9"/>
        <v>182</v>
      </c>
      <c r="AA36" s="408"/>
      <c r="AB36" s="409"/>
      <c r="AC36" s="410"/>
      <c r="AD36" s="410"/>
    </row>
    <row r="37" spans="2:30" s="20" customFormat="1" ht="14.25" x14ac:dyDescent="0.45">
      <c r="B37" s="490"/>
      <c r="C37" s="490"/>
      <c r="D37" s="137" t="s">
        <v>453</v>
      </c>
      <c r="E37" s="137" t="s">
        <v>452</v>
      </c>
      <c r="F37" s="14">
        <v>1E-3</v>
      </c>
      <c r="G37" s="14">
        <v>1E-3</v>
      </c>
      <c r="H37" s="379">
        <v>1E-3</v>
      </c>
      <c r="I37" s="151">
        <f t="shared" si="1"/>
        <v>44</v>
      </c>
      <c r="J37" s="151">
        <f t="shared" si="2"/>
        <v>321</v>
      </c>
      <c r="K37" s="151">
        <f t="shared" si="3"/>
        <v>1</v>
      </c>
      <c r="L37" s="16">
        <f t="shared" si="4"/>
        <v>1E-3</v>
      </c>
      <c r="M37" s="16">
        <f t="shared" si="5"/>
        <v>1E-3</v>
      </c>
      <c r="N37" s="122"/>
      <c r="O37" s="17">
        <f t="shared" si="10"/>
        <v>0</v>
      </c>
      <c r="P37" s="17">
        <f t="shared" si="11"/>
        <v>0</v>
      </c>
      <c r="Q37" s="2"/>
      <c r="R37" s="49">
        <v>1E-3</v>
      </c>
      <c r="S37" s="14">
        <v>1E-3</v>
      </c>
      <c r="T37" s="14">
        <v>1E-3</v>
      </c>
      <c r="U37" s="14">
        <v>1E-3</v>
      </c>
      <c r="V37" s="15">
        <f t="shared" si="6"/>
        <v>168</v>
      </c>
      <c r="W37" s="15">
        <f t="shared" si="7"/>
        <v>15</v>
      </c>
      <c r="X37" s="15">
        <f t="shared" si="12"/>
        <v>0</v>
      </c>
      <c r="Y37" s="419">
        <f t="shared" si="9"/>
        <v>182</v>
      </c>
      <c r="Z37" s="407"/>
      <c r="AA37" s="408"/>
      <c r="AB37" s="409"/>
      <c r="AC37" s="410"/>
      <c r="AD37" s="410"/>
    </row>
    <row r="38" spans="2:30" s="20" customFormat="1" ht="14.25" x14ac:dyDescent="0.45">
      <c r="B38" s="490"/>
      <c r="C38" s="490"/>
      <c r="D38" s="138" t="s">
        <v>1341</v>
      </c>
      <c r="E38" s="138"/>
      <c r="F38" s="14">
        <v>1E-3</v>
      </c>
      <c r="G38" s="14">
        <v>1E-3</v>
      </c>
      <c r="H38" s="379">
        <v>1E-3</v>
      </c>
      <c r="I38" s="151">
        <f t="shared" si="1"/>
        <v>44</v>
      </c>
      <c r="J38" s="151">
        <f t="shared" si="2"/>
        <v>321</v>
      </c>
      <c r="K38" s="151">
        <f t="shared" si="3"/>
        <v>1</v>
      </c>
      <c r="L38" s="16">
        <f t="shared" si="4"/>
        <v>1E-3</v>
      </c>
      <c r="M38" s="16">
        <f t="shared" si="5"/>
        <v>1E-3</v>
      </c>
      <c r="N38" s="376"/>
      <c r="O38" s="17">
        <f t="shared" si="10"/>
        <v>0</v>
      </c>
      <c r="P38" s="17">
        <f t="shared" si="11"/>
        <v>0</v>
      </c>
      <c r="Q38" s="2"/>
      <c r="R38" s="49">
        <v>1E-3</v>
      </c>
      <c r="S38" s="14">
        <v>1E-3</v>
      </c>
      <c r="T38" s="14">
        <v>1E-3</v>
      </c>
      <c r="U38" s="14">
        <v>1E-3</v>
      </c>
      <c r="V38" s="15">
        <f t="shared" si="6"/>
        <v>168</v>
      </c>
      <c r="W38" s="15">
        <f t="shared" si="7"/>
        <v>15</v>
      </c>
      <c r="X38" s="15">
        <f t="shared" si="12"/>
        <v>0</v>
      </c>
      <c r="Y38" s="419">
        <f t="shared" si="9"/>
        <v>182</v>
      </c>
      <c r="AA38" s="408"/>
      <c r="AB38" s="409"/>
      <c r="AC38" s="410"/>
      <c r="AD38" s="410"/>
    </row>
    <row r="39" spans="2:30" s="20" customFormat="1" ht="14.25" x14ac:dyDescent="0.45">
      <c r="B39" s="490"/>
      <c r="C39" s="490"/>
      <c r="D39" s="138" t="s">
        <v>1342</v>
      </c>
      <c r="E39" s="138"/>
      <c r="F39" s="14">
        <v>1E-3</v>
      </c>
      <c r="G39" s="14">
        <v>1E-3</v>
      </c>
      <c r="H39" s="379">
        <v>1E-3</v>
      </c>
      <c r="I39" s="151">
        <f t="shared" si="1"/>
        <v>44</v>
      </c>
      <c r="J39" s="151">
        <f t="shared" si="2"/>
        <v>321</v>
      </c>
      <c r="K39" s="151">
        <f t="shared" si="3"/>
        <v>1</v>
      </c>
      <c r="L39" s="16">
        <f t="shared" si="4"/>
        <v>1E-3</v>
      </c>
      <c r="M39" s="16">
        <f t="shared" si="5"/>
        <v>1E-3</v>
      </c>
      <c r="N39" s="376"/>
      <c r="O39" s="17">
        <f t="shared" si="10"/>
        <v>0</v>
      </c>
      <c r="P39" s="17">
        <f t="shared" si="11"/>
        <v>0</v>
      </c>
      <c r="Q39" s="2"/>
      <c r="R39" s="49">
        <v>1E-3</v>
      </c>
      <c r="S39" s="14">
        <v>1E-3</v>
      </c>
      <c r="T39" s="14">
        <v>1E-3</v>
      </c>
      <c r="U39" s="14">
        <v>1E-3</v>
      </c>
      <c r="V39" s="15">
        <f t="shared" si="6"/>
        <v>168</v>
      </c>
      <c r="W39" s="15">
        <f t="shared" si="7"/>
        <v>15</v>
      </c>
      <c r="X39" s="15">
        <f t="shared" si="12"/>
        <v>0</v>
      </c>
      <c r="Y39" s="419">
        <f t="shared" si="9"/>
        <v>182</v>
      </c>
      <c r="AA39" s="408"/>
      <c r="AB39" s="409"/>
      <c r="AC39" s="410"/>
      <c r="AD39" s="410"/>
    </row>
    <row r="40" spans="2:30" s="20" customFormat="1" ht="14.25" x14ac:dyDescent="0.45">
      <c r="B40" s="490"/>
      <c r="C40" s="490"/>
      <c r="D40" s="138" t="s">
        <v>1343</v>
      </c>
      <c r="E40" s="138"/>
      <c r="F40" s="14">
        <v>1E-3</v>
      </c>
      <c r="G40" s="14">
        <v>1E-3</v>
      </c>
      <c r="H40" s="379">
        <v>1E-3</v>
      </c>
      <c r="I40" s="151">
        <f t="shared" si="1"/>
        <v>44</v>
      </c>
      <c r="J40" s="151">
        <f t="shared" si="2"/>
        <v>321</v>
      </c>
      <c r="K40" s="151">
        <f t="shared" si="3"/>
        <v>1</v>
      </c>
      <c r="L40" s="16">
        <f t="shared" si="4"/>
        <v>1E-3</v>
      </c>
      <c r="M40" s="16">
        <f t="shared" si="5"/>
        <v>1E-3</v>
      </c>
      <c r="N40" s="376"/>
      <c r="O40" s="17">
        <f t="shared" si="10"/>
        <v>0</v>
      </c>
      <c r="P40" s="17">
        <f t="shared" si="11"/>
        <v>0</v>
      </c>
      <c r="Q40" s="2"/>
      <c r="R40" s="49">
        <v>1E-3</v>
      </c>
      <c r="S40" s="14">
        <v>1E-3</v>
      </c>
      <c r="T40" s="14">
        <v>1E-3</v>
      </c>
      <c r="U40" s="14">
        <v>1E-3</v>
      </c>
      <c r="V40" s="15">
        <f t="shared" si="6"/>
        <v>168</v>
      </c>
      <c r="W40" s="15">
        <f t="shared" si="7"/>
        <v>15</v>
      </c>
      <c r="X40" s="15">
        <f t="shared" si="12"/>
        <v>0</v>
      </c>
      <c r="Y40" s="419">
        <f t="shared" si="9"/>
        <v>182</v>
      </c>
      <c r="AA40" s="408"/>
      <c r="AB40" s="409"/>
      <c r="AC40" s="410"/>
      <c r="AD40" s="410"/>
    </row>
    <row r="41" spans="2:30" s="20" customFormat="1" ht="14.25" x14ac:dyDescent="0.45">
      <c r="B41" s="490"/>
      <c r="C41" s="490"/>
      <c r="D41" s="138" t="s">
        <v>1344</v>
      </c>
      <c r="E41" s="138"/>
      <c r="F41" s="14">
        <v>1E-3</v>
      </c>
      <c r="G41" s="14">
        <v>1E-3</v>
      </c>
      <c r="H41" s="379">
        <v>1E-3</v>
      </c>
      <c r="I41" s="151">
        <f t="shared" si="1"/>
        <v>44</v>
      </c>
      <c r="J41" s="151">
        <f t="shared" si="2"/>
        <v>321</v>
      </c>
      <c r="K41" s="151">
        <f t="shared" si="3"/>
        <v>1</v>
      </c>
      <c r="L41" s="16">
        <f t="shared" si="4"/>
        <v>1E-3</v>
      </c>
      <c r="M41" s="16">
        <f t="shared" si="5"/>
        <v>1E-3</v>
      </c>
      <c r="N41" s="376"/>
      <c r="O41" s="17">
        <f t="shared" si="10"/>
        <v>0</v>
      </c>
      <c r="P41" s="17">
        <f t="shared" si="11"/>
        <v>0</v>
      </c>
      <c r="Q41" s="2"/>
      <c r="R41" s="49">
        <v>1E-3</v>
      </c>
      <c r="S41" s="14">
        <v>1E-3</v>
      </c>
      <c r="T41" s="14">
        <v>1E-3</v>
      </c>
      <c r="U41" s="14">
        <v>1E-3</v>
      </c>
      <c r="V41" s="15">
        <f t="shared" si="6"/>
        <v>168</v>
      </c>
      <c r="W41" s="15">
        <f t="shared" si="7"/>
        <v>15</v>
      </c>
      <c r="X41" s="15">
        <f t="shared" si="12"/>
        <v>0</v>
      </c>
      <c r="Y41" s="419">
        <f t="shared" si="9"/>
        <v>182</v>
      </c>
      <c r="AA41" s="408"/>
      <c r="AB41" s="409"/>
      <c r="AC41" s="410"/>
      <c r="AD41" s="410"/>
    </row>
    <row r="42" spans="2:30" s="20" customFormat="1" ht="14.25" x14ac:dyDescent="0.45">
      <c r="B42" s="490"/>
      <c r="C42" s="490"/>
      <c r="D42" s="138" t="s">
        <v>1345</v>
      </c>
      <c r="E42" s="138"/>
      <c r="F42" s="14">
        <v>1E-3</v>
      </c>
      <c r="G42" s="14">
        <v>1E-3</v>
      </c>
      <c r="H42" s="379">
        <v>1E-3</v>
      </c>
      <c r="I42" s="151">
        <f t="shared" si="1"/>
        <v>44</v>
      </c>
      <c r="J42" s="151">
        <f t="shared" si="2"/>
        <v>321</v>
      </c>
      <c r="K42" s="151">
        <f t="shared" si="3"/>
        <v>1</v>
      </c>
      <c r="L42" s="16">
        <f t="shared" si="4"/>
        <v>1E-3</v>
      </c>
      <c r="M42" s="16">
        <f t="shared" si="5"/>
        <v>1E-3</v>
      </c>
      <c r="N42" s="376"/>
      <c r="O42" s="17">
        <f t="shared" si="10"/>
        <v>0</v>
      </c>
      <c r="P42" s="17">
        <f t="shared" si="11"/>
        <v>0</v>
      </c>
      <c r="Q42" s="2"/>
      <c r="R42" s="49">
        <v>1E-3</v>
      </c>
      <c r="S42" s="14">
        <v>1E-3</v>
      </c>
      <c r="T42" s="14">
        <v>1E-3</v>
      </c>
      <c r="U42" s="14">
        <v>1E-3</v>
      </c>
      <c r="V42" s="15">
        <f t="shared" si="6"/>
        <v>168</v>
      </c>
      <c r="W42" s="15">
        <f t="shared" si="7"/>
        <v>15</v>
      </c>
      <c r="X42" s="15">
        <f t="shared" si="12"/>
        <v>0</v>
      </c>
      <c r="Y42" s="419">
        <f t="shared" si="9"/>
        <v>182</v>
      </c>
      <c r="AA42" s="408"/>
      <c r="AB42" s="409"/>
      <c r="AC42" s="410"/>
      <c r="AD42" s="410"/>
    </row>
    <row r="43" spans="2:30" s="20" customFormat="1" ht="14.25" x14ac:dyDescent="0.45">
      <c r="B43" s="490"/>
      <c r="C43" s="490"/>
      <c r="D43" s="138" t="s">
        <v>1346</v>
      </c>
      <c r="E43" s="138"/>
      <c r="F43" s="14">
        <v>1E-3</v>
      </c>
      <c r="G43" s="14">
        <v>1E-3</v>
      </c>
      <c r="H43" s="379">
        <v>1E-3</v>
      </c>
      <c r="I43" s="151">
        <f t="shared" si="1"/>
        <v>44</v>
      </c>
      <c r="J43" s="151">
        <f t="shared" si="2"/>
        <v>321</v>
      </c>
      <c r="K43" s="151">
        <f t="shared" si="3"/>
        <v>1</v>
      </c>
      <c r="L43" s="16">
        <f t="shared" si="4"/>
        <v>1E-3</v>
      </c>
      <c r="M43" s="16">
        <f t="shared" si="5"/>
        <v>1E-3</v>
      </c>
      <c r="N43" s="376"/>
      <c r="O43" s="17">
        <f t="shared" si="10"/>
        <v>0</v>
      </c>
      <c r="P43" s="17">
        <f t="shared" si="11"/>
        <v>0</v>
      </c>
      <c r="Q43" s="2"/>
      <c r="R43" s="49">
        <v>1E-3</v>
      </c>
      <c r="S43" s="49">
        <v>1E-3</v>
      </c>
      <c r="T43" s="49">
        <v>1E-3</v>
      </c>
      <c r="U43" s="14">
        <v>1E-3</v>
      </c>
      <c r="V43" s="15">
        <f t="shared" si="6"/>
        <v>168</v>
      </c>
      <c r="W43" s="15">
        <f t="shared" si="7"/>
        <v>15</v>
      </c>
      <c r="X43" s="15">
        <f t="shared" si="12"/>
        <v>0</v>
      </c>
      <c r="Y43" s="419">
        <f t="shared" si="9"/>
        <v>182</v>
      </c>
      <c r="AA43" s="408"/>
      <c r="AB43" s="409"/>
      <c r="AC43" s="410"/>
      <c r="AD43" s="410"/>
    </row>
    <row r="44" spans="2:30" s="20" customFormat="1" ht="14.25" x14ac:dyDescent="0.45">
      <c r="B44" s="490"/>
      <c r="C44" s="490"/>
      <c r="D44" s="138" t="s">
        <v>853</v>
      </c>
      <c r="E44" s="138" t="s">
        <v>822</v>
      </c>
      <c r="F44" s="14">
        <v>1E-3</v>
      </c>
      <c r="G44" s="14">
        <v>1E-3</v>
      </c>
      <c r="H44" s="379">
        <v>1E-3</v>
      </c>
      <c r="I44" s="151">
        <f t="shared" si="1"/>
        <v>44</v>
      </c>
      <c r="J44" s="151">
        <f t="shared" si="2"/>
        <v>321</v>
      </c>
      <c r="K44" s="151">
        <f t="shared" si="3"/>
        <v>1</v>
      </c>
      <c r="L44" s="16">
        <f t="shared" si="4"/>
        <v>1E-3</v>
      </c>
      <c r="M44" s="16">
        <f t="shared" si="5"/>
        <v>1E-3</v>
      </c>
      <c r="N44" s="122"/>
      <c r="O44" s="17">
        <f t="shared" si="10"/>
        <v>0</v>
      </c>
      <c r="P44" s="17">
        <f t="shared" si="11"/>
        <v>0</v>
      </c>
      <c r="Q44" s="2"/>
      <c r="R44" s="49">
        <v>1E-3</v>
      </c>
      <c r="S44" s="14">
        <v>1E-3</v>
      </c>
      <c r="T44" s="14">
        <v>1E-3</v>
      </c>
      <c r="U44" s="14">
        <v>1E-3</v>
      </c>
      <c r="V44" s="15">
        <f t="shared" si="6"/>
        <v>168</v>
      </c>
      <c r="W44" s="15">
        <f t="shared" si="7"/>
        <v>15</v>
      </c>
      <c r="X44" s="15">
        <f t="shared" si="12"/>
        <v>0</v>
      </c>
      <c r="Y44" s="419">
        <f t="shared" si="9"/>
        <v>182</v>
      </c>
      <c r="AA44" s="408"/>
      <c r="AB44" s="409"/>
      <c r="AC44" s="410"/>
      <c r="AD44" s="410"/>
    </row>
    <row r="45" spans="2:30" s="20" customFormat="1" ht="14.25" x14ac:dyDescent="0.45">
      <c r="B45" s="491"/>
      <c r="C45" s="492" t="s">
        <v>1332</v>
      </c>
      <c r="D45" s="138" t="s">
        <v>870</v>
      </c>
      <c r="E45" s="138"/>
      <c r="F45" s="14">
        <v>1E-3</v>
      </c>
      <c r="G45" s="14">
        <v>1E-3</v>
      </c>
      <c r="H45" s="379">
        <v>1E-3</v>
      </c>
      <c r="I45" s="151">
        <f t="shared" si="1"/>
        <v>44</v>
      </c>
      <c r="J45" s="151">
        <f t="shared" si="2"/>
        <v>321</v>
      </c>
      <c r="K45" s="151">
        <f t="shared" si="3"/>
        <v>1</v>
      </c>
      <c r="L45" s="16">
        <f t="shared" si="4"/>
        <v>1E-3</v>
      </c>
      <c r="M45" s="16">
        <f t="shared" si="5"/>
        <v>1E-3</v>
      </c>
      <c r="N45" s="122"/>
      <c r="O45" s="17">
        <f t="shared" si="10"/>
        <v>0</v>
      </c>
      <c r="P45" s="17">
        <f t="shared" si="11"/>
        <v>0</v>
      </c>
      <c r="Q45" s="2"/>
      <c r="R45" s="49">
        <v>1E-3</v>
      </c>
      <c r="S45" s="14">
        <v>1E-3</v>
      </c>
      <c r="T45" s="14">
        <v>1E-3</v>
      </c>
      <c r="U45" s="14">
        <v>1E-3</v>
      </c>
      <c r="V45" s="15">
        <f t="shared" si="6"/>
        <v>168</v>
      </c>
      <c r="W45" s="15">
        <f t="shared" si="7"/>
        <v>15</v>
      </c>
      <c r="X45" s="15">
        <f t="shared" si="12"/>
        <v>0</v>
      </c>
      <c r="Y45" s="419">
        <f t="shared" si="9"/>
        <v>182</v>
      </c>
      <c r="AA45" s="408"/>
      <c r="AB45" s="409"/>
      <c r="AC45" s="410"/>
      <c r="AD45" s="410"/>
    </row>
    <row r="46" spans="2:30" s="20" customFormat="1" ht="14.25" x14ac:dyDescent="0.45">
      <c r="B46" s="491"/>
      <c r="C46" s="492"/>
      <c r="D46" s="138" t="s">
        <v>871</v>
      </c>
      <c r="E46" s="138"/>
      <c r="F46" s="14">
        <v>1E-3</v>
      </c>
      <c r="G46" s="14">
        <v>1E-3</v>
      </c>
      <c r="H46" s="379">
        <v>1E-3</v>
      </c>
      <c r="I46" s="151">
        <f t="shared" si="1"/>
        <v>44</v>
      </c>
      <c r="J46" s="151">
        <f t="shared" si="2"/>
        <v>321</v>
      </c>
      <c r="K46" s="151">
        <f t="shared" si="3"/>
        <v>1</v>
      </c>
      <c r="L46" s="16">
        <f t="shared" si="4"/>
        <v>1E-3</v>
      </c>
      <c r="M46" s="16">
        <f t="shared" si="5"/>
        <v>1E-3</v>
      </c>
      <c r="N46" s="122"/>
      <c r="O46" s="17">
        <f t="shared" si="10"/>
        <v>0</v>
      </c>
      <c r="P46" s="17">
        <f t="shared" si="11"/>
        <v>0</v>
      </c>
      <c r="Q46" s="2"/>
      <c r="R46" s="49">
        <v>1E-3</v>
      </c>
      <c r="S46" s="14">
        <v>1E-3</v>
      </c>
      <c r="T46" s="14">
        <v>1E-3</v>
      </c>
      <c r="U46" s="14">
        <v>1E-3</v>
      </c>
      <c r="V46" s="15">
        <f t="shared" si="6"/>
        <v>168</v>
      </c>
      <c r="W46" s="15">
        <f t="shared" si="7"/>
        <v>15</v>
      </c>
      <c r="X46" s="15">
        <f t="shared" si="12"/>
        <v>0</v>
      </c>
      <c r="Y46" s="419">
        <f t="shared" si="9"/>
        <v>182</v>
      </c>
      <c r="AA46" s="408"/>
      <c r="AB46" s="409"/>
      <c r="AC46" s="410"/>
      <c r="AD46" s="410"/>
    </row>
    <row r="47" spans="2:30" s="20" customFormat="1" ht="14.25" x14ac:dyDescent="0.45">
      <c r="B47" s="491"/>
      <c r="C47" s="492"/>
      <c r="D47" s="138" t="s">
        <v>872</v>
      </c>
      <c r="E47" s="138"/>
      <c r="F47" s="14">
        <v>1E-3</v>
      </c>
      <c r="G47" s="14">
        <v>1E-3</v>
      </c>
      <c r="H47" s="379">
        <v>1E-3</v>
      </c>
      <c r="I47" s="151">
        <f t="shared" si="1"/>
        <v>44</v>
      </c>
      <c r="J47" s="151">
        <f t="shared" si="2"/>
        <v>321</v>
      </c>
      <c r="K47" s="151">
        <f t="shared" si="3"/>
        <v>1</v>
      </c>
      <c r="L47" s="16">
        <f t="shared" si="4"/>
        <v>1E-3</v>
      </c>
      <c r="M47" s="16">
        <f t="shared" si="5"/>
        <v>1E-3</v>
      </c>
      <c r="N47" s="122"/>
      <c r="O47" s="17">
        <f t="shared" si="10"/>
        <v>0</v>
      </c>
      <c r="P47" s="17">
        <f t="shared" si="11"/>
        <v>0</v>
      </c>
      <c r="Q47" s="2"/>
      <c r="R47" s="49">
        <v>1E-3</v>
      </c>
      <c r="S47" s="14">
        <v>1E-3</v>
      </c>
      <c r="T47" s="14">
        <v>1E-3</v>
      </c>
      <c r="U47" s="14">
        <v>1E-3</v>
      </c>
      <c r="V47" s="15">
        <f t="shared" si="6"/>
        <v>168</v>
      </c>
      <c r="W47" s="15">
        <f t="shared" si="7"/>
        <v>15</v>
      </c>
      <c r="X47" s="15">
        <f t="shared" si="12"/>
        <v>0</v>
      </c>
      <c r="Y47" s="419">
        <f t="shared" si="9"/>
        <v>182</v>
      </c>
      <c r="AA47" s="408"/>
      <c r="AB47" s="409"/>
      <c r="AC47" s="410"/>
      <c r="AD47" s="410"/>
    </row>
    <row r="48" spans="2:30" s="20" customFormat="1" ht="14.25" x14ac:dyDescent="0.45">
      <c r="B48" s="491"/>
      <c r="C48" s="492"/>
      <c r="D48" s="138" t="s">
        <v>873</v>
      </c>
      <c r="E48" s="138"/>
      <c r="F48" s="14">
        <v>1E-3</v>
      </c>
      <c r="G48" s="14">
        <v>1E-3</v>
      </c>
      <c r="H48" s="379">
        <v>1E-3</v>
      </c>
      <c r="I48" s="151">
        <f t="shared" ref="I48:I75" si="13">$G$15-$F$15</f>
        <v>44</v>
      </c>
      <c r="J48" s="151">
        <f t="shared" ref="J48:J75" si="14">$H$15-$G$15</f>
        <v>321</v>
      </c>
      <c r="K48" s="151">
        <f t="shared" ref="K48:K75" si="15">$F$6+1-$H$15</f>
        <v>1</v>
      </c>
      <c r="L48" s="16">
        <f t="shared" ref="L48:L75" si="16">((R48*V48)+(S48*W48)+(T48*X48)+(U48*Y48))/$F$8</f>
        <v>1E-3</v>
      </c>
      <c r="M48" s="16">
        <f t="shared" ref="M48:M75" si="17">((F48*I48)+(G48*J48)+(H48*K48))/$F$7</f>
        <v>1E-3</v>
      </c>
      <c r="N48" s="122"/>
      <c r="O48" s="17">
        <f t="shared" si="10"/>
        <v>0</v>
      </c>
      <c r="P48" s="17">
        <f t="shared" si="11"/>
        <v>0</v>
      </c>
      <c r="Q48" s="2"/>
      <c r="R48" s="14">
        <v>1E-3</v>
      </c>
      <c r="S48" s="14">
        <v>1E-3</v>
      </c>
      <c r="T48" s="14">
        <v>1E-3</v>
      </c>
      <c r="U48" s="14">
        <v>1E-3</v>
      </c>
      <c r="V48" s="15">
        <f t="shared" ref="V48:V75" si="18">$S$15-$R$15</f>
        <v>168</v>
      </c>
      <c r="W48" s="15">
        <f t="shared" ref="W48:W75" si="19">$T$15-$S$15</f>
        <v>15</v>
      </c>
      <c r="X48" s="15">
        <f t="shared" si="12"/>
        <v>0</v>
      </c>
      <c r="Y48" s="419">
        <f t="shared" ref="Y48:Y75" si="20">$F$9+1-$U$15</f>
        <v>182</v>
      </c>
      <c r="AA48" s="408"/>
      <c r="AB48" s="409"/>
      <c r="AC48" s="410"/>
      <c r="AD48" s="410"/>
    </row>
    <row r="49" spans="2:30" s="20" customFormat="1" ht="14.25" x14ac:dyDescent="0.45">
      <c r="B49" s="491"/>
      <c r="C49" s="492"/>
      <c r="D49" s="138" t="s">
        <v>874</v>
      </c>
      <c r="E49" s="138"/>
      <c r="F49" s="14">
        <v>1E-3</v>
      </c>
      <c r="G49" s="14">
        <v>1E-3</v>
      </c>
      <c r="H49" s="379">
        <v>1E-3</v>
      </c>
      <c r="I49" s="151">
        <f t="shared" si="13"/>
        <v>44</v>
      </c>
      <c r="J49" s="151">
        <f t="shared" si="14"/>
        <v>321</v>
      </c>
      <c r="K49" s="151">
        <f t="shared" si="15"/>
        <v>1</v>
      </c>
      <c r="L49" s="16">
        <f t="shared" si="16"/>
        <v>1E-3</v>
      </c>
      <c r="M49" s="16">
        <f t="shared" si="17"/>
        <v>1E-3</v>
      </c>
      <c r="N49" s="122"/>
      <c r="O49" s="17">
        <f t="shared" si="10"/>
        <v>0</v>
      </c>
      <c r="P49" s="17">
        <f t="shared" si="11"/>
        <v>0</v>
      </c>
      <c r="Q49" s="2"/>
      <c r="R49" s="14">
        <v>1E-3</v>
      </c>
      <c r="S49" s="14">
        <v>1E-3</v>
      </c>
      <c r="T49" s="14">
        <v>1E-3</v>
      </c>
      <c r="U49" s="14">
        <v>1E-3</v>
      </c>
      <c r="V49" s="15">
        <f t="shared" si="18"/>
        <v>168</v>
      </c>
      <c r="W49" s="15">
        <f t="shared" si="19"/>
        <v>15</v>
      </c>
      <c r="X49" s="15">
        <f t="shared" si="12"/>
        <v>0</v>
      </c>
      <c r="Y49" s="419">
        <f t="shared" si="20"/>
        <v>182</v>
      </c>
      <c r="AA49" s="408"/>
      <c r="AB49" s="409"/>
      <c r="AC49" s="410"/>
      <c r="AD49" s="410"/>
    </row>
    <row r="50" spans="2:30" s="20" customFormat="1" ht="14.25" x14ac:dyDescent="0.45">
      <c r="B50" s="491"/>
      <c r="C50" s="492"/>
      <c r="D50" s="138" t="s">
        <v>875</v>
      </c>
      <c r="E50" s="138"/>
      <c r="F50" s="14">
        <v>1E-3</v>
      </c>
      <c r="G50" s="14">
        <v>1E-3</v>
      </c>
      <c r="H50" s="379">
        <v>1E-3</v>
      </c>
      <c r="I50" s="151">
        <f t="shared" si="13"/>
        <v>44</v>
      </c>
      <c r="J50" s="151">
        <f t="shared" si="14"/>
        <v>321</v>
      </c>
      <c r="K50" s="151">
        <f t="shared" si="15"/>
        <v>1</v>
      </c>
      <c r="L50" s="16">
        <f t="shared" si="16"/>
        <v>1E-3</v>
      </c>
      <c r="M50" s="16">
        <f t="shared" si="17"/>
        <v>1E-3</v>
      </c>
      <c r="N50" s="122"/>
      <c r="O50" s="17">
        <f t="shared" si="10"/>
        <v>0</v>
      </c>
      <c r="P50" s="17">
        <f t="shared" si="11"/>
        <v>0</v>
      </c>
      <c r="Q50" s="2"/>
      <c r="R50" s="14">
        <v>1E-3</v>
      </c>
      <c r="S50" s="14">
        <v>1E-3</v>
      </c>
      <c r="T50" s="14">
        <v>1E-3</v>
      </c>
      <c r="U50" s="14">
        <v>1E-3</v>
      </c>
      <c r="V50" s="15">
        <f t="shared" si="18"/>
        <v>168</v>
      </c>
      <c r="W50" s="15">
        <f t="shared" si="19"/>
        <v>15</v>
      </c>
      <c r="X50" s="15">
        <f t="shared" si="12"/>
        <v>0</v>
      </c>
      <c r="Y50" s="419">
        <f t="shared" si="20"/>
        <v>182</v>
      </c>
      <c r="AA50" s="408"/>
      <c r="AB50" s="409"/>
      <c r="AC50" s="410"/>
      <c r="AD50" s="410"/>
    </row>
    <row r="51" spans="2:30" s="20" customFormat="1" ht="14.25" x14ac:dyDescent="0.45">
      <c r="B51" s="491"/>
      <c r="C51" s="492"/>
      <c r="D51" s="138" t="s">
        <v>876</v>
      </c>
      <c r="E51" s="138"/>
      <c r="F51" s="14">
        <v>1E-3</v>
      </c>
      <c r="G51" s="14">
        <v>1E-3</v>
      </c>
      <c r="H51" s="379">
        <v>1E-3</v>
      </c>
      <c r="I51" s="151">
        <f t="shared" si="13"/>
        <v>44</v>
      </c>
      <c r="J51" s="151">
        <f t="shared" si="14"/>
        <v>321</v>
      </c>
      <c r="K51" s="151">
        <f t="shared" si="15"/>
        <v>1</v>
      </c>
      <c r="L51" s="16">
        <f t="shared" si="16"/>
        <v>1E-3</v>
      </c>
      <c r="M51" s="16">
        <f t="shared" si="17"/>
        <v>1E-3</v>
      </c>
      <c r="N51" s="122"/>
      <c r="O51" s="17">
        <f t="shared" si="10"/>
        <v>0</v>
      </c>
      <c r="P51" s="17">
        <f t="shared" si="11"/>
        <v>0</v>
      </c>
      <c r="Q51" s="2"/>
      <c r="R51" s="14">
        <v>1E-3</v>
      </c>
      <c r="S51" s="14">
        <v>1E-3</v>
      </c>
      <c r="T51" s="14">
        <v>1E-3</v>
      </c>
      <c r="U51" s="14">
        <v>1E-3</v>
      </c>
      <c r="V51" s="15">
        <f t="shared" si="18"/>
        <v>168</v>
      </c>
      <c r="W51" s="15">
        <f t="shared" si="19"/>
        <v>15</v>
      </c>
      <c r="X51" s="15">
        <f t="shared" si="12"/>
        <v>0</v>
      </c>
      <c r="Y51" s="419">
        <f t="shared" si="20"/>
        <v>182</v>
      </c>
      <c r="AA51" s="408"/>
      <c r="AB51" s="409"/>
      <c r="AC51" s="410"/>
      <c r="AD51" s="410"/>
    </row>
    <row r="52" spans="2:30" s="20" customFormat="1" ht="14.25" x14ac:dyDescent="0.45">
      <c r="B52" s="491"/>
      <c r="C52" s="492"/>
      <c r="D52" s="138" t="s">
        <v>877</v>
      </c>
      <c r="E52" s="138"/>
      <c r="F52" s="14">
        <v>1E-3</v>
      </c>
      <c r="G52" s="14">
        <v>1E-3</v>
      </c>
      <c r="H52" s="379">
        <v>1E-3</v>
      </c>
      <c r="I52" s="151">
        <f t="shared" si="13"/>
        <v>44</v>
      </c>
      <c r="J52" s="151">
        <f t="shared" si="14"/>
        <v>321</v>
      </c>
      <c r="K52" s="151">
        <f t="shared" si="15"/>
        <v>1</v>
      </c>
      <c r="L52" s="16">
        <f t="shared" si="16"/>
        <v>1E-3</v>
      </c>
      <c r="M52" s="16">
        <f t="shared" si="17"/>
        <v>1E-3</v>
      </c>
      <c r="N52" s="122"/>
      <c r="O52" s="17">
        <f t="shared" si="10"/>
        <v>0</v>
      </c>
      <c r="P52" s="17">
        <f t="shared" si="11"/>
        <v>0</v>
      </c>
      <c r="Q52" s="2"/>
      <c r="R52" s="14">
        <v>1E-3</v>
      </c>
      <c r="S52" s="14">
        <v>1E-3</v>
      </c>
      <c r="T52" s="14">
        <v>1E-3</v>
      </c>
      <c r="U52" s="14">
        <v>1E-3</v>
      </c>
      <c r="V52" s="15">
        <f t="shared" si="18"/>
        <v>168</v>
      </c>
      <c r="W52" s="15">
        <f t="shared" si="19"/>
        <v>15</v>
      </c>
      <c r="X52" s="15">
        <f t="shared" si="12"/>
        <v>0</v>
      </c>
      <c r="Y52" s="419">
        <f t="shared" si="20"/>
        <v>182</v>
      </c>
      <c r="AA52" s="408"/>
      <c r="AB52" s="409"/>
      <c r="AC52" s="410"/>
      <c r="AD52" s="410"/>
    </row>
    <row r="53" spans="2:30" s="20" customFormat="1" ht="14.25" x14ac:dyDescent="0.45">
      <c r="B53" s="491"/>
      <c r="C53" s="492"/>
      <c r="D53" s="138" t="s">
        <v>878</v>
      </c>
      <c r="E53" s="138"/>
      <c r="F53" s="14">
        <v>1E-3</v>
      </c>
      <c r="G53" s="14">
        <v>1E-3</v>
      </c>
      <c r="H53" s="379">
        <v>1E-3</v>
      </c>
      <c r="I53" s="151">
        <f t="shared" si="13"/>
        <v>44</v>
      </c>
      <c r="J53" s="151">
        <f t="shared" si="14"/>
        <v>321</v>
      </c>
      <c r="K53" s="151">
        <f t="shared" si="15"/>
        <v>1</v>
      </c>
      <c r="L53" s="16">
        <f t="shared" si="16"/>
        <v>1E-3</v>
      </c>
      <c r="M53" s="16">
        <f t="shared" si="17"/>
        <v>1E-3</v>
      </c>
      <c r="N53" s="122"/>
      <c r="O53" s="17">
        <f t="shared" si="10"/>
        <v>0</v>
      </c>
      <c r="P53" s="17">
        <f t="shared" si="11"/>
        <v>0</v>
      </c>
      <c r="Q53" s="2"/>
      <c r="R53" s="14">
        <v>1E-3</v>
      </c>
      <c r="S53" s="14">
        <v>1E-3</v>
      </c>
      <c r="T53" s="14">
        <v>1E-3</v>
      </c>
      <c r="U53" s="14">
        <v>1E-3</v>
      </c>
      <c r="V53" s="15">
        <f t="shared" si="18"/>
        <v>168</v>
      </c>
      <c r="W53" s="15">
        <f t="shared" si="19"/>
        <v>15</v>
      </c>
      <c r="X53" s="15">
        <f t="shared" ref="X53:X75" si="21">$U$15-$T$15</f>
        <v>0</v>
      </c>
      <c r="Y53" s="419">
        <f t="shared" si="20"/>
        <v>182</v>
      </c>
      <c r="AA53" s="408"/>
      <c r="AB53" s="409"/>
      <c r="AC53" s="410"/>
      <c r="AD53" s="410"/>
    </row>
    <row r="54" spans="2:30" s="20" customFormat="1" ht="14.25" x14ac:dyDescent="0.45">
      <c r="B54" s="491"/>
      <c r="C54" s="492"/>
      <c r="D54" s="138" t="s">
        <v>879</v>
      </c>
      <c r="E54" s="138"/>
      <c r="F54" s="14">
        <v>1E-3</v>
      </c>
      <c r="G54" s="14">
        <v>1E-3</v>
      </c>
      <c r="H54" s="379">
        <v>1E-3</v>
      </c>
      <c r="I54" s="151">
        <f t="shared" si="13"/>
        <v>44</v>
      </c>
      <c r="J54" s="151">
        <f t="shared" si="14"/>
        <v>321</v>
      </c>
      <c r="K54" s="151">
        <f t="shared" si="15"/>
        <v>1</v>
      </c>
      <c r="L54" s="16">
        <f t="shared" si="16"/>
        <v>1E-3</v>
      </c>
      <c r="M54" s="16">
        <f t="shared" si="17"/>
        <v>1E-3</v>
      </c>
      <c r="N54" s="122"/>
      <c r="O54" s="17">
        <f t="shared" si="10"/>
        <v>0</v>
      </c>
      <c r="P54" s="17">
        <f t="shared" si="11"/>
        <v>0</v>
      </c>
      <c r="Q54" s="2"/>
      <c r="R54" s="14">
        <v>1E-3</v>
      </c>
      <c r="S54" s="14">
        <v>1E-3</v>
      </c>
      <c r="T54" s="14">
        <v>1E-3</v>
      </c>
      <c r="U54" s="14">
        <v>1E-3</v>
      </c>
      <c r="V54" s="15">
        <f t="shared" si="18"/>
        <v>168</v>
      </c>
      <c r="W54" s="15">
        <f t="shared" si="19"/>
        <v>15</v>
      </c>
      <c r="X54" s="15">
        <f t="shared" si="21"/>
        <v>0</v>
      </c>
      <c r="Y54" s="419">
        <f t="shared" si="20"/>
        <v>182</v>
      </c>
      <c r="AA54" s="408"/>
      <c r="AB54" s="409"/>
      <c r="AC54" s="410"/>
      <c r="AD54" s="410"/>
    </row>
    <row r="55" spans="2:30" s="20" customFormat="1" ht="14.25" x14ac:dyDescent="0.45">
      <c r="B55" s="491"/>
      <c r="C55" s="492"/>
      <c r="D55" s="138" t="s">
        <v>880</v>
      </c>
      <c r="E55" s="138"/>
      <c r="F55" s="14">
        <v>1E-3</v>
      </c>
      <c r="G55" s="14">
        <v>1E-3</v>
      </c>
      <c r="H55" s="379">
        <v>1E-3</v>
      </c>
      <c r="I55" s="151">
        <f t="shared" si="13"/>
        <v>44</v>
      </c>
      <c r="J55" s="151">
        <f t="shared" si="14"/>
        <v>321</v>
      </c>
      <c r="K55" s="151">
        <f t="shared" si="15"/>
        <v>1</v>
      </c>
      <c r="L55" s="16">
        <f t="shared" si="16"/>
        <v>1E-3</v>
      </c>
      <c r="M55" s="16">
        <f t="shared" si="17"/>
        <v>1E-3</v>
      </c>
      <c r="N55" s="122"/>
      <c r="O55" s="17">
        <f t="shared" si="10"/>
        <v>0</v>
      </c>
      <c r="P55" s="17">
        <f t="shared" si="11"/>
        <v>0</v>
      </c>
      <c r="Q55" s="2"/>
      <c r="R55" s="14">
        <v>1E-3</v>
      </c>
      <c r="S55" s="14">
        <v>1E-3</v>
      </c>
      <c r="T55" s="14">
        <v>1E-3</v>
      </c>
      <c r="U55" s="14">
        <v>1E-3</v>
      </c>
      <c r="V55" s="15">
        <f t="shared" si="18"/>
        <v>168</v>
      </c>
      <c r="W55" s="15">
        <f t="shared" si="19"/>
        <v>15</v>
      </c>
      <c r="X55" s="15">
        <f t="shared" si="21"/>
        <v>0</v>
      </c>
      <c r="Y55" s="419">
        <f t="shared" si="20"/>
        <v>182</v>
      </c>
      <c r="AA55" s="408"/>
      <c r="AB55" s="409"/>
      <c r="AC55" s="410"/>
      <c r="AD55" s="410"/>
    </row>
    <row r="56" spans="2:30" s="20" customFormat="1" ht="14.25" x14ac:dyDescent="0.45">
      <c r="B56" s="491"/>
      <c r="C56" s="492"/>
      <c r="D56" s="138" t="s">
        <v>881</v>
      </c>
      <c r="E56" s="138"/>
      <c r="F56" s="14">
        <v>1E-3</v>
      </c>
      <c r="G56" s="14">
        <v>1E-3</v>
      </c>
      <c r="H56" s="379">
        <v>1E-3</v>
      </c>
      <c r="I56" s="151">
        <f t="shared" si="13"/>
        <v>44</v>
      </c>
      <c r="J56" s="151">
        <f t="shared" si="14"/>
        <v>321</v>
      </c>
      <c r="K56" s="151">
        <f t="shared" si="15"/>
        <v>1</v>
      </c>
      <c r="L56" s="16">
        <f t="shared" si="16"/>
        <v>1E-3</v>
      </c>
      <c r="M56" s="16">
        <f t="shared" si="17"/>
        <v>1E-3</v>
      </c>
      <c r="N56" s="122"/>
      <c r="O56" s="17">
        <f t="shared" si="10"/>
        <v>0</v>
      </c>
      <c r="P56" s="17">
        <f t="shared" si="11"/>
        <v>0</v>
      </c>
      <c r="Q56" s="2"/>
      <c r="R56" s="14">
        <v>1E-3</v>
      </c>
      <c r="S56" s="14">
        <v>1E-3</v>
      </c>
      <c r="T56" s="14">
        <v>1E-3</v>
      </c>
      <c r="U56" s="14">
        <v>1E-3</v>
      </c>
      <c r="V56" s="15">
        <f t="shared" si="18"/>
        <v>168</v>
      </c>
      <c r="W56" s="15">
        <f t="shared" si="19"/>
        <v>15</v>
      </c>
      <c r="X56" s="15">
        <f t="shared" si="21"/>
        <v>0</v>
      </c>
      <c r="Y56" s="419">
        <f t="shared" si="20"/>
        <v>182</v>
      </c>
      <c r="AA56" s="408"/>
      <c r="AB56" s="409"/>
      <c r="AC56" s="410"/>
      <c r="AD56" s="410"/>
    </row>
    <row r="57" spans="2:30" s="20" customFormat="1" ht="14.25" x14ac:dyDescent="0.45">
      <c r="B57" s="491"/>
      <c r="C57" s="492"/>
      <c r="D57" s="138" t="s">
        <v>882</v>
      </c>
      <c r="E57" s="138"/>
      <c r="F57" s="14">
        <v>1E-3</v>
      </c>
      <c r="G57" s="14">
        <v>1E-3</v>
      </c>
      <c r="H57" s="379">
        <v>1E-3</v>
      </c>
      <c r="I57" s="151">
        <f t="shared" si="13"/>
        <v>44</v>
      </c>
      <c r="J57" s="151">
        <f t="shared" si="14"/>
        <v>321</v>
      </c>
      <c r="K57" s="151">
        <f t="shared" si="15"/>
        <v>1</v>
      </c>
      <c r="L57" s="16">
        <f t="shared" si="16"/>
        <v>1E-3</v>
      </c>
      <c r="M57" s="16">
        <f t="shared" si="17"/>
        <v>1E-3</v>
      </c>
      <c r="N57" s="122"/>
      <c r="O57" s="17">
        <f t="shared" si="10"/>
        <v>0</v>
      </c>
      <c r="P57" s="17">
        <f t="shared" si="11"/>
        <v>0</v>
      </c>
      <c r="Q57" s="2"/>
      <c r="R57" s="14">
        <v>1E-3</v>
      </c>
      <c r="S57" s="14">
        <v>1E-3</v>
      </c>
      <c r="T57" s="14">
        <v>1E-3</v>
      </c>
      <c r="U57" s="14">
        <v>1E-3</v>
      </c>
      <c r="V57" s="15">
        <f t="shared" si="18"/>
        <v>168</v>
      </c>
      <c r="W57" s="15">
        <f t="shared" si="19"/>
        <v>15</v>
      </c>
      <c r="X57" s="15">
        <f t="shared" si="21"/>
        <v>0</v>
      </c>
      <c r="Y57" s="419">
        <f t="shared" si="20"/>
        <v>182</v>
      </c>
      <c r="AA57" s="408"/>
      <c r="AB57" s="409"/>
      <c r="AC57" s="410"/>
      <c r="AD57" s="410"/>
    </row>
    <row r="58" spans="2:30" s="20" customFormat="1" ht="14.25" x14ac:dyDescent="0.45">
      <c r="B58" s="491"/>
      <c r="C58" s="493" t="s">
        <v>1333</v>
      </c>
      <c r="D58" s="138" t="s">
        <v>1189</v>
      </c>
      <c r="E58" s="138"/>
      <c r="F58" s="14">
        <v>1E-3</v>
      </c>
      <c r="G58" s="14">
        <v>1E-3</v>
      </c>
      <c r="H58" s="379">
        <v>1E-3</v>
      </c>
      <c r="I58" s="151">
        <f t="shared" si="13"/>
        <v>44</v>
      </c>
      <c r="J58" s="151">
        <f t="shared" si="14"/>
        <v>321</v>
      </c>
      <c r="K58" s="151">
        <f t="shared" si="15"/>
        <v>1</v>
      </c>
      <c r="L58" s="16">
        <f t="shared" si="16"/>
        <v>1E-3</v>
      </c>
      <c r="M58" s="16">
        <f t="shared" si="17"/>
        <v>1E-3</v>
      </c>
      <c r="N58" s="122"/>
      <c r="O58" s="17">
        <f t="shared" si="10"/>
        <v>0</v>
      </c>
      <c r="P58" s="17">
        <f t="shared" si="11"/>
        <v>0</v>
      </c>
      <c r="Q58" s="2"/>
      <c r="R58" s="49">
        <v>1E-3</v>
      </c>
      <c r="S58" s="14">
        <v>1E-3</v>
      </c>
      <c r="T58" s="14">
        <v>1E-3</v>
      </c>
      <c r="U58" s="14">
        <v>1E-3</v>
      </c>
      <c r="V58" s="15">
        <f t="shared" si="18"/>
        <v>168</v>
      </c>
      <c r="W58" s="15">
        <f t="shared" si="19"/>
        <v>15</v>
      </c>
      <c r="X58" s="15">
        <f t="shared" si="21"/>
        <v>0</v>
      </c>
      <c r="Y58" s="419">
        <f t="shared" si="20"/>
        <v>182</v>
      </c>
      <c r="AA58" s="408"/>
      <c r="AB58" s="409"/>
      <c r="AC58" s="410"/>
      <c r="AD58" s="410"/>
    </row>
    <row r="59" spans="2:30" s="20" customFormat="1" ht="14.25" x14ac:dyDescent="0.45">
      <c r="B59" s="491"/>
      <c r="C59" s="493"/>
      <c r="D59" s="138" t="s">
        <v>1190</v>
      </c>
      <c r="E59" s="138"/>
      <c r="F59" s="14">
        <v>1E-3</v>
      </c>
      <c r="G59" s="14">
        <v>1E-3</v>
      </c>
      <c r="H59" s="379">
        <v>1E-3</v>
      </c>
      <c r="I59" s="151">
        <f t="shared" si="13"/>
        <v>44</v>
      </c>
      <c r="J59" s="151">
        <f t="shared" si="14"/>
        <v>321</v>
      </c>
      <c r="K59" s="151">
        <f t="shared" si="15"/>
        <v>1</v>
      </c>
      <c r="L59" s="16">
        <f t="shared" si="16"/>
        <v>1E-3</v>
      </c>
      <c r="M59" s="16">
        <f t="shared" si="17"/>
        <v>1E-3</v>
      </c>
      <c r="N59" s="122"/>
      <c r="O59" s="17">
        <f t="shared" si="10"/>
        <v>0</v>
      </c>
      <c r="P59" s="17">
        <f t="shared" si="11"/>
        <v>0</v>
      </c>
      <c r="Q59" s="2"/>
      <c r="R59" s="49">
        <v>1E-3</v>
      </c>
      <c r="S59" s="14">
        <v>1E-3</v>
      </c>
      <c r="T59" s="14">
        <v>1E-3</v>
      </c>
      <c r="U59" s="14">
        <v>1E-3</v>
      </c>
      <c r="V59" s="15">
        <f t="shared" si="18"/>
        <v>168</v>
      </c>
      <c r="W59" s="15">
        <f t="shared" si="19"/>
        <v>15</v>
      </c>
      <c r="X59" s="15">
        <f t="shared" si="21"/>
        <v>0</v>
      </c>
      <c r="Y59" s="419">
        <f t="shared" si="20"/>
        <v>182</v>
      </c>
      <c r="AA59" s="408"/>
      <c r="AB59" s="409"/>
      <c r="AC59" s="410"/>
      <c r="AD59" s="410"/>
    </row>
    <row r="60" spans="2:30" s="20" customFormat="1" ht="14.25" x14ac:dyDescent="0.45">
      <c r="B60" s="491"/>
      <c r="C60" s="493"/>
      <c r="D60" s="138" t="s">
        <v>1191</v>
      </c>
      <c r="E60" s="138"/>
      <c r="F60" s="14">
        <v>1E-3</v>
      </c>
      <c r="G60" s="14">
        <v>1E-3</v>
      </c>
      <c r="H60" s="379">
        <v>1E-3</v>
      </c>
      <c r="I60" s="151">
        <f t="shared" si="13"/>
        <v>44</v>
      </c>
      <c r="J60" s="151">
        <f t="shared" si="14"/>
        <v>321</v>
      </c>
      <c r="K60" s="151">
        <f t="shared" si="15"/>
        <v>1</v>
      </c>
      <c r="L60" s="16">
        <f t="shared" si="16"/>
        <v>1E-3</v>
      </c>
      <c r="M60" s="16">
        <f t="shared" si="17"/>
        <v>1E-3</v>
      </c>
      <c r="N60" s="122"/>
      <c r="O60" s="17">
        <f t="shared" si="10"/>
        <v>0</v>
      </c>
      <c r="P60" s="17">
        <f t="shared" si="11"/>
        <v>0</v>
      </c>
      <c r="Q60" s="2"/>
      <c r="R60" s="49">
        <v>1E-3</v>
      </c>
      <c r="S60" s="14">
        <v>1E-3</v>
      </c>
      <c r="T60" s="14">
        <v>1E-3</v>
      </c>
      <c r="U60" s="14">
        <v>1E-3</v>
      </c>
      <c r="V60" s="15">
        <f t="shared" si="18"/>
        <v>168</v>
      </c>
      <c r="W60" s="15">
        <f t="shared" si="19"/>
        <v>15</v>
      </c>
      <c r="X60" s="15">
        <f t="shared" si="21"/>
        <v>0</v>
      </c>
      <c r="Y60" s="419">
        <f t="shared" si="20"/>
        <v>182</v>
      </c>
      <c r="AA60" s="408"/>
      <c r="AB60" s="409"/>
      <c r="AC60" s="410"/>
      <c r="AD60" s="410"/>
    </row>
    <row r="61" spans="2:30" s="20" customFormat="1" ht="14.25" x14ac:dyDescent="0.45">
      <c r="B61" s="491"/>
      <c r="C61" s="493"/>
      <c r="D61" s="138" t="s">
        <v>1192</v>
      </c>
      <c r="E61" s="138"/>
      <c r="F61" s="14">
        <v>1E-3</v>
      </c>
      <c r="G61" s="14">
        <v>1E-3</v>
      </c>
      <c r="H61" s="379">
        <v>1E-3</v>
      </c>
      <c r="I61" s="151">
        <f t="shared" si="13"/>
        <v>44</v>
      </c>
      <c r="J61" s="151">
        <f t="shared" si="14"/>
        <v>321</v>
      </c>
      <c r="K61" s="151">
        <f t="shared" si="15"/>
        <v>1</v>
      </c>
      <c r="L61" s="16">
        <f t="shared" si="16"/>
        <v>1E-3</v>
      </c>
      <c r="M61" s="16">
        <f t="shared" si="17"/>
        <v>1E-3</v>
      </c>
      <c r="N61" s="122"/>
      <c r="O61" s="17">
        <f t="shared" si="10"/>
        <v>0</v>
      </c>
      <c r="P61" s="17">
        <f t="shared" si="11"/>
        <v>0</v>
      </c>
      <c r="Q61" s="2"/>
      <c r="R61" s="14">
        <v>1E-3</v>
      </c>
      <c r="S61" s="14">
        <v>1E-3</v>
      </c>
      <c r="T61" s="14">
        <v>1E-3</v>
      </c>
      <c r="U61" s="14">
        <v>1E-3</v>
      </c>
      <c r="V61" s="15">
        <f t="shared" si="18"/>
        <v>168</v>
      </c>
      <c r="W61" s="15">
        <f t="shared" si="19"/>
        <v>15</v>
      </c>
      <c r="X61" s="15">
        <f t="shared" si="21"/>
        <v>0</v>
      </c>
      <c r="Y61" s="419">
        <f t="shared" si="20"/>
        <v>182</v>
      </c>
      <c r="AA61" s="408"/>
      <c r="AB61" s="409"/>
      <c r="AC61" s="410"/>
      <c r="AD61" s="410"/>
    </row>
    <row r="62" spans="2:30" s="20" customFormat="1" ht="14.25" x14ac:dyDescent="0.45">
      <c r="B62" s="491"/>
      <c r="C62" s="493"/>
      <c r="D62" s="138" t="s">
        <v>1193</v>
      </c>
      <c r="E62" s="138"/>
      <c r="F62" s="14">
        <v>1E-3</v>
      </c>
      <c r="G62" s="14">
        <v>1E-3</v>
      </c>
      <c r="H62" s="379">
        <v>1E-3</v>
      </c>
      <c r="I62" s="151">
        <f t="shared" si="13"/>
        <v>44</v>
      </c>
      <c r="J62" s="151">
        <f t="shared" si="14"/>
        <v>321</v>
      </c>
      <c r="K62" s="151">
        <f t="shared" si="15"/>
        <v>1</v>
      </c>
      <c r="L62" s="16">
        <f t="shared" si="16"/>
        <v>1E-3</v>
      </c>
      <c r="M62" s="16">
        <f t="shared" si="17"/>
        <v>1E-3</v>
      </c>
      <c r="N62" s="122"/>
      <c r="O62" s="17">
        <f t="shared" si="10"/>
        <v>0</v>
      </c>
      <c r="P62" s="17">
        <f t="shared" si="11"/>
        <v>0</v>
      </c>
      <c r="Q62" s="2"/>
      <c r="R62" s="14">
        <v>1E-3</v>
      </c>
      <c r="S62" s="14">
        <v>1E-3</v>
      </c>
      <c r="T62" s="14">
        <v>1E-3</v>
      </c>
      <c r="U62" s="14">
        <v>1E-3</v>
      </c>
      <c r="V62" s="15">
        <f t="shared" si="18"/>
        <v>168</v>
      </c>
      <c r="W62" s="15">
        <f t="shared" si="19"/>
        <v>15</v>
      </c>
      <c r="X62" s="15">
        <f t="shared" si="21"/>
        <v>0</v>
      </c>
      <c r="Y62" s="419">
        <f t="shared" si="20"/>
        <v>182</v>
      </c>
      <c r="AA62" s="408"/>
      <c r="AB62" s="409"/>
      <c r="AC62" s="410"/>
      <c r="AD62" s="410"/>
    </row>
    <row r="63" spans="2:30" s="20" customFormat="1" ht="14.25" x14ac:dyDescent="0.45">
      <c r="B63" s="491"/>
      <c r="C63" s="493"/>
      <c r="D63" s="138" t="s">
        <v>1194</v>
      </c>
      <c r="E63" s="138"/>
      <c r="F63" s="14">
        <v>1E-3</v>
      </c>
      <c r="G63" s="14">
        <v>1E-3</v>
      </c>
      <c r="H63" s="379">
        <v>1E-3</v>
      </c>
      <c r="I63" s="151">
        <f t="shared" si="13"/>
        <v>44</v>
      </c>
      <c r="J63" s="151">
        <f t="shared" si="14"/>
        <v>321</v>
      </c>
      <c r="K63" s="151">
        <f t="shared" si="15"/>
        <v>1</v>
      </c>
      <c r="L63" s="16">
        <f t="shared" si="16"/>
        <v>1E-3</v>
      </c>
      <c r="M63" s="16">
        <f t="shared" si="17"/>
        <v>1E-3</v>
      </c>
      <c r="N63" s="122"/>
      <c r="O63" s="17">
        <f t="shared" si="10"/>
        <v>0</v>
      </c>
      <c r="P63" s="17">
        <f t="shared" si="11"/>
        <v>0</v>
      </c>
      <c r="Q63" s="2"/>
      <c r="R63" s="14">
        <v>1E-3</v>
      </c>
      <c r="S63" s="14">
        <v>1E-3</v>
      </c>
      <c r="T63" s="14">
        <v>1E-3</v>
      </c>
      <c r="U63" s="14">
        <v>1E-3</v>
      </c>
      <c r="V63" s="15">
        <f t="shared" si="18"/>
        <v>168</v>
      </c>
      <c r="W63" s="15">
        <f t="shared" si="19"/>
        <v>15</v>
      </c>
      <c r="X63" s="15">
        <f t="shared" si="21"/>
        <v>0</v>
      </c>
      <c r="Y63" s="419">
        <f t="shared" si="20"/>
        <v>182</v>
      </c>
      <c r="AA63" s="408"/>
      <c r="AB63" s="409"/>
      <c r="AC63" s="410"/>
      <c r="AD63" s="410"/>
    </row>
    <row r="64" spans="2:30" s="20" customFormat="1" ht="14.25" x14ac:dyDescent="0.45">
      <c r="B64" s="491"/>
      <c r="C64" s="493"/>
      <c r="D64" s="138" t="s">
        <v>1195</v>
      </c>
      <c r="E64" s="138"/>
      <c r="F64" s="14">
        <v>1E-3</v>
      </c>
      <c r="G64" s="14">
        <v>1E-3</v>
      </c>
      <c r="H64" s="379">
        <v>1E-3</v>
      </c>
      <c r="I64" s="151">
        <f t="shared" si="13"/>
        <v>44</v>
      </c>
      <c r="J64" s="151">
        <f t="shared" si="14"/>
        <v>321</v>
      </c>
      <c r="K64" s="151">
        <f t="shared" si="15"/>
        <v>1</v>
      </c>
      <c r="L64" s="16">
        <f t="shared" si="16"/>
        <v>1E-3</v>
      </c>
      <c r="M64" s="16">
        <f t="shared" si="17"/>
        <v>1E-3</v>
      </c>
      <c r="N64" s="122"/>
      <c r="O64" s="17">
        <f t="shared" si="10"/>
        <v>0</v>
      </c>
      <c r="P64" s="17">
        <f t="shared" si="11"/>
        <v>0</v>
      </c>
      <c r="Q64" s="2"/>
      <c r="R64" s="14">
        <v>1E-3</v>
      </c>
      <c r="S64" s="14">
        <v>1E-3</v>
      </c>
      <c r="T64" s="14">
        <v>1E-3</v>
      </c>
      <c r="U64" s="14">
        <v>1E-3</v>
      </c>
      <c r="V64" s="15">
        <f t="shared" si="18"/>
        <v>168</v>
      </c>
      <c r="W64" s="15">
        <f t="shared" si="19"/>
        <v>15</v>
      </c>
      <c r="X64" s="15">
        <f t="shared" si="21"/>
        <v>0</v>
      </c>
      <c r="Y64" s="419">
        <f t="shared" si="20"/>
        <v>182</v>
      </c>
      <c r="AA64" s="408"/>
      <c r="AB64" s="409"/>
      <c r="AC64" s="410"/>
      <c r="AD64" s="410"/>
    </row>
    <row r="65" spans="2:30" s="20" customFormat="1" ht="14.25" x14ac:dyDescent="0.45">
      <c r="B65" s="491"/>
      <c r="C65" s="493"/>
      <c r="D65" s="138" t="s">
        <v>1196</v>
      </c>
      <c r="E65" s="138"/>
      <c r="F65" s="14">
        <v>1E-3</v>
      </c>
      <c r="G65" s="14">
        <v>1E-3</v>
      </c>
      <c r="H65" s="379">
        <v>1E-3</v>
      </c>
      <c r="I65" s="151">
        <f t="shared" si="13"/>
        <v>44</v>
      </c>
      <c r="J65" s="151">
        <f t="shared" si="14"/>
        <v>321</v>
      </c>
      <c r="K65" s="151">
        <f t="shared" si="15"/>
        <v>1</v>
      </c>
      <c r="L65" s="16">
        <f t="shared" si="16"/>
        <v>1E-3</v>
      </c>
      <c r="M65" s="16">
        <f t="shared" si="17"/>
        <v>1E-3</v>
      </c>
      <c r="N65" s="122"/>
      <c r="O65" s="17">
        <f t="shared" si="10"/>
        <v>0</v>
      </c>
      <c r="P65" s="17">
        <f t="shared" si="11"/>
        <v>0</v>
      </c>
      <c r="Q65" s="2"/>
      <c r="R65" s="14">
        <v>1E-3</v>
      </c>
      <c r="S65" s="14">
        <v>1E-3</v>
      </c>
      <c r="T65" s="14">
        <v>1E-3</v>
      </c>
      <c r="U65" s="14">
        <v>1E-3</v>
      </c>
      <c r="V65" s="15">
        <f t="shared" si="18"/>
        <v>168</v>
      </c>
      <c r="W65" s="15">
        <f t="shared" si="19"/>
        <v>15</v>
      </c>
      <c r="X65" s="15">
        <f t="shared" si="21"/>
        <v>0</v>
      </c>
      <c r="Y65" s="419">
        <f t="shared" si="20"/>
        <v>182</v>
      </c>
      <c r="AA65" s="408"/>
      <c r="AB65" s="409"/>
      <c r="AC65" s="410"/>
      <c r="AD65" s="410"/>
    </row>
    <row r="66" spans="2:30" s="20" customFormat="1" ht="14.25" x14ac:dyDescent="0.45">
      <c r="B66" s="491"/>
      <c r="C66" s="493"/>
      <c r="D66" s="138" t="s">
        <v>1197</v>
      </c>
      <c r="E66" s="138"/>
      <c r="F66" s="14">
        <v>1E-3</v>
      </c>
      <c r="G66" s="14">
        <v>1E-3</v>
      </c>
      <c r="H66" s="379">
        <v>1E-3</v>
      </c>
      <c r="I66" s="151">
        <f t="shared" si="13"/>
        <v>44</v>
      </c>
      <c r="J66" s="151">
        <f t="shared" si="14"/>
        <v>321</v>
      </c>
      <c r="K66" s="151">
        <f t="shared" si="15"/>
        <v>1</v>
      </c>
      <c r="L66" s="16">
        <f t="shared" si="16"/>
        <v>1E-3</v>
      </c>
      <c r="M66" s="16">
        <f t="shared" si="17"/>
        <v>1E-3</v>
      </c>
      <c r="N66" s="122"/>
      <c r="O66" s="17">
        <f t="shared" si="10"/>
        <v>0</v>
      </c>
      <c r="P66" s="17">
        <f t="shared" si="11"/>
        <v>0</v>
      </c>
      <c r="Q66" s="2"/>
      <c r="R66" s="14">
        <v>1E-3</v>
      </c>
      <c r="S66" s="14">
        <v>1E-3</v>
      </c>
      <c r="T66" s="14">
        <v>1E-3</v>
      </c>
      <c r="U66" s="14">
        <v>1E-3</v>
      </c>
      <c r="V66" s="15">
        <f t="shared" si="18"/>
        <v>168</v>
      </c>
      <c r="W66" s="15">
        <f t="shared" si="19"/>
        <v>15</v>
      </c>
      <c r="X66" s="15">
        <f t="shared" si="21"/>
        <v>0</v>
      </c>
      <c r="Y66" s="419">
        <f t="shared" si="20"/>
        <v>182</v>
      </c>
      <c r="AA66" s="408"/>
      <c r="AB66" s="409"/>
      <c r="AC66" s="410"/>
      <c r="AD66" s="410"/>
    </row>
    <row r="67" spans="2:30" s="20" customFormat="1" ht="14.25" x14ac:dyDescent="0.45">
      <c r="B67" s="491"/>
      <c r="C67" s="493"/>
      <c r="D67" s="138" t="s">
        <v>1198</v>
      </c>
      <c r="E67" s="138"/>
      <c r="F67" s="14">
        <v>1E-3</v>
      </c>
      <c r="G67" s="14">
        <v>1E-3</v>
      </c>
      <c r="H67" s="379">
        <v>1E-3</v>
      </c>
      <c r="I67" s="151">
        <f t="shared" si="13"/>
        <v>44</v>
      </c>
      <c r="J67" s="151">
        <f t="shared" si="14"/>
        <v>321</v>
      </c>
      <c r="K67" s="151">
        <f t="shared" si="15"/>
        <v>1</v>
      </c>
      <c r="L67" s="16">
        <f t="shared" si="16"/>
        <v>1E-3</v>
      </c>
      <c r="M67" s="16">
        <f t="shared" si="17"/>
        <v>1E-3</v>
      </c>
      <c r="N67" s="122"/>
      <c r="O67" s="17">
        <f t="shared" si="10"/>
        <v>0</v>
      </c>
      <c r="P67" s="17">
        <f t="shared" si="11"/>
        <v>0</v>
      </c>
      <c r="Q67" s="2"/>
      <c r="R67" s="14">
        <v>1E-3</v>
      </c>
      <c r="S67" s="14">
        <v>1E-3</v>
      </c>
      <c r="T67" s="14">
        <v>1E-3</v>
      </c>
      <c r="U67" s="14">
        <v>1E-3</v>
      </c>
      <c r="V67" s="15">
        <f t="shared" si="18"/>
        <v>168</v>
      </c>
      <c r="W67" s="15">
        <f t="shared" si="19"/>
        <v>15</v>
      </c>
      <c r="X67" s="15">
        <f t="shared" si="21"/>
        <v>0</v>
      </c>
      <c r="Y67" s="419">
        <f t="shared" si="20"/>
        <v>182</v>
      </c>
      <c r="AA67" s="408"/>
      <c r="AB67" s="409"/>
      <c r="AC67" s="410"/>
      <c r="AD67" s="410"/>
    </row>
    <row r="68" spans="2:30" s="20" customFormat="1" ht="14.25" x14ac:dyDescent="0.45">
      <c r="B68" s="491"/>
      <c r="C68" s="493"/>
      <c r="D68" s="138" t="s">
        <v>1199</v>
      </c>
      <c r="E68" s="138"/>
      <c r="F68" s="14">
        <v>1E-3</v>
      </c>
      <c r="G68" s="14">
        <v>1E-3</v>
      </c>
      <c r="H68" s="379">
        <v>1E-3</v>
      </c>
      <c r="I68" s="151">
        <f t="shared" si="13"/>
        <v>44</v>
      </c>
      <c r="J68" s="151">
        <f t="shared" si="14"/>
        <v>321</v>
      </c>
      <c r="K68" s="151">
        <f t="shared" si="15"/>
        <v>1</v>
      </c>
      <c r="L68" s="16">
        <f t="shared" si="16"/>
        <v>1E-3</v>
      </c>
      <c r="M68" s="16">
        <f t="shared" si="17"/>
        <v>1E-3</v>
      </c>
      <c r="N68" s="122"/>
      <c r="O68" s="17">
        <f t="shared" si="10"/>
        <v>0</v>
      </c>
      <c r="P68" s="17">
        <f t="shared" si="11"/>
        <v>0</v>
      </c>
      <c r="Q68" s="2"/>
      <c r="R68" s="14">
        <v>1E-3</v>
      </c>
      <c r="S68" s="14">
        <v>1E-3</v>
      </c>
      <c r="T68" s="14">
        <v>1E-3</v>
      </c>
      <c r="U68" s="14">
        <v>1E-3</v>
      </c>
      <c r="V68" s="15">
        <f t="shared" si="18"/>
        <v>168</v>
      </c>
      <c r="W68" s="15">
        <f t="shared" si="19"/>
        <v>15</v>
      </c>
      <c r="X68" s="15">
        <f t="shared" si="21"/>
        <v>0</v>
      </c>
      <c r="Y68" s="419">
        <f t="shared" si="20"/>
        <v>182</v>
      </c>
      <c r="AA68" s="408"/>
      <c r="AB68" s="409"/>
      <c r="AC68" s="410"/>
      <c r="AD68" s="410"/>
    </row>
    <row r="69" spans="2:30" s="20" customFormat="1" ht="14.25" x14ac:dyDescent="0.45">
      <c r="B69" s="491"/>
      <c r="C69" s="493"/>
      <c r="D69" s="138" t="s">
        <v>1200</v>
      </c>
      <c r="E69" s="138"/>
      <c r="F69" s="14">
        <v>1E-3</v>
      </c>
      <c r="G69" s="14">
        <v>1E-3</v>
      </c>
      <c r="H69" s="379">
        <v>1E-3</v>
      </c>
      <c r="I69" s="151">
        <f t="shared" si="13"/>
        <v>44</v>
      </c>
      <c r="J69" s="151">
        <f t="shared" si="14"/>
        <v>321</v>
      </c>
      <c r="K69" s="151">
        <f t="shared" si="15"/>
        <v>1</v>
      </c>
      <c r="L69" s="16">
        <f t="shared" si="16"/>
        <v>1E-3</v>
      </c>
      <c r="M69" s="16">
        <f t="shared" si="17"/>
        <v>1E-3</v>
      </c>
      <c r="N69" s="122"/>
      <c r="O69" s="17">
        <f t="shared" si="10"/>
        <v>0</v>
      </c>
      <c r="P69" s="17">
        <f t="shared" si="11"/>
        <v>0</v>
      </c>
      <c r="Q69" s="2"/>
      <c r="R69" s="14">
        <v>1E-3</v>
      </c>
      <c r="S69" s="14">
        <v>1E-3</v>
      </c>
      <c r="T69" s="14">
        <v>1E-3</v>
      </c>
      <c r="U69" s="14">
        <v>1E-3</v>
      </c>
      <c r="V69" s="15">
        <f t="shared" si="18"/>
        <v>168</v>
      </c>
      <c r="W69" s="15">
        <f t="shared" si="19"/>
        <v>15</v>
      </c>
      <c r="X69" s="15">
        <f t="shared" si="21"/>
        <v>0</v>
      </c>
      <c r="Y69" s="419">
        <f t="shared" si="20"/>
        <v>182</v>
      </c>
      <c r="AA69" s="408"/>
      <c r="AB69" s="409"/>
      <c r="AC69" s="410"/>
      <c r="AD69" s="410"/>
    </row>
    <row r="70" spans="2:30" s="20" customFormat="1" ht="14.25" x14ac:dyDescent="0.45">
      <c r="B70" s="491"/>
      <c r="C70" s="493"/>
      <c r="D70" s="138" t="s">
        <v>1201</v>
      </c>
      <c r="E70" s="138"/>
      <c r="F70" s="14">
        <v>1E-3</v>
      </c>
      <c r="G70" s="14">
        <v>1E-3</v>
      </c>
      <c r="H70" s="379">
        <v>1E-3</v>
      </c>
      <c r="I70" s="151">
        <f t="shared" si="13"/>
        <v>44</v>
      </c>
      <c r="J70" s="151">
        <f t="shared" si="14"/>
        <v>321</v>
      </c>
      <c r="K70" s="151">
        <f t="shared" si="15"/>
        <v>1</v>
      </c>
      <c r="L70" s="16">
        <f t="shared" si="16"/>
        <v>1E-3</v>
      </c>
      <c r="M70" s="16">
        <f t="shared" si="17"/>
        <v>1E-3</v>
      </c>
      <c r="N70" s="122"/>
      <c r="O70" s="17">
        <f t="shared" si="10"/>
        <v>0</v>
      </c>
      <c r="P70" s="17">
        <f t="shared" si="11"/>
        <v>0</v>
      </c>
      <c r="Q70" s="2"/>
      <c r="R70" s="14">
        <v>1E-3</v>
      </c>
      <c r="S70" s="14">
        <v>1E-3</v>
      </c>
      <c r="T70" s="14">
        <v>1E-3</v>
      </c>
      <c r="U70" s="14">
        <v>1E-3</v>
      </c>
      <c r="V70" s="15">
        <f t="shared" si="18"/>
        <v>168</v>
      </c>
      <c r="W70" s="15">
        <f t="shared" si="19"/>
        <v>15</v>
      </c>
      <c r="X70" s="15">
        <f t="shared" si="21"/>
        <v>0</v>
      </c>
      <c r="Y70" s="419">
        <f t="shared" si="20"/>
        <v>182</v>
      </c>
      <c r="AA70" s="408"/>
      <c r="AB70" s="409"/>
      <c r="AC70" s="410"/>
      <c r="AD70" s="410"/>
    </row>
    <row r="71" spans="2:30" s="20" customFormat="1" ht="14.25" x14ac:dyDescent="0.45">
      <c r="B71" s="491"/>
      <c r="C71" s="494" t="s">
        <v>885</v>
      </c>
      <c r="D71" s="138" t="s">
        <v>886</v>
      </c>
      <c r="E71" s="138"/>
      <c r="F71" s="14">
        <v>1E-3</v>
      </c>
      <c r="G71" s="14">
        <v>1E-3</v>
      </c>
      <c r="H71" s="379">
        <v>1E-3</v>
      </c>
      <c r="I71" s="151">
        <f t="shared" si="13"/>
        <v>44</v>
      </c>
      <c r="J71" s="151">
        <f t="shared" si="14"/>
        <v>321</v>
      </c>
      <c r="K71" s="151">
        <f t="shared" si="15"/>
        <v>1</v>
      </c>
      <c r="L71" s="16">
        <f t="shared" si="16"/>
        <v>1E-3</v>
      </c>
      <c r="M71" s="16">
        <f t="shared" si="17"/>
        <v>1E-3</v>
      </c>
      <c r="N71" s="122"/>
      <c r="O71" s="17">
        <f t="shared" si="10"/>
        <v>0</v>
      </c>
      <c r="P71" s="17">
        <f t="shared" si="11"/>
        <v>0</v>
      </c>
      <c r="Q71" s="2"/>
      <c r="R71" s="49">
        <v>1E-3</v>
      </c>
      <c r="S71" s="14">
        <v>1E-3</v>
      </c>
      <c r="T71" s="14">
        <v>1E-3</v>
      </c>
      <c r="U71" s="14">
        <v>1E-3</v>
      </c>
      <c r="V71" s="15">
        <f t="shared" si="18"/>
        <v>168</v>
      </c>
      <c r="W71" s="15">
        <f t="shared" si="19"/>
        <v>15</v>
      </c>
      <c r="X71" s="15">
        <f t="shared" si="21"/>
        <v>0</v>
      </c>
      <c r="Y71" s="419">
        <f t="shared" si="20"/>
        <v>182</v>
      </c>
      <c r="AA71" s="408"/>
      <c r="AB71" s="409"/>
      <c r="AC71" s="410"/>
      <c r="AD71" s="410"/>
    </row>
    <row r="72" spans="2:30" s="20" customFormat="1" ht="14.25" x14ac:dyDescent="0.45">
      <c r="B72" s="491"/>
      <c r="C72" s="495"/>
      <c r="D72" s="138" t="s">
        <v>887</v>
      </c>
      <c r="E72" s="138"/>
      <c r="F72" s="14">
        <v>1E-3</v>
      </c>
      <c r="G72" s="14">
        <v>1E-3</v>
      </c>
      <c r="H72" s="379">
        <v>1E-3</v>
      </c>
      <c r="I72" s="151">
        <f t="shared" si="13"/>
        <v>44</v>
      </c>
      <c r="J72" s="151">
        <f t="shared" si="14"/>
        <v>321</v>
      </c>
      <c r="K72" s="151">
        <f t="shared" si="15"/>
        <v>1</v>
      </c>
      <c r="L72" s="16">
        <f t="shared" si="16"/>
        <v>1E-3</v>
      </c>
      <c r="M72" s="16">
        <f t="shared" si="17"/>
        <v>1E-3</v>
      </c>
      <c r="N72" s="122"/>
      <c r="O72" s="17">
        <f t="shared" si="10"/>
        <v>0</v>
      </c>
      <c r="P72" s="17">
        <f t="shared" si="11"/>
        <v>0</v>
      </c>
      <c r="Q72" s="2"/>
      <c r="R72" s="49">
        <v>1E-3</v>
      </c>
      <c r="S72" s="14">
        <v>1E-3</v>
      </c>
      <c r="T72" s="14">
        <v>1E-3</v>
      </c>
      <c r="U72" s="14">
        <v>1E-3</v>
      </c>
      <c r="V72" s="15">
        <f t="shared" si="18"/>
        <v>168</v>
      </c>
      <c r="W72" s="15">
        <f t="shared" si="19"/>
        <v>15</v>
      </c>
      <c r="X72" s="15">
        <f t="shared" si="21"/>
        <v>0</v>
      </c>
      <c r="Y72" s="419">
        <f t="shared" si="20"/>
        <v>182</v>
      </c>
      <c r="AA72" s="408"/>
      <c r="AB72" s="409"/>
      <c r="AC72" s="410"/>
      <c r="AD72" s="410"/>
    </row>
    <row r="73" spans="2:30" s="20" customFormat="1" ht="14.25" x14ac:dyDescent="0.45">
      <c r="B73" s="491"/>
      <c r="C73" s="495"/>
      <c r="D73" s="138" t="s">
        <v>888</v>
      </c>
      <c r="E73" s="138"/>
      <c r="F73" s="14">
        <v>1E-3</v>
      </c>
      <c r="G73" s="14">
        <v>1E-3</v>
      </c>
      <c r="H73" s="379">
        <v>1E-3</v>
      </c>
      <c r="I73" s="151">
        <f t="shared" si="13"/>
        <v>44</v>
      </c>
      <c r="J73" s="151">
        <f t="shared" si="14"/>
        <v>321</v>
      </c>
      <c r="K73" s="151">
        <f t="shared" si="15"/>
        <v>1</v>
      </c>
      <c r="L73" s="16">
        <f t="shared" si="16"/>
        <v>1E-3</v>
      </c>
      <c r="M73" s="16">
        <f t="shared" si="17"/>
        <v>1E-3</v>
      </c>
      <c r="N73" s="122"/>
      <c r="O73" s="17">
        <f t="shared" si="10"/>
        <v>0</v>
      </c>
      <c r="P73" s="17">
        <f t="shared" si="11"/>
        <v>0</v>
      </c>
      <c r="Q73" s="2"/>
      <c r="R73" s="49">
        <v>1E-3</v>
      </c>
      <c r="S73" s="14">
        <v>1E-3</v>
      </c>
      <c r="T73" s="14">
        <v>1E-3</v>
      </c>
      <c r="U73" s="14">
        <v>1E-3</v>
      </c>
      <c r="V73" s="15">
        <f t="shared" si="18"/>
        <v>168</v>
      </c>
      <c r="W73" s="15">
        <f t="shared" si="19"/>
        <v>15</v>
      </c>
      <c r="X73" s="15">
        <f t="shared" si="21"/>
        <v>0</v>
      </c>
      <c r="Y73" s="419">
        <f t="shared" si="20"/>
        <v>182</v>
      </c>
      <c r="AA73" s="408"/>
      <c r="AB73" s="409"/>
      <c r="AC73" s="410"/>
      <c r="AD73" s="410"/>
    </row>
    <row r="74" spans="2:30" s="20" customFormat="1" ht="14.25" x14ac:dyDescent="0.45">
      <c r="B74" s="491"/>
      <c r="C74" s="496"/>
      <c r="D74" s="138" t="s">
        <v>889</v>
      </c>
      <c r="E74" s="138"/>
      <c r="F74" s="14">
        <v>1E-3</v>
      </c>
      <c r="G74" s="14">
        <v>1E-3</v>
      </c>
      <c r="H74" s="379">
        <v>1E-3</v>
      </c>
      <c r="I74" s="151">
        <f t="shared" si="13"/>
        <v>44</v>
      </c>
      <c r="J74" s="151">
        <f t="shared" si="14"/>
        <v>321</v>
      </c>
      <c r="K74" s="151">
        <f t="shared" si="15"/>
        <v>1</v>
      </c>
      <c r="L74" s="16">
        <f t="shared" si="16"/>
        <v>1E-3</v>
      </c>
      <c r="M74" s="16">
        <f t="shared" si="17"/>
        <v>1E-3</v>
      </c>
      <c r="N74" s="122"/>
      <c r="O74" s="17">
        <f t="shared" si="10"/>
        <v>0</v>
      </c>
      <c r="P74" s="17">
        <f t="shared" si="11"/>
        <v>0</v>
      </c>
      <c r="Q74" s="2"/>
      <c r="R74" s="49">
        <v>1E-3</v>
      </c>
      <c r="S74" s="14">
        <v>1E-3</v>
      </c>
      <c r="T74" s="14">
        <v>1E-3</v>
      </c>
      <c r="U74" s="14">
        <v>1E-3</v>
      </c>
      <c r="V74" s="15">
        <f t="shared" si="18"/>
        <v>168</v>
      </c>
      <c r="W74" s="15">
        <f t="shared" si="19"/>
        <v>15</v>
      </c>
      <c r="X74" s="15">
        <f t="shared" si="21"/>
        <v>0</v>
      </c>
      <c r="Y74" s="419">
        <f t="shared" si="20"/>
        <v>182</v>
      </c>
      <c r="AA74" s="408"/>
      <c r="AB74" s="409"/>
      <c r="AC74" s="410"/>
      <c r="AD74" s="410"/>
    </row>
    <row r="75" spans="2:30" s="20" customFormat="1" ht="14.25" x14ac:dyDescent="0.45">
      <c r="B75" s="491"/>
      <c r="C75" s="346" t="s">
        <v>1347</v>
      </c>
      <c r="D75" s="138" t="s">
        <v>855</v>
      </c>
      <c r="E75" s="138"/>
      <c r="F75" s="14">
        <v>1E-3</v>
      </c>
      <c r="G75" s="14">
        <v>1E-3</v>
      </c>
      <c r="H75" s="379">
        <v>1E-3</v>
      </c>
      <c r="I75" s="151">
        <f t="shared" si="13"/>
        <v>44</v>
      </c>
      <c r="J75" s="151">
        <f t="shared" si="14"/>
        <v>321</v>
      </c>
      <c r="K75" s="151">
        <f t="shared" si="15"/>
        <v>1</v>
      </c>
      <c r="L75" s="16">
        <f t="shared" si="16"/>
        <v>1E-3</v>
      </c>
      <c r="M75" s="16">
        <f t="shared" si="17"/>
        <v>1E-3</v>
      </c>
      <c r="N75" s="122"/>
      <c r="O75" s="17">
        <f t="shared" si="10"/>
        <v>0</v>
      </c>
      <c r="P75" s="17">
        <f t="shared" si="11"/>
        <v>0</v>
      </c>
      <c r="Q75" s="2"/>
      <c r="R75" s="49">
        <v>1E-3</v>
      </c>
      <c r="S75" s="14">
        <v>1E-3</v>
      </c>
      <c r="T75" s="14">
        <v>1E-3</v>
      </c>
      <c r="U75" s="14">
        <v>1E-3</v>
      </c>
      <c r="V75" s="15">
        <f t="shared" si="18"/>
        <v>168</v>
      </c>
      <c r="W75" s="15">
        <f t="shared" si="19"/>
        <v>15</v>
      </c>
      <c r="X75" s="15">
        <f t="shared" si="21"/>
        <v>0</v>
      </c>
      <c r="Y75" s="419">
        <f t="shared" si="20"/>
        <v>182</v>
      </c>
      <c r="AA75" s="408"/>
      <c r="AB75" s="409"/>
      <c r="AC75" s="410"/>
      <c r="AD75" s="410"/>
    </row>
    <row r="76" spans="2:30" s="20" customFormat="1" ht="14.25" x14ac:dyDescent="0.45">
      <c r="B76" s="484" t="s">
        <v>1468</v>
      </c>
      <c r="C76" s="485"/>
      <c r="D76" s="398"/>
      <c r="E76" s="398"/>
      <c r="F76" s="14"/>
      <c r="G76" s="14"/>
      <c r="H76" s="378"/>
      <c r="I76" s="151"/>
      <c r="J76" s="151"/>
      <c r="K76" s="151"/>
      <c r="L76" s="43"/>
      <c r="M76" s="43"/>
      <c r="N76" s="16">
        <f>'Call plans'!N62</f>
        <v>0</v>
      </c>
      <c r="O76" s="17">
        <f>IFERROR(N76/$N$78,0)</f>
        <v>0</v>
      </c>
      <c r="P76" s="17" t="str">
        <f t="shared" si="11"/>
        <v>0</v>
      </c>
      <c r="Q76" s="2"/>
      <c r="R76" s="393"/>
      <c r="S76" s="392"/>
      <c r="T76" s="392"/>
      <c r="U76" s="392"/>
      <c r="V76" s="394"/>
      <c r="W76" s="394"/>
      <c r="X76" s="394"/>
      <c r="Y76" s="394"/>
    </row>
    <row r="77" spans="2:30" s="20" customFormat="1" ht="14.25" x14ac:dyDescent="0.45">
      <c r="B77" s="484" t="s">
        <v>1469</v>
      </c>
      <c r="C77" s="485"/>
      <c r="D77" s="398"/>
      <c r="E77" s="398"/>
      <c r="F77" s="14"/>
      <c r="G77" s="14"/>
      <c r="H77" s="378"/>
      <c r="I77" s="151"/>
      <c r="J77" s="151"/>
      <c r="K77" s="151"/>
      <c r="L77" s="43"/>
      <c r="M77" s="43"/>
      <c r="N77" s="16">
        <f>'Call plans'!N198</f>
        <v>0</v>
      </c>
      <c r="O77" s="17">
        <f>IFERROR(N77/$N$78,0)</f>
        <v>0</v>
      </c>
      <c r="P77" s="17" t="str">
        <f t="shared" si="11"/>
        <v>0</v>
      </c>
      <c r="Q77" s="2"/>
      <c r="R77" s="393"/>
      <c r="S77" s="392"/>
      <c r="T77" s="392"/>
      <c r="U77" s="392"/>
      <c r="V77" s="394"/>
      <c r="W77" s="394"/>
      <c r="X77" s="394"/>
      <c r="Y77" s="394"/>
    </row>
    <row r="78" spans="2:30" s="20" customFormat="1" ht="13.5" x14ac:dyDescent="0.45">
      <c r="D78" s="18"/>
      <c r="E78" s="18"/>
      <c r="F78" s="19"/>
      <c r="I78" s="123"/>
      <c r="J78" s="123"/>
      <c r="K78" s="123"/>
      <c r="L78" s="124"/>
      <c r="M78" s="125"/>
      <c r="N78" s="125">
        <f>SUM(N16:N77)</f>
        <v>0</v>
      </c>
      <c r="O78" s="127">
        <f>SUM(O16:O77)</f>
        <v>0</v>
      </c>
      <c r="P78" s="127"/>
    </row>
    <row r="79" spans="2:30" s="20" customFormat="1" ht="13.5" x14ac:dyDescent="0.45">
      <c r="D79" s="18"/>
      <c r="E79" s="18"/>
      <c r="F79" s="19"/>
      <c r="N79" s="47"/>
    </row>
    <row r="80" spans="2:30" s="20" customFormat="1" ht="13.5" x14ac:dyDescent="0.45">
      <c r="D80" s="18"/>
      <c r="E80" s="18"/>
      <c r="F80" s="19"/>
      <c r="N80" s="47"/>
    </row>
    <row r="81" spans="4:14" s="20" customFormat="1" ht="13.5" x14ac:dyDescent="0.45">
      <c r="D81" s="18"/>
      <c r="E81" s="18"/>
      <c r="F81" s="19"/>
      <c r="N81" s="47"/>
    </row>
    <row r="82" spans="4:14" s="20" customFormat="1" ht="13.5" x14ac:dyDescent="0.45">
      <c r="D82" s="18"/>
      <c r="E82" s="18"/>
      <c r="F82" s="19"/>
      <c r="N82" s="47"/>
    </row>
    <row r="83" spans="4:14" s="20" customFormat="1" ht="13.5" x14ac:dyDescent="0.45">
      <c r="D83" s="18"/>
      <c r="E83" s="18"/>
      <c r="F83" s="19"/>
      <c r="N83" s="47"/>
    </row>
    <row r="84" spans="4:14" s="20" customFormat="1" ht="13.5" x14ac:dyDescent="0.45">
      <c r="D84" s="18"/>
      <c r="E84" s="18"/>
      <c r="F84" s="19"/>
      <c r="N84" s="47"/>
    </row>
    <row r="85" spans="4:14" s="20" customFormat="1" ht="13.5" x14ac:dyDescent="0.45">
      <c r="D85" s="18"/>
      <c r="E85" s="18"/>
      <c r="F85" s="19"/>
      <c r="N85" s="47"/>
    </row>
    <row r="86" spans="4:14" s="20" customFormat="1" ht="13.5" x14ac:dyDescent="0.45">
      <c r="D86" s="18"/>
      <c r="E86" s="18"/>
      <c r="F86" s="19"/>
      <c r="N86" s="47"/>
    </row>
    <row r="87" spans="4:14" s="20" customFormat="1" ht="13.5" x14ac:dyDescent="0.45">
      <c r="D87" s="18"/>
      <c r="E87" s="18"/>
      <c r="F87" s="19"/>
      <c r="N87" s="47"/>
    </row>
    <row r="88" spans="4:14" s="20" customFormat="1" ht="13.5" x14ac:dyDescent="0.45">
      <c r="D88" s="18"/>
      <c r="E88" s="18"/>
      <c r="F88" s="19"/>
      <c r="N88" s="47"/>
    </row>
    <row r="89" spans="4:14" s="20" customFormat="1" ht="13.5" x14ac:dyDescent="0.45">
      <c r="D89" s="18"/>
      <c r="E89" s="18"/>
      <c r="F89" s="19"/>
      <c r="N89" s="47"/>
    </row>
    <row r="90" spans="4:14" s="20" customFormat="1" ht="13.5" x14ac:dyDescent="0.45">
      <c r="D90" s="18"/>
      <c r="E90" s="18"/>
      <c r="F90" s="19"/>
      <c r="N90" s="47"/>
    </row>
    <row r="91" spans="4:14" s="20" customFormat="1" ht="13.5" x14ac:dyDescent="0.45">
      <c r="D91" s="18"/>
      <c r="E91" s="18"/>
      <c r="F91" s="19"/>
      <c r="N91" s="47"/>
    </row>
    <row r="92" spans="4:14" s="20" customFormat="1" ht="13.5" x14ac:dyDescent="0.45">
      <c r="D92" s="18"/>
      <c r="E92" s="18"/>
      <c r="F92" s="19"/>
      <c r="N92" s="47"/>
    </row>
    <row r="93" spans="4:14" s="20" customFormat="1" ht="13.5" x14ac:dyDescent="0.45">
      <c r="D93" s="18"/>
      <c r="E93" s="18"/>
      <c r="F93" s="19"/>
      <c r="N93" s="47"/>
    </row>
    <row r="94" spans="4:14" s="20" customFormat="1" ht="13.5" x14ac:dyDescent="0.45">
      <c r="D94" s="18"/>
      <c r="E94" s="18"/>
      <c r="F94" s="19"/>
      <c r="N94" s="47"/>
    </row>
    <row r="95" spans="4:14" s="20" customFormat="1" ht="13.5" x14ac:dyDescent="0.45">
      <c r="D95" s="18"/>
      <c r="E95" s="18"/>
      <c r="F95" s="19"/>
      <c r="N95" s="47"/>
    </row>
    <row r="96" spans="4:14" s="20" customFormat="1" ht="13.5" x14ac:dyDescent="0.45">
      <c r="D96" s="18"/>
      <c r="E96" s="18"/>
      <c r="F96" s="19"/>
      <c r="N96" s="47"/>
    </row>
    <row r="97" spans="4:14" s="20" customFormat="1" ht="13.5" x14ac:dyDescent="0.45">
      <c r="D97" s="18"/>
      <c r="E97" s="18"/>
      <c r="F97" s="19"/>
      <c r="N97" s="47"/>
    </row>
    <row r="98" spans="4:14" s="20" customFormat="1" ht="13.5" x14ac:dyDescent="0.45">
      <c r="D98" s="18"/>
      <c r="E98" s="18"/>
      <c r="F98" s="19"/>
      <c r="N98" s="47"/>
    </row>
    <row r="99" spans="4:14" s="20" customFormat="1" ht="13.5" x14ac:dyDescent="0.45">
      <c r="D99" s="18"/>
      <c r="E99" s="18"/>
      <c r="F99" s="19"/>
      <c r="N99" s="47"/>
    </row>
    <row r="100" spans="4:14" s="20" customFormat="1" ht="13.5" x14ac:dyDescent="0.45">
      <c r="D100" s="18"/>
      <c r="E100" s="18"/>
      <c r="F100" s="19"/>
      <c r="N100" s="47"/>
    </row>
    <row r="101" spans="4:14" s="20" customFormat="1" ht="13.5" x14ac:dyDescent="0.45">
      <c r="D101" s="18"/>
      <c r="E101" s="18"/>
      <c r="F101" s="19"/>
      <c r="N101" s="47"/>
    </row>
    <row r="102" spans="4:14" s="20" customFormat="1" ht="13.5" x14ac:dyDescent="0.45">
      <c r="D102" s="18"/>
      <c r="E102" s="18"/>
      <c r="F102" s="19"/>
      <c r="N102" s="47"/>
    </row>
    <row r="103" spans="4:14" s="20" customFormat="1" ht="13.5" x14ac:dyDescent="0.45">
      <c r="D103" s="18"/>
      <c r="E103" s="18"/>
      <c r="F103" s="19"/>
      <c r="N103" s="47"/>
    </row>
    <row r="104" spans="4:14" s="20" customFormat="1" ht="13.5" x14ac:dyDescent="0.45">
      <c r="D104" s="18"/>
      <c r="E104" s="18"/>
      <c r="F104" s="19"/>
      <c r="N104" s="47"/>
    </row>
    <row r="105" spans="4:14" s="20" customFormat="1" ht="13.5" x14ac:dyDescent="0.45">
      <c r="D105" s="18"/>
      <c r="E105" s="18"/>
      <c r="F105" s="19"/>
      <c r="N105" s="47"/>
    </row>
    <row r="106" spans="4:14" s="20" customFormat="1" ht="13.5" x14ac:dyDescent="0.45">
      <c r="D106" s="18"/>
      <c r="E106" s="18"/>
      <c r="F106" s="19"/>
      <c r="N106" s="47"/>
    </row>
    <row r="107" spans="4:14" s="20" customFormat="1" ht="13.5" x14ac:dyDescent="0.45">
      <c r="D107" s="18"/>
      <c r="E107" s="18"/>
      <c r="F107" s="19"/>
      <c r="N107" s="47"/>
    </row>
    <row r="108" spans="4:14" s="20" customFormat="1" ht="13.5" x14ac:dyDescent="0.45">
      <c r="D108" s="18"/>
      <c r="E108" s="18"/>
      <c r="F108" s="19"/>
      <c r="N108" s="47"/>
    </row>
    <row r="109" spans="4:14" s="20" customFormat="1" ht="13.5" x14ac:dyDescent="0.45">
      <c r="D109" s="18"/>
      <c r="E109" s="18"/>
      <c r="F109" s="19"/>
      <c r="N109" s="47"/>
    </row>
    <row r="110" spans="4:14" s="20" customFormat="1" ht="13.5" x14ac:dyDescent="0.45">
      <c r="D110" s="18"/>
      <c r="E110" s="18"/>
      <c r="F110" s="19"/>
      <c r="N110" s="47"/>
    </row>
    <row r="111" spans="4:14" s="20" customFormat="1" ht="13.5" x14ac:dyDescent="0.45">
      <c r="D111" s="18"/>
      <c r="E111" s="18"/>
      <c r="F111" s="19"/>
      <c r="N111" s="47"/>
    </row>
    <row r="112" spans="4:14" s="20" customFormat="1" ht="13.5" x14ac:dyDescent="0.45">
      <c r="D112" s="18"/>
      <c r="E112" s="18"/>
      <c r="F112" s="19"/>
      <c r="N112" s="47"/>
    </row>
    <row r="113" spans="4:14" s="20" customFormat="1" ht="13.5" x14ac:dyDescent="0.45">
      <c r="D113" s="18"/>
      <c r="E113" s="18"/>
      <c r="F113" s="19"/>
      <c r="N113" s="47"/>
    </row>
    <row r="114" spans="4:14" s="20" customFormat="1" ht="13.5" x14ac:dyDescent="0.45">
      <c r="D114" s="18"/>
      <c r="E114" s="18"/>
      <c r="F114" s="19"/>
      <c r="N114" s="47"/>
    </row>
    <row r="115" spans="4:14" s="20" customFormat="1" ht="13.5" x14ac:dyDescent="0.45">
      <c r="D115" s="18"/>
      <c r="E115" s="18"/>
      <c r="F115" s="19"/>
      <c r="N115" s="47"/>
    </row>
    <row r="116" spans="4:14" s="20" customFormat="1" ht="13.5" x14ac:dyDescent="0.45">
      <c r="D116" s="18"/>
      <c r="E116" s="18"/>
      <c r="F116" s="19"/>
      <c r="N116" s="47"/>
    </row>
    <row r="117" spans="4:14" s="20" customFormat="1" ht="13.5" x14ac:dyDescent="0.45">
      <c r="D117" s="18"/>
      <c r="E117" s="18"/>
      <c r="F117" s="19"/>
      <c r="N117" s="47"/>
    </row>
    <row r="118" spans="4:14" s="20" customFormat="1" ht="13.5" x14ac:dyDescent="0.45">
      <c r="D118" s="18"/>
      <c r="E118" s="18"/>
      <c r="F118" s="19"/>
      <c r="N118" s="47"/>
    </row>
    <row r="119" spans="4:14" s="20" customFormat="1" ht="13.5" x14ac:dyDescent="0.45">
      <c r="D119" s="18"/>
      <c r="E119" s="18"/>
      <c r="F119" s="19"/>
      <c r="N119" s="47"/>
    </row>
    <row r="120" spans="4:14" s="20" customFormat="1" ht="13.5" x14ac:dyDescent="0.45">
      <c r="D120" s="18"/>
      <c r="E120" s="18"/>
      <c r="F120" s="19"/>
      <c r="N120" s="47"/>
    </row>
    <row r="121" spans="4:14" s="20" customFormat="1" ht="13.5" x14ac:dyDescent="0.45">
      <c r="D121" s="18"/>
      <c r="E121" s="18"/>
      <c r="F121" s="19"/>
      <c r="N121" s="47"/>
    </row>
    <row r="122" spans="4:14" s="20" customFormat="1" ht="13.5" x14ac:dyDescent="0.45">
      <c r="D122" s="18"/>
      <c r="E122" s="18"/>
      <c r="F122" s="19"/>
      <c r="N122" s="47"/>
    </row>
    <row r="123" spans="4:14" s="20" customFormat="1" ht="13.5" x14ac:dyDescent="0.45">
      <c r="D123" s="18"/>
      <c r="E123" s="18"/>
      <c r="F123" s="19"/>
      <c r="N123" s="47"/>
    </row>
    <row r="124" spans="4:14" s="20" customFormat="1" ht="13.5" x14ac:dyDescent="0.45">
      <c r="D124" s="18"/>
      <c r="E124" s="18"/>
      <c r="F124" s="19"/>
      <c r="N124" s="47"/>
    </row>
    <row r="125" spans="4:14" s="20" customFormat="1" ht="13.5" x14ac:dyDescent="0.45">
      <c r="D125" s="18"/>
      <c r="E125" s="18"/>
      <c r="F125" s="19"/>
      <c r="N125" s="47"/>
    </row>
    <row r="126" spans="4:14" s="20" customFormat="1" ht="13.5" x14ac:dyDescent="0.45">
      <c r="D126" s="18"/>
      <c r="E126" s="18"/>
      <c r="F126" s="19"/>
      <c r="N126" s="47"/>
    </row>
    <row r="127" spans="4:14" s="20" customFormat="1" ht="13.5" x14ac:dyDescent="0.45">
      <c r="D127" s="18"/>
      <c r="E127" s="18"/>
      <c r="F127" s="19"/>
      <c r="N127" s="47"/>
    </row>
    <row r="128" spans="4:14" s="20" customFormat="1" ht="13.5" x14ac:dyDescent="0.45">
      <c r="D128" s="18"/>
      <c r="E128" s="18"/>
      <c r="F128" s="19"/>
      <c r="N128" s="47"/>
    </row>
    <row r="129" spans="4:14" s="20" customFormat="1" ht="13.5" x14ac:dyDescent="0.45">
      <c r="D129" s="18"/>
      <c r="E129" s="18"/>
      <c r="F129" s="19"/>
      <c r="N129" s="47"/>
    </row>
    <row r="130" spans="4:14" s="20" customFormat="1" ht="13.5" x14ac:dyDescent="0.45">
      <c r="D130" s="18"/>
      <c r="E130" s="18"/>
      <c r="F130" s="19"/>
      <c r="N130" s="47"/>
    </row>
    <row r="131" spans="4:14" s="20" customFormat="1" ht="13.5" x14ac:dyDescent="0.45">
      <c r="D131" s="18"/>
      <c r="E131" s="18"/>
      <c r="F131" s="19"/>
      <c r="N131" s="47"/>
    </row>
    <row r="132" spans="4:14" s="20" customFormat="1" ht="13.5" x14ac:dyDescent="0.45">
      <c r="D132" s="18"/>
      <c r="E132" s="18"/>
      <c r="F132" s="19"/>
      <c r="N132" s="47"/>
    </row>
    <row r="133" spans="4:14" s="20" customFormat="1" ht="13.5" x14ac:dyDescent="0.45">
      <c r="D133" s="18"/>
      <c r="E133" s="18"/>
      <c r="F133" s="19"/>
      <c r="N133" s="47"/>
    </row>
    <row r="134" spans="4:14" s="20" customFormat="1" ht="13.5" x14ac:dyDescent="0.45">
      <c r="D134" s="18"/>
      <c r="E134" s="18"/>
      <c r="F134" s="19"/>
      <c r="N134" s="47"/>
    </row>
    <row r="135" spans="4:14" s="20" customFormat="1" ht="13.5" x14ac:dyDescent="0.45">
      <c r="D135" s="18"/>
      <c r="E135" s="18"/>
      <c r="F135" s="19"/>
      <c r="N135" s="47"/>
    </row>
    <row r="136" spans="4:14" s="20" customFormat="1" ht="13.5" x14ac:dyDescent="0.45">
      <c r="D136" s="18"/>
      <c r="E136" s="18"/>
      <c r="F136" s="19"/>
      <c r="N136" s="47"/>
    </row>
    <row r="137" spans="4:14" s="20" customFormat="1" ht="13.5" x14ac:dyDescent="0.45">
      <c r="D137" s="18"/>
      <c r="E137" s="18"/>
      <c r="F137" s="19"/>
      <c r="N137" s="47"/>
    </row>
    <row r="138" spans="4:14" s="20" customFormat="1" ht="13.5" x14ac:dyDescent="0.45">
      <c r="D138" s="18"/>
      <c r="E138" s="18"/>
      <c r="F138" s="19"/>
      <c r="N138" s="47"/>
    </row>
    <row r="139" spans="4:14" s="20" customFormat="1" ht="13.5" x14ac:dyDescent="0.45">
      <c r="D139" s="18"/>
      <c r="E139" s="18"/>
      <c r="F139" s="19"/>
      <c r="N139" s="47"/>
    </row>
    <row r="140" spans="4:14" s="20" customFormat="1" ht="13.5" x14ac:dyDescent="0.45">
      <c r="D140" s="18"/>
      <c r="E140" s="18"/>
      <c r="F140" s="19"/>
      <c r="N140" s="47"/>
    </row>
    <row r="141" spans="4:14" s="20" customFormat="1" ht="13.5" x14ac:dyDescent="0.45">
      <c r="D141" s="18"/>
      <c r="E141" s="18"/>
      <c r="F141" s="19"/>
      <c r="N141" s="47"/>
    </row>
    <row r="142" spans="4:14" s="20" customFormat="1" ht="13.5" x14ac:dyDescent="0.45">
      <c r="D142" s="18"/>
      <c r="E142" s="18"/>
      <c r="F142" s="19"/>
      <c r="N142" s="47"/>
    </row>
    <row r="143" spans="4:14" s="20" customFormat="1" ht="13.5" x14ac:dyDescent="0.45">
      <c r="D143" s="18"/>
      <c r="E143" s="18"/>
      <c r="F143" s="19"/>
      <c r="N143" s="47"/>
    </row>
    <row r="144" spans="4:14" s="20" customFormat="1" ht="13.5" x14ac:dyDescent="0.45">
      <c r="D144" s="18"/>
      <c r="E144" s="18"/>
      <c r="F144" s="19"/>
      <c r="N144" s="47"/>
    </row>
    <row r="145" spans="4:14" s="20" customFormat="1" ht="13.5" x14ac:dyDescent="0.45">
      <c r="D145" s="18"/>
      <c r="E145" s="18"/>
      <c r="F145" s="19"/>
      <c r="N145" s="47"/>
    </row>
    <row r="146" spans="4:14" s="20" customFormat="1" ht="13.5" x14ac:dyDescent="0.45">
      <c r="D146" s="18"/>
      <c r="E146" s="18"/>
      <c r="F146" s="19"/>
      <c r="N146" s="47"/>
    </row>
    <row r="147" spans="4:14" s="20" customFormat="1" ht="13.5" x14ac:dyDescent="0.45">
      <c r="D147" s="18"/>
      <c r="E147" s="18"/>
      <c r="F147" s="19"/>
      <c r="N147" s="47"/>
    </row>
    <row r="148" spans="4:14" s="20" customFormat="1" ht="13.5" x14ac:dyDescent="0.45">
      <c r="D148" s="18"/>
      <c r="E148" s="18"/>
      <c r="F148" s="19"/>
      <c r="N148" s="47"/>
    </row>
    <row r="149" spans="4:14" s="20" customFormat="1" ht="13.5" x14ac:dyDescent="0.45">
      <c r="D149" s="18"/>
      <c r="E149" s="18"/>
      <c r="F149" s="19"/>
      <c r="N149" s="47"/>
    </row>
    <row r="150" spans="4:14" s="20" customFormat="1" ht="13.5" x14ac:dyDescent="0.45">
      <c r="D150" s="18"/>
      <c r="E150" s="18"/>
      <c r="F150" s="19"/>
      <c r="N150" s="47"/>
    </row>
    <row r="151" spans="4:14" s="20" customFormat="1" ht="13.5" x14ac:dyDescent="0.45">
      <c r="D151" s="18"/>
      <c r="E151" s="18"/>
      <c r="F151" s="19"/>
      <c r="N151" s="47"/>
    </row>
    <row r="152" spans="4:14" s="20" customFormat="1" ht="13.5" x14ac:dyDescent="0.45">
      <c r="D152" s="18"/>
      <c r="E152" s="18"/>
      <c r="F152" s="19"/>
      <c r="N152" s="47"/>
    </row>
    <row r="153" spans="4:14" s="20" customFormat="1" ht="13.5" x14ac:dyDescent="0.45">
      <c r="D153" s="18"/>
      <c r="E153" s="18"/>
      <c r="F153" s="19"/>
      <c r="N153" s="47"/>
    </row>
    <row r="154" spans="4:14" s="20" customFormat="1" ht="13.5" x14ac:dyDescent="0.45">
      <c r="D154" s="18"/>
      <c r="E154" s="18"/>
      <c r="F154" s="19"/>
      <c r="N154" s="47"/>
    </row>
    <row r="155" spans="4:14" s="20" customFormat="1" ht="13.5" x14ac:dyDescent="0.45">
      <c r="D155" s="18"/>
      <c r="E155" s="18"/>
      <c r="F155" s="19"/>
      <c r="N155" s="47"/>
    </row>
    <row r="156" spans="4:14" s="20" customFormat="1" ht="13.5" x14ac:dyDescent="0.45">
      <c r="D156" s="18"/>
      <c r="E156" s="18"/>
      <c r="F156" s="19"/>
      <c r="N156" s="47"/>
    </row>
    <row r="157" spans="4:14" s="20" customFormat="1" ht="13.5" x14ac:dyDescent="0.45">
      <c r="D157" s="18"/>
      <c r="E157" s="18"/>
      <c r="F157" s="19"/>
      <c r="N157" s="47"/>
    </row>
    <row r="158" spans="4:14" s="20" customFormat="1" ht="13.5" x14ac:dyDescent="0.45">
      <c r="D158" s="18"/>
      <c r="E158" s="18"/>
      <c r="F158" s="19"/>
      <c r="N158" s="47"/>
    </row>
    <row r="159" spans="4:14" s="20" customFormat="1" ht="13.5" x14ac:dyDescent="0.45">
      <c r="D159" s="18"/>
      <c r="E159" s="18"/>
      <c r="F159" s="19"/>
      <c r="N159" s="47"/>
    </row>
    <row r="160" spans="4:14" s="20" customFormat="1" ht="13.5" x14ac:dyDescent="0.45">
      <c r="D160" s="18"/>
      <c r="E160" s="18"/>
      <c r="F160" s="19"/>
      <c r="N160" s="47"/>
    </row>
    <row r="161" spans="4:14" s="20" customFormat="1" ht="13.5" x14ac:dyDescent="0.45">
      <c r="D161" s="18"/>
      <c r="E161" s="18"/>
      <c r="F161" s="19"/>
      <c r="N161" s="47"/>
    </row>
    <row r="162" spans="4:14" s="20" customFormat="1" ht="13.5" x14ac:dyDescent="0.45">
      <c r="D162" s="18"/>
      <c r="E162" s="18"/>
      <c r="F162" s="19"/>
      <c r="N162" s="47"/>
    </row>
    <row r="163" spans="4:14" s="20" customFormat="1" ht="13.5" x14ac:dyDescent="0.45">
      <c r="D163" s="18"/>
      <c r="E163" s="18"/>
      <c r="F163" s="19"/>
      <c r="N163" s="47"/>
    </row>
    <row r="164" spans="4:14" s="20" customFormat="1" ht="13.5" x14ac:dyDescent="0.45">
      <c r="D164" s="18"/>
      <c r="E164" s="18"/>
      <c r="F164" s="19"/>
      <c r="N164" s="47"/>
    </row>
    <row r="165" spans="4:14" s="20" customFormat="1" ht="13.5" x14ac:dyDescent="0.45">
      <c r="D165" s="18"/>
      <c r="E165" s="18"/>
      <c r="F165" s="19"/>
      <c r="N165" s="47"/>
    </row>
    <row r="166" spans="4:14" s="20" customFormat="1" ht="13.5" x14ac:dyDescent="0.45">
      <c r="D166" s="18"/>
      <c r="E166" s="18"/>
      <c r="F166" s="19"/>
      <c r="N166" s="47"/>
    </row>
    <row r="167" spans="4:14" s="20" customFormat="1" ht="13.5" x14ac:dyDescent="0.45">
      <c r="D167" s="18"/>
      <c r="E167" s="18"/>
      <c r="F167" s="19"/>
      <c r="N167" s="47"/>
    </row>
    <row r="168" spans="4:14" s="20" customFormat="1" ht="13.5" x14ac:dyDescent="0.45">
      <c r="D168" s="18"/>
      <c r="E168" s="18"/>
      <c r="F168" s="19"/>
      <c r="N168" s="47"/>
    </row>
    <row r="169" spans="4:14" s="20" customFormat="1" ht="13.5" x14ac:dyDescent="0.45">
      <c r="D169" s="18"/>
      <c r="E169" s="18"/>
      <c r="F169" s="19"/>
      <c r="N169" s="47"/>
    </row>
    <row r="170" spans="4:14" s="20" customFormat="1" ht="13.5" x14ac:dyDescent="0.45">
      <c r="D170" s="18"/>
      <c r="E170" s="18"/>
      <c r="F170" s="19"/>
      <c r="N170" s="47"/>
    </row>
    <row r="171" spans="4:14" s="20" customFormat="1" ht="13.5" x14ac:dyDescent="0.45">
      <c r="D171" s="18"/>
      <c r="E171" s="18"/>
      <c r="F171" s="19"/>
      <c r="N171" s="47"/>
    </row>
    <row r="172" spans="4:14" s="20" customFormat="1" ht="13.5" x14ac:dyDescent="0.45">
      <c r="D172" s="18"/>
      <c r="E172" s="18"/>
      <c r="F172" s="19"/>
      <c r="N172" s="47"/>
    </row>
    <row r="173" spans="4:14" s="20" customFormat="1" ht="13.5" x14ac:dyDescent="0.45">
      <c r="D173" s="18"/>
      <c r="E173" s="18"/>
      <c r="F173" s="19"/>
      <c r="N173" s="47"/>
    </row>
    <row r="174" spans="4:14" s="20" customFormat="1" ht="13.5" x14ac:dyDescent="0.45">
      <c r="D174" s="18"/>
      <c r="E174" s="18"/>
      <c r="F174" s="19"/>
      <c r="N174" s="47"/>
    </row>
    <row r="175" spans="4:14" s="20" customFormat="1" ht="13.5" x14ac:dyDescent="0.45">
      <c r="D175" s="18"/>
      <c r="E175" s="18"/>
      <c r="F175" s="19"/>
      <c r="N175" s="47"/>
    </row>
    <row r="176" spans="4:14" s="20" customFormat="1" ht="13.5" x14ac:dyDescent="0.45">
      <c r="D176" s="18"/>
      <c r="E176" s="18"/>
      <c r="F176" s="19"/>
      <c r="N176" s="47"/>
    </row>
    <row r="177" spans="4:14" s="20" customFormat="1" ht="13.5" x14ac:dyDescent="0.45">
      <c r="D177" s="18"/>
      <c r="E177" s="18"/>
      <c r="F177" s="19"/>
      <c r="N177" s="47"/>
    </row>
    <row r="178" spans="4:14" s="20" customFormat="1" ht="13.5" x14ac:dyDescent="0.45">
      <c r="D178" s="18"/>
      <c r="E178" s="18"/>
      <c r="F178" s="19"/>
      <c r="N178" s="47"/>
    </row>
    <row r="179" spans="4:14" s="20" customFormat="1" ht="13.5" x14ac:dyDescent="0.45">
      <c r="D179" s="18"/>
      <c r="E179" s="18"/>
      <c r="F179" s="19"/>
      <c r="N179" s="47"/>
    </row>
    <row r="180" spans="4:14" s="20" customFormat="1" ht="13.5" x14ac:dyDescent="0.45">
      <c r="D180" s="18"/>
      <c r="E180" s="18"/>
      <c r="F180" s="19"/>
      <c r="N180" s="47"/>
    </row>
    <row r="181" spans="4:14" s="20" customFormat="1" ht="13.5" x14ac:dyDescent="0.45">
      <c r="D181" s="18"/>
      <c r="E181" s="18"/>
      <c r="F181" s="19"/>
      <c r="N181" s="47"/>
    </row>
    <row r="182" spans="4:14" s="20" customFormat="1" ht="13.5" x14ac:dyDescent="0.45">
      <c r="D182" s="18"/>
      <c r="E182" s="18"/>
      <c r="F182" s="19"/>
      <c r="N182" s="47"/>
    </row>
    <row r="183" spans="4:14" s="20" customFormat="1" ht="13.5" x14ac:dyDescent="0.45">
      <c r="D183" s="18"/>
      <c r="E183" s="18"/>
      <c r="F183" s="19"/>
      <c r="N183" s="47"/>
    </row>
    <row r="184" spans="4:14" s="20" customFormat="1" ht="13.5" x14ac:dyDescent="0.45">
      <c r="D184" s="18"/>
      <c r="E184" s="18"/>
      <c r="F184" s="19"/>
      <c r="N184" s="47"/>
    </row>
    <row r="185" spans="4:14" s="20" customFormat="1" ht="13.5" x14ac:dyDescent="0.45">
      <c r="D185" s="18"/>
      <c r="E185" s="18"/>
      <c r="F185" s="19"/>
      <c r="N185" s="47"/>
    </row>
    <row r="186" spans="4:14" s="20" customFormat="1" ht="13.5" x14ac:dyDescent="0.45">
      <c r="D186" s="18"/>
      <c r="E186" s="18"/>
      <c r="F186" s="19"/>
      <c r="N186" s="47"/>
    </row>
    <row r="187" spans="4:14" s="20" customFormat="1" ht="13.5" x14ac:dyDescent="0.45">
      <c r="D187" s="18"/>
      <c r="E187" s="18"/>
      <c r="F187" s="19"/>
      <c r="N187" s="47"/>
    </row>
    <row r="188" spans="4:14" s="20" customFormat="1" ht="13.5" x14ac:dyDescent="0.45">
      <c r="D188" s="18"/>
      <c r="E188" s="18"/>
      <c r="F188" s="19"/>
      <c r="N188" s="47"/>
    </row>
    <row r="189" spans="4:14" s="20" customFormat="1" ht="13.5" x14ac:dyDescent="0.45">
      <c r="D189" s="18"/>
      <c r="E189" s="18"/>
      <c r="F189" s="19"/>
      <c r="N189" s="47"/>
    </row>
    <row r="190" spans="4:14" s="20" customFormat="1" ht="13.5" x14ac:dyDescent="0.45">
      <c r="D190" s="18"/>
      <c r="E190" s="18"/>
      <c r="F190" s="19"/>
      <c r="N190" s="47"/>
    </row>
    <row r="191" spans="4:14" s="20" customFormat="1" ht="13.5" x14ac:dyDescent="0.45">
      <c r="D191" s="18"/>
      <c r="E191" s="18"/>
      <c r="F191" s="19"/>
      <c r="N191" s="47"/>
    </row>
    <row r="192" spans="4:14" s="20" customFormat="1" ht="13.5" x14ac:dyDescent="0.45">
      <c r="D192" s="18"/>
      <c r="E192" s="18"/>
      <c r="F192" s="19"/>
      <c r="N192" s="47"/>
    </row>
    <row r="193" spans="4:14" s="20" customFormat="1" ht="13.5" x14ac:dyDescent="0.45">
      <c r="D193" s="18"/>
      <c r="E193" s="18"/>
      <c r="F193" s="19"/>
      <c r="N193" s="47"/>
    </row>
    <row r="194" spans="4:14" s="20" customFormat="1" ht="13.5" x14ac:dyDescent="0.45">
      <c r="D194" s="18"/>
      <c r="E194" s="18"/>
      <c r="F194" s="19"/>
      <c r="N194" s="47"/>
    </row>
    <row r="195" spans="4:14" s="20" customFormat="1" ht="13.5" x14ac:dyDescent="0.45">
      <c r="D195" s="18"/>
      <c r="E195" s="18"/>
      <c r="F195" s="19"/>
      <c r="N195" s="47"/>
    </row>
    <row r="196" spans="4:14" s="20" customFormat="1" ht="13.5" x14ac:dyDescent="0.45">
      <c r="D196" s="18"/>
      <c r="E196" s="18"/>
      <c r="F196" s="19"/>
      <c r="N196" s="47"/>
    </row>
    <row r="197" spans="4:14" s="20" customFormat="1" ht="13.5" x14ac:dyDescent="0.45">
      <c r="D197" s="18"/>
      <c r="E197" s="18"/>
      <c r="F197" s="19"/>
      <c r="N197" s="47"/>
    </row>
    <row r="198" spans="4:14" s="20" customFormat="1" ht="13.5" x14ac:dyDescent="0.45">
      <c r="D198" s="18"/>
      <c r="E198" s="18"/>
      <c r="F198" s="19"/>
      <c r="N198" s="47"/>
    </row>
    <row r="199" spans="4:14" s="20" customFormat="1" ht="13.5" x14ac:dyDescent="0.45">
      <c r="D199" s="18"/>
      <c r="E199" s="18"/>
      <c r="F199" s="19"/>
      <c r="N199" s="47"/>
    </row>
    <row r="200" spans="4:14" s="20" customFormat="1" ht="13.5" x14ac:dyDescent="0.45">
      <c r="D200" s="18"/>
      <c r="E200" s="18"/>
      <c r="F200" s="19"/>
      <c r="N200" s="47"/>
    </row>
    <row r="201" spans="4:14" s="20" customFormat="1" ht="13.5" x14ac:dyDescent="0.45">
      <c r="D201" s="18"/>
      <c r="E201" s="18"/>
      <c r="F201" s="19"/>
      <c r="N201" s="47"/>
    </row>
    <row r="202" spans="4:14" s="20" customFormat="1" ht="13.5" x14ac:dyDescent="0.45">
      <c r="D202" s="18"/>
      <c r="E202" s="18"/>
      <c r="F202" s="19"/>
      <c r="N202" s="47"/>
    </row>
    <row r="203" spans="4:14" s="20" customFormat="1" ht="13.5" x14ac:dyDescent="0.45">
      <c r="D203" s="18"/>
      <c r="E203" s="18"/>
      <c r="F203" s="19"/>
      <c r="N203" s="47"/>
    </row>
    <row r="204" spans="4:14" s="20" customFormat="1" ht="13.5" x14ac:dyDescent="0.45">
      <c r="D204" s="18"/>
      <c r="E204" s="18"/>
      <c r="F204" s="19"/>
      <c r="N204" s="47"/>
    </row>
    <row r="205" spans="4:14" s="20" customFormat="1" ht="13.5" x14ac:dyDescent="0.45">
      <c r="D205" s="18"/>
      <c r="E205" s="18"/>
      <c r="F205" s="19"/>
      <c r="N205" s="47"/>
    </row>
    <row r="206" spans="4:14" s="20" customFormat="1" ht="13.5" x14ac:dyDescent="0.45">
      <c r="D206" s="18"/>
      <c r="E206" s="18"/>
      <c r="F206" s="19"/>
      <c r="N206" s="47"/>
    </row>
    <row r="207" spans="4:14" s="20" customFormat="1" ht="13.5" x14ac:dyDescent="0.45">
      <c r="D207" s="18"/>
      <c r="E207" s="18"/>
      <c r="F207" s="19"/>
      <c r="N207" s="47"/>
    </row>
    <row r="208" spans="4:14" s="20" customFormat="1" ht="13.5" x14ac:dyDescent="0.45">
      <c r="D208" s="18"/>
      <c r="E208" s="18"/>
      <c r="F208" s="19"/>
      <c r="N208" s="47"/>
    </row>
    <row r="209" spans="4:14" s="20" customFormat="1" ht="13.5" x14ac:dyDescent="0.45">
      <c r="D209" s="18"/>
      <c r="E209" s="18"/>
      <c r="F209" s="19"/>
      <c r="N209" s="47"/>
    </row>
    <row r="210" spans="4:14" s="20" customFormat="1" ht="13.5" x14ac:dyDescent="0.45">
      <c r="D210" s="18"/>
      <c r="E210" s="18"/>
      <c r="F210" s="19"/>
      <c r="N210" s="47"/>
    </row>
    <row r="211" spans="4:14" s="20" customFormat="1" ht="13.5" x14ac:dyDescent="0.45">
      <c r="D211" s="18"/>
      <c r="E211" s="18"/>
      <c r="F211" s="19"/>
      <c r="N211" s="47"/>
    </row>
    <row r="212" spans="4:14" s="20" customFormat="1" ht="13.5" x14ac:dyDescent="0.45">
      <c r="D212" s="18"/>
      <c r="E212" s="18"/>
      <c r="F212" s="19"/>
      <c r="N212" s="47"/>
    </row>
    <row r="213" spans="4:14" s="20" customFormat="1" ht="13.5" x14ac:dyDescent="0.45">
      <c r="D213" s="18"/>
      <c r="E213" s="18"/>
      <c r="F213" s="19"/>
      <c r="N213" s="47"/>
    </row>
    <row r="214" spans="4:14" s="20" customFormat="1" ht="13.5" x14ac:dyDescent="0.45">
      <c r="D214" s="18"/>
      <c r="E214" s="18"/>
      <c r="F214" s="19"/>
      <c r="N214" s="47"/>
    </row>
    <row r="215" spans="4:14" s="20" customFormat="1" ht="13.5" x14ac:dyDescent="0.45">
      <c r="D215" s="18"/>
      <c r="E215" s="18"/>
      <c r="F215" s="19"/>
      <c r="N215" s="47"/>
    </row>
    <row r="216" spans="4:14" s="20" customFormat="1" ht="13.5" x14ac:dyDescent="0.45">
      <c r="D216" s="18"/>
      <c r="E216" s="18"/>
      <c r="F216" s="19"/>
      <c r="N216" s="47"/>
    </row>
    <row r="217" spans="4:14" s="20" customFormat="1" ht="13.5" x14ac:dyDescent="0.45">
      <c r="D217" s="18"/>
      <c r="E217" s="18"/>
      <c r="F217" s="19"/>
      <c r="N217" s="47"/>
    </row>
    <row r="218" spans="4:14" s="20" customFormat="1" ht="13.5" x14ac:dyDescent="0.45">
      <c r="D218" s="18"/>
      <c r="E218" s="18"/>
      <c r="F218" s="19"/>
      <c r="N218" s="47"/>
    </row>
    <row r="219" spans="4:14" s="20" customFormat="1" ht="13.5" x14ac:dyDescent="0.45">
      <c r="D219" s="18"/>
      <c r="E219" s="18"/>
      <c r="F219" s="19"/>
      <c r="N219" s="47"/>
    </row>
    <row r="220" spans="4:14" s="20" customFormat="1" ht="13.5" x14ac:dyDescent="0.45">
      <c r="D220" s="18"/>
      <c r="E220" s="18"/>
      <c r="F220" s="19"/>
      <c r="N220" s="47"/>
    </row>
    <row r="221" spans="4:14" s="20" customFormat="1" ht="13.5" x14ac:dyDescent="0.45">
      <c r="D221" s="18"/>
      <c r="E221" s="18"/>
      <c r="F221" s="19"/>
      <c r="N221" s="47"/>
    </row>
    <row r="222" spans="4:14" s="20" customFormat="1" ht="13.5" x14ac:dyDescent="0.45">
      <c r="D222" s="18"/>
      <c r="E222" s="18"/>
      <c r="F222" s="19"/>
      <c r="N222" s="47"/>
    </row>
    <row r="223" spans="4:14" s="20" customFormat="1" ht="13.5" x14ac:dyDescent="0.45">
      <c r="D223" s="18"/>
      <c r="E223" s="18"/>
      <c r="F223" s="19"/>
      <c r="N223" s="47"/>
    </row>
    <row r="224" spans="4:14" s="20" customFormat="1" ht="13.5" x14ac:dyDescent="0.45">
      <c r="D224" s="18"/>
      <c r="E224" s="18"/>
      <c r="F224" s="19"/>
      <c r="N224" s="47"/>
    </row>
    <row r="225" spans="4:14" s="20" customFormat="1" ht="13.5" x14ac:dyDescent="0.45">
      <c r="D225" s="18"/>
      <c r="E225" s="18"/>
      <c r="F225" s="19"/>
      <c r="N225" s="47"/>
    </row>
    <row r="226" spans="4:14" s="20" customFormat="1" ht="13.5" x14ac:dyDescent="0.45">
      <c r="D226" s="18"/>
      <c r="E226" s="18"/>
      <c r="F226" s="19"/>
      <c r="N226" s="47"/>
    </row>
    <row r="227" spans="4:14" s="20" customFormat="1" ht="13.5" x14ac:dyDescent="0.45">
      <c r="D227" s="18"/>
      <c r="E227" s="18"/>
      <c r="F227" s="19"/>
      <c r="N227" s="47"/>
    </row>
    <row r="228" spans="4:14" s="20" customFormat="1" ht="13.5" x14ac:dyDescent="0.45">
      <c r="D228" s="18"/>
      <c r="E228" s="18"/>
      <c r="F228" s="19"/>
      <c r="N228" s="47"/>
    </row>
    <row r="229" spans="4:14" s="20" customFormat="1" ht="13.5" x14ac:dyDescent="0.45">
      <c r="D229" s="18"/>
      <c r="E229" s="18"/>
      <c r="F229" s="19"/>
      <c r="N229" s="47"/>
    </row>
    <row r="230" spans="4:14" s="20" customFormat="1" ht="13.5" x14ac:dyDescent="0.45">
      <c r="D230" s="18"/>
      <c r="E230" s="18"/>
      <c r="F230" s="19"/>
      <c r="N230" s="47"/>
    </row>
    <row r="231" spans="4:14" s="20" customFormat="1" ht="13.5" x14ac:dyDescent="0.45">
      <c r="D231" s="18"/>
      <c r="E231" s="18"/>
      <c r="F231" s="19"/>
      <c r="N231" s="47"/>
    </row>
    <row r="232" spans="4:14" s="20" customFormat="1" ht="13.5" x14ac:dyDescent="0.45">
      <c r="D232" s="18"/>
      <c r="E232" s="18"/>
      <c r="F232" s="19"/>
      <c r="N232" s="47"/>
    </row>
    <row r="233" spans="4:14" s="20" customFormat="1" ht="13.5" x14ac:dyDescent="0.45">
      <c r="D233" s="18"/>
      <c r="E233" s="18"/>
      <c r="F233" s="19"/>
      <c r="N233" s="47"/>
    </row>
    <row r="234" spans="4:14" s="20" customFormat="1" ht="13.5" x14ac:dyDescent="0.45">
      <c r="D234" s="18"/>
      <c r="E234" s="18"/>
      <c r="F234" s="19"/>
      <c r="N234" s="47"/>
    </row>
    <row r="235" spans="4:14" s="20" customFormat="1" ht="13.5" x14ac:dyDescent="0.45">
      <c r="D235" s="18"/>
      <c r="E235" s="18"/>
      <c r="F235" s="19"/>
      <c r="N235" s="47"/>
    </row>
    <row r="236" spans="4:14" s="20" customFormat="1" ht="13.5" x14ac:dyDescent="0.45">
      <c r="D236" s="18"/>
      <c r="E236" s="18"/>
      <c r="F236" s="19"/>
      <c r="N236" s="47"/>
    </row>
    <row r="237" spans="4:14" s="20" customFormat="1" ht="13.5" x14ac:dyDescent="0.45">
      <c r="D237" s="18"/>
      <c r="E237" s="18"/>
      <c r="F237" s="19"/>
      <c r="N237" s="47"/>
    </row>
    <row r="238" spans="4:14" s="20" customFormat="1" ht="13.5" x14ac:dyDescent="0.45">
      <c r="D238" s="18"/>
      <c r="E238" s="18"/>
      <c r="F238" s="19"/>
      <c r="N238" s="47"/>
    </row>
    <row r="239" spans="4:14" s="20" customFormat="1" ht="13.5" x14ac:dyDescent="0.45">
      <c r="D239" s="18"/>
      <c r="E239" s="18"/>
      <c r="F239" s="19"/>
      <c r="N239" s="47"/>
    </row>
    <row r="240" spans="4:14" s="20" customFormat="1" ht="13.5" x14ac:dyDescent="0.45">
      <c r="D240" s="18"/>
      <c r="E240" s="18"/>
      <c r="F240" s="19"/>
      <c r="N240" s="47"/>
    </row>
    <row r="241" spans="4:14" s="20" customFormat="1" ht="13.5" x14ac:dyDescent="0.45">
      <c r="D241" s="18"/>
      <c r="E241" s="18"/>
      <c r="F241" s="19"/>
      <c r="N241" s="47"/>
    </row>
    <row r="242" spans="4:14" s="20" customFormat="1" ht="13.5" x14ac:dyDescent="0.45">
      <c r="D242" s="18"/>
      <c r="E242" s="18"/>
      <c r="F242" s="19"/>
      <c r="N242" s="47"/>
    </row>
    <row r="243" spans="4:14" s="20" customFormat="1" ht="13.5" x14ac:dyDescent="0.45">
      <c r="D243" s="18"/>
      <c r="E243" s="18"/>
      <c r="F243" s="19"/>
      <c r="N243" s="47"/>
    </row>
    <row r="244" spans="4:14" s="20" customFormat="1" ht="13.5" x14ac:dyDescent="0.45">
      <c r="D244" s="18"/>
      <c r="E244" s="18"/>
      <c r="F244" s="19"/>
      <c r="N244" s="47"/>
    </row>
    <row r="245" spans="4:14" s="20" customFormat="1" ht="13.5" x14ac:dyDescent="0.45">
      <c r="D245" s="18"/>
      <c r="E245" s="18"/>
      <c r="F245" s="19"/>
      <c r="N245" s="47"/>
    </row>
    <row r="246" spans="4:14" s="20" customFormat="1" ht="13.5" x14ac:dyDescent="0.45">
      <c r="D246" s="18"/>
      <c r="E246" s="18"/>
      <c r="F246" s="19"/>
      <c r="N246" s="47"/>
    </row>
    <row r="247" spans="4:14" s="20" customFormat="1" ht="13.5" x14ac:dyDescent="0.45">
      <c r="D247" s="18"/>
      <c r="E247" s="18"/>
      <c r="F247" s="19"/>
      <c r="N247" s="47"/>
    </row>
    <row r="248" spans="4:14" s="20" customFormat="1" ht="13.5" x14ac:dyDescent="0.45">
      <c r="D248" s="18"/>
      <c r="E248" s="18"/>
      <c r="F248" s="19"/>
      <c r="N248" s="47"/>
    </row>
    <row r="249" spans="4:14" s="20" customFormat="1" ht="13.5" x14ac:dyDescent="0.45">
      <c r="D249" s="18"/>
      <c r="E249" s="18"/>
      <c r="F249" s="19"/>
      <c r="N249" s="47"/>
    </row>
    <row r="250" spans="4:14" s="20" customFormat="1" ht="13.5" x14ac:dyDescent="0.45">
      <c r="D250" s="18"/>
      <c r="E250" s="18"/>
      <c r="F250" s="19"/>
      <c r="N250" s="47"/>
    </row>
    <row r="251" spans="4:14" s="20" customFormat="1" ht="13.5" x14ac:dyDescent="0.45">
      <c r="D251" s="18"/>
      <c r="E251" s="18"/>
      <c r="F251" s="19"/>
      <c r="N251" s="47"/>
    </row>
    <row r="252" spans="4:14" s="20" customFormat="1" ht="13.5" x14ac:dyDescent="0.45">
      <c r="D252" s="18"/>
      <c r="E252" s="18"/>
      <c r="F252" s="19"/>
      <c r="N252" s="47"/>
    </row>
    <row r="253" spans="4:14" s="20" customFormat="1" ht="13.5" x14ac:dyDescent="0.45">
      <c r="D253" s="18"/>
      <c r="E253" s="18"/>
      <c r="F253" s="19"/>
      <c r="N253" s="47"/>
    </row>
    <row r="254" spans="4:14" s="20" customFormat="1" ht="13.5" x14ac:dyDescent="0.45">
      <c r="D254" s="18"/>
      <c r="E254" s="18"/>
      <c r="F254" s="19"/>
      <c r="N254" s="47"/>
    </row>
    <row r="255" spans="4:14" s="20" customFormat="1" ht="13.5" x14ac:dyDescent="0.45">
      <c r="D255" s="18"/>
      <c r="E255" s="18"/>
      <c r="F255" s="19"/>
      <c r="N255" s="47"/>
    </row>
    <row r="256" spans="4:14" s="20" customFormat="1" ht="13.5" x14ac:dyDescent="0.45">
      <c r="D256" s="18"/>
      <c r="E256" s="18"/>
      <c r="F256" s="19"/>
      <c r="N256" s="47"/>
    </row>
    <row r="257" spans="4:14" s="20" customFormat="1" ht="13.5" x14ac:dyDescent="0.45">
      <c r="D257" s="18"/>
      <c r="E257" s="18"/>
      <c r="F257" s="19"/>
      <c r="N257" s="47"/>
    </row>
    <row r="258" spans="4:14" s="20" customFormat="1" ht="13.5" x14ac:dyDescent="0.45">
      <c r="D258" s="18"/>
      <c r="E258" s="18"/>
      <c r="F258" s="19"/>
      <c r="N258" s="47"/>
    </row>
    <row r="259" spans="4:14" s="20" customFormat="1" ht="13.5" x14ac:dyDescent="0.45">
      <c r="D259" s="18"/>
      <c r="E259" s="18"/>
      <c r="F259" s="19"/>
      <c r="N259" s="47"/>
    </row>
    <row r="260" spans="4:14" s="20" customFormat="1" ht="13.5" x14ac:dyDescent="0.45">
      <c r="D260" s="18"/>
      <c r="E260" s="18"/>
      <c r="F260" s="19"/>
      <c r="N260" s="47"/>
    </row>
    <row r="261" spans="4:14" s="20" customFormat="1" ht="13.5" x14ac:dyDescent="0.45">
      <c r="D261" s="18"/>
      <c r="E261" s="18"/>
      <c r="F261" s="19"/>
      <c r="N261" s="47"/>
    </row>
    <row r="262" spans="4:14" s="20" customFormat="1" ht="13.5" x14ac:dyDescent="0.45">
      <c r="D262" s="18"/>
      <c r="E262" s="18"/>
      <c r="F262" s="19"/>
      <c r="N262" s="47"/>
    </row>
    <row r="263" spans="4:14" s="20" customFormat="1" ht="13.5" x14ac:dyDescent="0.45">
      <c r="D263" s="18"/>
      <c r="E263" s="18"/>
      <c r="F263" s="19"/>
      <c r="N263" s="47"/>
    </row>
    <row r="264" spans="4:14" s="20" customFormat="1" ht="13.5" x14ac:dyDescent="0.45">
      <c r="D264" s="18"/>
      <c r="E264" s="18"/>
      <c r="F264" s="19"/>
      <c r="N264" s="47"/>
    </row>
    <row r="265" spans="4:14" s="20" customFormat="1" ht="13.5" x14ac:dyDescent="0.45">
      <c r="D265" s="18"/>
      <c r="E265" s="18"/>
      <c r="F265" s="19"/>
      <c r="N265" s="47"/>
    </row>
    <row r="266" spans="4:14" s="20" customFormat="1" ht="13.5" x14ac:dyDescent="0.45">
      <c r="D266" s="18"/>
      <c r="E266" s="18"/>
      <c r="F266" s="19"/>
      <c r="N266" s="47"/>
    </row>
    <row r="267" spans="4:14" s="20" customFormat="1" ht="13.5" x14ac:dyDescent="0.45">
      <c r="D267" s="18"/>
      <c r="E267" s="18"/>
      <c r="F267" s="19"/>
      <c r="N267" s="47"/>
    </row>
    <row r="268" spans="4:14" s="20" customFormat="1" ht="13.5" x14ac:dyDescent="0.45">
      <c r="D268" s="18"/>
      <c r="E268" s="18"/>
      <c r="F268" s="19"/>
      <c r="N268" s="47"/>
    </row>
    <row r="269" spans="4:14" s="20" customFormat="1" ht="13.5" x14ac:dyDescent="0.45">
      <c r="D269" s="18"/>
      <c r="E269" s="18"/>
      <c r="F269" s="19"/>
      <c r="N269" s="47"/>
    </row>
    <row r="270" spans="4:14" s="20" customFormat="1" ht="13.5" x14ac:dyDescent="0.45">
      <c r="D270" s="18"/>
      <c r="E270" s="18"/>
      <c r="F270" s="19"/>
      <c r="N270" s="47"/>
    </row>
    <row r="271" spans="4:14" s="20" customFormat="1" ht="13.5" x14ac:dyDescent="0.45">
      <c r="D271" s="18"/>
      <c r="E271" s="18"/>
      <c r="F271" s="19"/>
      <c r="N271" s="47"/>
    </row>
    <row r="272" spans="4:14" s="20" customFormat="1" ht="13.5" x14ac:dyDescent="0.45">
      <c r="D272" s="18"/>
      <c r="E272" s="18"/>
      <c r="F272" s="19"/>
      <c r="N272" s="47"/>
    </row>
    <row r="273" spans="4:14" s="20" customFormat="1" ht="13.5" x14ac:dyDescent="0.45">
      <c r="D273" s="18"/>
      <c r="E273" s="18"/>
      <c r="F273" s="19"/>
      <c r="N273" s="47"/>
    </row>
    <row r="274" spans="4:14" s="20" customFormat="1" ht="13.5" x14ac:dyDescent="0.45">
      <c r="D274" s="18"/>
      <c r="E274" s="18"/>
      <c r="F274" s="19"/>
      <c r="N274" s="47"/>
    </row>
    <row r="275" spans="4:14" s="20" customFormat="1" ht="13.5" x14ac:dyDescent="0.45">
      <c r="D275" s="18"/>
      <c r="E275" s="18"/>
      <c r="F275" s="19"/>
      <c r="N275" s="47"/>
    </row>
    <row r="276" spans="4:14" s="20" customFormat="1" ht="13.5" x14ac:dyDescent="0.45">
      <c r="D276" s="18"/>
      <c r="E276" s="18"/>
      <c r="F276" s="19"/>
      <c r="N276" s="47"/>
    </row>
    <row r="277" spans="4:14" s="20" customFormat="1" ht="13.5" x14ac:dyDescent="0.45">
      <c r="D277" s="18"/>
      <c r="E277" s="18"/>
      <c r="F277" s="19"/>
      <c r="N277" s="47"/>
    </row>
    <row r="278" spans="4:14" s="20" customFormat="1" ht="13.5" x14ac:dyDescent="0.45">
      <c r="D278" s="18"/>
      <c r="E278" s="18"/>
      <c r="F278" s="19"/>
      <c r="N278" s="47"/>
    </row>
    <row r="279" spans="4:14" s="20" customFormat="1" ht="13.5" x14ac:dyDescent="0.45">
      <c r="D279" s="18"/>
      <c r="E279" s="18"/>
      <c r="F279" s="19"/>
      <c r="N279" s="47"/>
    </row>
    <row r="280" spans="4:14" s="20" customFormat="1" ht="13.5" x14ac:dyDescent="0.45">
      <c r="D280" s="18"/>
      <c r="E280" s="18"/>
      <c r="F280" s="19"/>
      <c r="N280" s="47"/>
    </row>
    <row r="281" spans="4:14" s="20" customFormat="1" ht="13.5" x14ac:dyDescent="0.45">
      <c r="D281" s="18"/>
      <c r="E281" s="18"/>
      <c r="F281" s="19"/>
      <c r="N281" s="47"/>
    </row>
    <row r="282" spans="4:14" s="20" customFormat="1" ht="13.5" x14ac:dyDescent="0.45">
      <c r="D282" s="18"/>
      <c r="E282" s="18"/>
      <c r="F282" s="19"/>
      <c r="N282" s="47"/>
    </row>
    <row r="283" spans="4:14" s="20" customFormat="1" ht="13.5" x14ac:dyDescent="0.45">
      <c r="D283" s="18"/>
      <c r="E283" s="18"/>
      <c r="F283" s="19"/>
      <c r="N283" s="47"/>
    </row>
    <row r="284" spans="4:14" s="20" customFormat="1" ht="13.5" x14ac:dyDescent="0.45">
      <c r="D284" s="18"/>
      <c r="E284" s="18"/>
      <c r="F284" s="19"/>
      <c r="N284" s="47"/>
    </row>
    <row r="285" spans="4:14" s="20" customFormat="1" ht="13.5" x14ac:dyDescent="0.45">
      <c r="D285" s="18"/>
      <c r="E285" s="18"/>
      <c r="F285" s="19"/>
      <c r="N285" s="47"/>
    </row>
    <row r="286" spans="4:14" s="20" customFormat="1" ht="13.5" x14ac:dyDescent="0.45">
      <c r="D286" s="18"/>
      <c r="E286" s="18"/>
      <c r="F286" s="19"/>
      <c r="N286" s="47"/>
    </row>
    <row r="287" spans="4:14" s="20" customFormat="1" ht="13.5" x14ac:dyDescent="0.45">
      <c r="D287" s="18"/>
      <c r="E287" s="18"/>
      <c r="F287" s="19"/>
      <c r="N287" s="47"/>
    </row>
    <row r="288" spans="4:14" s="20" customFormat="1" ht="13.5" x14ac:dyDescent="0.45">
      <c r="D288" s="18"/>
      <c r="E288" s="18"/>
      <c r="F288" s="19"/>
      <c r="N288" s="47"/>
    </row>
    <row r="289" spans="4:14" s="20" customFormat="1" ht="13.5" x14ac:dyDescent="0.45">
      <c r="D289" s="18"/>
      <c r="E289" s="18"/>
      <c r="F289" s="19"/>
      <c r="N289" s="47"/>
    </row>
    <row r="290" spans="4:14" s="20" customFormat="1" ht="13.5" x14ac:dyDescent="0.45">
      <c r="D290" s="18"/>
      <c r="E290" s="18"/>
      <c r="F290" s="19"/>
      <c r="N290" s="47"/>
    </row>
    <row r="291" spans="4:14" s="20" customFormat="1" ht="13.5" x14ac:dyDescent="0.45">
      <c r="D291" s="18"/>
      <c r="E291" s="18"/>
      <c r="F291" s="19"/>
      <c r="N291" s="47"/>
    </row>
    <row r="292" spans="4:14" s="20" customFormat="1" ht="13.5" x14ac:dyDescent="0.45">
      <c r="D292" s="18"/>
      <c r="E292" s="18"/>
      <c r="F292" s="19"/>
      <c r="N292" s="47"/>
    </row>
    <row r="293" spans="4:14" s="20" customFormat="1" ht="13.5" x14ac:dyDescent="0.45">
      <c r="D293" s="18"/>
      <c r="E293" s="18"/>
      <c r="F293" s="19"/>
      <c r="N293" s="47"/>
    </row>
    <row r="294" spans="4:14" s="20" customFormat="1" ht="13.5" x14ac:dyDescent="0.45">
      <c r="D294" s="18"/>
      <c r="E294" s="18"/>
      <c r="F294" s="19"/>
      <c r="N294" s="47"/>
    </row>
    <row r="295" spans="4:14" s="20" customFormat="1" ht="13.5" x14ac:dyDescent="0.45">
      <c r="D295" s="18"/>
      <c r="E295" s="18"/>
      <c r="F295" s="19"/>
      <c r="N295" s="47"/>
    </row>
    <row r="296" spans="4:14" s="20" customFormat="1" ht="13.5" x14ac:dyDescent="0.45">
      <c r="D296" s="18"/>
      <c r="E296" s="18"/>
      <c r="F296" s="19"/>
      <c r="N296" s="47"/>
    </row>
    <row r="297" spans="4:14" s="20" customFormat="1" ht="13.5" x14ac:dyDescent="0.45">
      <c r="D297" s="18"/>
      <c r="E297" s="18"/>
      <c r="F297" s="19"/>
      <c r="N297" s="47"/>
    </row>
    <row r="298" spans="4:14" s="20" customFormat="1" ht="13.5" x14ac:dyDescent="0.45">
      <c r="D298" s="18"/>
      <c r="E298" s="18"/>
      <c r="F298" s="19"/>
      <c r="N298" s="47"/>
    </row>
    <row r="299" spans="4:14" s="20" customFormat="1" ht="13.5" x14ac:dyDescent="0.45">
      <c r="D299" s="18"/>
      <c r="E299" s="18"/>
      <c r="F299" s="19"/>
      <c r="N299" s="47"/>
    </row>
    <row r="300" spans="4:14" s="20" customFormat="1" ht="13.5" x14ac:dyDescent="0.45">
      <c r="D300" s="18"/>
      <c r="E300" s="18"/>
      <c r="F300" s="19"/>
      <c r="N300" s="47"/>
    </row>
    <row r="301" spans="4:14" s="20" customFormat="1" ht="13.5" x14ac:dyDescent="0.45">
      <c r="D301" s="18"/>
      <c r="E301" s="18"/>
      <c r="F301" s="19"/>
      <c r="N301" s="47"/>
    </row>
    <row r="302" spans="4:14" s="20" customFormat="1" ht="13.5" x14ac:dyDescent="0.45">
      <c r="D302" s="18"/>
      <c r="E302" s="18"/>
      <c r="F302" s="19"/>
      <c r="N302" s="47"/>
    </row>
    <row r="303" spans="4:14" s="20" customFormat="1" ht="13.5" x14ac:dyDescent="0.45">
      <c r="D303" s="18"/>
      <c r="E303" s="18"/>
      <c r="F303" s="19"/>
      <c r="N303" s="47"/>
    </row>
    <row r="304" spans="4:14" s="20" customFormat="1" ht="13.5" x14ac:dyDescent="0.45">
      <c r="D304" s="18"/>
      <c r="E304" s="18"/>
      <c r="F304" s="19"/>
      <c r="N304" s="47"/>
    </row>
    <row r="305" spans="4:14" s="20" customFormat="1" ht="13.5" x14ac:dyDescent="0.45">
      <c r="D305" s="18"/>
      <c r="E305" s="18"/>
      <c r="F305" s="19"/>
      <c r="N305" s="47"/>
    </row>
    <row r="306" spans="4:14" s="20" customFormat="1" ht="13.5" x14ac:dyDescent="0.45">
      <c r="D306" s="18"/>
      <c r="E306" s="18"/>
      <c r="F306" s="19"/>
      <c r="N306" s="47"/>
    </row>
    <row r="307" spans="4:14" s="20" customFormat="1" ht="13.5" x14ac:dyDescent="0.45">
      <c r="D307" s="18"/>
      <c r="E307" s="18"/>
      <c r="F307" s="19"/>
      <c r="N307" s="47"/>
    </row>
    <row r="308" spans="4:14" s="20" customFormat="1" ht="13.5" x14ac:dyDescent="0.45">
      <c r="D308" s="18"/>
      <c r="E308" s="18"/>
      <c r="F308" s="19"/>
      <c r="N308" s="47"/>
    </row>
    <row r="309" spans="4:14" s="20" customFormat="1" ht="13.5" x14ac:dyDescent="0.45">
      <c r="D309" s="18"/>
      <c r="E309" s="18"/>
      <c r="F309" s="19"/>
      <c r="N309" s="47"/>
    </row>
    <row r="310" spans="4:14" s="20" customFormat="1" ht="13.5" x14ac:dyDescent="0.45">
      <c r="D310" s="18"/>
      <c r="E310" s="18"/>
      <c r="F310" s="19"/>
      <c r="N310" s="47"/>
    </row>
    <row r="311" spans="4:14" s="20" customFormat="1" ht="13.5" x14ac:dyDescent="0.45">
      <c r="D311" s="18"/>
      <c r="E311" s="18"/>
      <c r="F311" s="19"/>
      <c r="N311" s="47"/>
    </row>
    <row r="312" spans="4:14" s="20" customFormat="1" ht="13.5" x14ac:dyDescent="0.45">
      <c r="D312" s="18"/>
      <c r="E312" s="18"/>
      <c r="F312" s="19"/>
      <c r="N312" s="47"/>
    </row>
    <row r="313" spans="4:14" s="20" customFormat="1" ht="13.5" x14ac:dyDescent="0.45">
      <c r="D313" s="18"/>
      <c r="E313" s="18"/>
      <c r="F313" s="19"/>
      <c r="N313" s="47"/>
    </row>
    <row r="314" spans="4:14" s="20" customFormat="1" ht="13.5" x14ac:dyDescent="0.45">
      <c r="D314" s="18"/>
      <c r="E314" s="18"/>
      <c r="F314" s="19"/>
      <c r="N314" s="47"/>
    </row>
    <row r="315" spans="4:14" s="20" customFormat="1" ht="13.5" x14ac:dyDescent="0.45">
      <c r="D315" s="18"/>
      <c r="E315" s="18"/>
      <c r="F315" s="19"/>
      <c r="N315" s="47"/>
    </row>
    <row r="316" spans="4:14" s="20" customFormat="1" ht="13.5" x14ac:dyDescent="0.45">
      <c r="D316" s="18"/>
      <c r="E316" s="18"/>
      <c r="F316" s="19"/>
      <c r="N316" s="47"/>
    </row>
    <row r="317" spans="4:14" s="20" customFormat="1" ht="13.5" x14ac:dyDescent="0.45">
      <c r="D317" s="18"/>
      <c r="E317" s="18"/>
      <c r="F317" s="19"/>
      <c r="N317" s="47"/>
    </row>
    <row r="318" spans="4:14" s="20" customFormat="1" ht="13.5" x14ac:dyDescent="0.45">
      <c r="D318" s="18"/>
      <c r="E318" s="18"/>
      <c r="F318" s="19"/>
      <c r="N318" s="47"/>
    </row>
    <row r="319" spans="4:14" s="20" customFormat="1" ht="13.5" x14ac:dyDescent="0.45">
      <c r="D319" s="18"/>
      <c r="E319" s="18"/>
      <c r="F319" s="19"/>
      <c r="N319" s="47"/>
    </row>
    <row r="320" spans="4:14" s="20" customFormat="1" ht="13.5" x14ac:dyDescent="0.45">
      <c r="D320" s="18"/>
      <c r="E320" s="18"/>
      <c r="F320" s="19"/>
      <c r="N320" s="47"/>
    </row>
    <row r="321" spans="4:14" s="20" customFormat="1" ht="13.5" x14ac:dyDescent="0.45">
      <c r="D321" s="18"/>
      <c r="E321" s="18"/>
      <c r="F321" s="19"/>
      <c r="N321" s="47"/>
    </row>
    <row r="322" spans="4:14" s="20" customFormat="1" ht="13.5" x14ac:dyDescent="0.45">
      <c r="D322" s="18"/>
      <c r="E322" s="18"/>
      <c r="F322" s="19"/>
      <c r="N322" s="47"/>
    </row>
    <row r="323" spans="4:14" s="20" customFormat="1" ht="13.5" x14ac:dyDescent="0.45">
      <c r="D323" s="18"/>
      <c r="E323" s="18"/>
      <c r="F323" s="19"/>
      <c r="N323" s="47"/>
    </row>
    <row r="324" spans="4:14" s="20" customFormat="1" ht="13.5" x14ac:dyDescent="0.45">
      <c r="D324" s="18"/>
      <c r="E324" s="18"/>
      <c r="F324" s="19"/>
      <c r="N324" s="47"/>
    </row>
    <row r="325" spans="4:14" s="20" customFormat="1" ht="13.5" x14ac:dyDescent="0.45">
      <c r="D325" s="18"/>
      <c r="E325" s="18"/>
      <c r="F325" s="19"/>
      <c r="N325" s="47"/>
    </row>
    <row r="326" spans="4:14" s="20" customFormat="1" ht="13.5" x14ac:dyDescent="0.45">
      <c r="D326" s="18"/>
      <c r="E326" s="18"/>
      <c r="F326" s="19"/>
      <c r="N326" s="47"/>
    </row>
    <row r="327" spans="4:14" s="20" customFormat="1" ht="13.5" x14ac:dyDescent="0.45">
      <c r="D327" s="18"/>
      <c r="E327" s="18"/>
      <c r="F327" s="19"/>
      <c r="N327" s="47"/>
    </row>
    <row r="328" spans="4:14" s="20" customFormat="1" ht="13.5" x14ac:dyDescent="0.45">
      <c r="D328" s="18"/>
      <c r="E328" s="18"/>
      <c r="F328" s="19"/>
      <c r="N328" s="47"/>
    </row>
    <row r="329" spans="4:14" s="20" customFormat="1" ht="13.5" x14ac:dyDescent="0.45">
      <c r="D329" s="18"/>
      <c r="E329" s="18"/>
      <c r="F329" s="19"/>
      <c r="N329" s="47"/>
    </row>
    <row r="330" spans="4:14" s="20" customFormat="1" ht="13.5" x14ac:dyDescent="0.45">
      <c r="D330" s="18"/>
      <c r="E330" s="18"/>
      <c r="F330" s="19"/>
      <c r="N330" s="47"/>
    </row>
    <row r="331" spans="4:14" s="20" customFormat="1" ht="13.5" x14ac:dyDescent="0.45">
      <c r="D331" s="18"/>
      <c r="E331" s="18"/>
      <c r="F331" s="19"/>
      <c r="N331" s="47"/>
    </row>
    <row r="332" spans="4:14" s="20" customFormat="1" ht="13.5" x14ac:dyDescent="0.45">
      <c r="D332" s="18"/>
      <c r="E332" s="18"/>
      <c r="F332" s="19"/>
      <c r="N332" s="47"/>
    </row>
    <row r="333" spans="4:14" s="20" customFormat="1" ht="13.5" x14ac:dyDescent="0.45">
      <c r="D333" s="18"/>
      <c r="E333" s="18"/>
      <c r="F333" s="19"/>
      <c r="N333" s="47"/>
    </row>
    <row r="334" spans="4:14" s="20" customFormat="1" ht="13.5" x14ac:dyDescent="0.45">
      <c r="D334" s="18"/>
      <c r="E334" s="18"/>
      <c r="F334" s="19"/>
      <c r="N334" s="47"/>
    </row>
    <row r="335" spans="4:14" s="20" customFormat="1" ht="13.5" x14ac:dyDescent="0.45">
      <c r="D335" s="18"/>
      <c r="E335" s="18"/>
      <c r="F335" s="19"/>
      <c r="N335" s="47"/>
    </row>
    <row r="336" spans="4:14" s="20" customFormat="1" ht="13.5" x14ac:dyDescent="0.45">
      <c r="D336" s="18"/>
      <c r="E336" s="18"/>
      <c r="F336" s="19"/>
      <c r="N336" s="47"/>
    </row>
    <row r="337" spans="4:14" s="20" customFormat="1" ht="13.5" x14ac:dyDescent="0.45">
      <c r="D337" s="18"/>
      <c r="E337" s="18"/>
      <c r="F337" s="19"/>
      <c r="N337" s="47"/>
    </row>
    <row r="338" spans="4:14" s="20" customFormat="1" ht="13.5" x14ac:dyDescent="0.45">
      <c r="D338" s="18"/>
      <c r="E338" s="18"/>
      <c r="F338" s="19"/>
      <c r="N338" s="47"/>
    </row>
    <row r="339" spans="4:14" s="20" customFormat="1" ht="13.5" x14ac:dyDescent="0.45">
      <c r="D339" s="18"/>
      <c r="E339" s="18"/>
      <c r="F339" s="19"/>
      <c r="N339" s="47"/>
    </row>
    <row r="340" spans="4:14" s="20" customFormat="1" ht="13.5" x14ac:dyDescent="0.45">
      <c r="D340" s="18"/>
      <c r="E340" s="18"/>
      <c r="F340" s="19"/>
      <c r="N340" s="47"/>
    </row>
    <row r="341" spans="4:14" s="20" customFormat="1" ht="13.5" x14ac:dyDescent="0.45">
      <c r="D341" s="18"/>
      <c r="E341" s="18"/>
      <c r="F341" s="19"/>
      <c r="N341" s="47"/>
    </row>
    <row r="342" spans="4:14" s="20" customFormat="1" ht="13.5" x14ac:dyDescent="0.45">
      <c r="D342" s="18"/>
      <c r="E342" s="18"/>
      <c r="F342" s="19"/>
      <c r="N342" s="47"/>
    </row>
    <row r="343" spans="4:14" s="20" customFormat="1" ht="13.5" x14ac:dyDescent="0.45">
      <c r="D343" s="18"/>
      <c r="E343" s="18"/>
      <c r="F343" s="19"/>
      <c r="N343" s="47"/>
    </row>
    <row r="344" spans="4:14" s="20" customFormat="1" ht="13.5" x14ac:dyDescent="0.45">
      <c r="D344" s="18"/>
      <c r="E344" s="18"/>
      <c r="F344" s="19"/>
      <c r="N344" s="47"/>
    </row>
    <row r="345" spans="4:14" s="20" customFormat="1" ht="13.5" x14ac:dyDescent="0.45">
      <c r="D345" s="18"/>
      <c r="E345" s="18"/>
      <c r="F345" s="19"/>
      <c r="N345" s="47"/>
    </row>
    <row r="346" spans="4:14" s="20" customFormat="1" ht="13.5" x14ac:dyDescent="0.45">
      <c r="D346" s="18"/>
      <c r="E346" s="18"/>
      <c r="F346" s="19"/>
      <c r="N346" s="47"/>
    </row>
    <row r="347" spans="4:14" s="20" customFormat="1" ht="13.5" x14ac:dyDescent="0.45">
      <c r="D347" s="18"/>
      <c r="E347" s="18"/>
      <c r="F347" s="19"/>
      <c r="N347" s="47"/>
    </row>
    <row r="348" spans="4:14" s="20" customFormat="1" ht="13.5" x14ac:dyDescent="0.45">
      <c r="D348" s="18"/>
      <c r="E348" s="18"/>
      <c r="F348" s="19"/>
      <c r="N348" s="47"/>
    </row>
    <row r="349" spans="4:14" s="20" customFormat="1" ht="13.5" x14ac:dyDescent="0.45">
      <c r="D349" s="18"/>
      <c r="E349" s="18"/>
      <c r="F349" s="19"/>
      <c r="N349" s="47"/>
    </row>
    <row r="350" spans="4:14" s="20" customFormat="1" ht="13.5" x14ac:dyDescent="0.45">
      <c r="D350" s="18"/>
      <c r="E350" s="18"/>
      <c r="F350" s="19"/>
      <c r="N350" s="47"/>
    </row>
    <row r="351" spans="4:14" s="20" customFormat="1" ht="13.5" x14ac:dyDescent="0.45">
      <c r="D351" s="18"/>
      <c r="E351" s="18"/>
      <c r="F351" s="19"/>
      <c r="N351" s="47"/>
    </row>
    <row r="352" spans="4:14" s="20" customFormat="1" ht="13.5" x14ac:dyDescent="0.45">
      <c r="D352" s="18"/>
      <c r="E352" s="18"/>
      <c r="F352" s="19"/>
      <c r="N352" s="47"/>
    </row>
    <row r="353" spans="4:14" s="20" customFormat="1" ht="13.5" x14ac:dyDescent="0.45">
      <c r="D353" s="18"/>
      <c r="E353" s="18"/>
      <c r="F353" s="19"/>
      <c r="N353" s="47"/>
    </row>
    <row r="354" spans="4:14" s="20" customFormat="1" ht="13.5" x14ac:dyDescent="0.45">
      <c r="D354" s="18"/>
      <c r="E354" s="18"/>
      <c r="F354" s="19"/>
      <c r="N354" s="47"/>
    </row>
    <row r="355" spans="4:14" s="20" customFormat="1" ht="13.5" x14ac:dyDescent="0.45">
      <c r="D355" s="18"/>
      <c r="E355" s="18"/>
      <c r="F355" s="19"/>
      <c r="N355" s="47"/>
    </row>
    <row r="356" spans="4:14" s="20" customFormat="1" ht="13.5" x14ac:dyDescent="0.45">
      <c r="D356" s="18"/>
      <c r="E356" s="18"/>
      <c r="F356" s="19"/>
      <c r="N356" s="47"/>
    </row>
    <row r="357" spans="4:14" s="20" customFormat="1" ht="13.5" x14ac:dyDescent="0.45">
      <c r="D357" s="18"/>
      <c r="E357" s="18"/>
      <c r="F357" s="19"/>
      <c r="N357" s="47"/>
    </row>
    <row r="358" spans="4:14" s="20" customFormat="1" ht="13.5" x14ac:dyDescent="0.45">
      <c r="D358" s="18"/>
      <c r="E358" s="18"/>
      <c r="F358" s="19"/>
      <c r="N358" s="47"/>
    </row>
    <row r="359" spans="4:14" s="20" customFormat="1" ht="13.5" x14ac:dyDescent="0.45">
      <c r="D359" s="18"/>
      <c r="E359" s="18"/>
      <c r="F359" s="19"/>
      <c r="N359" s="47"/>
    </row>
    <row r="360" spans="4:14" s="20" customFormat="1" ht="13.5" x14ac:dyDescent="0.45">
      <c r="D360" s="18"/>
      <c r="E360" s="18"/>
      <c r="F360" s="19"/>
      <c r="N360" s="47"/>
    </row>
    <row r="361" spans="4:14" s="20" customFormat="1" ht="13.5" x14ac:dyDescent="0.45">
      <c r="D361" s="18"/>
      <c r="E361" s="18"/>
      <c r="F361" s="19"/>
      <c r="N361" s="47"/>
    </row>
    <row r="362" spans="4:14" s="20" customFormat="1" ht="13.5" x14ac:dyDescent="0.45">
      <c r="D362" s="18"/>
      <c r="E362" s="18"/>
      <c r="F362" s="19"/>
      <c r="N362" s="47"/>
    </row>
    <row r="363" spans="4:14" s="20" customFormat="1" ht="13.5" x14ac:dyDescent="0.45">
      <c r="D363" s="18"/>
      <c r="E363" s="18"/>
      <c r="F363" s="19"/>
      <c r="N363" s="47"/>
    </row>
    <row r="364" spans="4:14" s="20" customFormat="1" ht="13.5" x14ac:dyDescent="0.45">
      <c r="D364" s="18"/>
      <c r="E364" s="18"/>
      <c r="F364" s="19"/>
      <c r="N364" s="47"/>
    </row>
    <row r="365" spans="4:14" s="20" customFormat="1" ht="13.5" x14ac:dyDescent="0.45">
      <c r="D365" s="18"/>
      <c r="E365" s="18"/>
      <c r="F365" s="19"/>
      <c r="N365" s="47"/>
    </row>
    <row r="366" spans="4:14" s="20" customFormat="1" ht="13.5" x14ac:dyDescent="0.45">
      <c r="D366" s="18"/>
      <c r="E366" s="18"/>
      <c r="F366" s="19"/>
      <c r="N366" s="47"/>
    </row>
    <row r="367" spans="4:14" s="20" customFormat="1" ht="13.5" x14ac:dyDescent="0.45">
      <c r="D367" s="18"/>
      <c r="E367" s="18"/>
      <c r="F367" s="19"/>
      <c r="N367" s="47"/>
    </row>
    <row r="368" spans="4:14" s="20" customFormat="1" ht="13.5" x14ac:dyDescent="0.45">
      <c r="D368" s="18"/>
      <c r="E368" s="18"/>
      <c r="F368" s="19"/>
      <c r="N368" s="47"/>
    </row>
    <row r="369" spans="4:14" s="20" customFormat="1" ht="13.5" x14ac:dyDescent="0.45">
      <c r="D369" s="18"/>
      <c r="E369" s="18"/>
      <c r="F369" s="19"/>
      <c r="N369" s="47"/>
    </row>
    <row r="370" spans="4:14" s="20" customFormat="1" ht="13.5" x14ac:dyDescent="0.45">
      <c r="D370" s="18"/>
      <c r="E370" s="18"/>
      <c r="F370" s="19"/>
      <c r="N370" s="47"/>
    </row>
    <row r="371" spans="4:14" s="20" customFormat="1" ht="13.5" x14ac:dyDescent="0.45">
      <c r="D371" s="18"/>
      <c r="E371" s="18"/>
      <c r="F371" s="19"/>
      <c r="N371" s="47"/>
    </row>
    <row r="372" spans="4:14" s="20" customFormat="1" ht="13.5" x14ac:dyDescent="0.45">
      <c r="D372" s="18"/>
      <c r="E372" s="18"/>
      <c r="F372" s="19"/>
      <c r="N372" s="47"/>
    </row>
    <row r="373" spans="4:14" s="20" customFormat="1" ht="13.5" x14ac:dyDescent="0.45">
      <c r="D373" s="18"/>
      <c r="E373" s="18"/>
      <c r="F373" s="19"/>
      <c r="N373" s="47"/>
    </row>
    <row r="374" spans="4:14" s="20" customFormat="1" ht="13.5" x14ac:dyDescent="0.45">
      <c r="D374" s="18"/>
      <c r="E374" s="18"/>
      <c r="F374" s="19"/>
      <c r="N374" s="47"/>
    </row>
    <row r="375" spans="4:14" s="20" customFormat="1" ht="13.5" x14ac:dyDescent="0.45">
      <c r="D375" s="18"/>
      <c r="E375" s="18"/>
      <c r="F375" s="19"/>
      <c r="N375" s="47"/>
    </row>
    <row r="376" spans="4:14" s="20" customFormat="1" ht="13.5" x14ac:dyDescent="0.45">
      <c r="D376" s="18"/>
      <c r="E376" s="18"/>
      <c r="F376" s="19"/>
      <c r="N376" s="47"/>
    </row>
    <row r="377" spans="4:14" s="20" customFormat="1" ht="13.5" x14ac:dyDescent="0.45">
      <c r="D377" s="18"/>
      <c r="E377" s="18"/>
      <c r="F377" s="19"/>
      <c r="N377" s="47"/>
    </row>
    <row r="378" spans="4:14" s="20" customFormat="1" ht="13.5" x14ac:dyDescent="0.45">
      <c r="D378" s="18"/>
      <c r="E378" s="18"/>
      <c r="F378" s="19"/>
      <c r="N378" s="47"/>
    </row>
    <row r="379" spans="4:14" s="20" customFormat="1" ht="13.5" x14ac:dyDescent="0.45">
      <c r="D379" s="18"/>
      <c r="E379" s="18"/>
      <c r="F379" s="19"/>
      <c r="N379" s="47"/>
    </row>
    <row r="380" spans="4:14" s="20" customFormat="1" ht="13.5" x14ac:dyDescent="0.45">
      <c r="D380" s="18"/>
      <c r="E380" s="18"/>
      <c r="F380" s="19"/>
      <c r="N380" s="47"/>
    </row>
    <row r="381" spans="4:14" s="20" customFormat="1" ht="13.5" x14ac:dyDescent="0.45">
      <c r="D381" s="18"/>
      <c r="E381" s="18"/>
      <c r="F381" s="19"/>
      <c r="N381" s="47"/>
    </row>
    <row r="382" spans="4:14" s="20" customFormat="1" ht="13.5" x14ac:dyDescent="0.45">
      <c r="D382" s="18"/>
      <c r="E382" s="18"/>
      <c r="F382" s="19"/>
      <c r="N382" s="47"/>
    </row>
    <row r="383" spans="4:14" s="20" customFormat="1" ht="13.5" x14ac:dyDescent="0.45">
      <c r="D383" s="18"/>
      <c r="E383" s="18"/>
      <c r="F383" s="19"/>
      <c r="N383" s="47"/>
    </row>
    <row r="384" spans="4:14" s="20" customFormat="1" ht="13.5" x14ac:dyDescent="0.45">
      <c r="D384" s="18"/>
      <c r="E384" s="18"/>
      <c r="F384" s="19"/>
      <c r="N384" s="47"/>
    </row>
    <row r="385" spans="4:14" s="20" customFormat="1" ht="13.5" x14ac:dyDescent="0.45">
      <c r="D385" s="18"/>
      <c r="E385" s="18"/>
      <c r="F385" s="19"/>
      <c r="N385" s="47"/>
    </row>
    <row r="386" spans="4:14" s="20" customFormat="1" ht="13.5" x14ac:dyDescent="0.45">
      <c r="D386" s="18"/>
      <c r="E386" s="18"/>
      <c r="F386" s="19"/>
      <c r="N386" s="47"/>
    </row>
    <row r="387" spans="4:14" s="20" customFormat="1" ht="13.5" x14ac:dyDescent="0.45">
      <c r="D387" s="18"/>
      <c r="E387" s="18"/>
      <c r="F387" s="19"/>
      <c r="N387" s="47"/>
    </row>
    <row r="388" spans="4:14" s="20" customFormat="1" ht="13.5" x14ac:dyDescent="0.45">
      <c r="D388" s="18"/>
      <c r="E388" s="18"/>
      <c r="F388" s="19"/>
      <c r="N388" s="47"/>
    </row>
    <row r="389" spans="4:14" s="20" customFormat="1" ht="13.5" x14ac:dyDescent="0.45">
      <c r="D389" s="18"/>
      <c r="E389" s="18"/>
      <c r="F389" s="19"/>
      <c r="N389" s="47"/>
    </row>
    <row r="390" spans="4:14" s="20" customFormat="1" ht="13.5" x14ac:dyDescent="0.45">
      <c r="D390" s="18"/>
      <c r="E390" s="18"/>
      <c r="F390" s="19"/>
      <c r="N390" s="47"/>
    </row>
    <row r="391" spans="4:14" s="20" customFormat="1" ht="13.5" x14ac:dyDescent="0.45">
      <c r="D391" s="18"/>
      <c r="E391" s="18"/>
      <c r="F391" s="19"/>
      <c r="N391" s="47"/>
    </row>
    <row r="392" spans="4:14" s="20" customFormat="1" ht="13.5" x14ac:dyDescent="0.45">
      <c r="D392" s="18"/>
      <c r="E392" s="18"/>
      <c r="F392" s="19"/>
      <c r="N392" s="47"/>
    </row>
    <row r="393" spans="4:14" s="20" customFormat="1" ht="13.5" x14ac:dyDescent="0.45">
      <c r="D393" s="18"/>
      <c r="E393" s="18"/>
      <c r="F393" s="19"/>
      <c r="N393" s="47"/>
    </row>
    <row r="394" spans="4:14" s="20" customFormat="1" ht="13.5" x14ac:dyDescent="0.45">
      <c r="D394" s="18"/>
      <c r="E394" s="18"/>
      <c r="F394" s="19"/>
      <c r="N394" s="47"/>
    </row>
    <row r="395" spans="4:14" s="20" customFormat="1" ht="13.5" x14ac:dyDescent="0.45">
      <c r="D395" s="18"/>
      <c r="E395" s="18"/>
      <c r="F395" s="19"/>
      <c r="N395" s="47"/>
    </row>
    <row r="396" spans="4:14" s="20" customFormat="1" ht="13.5" x14ac:dyDescent="0.45">
      <c r="D396" s="18"/>
      <c r="E396" s="18"/>
      <c r="F396" s="19"/>
      <c r="N396" s="47"/>
    </row>
    <row r="397" spans="4:14" s="20" customFormat="1" ht="13.5" x14ac:dyDescent="0.45">
      <c r="D397" s="18"/>
      <c r="E397" s="18"/>
      <c r="F397" s="19"/>
      <c r="N397" s="47"/>
    </row>
    <row r="398" spans="4:14" s="20" customFormat="1" ht="13.5" x14ac:dyDescent="0.45">
      <c r="D398" s="18"/>
      <c r="E398" s="18"/>
      <c r="F398" s="19"/>
      <c r="N398" s="47"/>
    </row>
    <row r="399" spans="4:14" s="20" customFormat="1" ht="13.5" x14ac:dyDescent="0.45">
      <c r="D399" s="18"/>
      <c r="E399" s="18"/>
      <c r="F399" s="19"/>
      <c r="N399" s="47"/>
    </row>
    <row r="400" spans="4:14" s="20" customFormat="1" ht="13.5" x14ac:dyDescent="0.45">
      <c r="D400" s="18"/>
      <c r="E400" s="18"/>
      <c r="F400" s="19"/>
      <c r="N400" s="47"/>
    </row>
    <row r="401" spans="4:14" s="20" customFormat="1" ht="13.5" x14ac:dyDescent="0.45">
      <c r="D401" s="18"/>
      <c r="E401" s="18"/>
      <c r="F401" s="19"/>
      <c r="N401" s="47"/>
    </row>
    <row r="402" spans="4:14" s="20" customFormat="1" ht="13.5" x14ac:dyDescent="0.45">
      <c r="D402" s="18"/>
      <c r="E402" s="18"/>
      <c r="F402" s="19"/>
      <c r="N402" s="47"/>
    </row>
    <row r="403" spans="4:14" s="20" customFormat="1" ht="13.5" x14ac:dyDescent="0.45">
      <c r="D403" s="18"/>
      <c r="E403" s="18"/>
      <c r="F403" s="19"/>
      <c r="N403" s="47"/>
    </row>
    <row r="404" spans="4:14" s="20" customFormat="1" ht="13.5" x14ac:dyDescent="0.45">
      <c r="D404" s="18"/>
      <c r="E404" s="18"/>
      <c r="F404" s="19"/>
      <c r="N404" s="47"/>
    </row>
    <row r="405" spans="4:14" s="20" customFormat="1" ht="13.5" x14ac:dyDescent="0.45">
      <c r="D405" s="18"/>
      <c r="E405" s="18"/>
      <c r="F405" s="19"/>
      <c r="N405" s="47"/>
    </row>
    <row r="406" spans="4:14" s="20" customFormat="1" ht="13.5" x14ac:dyDescent="0.45">
      <c r="D406" s="18"/>
      <c r="E406" s="18"/>
      <c r="F406" s="19"/>
      <c r="N406" s="47"/>
    </row>
    <row r="407" spans="4:14" s="20" customFormat="1" ht="13.5" x14ac:dyDescent="0.45">
      <c r="D407" s="18"/>
      <c r="E407" s="18"/>
      <c r="F407" s="19"/>
      <c r="N407" s="47"/>
    </row>
    <row r="408" spans="4:14" s="20" customFormat="1" ht="13.5" x14ac:dyDescent="0.45">
      <c r="D408" s="18"/>
      <c r="E408" s="18"/>
      <c r="F408" s="19"/>
      <c r="N408" s="47"/>
    </row>
    <row r="409" spans="4:14" s="20" customFormat="1" ht="13.5" x14ac:dyDescent="0.45">
      <c r="D409" s="18"/>
      <c r="E409" s="18"/>
      <c r="F409" s="19"/>
      <c r="N409" s="47"/>
    </row>
    <row r="410" spans="4:14" s="20" customFormat="1" ht="13.5" x14ac:dyDescent="0.45">
      <c r="D410" s="18"/>
      <c r="E410" s="18"/>
      <c r="F410" s="19"/>
      <c r="N410" s="47"/>
    </row>
    <row r="411" spans="4:14" s="20" customFormat="1" ht="13.5" x14ac:dyDescent="0.45">
      <c r="D411" s="18"/>
      <c r="E411" s="18"/>
      <c r="F411" s="19"/>
      <c r="N411" s="47"/>
    </row>
    <row r="412" spans="4:14" s="20" customFormat="1" ht="13.5" x14ac:dyDescent="0.45">
      <c r="D412" s="18"/>
      <c r="E412" s="18"/>
      <c r="F412" s="19"/>
      <c r="N412" s="47"/>
    </row>
    <row r="413" spans="4:14" s="20" customFormat="1" ht="13.5" x14ac:dyDescent="0.45">
      <c r="D413" s="18"/>
      <c r="E413" s="18"/>
      <c r="F413" s="19"/>
      <c r="N413" s="47"/>
    </row>
    <row r="414" spans="4:14" s="20" customFormat="1" ht="13.5" x14ac:dyDescent="0.45">
      <c r="D414" s="18"/>
      <c r="E414" s="18"/>
      <c r="F414" s="19"/>
      <c r="N414" s="47"/>
    </row>
    <row r="415" spans="4:14" s="20" customFormat="1" ht="13.5" x14ac:dyDescent="0.45">
      <c r="D415" s="18"/>
      <c r="E415" s="18"/>
      <c r="F415" s="19"/>
      <c r="N415" s="47"/>
    </row>
    <row r="416" spans="4:14" s="20" customFormat="1" ht="13.5" x14ac:dyDescent="0.45">
      <c r="D416" s="18"/>
      <c r="E416" s="18"/>
      <c r="F416" s="19"/>
      <c r="N416" s="47"/>
    </row>
    <row r="417" spans="4:14" s="20" customFormat="1" ht="13.5" x14ac:dyDescent="0.45">
      <c r="D417" s="18"/>
      <c r="E417" s="18"/>
      <c r="F417" s="19"/>
      <c r="N417" s="47"/>
    </row>
    <row r="418" spans="4:14" s="20" customFormat="1" ht="13.5" x14ac:dyDescent="0.45">
      <c r="D418" s="18"/>
      <c r="E418" s="18"/>
      <c r="F418" s="19"/>
      <c r="N418" s="47"/>
    </row>
    <row r="419" spans="4:14" s="20" customFormat="1" ht="13.5" x14ac:dyDescent="0.45">
      <c r="D419" s="18"/>
      <c r="E419" s="18"/>
      <c r="F419" s="19"/>
      <c r="N419" s="47"/>
    </row>
    <row r="420" spans="4:14" s="20" customFormat="1" ht="13.5" x14ac:dyDescent="0.45">
      <c r="D420" s="18"/>
      <c r="E420" s="18"/>
      <c r="F420" s="19"/>
      <c r="N420" s="47"/>
    </row>
    <row r="421" spans="4:14" s="20" customFormat="1" ht="13.5" x14ac:dyDescent="0.45">
      <c r="D421" s="18"/>
      <c r="E421" s="18"/>
      <c r="F421" s="19"/>
      <c r="N421" s="47"/>
    </row>
    <row r="422" spans="4:14" s="20" customFormat="1" ht="13.5" x14ac:dyDescent="0.45">
      <c r="D422" s="18"/>
      <c r="E422" s="18"/>
      <c r="F422" s="19"/>
      <c r="N422" s="47"/>
    </row>
    <row r="423" spans="4:14" s="20" customFormat="1" ht="13.5" x14ac:dyDescent="0.45">
      <c r="D423" s="18"/>
      <c r="E423" s="18"/>
      <c r="F423" s="19"/>
      <c r="N423" s="47"/>
    </row>
    <row r="424" spans="4:14" s="20" customFormat="1" ht="13.5" x14ac:dyDescent="0.45">
      <c r="D424" s="18"/>
      <c r="E424" s="18"/>
      <c r="F424" s="19"/>
      <c r="N424" s="47"/>
    </row>
    <row r="425" spans="4:14" s="20" customFormat="1" ht="13.5" x14ac:dyDescent="0.45">
      <c r="D425" s="18"/>
      <c r="E425" s="18"/>
      <c r="F425" s="19"/>
      <c r="N425" s="47"/>
    </row>
    <row r="426" spans="4:14" s="20" customFormat="1" ht="13.5" x14ac:dyDescent="0.45">
      <c r="D426" s="18"/>
      <c r="E426" s="18"/>
      <c r="F426" s="19"/>
      <c r="N426" s="47"/>
    </row>
    <row r="427" spans="4:14" s="20" customFormat="1" ht="13.5" x14ac:dyDescent="0.45">
      <c r="D427" s="18"/>
      <c r="E427" s="18"/>
      <c r="F427" s="19"/>
      <c r="N427" s="47"/>
    </row>
    <row r="428" spans="4:14" s="20" customFormat="1" ht="13.5" x14ac:dyDescent="0.45">
      <c r="D428" s="18"/>
      <c r="E428" s="18"/>
      <c r="F428" s="19"/>
      <c r="N428" s="47"/>
    </row>
    <row r="429" spans="4:14" s="20" customFormat="1" ht="13.5" x14ac:dyDescent="0.45">
      <c r="D429" s="18"/>
      <c r="E429" s="18"/>
      <c r="F429" s="19"/>
      <c r="N429" s="47"/>
    </row>
    <row r="430" spans="4:14" s="20" customFormat="1" ht="13.5" x14ac:dyDescent="0.45">
      <c r="D430" s="18"/>
      <c r="E430" s="18"/>
      <c r="F430" s="19"/>
      <c r="N430" s="47"/>
    </row>
    <row r="431" spans="4:14" s="20" customFormat="1" ht="13.5" x14ac:dyDescent="0.45">
      <c r="D431" s="18"/>
      <c r="E431" s="18"/>
      <c r="F431" s="19"/>
      <c r="N431" s="47"/>
    </row>
    <row r="432" spans="4:14" s="20" customFormat="1" ht="13.5" x14ac:dyDescent="0.45">
      <c r="D432" s="18"/>
      <c r="E432" s="18"/>
      <c r="F432" s="19"/>
      <c r="N432" s="47"/>
    </row>
    <row r="433" spans="4:14" s="20" customFormat="1" ht="13.5" x14ac:dyDescent="0.45">
      <c r="D433" s="18"/>
      <c r="E433" s="18"/>
      <c r="F433" s="19"/>
      <c r="N433" s="47"/>
    </row>
    <row r="434" spans="4:14" s="20" customFormat="1" ht="13.5" x14ac:dyDescent="0.45">
      <c r="D434" s="18"/>
      <c r="E434" s="18"/>
      <c r="F434" s="19"/>
      <c r="N434" s="47"/>
    </row>
    <row r="435" spans="4:14" s="20" customFormat="1" ht="13.5" x14ac:dyDescent="0.45">
      <c r="D435" s="18"/>
      <c r="E435" s="18"/>
      <c r="F435" s="19"/>
      <c r="N435" s="47"/>
    </row>
    <row r="436" spans="4:14" s="20" customFormat="1" ht="13.5" x14ac:dyDescent="0.45">
      <c r="D436" s="18"/>
      <c r="E436" s="18"/>
      <c r="F436" s="19"/>
      <c r="N436" s="47"/>
    </row>
    <row r="437" spans="4:14" s="20" customFormat="1" ht="13.5" x14ac:dyDescent="0.45">
      <c r="D437" s="18"/>
      <c r="E437" s="18"/>
      <c r="F437" s="19"/>
      <c r="N437" s="47"/>
    </row>
    <row r="438" spans="4:14" s="20" customFormat="1" ht="13.5" x14ac:dyDescent="0.45">
      <c r="D438" s="18"/>
      <c r="E438" s="18"/>
      <c r="F438" s="19"/>
      <c r="N438" s="47"/>
    </row>
    <row r="439" spans="4:14" s="20" customFormat="1" ht="13.5" x14ac:dyDescent="0.45">
      <c r="D439" s="18"/>
      <c r="E439" s="18"/>
      <c r="F439" s="19"/>
      <c r="N439" s="47"/>
    </row>
    <row r="440" spans="4:14" s="20" customFormat="1" ht="13.5" x14ac:dyDescent="0.45">
      <c r="D440" s="18"/>
      <c r="E440" s="18"/>
      <c r="F440" s="19"/>
      <c r="N440" s="47"/>
    </row>
    <row r="441" spans="4:14" s="20" customFormat="1" ht="13.5" x14ac:dyDescent="0.45">
      <c r="D441" s="18"/>
      <c r="E441" s="18"/>
      <c r="F441" s="19"/>
      <c r="N441" s="47"/>
    </row>
    <row r="442" spans="4:14" s="20" customFormat="1" ht="13.5" x14ac:dyDescent="0.45">
      <c r="D442" s="18"/>
      <c r="E442" s="18"/>
      <c r="F442" s="19"/>
      <c r="N442" s="47"/>
    </row>
    <row r="443" spans="4:14" s="20" customFormat="1" ht="13.5" x14ac:dyDescent="0.45">
      <c r="D443" s="18"/>
      <c r="E443" s="18"/>
      <c r="F443" s="19"/>
      <c r="N443" s="47"/>
    </row>
    <row r="444" spans="4:14" s="20" customFormat="1" ht="13.5" x14ac:dyDescent="0.45">
      <c r="D444" s="18"/>
      <c r="E444" s="18"/>
      <c r="F444" s="19"/>
      <c r="N444" s="47"/>
    </row>
    <row r="445" spans="4:14" s="20" customFormat="1" ht="13.5" x14ac:dyDescent="0.45">
      <c r="D445" s="18"/>
      <c r="E445" s="18"/>
      <c r="F445" s="19"/>
      <c r="N445" s="47"/>
    </row>
    <row r="446" spans="4:14" s="20" customFormat="1" ht="13.5" x14ac:dyDescent="0.45">
      <c r="D446" s="18"/>
      <c r="E446" s="18"/>
      <c r="F446" s="19"/>
      <c r="N446" s="47"/>
    </row>
    <row r="447" spans="4:14" s="20" customFormat="1" ht="13.5" x14ac:dyDescent="0.45">
      <c r="D447" s="18"/>
      <c r="E447" s="18"/>
      <c r="F447" s="19"/>
      <c r="N447" s="47"/>
    </row>
    <row r="448" spans="4:14" s="20" customFormat="1" ht="13.5" x14ac:dyDescent="0.45">
      <c r="D448" s="18"/>
      <c r="E448" s="18"/>
      <c r="F448" s="19"/>
      <c r="N448" s="47"/>
    </row>
    <row r="449" spans="4:14" s="20" customFormat="1" ht="13.5" x14ac:dyDescent="0.45">
      <c r="D449" s="18"/>
      <c r="E449" s="18"/>
      <c r="F449" s="19"/>
      <c r="N449" s="47"/>
    </row>
    <row r="450" spans="4:14" s="20" customFormat="1" ht="13.5" x14ac:dyDescent="0.45">
      <c r="D450" s="18"/>
      <c r="E450" s="18"/>
      <c r="F450" s="19"/>
      <c r="N450" s="47"/>
    </row>
    <row r="451" spans="4:14" s="20" customFormat="1" ht="13.5" x14ac:dyDescent="0.45">
      <c r="D451" s="18"/>
      <c r="E451" s="18"/>
      <c r="F451" s="19"/>
      <c r="N451" s="47"/>
    </row>
    <row r="452" spans="4:14" s="20" customFormat="1" ht="13.5" x14ac:dyDescent="0.45">
      <c r="D452" s="18"/>
      <c r="E452" s="18"/>
      <c r="F452" s="19"/>
      <c r="N452" s="47"/>
    </row>
    <row r="453" spans="4:14" s="20" customFormat="1" ht="13.5" x14ac:dyDescent="0.45">
      <c r="D453" s="18"/>
      <c r="E453" s="18"/>
      <c r="F453" s="19"/>
      <c r="N453" s="47"/>
    </row>
    <row r="454" spans="4:14" s="20" customFormat="1" ht="13.5" x14ac:dyDescent="0.45">
      <c r="D454" s="18"/>
      <c r="E454" s="18"/>
      <c r="F454" s="19"/>
      <c r="N454" s="47"/>
    </row>
    <row r="455" spans="4:14" s="20" customFormat="1" ht="13.5" x14ac:dyDescent="0.45">
      <c r="D455" s="18"/>
      <c r="E455" s="18"/>
      <c r="F455" s="19"/>
      <c r="N455" s="47"/>
    </row>
    <row r="456" spans="4:14" s="20" customFormat="1" ht="13.5" x14ac:dyDescent="0.45">
      <c r="D456" s="18"/>
      <c r="E456" s="18"/>
      <c r="F456" s="19"/>
      <c r="N456" s="47"/>
    </row>
    <row r="457" spans="4:14" s="20" customFormat="1" ht="13.5" x14ac:dyDescent="0.45">
      <c r="D457" s="18"/>
      <c r="E457" s="18"/>
      <c r="F457" s="19"/>
      <c r="N457" s="47"/>
    </row>
    <row r="458" spans="4:14" s="20" customFormat="1" ht="13.5" x14ac:dyDescent="0.45">
      <c r="D458" s="18"/>
      <c r="E458" s="18"/>
      <c r="F458" s="19"/>
      <c r="N458" s="47"/>
    </row>
    <row r="459" spans="4:14" s="20" customFormat="1" ht="13.5" x14ac:dyDescent="0.45">
      <c r="D459" s="18"/>
      <c r="E459" s="18"/>
      <c r="F459" s="19"/>
      <c r="N459" s="47"/>
    </row>
    <row r="460" spans="4:14" s="20" customFormat="1" ht="13.5" x14ac:dyDescent="0.45">
      <c r="D460" s="18"/>
      <c r="E460" s="18"/>
      <c r="F460" s="19"/>
      <c r="N460" s="47"/>
    </row>
    <row r="461" spans="4:14" s="20" customFormat="1" ht="13.5" x14ac:dyDescent="0.45">
      <c r="D461" s="18"/>
      <c r="E461" s="18"/>
      <c r="F461" s="19"/>
      <c r="N461" s="47"/>
    </row>
    <row r="462" spans="4:14" s="20" customFormat="1" ht="13.5" x14ac:dyDescent="0.45">
      <c r="D462" s="18"/>
      <c r="E462" s="18"/>
      <c r="F462" s="19"/>
      <c r="N462" s="47"/>
    </row>
    <row r="463" spans="4:14" s="20" customFormat="1" ht="13.5" x14ac:dyDescent="0.45">
      <c r="D463" s="18"/>
      <c r="E463" s="18"/>
      <c r="F463" s="19"/>
      <c r="N463" s="47"/>
    </row>
    <row r="464" spans="4:14" s="20" customFormat="1" ht="13.5" x14ac:dyDescent="0.45">
      <c r="D464" s="18"/>
      <c r="E464" s="18"/>
      <c r="F464" s="19"/>
      <c r="N464" s="47"/>
    </row>
    <row r="465" spans="4:14" s="20" customFormat="1" ht="13.5" x14ac:dyDescent="0.45">
      <c r="D465" s="18"/>
      <c r="E465" s="18"/>
      <c r="F465" s="19"/>
      <c r="N465" s="47"/>
    </row>
    <row r="466" spans="4:14" s="20" customFormat="1" ht="13.5" x14ac:dyDescent="0.45">
      <c r="D466" s="18"/>
      <c r="E466" s="18"/>
      <c r="F466" s="19"/>
      <c r="N466" s="47"/>
    </row>
    <row r="467" spans="4:14" s="20" customFormat="1" ht="13.5" x14ac:dyDescent="0.45">
      <c r="D467" s="18"/>
      <c r="E467" s="18"/>
      <c r="F467" s="19"/>
      <c r="N467" s="47"/>
    </row>
    <row r="468" spans="4:14" s="20" customFormat="1" ht="13.5" x14ac:dyDescent="0.45">
      <c r="D468" s="18"/>
      <c r="E468" s="18"/>
      <c r="F468" s="19"/>
      <c r="N468" s="47"/>
    </row>
    <row r="469" spans="4:14" s="20" customFormat="1" ht="13.5" x14ac:dyDescent="0.45">
      <c r="D469" s="18"/>
      <c r="E469" s="18"/>
      <c r="F469" s="19"/>
      <c r="N469" s="47"/>
    </row>
    <row r="470" spans="4:14" s="20" customFormat="1" ht="13.5" x14ac:dyDescent="0.45">
      <c r="D470" s="18"/>
      <c r="E470" s="18"/>
      <c r="F470" s="19"/>
      <c r="N470" s="47"/>
    </row>
    <row r="471" spans="4:14" s="20" customFormat="1" ht="13.5" x14ac:dyDescent="0.45">
      <c r="D471" s="18"/>
      <c r="E471" s="18"/>
      <c r="F471" s="19"/>
      <c r="N471" s="47"/>
    </row>
    <row r="472" spans="4:14" s="20" customFormat="1" ht="13.5" x14ac:dyDescent="0.45">
      <c r="D472" s="18"/>
      <c r="E472" s="18"/>
      <c r="F472" s="19"/>
      <c r="N472" s="47"/>
    </row>
    <row r="473" spans="4:14" s="20" customFormat="1" ht="13.5" x14ac:dyDescent="0.45">
      <c r="D473" s="18"/>
      <c r="E473" s="18"/>
      <c r="F473" s="19"/>
      <c r="N473" s="47"/>
    </row>
    <row r="474" spans="4:14" s="20" customFormat="1" ht="13.5" x14ac:dyDescent="0.45">
      <c r="D474" s="18"/>
      <c r="E474" s="18"/>
      <c r="F474" s="19"/>
      <c r="N474" s="47"/>
    </row>
    <row r="475" spans="4:14" s="20" customFormat="1" ht="13.5" x14ac:dyDescent="0.45">
      <c r="D475" s="18"/>
      <c r="E475" s="18"/>
      <c r="F475" s="19"/>
      <c r="N475" s="47"/>
    </row>
    <row r="476" spans="4:14" s="20" customFormat="1" ht="13.5" x14ac:dyDescent="0.45">
      <c r="D476" s="18"/>
      <c r="E476" s="18"/>
      <c r="F476" s="19"/>
      <c r="N476" s="47"/>
    </row>
    <row r="477" spans="4:14" s="20" customFormat="1" ht="13.5" x14ac:dyDescent="0.45">
      <c r="D477" s="18"/>
      <c r="E477" s="18"/>
      <c r="F477" s="19"/>
      <c r="N477" s="47"/>
    </row>
    <row r="478" spans="4:14" s="20" customFormat="1" ht="13.5" x14ac:dyDescent="0.45">
      <c r="D478" s="18"/>
      <c r="E478" s="18"/>
      <c r="F478" s="19"/>
      <c r="N478" s="47"/>
    </row>
    <row r="479" spans="4:14" s="20" customFormat="1" ht="13.5" x14ac:dyDescent="0.45">
      <c r="D479" s="18"/>
      <c r="E479" s="18"/>
      <c r="F479" s="19"/>
      <c r="N479" s="47"/>
    </row>
    <row r="480" spans="4:14" s="20" customFormat="1" ht="13.5" x14ac:dyDescent="0.45">
      <c r="D480" s="18"/>
      <c r="E480" s="18"/>
      <c r="F480" s="19"/>
      <c r="N480" s="47"/>
    </row>
    <row r="481" spans="4:14" s="20" customFormat="1" ht="13.5" x14ac:dyDescent="0.45">
      <c r="D481" s="18"/>
      <c r="E481" s="18"/>
      <c r="F481" s="19"/>
      <c r="N481" s="47"/>
    </row>
    <row r="482" spans="4:14" s="20" customFormat="1" ht="13.5" x14ac:dyDescent="0.45">
      <c r="D482" s="18"/>
      <c r="E482" s="18"/>
      <c r="F482" s="19"/>
      <c r="N482" s="47"/>
    </row>
    <row r="483" spans="4:14" s="20" customFormat="1" ht="13.5" x14ac:dyDescent="0.45">
      <c r="D483" s="18"/>
      <c r="E483" s="18"/>
      <c r="F483" s="19"/>
      <c r="N483" s="47"/>
    </row>
    <row r="484" spans="4:14" s="20" customFormat="1" ht="13.5" x14ac:dyDescent="0.45">
      <c r="D484" s="18"/>
      <c r="E484" s="18"/>
      <c r="F484" s="19"/>
      <c r="N484" s="47"/>
    </row>
    <row r="485" spans="4:14" s="20" customFormat="1" ht="13.5" x14ac:dyDescent="0.45">
      <c r="D485" s="18"/>
      <c r="E485" s="18"/>
      <c r="F485" s="19"/>
      <c r="N485" s="47"/>
    </row>
    <row r="486" spans="4:14" s="20" customFormat="1" ht="13.5" x14ac:dyDescent="0.45">
      <c r="D486" s="18"/>
      <c r="E486" s="18"/>
      <c r="F486" s="19"/>
      <c r="N486" s="47"/>
    </row>
    <row r="487" spans="4:14" s="20" customFormat="1" ht="13.5" x14ac:dyDescent="0.45">
      <c r="D487" s="18"/>
      <c r="E487" s="18"/>
      <c r="F487" s="19"/>
      <c r="N487" s="47"/>
    </row>
    <row r="488" spans="4:14" s="20" customFormat="1" ht="13.5" x14ac:dyDescent="0.45">
      <c r="D488" s="18"/>
      <c r="E488" s="18"/>
      <c r="F488" s="19"/>
      <c r="N488" s="47"/>
    </row>
    <row r="489" spans="4:14" s="20" customFormat="1" ht="13.5" x14ac:dyDescent="0.45">
      <c r="D489" s="18"/>
      <c r="E489" s="18"/>
      <c r="F489" s="19"/>
      <c r="N489" s="47"/>
    </row>
    <row r="490" spans="4:14" s="20" customFormat="1" ht="13.5" x14ac:dyDescent="0.45">
      <c r="D490" s="18"/>
      <c r="E490" s="18"/>
      <c r="F490" s="19"/>
      <c r="N490" s="47"/>
    </row>
    <row r="491" spans="4:14" s="20" customFormat="1" ht="13.5" x14ac:dyDescent="0.45">
      <c r="D491" s="18"/>
      <c r="E491" s="18"/>
      <c r="F491" s="19"/>
      <c r="N491" s="47"/>
    </row>
    <row r="492" spans="4:14" s="20" customFormat="1" ht="13.5" x14ac:dyDescent="0.45">
      <c r="D492" s="18"/>
      <c r="E492" s="18"/>
      <c r="F492" s="19"/>
      <c r="N492" s="47"/>
    </row>
    <row r="493" spans="4:14" s="20" customFormat="1" ht="13.5" x14ac:dyDescent="0.45">
      <c r="D493" s="18"/>
      <c r="E493" s="18"/>
      <c r="F493" s="19"/>
      <c r="N493" s="47"/>
    </row>
    <row r="494" spans="4:14" s="20" customFormat="1" ht="13.5" x14ac:dyDescent="0.45">
      <c r="D494" s="18"/>
      <c r="E494" s="18"/>
      <c r="F494" s="19"/>
      <c r="N494" s="47"/>
    </row>
    <row r="495" spans="4:14" s="20" customFormat="1" ht="13.5" x14ac:dyDescent="0.45">
      <c r="D495" s="18"/>
      <c r="E495" s="18"/>
      <c r="F495" s="19"/>
      <c r="N495" s="47"/>
    </row>
    <row r="496" spans="4:14" s="20" customFormat="1" ht="13.5" x14ac:dyDescent="0.45">
      <c r="D496" s="18"/>
      <c r="E496" s="18"/>
      <c r="F496" s="19"/>
      <c r="N496" s="47"/>
    </row>
    <row r="497" spans="4:14" s="20" customFormat="1" ht="13.5" x14ac:dyDescent="0.45">
      <c r="D497" s="18"/>
      <c r="E497" s="18"/>
      <c r="F497" s="19"/>
      <c r="N497" s="47"/>
    </row>
    <row r="498" spans="4:14" s="20" customFormat="1" ht="13.5" x14ac:dyDescent="0.45">
      <c r="D498" s="18"/>
      <c r="E498" s="18"/>
      <c r="F498" s="19"/>
      <c r="N498" s="47"/>
    </row>
    <row r="499" spans="4:14" s="20" customFormat="1" ht="13.5" x14ac:dyDescent="0.45">
      <c r="D499" s="18"/>
      <c r="E499" s="18"/>
      <c r="F499" s="19"/>
      <c r="N499" s="47"/>
    </row>
    <row r="500" spans="4:14" s="20" customFormat="1" ht="13.5" x14ac:dyDescent="0.45">
      <c r="D500" s="18"/>
      <c r="E500" s="18"/>
      <c r="F500" s="19"/>
      <c r="N500" s="47"/>
    </row>
    <row r="501" spans="4:14" s="20" customFormat="1" ht="13.5" x14ac:dyDescent="0.45">
      <c r="D501" s="18"/>
      <c r="E501" s="18"/>
      <c r="F501" s="19"/>
      <c r="N501" s="47"/>
    </row>
    <row r="502" spans="4:14" s="20" customFormat="1" ht="13.5" x14ac:dyDescent="0.45">
      <c r="D502" s="18"/>
      <c r="E502" s="18"/>
      <c r="F502" s="19"/>
      <c r="N502" s="47"/>
    </row>
    <row r="503" spans="4:14" s="20" customFormat="1" ht="13.5" x14ac:dyDescent="0.45">
      <c r="D503" s="18"/>
      <c r="E503" s="18"/>
      <c r="F503" s="19"/>
      <c r="N503" s="47"/>
    </row>
    <row r="504" spans="4:14" s="20" customFormat="1" ht="13.5" x14ac:dyDescent="0.45">
      <c r="D504" s="18"/>
      <c r="E504" s="18"/>
      <c r="F504" s="19"/>
      <c r="N504" s="47"/>
    </row>
    <row r="505" spans="4:14" s="20" customFormat="1" ht="13.5" x14ac:dyDescent="0.45">
      <c r="D505" s="18"/>
      <c r="E505" s="18"/>
      <c r="F505" s="19"/>
      <c r="N505" s="47"/>
    </row>
    <row r="506" spans="4:14" s="20" customFormat="1" ht="13.5" x14ac:dyDescent="0.45">
      <c r="D506" s="18"/>
      <c r="E506" s="18"/>
      <c r="F506" s="19"/>
      <c r="N506" s="47"/>
    </row>
    <row r="507" spans="4:14" s="20" customFormat="1" ht="13.5" x14ac:dyDescent="0.45">
      <c r="D507" s="18"/>
      <c r="E507" s="18"/>
      <c r="F507" s="19"/>
      <c r="N507" s="47"/>
    </row>
    <row r="508" spans="4:14" s="20" customFormat="1" ht="13.5" x14ac:dyDescent="0.45">
      <c r="D508" s="18"/>
      <c r="E508" s="18"/>
      <c r="F508" s="19"/>
      <c r="N508" s="47"/>
    </row>
    <row r="509" spans="4:14" s="20" customFormat="1" ht="13.5" x14ac:dyDescent="0.45">
      <c r="D509" s="18"/>
      <c r="E509" s="18"/>
      <c r="F509" s="19"/>
      <c r="N509" s="47"/>
    </row>
    <row r="510" spans="4:14" s="20" customFormat="1" ht="13.5" x14ac:dyDescent="0.45">
      <c r="D510" s="18"/>
      <c r="E510" s="18"/>
      <c r="F510" s="19"/>
      <c r="N510" s="47"/>
    </row>
    <row r="511" spans="4:14" s="20" customFormat="1" ht="13.5" x14ac:dyDescent="0.45">
      <c r="D511" s="18"/>
      <c r="E511" s="18"/>
      <c r="F511" s="19"/>
      <c r="N511" s="47"/>
    </row>
    <row r="512" spans="4:14" s="20" customFormat="1" ht="13.5" x14ac:dyDescent="0.45">
      <c r="D512" s="18"/>
      <c r="E512" s="18"/>
      <c r="F512" s="19"/>
      <c r="N512" s="47"/>
    </row>
    <row r="513" spans="4:14" s="20" customFormat="1" ht="13.5" x14ac:dyDescent="0.45">
      <c r="D513" s="18"/>
      <c r="E513" s="18"/>
      <c r="F513" s="19"/>
      <c r="N513" s="47"/>
    </row>
    <row r="514" spans="4:14" s="20" customFormat="1" ht="13.5" x14ac:dyDescent="0.45">
      <c r="D514" s="18"/>
      <c r="E514" s="18"/>
      <c r="F514" s="19"/>
      <c r="N514" s="47"/>
    </row>
    <row r="515" spans="4:14" s="20" customFormat="1" ht="13.5" x14ac:dyDescent="0.45">
      <c r="D515" s="18"/>
      <c r="E515" s="18"/>
      <c r="F515" s="19"/>
      <c r="N515" s="47"/>
    </row>
    <row r="516" spans="4:14" s="20" customFormat="1" ht="13.5" x14ac:dyDescent="0.45">
      <c r="D516" s="18"/>
      <c r="E516" s="18"/>
      <c r="F516" s="19"/>
      <c r="N516" s="47"/>
    </row>
    <row r="517" spans="4:14" s="20" customFormat="1" ht="13.5" x14ac:dyDescent="0.45">
      <c r="D517" s="18"/>
      <c r="E517" s="18"/>
      <c r="F517" s="19"/>
      <c r="N517" s="47"/>
    </row>
    <row r="518" spans="4:14" s="20" customFormat="1" ht="13.5" x14ac:dyDescent="0.45">
      <c r="D518" s="18"/>
      <c r="E518" s="18"/>
      <c r="F518" s="19"/>
      <c r="N518" s="47"/>
    </row>
    <row r="519" spans="4:14" s="20" customFormat="1" ht="13.5" x14ac:dyDescent="0.45">
      <c r="D519" s="18"/>
      <c r="E519" s="18"/>
      <c r="F519" s="19"/>
      <c r="N519" s="47"/>
    </row>
    <row r="520" spans="4:14" s="20" customFormat="1" ht="13.5" x14ac:dyDescent="0.45">
      <c r="D520" s="18"/>
      <c r="E520" s="18"/>
      <c r="F520" s="19"/>
      <c r="N520" s="47"/>
    </row>
    <row r="521" spans="4:14" s="20" customFormat="1" ht="13.5" x14ac:dyDescent="0.45">
      <c r="D521" s="18"/>
      <c r="E521" s="18"/>
      <c r="F521" s="19"/>
      <c r="N521" s="47"/>
    </row>
    <row r="522" spans="4:14" s="20" customFormat="1" ht="13.5" x14ac:dyDescent="0.45">
      <c r="D522" s="18"/>
      <c r="E522" s="18"/>
      <c r="F522" s="19"/>
      <c r="N522" s="47"/>
    </row>
    <row r="523" spans="4:14" s="20" customFormat="1" ht="13.5" x14ac:dyDescent="0.45">
      <c r="D523" s="18"/>
      <c r="E523" s="18"/>
      <c r="F523" s="19"/>
      <c r="N523" s="47"/>
    </row>
    <row r="524" spans="4:14" s="20" customFormat="1" ht="13.5" x14ac:dyDescent="0.45">
      <c r="D524" s="18"/>
      <c r="E524" s="18"/>
      <c r="F524" s="19"/>
      <c r="N524" s="47"/>
    </row>
    <row r="525" spans="4:14" s="20" customFormat="1" ht="13.5" x14ac:dyDescent="0.45">
      <c r="D525" s="18"/>
      <c r="E525" s="18"/>
      <c r="F525" s="19"/>
      <c r="N525" s="47"/>
    </row>
    <row r="526" spans="4:14" s="20" customFormat="1" ht="13.5" x14ac:dyDescent="0.45">
      <c r="D526" s="18"/>
      <c r="E526" s="18"/>
      <c r="F526" s="19"/>
      <c r="N526" s="47"/>
    </row>
    <row r="527" spans="4:14" s="20" customFormat="1" ht="13.5" x14ac:dyDescent="0.45">
      <c r="D527" s="18"/>
      <c r="E527" s="18"/>
      <c r="F527" s="19"/>
      <c r="N527" s="47"/>
    </row>
    <row r="528" spans="4:14" s="20" customFormat="1" ht="13.5" x14ac:dyDescent="0.45">
      <c r="D528" s="18"/>
      <c r="E528" s="18"/>
      <c r="F528" s="19"/>
      <c r="N528" s="47"/>
    </row>
    <row r="529" spans="4:14" s="20" customFormat="1" ht="13.5" x14ac:dyDescent="0.45">
      <c r="D529" s="18"/>
      <c r="E529" s="18"/>
      <c r="F529" s="19"/>
      <c r="N529" s="47"/>
    </row>
    <row r="530" spans="4:14" s="20" customFormat="1" ht="13.5" x14ac:dyDescent="0.45">
      <c r="D530" s="18"/>
      <c r="E530" s="18"/>
      <c r="F530" s="19"/>
      <c r="N530" s="47"/>
    </row>
    <row r="531" spans="4:14" s="20" customFormat="1" ht="13.5" x14ac:dyDescent="0.45">
      <c r="D531" s="18"/>
      <c r="E531" s="18"/>
      <c r="F531" s="19"/>
      <c r="N531" s="47"/>
    </row>
    <row r="532" spans="4:14" s="20" customFormat="1" ht="13.5" x14ac:dyDescent="0.45">
      <c r="D532" s="18"/>
      <c r="E532" s="18"/>
      <c r="F532" s="19"/>
      <c r="N532" s="47"/>
    </row>
    <row r="533" spans="4:14" s="20" customFormat="1" ht="13.5" x14ac:dyDescent="0.45">
      <c r="D533" s="18"/>
      <c r="E533" s="18"/>
      <c r="F533" s="19"/>
      <c r="N533" s="47"/>
    </row>
    <row r="534" spans="4:14" s="20" customFormat="1" ht="13.5" x14ac:dyDescent="0.45">
      <c r="D534" s="18"/>
      <c r="E534" s="18"/>
      <c r="F534" s="19"/>
      <c r="N534" s="47"/>
    </row>
    <row r="535" spans="4:14" s="20" customFormat="1" ht="13.5" x14ac:dyDescent="0.45">
      <c r="D535" s="18"/>
      <c r="E535" s="18"/>
      <c r="F535" s="19"/>
      <c r="N535" s="47"/>
    </row>
    <row r="536" spans="4:14" s="20" customFormat="1" ht="13.5" x14ac:dyDescent="0.45">
      <c r="D536" s="18"/>
      <c r="E536" s="18"/>
      <c r="F536" s="19"/>
      <c r="N536" s="47"/>
    </row>
    <row r="537" spans="4:14" s="20" customFormat="1" ht="13.5" x14ac:dyDescent="0.45">
      <c r="D537" s="18"/>
      <c r="E537" s="18"/>
      <c r="F537" s="19"/>
      <c r="N537" s="47"/>
    </row>
    <row r="538" spans="4:14" s="20" customFormat="1" ht="13.5" x14ac:dyDescent="0.45">
      <c r="D538" s="18"/>
      <c r="E538" s="18"/>
      <c r="F538" s="19"/>
      <c r="N538" s="47"/>
    </row>
    <row r="539" spans="4:14" s="20" customFormat="1" ht="13.5" x14ac:dyDescent="0.45">
      <c r="D539" s="18"/>
      <c r="E539" s="18"/>
      <c r="F539" s="19"/>
      <c r="N539" s="47"/>
    </row>
    <row r="540" spans="4:14" s="20" customFormat="1" ht="13.5" x14ac:dyDescent="0.45">
      <c r="D540" s="18"/>
      <c r="E540" s="18"/>
      <c r="F540" s="19"/>
      <c r="N540" s="47"/>
    </row>
    <row r="541" spans="4:14" s="20" customFormat="1" ht="13.5" x14ac:dyDescent="0.45">
      <c r="D541" s="18"/>
      <c r="E541" s="18"/>
      <c r="F541" s="19"/>
      <c r="N541" s="47"/>
    </row>
    <row r="542" spans="4:14" s="20" customFormat="1" ht="13.5" x14ac:dyDescent="0.45">
      <c r="D542" s="18"/>
      <c r="E542" s="18"/>
      <c r="F542" s="19"/>
      <c r="N542" s="47"/>
    </row>
    <row r="543" spans="4:14" s="20" customFormat="1" ht="13.5" x14ac:dyDescent="0.45">
      <c r="D543" s="18"/>
      <c r="E543" s="18"/>
      <c r="F543" s="19"/>
      <c r="N543" s="47"/>
    </row>
    <row r="544" spans="4:14" s="20" customFormat="1" ht="13.5" x14ac:dyDescent="0.45">
      <c r="D544" s="18"/>
      <c r="E544" s="18"/>
      <c r="F544" s="19"/>
      <c r="N544" s="47"/>
    </row>
    <row r="545" spans="4:14" s="20" customFormat="1" ht="13.5" x14ac:dyDescent="0.45">
      <c r="D545" s="18"/>
      <c r="E545" s="18"/>
      <c r="F545" s="19"/>
      <c r="N545" s="47"/>
    </row>
    <row r="546" spans="4:14" s="20" customFormat="1" ht="13.5" x14ac:dyDescent="0.45">
      <c r="D546" s="18"/>
      <c r="E546" s="18"/>
      <c r="F546" s="19"/>
      <c r="N546" s="47"/>
    </row>
    <row r="547" spans="4:14" s="20" customFormat="1" ht="13.5" x14ac:dyDescent="0.45">
      <c r="D547" s="18"/>
      <c r="E547" s="18"/>
      <c r="F547" s="19"/>
      <c r="N547" s="47"/>
    </row>
    <row r="548" spans="4:14" s="20" customFormat="1" ht="13.5" x14ac:dyDescent="0.45">
      <c r="D548" s="18"/>
      <c r="E548" s="18"/>
      <c r="F548" s="19"/>
      <c r="N548" s="47"/>
    </row>
    <row r="549" spans="4:14" s="20" customFormat="1" ht="13.5" x14ac:dyDescent="0.45">
      <c r="D549" s="18"/>
      <c r="E549" s="18"/>
      <c r="F549" s="19"/>
      <c r="N549" s="47"/>
    </row>
    <row r="550" spans="4:14" s="20" customFormat="1" ht="13.5" x14ac:dyDescent="0.45">
      <c r="D550" s="18"/>
      <c r="E550" s="18"/>
      <c r="F550" s="19"/>
      <c r="N550" s="47"/>
    </row>
    <row r="551" spans="4:14" s="20" customFormat="1" ht="13.5" x14ac:dyDescent="0.45">
      <c r="D551" s="18"/>
      <c r="E551" s="18"/>
      <c r="F551" s="19"/>
      <c r="N551" s="47"/>
    </row>
    <row r="552" spans="4:14" s="20" customFormat="1" ht="13.5" x14ac:dyDescent="0.45">
      <c r="D552" s="18"/>
      <c r="E552" s="18"/>
      <c r="F552" s="19"/>
      <c r="N552" s="47"/>
    </row>
    <row r="553" spans="4:14" s="20" customFormat="1" ht="13.5" x14ac:dyDescent="0.45">
      <c r="D553" s="18"/>
      <c r="E553" s="18"/>
      <c r="F553" s="19"/>
      <c r="N553" s="47"/>
    </row>
    <row r="554" spans="4:14" s="20" customFormat="1" ht="13.5" x14ac:dyDescent="0.45">
      <c r="D554" s="18"/>
      <c r="E554" s="18"/>
      <c r="F554" s="19"/>
      <c r="N554" s="47"/>
    </row>
    <row r="555" spans="4:14" s="20" customFormat="1" ht="13.5" x14ac:dyDescent="0.45">
      <c r="D555" s="18"/>
      <c r="E555" s="18"/>
      <c r="F555" s="19"/>
      <c r="N555" s="47"/>
    </row>
    <row r="556" spans="4:14" s="20" customFormat="1" ht="13.5" x14ac:dyDescent="0.45">
      <c r="D556" s="18"/>
      <c r="E556" s="18"/>
      <c r="F556" s="19"/>
      <c r="N556" s="47"/>
    </row>
    <row r="557" spans="4:14" s="20" customFormat="1" ht="13.5" x14ac:dyDescent="0.45">
      <c r="D557" s="18"/>
      <c r="E557" s="18"/>
      <c r="F557" s="19"/>
      <c r="N557" s="47"/>
    </row>
    <row r="558" spans="4:14" s="20" customFormat="1" ht="13.5" x14ac:dyDescent="0.45">
      <c r="D558" s="18"/>
      <c r="E558" s="18"/>
      <c r="F558" s="19"/>
      <c r="N558" s="47"/>
    </row>
    <row r="559" spans="4:14" s="20" customFormat="1" ht="13.5" x14ac:dyDescent="0.45">
      <c r="D559" s="18"/>
      <c r="E559" s="18"/>
      <c r="F559" s="19"/>
      <c r="N559" s="47"/>
    </row>
    <row r="560" spans="4:14" s="20" customFormat="1" ht="13.5" x14ac:dyDescent="0.45">
      <c r="D560" s="18"/>
      <c r="E560" s="18"/>
      <c r="F560" s="19"/>
      <c r="N560" s="47"/>
    </row>
    <row r="561" spans="4:14" s="20" customFormat="1" ht="13.5" x14ac:dyDescent="0.45">
      <c r="D561" s="18"/>
      <c r="E561" s="18"/>
      <c r="F561" s="19"/>
      <c r="N561" s="47"/>
    </row>
    <row r="562" spans="4:14" s="20" customFormat="1" ht="13.5" x14ac:dyDescent="0.45">
      <c r="D562" s="18"/>
      <c r="E562" s="18"/>
      <c r="F562" s="19"/>
      <c r="N562" s="47"/>
    </row>
    <row r="563" spans="4:14" s="20" customFormat="1" ht="13.5" x14ac:dyDescent="0.45">
      <c r="D563" s="18"/>
      <c r="E563" s="18"/>
      <c r="F563" s="19"/>
      <c r="N563" s="47"/>
    </row>
    <row r="564" spans="4:14" s="20" customFormat="1" ht="13.5" x14ac:dyDescent="0.45">
      <c r="D564" s="18"/>
      <c r="E564" s="18"/>
      <c r="F564" s="19"/>
      <c r="N564" s="47"/>
    </row>
    <row r="565" spans="4:14" s="20" customFormat="1" ht="13.5" x14ac:dyDescent="0.45">
      <c r="D565" s="18"/>
      <c r="E565" s="18"/>
      <c r="F565" s="19"/>
      <c r="N565" s="47"/>
    </row>
    <row r="566" spans="4:14" s="20" customFormat="1" ht="13.5" x14ac:dyDescent="0.45">
      <c r="D566" s="18"/>
      <c r="E566" s="18"/>
      <c r="F566" s="19"/>
      <c r="N566" s="47"/>
    </row>
    <row r="567" spans="4:14" s="20" customFormat="1" ht="13.5" x14ac:dyDescent="0.45">
      <c r="D567" s="18"/>
      <c r="E567" s="18"/>
      <c r="F567" s="19"/>
      <c r="N567" s="47"/>
    </row>
    <row r="568" spans="4:14" s="20" customFormat="1" ht="13.5" x14ac:dyDescent="0.45">
      <c r="D568" s="18"/>
      <c r="E568" s="18"/>
      <c r="F568" s="19"/>
      <c r="N568" s="47"/>
    </row>
    <row r="569" spans="4:14" s="20" customFormat="1" ht="13.5" x14ac:dyDescent="0.45">
      <c r="D569" s="18"/>
      <c r="E569" s="18"/>
      <c r="F569" s="19"/>
      <c r="N569" s="47"/>
    </row>
    <row r="570" spans="4:14" s="20" customFormat="1" ht="13.5" x14ac:dyDescent="0.45">
      <c r="D570" s="18"/>
      <c r="E570" s="18"/>
      <c r="F570" s="19"/>
      <c r="N570" s="47"/>
    </row>
    <row r="571" spans="4:14" s="20" customFormat="1" ht="13.5" x14ac:dyDescent="0.45">
      <c r="D571" s="18"/>
      <c r="E571" s="18"/>
      <c r="F571" s="19"/>
      <c r="N571" s="47"/>
    </row>
    <row r="572" spans="4:14" s="20" customFormat="1" ht="13.5" x14ac:dyDescent="0.45">
      <c r="D572" s="18"/>
      <c r="E572" s="18"/>
      <c r="F572" s="19"/>
      <c r="N572" s="47"/>
    </row>
    <row r="573" spans="4:14" s="20" customFormat="1" ht="13.5" x14ac:dyDescent="0.45">
      <c r="D573" s="18"/>
      <c r="E573" s="18"/>
      <c r="F573" s="19"/>
      <c r="N573" s="47"/>
    </row>
    <row r="574" spans="4:14" s="20" customFormat="1" ht="13.5" x14ac:dyDescent="0.45">
      <c r="D574" s="18"/>
      <c r="E574" s="18"/>
      <c r="F574" s="19"/>
      <c r="N574" s="47"/>
    </row>
    <row r="575" spans="4:14" s="20" customFormat="1" ht="13.5" x14ac:dyDescent="0.45">
      <c r="D575" s="18"/>
      <c r="E575" s="18"/>
      <c r="F575" s="19"/>
      <c r="N575" s="47"/>
    </row>
    <row r="576" spans="4:14" s="20" customFormat="1" ht="13.5" x14ac:dyDescent="0.45">
      <c r="D576" s="18"/>
      <c r="E576" s="18"/>
      <c r="F576" s="19"/>
      <c r="N576" s="47"/>
    </row>
    <row r="577" spans="4:14" s="20" customFormat="1" ht="13.5" x14ac:dyDescent="0.45">
      <c r="D577" s="18"/>
      <c r="E577" s="18"/>
      <c r="F577" s="19"/>
      <c r="N577" s="47"/>
    </row>
    <row r="578" spans="4:14" s="20" customFormat="1" ht="13.5" x14ac:dyDescent="0.45">
      <c r="D578" s="18"/>
      <c r="E578" s="18"/>
      <c r="F578" s="19"/>
      <c r="N578" s="47"/>
    </row>
    <row r="579" spans="4:14" s="20" customFormat="1" ht="13.5" x14ac:dyDescent="0.45">
      <c r="D579" s="18"/>
      <c r="E579" s="18"/>
      <c r="F579" s="19"/>
      <c r="N579" s="47"/>
    </row>
    <row r="580" spans="4:14" s="20" customFormat="1" ht="13.5" x14ac:dyDescent="0.45">
      <c r="D580" s="18"/>
      <c r="E580" s="18"/>
      <c r="F580" s="19"/>
      <c r="N580" s="47"/>
    </row>
    <row r="581" spans="4:14" s="20" customFormat="1" ht="13.5" x14ac:dyDescent="0.45">
      <c r="D581" s="18"/>
      <c r="E581" s="18"/>
      <c r="F581" s="19"/>
      <c r="N581" s="47"/>
    </row>
    <row r="582" spans="4:14" s="20" customFormat="1" ht="13.5" x14ac:dyDescent="0.45">
      <c r="D582" s="18"/>
      <c r="E582" s="18"/>
      <c r="F582" s="19"/>
      <c r="N582" s="47"/>
    </row>
    <row r="583" spans="4:14" s="20" customFormat="1" ht="13.5" x14ac:dyDescent="0.45">
      <c r="D583" s="18"/>
      <c r="E583" s="18"/>
      <c r="F583" s="19"/>
      <c r="N583" s="47"/>
    </row>
    <row r="584" spans="4:14" s="20" customFormat="1" ht="13.5" x14ac:dyDescent="0.45">
      <c r="D584" s="18"/>
      <c r="E584" s="18"/>
      <c r="F584" s="19"/>
      <c r="N584" s="47"/>
    </row>
    <row r="585" spans="4:14" s="20" customFormat="1" ht="13.5" x14ac:dyDescent="0.45">
      <c r="D585" s="18"/>
      <c r="E585" s="18"/>
      <c r="F585" s="19"/>
      <c r="N585" s="47"/>
    </row>
    <row r="586" spans="4:14" s="20" customFormat="1" ht="13.5" x14ac:dyDescent="0.45">
      <c r="D586" s="18"/>
      <c r="E586" s="18"/>
      <c r="F586" s="19"/>
      <c r="N586" s="47"/>
    </row>
    <row r="587" spans="4:14" s="20" customFormat="1" ht="13.5" x14ac:dyDescent="0.45">
      <c r="D587" s="18"/>
      <c r="E587" s="18"/>
      <c r="F587" s="19"/>
      <c r="N587" s="47"/>
    </row>
    <row r="588" spans="4:14" s="20" customFormat="1" ht="13.5" x14ac:dyDescent="0.45">
      <c r="D588" s="18"/>
      <c r="E588" s="18"/>
      <c r="F588" s="19"/>
      <c r="N588" s="47"/>
    </row>
    <row r="589" spans="4:14" s="20" customFormat="1" ht="13.5" x14ac:dyDescent="0.45">
      <c r="D589" s="18"/>
      <c r="E589" s="18"/>
      <c r="F589" s="19"/>
      <c r="N589" s="47"/>
    </row>
    <row r="590" spans="4:14" s="20" customFormat="1" ht="13.5" x14ac:dyDescent="0.45">
      <c r="D590" s="18"/>
      <c r="E590" s="18"/>
      <c r="F590" s="19"/>
      <c r="N590" s="47"/>
    </row>
    <row r="591" spans="4:14" s="20" customFormat="1" ht="13.5" x14ac:dyDescent="0.45">
      <c r="D591" s="18"/>
      <c r="E591" s="18"/>
      <c r="F591" s="19"/>
      <c r="N591" s="47"/>
    </row>
    <row r="592" spans="4:14" s="20" customFormat="1" ht="13.5" x14ac:dyDescent="0.45">
      <c r="D592" s="18"/>
      <c r="E592" s="18"/>
      <c r="F592" s="19"/>
      <c r="N592" s="47"/>
    </row>
    <row r="593" spans="4:14" s="20" customFormat="1" ht="13.5" x14ac:dyDescent="0.45">
      <c r="D593" s="18"/>
      <c r="E593" s="18"/>
      <c r="F593" s="19"/>
      <c r="N593" s="47"/>
    </row>
    <row r="594" spans="4:14" s="20" customFormat="1" ht="13.5" x14ac:dyDescent="0.45">
      <c r="D594" s="18"/>
      <c r="E594" s="18"/>
      <c r="F594" s="19"/>
      <c r="N594" s="47"/>
    </row>
    <row r="595" spans="4:14" s="20" customFormat="1" ht="13.5" x14ac:dyDescent="0.45">
      <c r="D595" s="18"/>
      <c r="E595" s="18"/>
      <c r="F595" s="19"/>
      <c r="N595" s="47"/>
    </row>
    <row r="596" spans="4:14" s="20" customFormat="1" ht="13.5" x14ac:dyDescent="0.45">
      <c r="D596" s="18"/>
      <c r="E596" s="18"/>
      <c r="F596" s="19"/>
      <c r="N596" s="47"/>
    </row>
    <row r="597" spans="4:14" s="20" customFormat="1" ht="13.5" x14ac:dyDescent="0.45">
      <c r="D597" s="18"/>
      <c r="E597" s="18"/>
      <c r="F597" s="19"/>
      <c r="N597" s="47"/>
    </row>
    <row r="598" spans="4:14" s="20" customFormat="1" ht="13.5" x14ac:dyDescent="0.45">
      <c r="D598" s="18"/>
      <c r="E598" s="18"/>
      <c r="F598" s="19"/>
      <c r="N598" s="47"/>
    </row>
    <row r="599" spans="4:14" s="20" customFormat="1" ht="13.5" x14ac:dyDescent="0.45">
      <c r="D599" s="18"/>
      <c r="E599" s="18"/>
      <c r="F599" s="19"/>
      <c r="N599" s="47"/>
    </row>
    <row r="600" spans="4:14" s="20" customFormat="1" ht="13.5" x14ac:dyDescent="0.45">
      <c r="D600" s="18"/>
      <c r="E600" s="18"/>
      <c r="F600" s="19"/>
      <c r="N600" s="47"/>
    </row>
    <row r="601" spans="4:14" s="20" customFormat="1" ht="13.5" x14ac:dyDescent="0.45">
      <c r="D601" s="18"/>
      <c r="E601" s="18"/>
      <c r="F601" s="19"/>
      <c r="N601" s="47"/>
    </row>
    <row r="602" spans="4:14" s="20" customFormat="1" ht="13.5" x14ac:dyDescent="0.45">
      <c r="D602" s="18"/>
      <c r="E602" s="18"/>
      <c r="F602" s="19"/>
      <c r="N602" s="47"/>
    </row>
    <row r="603" spans="4:14" s="20" customFormat="1" ht="13.5" x14ac:dyDescent="0.45">
      <c r="D603" s="18"/>
      <c r="E603" s="18"/>
      <c r="F603" s="19"/>
      <c r="N603" s="47"/>
    </row>
    <row r="604" spans="4:14" s="20" customFormat="1" ht="13.5" x14ac:dyDescent="0.45">
      <c r="D604" s="18"/>
      <c r="E604" s="18"/>
      <c r="F604" s="19"/>
      <c r="N604" s="47"/>
    </row>
    <row r="605" spans="4:14" s="20" customFormat="1" ht="13.5" x14ac:dyDescent="0.45">
      <c r="D605" s="18"/>
      <c r="E605" s="18"/>
      <c r="F605" s="19"/>
      <c r="N605" s="47"/>
    </row>
    <row r="606" spans="4:14" s="20" customFormat="1" ht="13.5" x14ac:dyDescent="0.45">
      <c r="D606" s="18"/>
      <c r="E606" s="18"/>
      <c r="F606" s="19"/>
      <c r="N606" s="47"/>
    </row>
    <row r="607" spans="4:14" s="20" customFormat="1" ht="13.5" x14ac:dyDescent="0.45">
      <c r="D607" s="18"/>
      <c r="E607" s="18"/>
      <c r="F607" s="19"/>
      <c r="N607" s="47"/>
    </row>
    <row r="608" spans="4:14" s="20" customFormat="1" ht="13.5" x14ac:dyDescent="0.45">
      <c r="D608" s="18"/>
      <c r="E608" s="18"/>
      <c r="F608" s="19"/>
      <c r="N608" s="47"/>
    </row>
    <row r="609" spans="4:14" s="20" customFormat="1" ht="13.5" x14ac:dyDescent="0.45">
      <c r="D609" s="18"/>
      <c r="E609" s="18"/>
      <c r="F609" s="19"/>
      <c r="N609" s="47"/>
    </row>
    <row r="610" spans="4:14" s="20" customFormat="1" ht="13.5" x14ac:dyDescent="0.45">
      <c r="D610" s="18"/>
      <c r="E610" s="18"/>
      <c r="F610" s="19"/>
      <c r="N610" s="47"/>
    </row>
    <row r="611" spans="4:14" s="20" customFormat="1" ht="13.5" x14ac:dyDescent="0.45">
      <c r="D611" s="18"/>
      <c r="E611" s="18"/>
      <c r="F611" s="19"/>
      <c r="N611" s="47"/>
    </row>
    <row r="612" spans="4:14" s="20" customFormat="1" ht="13.5" x14ac:dyDescent="0.45">
      <c r="D612" s="18"/>
      <c r="E612" s="18"/>
      <c r="F612" s="19"/>
      <c r="N612" s="47"/>
    </row>
    <row r="613" spans="4:14" s="20" customFormat="1" ht="13.5" x14ac:dyDescent="0.45">
      <c r="D613" s="18"/>
      <c r="E613" s="18"/>
      <c r="F613" s="19"/>
      <c r="N613" s="47"/>
    </row>
    <row r="614" spans="4:14" s="20" customFormat="1" ht="13.5" x14ac:dyDescent="0.45">
      <c r="D614" s="18"/>
      <c r="E614" s="18"/>
      <c r="F614" s="19"/>
      <c r="N614" s="47"/>
    </row>
    <row r="615" spans="4:14" s="20" customFormat="1" ht="13.5" x14ac:dyDescent="0.45">
      <c r="D615" s="18"/>
      <c r="E615" s="18"/>
      <c r="F615" s="19"/>
      <c r="N615" s="47"/>
    </row>
    <row r="616" spans="4:14" s="20" customFormat="1" ht="13.5" x14ac:dyDescent="0.45">
      <c r="D616" s="18"/>
      <c r="E616" s="18"/>
      <c r="F616" s="19"/>
      <c r="N616" s="47"/>
    </row>
    <row r="617" spans="4:14" s="20" customFormat="1" ht="13.5" x14ac:dyDescent="0.45">
      <c r="D617" s="18"/>
      <c r="E617" s="18"/>
      <c r="F617" s="19"/>
      <c r="N617" s="47"/>
    </row>
    <row r="618" spans="4:14" s="20" customFormat="1" ht="13.5" x14ac:dyDescent="0.45">
      <c r="D618" s="18"/>
      <c r="E618" s="18"/>
      <c r="F618" s="19"/>
      <c r="N618" s="47"/>
    </row>
    <row r="619" spans="4:14" s="20" customFormat="1" ht="13.5" x14ac:dyDescent="0.45">
      <c r="D619" s="18"/>
      <c r="E619" s="18"/>
      <c r="F619" s="19"/>
      <c r="N619" s="47"/>
    </row>
    <row r="620" spans="4:14" s="20" customFormat="1" ht="13.5" x14ac:dyDescent="0.45">
      <c r="D620" s="18"/>
      <c r="E620" s="18"/>
      <c r="F620" s="19"/>
      <c r="N620" s="47"/>
    </row>
    <row r="621" spans="4:14" s="20" customFormat="1" ht="13.5" x14ac:dyDescent="0.45">
      <c r="D621" s="18"/>
      <c r="E621" s="18"/>
      <c r="F621" s="19"/>
      <c r="N621" s="47"/>
    </row>
    <row r="622" spans="4:14" s="20" customFormat="1" ht="13.5" x14ac:dyDescent="0.45">
      <c r="D622" s="18"/>
      <c r="E622" s="18"/>
      <c r="F622" s="19"/>
      <c r="N622" s="47"/>
    </row>
    <row r="623" spans="4:14" s="20" customFormat="1" ht="13.5" x14ac:dyDescent="0.45">
      <c r="D623" s="18"/>
      <c r="E623" s="18"/>
      <c r="F623" s="19"/>
      <c r="N623" s="47"/>
    </row>
    <row r="624" spans="4:14" s="20" customFormat="1" ht="13.5" x14ac:dyDescent="0.45">
      <c r="D624" s="18"/>
      <c r="E624" s="18"/>
      <c r="F624" s="19"/>
      <c r="N624" s="47"/>
    </row>
    <row r="625" spans="4:14" s="20" customFormat="1" ht="13.5" x14ac:dyDescent="0.45">
      <c r="D625" s="18"/>
      <c r="E625" s="18"/>
      <c r="F625" s="19"/>
      <c r="N625" s="47"/>
    </row>
    <row r="626" spans="4:14" s="20" customFormat="1" ht="13.5" x14ac:dyDescent="0.45">
      <c r="D626" s="18"/>
      <c r="E626" s="18"/>
      <c r="F626" s="19"/>
      <c r="N626" s="47"/>
    </row>
    <row r="627" spans="4:14" s="20" customFormat="1" ht="13.5" x14ac:dyDescent="0.45">
      <c r="D627" s="18"/>
      <c r="E627" s="18"/>
      <c r="F627" s="19"/>
      <c r="N627" s="47"/>
    </row>
    <row r="628" spans="4:14" s="20" customFormat="1" ht="13.5" x14ac:dyDescent="0.45">
      <c r="D628" s="18"/>
      <c r="E628" s="18"/>
      <c r="F628" s="19"/>
      <c r="N628" s="47"/>
    </row>
    <row r="629" spans="4:14" s="20" customFormat="1" ht="13.5" x14ac:dyDescent="0.45">
      <c r="D629" s="18"/>
      <c r="E629" s="18"/>
      <c r="F629" s="19"/>
      <c r="N629" s="47"/>
    </row>
    <row r="630" spans="4:14" s="20" customFormat="1" ht="13.5" x14ac:dyDescent="0.45">
      <c r="D630" s="18"/>
      <c r="E630" s="18"/>
      <c r="F630" s="19"/>
      <c r="N630" s="47"/>
    </row>
    <row r="631" spans="4:14" s="20" customFormat="1" ht="13.5" x14ac:dyDescent="0.45">
      <c r="D631" s="18"/>
      <c r="E631" s="18"/>
      <c r="F631" s="19"/>
      <c r="N631" s="47"/>
    </row>
    <row r="632" spans="4:14" s="20" customFormat="1" ht="13.5" x14ac:dyDescent="0.45">
      <c r="D632" s="18"/>
      <c r="E632" s="18"/>
      <c r="F632" s="19"/>
      <c r="N632" s="47"/>
    </row>
    <row r="633" spans="4:14" s="20" customFormat="1" ht="13.5" x14ac:dyDescent="0.45">
      <c r="D633" s="18"/>
      <c r="E633" s="18"/>
      <c r="F633" s="19"/>
      <c r="N633" s="47"/>
    </row>
    <row r="634" spans="4:14" s="20" customFormat="1" ht="13.5" x14ac:dyDescent="0.45">
      <c r="D634" s="18"/>
      <c r="E634" s="18"/>
      <c r="F634" s="19"/>
      <c r="N634" s="47"/>
    </row>
    <row r="635" spans="4:14" s="20" customFormat="1" ht="13.5" x14ac:dyDescent="0.45">
      <c r="D635" s="18"/>
      <c r="E635" s="18"/>
      <c r="F635" s="19"/>
      <c r="N635" s="47"/>
    </row>
    <row r="636" spans="4:14" s="20" customFormat="1" ht="13.5" x14ac:dyDescent="0.45">
      <c r="D636" s="18"/>
      <c r="E636" s="18"/>
      <c r="F636" s="19"/>
      <c r="N636" s="47"/>
    </row>
    <row r="637" spans="4:14" s="20" customFormat="1" ht="13.5" x14ac:dyDescent="0.45">
      <c r="D637" s="18"/>
      <c r="E637" s="18"/>
      <c r="F637" s="19"/>
      <c r="N637" s="47"/>
    </row>
    <row r="638" spans="4:14" s="20" customFormat="1" ht="13.5" x14ac:dyDescent="0.45">
      <c r="D638" s="18"/>
      <c r="E638" s="18"/>
      <c r="F638" s="19"/>
      <c r="N638" s="47"/>
    </row>
    <row r="639" spans="4:14" s="20" customFormat="1" ht="13.5" x14ac:dyDescent="0.45">
      <c r="D639" s="18"/>
      <c r="E639" s="18"/>
      <c r="F639" s="19"/>
      <c r="N639" s="47"/>
    </row>
    <row r="640" spans="4:14" s="20" customFormat="1" ht="13.5" x14ac:dyDescent="0.45">
      <c r="D640" s="18"/>
      <c r="E640" s="18"/>
      <c r="F640" s="19"/>
      <c r="N640" s="47"/>
    </row>
    <row r="641" spans="4:14" s="20" customFormat="1" ht="13.5" x14ac:dyDescent="0.45">
      <c r="D641" s="18"/>
      <c r="E641" s="18"/>
      <c r="F641" s="19"/>
      <c r="N641" s="47"/>
    </row>
    <row r="642" spans="4:14" s="20" customFormat="1" ht="13.5" x14ac:dyDescent="0.45">
      <c r="D642" s="18"/>
      <c r="E642" s="18"/>
      <c r="F642" s="19"/>
      <c r="N642" s="47"/>
    </row>
    <row r="643" spans="4:14" s="20" customFormat="1" ht="13.5" x14ac:dyDescent="0.45">
      <c r="D643" s="18"/>
      <c r="E643" s="18"/>
      <c r="F643" s="19"/>
      <c r="N643" s="47"/>
    </row>
    <row r="644" spans="4:14" s="20" customFormat="1" ht="13.5" x14ac:dyDescent="0.45">
      <c r="D644" s="18"/>
      <c r="E644" s="18"/>
      <c r="F644" s="19"/>
      <c r="N644" s="47"/>
    </row>
    <row r="645" spans="4:14" s="20" customFormat="1" ht="13.5" x14ac:dyDescent="0.45">
      <c r="D645" s="18"/>
      <c r="E645" s="18"/>
      <c r="F645" s="19"/>
      <c r="N645" s="47"/>
    </row>
    <row r="646" spans="4:14" s="20" customFormat="1" ht="13.5" x14ac:dyDescent="0.45">
      <c r="D646" s="18"/>
      <c r="E646" s="18"/>
      <c r="F646" s="19"/>
      <c r="N646" s="47"/>
    </row>
    <row r="647" spans="4:14" s="20" customFormat="1" ht="13.5" x14ac:dyDescent="0.45">
      <c r="D647" s="18"/>
      <c r="E647" s="18"/>
      <c r="F647" s="19"/>
      <c r="N647" s="47"/>
    </row>
    <row r="648" spans="4:14" s="20" customFormat="1" ht="13.5" x14ac:dyDescent="0.45">
      <c r="D648" s="18"/>
      <c r="E648" s="18"/>
      <c r="F648" s="19"/>
      <c r="N648" s="47"/>
    </row>
    <row r="649" spans="4:14" s="20" customFormat="1" ht="13.5" x14ac:dyDescent="0.45">
      <c r="D649" s="18"/>
      <c r="E649" s="18"/>
      <c r="F649" s="19"/>
      <c r="N649" s="47"/>
    </row>
    <row r="650" spans="4:14" s="20" customFormat="1" ht="13.5" x14ac:dyDescent="0.45">
      <c r="D650" s="18"/>
      <c r="E650" s="18"/>
      <c r="F650" s="19"/>
      <c r="N650" s="47"/>
    </row>
    <row r="651" spans="4:14" s="20" customFormat="1" ht="13.5" x14ac:dyDescent="0.45">
      <c r="D651" s="18"/>
      <c r="E651" s="18"/>
      <c r="F651" s="19"/>
      <c r="N651" s="47"/>
    </row>
    <row r="652" spans="4:14" s="20" customFormat="1" ht="13.5" x14ac:dyDescent="0.45">
      <c r="D652" s="18"/>
      <c r="E652" s="18"/>
      <c r="F652" s="19"/>
      <c r="N652" s="47"/>
    </row>
    <row r="653" spans="4:14" s="20" customFormat="1" ht="13.5" x14ac:dyDescent="0.45">
      <c r="D653" s="18"/>
      <c r="E653" s="18"/>
      <c r="F653" s="19"/>
      <c r="N653" s="47"/>
    </row>
    <row r="654" spans="4:14" s="20" customFormat="1" ht="13.5" x14ac:dyDescent="0.45">
      <c r="D654" s="18"/>
      <c r="E654" s="18"/>
      <c r="F654" s="19"/>
      <c r="N654" s="47"/>
    </row>
    <row r="655" spans="4:14" s="20" customFormat="1" ht="13.5" x14ac:dyDescent="0.45">
      <c r="D655" s="18"/>
      <c r="E655" s="18"/>
      <c r="F655" s="19"/>
      <c r="N655" s="47"/>
    </row>
    <row r="656" spans="4:14" s="20" customFormat="1" ht="13.5" x14ac:dyDescent="0.45">
      <c r="D656" s="18"/>
      <c r="E656" s="18"/>
      <c r="F656" s="19"/>
      <c r="N656" s="47"/>
    </row>
    <row r="657" spans="4:14" s="20" customFormat="1" ht="13.5" x14ac:dyDescent="0.45">
      <c r="D657" s="18"/>
      <c r="E657" s="18"/>
      <c r="F657" s="19"/>
      <c r="N657" s="47"/>
    </row>
    <row r="658" spans="4:14" s="20" customFormat="1" ht="13.5" x14ac:dyDescent="0.45">
      <c r="D658" s="18"/>
      <c r="E658" s="18"/>
      <c r="F658" s="19"/>
      <c r="N658" s="47"/>
    </row>
    <row r="659" spans="4:14" s="20" customFormat="1" ht="13.5" x14ac:dyDescent="0.45">
      <c r="D659" s="18"/>
      <c r="E659" s="18"/>
      <c r="F659" s="19"/>
      <c r="N659" s="47"/>
    </row>
    <row r="660" spans="4:14" s="20" customFormat="1" ht="13.5" x14ac:dyDescent="0.45">
      <c r="D660" s="18"/>
      <c r="E660" s="18"/>
      <c r="F660" s="19"/>
      <c r="N660" s="47"/>
    </row>
    <row r="661" spans="4:14" s="20" customFormat="1" ht="13.5" x14ac:dyDescent="0.45">
      <c r="D661" s="18"/>
      <c r="E661" s="18"/>
      <c r="F661" s="19"/>
      <c r="N661" s="47"/>
    </row>
    <row r="662" spans="4:14" s="20" customFormat="1" ht="13.5" x14ac:dyDescent="0.45">
      <c r="D662" s="18"/>
      <c r="E662" s="18"/>
      <c r="F662" s="19"/>
      <c r="N662" s="47"/>
    </row>
    <row r="663" spans="4:14" s="20" customFormat="1" ht="13.5" x14ac:dyDescent="0.45">
      <c r="D663" s="18"/>
      <c r="E663" s="18"/>
      <c r="F663" s="19"/>
      <c r="N663" s="47"/>
    </row>
    <row r="664" spans="4:14" s="20" customFormat="1" ht="13.5" x14ac:dyDescent="0.45">
      <c r="D664" s="18"/>
      <c r="E664" s="18"/>
      <c r="F664" s="19"/>
      <c r="N664" s="47"/>
    </row>
    <row r="665" spans="4:14" s="20" customFormat="1" ht="13.5" x14ac:dyDescent="0.45">
      <c r="D665" s="18"/>
      <c r="E665" s="18"/>
      <c r="F665" s="19"/>
      <c r="N665" s="47"/>
    </row>
    <row r="666" spans="4:14" s="20" customFormat="1" ht="13.5" x14ac:dyDescent="0.45">
      <c r="D666" s="18"/>
      <c r="E666" s="18"/>
      <c r="F666" s="19"/>
      <c r="N666" s="47"/>
    </row>
    <row r="667" spans="4:14" s="20" customFormat="1" ht="13.5" x14ac:dyDescent="0.45">
      <c r="D667" s="18"/>
      <c r="E667" s="18"/>
      <c r="F667" s="19"/>
      <c r="N667" s="47"/>
    </row>
    <row r="668" spans="4:14" s="20" customFormat="1" ht="13.5" x14ac:dyDescent="0.45">
      <c r="D668" s="18"/>
      <c r="E668" s="18"/>
      <c r="F668" s="19"/>
      <c r="N668" s="47"/>
    </row>
    <row r="669" spans="4:14" s="20" customFormat="1" ht="13.5" x14ac:dyDescent="0.45">
      <c r="D669" s="18"/>
      <c r="E669" s="18"/>
      <c r="F669" s="19"/>
      <c r="N669" s="47"/>
    </row>
    <row r="670" spans="4:14" s="20" customFormat="1" ht="13.5" x14ac:dyDescent="0.45">
      <c r="D670" s="18"/>
      <c r="E670" s="18"/>
      <c r="F670" s="19"/>
      <c r="N670" s="47"/>
    </row>
    <row r="671" spans="4:14" s="20" customFormat="1" ht="13.5" x14ac:dyDescent="0.45">
      <c r="D671" s="18"/>
      <c r="E671" s="18"/>
      <c r="F671" s="19"/>
      <c r="N671" s="47"/>
    </row>
    <row r="672" spans="4:14" s="20" customFormat="1" ht="13.5" x14ac:dyDescent="0.45">
      <c r="D672" s="18"/>
      <c r="E672" s="18"/>
      <c r="F672" s="19"/>
      <c r="N672" s="47"/>
    </row>
    <row r="673" spans="4:14" s="20" customFormat="1" ht="13.5" x14ac:dyDescent="0.45">
      <c r="D673" s="18"/>
      <c r="E673" s="18"/>
      <c r="F673" s="19"/>
      <c r="N673" s="47"/>
    </row>
    <row r="674" spans="4:14" s="20" customFormat="1" ht="13.5" x14ac:dyDescent="0.45">
      <c r="D674" s="18"/>
      <c r="E674" s="18"/>
      <c r="F674" s="19"/>
      <c r="N674" s="47"/>
    </row>
    <row r="675" spans="4:14" s="20" customFormat="1" ht="13.5" x14ac:dyDescent="0.45">
      <c r="D675" s="18"/>
      <c r="E675" s="18"/>
      <c r="F675" s="19"/>
      <c r="N675" s="47"/>
    </row>
    <row r="676" spans="4:14" s="20" customFormat="1" ht="13.5" x14ac:dyDescent="0.45">
      <c r="D676" s="18"/>
      <c r="E676" s="18"/>
      <c r="F676" s="19"/>
      <c r="N676" s="47"/>
    </row>
    <row r="677" spans="4:14" s="20" customFormat="1" ht="13.5" x14ac:dyDescent="0.45">
      <c r="D677" s="18"/>
      <c r="E677" s="18"/>
      <c r="F677" s="19"/>
      <c r="N677" s="47"/>
    </row>
    <row r="678" spans="4:14" s="20" customFormat="1" ht="13.5" x14ac:dyDescent="0.45">
      <c r="D678" s="18"/>
      <c r="E678" s="18"/>
      <c r="F678" s="19"/>
      <c r="N678" s="47"/>
    </row>
    <row r="679" spans="4:14" s="20" customFormat="1" ht="13.5" x14ac:dyDescent="0.45">
      <c r="D679" s="18"/>
      <c r="E679" s="18"/>
      <c r="F679" s="19"/>
      <c r="N679" s="47"/>
    </row>
    <row r="680" spans="4:14" s="20" customFormat="1" ht="13.5" x14ac:dyDescent="0.45">
      <c r="D680" s="18"/>
      <c r="E680" s="18"/>
      <c r="F680" s="19"/>
      <c r="N680" s="47"/>
    </row>
    <row r="681" spans="4:14" s="20" customFormat="1" ht="13.5" x14ac:dyDescent="0.45">
      <c r="D681" s="18"/>
      <c r="E681" s="18"/>
      <c r="F681" s="19"/>
      <c r="N681" s="47"/>
    </row>
    <row r="682" spans="4:14" s="20" customFormat="1" ht="13.5" x14ac:dyDescent="0.45">
      <c r="D682" s="18"/>
      <c r="E682" s="18"/>
      <c r="F682" s="19"/>
      <c r="N682" s="47"/>
    </row>
    <row r="683" spans="4:14" s="20" customFormat="1" ht="13.5" x14ac:dyDescent="0.45">
      <c r="D683" s="18"/>
      <c r="E683" s="18"/>
      <c r="F683" s="19"/>
      <c r="N683" s="47"/>
    </row>
    <row r="684" spans="4:14" s="20" customFormat="1" ht="13.5" x14ac:dyDescent="0.45">
      <c r="D684" s="18"/>
      <c r="E684" s="18"/>
      <c r="F684" s="19"/>
      <c r="N684" s="47"/>
    </row>
    <row r="685" spans="4:14" s="20" customFormat="1" ht="13.5" x14ac:dyDescent="0.45">
      <c r="D685" s="18"/>
      <c r="E685" s="18"/>
      <c r="F685" s="19"/>
      <c r="N685" s="47"/>
    </row>
    <row r="686" spans="4:14" s="20" customFormat="1" ht="13.5" x14ac:dyDescent="0.45">
      <c r="D686" s="18"/>
      <c r="E686" s="18"/>
      <c r="F686" s="19"/>
      <c r="N686" s="47"/>
    </row>
    <row r="687" spans="4:14" s="20" customFormat="1" ht="13.5" x14ac:dyDescent="0.45">
      <c r="D687" s="18"/>
      <c r="E687" s="18"/>
      <c r="F687" s="19"/>
      <c r="N687" s="47"/>
    </row>
    <row r="688" spans="4:14" s="20" customFormat="1" ht="13.5" x14ac:dyDescent="0.45">
      <c r="D688" s="18"/>
      <c r="E688" s="18"/>
      <c r="F688" s="19"/>
      <c r="N688" s="47"/>
    </row>
    <row r="689" spans="4:14" s="20" customFormat="1" ht="13.5" x14ac:dyDescent="0.45">
      <c r="D689" s="18"/>
      <c r="E689" s="18"/>
      <c r="F689" s="19"/>
      <c r="N689" s="47"/>
    </row>
    <row r="690" spans="4:14" s="20" customFormat="1" ht="13.5" x14ac:dyDescent="0.45">
      <c r="D690" s="18"/>
      <c r="E690" s="18"/>
      <c r="F690" s="19"/>
      <c r="N690" s="47"/>
    </row>
    <row r="691" spans="4:14" s="20" customFormat="1" ht="13.5" x14ac:dyDescent="0.45">
      <c r="D691" s="18"/>
      <c r="E691" s="18"/>
      <c r="F691" s="19"/>
      <c r="N691" s="47"/>
    </row>
    <row r="692" spans="4:14" s="20" customFormat="1" ht="13.5" x14ac:dyDescent="0.45">
      <c r="D692" s="18"/>
      <c r="E692" s="18"/>
      <c r="F692" s="19"/>
      <c r="N692" s="47"/>
    </row>
    <row r="693" spans="4:14" s="20" customFormat="1" ht="13.5" x14ac:dyDescent="0.45">
      <c r="D693" s="18"/>
      <c r="E693" s="18"/>
      <c r="F693" s="19"/>
      <c r="N693" s="47"/>
    </row>
    <row r="694" spans="4:14" s="20" customFormat="1" ht="13.5" x14ac:dyDescent="0.45">
      <c r="D694" s="18"/>
      <c r="E694" s="18"/>
      <c r="F694" s="19"/>
      <c r="N694" s="47"/>
    </row>
    <row r="695" spans="4:14" s="20" customFormat="1" ht="13.5" x14ac:dyDescent="0.45">
      <c r="D695" s="18"/>
      <c r="E695" s="18"/>
      <c r="F695" s="19"/>
      <c r="N695" s="47"/>
    </row>
    <row r="696" spans="4:14" s="20" customFormat="1" ht="13.5" x14ac:dyDescent="0.45">
      <c r="D696" s="18"/>
      <c r="E696" s="18"/>
      <c r="F696" s="19"/>
      <c r="N696" s="47"/>
    </row>
    <row r="697" spans="4:14" s="20" customFormat="1" ht="13.5" x14ac:dyDescent="0.45">
      <c r="D697" s="18"/>
      <c r="E697" s="18"/>
      <c r="F697" s="19"/>
      <c r="N697" s="47"/>
    </row>
    <row r="698" spans="4:14" s="20" customFormat="1" ht="13.5" x14ac:dyDescent="0.45">
      <c r="D698" s="18"/>
      <c r="E698" s="18"/>
      <c r="F698" s="19"/>
      <c r="N698" s="47"/>
    </row>
    <row r="699" spans="4:14" s="20" customFormat="1" ht="13.5" x14ac:dyDescent="0.45">
      <c r="D699" s="18"/>
      <c r="E699" s="18"/>
      <c r="F699" s="19"/>
      <c r="N699" s="47"/>
    </row>
    <row r="700" spans="4:14" s="20" customFormat="1" ht="13.5" x14ac:dyDescent="0.45">
      <c r="D700" s="18"/>
      <c r="E700" s="18"/>
      <c r="F700" s="19"/>
      <c r="N700" s="47"/>
    </row>
    <row r="701" spans="4:14" s="20" customFormat="1" ht="13.5" x14ac:dyDescent="0.45">
      <c r="D701" s="18"/>
      <c r="E701" s="18"/>
      <c r="F701" s="19"/>
      <c r="N701" s="47"/>
    </row>
    <row r="702" spans="4:14" s="20" customFormat="1" ht="13.5" x14ac:dyDescent="0.45">
      <c r="D702" s="18"/>
      <c r="E702" s="18"/>
      <c r="F702" s="19"/>
      <c r="N702" s="47"/>
    </row>
    <row r="703" spans="4:14" s="20" customFormat="1" ht="13.5" x14ac:dyDescent="0.45">
      <c r="D703" s="18"/>
      <c r="E703" s="18"/>
      <c r="F703" s="19"/>
      <c r="N703" s="47"/>
    </row>
    <row r="704" spans="4:14" s="20" customFormat="1" ht="13.5" x14ac:dyDescent="0.45">
      <c r="D704" s="18"/>
      <c r="E704" s="18"/>
      <c r="F704" s="19"/>
      <c r="N704" s="47"/>
    </row>
    <row r="705" spans="4:14" s="20" customFormat="1" ht="13.5" x14ac:dyDescent="0.45">
      <c r="D705" s="18"/>
      <c r="E705" s="18"/>
      <c r="F705" s="19"/>
      <c r="N705" s="47"/>
    </row>
    <row r="706" spans="4:14" s="20" customFormat="1" ht="13.5" x14ac:dyDescent="0.45">
      <c r="D706" s="18"/>
      <c r="E706" s="18"/>
      <c r="F706" s="19"/>
      <c r="N706" s="47"/>
    </row>
    <row r="707" spans="4:14" s="20" customFormat="1" ht="13.5" x14ac:dyDescent="0.45">
      <c r="D707" s="18"/>
      <c r="E707" s="18"/>
      <c r="F707" s="19"/>
      <c r="N707" s="47"/>
    </row>
    <row r="708" spans="4:14" s="20" customFormat="1" ht="13.5" x14ac:dyDescent="0.45">
      <c r="D708" s="18"/>
      <c r="E708" s="18"/>
      <c r="F708" s="19"/>
      <c r="N708" s="47"/>
    </row>
    <row r="709" spans="4:14" s="20" customFormat="1" ht="13.5" x14ac:dyDescent="0.45">
      <c r="D709" s="18"/>
      <c r="E709" s="18"/>
      <c r="F709" s="19"/>
      <c r="N709" s="47"/>
    </row>
    <row r="710" spans="4:14" s="20" customFormat="1" ht="13.5" x14ac:dyDescent="0.45">
      <c r="D710" s="18"/>
      <c r="E710" s="18"/>
      <c r="F710" s="19"/>
      <c r="N710" s="47"/>
    </row>
    <row r="711" spans="4:14" s="20" customFormat="1" ht="13.5" x14ac:dyDescent="0.45">
      <c r="D711" s="18"/>
      <c r="E711" s="18"/>
      <c r="F711" s="19"/>
      <c r="N711" s="47"/>
    </row>
    <row r="712" spans="4:14" s="20" customFormat="1" ht="13.5" x14ac:dyDescent="0.45">
      <c r="D712" s="18"/>
      <c r="E712" s="18"/>
      <c r="F712" s="19"/>
      <c r="N712" s="47"/>
    </row>
    <row r="713" spans="4:14" s="20" customFormat="1" ht="13.5" x14ac:dyDescent="0.45">
      <c r="D713" s="18"/>
      <c r="E713" s="18"/>
      <c r="F713" s="19"/>
      <c r="N713" s="47"/>
    </row>
    <row r="714" spans="4:14" s="20" customFormat="1" ht="13.5" x14ac:dyDescent="0.45">
      <c r="D714" s="18"/>
      <c r="E714" s="18"/>
      <c r="F714" s="19"/>
      <c r="N714" s="47"/>
    </row>
    <row r="715" spans="4:14" s="20" customFormat="1" ht="13.5" x14ac:dyDescent="0.45">
      <c r="D715" s="18"/>
      <c r="E715" s="18"/>
      <c r="F715" s="19"/>
      <c r="N715" s="47"/>
    </row>
    <row r="716" spans="4:14" s="20" customFormat="1" ht="13.5" x14ac:dyDescent="0.45">
      <c r="D716" s="18"/>
      <c r="E716" s="18"/>
      <c r="F716" s="19"/>
      <c r="N716" s="47"/>
    </row>
    <row r="717" spans="4:14" s="20" customFormat="1" ht="13.5" x14ac:dyDescent="0.45">
      <c r="D717" s="18"/>
      <c r="E717" s="18"/>
      <c r="F717" s="19"/>
      <c r="N717" s="47"/>
    </row>
    <row r="718" spans="4:14" s="20" customFormat="1" ht="13.5" x14ac:dyDescent="0.45">
      <c r="D718" s="18"/>
      <c r="E718" s="18"/>
      <c r="F718" s="19"/>
      <c r="N718" s="47"/>
    </row>
    <row r="719" spans="4:14" s="20" customFormat="1" ht="13.5" x14ac:dyDescent="0.45">
      <c r="D719" s="18"/>
      <c r="E719" s="18"/>
      <c r="F719" s="19"/>
      <c r="N719" s="47"/>
    </row>
    <row r="720" spans="4:14" s="20" customFormat="1" ht="13.5" x14ac:dyDescent="0.45">
      <c r="D720" s="18"/>
      <c r="E720" s="18"/>
      <c r="F720" s="19"/>
      <c r="N720" s="47"/>
    </row>
    <row r="721" spans="4:14" s="20" customFormat="1" ht="13.5" x14ac:dyDescent="0.45">
      <c r="D721" s="18"/>
      <c r="E721" s="18"/>
      <c r="F721" s="19"/>
      <c r="N721" s="47"/>
    </row>
    <row r="722" spans="4:14" s="20" customFormat="1" ht="13.5" x14ac:dyDescent="0.45">
      <c r="D722" s="18"/>
      <c r="E722" s="18"/>
      <c r="F722" s="19"/>
      <c r="N722" s="47"/>
    </row>
    <row r="723" spans="4:14" s="20" customFormat="1" ht="13.5" x14ac:dyDescent="0.45">
      <c r="D723" s="18"/>
      <c r="E723" s="18"/>
      <c r="F723" s="19"/>
      <c r="N723" s="47"/>
    </row>
    <row r="724" spans="4:14" s="20" customFormat="1" ht="13.5" x14ac:dyDescent="0.45">
      <c r="D724" s="18"/>
      <c r="E724" s="18"/>
      <c r="F724" s="19"/>
      <c r="N724" s="47"/>
    </row>
    <row r="725" spans="4:14" s="20" customFormat="1" ht="13.5" x14ac:dyDescent="0.45">
      <c r="D725" s="18"/>
      <c r="E725" s="18"/>
      <c r="F725" s="19"/>
      <c r="N725" s="47"/>
    </row>
    <row r="726" spans="4:14" s="20" customFormat="1" ht="13.5" x14ac:dyDescent="0.45">
      <c r="D726" s="18"/>
      <c r="E726" s="18"/>
      <c r="F726" s="19"/>
      <c r="N726" s="47"/>
    </row>
    <row r="727" spans="4:14" s="20" customFormat="1" ht="13.5" x14ac:dyDescent="0.45">
      <c r="D727" s="18"/>
      <c r="E727" s="18"/>
      <c r="F727" s="19"/>
      <c r="N727" s="47"/>
    </row>
    <row r="728" spans="4:14" s="20" customFormat="1" ht="13.5" x14ac:dyDescent="0.45">
      <c r="D728" s="18"/>
      <c r="E728" s="18"/>
      <c r="F728" s="19"/>
      <c r="N728" s="47"/>
    </row>
    <row r="729" spans="4:14" s="20" customFormat="1" ht="13.5" x14ac:dyDescent="0.45">
      <c r="D729" s="18"/>
      <c r="E729" s="18"/>
      <c r="F729" s="19"/>
      <c r="N729" s="47"/>
    </row>
    <row r="730" spans="4:14" s="20" customFormat="1" ht="13.5" x14ac:dyDescent="0.45">
      <c r="D730" s="18"/>
      <c r="E730" s="18"/>
      <c r="F730" s="19"/>
      <c r="N730" s="47"/>
    </row>
    <row r="731" spans="4:14" s="20" customFormat="1" ht="13.5" x14ac:dyDescent="0.45">
      <c r="D731" s="18"/>
      <c r="E731" s="18"/>
      <c r="F731" s="19"/>
      <c r="N731" s="47"/>
    </row>
    <row r="732" spans="4:14" s="20" customFormat="1" ht="13.5" x14ac:dyDescent="0.45">
      <c r="D732" s="18"/>
      <c r="E732" s="18"/>
      <c r="F732" s="19"/>
      <c r="N732" s="47"/>
    </row>
    <row r="733" spans="4:14" s="20" customFormat="1" ht="13.5" x14ac:dyDescent="0.45">
      <c r="D733" s="18"/>
      <c r="E733" s="18"/>
      <c r="F733" s="19"/>
      <c r="N733" s="47"/>
    </row>
    <row r="734" spans="4:14" s="20" customFormat="1" ht="13.5" x14ac:dyDescent="0.45">
      <c r="D734" s="18"/>
      <c r="E734" s="18"/>
      <c r="F734" s="19"/>
      <c r="N734" s="47"/>
    </row>
    <row r="735" spans="4:14" s="20" customFormat="1" ht="13.5" x14ac:dyDescent="0.45">
      <c r="D735" s="18"/>
      <c r="E735" s="18"/>
      <c r="F735" s="19"/>
      <c r="N735" s="47"/>
    </row>
    <row r="736" spans="4:14" s="20" customFormat="1" ht="13.5" x14ac:dyDescent="0.45">
      <c r="D736" s="18"/>
      <c r="E736" s="18"/>
      <c r="F736" s="19"/>
      <c r="N736" s="47"/>
    </row>
    <row r="737" spans="4:14" s="20" customFormat="1" ht="13.5" x14ac:dyDescent="0.45">
      <c r="D737" s="18"/>
      <c r="E737" s="18"/>
      <c r="F737" s="19"/>
      <c r="N737" s="47"/>
    </row>
    <row r="738" spans="4:14" s="20" customFormat="1" ht="13.5" x14ac:dyDescent="0.45">
      <c r="D738" s="18"/>
      <c r="E738" s="18"/>
      <c r="F738" s="19"/>
      <c r="N738" s="47"/>
    </row>
    <row r="739" spans="4:14" s="20" customFormat="1" ht="13.5" x14ac:dyDescent="0.45">
      <c r="D739" s="18"/>
      <c r="E739" s="18"/>
      <c r="F739" s="19"/>
      <c r="N739" s="47"/>
    </row>
    <row r="740" spans="4:14" s="20" customFormat="1" ht="13.5" x14ac:dyDescent="0.45">
      <c r="D740" s="18"/>
      <c r="E740" s="18"/>
      <c r="F740" s="19"/>
      <c r="N740" s="47"/>
    </row>
    <row r="741" spans="4:14" s="20" customFormat="1" ht="13.5" x14ac:dyDescent="0.45">
      <c r="D741" s="18"/>
      <c r="E741" s="18"/>
      <c r="F741" s="19"/>
      <c r="N741" s="47"/>
    </row>
    <row r="742" spans="4:14" s="20" customFormat="1" ht="13.5" x14ac:dyDescent="0.45">
      <c r="D742" s="18"/>
      <c r="E742" s="18"/>
      <c r="F742" s="19"/>
      <c r="N742" s="47"/>
    </row>
    <row r="743" spans="4:14" s="20" customFormat="1" ht="13.5" x14ac:dyDescent="0.45">
      <c r="D743" s="18"/>
      <c r="E743" s="18"/>
      <c r="F743" s="19"/>
      <c r="N743" s="47"/>
    </row>
    <row r="744" spans="4:14" s="20" customFormat="1" ht="13.5" x14ac:dyDescent="0.45">
      <c r="D744" s="18"/>
      <c r="E744" s="18"/>
      <c r="F744" s="19"/>
      <c r="N744" s="47"/>
    </row>
    <row r="745" spans="4:14" s="20" customFormat="1" ht="13.5" x14ac:dyDescent="0.45">
      <c r="D745" s="18"/>
      <c r="E745" s="18"/>
      <c r="F745" s="19"/>
      <c r="N745" s="47"/>
    </row>
    <row r="746" spans="4:14" s="20" customFormat="1" ht="13.5" x14ac:dyDescent="0.45">
      <c r="D746" s="18"/>
      <c r="E746" s="18"/>
      <c r="F746" s="19"/>
      <c r="N746" s="47"/>
    </row>
    <row r="747" spans="4:14" s="20" customFormat="1" ht="13.5" x14ac:dyDescent="0.45">
      <c r="D747" s="18"/>
      <c r="E747" s="18"/>
      <c r="F747" s="19"/>
      <c r="N747" s="47"/>
    </row>
    <row r="748" spans="4:14" s="20" customFormat="1" ht="13.5" x14ac:dyDescent="0.45">
      <c r="D748" s="18"/>
      <c r="E748" s="18"/>
      <c r="F748" s="19"/>
      <c r="N748" s="47"/>
    </row>
    <row r="749" spans="4:14" s="20" customFormat="1" ht="13.5" x14ac:dyDescent="0.45">
      <c r="D749" s="18"/>
      <c r="E749" s="18"/>
      <c r="F749" s="19"/>
      <c r="N749" s="47"/>
    </row>
    <row r="750" spans="4:14" s="20" customFormat="1" ht="13.5" x14ac:dyDescent="0.45">
      <c r="D750" s="18"/>
      <c r="E750" s="18"/>
      <c r="F750" s="19"/>
      <c r="N750" s="47"/>
    </row>
    <row r="751" spans="4:14" s="20" customFormat="1" ht="13.5" x14ac:dyDescent="0.45">
      <c r="D751" s="18"/>
      <c r="E751" s="18"/>
      <c r="F751" s="19"/>
      <c r="N751" s="47"/>
    </row>
    <row r="752" spans="4:14" s="20" customFormat="1" ht="13.5" x14ac:dyDescent="0.45">
      <c r="D752" s="18"/>
      <c r="E752" s="18"/>
      <c r="F752" s="19"/>
      <c r="N752" s="47"/>
    </row>
    <row r="753" spans="4:14" s="20" customFormat="1" ht="13.5" x14ac:dyDescent="0.45">
      <c r="D753" s="18"/>
      <c r="E753" s="18"/>
      <c r="F753" s="19"/>
      <c r="N753" s="47"/>
    </row>
    <row r="754" spans="4:14" s="20" customFormat="1" ht="13.5" x14ac:dyDescent="0.45">
      <c r="D754" s="18"/>
      <c r="E754" s="18"/>
      <c r="F754" s="19"/>
      <c r="N754" s="47"/>
    </row>
    <row r="755" spans="4:14" s="20" customFormat="1" ht="13.5" x14ac:dyDescent="0.45">
      <c r="D755" s="18"/>
      <c r="E755" s="18"/>
      <c r="F755" s="19"/>
      <c r="N755" s="47"/>
    </row>
    <row r="756" spans="4:14" s="20" customFormat="1" ht="13.5" x14ac:dyDescent="0.45">
      <c r="D756" s="18"/>
      <c r="E756" s="18"/>
      <c r="F756" s="19"/>
      <c r="N756" s="47"/>
    </row>
    <row r="757" spans="4:14" s="20" customFormat="1" ht="13.5" x14ac:dyDescent="0.45">
      <c r="D757" s="18"/>
      <c r="E757" s="18"/>
      <c r="F757" s="19"/>
      <c r="N757" s="47"/>
    </row>
    <row r="758" spans="4:14" s="20" customFormat="1" ht="13.5" x14ac:dyDescent="0.45">
      <c r="D758" s="18"/>
      <c r="E758" s="18"/>
      <c r="F758" s="19"/>
      <c r="N758" s="47"/>
    </row>
    <row r="759" spans="4:14" s="20" customFormat="1" ht="13.5" x14ac:dyDescent="0.45">
      <c r="D759" s="18"/>
      <c r="E759" s="18"/>
      <c r="F759" s="19"/>
      <c r="N759" s="47"/>
    </row>
    <row r="760" spans="4:14" s="20" customFormat="1" ht="13.5" x14ac:dyDescent="0.45">
      <c r="D760" s="18"/>
      <c r="E760" s="18"/>
      <c r="F760" s="19"/>
      <c r="N760" s="47"/>
    </row>
    <row r="761" spans="4:14" s="20" customFormat="1" ht="13.5" x14ac:dyDescent="0.45">
      <c r="D761" s="18"/>
      <c r="E761" s="18"/>
      <c r="F761" s="19"/>
      <c r="N761" s="47"/>
    </row>
    <row r="762" spans="4:14" s="20" customFormat="1" ht="13.5" x14ac:dyDescent="0.45">
      <c r="D762" s="18"/>
      <c r="E762" s="18"/>
      <c r="F762" s="19"/>
      <c r="N762" s="47"/>
    </row>
    <row r="763" spans="4:14" s="20" customFormat="1" ht="13.5" x14ac:dyDescent="0.45">
      <c r="D763" s="18"/>
      <c r="E763" s="18"/>
      <c r="F763" s="19"/>
      <c r="N763" s="47"/>
    </row>
    <row r="764" spans="4:14" s="20" customFormat="1" ht="13.5" x14ac:dyDescent="0.45">
      <c r="D764" s="18"/>
      <c r="E764" s="18"/>
      <c r="F764" s="19"/>
      <c r="N764" s="47"/>
    </row>
    <row r="765" spans="4:14" s="20" customFormat="1" ht="13.5" x14ac:dyDescent="0.45">
      <c r="D765" s="18"/>
      <c r="E765" s="18"/>
      <c r="F765" s="19"/>
      <c r="N765" s="47"/>
    </row>
    <row r="766" spans="4:14" s="20" customFormat="1" ht="13.5" x14ac:dyDescent="0.45">
      <c r="D766" s="18"/>
      <c r="E766" s="18"/>
      <c r="F766" s="19"/>
      <c r="N766" s="47"/>
    </row>
    <row r="767" spans="4:14" s="20" customFormat="1" ht="13.5" x14ac:dyDescent="0.45">
      <c r="D767" s="18"/>
      <c r="E767" s="18"/>
      <c r="F767" s="19"/>
      <c r="N767" s="47"/>
    </row>
    <row r="768" spans="4:14" s="20" customFormat="1" ht="13.5" x14ac:dyDescent="0.45">
      <c r="D768" s="18"/>
      <c r="E768" s="18"/>
      <c r="F768" s="19"/>
      <c r="N768" s="47"/>
    </row>
    <row r="769" spans="4:14" s="20" customFormat="1" ht="13.5" x14ac:dyDescent="0.45">
      <c r="D769" s="18"/>
      <c r="E769" s="18"/>
      <c r="F769" s="19"/>
      <c r="N769" s="47"/>
    </row>
    <row r="770" spans="4:14" s="20" customFormat="1" ht="13.5" x14ac:dyDescent="0.45">
      <c r="D770" s="18"/>
      <c r="E770" s="18"/>
      <c r="F770" s="19"/>
      <c r="N770" s="47"/>
    </row>
    <row r="771" spans="4:14" s="20" customFormat="1" ht="13.5" x14ac:dyDescent="0.45">
      <c r="D771" s="18"/>
      <c r="E771" s="18"/>
      <c r="F771" s="19"/>
      <c r="N771" s="47"/>
    </row>
    <row r="772" spans="4:14" s="20" customFormat="1" ht="13.5" x14ac:dyDescent="0.45">
      <c r="D772" s="18"/>
      <c r="E772" s="18"/>
      <c r="F772" s="19"/>
      <c r="N772" s="47"/>
    </row>
    <row r="773" spans="4:14" s="20" customFormat="1" ht="13.5" x14ac:dyDescent="0.45">
      <c r="D773" s="18"/>
      <c r="E773" s="18"/>
      <c r="F773" s="19"/>
      <c r="N773" s="47"/>
    </row>
    <row r="774" spans="4:14" s="20" customFormat="1" ht="13.5" x14ac:dyDescent="0.45">
      <c r="D774" s="18"/>
      <c r="E774" s="18"/>
      <c r="F774" s="19"/>
      <c r="N774" s="47"/>
    </row>
    <row r="775" spans="4:14" s="20" customFormat="1" ht="13.5" x14ac:dyDescent="0.45">
      <c r="D775" s="18"/>
      <c r="E775" s="18"/>
      <c r="F775" s="19"/>
      <c r="N775" s="47"/>
    </row>
    <row r="776" spans="4:14" s="20" customFormat="1" ht="13.5" x14ac:dyDescent="0.45">
      <c r="D776" s="18"/>
      <c r="E776" s="18"/>
      <c r="F776" s="19"/>
      <c r="N776" s="47"/>
    </row>
    <row r="777" spans="4:14" s="20" customFormat="1" ht="13.5" x14ac:dyDescent="0.45">
      <c r="D777" s="18"/>
      <c r="E777" s="18"/>
      <c r="F777" s="19"/>
      <c r="N777" s="47"/>
    </row>
    <row r="778" spans="4:14" s="20" customFormat="1" ht="13.5" x14ac:dyDescent="0.45">
      <c r="D778" s="18"/>
      <c r="E778" s="18"/>
      <c r="F778" s="19"/>
      <c r="N778" s="47"/>
    </row>
    <row r="779" spans="4:14" s="20" customFormat="1" ht="13.5" x14ac:dyDescent="0.45">
      <c r="D779" s="18"/>
      <c r="E779" s="18"/>
      <c r="F779" s="19"/>
      <c r="N779" s="47"/>
    </row>
    <row r="780" spans="4:14" s="20" customFormat="1" ht="13.5" x14ac:dyDescent="0.45">
      <c r="D780" s="18"/>
      <c r="E780" s="18"/>
      <c r="F780" s="19"/>
      <c r="N780" s="47"/>
    </row>
    <row r="781" spans="4:14" s="20" customFormat="1" ht="13.5" x14ac:dyDescent="0.45">
      <c r="D781" s="18"/>
      <c r="E781" s="18"/>
      <c r="F781" s="19"/>
      <c r="N781" s="47"/>
    </row>
    <row r="782" spans="4:14" s="20" customFormat="1" ht="13.5" x14ac:dyDescent="0.45">
      <c r="D782" s="18"/>
      <c r="E782" s="18"/>
      <c r="F782" s="19"/>
      <c r="N782" s="47"/>
    </row>
    <row r="783" spans="4:14" s="20" customFormat="1" ht="13.5" x14ac:dyDescent="0.45">
      <c r="D783" s="18"/>
      <c r="E783" s="18"/>
      <c r="F783" s="19"/>
      <c r="N783" s="47"/>
    </row>
    <row r="784" spans="4:14" s="20" customFormat="1" ht="13.5" x14ac:dyDescent="0.45">
      <c r="D784" s="18"/>
      <c r="E784" s="18"/>
      <c r="F784" s="19"/>
      <c r="N784" s="47"/>
    </row>
    <row r="785" spans="4:14" s="20" customFormat="1" ht="13.5" x14ac:dyDescent="0.45">
      <c r="D785" s="18"/>
      <c r="E785" s="18"/>
      <c r="F785" s="19"/>
      <c r="N785" s="47"/>
    </row>
    <row r="786" spans="4:14" s="20" customFormat="1" ht="13.5" x14ac:dyDescent="0.45">
      <c r="D786" s="18"/>
      <c r="E786" s="18"/>
      <c r="F786" s="19"/>
      <c r="N786" s="47"/>
    </row>
    <row r="787" spans="4:14" s="20" customFormat="1" ht="13.5" x14ac:dyDescent="0.45">
      <c r="D787" s="18"/>
      <c r="E787" s="18"/>
      <c r="F787" s="19"/>
      <c r="N787" s="47"/>
    </row>
    <row r="788" spans="4:14" s="20" customFormat="1" ht="13.5" x14ac:dyDescent="0.45">
      <c r="D788" s="18"/>
      <c r="E788" s="18"/>
      <c r="F788" s="19"/>
      <c r="N788" s="47"/>
    </row>
    <row r="789" spans="4:14" s="20" customFormat="1" ht="13.5" x14ac:dyDescent="0.45">
      <c r="D789" s="18"/>
      <c r="E789" s="18"/>
      <c r="F789" s="19"/>
      <c r="N789" s="47"/>
    </row>
    <row r="790" spans="4:14" s="20" customFormat="1" ht="13.5" x14ac:dyDescent="0.45">
      <c r="D790" s="18"/>
      <c r="E790" s="18"/>
      <c r="F790" s="19"/>
      <c r="N790" s="47"/>
    </row>
    <row r="791" spans="4:14" s="20" customFormat="1" ht="13.5" x14ac:dyDescent="0.45">
      <c r="D791" s="18"/>
      <c r="E791" s="18"/>
      <c r="F791" s="19"/>
      <c r="N791" s="47"/>
    </row>
    <row r="792" spans="4:14" s="20" customFormat="1" ht="13.5" x14ac:dyDescent="0.45">
      <c r="D792" s="18"/>
      <c r="E792" s="18"/>
      <c r="F792" s="19"/>
      <c r="N792" s="47"/>
    </row>
    <row r="793" spans="4:14" s="20" customFormat="1" ht="13.5" x14ac:dyDescent="0.45">
      <c r="D793" s="18"/>
      <c r="E793" s="18"/>
      <c r="F793" s="19"/>
      <c r="N793" s="47"/>
    </row>
    <row r="794" spans="4:14" s="20" customFormat="1" ht="13.5" x14ac:dyDescent="0.45">
      <c r="D794" s="18"/>
      <c r="E794" s="18"/>
      <c r="F794" s="19"/>
      <c r="N794" s="47"/>
    </row>
    <row r="795" spans="4:14" s="20" customFormat="1" ht="13.5" x14ac:dyDescent="0.45">
      <c r="D795" s="18"/>
      <c r="E795" s="18"/>
      <c r="F795" s="19"/>
      <c r="N795" s="47"/>
    </row>
    <row r="796" spans="4:14" s="20" customFormat="1" ht="13.5" x14ac:dyDescent="0.45">
      <c r="D796" s="18"/>
      <c r="E796" s="18"/>
      <c r="F796" s="19"/>
      <c r="N796" s="47"/>
    </row>
    <row r="797" spans="4:14" s="20" customFormat="1" ht="13.5" x14ac:dyDescent="0.45">
      <c r="D797" s="18"/>
      <c r="E797" s="18"/>
      <c r="F797" s="19"/>
      <c r="N797" s="47"/>
    </row>
    <row r="798" spans="4:14" s="20" customFormat="1" ht="13.5" x14ac:dyDescent="0.45">
      <c r="D798" s="18"/>
      <c r="E798" s="18"/>
      <c r="F798" s="19"/>
      <c r="N798" s="47"/>
    </row>
    <row r="799" spans="4:14" s="20" customFormat="1" ht="13.5" x14ac:dyDescent="0.45">
      <c r="D799" s="18"/>
      <c r="E799" s="18"/>
      <c r="F799" s="19"/>
      <c r="N799" s="47"/>
    </row>
    <row r="800" spans="4:14" s="20" customFormat="1" ht="13.5" x14ac:dyDescent="0.45">
      <c r="D800" s="18"/>
      <c r="E800" s="18"/>
      <c r="F800" s="19"/>
      <c r="N800" s="47"/>
    </row>
    <row r="801" spans="4:14" s="20" customFormat="1" ht="13.5" x14ac:dyDescent="0.45">
      <c r="D801" s="18"/>
      <c r="E801" s="18"/>
      <c r="F801" s="19"/>
      <c r="N801" s="47"/>
    </row>
    <row r="802" spans="4:14" s="20" customFormat="1" ht="13.5" x14ac:dyDescent="0.45">
      <c r="D802" s="18"/>
      <c r="E802" s="18"/>
      <c r="F802" s="19"/>
      <c r="N802" s="47"/>
    </row>
    <row r="803" spans="4:14" s="20" customFormat="1" ht="13.5" x14ac:dyDescent="0.45">
      <c r="D803" s="18"/>
      <c r="E803" s="18"/>
      <c r="F803" s="19"/>
      <c r="N803" s="47"/>
    </row>
    <row r="804" spans="4:14" s="20" customFormat="1" ht="13.5" x14ac:dyDescent="0.45">
      <c r="D804" s="18"/>
      <c r="E804" s="18"/>
      <c r="F804" s="19"/>
      <c r="N804" s="47"/>
    </row>
    <row r="805" spans="4:14" s="20" customFormat="1" ht="13.5" x14ac:dyDescent="0.45">
      <c r="D805" s="18"/>
      <c r="E805" s="18"/>
      <c r="F805" s="19"/>
      <c r="N805" s="47"/>
    </row>
    <row r="806" spans="4:14" s="20" customFormat="1" ht="13.5" x14ac:dyDescent="0.45">
      <c r="D806" s="18"/>
      <c r="E806" s="18"/>
      <c r="F806" s="19"/>
      <c r="N806" s="47"/>
    </row>
    <row r="807" spans="4:14" s="20" customFormat="1" ht="13.5" x14ac:dyDescent="0.45">
      <c r="D807" s="18"/>
      <c r="E807" s="18"/>
      <c r="F807" s="19"/>
      <c r="N807" s="47"/>
    </row>
    <row r="808" spans="4:14" s="20" customFormat="1" ht="13.5" x14ac:dyDescent="0.45">
      <c r="D808" s="18"/>
      <c r="E808" s="18"/>
      <c r="F808" s="19"/>
      <c r="N808" s="47"/>
    </row>
    <row r="809" spans="4:14" s="20" customFormat="1" ht="13.5" x14ac:dyDescent="0.45">
      <c r="D809" s="18"/>
      <c r="E809" s="18"/>
      <c r="F809" s="19"/>
      <c r="N809" s="47"/>
    </row>
    <row r="810" spans="4:14" s="20" customFormat="1" ht="13.5" x14ac:dyDescent="0.45">
      <c r="D810" s="18"/>
      <c r="E810" s="18"/>
      <c r="F810" s="19"/>
      <c r="N810" s="47"/>
    </row>
    <row r="811" spans="4:14" s="20" customFormat="1" ht="13.5" x14ac:dyDescent="0.45">
      <c r="D811" s="18"/>
      <c r="E811" s="18"/>
      <c r="F811" s="19"/>
      <c r="N811" s="47"/>
    </row>
    <row r="812" spans="4:14" s="20" customFormat="1" ht="13.5" x14ac:dyDescent="0.45">
      <c r="D812" s="18"/>
      <c r="E812" s="18"/>
      <c r="F812" s="19"/>
      <c r="N812" s="47"/>
    </row>
    <row r="813" spans="4:14" s="20" customFormat="1" ht="13.5" x14ac:dyDescent="0.45">
      <c r="D813" s="18"/>
      <c r="E813" s="18"/>
      <c r="F813" s="19"/>
      <c r="N813" s="47"/>
    </row>
    <row r="814" spans="4:14" s="20" customFormat="1" ht="13.5" x14ac:dyDescent="0.45">
      <c r="D814" s="18"/>
      <c r="E814" s="18"/>
      <c r="F814" s="19"/>
      <c r="N814" s="47"/>
    </row>
    <row r="815" spans="4:14" s="20" customFormat="1" ht="13.5" x14ac:dyDescent="0.45">
      <c r="D815" s="18"/>
      <c r="E815" s="18"/>
      <c r="F815" s="19"/>
      <c r="N815" s="47"/>
    </row>
    <row r="816" spans="4:14" s="20" customFormat="1" ht="13.5" x14ac:dyDescent="0.45">
      <c r="D816" s="18"/>
      <c r="E816" s="18"/>
      <c r="F816" s="19"/>
      <c r="N816" s="47"/>
    </row>
    <row r="817" spans="4:14" s="20" customFormat="1" ht="13.5" x14ac:dyDescent="0.45">
      <c r="D817" s="18"/>
      <c r="E817" s="18"/>
      <c r="F817" s="19"/>
      <c r="N817" s="47"/>
    </row>
    <row r="818" spans="4:14" s="20" customFormat="1" ht="13.5" x14ac:dyDescent="0.45">
      <c r="D818" s="18"/>
      <c r="E818" s="18"/>
      <c r="F818" s="19"/>
      <c r="N818" s="47"/>
    </row>
    <row r="819" spans="4:14" s="20" customFormat="1" ht="13.5" x14ac:dyDescent="0.45">
      <c r="D819" s="18"/>
      <c r="E819" s="18"/>
      <c r="F819" s="19"/>
      <c r="N819" s="47"/>
    </row>
    <row r="820" spans="4:14" s="20" customFormat="1" ht="13.5" x14ac:dyDescent="0.45">
      <c r="D820" s="18"/>
      <c r="E820" s="18"/>
      <c r="F820" s="19"/>
      <c r="N820" s="47"/>
    </row>
    <row r="821" spans="4:14" s="20" customFormat="1" ht="13.5" x14ac:dyDescent="0.45">
      <c r="D821" s="18"/>
      <c r="E821" s="18"/>
      <c r="F821" s="19"/>
      <c r="N821" s="47"/>
    </row>
    <row r="822" spans="4:14" s="20" customFormat="1" ht="13.5" x14ac:dyDescent="0.45">
      <c r="D822" s="18"/>
      <c r="E822" s="18"/>
      <c r="F822" s="19"/>
      <c r="N822" s="47"/>
    </row>
    <row r="823" spans="4:14" s="20" customFormat="1" ht="13.5" x14ac:dyDescent="0.45">
      <c r="D823" s="18"/>
      <c r="E823" s="18"/>
      <c r="F823" s="19"/>
      <c r="N823" s="47"/>
    </row>
    <row r="824" spans="4:14" s="20" customFormat="1" ht="13.5" x14ac:dyDescent="0.45">
      <c r="D824" s="18"/>
      <c r="E824" s="18"/>
      <c r="F824" s="19"/>
      <c r="N824" s="47"/>
    </row>
    <row r="825" spans="4:14" s="20" customFormat="1" ht="13.5" x14ac:dyDescent="0.45">
      <c r="D825" s="18"/>
      <c r="E825" s="18"/>
      <c r="F825" s="19"/>
      <c r="N825" s="47"/>
    </row>
    <row r="826" spans="4:14" s="20" customFormat="1" ht="13.5" x14ac:dyDescent="0.45">
      <c r="D826" s="18"/>
      <c r="E826" s="18"/>
      <c r="F826" s="19"/>
      <c r="N826" s="47"/>
    </row>
    <row r="827" spans="4:14" s="20" customFormat="1" ht="13.5" x14ac:dyDescent="0.45">
      <c r="D827" s="18"/>
      <c r="E827" s="18"/>
      <c r="F827" s="19"/>
      <c r="N827" s="47"/>
    </row>
    <row r="828" spans="4:14" s="20" customFormat="1" ht="13.5" x14ac:dyDescent="0.45">
      <c r="D828" s="18"/>
      <c r="E828" s="18"/>
      <c r="F828" s="19"/>
      <c r="N828" s="47"/>
    </row>
    <row r="829" spans="4:14" s="20" customFormat="1" ht="13.5" x14ac:dyDescent="0.45">
      <c r="D829" s="18"/>
      <c r="E829" s="18"/>
      <c r="F829" s="19"/>
      <c r="N829" s="47"/>
    </row>
    <row r="830" spans="4:14" s="20" customFormat="1" ht="13.5" x14ac:dyDescent="0.45">
      <c r="D830" s="18"/>
      <c r="E830" s="18"/>
      <c r="F830" s="19"/>
      <c r="N830" s="47"/>
    </row>
    <row r="831" spans="4:14" s="20" customFormat="1" ht="13.5" x14ac:dyDescent="0.45">
      <c r="D831" s="18"/>
      <c r="E831" s="18"/>
      <c r="F831" s="19"/>
      <c r="N831" s="47"/>
    </row>
    <row r="832" spans="4:14" s="20" customFormat="1" ht="13.5" x14ac:dyDescent="0.45">
      <c r="D832" s="18"/>
      <c r="E832" s="18"/>
      <c r="F832" s="19"/>
      <c r="N832" s="47"/>
    </row>
    <row r="833" spans="4:14" s="20" customFormat="1" ht="13.5" x14ac:dyDescent="0.45">
      <c r="D833" s="18"/>
      <c r="E833" s="18"/>
      <c r="F833" s="19"/>
      <c r="N833" s="47"/>
    </row>
    <row r="834" spans="4:14" s="20" customFormat="1" ht="13.5" x14ac:dyDescent="0.45">
      <c r="D834" s="18"/>
      <c r="E834" s="18"/>
      <c r="F834" s="19"/>
      <c r="N834" s="47"/>
    </row>
    <row r="835" spans="4:14" s="20" customFormat="1" ht="13.5" x14ac:dyDescent="0.45">
      <c r="D835" s="18"/>
      <c r="E835" s="18"/>
      <c r="F835" s="19"/>
      <c r="N835" s="47"/>
    </row>
    <row r="836" spans="4:14" s="20" customFormat="1" ht="13.5" x14ac:dyDescent="0.45">
      <c r="D836" s="18"/>
      <c r="E836" s="18"/>
      <c r="F836" s="19"/>
      <c r="N836" s="47"/>
    </row>
    <row r="837" spans="4:14" s="20" customFormat="1" ht="13.5" x14ac:dyDescent="0.45">
      <c r="D837" s="18"/>
      <c r="E837" s="18"/>
      <c r="F837" s="19"/>
      <c r="N837" s="47"/>
    </row>
    <row r="838" spans="4:14" s="20" customFormat="1" ht="13.5" x14ac:dyDescent="0.45">
      <c r="D838" s="18"/>
      <c r="E838" s="18"/>
      <c r="F838" s="19"/>
      <c r="N838" s="47"/>
    </row>
    <row r="839" spans="4:14" s="20" customFormat="1" ht="13.5" x14ac:dyDescent="0.45">
      <c r="D839" s="18"/>
      <c r="E839" s="18"/>
      <c r="F839" s="19"/>
      <c r="N839" s="47"/>
    </row>
    <row r="840" spans="4:14" s="20" customFormat="1" ht="13.5" x14ac:dyDescent="0.45">
      <c r="D840" s="18"/>
      <c r="E840" s="18"/>
      <c r="F840" s="19"/>
      <c r="N840" s="47"/>
    </row>
    <row r="841" spans="4:14" s="20" customFormat="1" ht="13.5" x14ac:dyDescent="0.45">
      <c r="D841" s="18"/>
      <c r="E841" s="18"/>
      <c r="F841" s="19"/>
      <c r="N841" s="47"/>
    </row>
    <row r="842" spans="4:14" s="20" customFormat="1" ht="13.5" x14ac:dyDescent="0.45">
      <c r="D842" s="18"/>
      <c r="E842" s="18"/>
      <c r="F842" s="19"/>
      <c r="N842" s="47"/>
    </row>
    <row r="843" spans="4:14" s="20" customFormat="1" ht="13.5" x14ac:dyDescent="0.45">
      <c r="D843" s="18"/>
      <c r="E843" s="18"/>
      <c r="F843" s="19"/>
      <c r="N843" s="47"/>
    </row>
    <row r="844" spans="4:14" s="20" customFormat="1" ht="13.5" x14ac:dyDescent="0.45">
      <c r="D844" s="18"/>
      <c r="E844" s="18"/>
      <c r="F844" s="19"/>
      <c r="N844" s="47"/>
    </row>
    <row r="845" spans="4:14" s="20" customFormat="1" ht="13.5" x14ac:dyDescent="0.45">
      <c r="D845" s="18"/>
      <c r="E845" s="18"/>
      <c r="F845" s="19"/>
      <c r="N845" s="47"/>
    </row>
    <row r="846" spans="4:14" s="20" customFormat="1" ht="13.5" x14ac:dyDescent="0.45">
      <c r="D846" s="18"/>
      <c r="E846" s="18"/>
      <c r="F846" s="19"/>
      <c r="N846" s="47"/>
    </row>
    <row r="847" spans="4:14" s="20" customFormat="1" ht="13.5" x14ac:dyDescent="0.45">
      <c r="D847" s="18"/>
      <c r="E847" s="18"/>
      <c r="F847" s="19"/>
      <c r="N847" s="47"/>
    </row>
    <row r="848" spans="4:14" s="20" customFormat="1" ht="13.5" x14ac:dyDescent="0.45">
      <c r="D848" s="18"/>
      <c r="E848" s="18"/>
      <c r="F848" s="19"/>
      <c r="N848" s="47"/>
    </row>
    <row r="849" spans="4:14" s="20" customFormat="1" ht="13.5" x14ac:dyDescent="0.45">
      <c r="D849" s="18"/>
      <c r="E849" s="18"/>
      <c r="F849" s="19"/>
      <c r="N849" s="47"/>
    </row>
    <row r="850" spans="4:14" s="20" customFormat="1" ht="13.5" x14ac:dyDescent="0.45">
      <c r="D850" s="18"/>
      <c r="E850" s="18"/>
      <c r="F850" s="19"/>
      <c r="N850" s="47"/>
    </row>
    <row r="851" spans="4:14" s="20" customFormat="1" ht="13.5" x14ac:dyDescent="0.45">
      <c r="D851" s="18"/>
      <c r="E851" s="18"/>
      <c r="F851" s="19"/>
      <c r="N851" s="47"/>
    </row>
    <row r="852" spans="4:14" s="20" customFormat="1" ht="13.5" x14ac:dyDescent="0.45">
      <c r="D852" s="18"/>
      <c r="E852" s="18"/>
      <c r="F852" s="19"/>
      <c r="N852" s="47"/>
    </row>
    <row r="853" spans="4:14" s="20" customFormat="1" ht="13.5" x14ac:dyDescent="0.45">
      <c r="D853" s="18"/>
      <c r="E853" s="18"/>
      <c r="F853" s="19"/>
      <c r="N853" s="47"/>
    </row>
    <row r="854" spans="4:14" s="20" customFormat="1" ht="13.5" x14ac:dyDescent="0.45">
      <c r="D854" s="18"/>
      <c r="E854" s="18"/>
      <c r="F854" s="19"/>
      <c r="N854" s="47"/>
    </row>
    <row r="855" spans="4:14" s="20" customFormat="1" ht="13.5" x14ac:dyDescent="0.45">
      <c r="D855" s="18"/>
      <c r="E855" s="18"/>
      <c r="F855" s="19"/>
      <c r="N855" s="47"/>
    </row>
    <row r="856" spans="4:14" s="20" customFormat="1" ht="13.5" x14ac:dyDescent="0.45">
      <c r="D856" s="18"/>
      <c r="E856" s="18"/>
      <c r="F856" s="19"/>
      <c r="N856" s="47"/>
    </row>
    <row r="857" spans="4:14" s="20" customFormat="1" ht="13.5" x14ac:dyDescent="0.45">
      <c r="D857" s="18"/>
      <c r="E857" s="18"/>
      <c r="F857" s="19"/>
      <c r="N857" s="47"/>
    </row>
    <row r="858" spans="4:14" s="20" customFormat="1" ht="13.5" x14ac:dyDescent="0.45">
      <c r="D858" s="18"/>
      <c r="E858" s="18"/>
      <c r="F858" s="19"/>
      <c r="N858" s="47"/>
    </row>
    <row r="859" spans="4:14" s="20" customFormat="1" ht="13.5" x14ac:dyDescent="0.45">
      <c r="D859" s="18"/>
      <c r="E859" s="18"/>
      <c r="F859" s="19"/>
      <c r="N859" s="47"/>
    </row>
    <row r="860" spans="4:14" s="20" customFormat="1" ht="13.5" x14ac:dyDescent="0.45">
      <c r="D860" s="18"/>
      <c r="E860" s="18"/>
      <c r="F860" s="19"/>
      <c r="N860" s="47"/>
    </row>
    <row r="861" spans="4:14" s="20" customFormat="1" ht="13.5" x14ac:dyDescent="0.45">
      <c r="D861" s="18"/>
      <c r="E861" s="18"/>
      <c r="F861" s="19"/>
      <c r="N861" s="47"/>
    </row>
    <row r="862" spans="4:14" s="20" customFormat="1" ht="13.5" x14ac:dyDescent="0.45">
      <c r="D862" s="18"/>
      <c r="E862" s="18"/>
      <c r="F862" s="19"/>
      <c r="N862" s="47"/>
    </row>
    <row r="863" spans="4:14" s="20" customFormat="1" ht="13.5" x14ac:dyDescent="0.45">
      <c r="D863" s="18"/>
      <c r="E863" s="18"/>
      <c r="F863" s="19"/>
      <c r="N863" s="47"/>
    </row>
    <row r="864" spans="4:14" s="20" customFormat="1" ht="13.5" x14ac:dyDescent="0.45">
      <c r="D864" s="18"/>
      <c r="E864" s="18"/>
      <c r="F864" s="19"/>
      <c r="N864" s="47"/>
    </row>
    <row r="865" spans="4:14" s="20" customFormat="1" ht="13.5" x14ac:dyDescent="0.45">
      <c r="D865" s="18"/>
      <c r="E865" s="18"/>
      <c r="F865" s="19"/>
      <c r="N865" s="47"/>
    </row>
    <row r="866" spans="4:14" s="20" customFormat="1" ht="13.5" x14ac:dyDescent="0.45">
      <c r="D866" s="18"/>
      <c r="E866" s="18"/>
      <c r="F866" s="19"/>
      <c r="N866" s="47"/>
    </row>
    <row r="867" spans="4:14" s="20" customFormat="1" ht="13.5" x14ac:dyDescent="0.45">
      <c r="D867" s="18"/>
      <c r="E867" s="18"/>
      <c r="F867" s="19"/>
      <c r="N867" s="47"/>
    </row>
    <row r="868" spans="4:14" s="20" customFormat="1" ht="13.5" x14ac:dyDescent="0.45">
      <c r="D868" s="18"/>
      <c r="E868" s="18"/>
      <c r="F868" s="19"/>
      <c r="N868" s="47"/>
    </row>
    <row r="869" spans="4:14" s="20" customFormat="1" ht="13.5" x14ac:dyDescent="0.45">
      <c r="D869" s="18"/>
      <c r="E869" s="18"/>
      <c r="F869" s="19"/>
      <c r="N869" s="47"/>
    </row>
    <row r="870" spans="4:14" s="20" customFormat="1" ht="13.5" x14ac:dyDescent="0.45">
      <c r="D870" s="18"/>
      <c r="E870" s="18"/>
      <c r="F870" s="19"/>
      <c r="N870" s="47"/>
    </row>
    <row r="871" spans="4:14" s="20" customFormat="1" ht="13.5" x14ac:dyDescent="0.45">
      <c r="D871" s="18"/>
      <c r="E871" s="18"/>
      <c r="F871" s="19"/>
      <c r="N871" s="47"/>
    </row>
    <row r="872" spans="4:14" s="20" customFormat="1" ht="13.5" x14ac:dyDescent="0.45">
      <c r="D872" s="18"/>
      <c r="E872" s="18"/>
      <c r="F872" s="19"/>
      <c r="N872" s="47"/>
    </row>
    <row r="873" spans="4:14" s="20" customFormat="1" ht="13.5" x14ac:dyDescent="0.45">
      <c r="D873" s="18"/>
      <c r="E873" s="18"/>
      <c r="F873" s="19"/>
      <c r="N873" s="47"/>
    </row>
    <row r="874" spans="4:14" s="20" customFormat="1" ht="13.5" x14ac:dyDescent="0.45">
      <c r="D874" s="18"/>
      <c r="E874" s="18"/>
      <c r="F874" s="19"/>
      <c r="N874" s="47"/>
    </row>
    <row r="875" spans="4:14" s="20" customFormat="1" ht="13.5" x14ac:dyDescent="0.45">
      <c r="D875" s="18"/>
      <c r="E875" s="18"/>
      <c r="F875" s="19"/>
      <c r="N875" s="47"/>
    </row>
    <row r="876" spans="4:14" s="20" customFormat="1" ht="13.5" x14ac:dyDescent="0.45">
      <c r="D876" s="18"/>
      <c r="E876" s="18"/>
      <c r="F876" s="19"/>
      <c r="N876" s="47"/>
    </row>
    <row r="877" spans="4:14" s="20" customFormat="1" ht="13.5" x14ac:dyDescent="0.45">
      <c r="D877" s="18"/>
      <c r="E877" s="18"/>
      <c r="F877" s="19"/>
      <c r="N877" s="47"/>
    </row>
    <row r="878" spans="4:14" s="20" customFormat="1" ht="13.5" x14ac:dyDescent="0.45">
      <c r="D878" s="18"/>
      <c r="E878" s="18"/>
      <c r="F878" s="19"/>
      <c r="N878" s="47"/>
    </row>
    <row r="879" spans="4:14" s="20" customFormat="1" ht="13.5" x14ac:dyDescent="0.45">
      <c r="D879" s="18"/>
      <c r="E879" s="18"/>
      <c r="F879" s="19"/>
      <c r="N879" s="47"/>
    </row>
    <row r="880" spans="4:14" s="20" customFormat="1" ht="13.5" x14ac:dyDescent="0.45">
      <c r="D880" s="18"/>
      <c r="E880" s="18"/>
      <c r="F880" s="19"/>
      <c r="N880" s="47"/>
    </row>
    <row r="881" spans="4:14" s="20" customFormat="1" ht="13.5" x14ac:dyDescent="0.45">
      <c r="D881" s="18"/>
      <c r="E881" s="18"/>
      <c r="F881" s="19"/>
      <c r="N881" s="47"/>
    </row>
    <row r="882" spans="4:14" s="20" customFormat="1" ht="13.5" x14ac:dyDescent="0.45">
      <c r="D882" s="18"/>
      <c r="E882" s="18"/>
      <c r="F882" s="19"/>
      <c r="N882" s="47"/>
    </row>
    <row r="883" spans="4:14" s="20" customFormat="1" ht="13.5" x14ac:dyDescent="0.45">
      <c r="D883" s="18"/>
      <c r="E883" s="18"/>
      <c r="F883" s="19"/>
      <c r="N883" s="47"/>
    </row>
    <row r="884" spans="4:14" s="20" customFormat="1" ht="13.5" x14ac:dyDescent="0.45">
      <c r="D884" s="18"/>
      <c r="E884" s="18"/>
      <c r="F884" s="19"/>
      <c r="N884" s="47"/>
    </row>
    <row r="885" spans="4:14" s="20" customFormat="1" ht="13.5" x14ac:dyDescent="0.45">
      <c r="D885" s="18"/>
      <c r="E885" s="18"/>
      <c r="F885" s="19"/>
      <c r="N885" s="47"/>
    </row>
    <row r="886" spans="4:14" s="20" customFormat="1" ht="13.5" x14ac:dyDescent="0.45">
      <c r="D886" s="18"/>
      <c r="E886" s="18"/>
      <c r="F886" s="19"/>
      <c r="N886" s="47"/>
    </row>
    <row r="887" spans="4:14" s="20" customFormat="1" ht="13.5" x14ac:dyDescent="0.45">
      <c r="D887" s="18"/>
      <c r="E887" s="18"/>
      <c r="F887" s="19"/>
      <c r="N887" s="47"/>
    </row>
    <row r="888" spans="4:14" s="20" customFormat="1" ht="13.5" x14ac:dyDescent="0.45">
      <c r="D888" s="18"/>
      <c r="E888" s="18"/>
      <c r="F888" s="19"/>
      <c r="N888" s="47"/>
    </row>
    <row r="889" spans="4:14" s="20" customFormat="1" ht="13.5" x14ac:dyDescent="0.45">
      <c r="D889" s="18"/>
      <c r="E889" s="18"/>
      <c r="F889" s="19"/>
      <c r="N889" s="47"/>
    </row>
    <row r="890" spans="4:14" s="20" customFormat="1" ht="13.5" x14ac:dyDescent="0.45">
      <c r="D890" s="18"/>
      <c r="E890" s="18"/>
      <c r="F890" s="19"/>
      <c r="N890" s="47"/>
    </row>
    <row r="891" spans="4:14" s="20" customFormat="1" ht="13.5" x14ac:dyDescent="0.45">
      <c r="D891" s="18"/>
      <c r="E891" s="18"/>
      <c r="F891" s="19"/>
      <c r="N891" s="47"/>
    </row>
    <row r="892" spans="4:14" s="20" customFormat="1" ht="13.5" x14ac:dyDescent="0.45">
      <c r="D892" s="18"/>
      <c r="E892" s="18"/>
      <c r="F892" s="19"/>
      <c r="N892" s="47"/>
    </row>
    <row r="893" spans="4:14" s="20" customFormat="1" ht="13.5" x14ac:dyDescent="0.45">
      <c r="D893" s="18"/>
      <c r="E893" s="18"/>
      <c r="F893" s="19"/>
      <c r="N893" s="47"/>
    </row>
    <row r="894" spans="4:14" s="20" customFormat="1" ht="13.5" x14ac:dyDescent="0.45">
      <c r="D894" s="18"/>
      <c r="E894" s="18"/>
      <c r="F894" s="19"/>
      <c r="N894" s="47"/>
    </row>
    <row r="895" spans="4:14" s="20" customFormat="1" ht="13.5" x14ac:dyDescent="0.45">
      <c r="D895" s="18"/>
      <c r="E895" s="18"/>
      <c r="F895" s="19"/>
      <c r="N895" s="47"/>
    </row>
    <row r="896" spans="4:14" s="20" customFormat="1" ht="13.5" x14ac:dyDescent="0.45">
      <c r="D896" s="18"/>
      <c r="E896" s="18"/>
      <c r="F896" s="19"/>
      <c r="N896" s="47"/>
    </row>
    <row r="897" spans="4:14" s="20" customFormat="1" ht="13.5" x14ac:dyDescent="0.45">
      <c r="D897" s="18"/>
      <c r="E897" s="18"/>
      <c r="F897" s="19"/>
      <c r="N897" s="47"/>
    </row>
    <row r="898" spans="4:14" s="20" customFormat="1" ht="13.5" x14ac:dyDescent="0.45">
      <c r="D898" s="18"/>
      <c r="E898" s="18"/>
      <c r="F898" s="19"/>
      <c r="N898" s="47"/>
    </row>
    <row r="899" spans="4:14" s="20" customFormat="1" ht="13.5" x14ac:dyDescent="0.45">
      <c r="D899" s="18"/>
      <c r="E899" s="18"/>
      <c r="F899" s="19"/>
      <c r="N899" s="47"/>
    </row>
    <row r="900" spans="4:14" s="20" customFormat="1" ht="13.5" x14ac:dyDescent="0.45">
      <c r="D900" s="18"/>
      <c r="E900" s="18"/>
      <c r="F900" s="19"/>
      <c r="N900" s="47"/>
    </row>
    <row r="901" spans="4:14" s="20" customFormat="1" ht="13.5" x14ac:dyDescent="0.45">
      <c r="D901" s="18"/>
      <c r="E901" s="18"/>
      <c r="F901" s="19"/>
      <c r="N901" s="47"/>
    </row>
    <row r="902" spans="4:14" s="20" customFormat="1" ht="13.5" x14ac:dyDescent="0.45">
      <c r="D902" s="18"/>
      <c r="E902" s="18"/>
      <c r="F902" s="19"/>
      <c r="N902" s="47"/>
    </row>
    <row r="903" spans="4:14" s="20" customFormat="1" ht="13.5" x14ac:dyDescent="0.45">
      <c r="D903" s="18"/>
      <c r="E903" s="18"/>
      <c r="F903" s="19"/>
      <c r="N903" s="47"/>
    </row>
    <row r="904" spans="4:14" s="20" customFormat="1" ht="13.5" x14ac:dyDescent="0.45">
      <c r="D904" s="18"/>
      <c r="E904" s="18"/>
      <c r="F904" s="19"/>
      <c r="N904" s="47"/>
    </row>
    <row r="905" spans="4:14" s="20" customFormat="1" ht="13.5" x14ac:dyDescent="0.45">
      <c r="D905" s="18"/>
      <c r="E905" s="18"/>
      <c r="F905" s="19"/>
      <c r="N905" s="47"/>
    </row>
    <row r="906" spans="4:14" s="20" customFormat="1" ht="13.5" x14ac:dyDescent="0.45">
      <c r="D906" s="18"/>
      <c r="E906" s="18"/>
      <c r="F906" s="19"/>
      <c r="N906" s="47"/>
    </row>
    <row r="907" spans="4:14" s="20" customFormat="1" ht="13.5" x14ac:dyDescent="0.45">
      <c r="D907" s="18"/>
      <c r="E907" s="18"/>
      <c r="F907" s="19"/>
      <c r="N907" s="47"/>
    </row>
    <row r="908" spans="4:14" s="20" customFormat="1" ht="13.5" x14ac:dyDescent="0.45">
      <c r="D908" s="18"/>
      <c r="E908" s="18"/>
      <c r="F908" s="19"/>
      <c r="N908" s="47"/>
    </row>
    <row r="909" spans="4:14" s="20" customFormat="1" ht="13.5" x14ac:dyDescent="0.45">
      <c r="D909" s="18"/>
      <c r="E909" s="18"/>
      <c r="F909" s="19"/>
      <c r="N909" s="47"/>
    </row>
    <row r="910" spans="4:14" s="20" customFormat="1" ht="13.5" x14ac:dyDescent="0.45">
      <c r="D910" s="18"/>
      <c r="E910" s="18"/>
      <c r="F910" s="19"/>
      <c r="N910" s="47"/>
    </row>
    <row r="911" spans="4:14" s="20" customFormat="1" ht="13.5" x14ac:dyDescent="0.45">
      <c r="D911" s="18"/>
      <c r="E911" s="18"/>
      <c r="F911" s="19"/>
      <c r="N911" s="47"/>
    </row>
    <row r="912" spans="4:14" s="20" customFormat="1" ht="13.5" x14ac:dyDescent="0.45">
      <c r="D912" s="18"/>
      <c r="E912" s="18"/>
      <c r="F912" s="19"/>
      <c r="N912" s="47"/>
    </row>
    <row r="913" spans="4:14" s="20" customFormat="1" ht="13.5" x14ac:dyDescent="0.45">
      <c r="D913" s="18"/>
      <c r="E913" s="18"/>
      <c r="F913" s="19"/>
      <c r="N913" s="47"/>
    </row>
    <row r="914" spans="4:14" s="20" customFormat="1" ht="13.5" x14ac:dyDescent="0.45">
      <c r="D914" s="18"/>
      <c r="E914" s="18"/>
      <c r="F914" s="19"/>
      <c r="N914" s="47"/>
    </row>
    <row r="915" spans="4:14" s="20" customFormat="1" ht="13.5" x14ac:dyDescent="0.45">
      <c r="D915" s="18"/>
      <c r="E915" s="18"/>
      <c r="F915" s="19"/>
      <c r="N915" s="47"/>
    </row>
    <row r="916" spans="4:14" s="20" customFormat="1" ht="13.5" x14ac:dyDescent="0.45">
      <c r="D916" s="18"/>
      <c r="E916" s="18"/>
      <c r="F916" s="19"/>
      <c r="N916" s="47"/>
    </row>
    <row r="917" spans="4:14" s="20" customFormat="1" ht="13.5" x14ac:dyDescent="0.45">
      <c r="D917" s="18"/>
      <c r="E917" s="18"/>
      <c r="F917" s="19"/>
      <c r="N917" s="47"/>
    </row>
    <row r="918" spans="4:14" s="20" customFormat="1" ht="13.5" x14ac:dyDescent="0.45">
      <c r="D918" s="18"/>
      <c r="E918" s="18"/>
      <c r="F918" s="19"/>
      <c r="N918" s="47"/>
    </row>
    <row r="919" spans="4:14" s="20" customFormat="1" ht="13.5" x14ac:dyDescent="0.45">
      <c r="D919" s="18"/>
      <c r="E919" s="18"/>
      <c r="F919" s="19"/>
      <c r="N919" s="47"/>
    </row>
    <row r="920" spans="4:14" s="20" customFormat="1" ht="13.5" x14ac:dyDescent="0.45">
      <c r="D920" s="18"/>
      <c r="E920" s="18"/>
      <c r="F920" s="19"/>
      <c r="N920" s="47"/>
    </row>
    <row r="921" spans="4:14" s="20" customFormat="1" ht="13.5" x14ac:dyDescent="0.45">
      <c r="D921" s="18"/>
      <c r="E921" s="18"/>
      <c r="F921" s="19"/>
      <c r="N921" s="47"/>
    </row>
    <row r="922" spans="4:14" s="20" customFormat="1" ht="13.5" x14ac:dyDescent="0.45">
      <c r="D922" s="18"/>
      <c r="E922" s="18"/>
      <c r="F922" s="19"/>
      <c r="N922" s="47"/>
    </row>
    <row r="923" spans="4:14" s="20" customFormat="1" ht="13.5" x14ac:dyDescent="0.45">
      <c r="D923" s="18"/>
      <c r="E923" s="18"/>
      <c r="F923" s="19"/>
      <c r="N923" s="47"/>
    </row>
    <row r="924" spans="4:14" s="20" customFormat="1" ht="13.5" x14ac:dyDescent="0.45">
      <c r="D924" s="18"/>
      <c r="E924" s="18"/>
      <c r="F924" s="19"/>
      <c r="N924" s="47"/>
    </row>
    <row r="925" spans="4:14" s="20" customFormat="1" ht="13.5" x14ac:dyDescent="0.45">
      <c r="D925" s="18"/>
      <c r="E925" s="18"/>
      <c r="F925" s="19"/>
      <c r="N925" s="47"/>
    </row>
    <row r="926" spans="4:14" s="20" customFormat="1" ht="13.5" x14ac:dyDescent="0.45">
      <c r="D926" s="18"/>
      <c r="E926" s="18"/>
      <c r="F926" s="19"/>
      <c r="N926" s="47"/>
    </row>
    <row r="927" spans="4:14" s="20" customFormat="1" ht="13.5" x14ac:dyDescent="0.45">
      <c r="D927" s="18"/>
      <c r="E927" s="18"/>
      <c r="F927" s="19"/>
      <c r="N927" s="47"/>
    </row>
    <row r="928" spans="4:14" s="20" customFormat="1" ht="13.5" x14ac:dyDescent="0.45">
      <c r="D928" s="18"/>
      <c r="E928" s="18"/>
      <c r="F928" s="19"/>
      <c r="N928" s="47"/>
    </row>
    <row r="929" spans="4:14" s="20" customFormat="1" ht="13.5" x14ac:dyDescent="0.45">
      <c r="D929" s="18"/>
      <c r="E929" s="18"/>
      <c r="F929" s="19"/>
      <c r="N929" s="47"/>
    </row>
    <row r="930" spans="4:14" s="20" customFormat="1" ht="13.5" x14ac:dyDescent="0.45">
      <c r="D930" s="18"/>
      <c r="E930" s="18"/>
      <c r="F930" s="19"/>
      <c r="N930" s="47"/>
    </row>
    <row r="931" spans="4:14" s="20" customFormat="1" ht="13.5" x14ac:dyDescent="0.45">
      <c r="D931" s="18"/>
      <c r="E931" s="18"/>
      <c r="F931" s="19"/>
      <c r="N931" s="47"/>
    </row>
    <row r="932" spans="4:14" s="20" customFormat="1" ht="13.5" x14ac:dyDescent="0.45">
      <c r="D932" s="18"/>
      <c r="E932" s="18"/>
      <c r="F932" s="19"/>
      <c r="N932" s="47"/>
    </row>
    <row r="933" spans="4:14" s="20" customFormat="1" ht="13.5" x14ac:dyDescent="0.45">
      <c r="D933" s="18"/>
      <c r="E933" s="18"/>
      <c r="F933" s="19"/>
      <c r="N933" s="47"/>
    </row>
    <row r="934" spans="4:14" s="20" customFormat="1" ht="13.5" x14ac:dyDescent="0.45">
      <c r="D934" s="18"/>
      <c r="E934" s="18"/>
      <c r="F934" s="19"/>
      <c r="N934" s="47"/>
    </row>
    <row r="935" spans="4:14" s="20" customFormat="1" ht="13.5" x14ac:dyDescent="0.45">
      <c r="D935" s="18"/>
      <c r="E935" s="18"/>
      <c r="F935" s="19"/>
      <c r="N935" s="47"/>
    </row>
    <row r="936" spans="4:14" s="20" customFormat="1" ht="13.5" x14ac:dyDescent="0.45">
      <c r="D936" s="18"/>
      <c r="E936" s="18"/>
      <c r="F936" s="19"/>
      <c r="N936" s="47"/>
    </row>
    <row r="937" spans="4:14" s="20" customFormat="1" ht="13.5" x14ac:dyDescent="0.45">
      <c r="D937" s="18"/>
      <c r="E937" s="18"/>
      <c r="F937" s="19"/>
      <c r="N937" s="47"/>
    </row>
    <row r="938" spans="4:14" s="20" customFormat="1" ht="13.5" x14ac:dyDescent="0.45">
      <c r="D938" s="18"/>
      <c r="E938" s="18"/>
      <c r="F938" s="19"/>
      <c r="N938" s="47"/>
    </row>
    <row r="939" spans="4:14" s="20" customFormat="1" ht="13.5" x14ac:dyDescent="0.45">
      <c r="D939" s="18"/>
      <c r="E939" s="18"/>
      <c r="F939" s="19"/>
      <c r="N939" s="47"/>
    </row>
    <row r="940" spans="4:14" s="20" customFormat="1" ht="13.5" x14ac:dyDescent="0.45">
      <c r="D940" s="18"/>
      <c r="E940" s="18"/>
      <c r="F940" s="19"/>
      <c r="N940" s="47"/>
    </row>
    <row r="941" spans="4:14" s="20" customFormat="1" ht="13.5" x14ac:dyDescent="0.45">
      <c r="D941" s="18"/>
      <c r="E941" s="18"/>
      <c r="F941" s="19"/>
      <c r="N941" s="47"/>
    </row>
    <row r="942" spans="4:14" s="20" customFormat="1" ht="13.5" x14ac:dyDescent="0.45">
      <c r="D942" s="18"/>
      <c r="E942" s="18"/>
      <c r="F942" s="19"/>
      <c r="N942" s="47"/>
    </row>
    <row r="943" spans="4:14" s="20" customFormat="1" ht="13.5" x14ac:dyDescent="0.45">
      <c r="D943" s="18"/>
      <c r="E943" s="18"/>
      <c r="F943" s="19"/>
      <c r="N943" s="47"/>
    </row>
    <row r="944" spans="4:14" s="20" customFormat="1" ht="13.5" x14ac:dyDescent="0.45">
      <c r="D944" s="18"/>
      <c r="E944" s="18"/>
      <c r="F944" s="19"/>
      <c r="N944" s="47"/>
    </row>
    <row r="945" spans="4:14" s="20" customFormat="1" ht="13.5" x14ac:dyDescent="0.45">
      <c r="D945" s="18"/>
      <c r="E945" s="18"/>
      <c r="F945" s="19"/>
      <c r="N945" s="47"/>
    </row>
    <row r="946" spans="4:14" s="20" customFormat="1" ht="13.5" x14ac:dyDescent="0.45">
      <c r="D946" s="18"/>
      <c r="E946" s="18"/>
      <c r="F946" s="19"/>
      <c r="N946" s="47"/>
    </row>
    <row r="947" spans="4:14" s="20" customFormat="1" ht="13.5" x14ac:dyDescent="0.45">
      <c r="D947" s="18"/>
      <c r="E947" s="18"/>
      <c r="F947" s="19"/>
      <c r="N947" s="47"/>
    </row>
    <row r="948" spans="4:14" s="20" customFormat="1" ht="13.5" x14ac:dyDescent="0.45">
      <c r="D948" s="18"/>
      <c r="E948" s="18"/>
      <c r="F948" s="19"/>
      <c r="N948" s="47"/>
    </row>
    <row r="949" spans="4:14" s="20" customFormat="1" ht="13.5" x14ac:dyDescent="0.45">
      <c r="D949" s="18"/>
      <c r="E949" s="18"/>
      <c r="F949" s="19"/>
      <c r="N949" s="47"/>
    </row>
    <row r="950" spans="4:14" s="20" customFormat="1" ht="13.5" x14ac:dyDescent="0.45">
      <c r="D950" s="18"/>
      <c r="E950" s="18"/>
      <c r="F950" s="19"/>
      <c r="N950" s="47"/>
    </row>
    <row r="951" spans="4:14" s="20" customFormat="1" ht="13.5" x14ac:dyDescent="0.45">
      <c r="D951" s="18"/>
      <c r="E951" s="18"/>
      <c r="F951" s="19"/>
      <c r="N951" s="47"/>
    </row>
    <row r="952" spans="4:14" s="20" customFormat="1" ht="13.5" x14ac:dyDescent="0.45">
      <c r="D952" s="18"/>
      <c r="E952" s="18"/>
      <c r="F952" s="19"/>
      <c r="N952" s="47"/>
    </row>
    <row r="953" spans="4:14" s="20" customFormat="1" ht="13.5" x14ac:dyDescent="0.45">
      <c r="D953" s="18"/>
      <c r="E953" s="18"/>
      <c r="F953" s="19"/>
      <c r="N953" s="47"/>
    </row>
    <row r="954" spans="4:14" s="20" customFormat="1" ht="13.5" x14ac:dyDescent="0.45">
      <c r="D954" s="18"/>
      <c r="E954" s="18"/>
      <c r="F954" s="19"/>
      <c r="N954" s="47"/>
    </row>
    <row r="955" spans="4:14" s="20" customFormat="1" ht="13.5" x14ac:dyDescent="0.45">
      <c r="D955" s="18"/>
      <c r="E955" s="18"/>
      <c r="F955" s="19"/>
      <c r="N955" s="47"/>
    </row>
    <row r="956" spans="4:14" s="20" customFormat="1" ht="13.5" x14ac:dyDescent="0.45">
      <c r="D956" s="18"/>
      <c r="E956" s="18"/>
      <c r="F956" s="19"/>
      <c r="N956" s="47"/>
    </row>
    <row r="957" spans="4:14" s="20" customFormat="1" ht="13.5" x14ac:dyDescent="0.45">
      <c r="D957" s="18"/>
      <c r="E957" s="18"/>
      <c r="F957" s="19"/>
      <c r="N957" s="47"/>
    </row>
    <row r="958" spans="4:14" s="20" customFormat="1" ht="13.5" x14ac:dyDescent="0.45">
      <c r="D958" s="18"/>
      <c r="E958" s="18"/>
      <c r="F958" s="19"/>
      <c r="N958" s="47"/>
    </row>
    <row r="959" spans="4:14" s="20" customFormat="1" ht="13.5" x14ac:dyDescent="0.45">
      <c r="D959" s="18"/>
      <c r="E959" s="18"/>
      <c r="F959" s="19"/>
      <c r="N959" s="47"/>
    </row>
    <row r="960" spans="4:14" s="20" customFormat="1" ht="13.5" x14ac:dyDescent="0.45">
      <c r="D960" s="18"/>
      <c r="E960" s="18"/>
      <c r="F960" s="19"/>
      <c r="N960" s="47"/>
    </row>
    <row r="961" spans="4:14" s="20" customFormat="1" ht="13.5" x14ac:dyDescent="0.45">
      <c r="D961" s="18"/>
      <c r="E961" s="18"/>
      <c r="F961" s="19"/>
      <c r="N961" s="47"/>
    </row>
    <row r="962" spans="4:14" s="20" customFormat="1" ht="13.5" x14ac:dyDescent="0.45">
      <c r="D962" s="18"/>
      <c r="E962" s="18"/>
      <c r="F962" s="19"/>
      <c r="N962" s="47"/>
    </row>
    <row r="963" spans="4:14" s="20" customFormat="1" ht="13.5" x14ac:dyDescent="0.45">
      <c r="D963" s="18"/>
      <c r="E963" s="18"/>
      <c r="F963" s="19"/>
      <c r="N963" s="47"/>
    </row>
    <row r="964" spans="4:14" s="20" customFormat="1" ht="13.5" x14ac:dyDescent="0.45">
      <c r="D964" s="18"/>
      <c r="E964" s="18"/>
      <c r="F964" s="19"/>
      <c r="N964" s="47"/>
    </row>
    <row r="965" spans="4:14" s="20" customFormat="1" ht="13.5" x14ac:dyDescent="0.45">
      <c r="D965" s="18"/>
      <c r="E965" s="18"/>
      <c r="F965" s="19"/>
      <c r="N965" s="47"/>
    </row>
    <row r="966" spans="4:14" s="20" customFormat="1" ht="13.5" x14ac:dyDescent="0.45">
      <c r="D966" s="18"/>
      <c r="E966" s="18"/>
      <c r="F966" s="19"/>
      <c r="N966" s="47"/>
    </row>
    <row r="967" spans="4:14" s="20" customFormat="1" ht="13.5" x14ac:dyDescent="0.45">
      <c r="D967" s="18"/>
      <c r="E967" s="18"/>
      <c r="F967" s="19"/>
      <c r="N967" s="47"/>
    </row>
    <row r="968" spans="4:14" s="20" customFormat="1" ht="13.5" x14ac:dyDescent="0.45">
      <c r="D968" s="18"/>
      <c r="E968" s="18"/>
      <c r="F968" s="19"/>
      <c r="N968" s="47"/>
    </row>
    <row r="969" spans="4:14" s="20" customFormat="1" ht="13.5" x14ac:dyDescent="0.45">
      <c r="D969" s="18"/>
      <c r="E969" s="18"/>
      <c r="F969" s="19"/>
      <c r="N969" s="47"/>
    </row>
    <row r="970" spans="4:14" s="20" customFormat="1" ht="13.5" x14ac:dyDescent="0.45">
      <c r="D970" s="18"/>
      <c r="E970" s="18"/>
      <c r="F970" s="19"/>
      <c r="N970" s="47"/>
    </row>
    <row r="971" spans="4:14" s="20" customFormat="1" ht="13.5" x14ac:dyDescent="0.45">
      <c r="D971" s="18"/>
      <c r="E971" s="18"/>
      <c r="F971" s="19"/>
      <c r="N971" s="47"/>
    </row>
    <row r="972" spans="4:14" s="20" customFormat="1" ht="13.5" x14ac:dyDescent="0.45">
      <c r="D972" s="18"/>
      <c r="E972" s="18"/>
      <c r="F972" s="19"/>
      <c r="N972" s="47"/>
    </row>
    <row r="973" spans="4:14" s="20" customFormat="1" ht="13.5" x14ac:dyDescent="0.45">
      <c r="D973" s="18"/>
      <c r="E973" s="18"/>
      <c r="F973" s="19"/>
      <c r="N973" s="47"/>
    </row>
    <row r="974" spans="4:14" s="20" customFormat="1" ht="13.5" x14ac:dyDescent="0.45">
      <c r="D974" s="18"/>
      <c r="E974" s="18"/>
      <c r="F974" s="19"/>
      <c r="N974" s="47"/>
    </row>
    <row r="975" spans="4:14" s="20" customFormat="1" ht="13.5" x14ac:dyDescent="0.45">
      <c r="D975" s="18"/>
      <c r="E975" s="18"/>
      <c r="F975" s="19"/>
      <c r="N975" s="47"/>
    </row>
    <row r="976" spans="4:14" s="20" customFormat="1" ht="13.5" x14ac:dyDescent="0.45">
      <c r="D976" s="18"/>
      <c r="E976" s="18"/>
      <c r="F976" s="19"/>
      <c r="N976" s="47"/>
    </row>
    <row r="977" spans="4:14" s="20" customFormat="1" ht="13.5" x14ac:dyDescent="0.45">
      <c r="D977" s="18"/>
      <c r="E977" s="18"/>
      <c r="F977" s="19"/>
      <c r="N977" s="47"/>
    </row>
    <row r="978" spans="4:14" s="20" customFormat="1" ht="13.5" x14ac:dyDescent="0.45">
      <c r="D978" s="18"/>
      <c r="E978" s="18"/>
      <c r="F978" s="19"/>
      <c r="N978" s="47"/>
    </row>
    <row r="979" spans="4:14" s="20" customFormat="1" ht="13.5" x14ac:dyDescent="0.45">
      <c r="D979" s="18"/>
      <c r="E979" s="18"/>
      <c r="F979" s="19"/>
      <c r="N979" s="47"/>
    </row>
    <row r="980" spans="4:14" s="20" customFormat="1" ht="13.5" x14ac:dyDescent="0.45">
      <c r="D980" s="18"/>
      <c r="E980" s="18"/>
      <c r="F980" s="19"/>
      <c r="N980" s="47"/>
    </row>
    <row r="981" spans="4:14" s="20" customFormat="1" ht="13.5" x14ac:dyDescent="0.45">
      <c r="D981" s="18"/>
      <c r="E981" s="18"/>
      <c r="F981" s="19"/>
      <c r="N981" s="47"/>
    </row>
    <row r="982" spans="4:14" s="20" customFormat="1" ht="13.5" x14ac:dyDescent="0.45">
      <c r="D982" s="18"/>
      <c r="E982" s="18"/>
      <c r="F982" s="19"/>
      <c r="N982" s="47"/>
    </row>
    <row r="983" spans="4:14" s="20" customFormat="1" ht="13.5" x14ac:dyDescent="0.45">
      <c r="D983" s="18"/>
      <c r="E983" s="18"/>
      <c r="F983" s="19"/>
      <c r="N983" s="47"/>
    </row>
    <row r="984" spans="4:14" s="20" customFormat="1" ht="13.5" x14ac:dyDescent="0.45">
      <c r="D984" s="18"/>
      <c r="E984" s="18"/>
      <c r="F984" s="19"/>
      <c r="N984" s="47"/>
    </row>
    <row r="985" spans="4:14" s="20" customFormat="1" ht="13.5" x14ac:dyDescent="0.45">
      <c r="D985" s="18"/>
      <c r="E985" s="18"/>
      <c r="F985" s="19"/>
      <c r="N985" s="47"/>
    </row>
    <row r="986" spans="4:14" s="20" customFormat="1" ht="13.5" x14ac:dyDescent="0.45">
      <c r="D986" s="18"/>
      <c r="E986" s="18"/>
      <c r="F986" s="19"/>
      <c r="N986" s="47"/>
    </row>
    <row r="987" spans="4:14" s="20" customFormat="1" ht="13.5" x14ac:dyDescent="0.45">
      <c r="D987" s="18"/>
      <c r="E987" s="18"/>
      <c r="F987" s="19"/>
      <c r="N987" s="47"/>
    </row>
    <row r="988" spans="4:14" s="20" customFormat="1" ht="13.5" x14ac:dyDescent="0.45">
      <c r="D988" s="18"/>
      <c r="E988" s="18"/>
      <c r="F988" s="19"/>
      <c r="N988" s="47"/>
    </row>
    <row r="989" spans="4:14" s="20" customFormat="1" ht="13.5" x14ac:dyDescent="0.45">
      <c r="D989" s="18"/>
      <c r="E989" s="18"/>
      <c r="F989" s="19"/>
      <c r="N989" s="47"/>
    </row>
    <row r="990" spans="4:14" s="20" customFormat="1" ht="13.5" x14ac:dyDescent="0.45">
      <c r="D990" s="18"/>
      <c r="E990" s="18"/>
      <c r="F990" s="19"/>
      <c r="N990" s="47"/>
    </row>
    <row r="991" spans="4:14" s="20" customFormat="1" ht="13.5" x14ac:dyDescent="0.45">
      <c r="D991" s="18"/>
      <c r="E991" s="18"/>
      <c r="F991" s="19"/>
      <c r="N991" s="47"/>
    </row>
    <row r="992" spans="4:14" s="20" customFormat="1" ht="13.5" x14ac:dyDescent="0.45">
      <c r="D992" s="18"/>
      <c r="E992" s="18"/>
      <c r="F992" s="19"/>
      <c r="N992" s="47"/>
    </row>
    <row r="993" spans="4:14" s="20" customFormat="1" ht="13.5" x14ac:dyDescent="0.45">
      <c r="D993" s="18"/>
      <c r="E993" s="18"/>
      <c r="F993" s="19"/>
      <c r="N993" s="47"/>
    </row>
    <row r="994" spans="4:14" s="20" customFormat="1" ht="13.5" x14ac:dyDescent="0.45">
      <c r="D994" s="18"/>
      <c r="E994" s="18"/>
      <c r="F994" s="19"/>
      <c r="N994" s="47"/>
    </row>
    <row r="995" spans="4:14" s="20" customFormat="1" ht="13.5" x14ac:dyDescent="0.45">
      <c r="D995" s="18"/>
      <c r="E995" s="18"/>
      <c r="F995" s="19"/>
      <c r="N995" s="47"/>
    </row>
    <row r="996" spans="4:14" s="20" customFormat="1" ht="13.5" x14ac:dyDescent="0.45">
      <c r="D996" s="18"/>
      <c r="E996" s="18"/>
      <c r="F996" s="19"/>
      <c r="N996" s="47"/>
    </row>
    <row r="997" spans="4:14" s="20" customFormat="1" ht="13.5" x14ac:dyDescent="0.45">
      <c r="D997" s="18"/>
      <c r="E997" s="18"/>
      <c r="F997" s="19"/>
      <c r="N997" s="47"/>
    </row>
    <row r="998" spans="4:14" s="20" customFormat="1" ht="13.5" x14ac:dyDescent="0.45">
      <c r="D998" s="18"/>
      <c r="E998" s="18"/>
      <c r="F998" s="19"/>
      <c r="N998" s="47"/>
    </row>
    <row r="999" spans="4:14" s="20" customFormat="1" ht="13.5" x14ac:dyDescent="0.45">
      <c r="D999" s="18"/>
      <c r="E999" s="18"/>
      <c r="F999" s="19"/>
      <c r="N999" s="47"/>
    </row>
    <row r="1000" spans="4:14" s="20" customFormat="1" ht="13.5" x14ac:dyDescent="0.45">
      <c r="D1000" s="18"/>
      <c r="E1000" s="18"/>
      <c r="F1000" s="19"/>
      <c r="N1000" s="47"/>
    </row>
    <row r="1001" spans="4:14" s="20" customFormat="1" ht="13.5" x14ac:dyDescent="0.45">
      <c r="D1001" s="18"/>
      <c r="E1001" s="18"/>
      <c r="F1001" s="19"/>
      <c r="N1001" s="47"/>
    </row>
    <row r="1002" spans="4:14" s="20" customFormat="1" ht="13.5" x14ac:dyDescent="0.45">
      <c r="D1002" s="18"/>
      <c r="E1002" s="18"/>
      <c r="F1002" s="19"/>
      <c r="N1002" s="47"/>
    </row>
    <row r="1003" spans="4:14" s="20" customFormat="1" ht="13.5" x14ac:dyDescent="0.45">
      <c r="D1003" s="18"/>
      <c r="E1003" s="18"/>
      <c r="F1003" s="19"/>
      <c r="N1003" s="47"/>
    </row>
    <row r="1004" spans="4:14" s="20" customFormat="1" ht="13.5" x14ac:dyDescent="0.45">
      <c r="D1004" s="18"/>
      <c r="E1004" s="18"/>
      <c r="F1004" s="19"/>
      <c r="N1004" s="47"/>
    </row>
    <row r="1005" spans="4:14" s="20" customFormat="1" ht="13.5" x14ac:dyDescent="0.45">
      <c r="D1005" s="18"/>
      <c r="E1005" s="18"/>
      <c r="F1005" s="19"/>
      <c r="N1005" s="47"/>
    </row>
    <row r="1006" spans="4:14" s="20" customFormat="1" ht="13.5" x14ac:dyDescent="0.45">
      <c r="D1006" s="18"/>
      <c r="E1006" s="18"/>
      <c r="F1006" s="19"/>
      <c r="N1006" s="47"/>
    </row>
    <row r="1007" spans="4:14" s="20" customFormat="1" ht="13.5" x14ac:dyDescent="0.45">
      <c r="D1007" s="18"/>
      <c r="E1007" s="18"/>
      <c r="F1007" s="19"/>
      <c r="N1007" s="47"/>
    </row>
    <row r="1008" spans="4:14" s="20" customFormat="1" ht="13.5" x14ac:dyDescent="0.45">
      <c r="D1008" s="18"/>
      <c r="E1008" s="18"/>
      <c r="F1008" s="19"/>
      <c r="N1008" s="47"/>
    </row>
    <row r="1009" spans="4:14" s="20" customFormat="1" ht="13.5" x14ac:dyDescent="0.45">
      <c r="D1009" s="18"/>
      <c r="E1009" s="18"/>
      <c r="F1009" s="19"/>
      <c r="N1009" s="47"/>
    </row>
    <row r="1010" spans="4:14" s="20" customFormat="1" ht="13.5" x14ac:dyDescent="0.45">
      <c r="D1010" s="18"/>
      <c r="E1010" s="18"/>
      <c r="F1010" s="19"/>
      <c r="N1010" s="47"/>
    </row>
    <row r="1011" spans="4:14" s="20" customFormat="1" ht="13.5" x14ac:dyDescent="0.45">
      <c r="D1011" s="18"/>
      <c r="E1011" s="18"/>
      <c r="F1011" s="19"/>
      <c r="N1011" s="47"/>
    </row>
    <row r="1012" spans="4:14" s="20" customFormat="1" ht="13.5" x14ac:dyDescent="0.45">
      <c r="D1012" s="18"/>
      <c r="E1012" s="18"/>
      <c r="F1012" s="19"/>
      <c r="N1012" s="47"/>
    </row>
    <row r="1013" spans="4:14" s="20" customFormat="1" ht="13.5" x14ac:dyDescent="0.45">
      <c r="D1013" s="18"/>
      <c r="E1013" s="18"/>
      <c r="F1013" s="19"/>
      <c r="N1013" s="47"/>
    </row>
    <row r="1014" spans="4:14" s="20" customFormat="1" ht="13.5" x14ac:dyDescent="0.45">
      <c r="D1014" s="18"/>
      <c r="E1014" s="18"/>
      <c r="F1014" s="19"/>
      <c r="N1014" s="47"/>
    </row>
    <row r="1015" spans="4:14" s="20" customFormat="1" ht="13.5" x14ac:dyDescent="0.45">
      <c r="D1015" s="18"/>
      <c r="E1015" s="18"/>
      <c r="F1015" s="19"/>
      <c r="N1015" s="47"/>
    </row>
    <row r="1016" spans="4:14" s="20" customFormat="1" ht="13.5" x14ac:dyDescent="0.45">
      <c r="D1016" s="18"/>
      <c r="E1016" s="18"/>
      <c r="F1016" s="19"/>
      <c r="N1016" s="47"/>
    </row>
    <row r="1017" spans="4:14" s="20" customFormat="1" ht="13.5" x14ac:dyDescent="0.45">
      <c r="D1017" s="18"/>
      <c r="E1017" s="18"/>
      <c r="F1017" s="19"/>
      <c r="N1017" s="47"/>
    </row>
    <row r="1018" spans="4:14" s="20" customFormat="1" ht="13.5" x14ac:dyDescent="0.45">
      <c r="D1018" s="18"/>
      <c r="E1018" s="18"/>
      <c r="F1018" s="19"/>
      <c r="N1018" s="47"/>
    </row>
    <row r="1019" spans="4:14" s="20" customFormat="1" ht="13.5" x14ac:dyDescent="0.45">
      <c r="D1019" s="18"/>
      <c r="E1019" s="18"/>
      <c r="F1019" s="19"/>
      <c r="N1019" s="47"/>
    </row>
    <row r="1020" spans="4:14" s="20" customFormat="1" ht="13.5" x14ac:dyDescent="0.45">
      <c r="D1020" s="18"/>
      <c r="E1020" s="18"/>
      <c r="F1020" s="19"/>
      <c r="N1020" s="47"/>
    </row>
    <row r="1021" spans="4:14" s="20" customFormat="1" ht="13.5" x14ac:dyDescent="0.45">
      <c r="D1021" s="18"/>
      <c r="E1021" s="18"/>
      <c r="F1021" s="19"/>
      <c r="N1021" s="47"/>
    </row>
    <row r="1022" spans="4:14" s="20" customFormat="1" ht="13.5" x14ac:dyDescent="0.45">
      <c r="D1022" s="18"/>
      <c r="E1022" s="18"/>
      <c r="F1022" s="19"/>
      <c r="N1022" s="47"/>
    </row>
    <row r="1023" spans="4:14" s="20" customFormat="1" ht="13.5" x14ac:dyDescent="0.45">
      <c r="D1023" s="18"/>
      <c r="E1023" s="18"/>
      <c r="F1023" s="19"/>
      <c r="N1023" s="47"/>
    </row>
    <row r="1024" spans="4:14" s="20" customFormat="1" ht="13.5" x14ac:dyDescent="0.45">
      <c r="D1024" s="18"/>
      <c r="E1024" s="18"/>
      <c r="F1024" s="19"/>
      <c r="N1024" s="47"/>
    </row>
    <row r="1025" spans="4:14" s="20" customFormat="1" ht="13.5" x14ac:dyDescent="0.45">
      <c r="D1025" s="18"/>
      <c r="E1025" s="18"/>
      <c r="F1025" s="19"/>
      <c r="N1025" s="47"/>
    </row>
    <row r="1026" spans="4:14" s="20" customFormat="1" ht="13.5" x14ac:dyDescent="0.45">
      <c r="D1026" s="18"/>
      <c r="E1026" s="18"/>
      <c r="F1026" s="19"/>
      <c r="N1026" s="47"/>
    </row>
    <row r="1027" spans="4:14" s="20" customFormat="1" ht="13.5" x14ac:dyDescent="0.45">
      <c r="D1027" s="18"/>
      <c r="E1027" s="18"/>
      <c r="F1027" s="19"/>
      <c r="N1027" s="47"/>
    </row>
    <row r="1028" spans="4:14" s="20" customFormat="1" ht="13.5" x14ac:dyDescent="0.45">
      <c r="D1028" s="18"/>
      <c r="E1028" s="18"/>
      <c r="F1028" s="19"/>
      <c r="N1028" s="47"/>
    </row>
    <row r="1029" spans="4:14" s="20" customFormat="1" ht="13.5" x14ac:dyDescent="0.45">
      <c r="D1029" s="18"/>
      <c r="E1029" s="18"/>
      <c r="F1029" s="19"/>
      <c r="N1029" s="47"/>
    </row>
    <row r="1030" spans="4:14" s="20" customFormat="1" ht="13.5" x14ac:dyDescent="0.45">
      <c r="D1030" s="18"/>
      <c r="E1030" s="18"/>
      <c r="F1030" s="19"/>
      <c r="N1030" s="47"/>
    </row>
    <row r="1031" spans="4:14" s="20" customFormat="1" ht="13.5" x14ac:dyDescent="0.45">
      <c r="D1031" s="18"/>
      <c r="E1031" s="18"/>
      <c r="F1031" s="19"/>
      <c r="N1031" s="47"/>
    </row>
    <row r="1032" spans="4:14" s="20" customFormat="1" ht="13.5" x14ac:dyDescent="0.45">
      <c r="D1032" s="18"/>
      <c r="E1032" s="18"/>
      <c r="F1032" s="19"/>
      <c r="N1032" s="47"/>
    </row>
    <row r="1033" spans="4:14" s="20" customFormat="1" ht="13.5" x14ac:dyDescent="0.45">
      <c r="D1033" s="18"/>
      <c r="E1033" s="18"/>
      <c r="F1033" s="19"/>
      <c r="N1033" s="47"/>
    </row>
    <row r="1034" spans="4:14" s="20" customFormat="1" ht="13.5" x14ac:dyDescent="0.45">
      <c r="D1034" s="18"/>
      <c r="E1034" s="18"/>
      <c r="F1034" s="19"/>
      <c r="N1034" s="47"/>
    </row>
    <row r="1035" spans="4:14" s="20" customFormat="1" ht="13.5" x14ac:dyDescent="0.45">
      <c r="D1035" s="18"/>
      <c r="E1035" s="18"/>
      <c r="F1035" s="19"/>
      <c r="N1035" s="47"/>
    </row>
    <row r="1036" spans="4:14" s="20" customFormat="1" ht="13.5" x14ac:dyDescent="0.45">
      <c r="D1036" s="18"/>
      <c r="E1036" s="18"/>
      <c r="F1036" s="19"/>
      <c r="N1036" s="47"/>
    </row>
    <row r="1037" spans="4:14" s="20" customFormat="1" ht="13.5" x14ac:dyDescent="0.45">
      <c r="D1037" s="18"/>
      <c r="E1037" s="18"/>
      <c r="F1037" s="19"/>
      <c r="N1037" s="47"/>
    </row>
    <row r="1038" spans="4:14" s="20" customFormat="1" ht="13.5" x14ac:dyDescent="0.45">
      <c r="D1038" s="18"/>
      <c r="E1038" s="18"/>
      <c r="F1038" s="19"/>
      <c r="N1038" s="47"/>
    </row>
    <row r="1039" spans="4:14" s="20" customFormat="1" ht="13.5" x14ac:dyDescent="0.45">
      <c r="D1039" s="18"/>
      <c r="E1039" s="18"/>
      <c r="F1039" s="19"/>
      <c r="N1039" s="47"/>
    </row>
    <row r="1040" spans="4:14" s="20" customFormat="1" ht="13.5" x14ac:dyDescent="0.45">
      <c r="D1040" s="18"/>
      <c r="E1040" s="18"/>
      <c r="F1040" s="19"/>
      <c r="N1040" s="47"/>
    </row>
    <row r="1041" spans="4:14" s="20" customFormat="1" ht="13.5" x14ac:dyDescent="0.45">
      <c r="D1041" s="18"/>
      <c r="E1041" s="18"/>
      <c r="F1041" s="19"/>
      <c r="N1041" s="47"/>
    </row>
    <row r="1042" spans="4:14" s="20" customFormat="1" ht="13.5" x14ac:dyDescent="0.45">
      <c r="D1042" s="18"/>
      <c r="E1042" s="18"/>
      <c r="F1042" s="19"/>
      <c r="N1042" s="47"/>
    </row>
    <row r="1043" spans="4:14" s="20" customFormat="1" ht="13.5" x14ac:dyDescent="0.45">
      <c r="D1043" s="18"/>
      <c r="E1043" s="18"/>
      <c r="F1043" s="19"/>
      <c r="N1043" s="47"/>
    </row>
    <row r="1044" spans="4:14" s="20" customFormat="1" ht="13.5" x14ac:dyDescent="0.45">
      <c r="D1044" s="18"/>
      <c r="E1044" s="18"/>
      <c r="F1044" s="19"/>
      <c r="N1044" s="47"/>
    </row>
    <row r="1045" spans="4:14" s="20" customFormat="1" ht="13.5" x14ac:dyDescent="0.45">
      <c r="D1045" s="18"/>
      <c r="E1045" s="18"/>
      <c r="F1045" s="19"/>
      <c r="N1045" s="47"/>
    </row>
    <row r="1046" spans="4:14" s="20" customFormat="1" ht="13.5" x14ac:dyDescent="0.45">
      <c r="D1046" s="18"/>
      <c r="E1046" s="18"/>
      <c r="F1046" s="19"/>
      <c r="N1046" s="47"/>
    </row>
    <row r="1047" spans="4:14" s="20" customFormat="1" ht="13.5" x14ac:dyDescent="0.45">
      <c r="D1047" s="18"/>
      <c r="E1047" s="18"/>
      <c r="F1047" s="19"/>
      <c r="N1047" s="47"/>
    </row>
    <row r="1048" spans="4:14" s="20" customFormat="1" ht="13.5" x14ac:dyDescent="0.45">
      <c r="D1048" s="18"/>
      <c r="E1048" s="18"/>
      <c r="F1048" s="19"/>
      <c r="N1048" s="47"/>
    </row>
    <row r="1049" spans="4:14" s="20" customFormat="1" ht="13.5" x14ac:dyDescent="0.45">
      <c r="D1049" s="18"/>
      <c r="E1049" s="18"/>
      <c r="F1049" s="19"/>
      <c r="N1049" s="47"/>
    </row>
    <row r="1050" spans="4:14" s="20" customFormat="1" ht="13.5" x14ac:dyDescent="0.45">
      <c r="D1050" s="18"/>
      <c r="E1050" s="18"/>
      <c r="F1050" s="19"/>
      <c r="N1050" s="47"/>
    </row>
    <row r="1051" spans="4:14" s="20" customFormat="1" ht="13.5" x14ac:dyDescent="0.45">
      <c r="D1051" s="18"/>
      <c r="E1051" s="18"/>
      <c r="F1051" s="19"/>
      <c r="N1051" s="47"/>
    </row>
    <row r="1052" spans="4:14" s="20" customFormat="1" ht="13.5" x14ac:dyDescent="0.45">
      <c r="D1052" s="18"/>
      <c r="E1052" s="18"/>
      <c r="F1052" s="19"/>
      <c r="N1052" s="47"/>
    </row>
    <row r="1053" spans="4:14" s="20" customFormat="1" ht="13.5" x14ac:dyDescent="0.45">
      <c r="D1053" s="18"/>
      <c r="E1053" s="18"/>
      <c r="F1053" s="19"/>
      <c r="N1053" s="47"/>
    </row>
    <row r="1054" spans="4:14" s="20" customFormat="1" ht="13.5" x14ac:dyDescent="0.45">
      <c r="D1054" s="18"/>
      <c r="E1054" s="18"/>
      <c r="F1054" s="19"/>
      <c r="N1054" s="47"/>
    </row>
    <row r="1055" spans="4:14" s="20" customFormat="1" ht="13.5" x14ac:dyDescent="0.45">
      <c r="D1055" s="18"/>
      <c r="E1055" s="18"/>
      <c r="F1055" s="19"/>
      <c r="N1055" s="47"/>
    </row>
    <row r="1056" spans="4:14" s="20" customFormat="1" ht="13.5" x14ac:dyDescent="0.45">
      <c r="D1056" s="18"/>
      <c r="E1056" s="18"/>
      <c r="F1056" s="19"/>
      <c r="N1056" s="47"/>
    </row>
    <row r="1057" spans="4:14" s="20" customFormat="1" ht="13.5" x14ac:dyDescent="0.45">
      <c r="D1057" s="18"/>
      <c r="E1057" s="18"/>
      <c r="F1057" s="19"/>
      <c r="N1057" s="47"/>
    </row>
    <row r="1058" spans="4:14" s="20" customFormat="1" ht="13.5" x14ac:dyDescent="0.45">
      <c r="D1058" s="18"/>
      <c r="E1058" s="18"/>
      <c r="F1058" s="19"/>
      <c r="N1058" s="47"/>
    </row>
    <row r="1059" spans="4:14" s="20" customFormat="1" ht="13.5" x14ac:dyDescent="0.45">
      <c r="D1059" s="18"/>
      <c r="E1059" s="18"/>
      <c r="F1059" s="19"/>
      <c r="N1059" s="47"/>
    </row>
    <row r="1060" spans="4:14" s="20" customFormat="1" ht="13.5" x14ac:dyDescent="0.45">
      <c r="D1060" s="18"/>
      <c r="E1060" s="18"/>
      <c r="F1060" s="19"/>
      <c r="N1060" s="47"/>
    </row>
    <row r="1061" spans="4:14" s="20" customFormat="1" ht="13.5" x14ac:dyDescent="0.45">
      <c r="D1061" s="18"/>
      <c r="E1061" s="18"/>
      <c r="F1061" s="19"/>
      <c r="N1061" s="47"/>
    </row>
    <row r="1062" spans="4:14" s="20" customFormat="1" ht="13.5" x14ac:dyDescent="0.45">
      <c r="D1062" s="18"/>
      <c r="E1062" s="18"/>
      <c r="F1062" s="19"/>
      <c r="N1062" s="47"/>
    </row>
    <row r="1063" spans="4:14" s="20" customFormat="1" ht="13.5" x14ac:dyDescent="0.45">
      <c r="D1063" s="18"/>
      <c r="E1063" s="18"/>
      <c r="F1063" s="19"/>
      <c r="N1063" s="47"/>
    </row>
    <row r="1064" spans="4:14" s="20" customFormat="1" ht="13.5" x14ac:dyDescent="0.45">
      <c r="D1064" s="18"/>
      <c r="E1064" s="18"/>
      <c r="F1064" s="19"/>
      <c r="N1064" s="47"/>
    </row>
    <row r="1065" spans="4:14" s="20" customFormat="1" ht="13.5" x14ac:dyDescent="0.45">
      <c r="D1065" s="18"/>
      <c r="E1065" s="18"/>
      <c r="F1065" s="19"/>
      <c r="N1065" s="47"/>
    </row>
    <row r="1066" spans="4:14" s="20" customFormat="1" ht="13.5" x14ac:dyDescent="0.45">
      <c r="D1066" s="18"/>
      <c r="E1066" s="18"/>
      <c r="F1066" s="19"/>
      <c r="N1066" s="47"/>
    </row>
    <row r="1067" spans="4:14" s="20" customFormat="1" ht="13.5" x14ac:dyDescent="0.45">
      <c r="D1067" s="18"/>
      <c r="E1067" s="18"/>
      <c r="F1067" s="19"/>
      <c r="N1067" s="47"/>
    </row>
    <row r="1068" spans="4:14" s="20" customFormat="1" ht="13.5" x14ac:dyDescent="0.45">
      <c r="D1068" s="18"/>
      <c r="E1068" s="18"/>
      <c r="F1068" s="19"/>
      <c r="N1068" s="47"/>
    </row>
    <row r="1069" spans="4:14" s="20" customFormat="1" ht="13.5" x14ac:dyDescent="0.45">
      <c r="D1069" s="18"/>
      <c r="E1069" s="18"/>
      <c r="F1069" s="19"/>
      <c r="N1069" s="47"/>
    </row>
    <row r="1070" spans="4:14" s="20" customFormat="1" ht="13.5" x14ac:dyDescent="0.45">
      <c r="D1070" s="18"/>
      <c r="E1070" s="18"/>
      <c r="F1070" s="19"/>
      <c r="N1070" s="47"/>
    </row>
    <row r="1071" spans="4:14" s="20" customFormat="1" ht="13.5" x14ac:dyDescent="0.45">
      <c r="D1071" s="18"/>
      <c r="E1071" s="18"/>
      <c r="F1071" s="19"/>
      <c r="N1071" s="47"/>
    </row>
    <row r="1072" spans="4:14" s="20" customFormat="1" ht="13.5" x14ac:dyDescent="0.45">
      <c r="D1072" s="18"/>
      <c r="E1072" s="18"/>
      <c r="F1072" s="19"/>
      <c r="N1072" s="47"/>
    </row>
    <row r="1073" spans="4:14" s="20" customFormat="1" ht="13.5" x14ac:dyDescent="0.45">
      <c r="D1073" s="18"/>
      <c r="E1073" s="18"/>
      <c r="F1073" s="19"/>
      <c r="N1073" s="47"/>
    </row>
    <row r="1074" spans="4:14" s="20" customFormat="1" ht="13.5" x14ac:dyDescent="0.45">
      <c r="D1074" s="18"/>
      <c r="E1074" s="18"/>
      <c r="F1074" s="19"/>
      <c r="N1074" s="47"/>
    </row>
    <row r="1075" spans="4:14" s="20" customFormat="1" ht="13.5" x14ac:dyDescent="0.45">
      <c r="D1075" s="18"/>
      <c r="E1075" s="18"/>
      <c r="F1075" s="19"/>
      <c r="N1075" s="47"/>
    </row>
    <row r="1076" spans="4:14" s="20" customFormat="1" ht="13.5" x14ac:dyDescent="0.45">
      <c r="D1076" s="18"/>
      <c r="E1076" s="18"/>
      <c r="F1076" s="19"/>
      <c r="N1076" s="47"/>
    </row>
    <row r="1077" spans="4:14" s="20" customFormat="1" ht="13.5" x14ac:dyDescent="0.45">
      <c r="D1077" s="18"/>
      <c r="E1077" s="18"/>
      <c r="F1077" s="19"/>
      <c r="N1077" s="47"/>
    </row>
    <row r="1078" spans="4:14" s="20" customFormat="1" ht="13.5" x14ac:dyDescent="0.45">
      <c r="D1078" s="18"/>
      <c r="E1078" s="18"/>
      <c r="F1078" s="19"/>
      <c r="N1078" s="47"/>
    </row>
    <row r="1079" spans="4:14" s="20" customFormat="1" ht="13.5" x14ac:dyDescent="0.45">
      <c r="D1079" s="18"/>
      <c r="E1079" s="18"/>
      <c r="F1079" s="19"/>
      <c r="N1079" s="47"/>
    </row>
    <row r="1080" spans="4:14" s="20" customFormat="1" ht="13.5" x14ac:dyDescent="0.45">
      <c r="D1080" s="18"/>
      <c r="E1080" s="18"/>
      <c r="F1080" s="19"/>
      <c r="N1080" s="47"/>
    </row>
    <row r="1081" spans="4:14" s="20" customFormat="1" ht="13.5" x14ac:dyDescent="0.45">
      <c r="D1081" s="18"/>
      <c r="E1081" s="18"/>
      <c r="F1081" s="19"/>
      <c r="N1081" s="47"/>
    </row>
    <row r="1082" spans="4:14" s="20" customFormat="1" ht="13.5" x14ac:dyDescent="0.45">
      <c r="D1082" s="18"/>
      <c r="E1082" s="18"/>
      <c r="F1082" s="19"/>
      <c r="N1082" s="47"/>
    </row>
    <row r="1083" spans="4:14" s="20" customFormat="1" ht="13.5" x14ac:dyDescent="0.45">
      <c r="D1083" s="18"/>
      <c r="E1083" s="18"/>
      <c r="F1083" s="19"/>
      <c r="N1083" s="47"/>
    </row>
    <row r="1084" spans="4:14" s="20" customFormat="1" ht="13.5" x14ac:dyDescent="0.45">
      <c r="D1084" s="18"/>
      <c r="E1084" s="18"/>
      <c r="F1084" s="19"/>
      <c r="N1084" s="47"/>
    </row>
    <row r="1085" spans="4:14" s="20" customFormat="1" ht="13.5" x14ac:dyDescent="0.45">
      <c r="D1085" s="18"/>
      <c r="E1085" s="18"/>
      <c r="F1085" s="19"/>
      <c r="N1085" s="47"/>
    </row>
    <row r="1086" spans="4:14" s="20" customFormat="1" ht="13.5" x14ac:dyDescent="0.45">
      <c r="D1086" s="18"/>
      <c r="E1086" s="18"/>
      <c r="F1086" s="19"/>
      <c r="N1086" s="47"/>
    </row>
    <row r="1087" spans="4:14" s="20" customFormat="1" ht="13.5" x14ac:dyDescent="0.45">
      <c r="D1087" s="18"/>
      <c r="E1087" s="18"/>
      <c r="F1087" s="19"/>
      <c r="N1087" s="47"/>
    </row>
    <row r="1088" spans="4:14" s="20" customFormat="1" ht="13.5" x14ac:dyDescent="0.45">
      <c r="D1088" s="18"/>
      <c r="E1088" s="18"/>
      <c r="F1088" s="19"/>
      <c r="N1088" s="47"/>
    </row>
    <row r="1089" spans="4:14" s="20" customFormat="1" ht="13.5" x14ac:dyDescent="0.45">
      <c r="D1089" s="18"/>
      <c r="E1089" s="18"/>
      <c r="F1089" s="19"/>
      <c r="N1089" s="47"/>
    </row>
    <row r="1090" spans="4:14" s="20" customFormat="1" ht="13.5" x14ac:dyDescent="0.45">
      <c r="D1090" s="18"/>
      <c r="E1090" s="18"/>
      <c r="F1090" s="19"/>
      <c r="N1090" s="47"/>
    </row>
    <row r="1091" spans="4:14" s="20" customFormat="1" ht="13.5" x14ac:dyDescent="0.45">
      <c r="D1091" s="18"/>
      <c r="E1091" s="18"/>
      <c r="F1091" s="19"/>
      <c r="N1091" s="47"/>
    </row>
    <row r="1092" spans="4:14" s="20" customFormat="1" ht="13.5" x14ac:dyDescent="0.45">
      <c r="D1092" s="18"/>
      <c r="E1092" s="18"/>
      <c r="F1092" s="19"/>
      <c r="N1092" s="47"/>
    </row>
    <row r="1093" spans="4:14" s="20" customFormat="1" ht="13.5" x14ac:dyDescent="0.45">
      <c r="D1093" s="18"/>
      <c r="E1093" s="18"/>
      <c r="F1093" s="19"/>
      <c r="N1093" s="47"/>
    </row>
    <row r="1094" spans="4:14" s="20" customFormat="1" ht="13.5" x14ac:dyDescent="0.45">
      <c r="D1094" s="18"/>
      <c r="E1094" s="18"/>
      <c r="F1094" s="19"/>
      <c r="N1094" s="47"/>
    </row>
    <row r="1095" spans="4:14" s="20" customFormat="1" ht="13.5" x14ac:dyDescent="0.45">
      <c r="D1095" s="18"/>
      <c r="E1095" s="18"/>
      <c r="F1095" s="19"/>
      <c r="N1095" s="47"/>
    </row>
    <row r="1096" spans="4:14" s="20" customFormat="1" ht="13.5" x14ac:dyDescent="0.45">
      <c r="D1096" s="18"/>
      <c r="E1096" s="18"/>
      <c r="F1096" s="19"/>
      <c r="N1096" s="47"/>
    </row>
    <row r="1097" spans="4:14" s="20" customFormat="1" ht="13.5" x14ac:dyDescent="0.45">
      <c r="D1097" s="18"/>
      <c r="E1097" s="18"/>
      <c r="F1097" s="19"/>
      <c r="N1097" s="47"/>
    </row>
    <row r="1098" spans="4:14" s="20" customFormat="1" ht="13.5" x14ac:dyDescent="0.45">
      <c r="D1098" s="18"/>
      <c r="E1098" s="18"/>
      <c r="F1098" s="19"/>
      <c r="N1098" s="47"/>
    </row>
    <row r="1099" spans="4:14" s="20" customFormat="1" ht="13.5" x14ac:dyDescent="0.45">
      <c r="D1099" s="18"/>
      <c r="E1099" s="18"/>
      <c r="F1099" s="19"/>
      <c r="N1099" s="47"/>
    </row>
    <row r="1100" spans="4:14" s="20" customFormat="1" ht="13.5" x14ac:dyDescent="0.45">
      <c r="D1100" s="18"/>
      <c r="E1100" s="18"/>
      <c r="F1100" s="19"/>
      <c r="N1100" s="47"/>
    </row>
    <row r="1101" spans="4:14" s="20" customFormat="1" ht="13.5" x14ac:dyDescent="0.45">
      <c r="D1101" s="18"/>
      <c r="E1101" s="18"/>
      <c r="F1101" s="19"/>
      <c r="N1101" s="47"/>
    </row>
    <row r="1102" spans="4:14" s="20" customFormat="1" ht="13.5" x14ac:dyDescent="0.45">
      <c r="D1102" s="18"/>
      <c r="E1102" s="18"/>
      <c r="F1102" s="19"/>
      <c r="N1102" s="47"/>
    </row>
    <row r="1103" spans="4:14" s="20" customFormat="1" ht="13.5" x14ac:dyDescent="0.45">
      <c r="D1103" s="18"/>
      <c r="E1103" s="18"/>
      <c r="F1103" s="19"/>
      <c r="N1103" s="47"/>
    </row>
    <row r="1104" spans="4:14" s="20" customFormat="1" ht="13.5" x14ac:dyDescent="0.45">
      <c r="D1104" s="18"/>
      <c r="E1104" s="18"/>
      <c r="F1104" s="19"/>
      <c r="N1104" s="47"/>
    </row>
    <row r="1105" spans="4:14" s="20" customFormat="1" ht="13.5" x14ac:dyDescent="0.45">
      <c r="D1105" s="18"/>
      <c r="E1105" s="18"/>
      <c r="F1105" s="19"/>
      <c r="N1105" s="47"/>
    </row>
    <row r="1106" spans="4:14" s="20" customFormat="1" ht="13.5" x14ac:dyDescent="0.45">
      <c r="D1106" s="18"/>
      <c r="E1106" s="18"/>
      <c r="F1106" s="19"/>
      <c r="N1106" s="47"/>
    </row>
    <row r="1107" spans="4:14" s="20" customFormat="1" ht="13.5" x14ac:dyDescent="0.45">
      <c r="D1107" s="18"/>
      <c r="E1107" s="18"/>
      <c r="F1107" s="19"/>
      <c r="N1107" s="47"/>
    </row>
    <row r="1108" spans="4:14" s="20" customFormat="1" ht="13.5" x14ac:dyDescent="0.45">
      <c r="D1108" s="18"/>
      <c r="E1108" s="18"/>
      <c r="F1108" s="19"/>
      <c r="N1108" s="47"/>
    </row>
    <row r="1109" spans="4:14" s="20" customFormat="1" ht="13.5" x14ac:dyDescent="0.45">
      <c r="D1109" s="18"/>
      <c r="E1109" s="18"/>
      <c r="F1109" s="19"/>
      <c r="N1109" s="47"/>
    </row>
    <row r="1110" spans="4:14" s="20" customFormat="1" ht="13.5" x14ac:dyDescent="0.45">
      <c r="D1110" s="18"/>
      <c r="E1110" s="18"/>
      <c r="F1110" s="19"/>
      <c r="N1110" s="47"/>
    </row>
    <row r="1111" spans="4:14" s="20" customFormat="1" ht="13.5" x14ac:dyDescent="0.45">
      <c r="D1111" s="18"/>
      <c r="E1111" s="18"/>
      <c r="F1111" s="19"/>
      <c r="N1111" s="47"/>
    </row>
    <row r="1112" spans="4:14" s="20" customFormat="1" ht="13.5" x14ac:dyDescent="0.45">
      <c r="D1112" s="18"/>
      <c r="E1112" s="18"/>
      <c r="F1112" s="19"/>
      <c r="N1112" s="47"/>
    </row>
    <row r="1113" spans="4:14" s="20" customFormat="1" ht="13.5" x14ac:dyDescent="0.45">
      <c r="D1113" s="18"/>
      <c r="E1113" s="18"/>
      <c r="F1113" s="19"/>
      <c r="N1113" s="47"/>
    </row>
    <row r="1114" spans="4:14" s="20" customFormat="1" ht="13.5" x14ac:dyDescent="0.45">
      <c r="D1114" s="18"/>
      <c r="E1114" s="18"/>
      <c r="F1114" s="19"/>
      <c r="N1114" s="47"/>
    </row>
    <row r="1115" spans="4:14" s="20" customFormat="1" ht="13.5" x14ac:dyDescent="0.45">
      <c r="D1115" s="18"/>
      <c r="E1115" s="18"/>
      <c r="F1115" s="19"/>
      <c r="N1115" s="47"/>
    </row>
    <row r="1116" spans="4:14" s="20" customFormat="1" ht="13.5" x14ac:dyDescent="0.45">
      <c r="D1116" s="18"/>
      <c r="E1116" s="18"/>
      <c r="F1116" s="19"/>
      <c r="N1116" s="47"/>
    </row>
    <row r="1117" spans="4:14" s="20" customFormat="1" ht="13.5" x14ac:dyDescent="0.45">
      <c r="D1117" s="18"/>
      <c r="E1117" s="18"/>
      <c r="F1117" s="19"/>
      <c r="N1117" s="47"/>
    </row>
    <row r="1118" spans="4:14" s="20" customFormat="1" ht="13.5" x14ac:dyDescent="0.45">
      <c r="D1118" s="18"/>
      <c r="E1118" s="18"/>
      <c r="F1118" s="19"/>
      <c r="N1118" s="47"/>
    </row>
    <row r="1119" spans="4:14" s="20" customFormat="1" ht="13.5" x14ac:dyDescent="0.45">
      <c r="D1119" s="18"/>
      <c r="E1119" s="18"/>
      <c r="F1119" s="19"/>
      <c r="N1119" s="47"/>
    </row>
    <row r="1120" spans="4:14" s="20" customFormat="1" ht="13.5" x14ac:dyDescent="0.45">
      <c r="D1120" s="18"/>
      <c r="E1120" s="18"/>
      <c r="F1120" s="19"/>
      <c r="N1120" s="47"/>
    </row>
    <row r="1121" spans="4:14" s="20" customFormat="1" ht="13.5" x14ac:dyDescent="0.45">
      <c r="D1121" s="18"/>
      <c r="E1121" s="18"/>
      <c r="F1121" s="19"/>
      <c r="N1121" s="47"/>
    </row>
    <row r="1122" spans="4:14" s="20" customFormat="1" ht="13.5" x14ac:dyDescent="0.45">
      <c r="D1122" s="18"/>
      <c r="E1122" s="18"/>
      <c r="F1122" s="19"/>
      <c r="N1122" s="47"/>
    </row>
    <row r="1123" spans="4:14" s="20" customFormat="1" ht="13.5" x14ac:dyDescent="0.45">
      <c r="D1123" s="18"/>
      <c r="E1123" s="18"/>
      <c r="F1123" s="19"/>
      <c r="N1123" s="47"/>
    </row>
    <row r="1124" spans="4:14" s="20" customFormat="1" ht="13.5" x14ac:dyDescent="0.45">
      <c r="D1124" s="18"/>
      <c r="E1124" s="18"/>
      <c r="F1124" s="19"/>
      <c r="N1124" s="47"/>
    </row>
    <row r="1125" spans="4:14" s="20" customFormat="1" ht="13.5" x14ac:dyDescent="0.45">
      <c r="D1125" s="18"/>
      <c r="E1125" s="18"/>
      <c r="F1125" s="19"/>
      <c r="N1125" s="47"/>
    </row>
    <row r="1126" spans="4:14" s="20" customFormat="1" ht="13.5" x14ac:dyDescent="0.45">
      <c r="D1126" s="18"/>
      <c r="E1126" s="18"/>
      <c r="F1126" s="19"/>
      <c r="N1126" s="47"/>
    </row>
    <row r="1127" spans="4:14" s="20" customFormat="1" ht="13.5" x14ac:dyDescent="0.45">
      <c r="D1127" s="18"/>
      <c r="E1127" s="18"/>
      <c r="F1127" s="19"/>
      <c r="N1127" s="47"/>
    </row>
    <row r="1128" spans="4:14" s="20" customFormat="1" ht="13.5" x14ac:dyDescent="0.45">
      <c r="D1128" s="18"/>
      <c r="E1128" s="18"/>
      <c r="F1128" s="19"/>
      <c r="N1128" s="47"/>
    </row>
    <row r="1129" spans="4:14" s="20" customFormat="1" ht="13.5" x14ac:dyDescent="0.45">
      <c r="D1129" s="18"/>
      <c r="E1129" s="18"/>
      <c r="F1129" s="19"/>
      <c r="N1129" s="47"/>
    </row>
    <row r="1130" spans="4:14" s="20" customFormat="1" ht="13.5" x14ac:dyDescent="0.45">
      <c r="D1130" s="18"/>
      <c r="E1130" s="18"/>
      <c r="F1130" s="19"/>
      <c r="N1130" s="47"/>
    </row>
    <row r="1131" spans="4:14" s="20" customFormat="1" ht="13.5" x14ac:dyDescent="0.45">
      <c r="D1131" s="18"/>
      <c r="E1131" s="18"/>
      <c r="F1131" s="19"/>
      <c r="N1131" s="47"/>
    </row>
    <row r="1132" spans="4:14" s="20" customFormat="1" ht="13.5" x14ac:dyDescent="0.45">
      <c r="D1132" s="18"/>
      <c r="E1132" s="18"/>
      <c r="F1132" s="19"/>
      <c r="N1132" s="47"/>
    </row>
    <row r="1133" spans="4:14" s="20" customFormat="1" ht="13.5" x14ac:dyDescent="0.45">
      <c r="D1133" s="18"/>
      <c r="E1133" s="18"/>
      <c r="F1133" s="19"/>
      <c r="N1133" s="47"/>
    </row>
    <row r="1134" spans="4:14" s="20" customFormat="1" ht="13.5" x14ac:dyDescent="0.45">
      <c r="D1134" s="18"/>
      <c r="E1134" s="18"/>
      <c r="F1134" s="19"/>
      <c r="N1134" s="47"/>
    </row>
    <row r="1135" spans="4:14" s="20" customFormat="1" ht="13.5" x14ac:dyDescent="0.45">
      <c r="D1135" s="18"/>
      <c r="E1135" s="18"/>
      <c r="F1135" s="19"/>
      <c r="N1135" s="47"/>
    </row>
    <row r="1136" spans="4:14" s="20" customFormat="1" ht="13.5" x14ac:dyDescent="0.45">
      <c r="D1136" s="18"/>
      <c r="E1136" s="18"/>
      <c r="F1136" s="19"/>
      <c r="N1136" s="47"/>
    </row>
    <row r="1137" spans="4:14" s="20" customFormat="1" ht="13.5" x14ac:dyDescent="0.45">
      <c r="D1137" s="18"/>
      <c r="E1137" s="18"/>
      <c r="F1137" s="19"/>
      <c r="N1137" s="47"/>
    </row>
    <row r="1138" spans="4:14" s="20" customFormat="1" ht="13.5" x14ac:dyDescent="0.45">
      <c r="D1138" s="18"/>
      <c r="E1138" s="18"/>
      <c r="F1138" s="19"/>
      <c r="N1138" s="47"/>
    </row>
    <row r="1139" spans="4:14" s="20" customFormat="1" ht="13.5" x14ac:dyDescent="0.45">
      <c r="D1139" s="18"/>
      <c r="E1139" s="18"/>
      <c r="F1139" s="19"/>
      <c r="N1139" s="47"/>
    </row>
    <row r="1140" spans="4:14" s="20" customFormat="1" ht="13.5" x14ac:dyDescent="0.45">
      <c r="D1140" s="18"/>
      <c r="E1140" s="18"/>
      <c r="F1140" s="19"/>
      <c r="N1140" s="47"/>
    </row>
    <row r="1141" spans="4:14" s="20" customFormat="1" ht="13.5" x14ac:dyDescent="0.45">
      <c r="D1141" s="18"/>
      <c r="E1141" s="18"/>
      <c r="F1141" s="19"/>
      <c r="N1141" s="47"/>
    </row>
    <row r="1142" spans="4:14" s="20" customFormat="1" ht="13.5" x14ac:dyDescent="0.45">
      <c r="D1142" s="18"/>
      <c r="E1142" s="18"/>
      <c r="F1142" s="19"/>
      <c r="N1142" s="47"/>
    </row>
    <row r="1143" spans="4:14" s="20" customFormat="1" ht="13.5" x14ac:dyDescent="0.45">
      <c r="D1143" s="18"/>
      <c r="E1143" s="18"/>
      <c r="F1143" s="19"/>
      <c r="N1143" s="47"/>
    </row>
    <row r="1144" spans="4:14" s="20" customFormat="1" ht="13.5" x14ac:dyDescent="0.45">
      <c r="D1144" s="18"/>
      <c r="E1144" s="18"/>
      <c r="F1144" s="19"/>
      <c r="N1144" s="47"/>
    </row>
    <row r="1145" spans="4:14" s="20" customFormat="1" ht="13.5" x14ac:dyDescent="0.45">
      <c r="D1145" s="18"/>
      <c r="E1145" s="18"/>
      <c r="F1145" s="19"/>
      <c r="N1145" s="47"/>
    </row>
    <row r="1146" spans="4:14" s="20" customFormat="1" ht="13.5" x14ac:dyDescent="0.45">
      <c r="D1146" s="18"/>
      <c r="E1146" s="18"/>
      <c r="F1146" s="19"/>
      <c r="N1146" s="47"/>
    </row>
    <row r="1147" spans="4:14" s="20" customFormat="1" ht="13.5" x14ac:dyDescent="0.45">
      <c r="D1147" s="18"/>
      <c r="E1147" s="18"/>
      <c r="F1147" s="19"/>
      <c r="N1147" s="47"/>
    </row>
    <row r="1148" spans="4:14" s="20" customFormat="1" ht="13.5" x14ac:dyDescent="0.45">
      <c r="D1148" s="18"/>
      <c r="E1148" s="18"/>
      <c r="F1148" s="19"/>
      <c r="N1148" s="47"/>
    </row>
    <row r="1149" spans="4:14" s="20" customFormat="1" ht="13.5" x14ac:dyDescent="0.45">
      <c r="D1149" s="18"/>
      <c r="E1149" s="18"/>
      <c r="F1149" s="19"/>
      <c r="N1149" s="47"/>
    </row>
    <row r="1150" spans="4:14" s="20" customFormat="1" ht="13.5" x14ac:dyDescent="0.45">
      <c r="D1150" s="18"/>
      <c r="E1150" s="18"/>
      <c r="F1150" s="19"/>
      <c r="N1150" s="47"/>
    </row>
    <row r="1151" spans="4:14" s="20" customFormat="1" ht="13.5" x14ac:dyDescent="0.45">
      <c r="D1151" s="18"/>
      <c r="E1151" s="18"/>
      <c r="F1151" s="19"/>
      <c r="N1151" s="47"/>
    </row>
    <row r="1152" spans="4:14" s="20" customFormat="1" ht="13.5" x14ac:dyDescent="0.45">
      <c r="D1152" s="18"/>
      <c r="E1152" s="18"/>
      <c r="F1152" s="19"/>
      <c r="N1152" s="47"/>
    </row>
    <row r="1153" spans="4:14" s="20" customFormat="1" ht="13.5" x14ac:dyDescent="0.45">
      <c r="D1153" s="18"/>
      <c r="E1153" s="18"/>
      <c r="F1153" s="19"/>
      <c r="N1153" s="47"/>
    </row>
    <row r="1154" spans="4:14" s="20" customFormat="1" ht="13.5" x14ac:dyDescent="0.45">
      <c r="D1154" s="18"/>
      <c r="E1154" s="18"/>
      <c r="F1154" s="19"/>
      <c r="N1154" s="47"/>
    </row>
    <row r="1155" spans="4:14" s="20" customFormat="1" ht="13.5" x14ac:dyDescent="0.45">
      <c r="D1155" s="18"/>
      <c r="E1155" s="18"/>
      <c r="F1155" s="19"/>
      <c r="N1155" s="47"/>
    </row>
    <row r="1156" spans="4:14" s="20" customFormat="1" ht="13.5" x14ac:dyDescent="0.45">
      <c r="D1156" s="18"/>
      <c r="E1156" s="18"/>
      <c r="F1156" s="19"/>
      <c r="N1156" s="47"/>
    </row>
    <row r="1157" spans="4:14" s="20" customFormat="1" ht="13.5" x14ac:dyDescent="0.45">
      <c r="D1157" s="18"/>
      <c r="E1157" s="18"/>
      <c r="F1157" s="19"/>
      <c r="N1157" s="47"/>
    </row>
    <row r="1158" spans="4:14" s="20" customFormat="1" ht="13.5" x14ac:dyDescent="0.45">
      <c r="D1158" s="18"/>
      <c r="E1158" s="18"/>
      <c r="F1158" s="19"/>
      <c r="N1158" s="47"/>
    </row>
    <row r="1159" spans="4:14" s="20" customFormat="1" ht="13.5" x14ac:dyDescent="0.45">
      <c r="D1159" s="18"/>
      <c r="E1159" s="18"/>
      <c r="F1159" s="19"/>
      <c r="N1159" s="47"/>
    </row>
    <row r="1160" spans="4:14" s="20" customFormat="1" ht="13.5" x14ac:dyDescent="0.45">
      <c r="D1160" s="18"/>
      <c r="E1160" s="18"/>
      <c r="F1160" s="19"/>
      <c r="N1160" s="47"/>
    </row>
    <row r="1161" spans="4:14" s="20" customFormat="1" ht="13.5" x14ac:dyDescent="0.45">
      <c r="D1161" s="18"/>
      <c r="E1161" s="18"/>
      <c r="F1161" s="19"/>
      <c r="N1161" s="47"/>
    </row>
    <row r="1162" spans="4:14" s="20" customFormat="1" ht="13.5" x14ac:dyDescent="0.45">
      <c r="D1162" s="18"/>
      <c r="E1162" s="18"/>
      <c r="F1162" s="19"/>
      <c r="N1162" s="47"/>
    </row>
    <row r="1163" spans="4:14" s="20" customFormat="1" ht="13.5" x14ac:dyDescent="0.45">
      <c r="D1163" s="18"/>
      <c r="E1163" s="18"/>
      <c r="F1163" s="19"/>
      <c r="N1163" s="47"/>
    </row>
    <row r="1164" spans="4:14" s="20" customFormat="1" ht="13.5" x14ac:dyDescent="0.45">
      <c r="D1164" s="18"/>
      <c r="E1164" s="18"/>
      <c r="F1164" s="19"/>
      <c r="N1164" s="47"/>
    </row>
    <row r="1165" spans="4:14" s="20" customFormat="1" ht="13.5" x14ac:dyDescent="0.45">
      <c r="D1165" s="18"/>
      <c r="E1165" s="18"/>
      <c r="F1165" s="19"/>
      <c r="N1165" s="47"/>
    </row>
    <row r="1166" spans="4:14" s="20" customFormat="1" ht="13.5" x14ac:dyDescent="0.45">
      <c r="D1166" s="18"/>
      <c r="E1166" s="18"/>
      <c r="F1166" s="19"/>
      <c r="N1166" s="47"/>
    </row>
    <row r="1167" spans="4:14" s="20" customFormat="1" ht="13.5" x14ac:dyDescent="0.45">
      <c r="D1167" s="18"/>
      <c r="E1167" s="18"/>
      <c r="F1167" s="19"/>
      <c r="N1167" s="47"/>
    </row>
    <row r="1168" spans="4:14" s="20" customFormat="1" ht="13.5" x14ac:dyDescent="0.45">
      <c r="D1168" s="18"/>
      <c r="E1168" s="18"/>
      <c r="F1168" s="19"/>
      <c r="N1168" s="47"/>
    </row>
    <row r="1169" spans="4:14" s="20" customFormat="1" ht="13.5" x14ac:dyDescent="0.45">
      <c r="D1169" s="18"/>
      <c r="E1169" s="18"/>
      <c r="F1169" s="19"/>
      <c r="N1169" s="47"/>
    </row>
    <row r="1170" spans="4:14" s="20" customFormat="1" ht="13.5" x14ac:dyDescent="0.45">
      <c r="D1170" s="18"/>
      <c r="E1170" s="18"/>
      <c r="F1170" s="19"/>
      <c r="N1170" s="47"/>
    </row>
    <row r="1171" spans="4:14" s="20" customFormat="1" ht="13.5" x14ac:dyDescent="0.45">
      <c r="D1171" s="18"/>
      <c r="E1171" s="18"/>
      <c r="F1171" s="19"/>
      <c r="N1171" s="47"/>
    </row>
    <row r="1172" spans="4:14" s="20" customFormat="1" ht="13.5" x14ac:dyDescent="0.45">
      <c r="D1172" s="18"/>
      <c r="E1172" s="18"/>
      <c r="F1172" s="19"/>
      <c r="N1172" s="47"/>
    </row>
    <row r="1173" spans="4:14" s="20" customFormat="1" ht="13.5" x14ac:dyDescent="0.45">
      <c r="D1173" s="18"/>
      <c r="E1173" s="18"/>
      <c r="F1173" s="19"/>
      <c r="N1173" s="47"/>
    </row>
    <row r="1174" spans="4:14" s="20" customFormat="1" ht="13.5" x14ac:dyDescent="0.45">
      <c r="D1174" s="18"/>
      <c r="E1174" s="18"/>
      <c r="F1174" s="19"/>
      <c r="N1174" s="47"/>
    </row>
    <row r="1175" spans="4:14" s="20" customFormat="1" ht="13.5" x14ac:dyDescent="0.45">
      <c r="D1175" s="18"/>
      <c r="E1175" s="18"/>
      <c r="F1175" s="19"/>
      <c r="N1175" s="47"/>
    </row>
    <row r="1176" spans="4:14" s="20" customFormat="1" ht="13.5" x14ac:dyDescent="0.45">
      <c r="D1176" s="18"/>
      <c r="E1176" s="18"/>
      <c r="F1176" s="19"/>
      <c r="N1176" s="47"/>
    </row>
    <row r="1177" spans="4:14" s="20" customFormat="1" ht="13.5" x14ac:dyDescent="0.45">
      <c r="D1177" s="18"/>
      <c r="E1177" s="18"/>
      <c r="F1177" s="19"/>
      <c r="N1177" s="47"/>
    </row>
    <row r="1178" spans="4:14" s="20" customFormat="1" ht="13.5" x14ac:dyDescent="0.45">
      <c r="D1178" s="18"/>
      <c r="E1178" s="18"/>
      <c r="F1178" s="19"/>
      <c r="N1178" s="47"/>
    </row>
    <row r="1179" spans="4:14" s="20" customFormat="1" ht="13.5" x14ac:dyDescent="0.45">
      <c r="D1179" s="18"/>
      <c r="E1179" s="18"/>
      <c r="F1179" s="19"/>
      <c r="N1179" s="47"/>
    </row>
    <row r="1180" spans="4:14" s="20" customFormat="1" ht="13.5" x14ac:dyDescent="0.45">
      <c r="D1180" s="18"/>
      <c r="E1180" s="18"/>
      <c r="F1180" s="19"/>
      <c r="N1180" s="47"/>
    </row>
    <row r="1181" spans="4:14" s="20" customFormat="1" ht="13.5" x14ac:dyDescent="0.45">
      <c r="D1181" s="18"/>
      <c r="E1181" s="18"/>
      <c r="F1181" s="19"/>
      <c r="N1181" s="47"/>
    </row>
    <row r="1182" spans="4:14" s="20" customFormat="1" ht="13.5" x14ac:dyDescent="0.45">
      <c r="D1182" s="18"/>
      <c r="E1182" s="18"/>
      <c r="F1182" s="19"/>
      <c r="N1182" s="47"/>
    </row>
    <row r="1183" spans="4:14" s="20" customFormat="1" ht="13.5" x14ac:dyDescent="0.45">
      <c r="D1183" s="18"/>
      <c r="E1183" s="18"/>
      <c r="F1183" s="19"/>
      <c r="N1183" s="47"/>
    </row>
    <row r="1184" spans="4:14" s="20" customFormat="1" ht="13.5" x14ac:dyDescent="0.45">
      <c r="D1184" s="18"/>
      <c r="E1184" s="18"/>
      <c r="F1184" s="19"/>
      <c r="N1184" s="47"/>
    </row>
    <row r="1185" spans="4:14" s="20" customFormat="1" ht="13.5" x14ac:dyDescent="0.45">
      <c r="D1185" s="18"/>
      <c r="E1185" s="18"/>
      <c r="F1185" s="19"/>
      <c r="N1185" s="47"/>
    </row>
    <row r="1186" spans="4:14" s="20" customFormat="1" ht="13.5" x14ac:dyDescent="0.45">
      <c r="D1186" s="18"/>
      <c r="E1186" s="18"/>
      <c r="F1186" s="19"/>
      <c r="N1186" s="47"/>
    </row>
    <row r="1187" spans="4:14" s="20" customFormat="1" ht="13.5" x14ac:dyDescent="0.45">
      <c r="D1187" s="18"/>
      <c r="E1187" s="18"/>
      <c r="F1187" s="19"/>
      <c r="N1187" s="47"/>
    </row>
    <row r="1188" spans="4:14" s="20" customFormat="1" ht="13.5" x14ac:dyDescent="0.45">
      <c r="D1188" s="18"/>
      <c r="E1188" s="18"/>
      <c r="F1188" s="19"/>
      <c r="N1188" s="47"/>
    </row>
    <row r="1189" spans="4:14" s="20" customFormat="1" ht="13.5" x14ac:dyDescent="0.45">
      <c r="D1189" s="18"/>
      <c r="E1189" s="18"/>
      <c r="F1189" s="19"/>
      <c r="N1189" s="47"/>
    </row>
    <row r="1190" spans="4:14" s="20" customFormat="1" ht="13.5" x14ac:dyDescent="0.45">
      <c r="D1190" s="18"/>
      <c r="E1190" s="18"/>
      <c r="F1190" s="19"/>
      <c r="N1190" s="47"/>
    </row>
    <row r="1191" spans="4:14" s="20" customFormat="1" ht="13.5" x14ac:dyDescent="0.45">
      <c r="D1191" s="18"/>
      <c r="E1191" s="18"/>
      <c r="F1191" s="19"/>
      <c r="N1191" s="47"/>
    </row>
    <row r="1192" spans="4:14" s="20" customFormat="1" ht="13.5" x14ac:dyDescent="0.45">
      <c r="D1192" s="18"/>
      <c r="E1192" s="18"/>
      <c r="F1192" s="19"/>
      <c r="N1192" s="47"/>
    </row>
    <row r="1193" spans="4:14" s="20" customFormat="1" ht="13.5" x14ac:dyDescent="0.45">
      <c r="D1193" s="18"/>
      <c r="E1193" s="18"/>
      <c r="F1193" s="19"/>
      <c r="N1193" s="47"/>
    </row>
    <row r="1194" spans="4:14" s="20" customFormat="1" ht="13.5" x14ac:dyDescent="0.45">
      <c r="D1194" s="18"/>
      <c r="E1194" s="18"/>
      <c r="F1194" s="19"/>
      <c r="N1194" s="47"/>
    </row>
    <row r="1195" spans="4:14" s="20" customFormat="1" ht="13.5" x14ac:dyDescent="0.45">
      <c r="D1195" s="18"/>
      <c r="E1195" s="18"/>
      <c r="F1195" s="19"/>
      <c r="N1195" s="47"/>
    </row>
    <row r="1196" spans="4:14" s="20" customFormat="1" ht="13.5" x14ac:dyDescent="0.45">
      <c r="D1196" s="18"/>
      <c r="E1196" s="18"/>
      <c r="F1196" s="19"/>
      <c r="N1196" s="47"/>
    </row>
    <row r="1197" spans="4:14" s="20" customFormat="1" ht="13.5" x14ac:dyDescent="0.45">
      <c r="D1197" s="18"/>
      <c r="E1197" s="18"/>
      <c r="F1197" s="19"/>
      <c r="N1197" s="47"/>
    </row>
    <row r="1198" spans="4:14" s="20" customFormat="1" ht="13.5" x14ac:dyDescent="0.45">
      <c r="D1198" s="18"/>
      <c r="E1198" s="18"/>
      <c r="F1198" s="19"/>
      <c r="N1198" s="47"/>
    </row>
    <row r="1199" spans="4:14" s="20" customFormat="1" ht="13.5" x14ac:dyDescent="0.45">
      <c r="D1199" s="18"/>
      <c r="E1199" s="18"/>
      <c r="F1199" s="19"/>
      <c r="N1199" s="47"/>
    </row>
    <row r="1200" spans="4:14" s="20" customFormat="1" ht="13.5" x14ac:dyDescent="0.45">
      <c r="D1200" s="18"/>
      <c r="E1200" s="18"/>
      <c r="F1200" s="19"/>
      <c r="N1200" s="47"/>
    </row>
    <row r="1201" spans="4:14" s="20" customFormat="1" ht="13.5" x14ac:dyDescent="0.45">
      <c r="D1201" s="18"/>
      <c r="E1201" s="18"/>
      <c r="F1201" s="19"/>
      <c r="N1201" s="47"/>
    </row>
    <row r="1202" spans="4:14" s="20" customFormat="1" ht="13.5" x14ac:dyDescent="0.45">
      <c r="D1202" s="18"/>
      <c r="E1202" s="18"/>
      <c r="F1202" s="19"/>
      <c r="N1202" s="47"/>
    </row>
    <row r="1203" spans="4:14" s="20" customFormat="1" ht="13.5" x14ac:dyDescent="0.45">
      <c r="D1203" s="18"/>
      <c r="E1203" s="18"/>
      <c r="F1203" s="19"/>
      <c r="N1203" s="47"/>
    </row>
    <row r="1204" spans="4:14" s="20" customFormat="1" ht="13.5" x14ac:dyDescent="0.45">
      <c r="D1204" s="18"/>
      <c r="E1204" s="18"/>
      <c r="F1204" s="19"/>
      <c r="N1204" s="47"/>
    </row>
    <row r="1205" spans="4:14" s="20" customFormat="1" ht="13.5" x14ac:dyDescent="0.45">
      <c r="D1205" s="18"/>
      <c r="E1205" s="18"/>
      <c r="F1205" s="19"/>
      <c r="N1205" s="47"/>
    </row>
    <row r="1206" spans="4:14" s="20" customFormat="1" ht="13.5" x14ac:dyDescent="0.45">
      <c r="D1206" s="18"/>
      <c r="E1206" s="18"/>
      <c r="F1206" s="19"/>
      <c r="N1206" s="47"/>
    </row>
    <row r="1207" spans="4:14" s="20" customFormat="1" ht="13.5" x14ac:dyDescent="0.45">
      <c r="D1207" s="18"/>
      <c r="E1207" s="18"/>
      <c r="F1207" s="19"/>
      <c r="N1207" s="47"/>
    </row>
    <row r="1208" spans="4:14" s="20" customFormat="1" ht="13.5" x14ac:dyDescent="0.45">
      <c r="D1208" s="18"/>
      <c r="E1208" s="18"/>
      <c r="F1208" s="19"/>
      <c r="N1208" s="47"/>
    </row>
    <row r="1209" spans="4:14" s="20" customFormat="1" ht="13.5" x14ac:dyDescent="0.45">
      <c r="D1209" s="18"/>
      <c r="E1209" s="18"/>
      <c r="F1209" s="19"/>
      <c r="N1209" s="47"/>
    </row>
    <row r="1210" spans="4:14" s="20" customFormat="1" ht="13.5" x14ac:dyDescent="0.45">
      <c r="D1210" s="18"/>
      <c r="E1210" s="18"/>
      <c r="F1210" s="19"/>
      <c r="N1210" s="47"/>
    </row>
    <row r="1211" spans="4:14" s="20" customFormat="1" ht="13.5" x14ac:dyDescent="0.45">
      <c r="D1211" s="18"/>
      <c r="E1211" s="18"/>
      <c r="F1211" s="19"/>
      <c r="N1211" s="47"/>
    </row>
    <row r="1212" spans="4:14" s="20" customFormat="1" ht="13.5" x14ac:dyDescent="0.45">
      <c r="D1212" s="18"/>
      <c r="E1212" s="18"/>
      <c r="F1212" s="19"/>
      <c r="N1212" s="47"/>
    </row>
    <row r="1213" spans="4:14" s="20" customFormat="1" ht="13.5" x14ac:dyDescent="0.45">
      <c r="D1213" s="18"/>
      <c r="E1213" s="18"/>
      <c r="F1213" s="19"/>
      <c r="N1213" s="47"/>
    </row>
    <row r="1214" spans="4:14" s="20" customFormat="1" ht="13.5" x14ac:dyDescent="0.45">
      <c r="D1214" s="18"/>
      <c r="E1214" s="18"/>
      <c r="F1214" s="19"/>
      <c r="N1214" s="47"/>
    </row>
    <row r="1215" spans="4:14" s="20" customFormat="1" ht="13.5" x14ac:dyDescent="0.45">
      <c r="D1215" s="18"/>
      <c r="E1215" s="18"/>
      <c r="F1215" s="19"/>
      <c r="N1215" s="47"/>
    </row>
    <row r="1216" spans="4:14" s="20" customFormat="1" ht="13.5" x14ac:dyDescent="0.45">
      <c r="D1216" s="18"/>
      <c r="E1216" s="18"/>
      <c r="F1216" s="19"/>
      <c r="N1216" s="47"/>
    </row>
    <row r="1217" spans="4:14" s="20" customFormat="1" ht="13.5" x14ac:dyDescent="0.45">
      <c r="D1217" s="18"/>
      <c r="E1217" s="18"/>
      <c r="F1217" s="19"/>
      <c r="N1217" s="47"/>
    </row>
    <row r="1218" spans="4:14" s="20" customFormat="1" ht="13.5" x14ac:dyDescent="0.45">
      <c r="D1218" s="18"/>
      <c r="E1218" s="18"/>
      <c r="F1218" s="19"/>
      <c r="N1218" s="47"/>
    </row>
    <row r="1219" spans="4:14" s="20" customFormat="1" ht="13.5" x14ac:dyDescent="0.45">
      <c r="D1219" s="18"/>
      <c r="E1219" s="18"/>
      <c r="F1219" s="19"/>
      <c r="N1219" s="47"/>
    </row>
    <row r="1220" spans="4:14" s="20" customFormat="1" ht="13.5" x14ac:dyDescent="0.45">
      <c r="D1220" s="18"/>
      <c r="E1220" s="18"/>
      <c r="F1220" s="19"/>
      <c r="N1220" s="47"/>
    </row>
    <row r="1221" spans="4:14" s="20" customFormat="1" ht="13.5" x14ac:dyDescent="0.45">
      <c r="D1221" s="18"/>
      <c r="E1221" s="18"/>
      <c r="F1221" s="19"/>
      <c r="N1221" s="47"/>
    </row>
    <row r="1222" spans="4:14" s="20" customFormat="1" ht="13.5" x14ac:dyDescent="0.45">
      <c r="D1222" s="18"/>
      <c r="E1222" s="18"/>
      <c r="F1222" s="19"/>
      <c r="N1222" s="47"/>
    </row>
    <row r="1223" spans="4:14" s="20" customFormat="1" ht="13.5" x14ac:dyDescent="0.45">
      <c r="D1223" s="18"/>
      <c r="E1223" s="18"/>
      <c r="F1223" s="19"/>
      <c r="N1223" s="47"/>
    </row>
    <row r="1224" spans="4:14" s="20" customFormat="1" ht="13.5" x14ac:dyDescent="0.45">
      <c r="D1224" s="18"/>
      <c r="E1224" s="18"/>
      <c r="F1224" s="19"/>
      <c r="N1224" s="47"/>
    </row>
    <row r="1225" spans="4:14" s="20" customFormat="1" ht="13.5" x14ac:dyDescent="0.45">
      <c r="D1225" s="18"/>
      <c r="E1225" s="18"/>
      <c r="F1225" s="19"/>
      <c r="N1225" s="47"/>
    </row>
    <row r="1226" spans="4:14" s="20" customFormat="1" ht="13.5" x14ac:dyDescent="0.45">
      <c r="D1226" s="18"/>
      <c r="E1226" s="18"/>
      <c r="F1226" s="19"/>
      <c r="N1226" s="47"/>
    </row>
    <row r="1227" spans="4:14" s="20" customFormat="1" ht="13.5" x14ac:dyDescent="0.45">
      <c r="D1227" s="18"/>
      <c r="E1227" s="18"/>
      <c r="F1227" s="19"/>
      <c r="N1227" s="47"/>
    </row>
    <row r="1228" spans="4:14" s="20" customFormat="1" ht="13.5" x14ac:dyDescent="0.45">
      <c r="D1228" s="18"/>
      <c r="E1228" s="18"/>
      <c r="F1228" s="19"/>
      <c r="N1228" s="47"/>
    </row>
    <row r="1229" spans="4:14" s="20" customFormat="1" ht="13.5" x14ac:dyDescent="0.45">
      <c r="D1229" s="18"/>
      <c r="E1229" s="18"/>
      <c r="F1229" s="19"/>
      <c r="N1229" s="47"/>
    </row>
    <row r="1230" spans="4:14" s="20" customFormat="1" ht="13.5" x14ac:dyDescent="0.45">
      <c r="D1230" s="18"/>
      <c r="E1230" s="18"/>
      <c r="F1230" s="19"/>
      <c r="N1230" s="47"/>
    </row>
    <row r="1231" spans="4:14" s="20" customFormat="1" ht="13.5" x14ac:dyDescent="0.45">
      <c r="D1231" s="18"/>
      <c r="E1231" s="18"/>
      <c r="F1231" s="19"/>
      <c r="N1231" s="47"/>
    </row>
    <row r="1232" spans="4:14" s="20" customFormat="1" ht="13.5" x14ac:dyDescent="0.45">
      <c r="D1232" s="18"/>
      <c r="E1232" s="18"/>
      <c r="F1232" s="19"/>
      <c r="N1232" s="47"/>
    </row>
    <row r="1233" spans="4:14" s="20" customFormat="1" ht="13.5" x14ac:dyDescent="0.45">
      <c r="D1233" s="18"/>
      <c r="E1233" s="18"/>
      <c r="F1233" s="19"/>
      <c r="N1233" s="47"/>
    </row>
    <row r="1234" spans="4:14" s="20" customFormat="1" ht="13.5" x14ac:dyDescent="0.45">
      <c r="D1234" s="18"/>
      <c r="E1234" s="18"/>
      <c r="F1234" s="19"/>
      <c r="N1234" s="47"/>
    </row>
    <row r="1235" spans="4:14" s="20" customFormat="1" ht="13.5" x14ac:dyDescent="0.45">
      <c r="D1235" s="18"/>
      <c r="E1235" s="18"/>
      <c r="F1235" s="19"/>
      <c r="N1235" s="47"/>
    </row>
    <row r="1236" spans="4:14" s="20" customFormat="1" ht="13.5" x14ac:dyDescent="0.45">
      <c r="D1236" s="18"/>
      <c r="E1236" s="18"/>
      <c r="F1236" s="19"/>
      <c r="N1236" s="47"/>
    </row>
    <row r="1237" spans="4:14" s="20" customFormat="1" ht="13.5" x14ac:dyDescent="0.45">
      <c r="D1237" s="18"/>
      <c r="E1237" s="18"/>
      <c r="F1237" s="19"/>
      <c r="N1237" s="47"/>
    </row>
    <row r="1238" spans="4:14" s="20" customFormat="1" ht="13.5" x14ac:dyDescent="0.45">
      <c r="D1238" s="18"/>
      <c r="E1238" s="18"/>
      <c r="F1238" s="19"/>
      <c r="N1238" s="47"/>
    </row>
    <row r="1239" spans="4:14" s="20" customFormat="1" ht="13.5" x14ac:dyDescent="0.45">
      <c r="D1239" s="18"/>
      <c r="E1239" s="18"/>
      <c r="F1239" s="19"/>
      <c r="N1239" s="47"/>
    </row>
    <row r="1240" spans="4:14" s="20" customFormat="1" ht="13.5" x14ac:dyDescent="0.45">
      <c r="D1240" s="18"/>
      <c r="E1240" s="18"/>
      <c r="F1240" s="19"/>
      <c r="N1240" s="47"/>
    </row>
    <row r="1241" spans="4:14" s="20" customFormat="1" ht="13.5" x14ac:dyDescent="0.45">
      <c r="D1241" s="18"/>
      <c r="E1241" s="18"/>
      <c r="F1241" s="19"/>
      <c r="N1241" s="47"/>
    </row>
    <row r="1242" spans="4:14" s="20" customFormat="1" ht="13.5" x14ac:dyDescent="0.45">
      <c r="D1242" s="18"/>
      <c r="E1242" s="18"/>
      <c r="F1242" s="19"/>
      <c r="N1242" s="47"/>
    </row>
    <row r="1243" spans="4:14" s="20" customFormat="1" ht="13.5" x14ac:dyDescent="0.45">
      <c r="D1243" s="18"/>
      <c r="E1243" s="18"/>
      <c r="F1243" s="19"/>
      <c r="N1243" s="47"/>
    </row>
    <row r="1244" spans="4:14" s="20" customFormat="1" ht="13.5" x14ac:dyDescent="0.45">
      <c r="D1244" s="18"/>
      <c r="E1244" s="18"/>
      <c r="F1244" s="19"/>
      <c r="N1244" s="47"/>
    </row>
    <row r="1245" spans="4:14" s="20" customFormat="1" ht="13.5" x14ac:dyDescent="0.45">
      <c r="D1245" s="18"/>
      <c r="E1245" s="18"/>
      <c r="F1245" s="19"/>
      <c r="N1245" s="47"/>
    </row>
    <row r="1246" spans="4:14" s="20" customFormat="1" ht="13.5" x14ac:dyDescent="0.45">
      <c r="D1246" s="18"/>
      <c r="E1246" s="18"/>
      <c r="F1246" s="19"/>
      <c r="N1246" s="47"/>
    </row>
    <row r="1247" spans="4:14" s="20" customFormat="1" ht="13.5" x14ac:dyDescent="0.45">
      <c r="D1247" s="18"/>
      <c r="E1247" s="18"/>
      <c r="F1247" s="19"/>
      <c r="N1247" s="47"/>
    </row>
    <row r="1248" spans="4:14" s="20" customFormat="1" ht="13.5" x14ac:dyDescent="0.45">
      <c r="D1248" s="18"/>
      <c r="E1248" s="18"/>
      <c r="F1248" s="19"/>
      <c r="N1248" s="47"/>
    </row>
    <row r="1249" spans="4:14" s="20" customFormat="1" ht="13.5" x14ac:dyDescent="0.45">
      <c r="D1249" s="18"/>
      <c r="E1249" s="18"/>
      <c r="F1249" s="19"/>
      <c r="N1249" s="47"/>
    </row>
    <row r="1250" spans="4:14" s="20" customFormat="1" ht="13.5" x14ac:dyDescent="0.45">
      <c r="D1250" s="18"/>
      <c r="E1250" s="18"/>
      <c r="F1250" s="19"/>
      <c r="N1250" s="47"/>
    </row>
    <row r="1251" spans="4:14" s="20" customFormat="1" ht="13.5" x14ac:dyDescent="0.45">
      <c r="D1251" s="18"/>
      <c r="E1251" s="18"/>
      <c r="F1251" s="19"/>
      <c r="N1251" s="47"/>
    </row>
    <row r="1252" spans="4:14" s="20" customFormat="1" ht="13.5" x14ac:dyDescent="0.45">
      <c r="D1252" s="18"/>
      <c r="E1252" s="18"/>
      <c r="F1252" s="19"/>
      <c r="N1252" s="47"/>
    </row>
    <row r="1253" spans="4:14" s="20" customFormat="1" ht="13.5" x14ac:dyDescent="0.45">
      <c r="D1253" s="18"/>
      <c r="E1253" s="18"/>
      <c r="F1253" s="19"/>
      <c r="N1253" s="47"/>
    </row>
    <row r="1254" spans="4:14" s="20" customFormat="1" ht="13.5" x14ac:dyDescent="0.45">
      <c r="D1254" s="18"/>
      <c r="E1254" s="18"/>
      <c r="F1254" s="19"/>
      <c r="N1254" s="47"/>
    </row>
    <row r="1255" spans="4:14" s="20" customFormat="1" ht="13.5" x14ac:dyDescent="0.45">
      <c r="D1255" s="18"/>
      <c r="E1255" s="18"/>
      <c r="F1255" s="19"/>
      <c r="N1255" s="47"/>
    </row>
    <row r="1256" spans="4:14" s="20" customFormat="1" ht="13.5" x14ac:dyDescent="0.45">
      <c r="D1256" s="18"/>
      <c r="E1256" s="18"/>
      <c r="F1256" s="19"/>
      <c r="N1256" s="47"/>
    </row>
    <row r="1257" spans="4:14" s="20" customFormat="1" ht="13.5" x14ac:dyDescent="0.45">
      <c r="D1257" s="18"/>
      <c r="E1257" s="18"/>
      <c r="F1257" s="19"/>
      <c r="N1257" s="47"/>
    </row>
    <row r="1258" spans="4:14" s="20" customFormat="1" ht="13.5" x14ac:dyDescent="0.45">
      <c r="D1258" s="18"/>
      <c r="E1258" s="18"/>
      <c r="F1258" s="19"/>
      <c r="N1258" s="47"/>
    </row>
    <row r="1259" spans="4:14" s="20" customFormat="1" ht="13.5" x14ac:dyDescent="0.45">
      <c r="D1259" s="18"/>
      <c r="E1259" s="18"/>
      <c r="F1259" s="19"/>
      <c r="N1259" s="47"/>
    </row>
    <row r="1260" spans="4:14" s="20" customFormat="1" ht="13.5" x14ac:dyDescent="0.45">
      <c r="D1260" s="18"/>
      <c r="E1260" s="18"/>
      <c r="F1260" s="19"/>
      <c r="N1260" s="47"/>
    </row>
    <row r="1261" spans="4:14" s="20" customFormat="1" ht="13.5" x14ac:dyDescent="0.45">
      <c r="D1261" s="18"/>
      <c r="E1261" s="18"/>
      <c r="F1261" s="19"/>
      <c r="N1261" s="47"/>
    </row>
    <row r="1262" spans="4:14" s="20" customFormat="1" ht="13.5" x14ac:dyDescent="0.45">
      <c r="D1262" s="18"/>
      <c r="E1262" s="18"/>
      <c r="F1262" s="19"/>
      <c r="N1262" s="47"/>
    </row>
    <row r="1263" spans="4:14" s="20" customFormat="1" ht="13.5" x14ac:dyDescent="0.45">
      <c r="D1263" s="18"/>
      <c r="E1263" s="18"/>
      <c r="F1263" s="19"/>
      <c r="N1263" s="47"/>
    </row>
    <row r="1264" spans="4:14" s="20" customFormat="1" ht="13.5" x14ac:dyDescent="0.45">
      <c r="D1264" s="18"/>
      <c r="E1264" s="18"/>
      <c r="F1264" s="19"/>
      <c r="N1264" s="47"/>
    </row>
    <row r="1265" spans="4:14" s="20" customFormat="1" ht="13.5" x14ac:dyDescent="0.45">
      <c r="D1265" s="18"/>
      <c r="E1265" s="18"/>
      <c r="F1265" s="19"/>
      <c r="N1265" s="47"/>
    </row>
    <row r="1266" spans="4:14" s="20" customFormat="1" ht="13.5" x14ac:dyDescent="0.45">
      <c r="D1266" s="18"/>
      <c r="E1266" s="18"/>
      <c r="F1266" s="19"/>
      <c r="N1266" s="47"/>
    </row>
    <row r="1267" spans="4:14" s="20" customFormat="1" ht="13.5" x14ac:dyDescent="0.45">
      <c r="D1267" s="18"/>
      <c r="E1267" s="18"/>
      <c r="F1267" s="19"/>
      <c r="N1267" s="47"/>
    </row>
    <row r="1268" spans="4:14" s="20" customFormat="1" ht="13.5" x14ac:dyDescent="0.45">
      <c r="D1268" s="18"/>
      <c r="E1268" s="18"/>
      <c r="F1268" s="19"/>
      <c r="N1268" s="47"/>
    </row>
    <row r="1269" spans="4:14" s="20" customFormat="1" ht="13.5" x14ac:dyDescent="0.45">
      <c r="D1269" s="18"/>
      <c r="E1269" s="18"/>
      <c r="F1269" s="19"/>
      <c r="N1269" s="47"/>
    </row>
    <row r="1270" spans="4:14" s="20" customFormat="1" ht="13.5" x14ac:dyDescent="0.45">
      <c r="D1270" s="18"/>
      <c r="E1270" s="18"/>
      <c r="F1270" s="19"/>
      <c r="N1270" s="47"/>
    </row>
    <row r="1271" spans="4:14" s="20" customFormat="1" ht="13.5" x14ac:dyDescent="0.45">
      <c r="D1271" s="18"/>
      <c r="E1271" s="18"/>
      <c r="F1271" s="19"/>
      <c r="N1271" s="47"/>
    </row>
    <row r="1272" spans="4:14" s="20" customFormat="1" ht="13.5" x14ac:dyDescent="0.45">
      <c r="D1272" s="18"/>
      <c r="E1272" s="18"/>
      <c r="F1272" s="19"/>
      <c r="N1272" s="47"/>
    </row>
    <row r="1273" spans="4:14" s="20" customFormat="1" ht="13.5" x14ac:dyDescent="0.45">
      <c r="D1273" s="18"/>
      <c r="E1273" s="18"/>
      <c r="F1273" s="19"/>
      <c r="N1273" s="47"/>
    </row>
    <row r="1274" spans="4:14" s="20" customFormat="1" ht="13.5" x14ac:dyDescent="0.45">
      <c r="D1274" s="18"/>
      <c r="E1274" s="18"/>
      <c r="F1274" s="19"/>
      <c r="N1274" s="47"/>
    </row>
    <row r="1275" spans="4:14" s="20" customFormat="1" ht="13.5" x14ac:dyDescent="0.45">
      <c r="D1275" s="18"/>
      <c r="E1275" s="18"/>
      <c r="F1275" s="19"/>
      <c r="N1275" s="47"/>
    </row>
    <row r="1276" spans="4:14" s="20" customFormat="1" ht="13.5" x14ac:dyDescent="0.45">
      <c r="D1276" s="18"/>
      <c r="E1276" s="18"/>
      <c r="F1276" s="19"/>
      <c r="N1276" s="47"/>
    </row>
    <row r="1277" spans="4:14" s="20" customFormat="1" ht="13.5" x14ac:dyDescent="0.45">
      <c r="D1277" s="18"/>
      <c r="E1277" s="18"/>
      <c r="F1277" s="19"/>
      <c r="N1277" s="47"/>
    </row>
    <row r="1278" spans="4:14" s="20" customFormat="1" ht="13.5" x14ac:dyDescent="0.45">
      <c r="D1278" s="18"/>
      <c r="E1278" s="18"/>
      <c r="F1278" s="19"/>
      <c r="N1278" s="47"/>
    </row>
    <row r="1279" spans="4:14" s="20" customFormat="1" ht="13.5" x14ac:dyDescent="0.45">
      <c r="D1279" s="18"/>
      <c r="E1279" s="18"/>
      <c r="F1279" s="19"/>
      <c r="N1279" s="47"/>
    </row>
    <row r="1280" spans="4:14" s="20" customFormat="1" ht="13.5" x14ac:dyDescent="0.45">
      <c r="D1280" s="18"/>
      <c r="E1280" s="18"/>
      <c r="F1280" s="19"/>
      <c r="N1280" s="47"/>
    </row>
    <row r="1281" spans="4:14" s="20" customFormat="1" ht="13.5" x14ac:dyDescent="0.45">
      <c r="D1281" s="18"/>
      <c r="E1281" s="18"/>
      <c r="F1281" s="19"/>
      <c r="N1281" s="47"/>
    </row>
    <row r="1282" spans="4:14" s="20" customFormat="1" ht="13.5" x14ac:dyDescent="0.45">
      <c r="D1282" s="18"/>
      <c r="E1282" s="18"/>
      <c r="F1282" s="19"/>
      <c r="N1282" s="47"/>
    </row>
    <row r="1283" spans="4:14" s="20" customFormat="1" ht="13.5" x14ac:dyDescent="0.45">
      <c r="D1283" s="18"/>
      <c r="E1283" s="18"/>
      <c r="F1283" s="19"/>
      <c r="N1283" s="47"/>
    </row>
    <row r="1284" spans="4:14" s="20" customFormat="1" ht="13.5" x14ac:dyDescent="0.45">
      <c r="D1284" s="18"/>
      <c r="E1284" s="18"/>
      <c r="F1284" s="19"/>
      <c r="N1284" s="47"/>
    </row>
    <row r="1285" spans="4:14" s="20" customFormat="1" ht="13.5" x14ac:dyDescent="0.45">
      <c r="D1285" s="18"/>
      <c r="E1285" s="18"/>
      <c r="F1285" s="19"/>
      <c r="N1285" s="47"/>
    </row>
    <row r="1286" spans="4:14" s="20" customFormat="1" ht="13.5" x14ac:dyDescent="0.45">
      <c r="D1286" s="18"/>
      <c r="E1286" s="18"/>
      <c r="F1286" s="19"/>
      <c r="N1286" s="47"/>
    </row>
    <row r="1287" spans="4:14" s="20" customFormat="1" ht="13.5" x14ac:dyDescent="0.45">
      <c r="D1287" s="18"/>
      <c r="E1287" s="18"/>
      <c r="F1287" s="19"/>
      <c r="N1287" s="47"/>
    </row>
    <row r="1288" spans="4:14" s="20" customFormat="1" ht="13.5" x14ac:dyDescent="0.45">
      <c r="D1288" s="18"/>
      <c r="E1288" s="18"/>
      <c r="F1288" s="19"/>
      <c r="N1288" s="47"/>
    </row>
    <row r="1289" spans="4:14" s="20" customFormat="1" ht="13.5" x14ac:dyDescent="0.45">
      <c r="D1289" s="18"/>
      <c r="E1289" s="18"/>
      <c r="F1289" s="19"/>
      <c r="N1289" s="47"/>
    </row>
    <row r="1290" spans="4:14" s="20" customFormat="1" ht="13.5" x14ac:dyDescent="0.45">
      <c r="D1290" s="18"/>
      <c r="E1290" s="18"/>
      <c r="F1290" s="19"/>
      <c r="N1290" s="47"/>
    </row>
    <row r="1291" spans="4:14" s="20" customFormat="1" ht="13.5" x14ac:dyDescent="0.45">
      <c r="D1291" s="18"/>
      <c r="E1291" s="18"/>
      <c r="F1291" s="19"/>
      <c r="N1291" s="47"/>
    </row>
    <row r="1292" spans="4:14" s="20" customFormat="1" ht="13.5" x14ac:dyDescent="0.45">
      <c r="D1292" s="18"/>
      <c r="E1292" s="18"/>
      <c r="F1292" s="19"/>
      <c r="N1292" s="47"/>
    </row>
    <row r="1293" spans="4:14" s="20" customFormat="1" ht="13.5" x14ac:dyDescent="0.45">
      <c r="D1293" s="18"/>
      <c r="E1293" s="18"/>
      <c r="F1293" s="19"/>
      <c r="N1293" s="47"/>
    </row>
    <row r="1294" spans="4:14" s="20" customFormat="1" ht="13.5" x14ac:dyDescent="0.45">
      <c r="D1294" s="18"/>
      <c r="E1294" s="18"/>
      <c r="F1294" s="19"/>
      <c r="N1294" s="47"/>
    </row>
    <row r="1295" spans="4:14" s="20" customFormat="1" ht="13.5" x14ac:dyDescent="0.45">
      <c r="D1295" s="18"/>
      <c r="E1295" s="18"/>
      <c r="F1295" s="19"/>
      <c r="N1295" s="47"/>
    </row>
    <row r="1296" spans="4:14" s="20" customFormat="1" ht="13.5" x14ac:dyDescent="0.45">
      <c r="D1296" s="18"/>
      <c r="E1296" s="18"/>
      <c r="F1296" s="19"/>
      <c r="N1296" s="47"/>
    </row>
    <row r="1297" spans="4:14" s="20" customFormat="1" ht="13.5" x14ac:dyDescent="0.45">
      <c r="D1297" s="18"/>
      <c r="E1297" s="18"/>
      <c r="F1297" s="19"/>
      <c r="N1297" s="47"/>
    </row>
    <row r="1298" spans="4:14" s="20" customFormat="1" ht="13.5" x14ac:dyDescent="0.45">
      <c r="D1298" s="18"/>
      <c r="E1298" s="18"/>
      <c r="F1298" s="19"/>
      <c r="N1298" s="47"/>
    </row>
    <row r="1299" spans="4:14" s="20" customFormat="1" ht="13.5" x14ac:dyDescent="0.45">
      <c r="D1299" s="18"/>
      <c r="E1299" s="18"/>
      <c r="F1299" s="19"/>
      <c r="N1299" s="47"/>
    </row>
    <row r="1300" spans="4:14" s="20" customFormat="1" ht="13.5" x14ac:dyDescent="0.45">
      <c r="D1300" s="18"/>
      <c r="E1300" s="18"/>
      <c r="F1300" s="19"/>
      <c r="N1300" s="47"/>
    </row>
    <row r="1301" spans="4:14" s="20" customFormat="1" ht="13.5" x14ac:dyDescent="0.45">
      <c r="D1301" s="18"/>
      <c r="E1301" s="18"/>
      <c r="F1301" s="19"/>
      <c r="N1301" s="47"/>
    </row>
    <row r="1302" spans="4:14" s="20" customFormat="1" ht="13.5" x14ac:dyDescent="0.45">
      <c r="D1302" s="18"/>
      <c r="E1302" s="18"/>
      <c r="F1302" s="19"/>
      <c r="N1302" s="47"/>
    </row>
    <row r="1303" spans="4:14" s="20" customFormat="1" ht="13.5" x14ac:dyDescent="0.45">
      <c r="D1303" s="18"/>
      <c r="E1303" s="18"/>
      <c r="F1303" s="19"/>
      <c r="N1303" s="47"/>
    </row>
    <row r="1304" spans="4:14" s="20" customFormat="1" ht="13.5" x14ac:dyDescent="0.45">
      <c r="D1304" s="18"/>
      <c r="E1304" s="18"/>
      <c r="F1304" s="19"/>
      <c r="N1304" s="47"/>
    </row>
    <row r="1305" spans="4:14" s="20" customFormat="1" ht="13.5" x14ac:dyDescent="0.45">
      <c r="D1305" s="18"/>
      <c r="E1305" s="18"/>
      <c r="F1305" s="19"/>
      <c r="N1305" s="47"/>
    </row>
    <row r="1306" spans="4:14" s="20" customFormat="1" ht="13.5" x14ac:dyDescent="0.45">
      <c r="D1306" s="18"/>
      <c r="E1306" s="18"/>
      <c r="F1306" s="19"/>
      <c r="N1306" s="47"/>
    </row>
    <row r="1307" spans="4:14" s="20" customFormat="1" ht="13.5" x14ac:dyDescent="0.45">
      <c r="D1307" s="18"/>
      <c r="E1307" s="18"/>
      <c r="F1307" s="19"/>
      <c r="N1307" s="47"/>
    </row>
    <row r="1308" spans="4:14" s="20" customFormat="1" ht="13.5" x14ac:dyDescent="0.45">
      <c r="D1308" s="18"/>
      <c r="E1308" s="18"/>
      <c r="F1308" s="19"/>
      <c r="N1308" s="47"/>
    </row>
    <row r="1309" spans="4:14" s="20" customFormat="1" ht="13.5" x14ac:dyDescent="0.45">
      <c r="D1309" s="18"/>
      <c r="E1309" s="18"/>
      <c r="F1309" s="19"/>
      <c r="N1309" s="47"/>
    </row>
    <row r="1310" spans="4:14" s="20" customFormat="1" ht="13.5" x14ac:dyDescent="0.45">
      <c r="D1310" s="18"/>
      <c r="E1310" s="18"/>
      <c r="F1310" s="19"/>
      <c r="N1310" s="47"/>
    </row>
    <row r="1311" spans="4:14" s="20" customFormat="1" ht="13.5" x14ac:dyDescent="0.45">
      <c r="D1311" s="18"/>
      <c r="E1311" s="18"/>
      <c r="F1311" s="19"/>
      <c r="N1311" s="47"/>
    </row>
    <row r="1312" spans="4:14" s="20" customFormat="1" ht="13.5" x14ac:dyDescent="0.45">
      <c r="D1312" s="18"/>
      <c r="E1312" s="18"/>
      <c r="F1312" s="19"/>
      <c r="N1312" s="47"/>
    </row>
    <row r="1313" spans="4:14" s="20" customFormat="1" ht="13.5" x14ac:dyDescent="0.45">
      <c r="D1313" s="18"/>
      <c r="E1313" s="18"/>
      <c r="F1313" s="19"/>
      <c r="N1313" s="47"/>
    </row>
    <row r="1314" spans="4:14" s="20" customFormat="1" ht="13.5" x14ac:dyDescent="0.45">
      <c r="D1314" s="18"/>
      <c r="E1314" s="18"/>
      <c r="F1314" s="19"/>
      <c r="N1314" s="47"/>
    </row>
    <row r="1315" spans="4:14" s="20" customFormat="1" ht="13.5" x14ac:dyDescent="0.45">
      <c r="D1315" s="18"/>
      <c r="E1315" s="18"/>
      <c r="F1315" s="19"/>
      <c r="N1315" s="47"/>
    </row>
    <row r="1316" spans="4:14" s="20" customFormat="1" ht="13.5" x14ac:dyDescent="0.45">
      <c r="D1316" s="18"/>
      <c r="E1316" s="18"/>
      <c r="F1316" s="19"/>
      <c r="N1316" s="47"/>
    </row>
    <row r="1317" spans="4:14" s="20" customFormat="1" ht="13.5" x14ac:dyDescent="0.45">
      <c r="D1317" s="18"/>
      <c r="E1317" s="18"/>
      <c r="F1317" s="19"/>
      <c r="N1317" s="47"/>
    </row>
    <row r="1318" spans="4:14" s="20" customFormat="1" ht="13.5" x14ac:dyDescent="0.45">
      <c r="D1318" s="18"/>
      <c r="E1318" s="18"/>
      <c r="F1318" s="19"/>
      <c r="N1318" s="47"/>
    </row>
    <row r="1319" spans="4:14" s="20" customFormat="1" ht="13.5" x14ac:dyDescent="0.45">
      <c r="D1319" s="18"/>
      <c r="E1319" s="18"/>
      <c r="F1319" s="19"/>
      <c r="N1319" s="47"/>
    </row>
    <row r="1320" spans="4:14" s="20" customFormat="1" ht="13.5" x14ac:dyDescent="0.45">
      <c r="D1320" s="18"/>
      <c r="E1320" s="18"/>
      <c r="F1320" s="19"/>
      <c r="N1320" s="47"/>
    </row>
    <row r="1321" spans="4:14" s="20" customFormat="1" ht="13.5" x14ac:dyDescent="0.45">
      <c r="D1321" s="18"/>
      <c r="E1321" s="18"/>
      <c r="F1321" s="19"/>
      <c r="N1321" s="47"/>
    </row>
    <row r="1322" spans="4:14" s="20" customFormat="1" ht="13.5" x14ac:dyDescent="0.45">
      <c r="D1322" s="18"/>
      <c r="E1322" s="18"/>
      <c r="F1322" s="19"/>
      <c r="N1322" s="47"/>
    </row>
    <row r="1323" spans="4:14" s="20" customFormat="1" ht="13.5" x14ac:dyDescent="0.45">
      <c r="D1323" s="18"/>
      <c r="E1323" s="18"/>
      <c r="F1323" s="19"/>
      <c r="N1323" s="47"/>
    </row>
    <row r="1324" spans="4:14" s="20" customFormat="1" ht="13.5" x14ac:dyDescent="0.45">
      <c r="D1324" s="18"/>
      <c r="E1324" s="18"/>
      <c r="F1324" s="19"/>
      <c r="N1324" s="47"/>
    </row>
    <row r="1325" spans="4:14" s="20" customFormat="1" ht="13.5" x14ac:dyDescent="0.45">
      <c r="D1325" s="18"/>
      <c r="E1325" s="18"/>
      <c r="F1325" s="19"/>
      <c r="N1325" s="47"/>
    </row>
    <row r="1326" spans="4:14" s="20" customFormat="1" ht="13.5" x14ac:dyDescent="0.45">
      <c r="D1326" s="18"/>
      <c r="E1326" s="18"/>
      <c r="F1326" s="19"/>
      <c r="N1326" s="47"/>
    </row>
    <row r="1327" spans="4:14" s="20" customFormat="1" ht="13.5" x14ac:dyDescent="0.45">
      <c r="D1327" s="18"/>
      <c r="E1327" s="18"/>
      <c r="F1327" s="19"/>
      <c r="N1327" s="47"/>
    </row>
    <row r="1328" spans="4:14" s="20" customFormat="1" ht="13.5" x14ac:dyDescent="0.45">
      <c r="D1328" s="18"/>
      <c r="E1328" s="18"/>
      <c r="F1328" s="19"/>
      <c r="N1328" s="47"/>
    </row>
    <row r="1329" spans="4:14" s="20" customFormat="1" ht="13.5" x14ac:dyDescent="0.45">
      <c r="D1329" s="18"/>
      <c r="E1329" s="18"/>
      <c r="F1329" s="19"/>
      <c r="N1329" s="47"/>
    </row>
    <row r="1330" spans="4:14" s="20" customFormat="1" ht="13.5" x14ac:dyDescent="0.45">
      <c r="D1330" s="18"/>
      <c r="E1330" s="18"/>
      <c r="F1330" s="19"/>
      <c r="N1330" s="47"/>
    </row>
    <row r="1331" spans="4:14" s="20" customFormat="1" ht="13.5" x14ac:dyDescent="0.45">
      <c r="D1331" s="18"/>
      <c r="E1331" s="18"/>
      <c r="F1331" s="19"/>
      <c r="N1331" s="47"/>
    </row>
    <row r="1332" spans="4:14" s="20" customFormat="1" ht="13.5" x14ac:dyDescent="0.45">
      <c r="D1332" s="18"/>
      <c r="E1332" s="18"/>
      <c r="F1332" s="19"/>
      <c r="N1332" s="47"/>
    </row>
    <row r="1333" spans="4:14" s="20" customFormat="1" ht="13.5" x14ac:dyDescent="0.45">
      <c r="D1333" s="18"/>
      <c r="E1333" s="18"/>
      <c r="F1333" s="19"/>
      <c r="N1333" s="47"/>
    </row>
    <row r="1334" spans="4:14" s="20" customFormat="1" ht="13.5" x14ac:dyDescent="0.45">
      <c r="D1334" s="18"/>
      <c r="E1334" s="18"/>
      <c r="F1334" s="19"/>
      <c r="N1334" s="47"/>
    </row>
    <row r="1335" spans="4:14" s="20" customFormat="1" ht="13.5" x14ac:dyDescent="0.45">
      <c r="D1335" s="18"/>
      <c r="E1335" s="18"/>
      <c r="F1335" s="19"/>
      <c r="N1335" s="47"/>
    </row>
    <row r="1336" spans="4:14" s="20" customFormat="1" ht="13.5" x14ac:dyDescent="0.45">
      <c r="D1336" s="18"/>
      <c r="E1336" s="18"/>
      <c r="F1336" s="19"/>
      <c r="N1336" s="47"/>
    </row>
    <row r="1337" spans="4:14" s="20" customFormat="1" ht="13.5" x14ac:dyDescent="0.45">
      <c r="D1337" s="18"/>
      <c r="E1337" s="18"/>
      <c r="F1337" s="19"/>
      <c r="N1337" s="47"/>
    </row>
    <row r="1338" spans="4:14" s="20" customFormat="1" ht="13.5" x14ac:dyDescent="0.45">
      <c r="D1338" s="18"/>
      <c r="E1338" s="18"/>
      <c r="F1338" s="19"/>
      <c r="N1338" s="47"/>
    </row>
    <row r="1339" spans="4:14" s="20" customFormat="1" ht="13.5" x14ac:dyDescent="0.45">
      <c r="D1339" s="18"/>
      <c r="E1339" s="18"/>
      <c r="F1339" s="19"/>
      <c r="N1339" s="47"/>
    </row>
    <row r="1340" spans="4:14" s="20" customFormat="1" ht="13.5" x14ac:dyDescent="0.45">
      <c r="D1340" s="18"/>
      <c r="E1340" s="18"/>
      <c r="F1340" s="19"/>
      <c r="N1340" s="47"/>
    </row>
    <row r="1341" spans="4:14" s="20" customFormat="1" ht="13.5" x14ac:dyDescent="0.45">
      <c r="D1341" s="18"/>
      <c r="E1341" s="18"/>
      <c r="F1341" s="19"/>
      <c r="N1341" s="47"/>
    </row>
    <row r="1342" spans="4:14" s="20" customFormat="1" ht="13.5" x14ac:dyDescent="0.45">
      <c r="D1342" s="18"/>
      <c r="E1342" s="18"/>
      <c r="F1342" s="19"/>
      <c r="N1342" s="47"/>
    </row>
    <row r="1343" spans="4:14" s="20" customFormat="1" ht="13.5" x14ac:dyDescent="0.45">
      <c r="D1343" s="18"/>
      <c r="E1343" s="18"/>
      <c r="F1343" s="19"/>
      <c r="N1343" s="47"/>
    </row>
    <row r="1344" spans="4:14" s="20" customFormat="1" ht="13.5" x14ac:dyDescent="0.45">
      <c r="D1344" s="18"/>
      <c r="E1344" s="18"/>
      <c r="F1344" s="19"/>
      <c r="N1344" s="47"/>
    </row>
    <row r="1345" spans="4:14" s="20" customFormat="1" ht="13.5" x14ac:dyDescent="0.45">
      <c r="D1345" s="18"/>
      <c r="E1345" s="18"/>
      <c r="F1345" s="19"/>
      <c r="N1345" s="47"/>
    </row>
    <row r="1346" spans="4:14" s="20" customFormat="1" ht="13.5" x14ac:dyDescent="0.45">
      <c r="D1346" s="18"/>
      <c r="E1346" s="18"/>
      <c r="F1346" s="19"/>
      <c r="N1346" s="47"/>
    </row>
    <row r="1347" spans="4:14" s="20" customFormat="1" ht="13.5" x14ac:dyDescent="0.45">
      <c r="D1347" s="18"/>
      <c r="E1347" s="18"/>
      <c r="F1347" s="19"/>
      <c r="N1347" s="47"/>
    </row>
    <row r="1348" spans="4:14" s="20" customFormat="1" ht="13.5" x14ac:dyDescent="0.45">
      <c r="D1348" s="18"/>
      <c r="E1348" s="18"/>
      <c r="F1348" s="19"/>
      <c r="N1348" s="47"/>
    </row>
    <row r="1349" spans="4:14" s="20" customFormat="1" ht="13.5" x14ac:dyDescent="0.45">
      <c r="D1349" s="18"/>
      <c r="E1349" s="18"/>
      <c r="F1349" s="19"/>
      <c r="N1349" s="47"/>
    </row>
    <row r="1350" spans="4:14" s="20" customFormat="1" ht="13.5" x14ac:dyDescent="0.45">
      <c r="D1350" s="18"/>
      <c r="E1350" s="18"/>
      <c r="F1350" s="19"/>
      <c r="N1350" s="47"/>
    </row>
    <row r="1351" spans="4:14" s="20" customFormat="1" ht="13.5" x14ac:dyDescent="0.45">
      <c r="D1351" s="18"/>
      <c r="E1351" s="18"/>
      <c r="F1351" s="19"/>
      <c r="N1351" s="47"/>
    </row>
    <row r="1352" spans="4:14" s="20" customFormat="1" ht="13.5" x14ac:dyDescent="0.45">
      <c r="D1352" s="18"/>
      <c r="E1352" s="18"/>
      <c r="F1352" s="19"/>
      <c r="N1352" s="47"/>
    </row>
    <row r="1353" spans="4:14" s="20" customFormat="1" ht="13.5" x14ac:dyDescent="0.45">
      <c r="D1353" s="18"/>
      <c r="E1353" s="18"/>
      <c r="F1353" s="19"/>
      <c r="N1353" s="47"/>
    </row>
    <row r="1354" spans="4:14" s="20" customFormat="1" ht="13.5" x14ac:dyDescent="0.45">
      <c r="D1354" s="18"/>
      <c r="E1354" s="18"/>
      <c r="F1354" s="19"/>
      <c r="N1354" s="47"/>
    </row>
    <row r="1355" spans="4:14" s="20" customFormat="1" ht="13.5" x14ac:dyDescent="0.45">
      <c r="D1355" s="18"/>
      <c r="E1355" s="18"/>
      <c r="F1355" s="19"/>
      <c r="N1355" s="47"/>
    </row>
    <row r="1356" spans="4:14" s="20" customFormat="1" ht="13.5" x14ac:dyDescent="0.45">
      <c r="D1356" s="18"/>
      <c r="E1356" s="18"/>
      <c r="F1356" s="19"/>
      <c r="N1356" s="47"/>
    </row>
    <row r="1357" spans="4:14" s="20" customFormat="1" ht="13.5" x14ac:dyDescent="0.45">
      <c r="D1357" s="18"/>
      <c r="E1357" s="18"/>
      <c r="F1357" s="19"/>
      <c r="N1357" s="47"/>
    </row>
    <row r="1358" spans="4:14" s="20" customFormat="1" ht="13.5" x14ac:dyDescent="0.45">
      <c r="D1358" s="18"/>
      <c r="E1358" s="18"/>
      <c r="F1358" s="19"/>
      <c r="N1358" s="47"/>
    </row>
    <row r="1359" spans="4:14" s="20" customFormat="1" ht="13.5" x14ac:dyDescent="0.45">
      <c r="D1359" s="18"/>
      <c r="E1359" s="18"/>
      <c r="F1359" s="19"/>
      <c r="N1359" s="47"/>
    </row>
    <row r="1360" spans="4:14" s="20" customFormat="1" ht="13.5" x14ac:dyDescent="0.45">
      <c r="D1360" s="18"/>
      <c r="E1360" s="18"/>
      <c r="F1360" s="19"/>
      <c r="N1360" s="47"/>
    </row>
    <row r="1361" spans="4:14" s="20" customFormat="1" ht="13.5" x14ac:dyDescent="0.45">
      <c r="D1361" s="18"/>
      <c r="E1361" s="18"/>
      <c r="F1361" s="19"/>
      <c r="N1361" s="47"/>
    </row>
    <row r="1362" spans="4:14" s="20" customFormat="1" ht="13.5" x14ac:dyDescent="0.45">
      <c r="D1362" s="18"/>
      <c r="E1362" s="18"/>
      <c r="F1362" s="19"/>
      <c r="N1362" s="47"/>
    </row>
    <row r="1363" spans="4:14" s="20" customFormat="1" ht="13.5" x14ac:dyDescent="0.45">
      <c r="D1363" s="18"/>
      <c r="E1363" s="18"/>
      <c r="F1363" s="19"/>
      <c r="N1363" s="47"/>
    </row>
    <row r="1364" spans="4:14" s="20" customFormat="1" ht="13.5" x14ac:dyDescent="0.45">
      <c r="D1364" s="18"/>
      <c r="E1364" s="18"/>
      <c r="F1364" s="19"/>
      <c r="N1364" s="47"/>
    </row>
    <row r="1365" spans="4:14" s="20" customFormat="1" ht="13.5" x14ac:dyDescent="0.45">
      <c r="D1365" s="18"/>
      <c r="E1365" s="18"/>
      <c r="F1365" s="19"/>
      <c r="N1365" s="47"/>
    </row>
    <row r="1366" spans="4:14" s="20" customFormat="1" ht="13.5" x14ac:dyDescent="0.45">
      <c r="D1366" s="18"/>
      <c r="E1366" s="18"/>
      <c r="F1366" s="19"/>
      <c r="N1366" s="47"/>
    </row>
    <row r="1367" spans="4:14" s="20" customFormat="1" ht="13.5" x14ac:dyDescent="0.45">
      <c r="D1367" s="18"/>
      <c r="E1367" s="18"/>
      <c r="F1367" s="19"/>
      <c r="N1367" s="47"/>
    </row>
    <row r="1368" spans="4:14" s="20" customFormat="1" ht="13.5" x14ac:dyDescent="0.45">
      <c r="D1368" s="18"/>
      <c r="E1368" s="18"/>
      <c r="F1368" s="19"/>
      <c r="N1368" s="47"/>
    </row>
    <row r="1369" spans="4:14" s="20" customFormat="1" ht="13.5" x14ac:dyDescent="0.45">
      <c r="D1369" s="18"/>
      <c r="E1369" s="18"/>
      <c r="F1369" s="19"/>
      <c r="N1369" s="47"/>
    </row>
    <row r="1370" spans="4:14" s="20" customFormat="1" ht="13.5" x14ac:dyDescent="0.45">
      <c r="D1370" s="18"/>
      <c r="E1370" s="18"/>
      <c r="F1370" s="19"/>
      <c r="N1370" s="47"/>
    </row>
    <row r="1371" spans="4:14" s="20" customFormat="1" ht="13.5" x14ac:dyDescent="0.45">
      <c r="D1371" s="18"/>
      <c r="E1371" s="18"/>
      <c r="F1371" s="19"/>
      <c r="N1371" s="47"/>
    </row>
    <row r="1372" spans="4:14" s="20" customFormat="1" ht="13.5" x14ac:dyDescent="0.45">
      <c r="D1372" s="18"/>
      <c r="E1372" s="18"/>
      <c r="F1372" s="19"/>
      <c r="N1372" s="47"/>
    </row>
    <row r="1373" spans="4:14" s="20" customFormat="1" ht="13.5" x14ac:dyDescent="0.45">
      <c r="D1373" s="18"/>
      <c r="E1373" s="18"/>
      <c r="F1373" s="19"/>
      <c r="N1373" s="47"/>
    </row>
    <row r="1374" spans="4:14" s="20" customFormat="1" ht="13.5" x14ac:dyDescent="0.45">
      <c r="D1374" s="18"/>
      <c r="E1374" s="18"/>
      <c r="F1374" s="19"/>
      <c r="N1374" s="47"/>
    </row>
    <row r="1375" spans="4:14" s="20" customFormat="1" ht="13.5" x14ac:dyDescent="0.45">
      <c r="D1375" s="18"/>
      <c r="E1375" s="18"/>
      <c r="F1375" s="19"/>
      <c r="N1375" s="47"/>
    </row>
    <row r="1376" spans="4:14" s="20" customFormat="1" ht="13.5" x14ac:dyDescent="0.45">
      <c r="D1376" s="18"/>
      <c r="E1376" s="18"/>
      <c r="F1376" s="19"/>
      <c r="N1376" s="47"/>
    </row>
    <row r="1377" spans="4:14" s="20" customFormat="1" ht="13.5" x14ac:dyDescent="0.45">
      <c r="D1377" s="18"/>
      <c r="E1377" s="18"/>
      <c r="F1377" s="19"/>
      <c r="N1377" s="47"/>
    </row>
    <row r="1378" spans="4:14" s="20" customFormat="1" ht="13.5" x14ac:dyDescent="0.45">
      <c r="D1378" s="18"/>
      <c r="E1378" s="18"/>
      <c r="F1378" s="19"/>
      <c r="N1378" s="47"/>
    </row>
    <row r="1379" spans="4:14" s="20" customFormat="1" ht="13.5" x14ac:dyDescent="0.45">
      <c r="D1379" s="18"/>
      <c r="E1379" s="18"/>
      <c r="F1379" s="19"/>
      <c r="N1379" s="47"/>
    </row>
    <row r="1380" spans="4:14" s="20" customFormat="1" ht="13.5" x14ac:dyDescent="0.45">
      <c r="D1380" s="18"/>
      <c r="E1380" s="18"/>
      <c r="F1380" s="19"/>
      <c r="N1380" s="47"/>
    </row>
    <row r="1381" spans="4:14" s="20" customFormat="1" ht="13.5" x14ac:dyDescent="0.45">
      <c r="D1381" s="18"/>
      <c r="E1381" s="18"/>
      <c r="F1381" s="19"/>
      <c r="N1381" s="47"/>
    </row>
    <row r="1382" spans="4:14" s="20" customFormat="1" ht="13.5" x14ac:dyDescent="0.45">
      <c r="D1382" s="18"/>
      <c r="E1382" s="18"/>
      <c r="F1382" s="19"/>
      <c r="N1382" s="47"/>
    </row>
    <row r="1383" spans="4:14" s="20" customFormat="1" ht="13.5" x14ac:dyDescent="0.45">
      <c r="D1383" s="18"/>
      <c r="E1383" s="18"/>
      <c r="F1383" s="19"/>
      <c r="N1383" s="47"/>
    </row>
    <row r="1384" spans="4:14" s="20" customFormat="1" ht="13.5" x14ac:dyDescent="0.45">
      <c r="D1384" s="18"/>
      <c r="E1384" s="18"/>
      <c r="F1384" s="19"/>
      <c r="N1384" s="47"/>
    </row>
    <row r="1385" spans="4:14" s="20" customFormat="1" ht="13.5" x14ac:dyDescent="0.45">
      <c r="D1385" s="18"/>
      <c r="E1385" s="18"/>
      <c r="F1385" s="19"/>
      <c r="N1385" s="47"/>
    </row>
    <row r="1386" spans="4:14" s="20" customFormat="1" ht="13.5" x14ac:dyDescent="0.45">
      <c r="D1386" s="18"/>
      <c r="E1386" s="18"/>
      <c r="F1386" s="19"/>
      <c r="N1386" s="47"/>
    </row>
    <row r="1387" spans="4:14" s="20" customFormat="1" ht="13.5" x14ac:dyDescent="0.45">
      <c r="D1387" s="18"/>
      <c r="E1387" s="18"/>
      <c r="F1387" s="19"/>
      <c r="N1387" s="47"/>
    </row>
    <row r="1388" spans="4:14" s="20" customFormat="1" ht="13.5" x14ac:dyDescent="0.45">
      <c r="D1388" s="18"/>
      <c r="E1388" s="18"/>
      <c r="F1388" s="19"/>
      <c r="N1388" s="47"/>
    </row>
    <row r="1389" spans="4:14" s="20" customFormat="1" ht="13.5" x14ac:dyDescent="0.45">
      <c r="D1389" s="18"/>
      <c r="E1389" s="18"/>
      <c r="F1389" s="19"/>
      <c r="N1389" s="47"/>
    </row>
    <row r="1390" spans="4:14" s="20" customFormat="1" ht="13.5" x14ac:dyDescent="0.45">
      <c r="D1390" s="18"/>
      <c r="E1390" s="18"/>
      <c r="F1390" s="19"/>
      <c r="N1390" s="47"/>
    </row>
    <row r="1391" spans="4:14" s="20" customFormat="1" ht="13.5" x14ac:dyDescent="0.45">
      <c r="D1391" s="18"/>
      <c r="E1391" s="18"/>
      <c r="F1391" s="19"/>
      <c r="N1391" s="47"/>
    </row>
    <row r="1392" spans="4:14" s="20" customFormat="1" ht="13.5" x14ac:dyDescent="0.45">
      <c r="D1392" s="18"/>
      <c r="E1392" s="18"/>
      <c r="F1392" s="19"/>
      <c r="N1392" s="47"/>
    </row>
    <row r="1393" spans="4:14" s="20" customFormat="1" ht="13.5" x14ac:dyDescent="0.45">
      <c r="D1393" s="18"/>
      <c r="E1393" s="18"/>
      <c r="F1393" s="19"/>
      <c r="N1393" s="47"/>
    </row>
    <row r="1394" spans="4:14" s="20" customFormat="1" ht="13.5" x14ac:dyDescent="0.45">
      <c r="D1394" s="18"/>
      <c r="E1394" s="18"/>
      <c r="F1394" s="19"/>
      <c r="N1394" s="47"/>
    </row>
    <row r="1395" spans="4:14" s="20" customFormat="1" ht="13.5" x14ac:dyDescent="0.45">
      <c r="D1395" s="18"/>
      <c r="E1395" s="18"/>
      <c r="F1395" s="19"/>
      <c r="N1395" s="47"/>
    </row>
    <row r="1396" spans="4:14" s="20" customFormat="1" ht="13.5" x14ac:dyDescent="0.45">
      <c r="D1396" s="18"/>
      <c r="E1396" s="18"/>
      <c r="F1396" s="19"/>
      <c r="N1396" s="47"/>
    </row>
    <row r="1397" spans="4:14" s="20" customFormat="1" ht="13.5" x14ac:dyDescent="0.45">
      <c r="D1397" s="18"/>
      <c r="E1397" s="18"/>
      <c r="F1397" s="19"/>
      <c r="N1397" s="47"/>
    </row>
    <row r="1398" spans="4:14" s="20" customFormat="1" ht="13.5" x14ac:dyDescent="0.45">
      <c r="D1398" s="18"/>
      <c r="E1398" s="18"/>
      <c r="F1398" s="19"/>
      <c r="N1398" s="47"/>
    </row>
    <row r="1399" spans="4:14" s="20" customFormat="1" ht="13.5" x14ac:dyDescent="0.45">
      <c r="D1399" s="18"/>
      <c r="E1399" s="18"/>
      <c r="F1399" s="19"/>
      <c r="N1399" s="47"/>
    </row>
    <row r="1400" spans="4:14" s="20" customFormat="1" ht="13.5" x14ac:dyDescent="0.45">
      <c r="D1400" s="18"/>
      <c r="E1400" s="18"/>
      <c r="F1400" s="19"/>
      <c r="N1400" s="47"/>
    </row>
    <row r="1401" spans="4:14" s="20" customFormat="1" ht="13.5" x14ac:dyDescent="0.45">
      <c r="D1401" s="18"/>
      <c r="E1401" s="18"/>
      <c r="F1401" s="19"/>
      <c r="N1401" s="47"/>
    </row>
    <row r="1402" spans="4:14" s="20" customFormat="1" ht="13.5" x14ac:dyDescent="0.45">
      <c r="D1402" s="18"/>
      <c r="E1402" s="18"/>
      <c r="F1402" s="19"/>
      <c r="N1402" s="47"/>
    </row>
    <row r="1403" spans="4:14" s="20" customFormat="1" ht="13.5" x14ac:dyDescent="0.45">
      <c r="D1403" s="18"/>
      <c r="E1403" s="18"/>
      <c r="F1403" s="19"/>
      <c r="N1403" s="47"/>
    </row>
    <row r="1404" spans="4:14" s="20" customFormat="1" ht="13.5" x14ac:dyDescent="0.45">
      <c r="D1404" s="18"/>
      <c r="E1404" s="18"/>
      <c r="F1404" s="19"/>
      <c r="N1404" s="47"/>
    </row>
    <row r="1405" spans="4:14" s="20" customFormat="1" ht="13.5" x14ac:dyDescent="0.45">
      <c r="D1405" s="18"/>
      <c r="E1405" s="18"/>
      <c r="F1405" s="19"/>
      <c r="N1405" s="47"/>
    </row>
    <row r="1406" spans="4:14" s="20" customFormat="1" ht="13.5" x14ac:dyDescent="0.45">
      <c r="D1406" s="18"/>
      <c r="E1406" s="18"/>
      <c r="F1406" s="19"/>
      <c r="N1406" s="47"/>
    </row>
    <row r="1407" spans="4:14" s="20" customFormat="1" ht="13.5" x14ac:dyDescent="0.45">
      <c r="D1407" s="18"/>
      <c r="E1407" s="18"/>
      <c r="F1407" s="19"/>
      <c r="N1407" s="47"/>
    </row>
    <row r="1408" spans="4:14" s="20" customFormat="1" ht="13.5" x14ac:dyDescent="0.45">
      <c r="D1408" s="18"/>
      <c r="E1408" s="18"/>
      <c r="F1408" s="19"/>
      <c r="N1408" s="47"/>
    </row>
    <row r="1409" spans="4:14" s="20" customFormat="1" ht="13.5" x14ac:dyDescent="0.45">
      <c r="D1409" s="18"/>
      <c r="E1409" s="18"/>
      <c r="F1409" s="19"/>
      <c r="N1409" s="47"/>
    </row>
    <row r="1410" spans="4:14" s="20" customFormat="1" ht="13.5" x14ac:dyDescent="0.45">
      <c r="D1410" s="18"/>
      <c r="E1410" s="18"/>
      <c r="F1410" s="19"/>
      <c r="N1410" s="47"/>
    </row>
    <row r="1411" spans="4:14" s="20" customFormat="1" ht="13.5" x14ac:dyDescent="0.45">
      <c r="D1411" s="18"/>
      <c r="E1411" s="18"/>
      <c r="F1411" s="19"/>
      <c r="N1411" s="47"/>
    </row>
    <row r="1412" spans="4:14" s="20" customFormat="1" ht="13.5" x14ac:dyDescent="0.45">
      <c r="D1412" s="18"/>
      <c r="E1412" s="18"/>
      <c r="F1412" s="19"/>
      <c r="N1412" s="47"/>
    </row>
    <row r="1413" spans="4:14" s="20" customFormat="1" ht="13.5" x14ac:dyDescent="0.45">
      <c r="D1413" s="18"/>
      <c r="E1413" s="18"/>
      <c r="F1413" s="19"/>
      <c r="N1413" s="47"/>
    </row>
    <row r="1414" spans="4:14" s="20" customFormat="1" ht="13.5" x14ac:dyDescent="0.45">
      <c r="D1414" s="18"/>
      <c r="E1414" s="18"/>
      <c r="F1414" s="19"/>
      <c r="N1414" s="47"/>
    </row>
    <row r="1415" spans="4:14" s="20" customFormat="1" ht="13.5" x14ac:dyDescent="0.45">
      <c r="D1415" s="18"/>
      <c r="E1415" s="18"/>
      <c r="F1415" s="19"/>
      <c r="N1415" s="47"/>
    </row>
    <row r="1416" spans="4:14" s="20" customFormat="1" ht="13.5" x14ac:dyDescent="0.45">
      <c r="D1416" s="18"/>
      <c r="E1416" s="18"/>
      <c r="F1416" s="19"/>
      <c r="N1416" s="47"/>
    </row>
    <row r="1417" spans="4:14" s="20" customFormat="1" ht="13.5" x14ac:dyDescent="0.45">
      <c r="D1417" s="18"/>
      <c r="E1417" s="18"/>
      <c r="F1417" s="19"/>
      <c r="N1417" s="47"/>
    </row>
    <row r="1418" spans="4:14" s="20" customFormat="1" ht="13.5" x14ac:dyDescent="0.45">
      <c r="D1418" s="18"/>
      <c r="E1418" s="18"/>
      <c r="F1418" s="19"/>
      <c r="N1418" s="47"/>
    </row>
    <row r="1419" spans="4:14" s="20" customFormat="1" ht="13.5" x14ac:dyDescent="0.45">
      <c r="D1419" s="18"/>
      <c r="E1419" s="18"/>
      <c r="F1419" s="19"/>
      <c r="N1419" s="47"/>
    </row>
    <row r="1420" spans="4:14" s="20" customFormat="1" ht="13.5" x14ac:dyDescent="0.45">
      <c r="D1420" s="18"/>
      <c r="E1420" s="18"/>
      <c r="F1420" s="19"/>
      <c r="N1420" s="47"/>
    </row>
    <row r="1421" spans="4:14" s="20" customFormat="1" ht="13.5" x14ac:dyDescent="0.45">
      <c r="D1421" s="18"/>
      <c r="E1421" s="18"/>
      <c r="F1421" s="19"/>
      <c r="N1421" s="47"/>
    </row>
    <row r="1422" spans="4:14" s="20" customFormat="1" ht="13.5" x14ac:dyDescent="0.45">
      <c r="D1422" s="18"/>
      <c r="E1422" s="18"/>
      <c r="F1422" s="19"/>
      <c r="N1422" s="47"/>
    </row>
    <row r="1423" spans="4:14" s="20" customFormat="1" ht="13.5" x14ac:dyDescent="0.45">
      <c r="D1423" s="18"/>
      <c r="E1423" s="18"/>
      <c r="F1423" s="19"/>
      <c r="N1423" s="47"/>
    </row>
    <row r="1424" spans="4:14" s="20" customFormat="1" ht="13.5" x14ac:dyDescent="0.45">
      <c r="D1424" s="18"/>
      <c r="E1424" s="18"/>
      <c r="F1424" s="19"/>
      <c r="N1424" s="47"/>
    </row>
    <row r="1425" spans="4:14" s="20" customFormat="1" ht="13.5" x14ac:dyDescent="0.45">
      <c r="D1425" s="18"/>
      <c r="E1425" s="18"/>
      <c r="F1425" s="19"/>
      <c r="N1425" s="47"/>
    </row>
    <row r="1426" spans="4:14" s="20" customFormat="1" ht="13.5" x14ac:dyDescent="0.45">
      <c r="D1426" s="18"/>
      <c r="E1426" s="18"/>
      <c r="F1426" s="19"/>
      <c r="N1426" s="47"/>
    </row>
    <row r="1427" spans="4:14" s="20" customFormat="1" ht="13.5" x14ac:dyDescent="0.45">
      <c r="D1427" s="18"/>
      <c r="E1427" s="18"/>
      <c r="F1427" s="19"/>
      <c r="N1427" s="47"/>
    </row>
    <row r="1428" spans="4:14" s="20" customFormat="1" ht="13.5" x14ac:dyDescent="0.45">
      <c r="D1428" s="18"/>
      <c r="E1428" s="18"/>
      <c r="F1428" s="19"/>
      <c r="N1428" s="47"/>
    </row>
    <row r="1429" spans="4:14" s="20" customFormat="1" ht="13.5" x14ac:dyDescent="0.45">
      <c r="D1429" s="18"/>
      <c r="E1429" s="18"/>
      <c r="F1429" s="19"/>
      <c r="N1429" s="47"/>
    </row>
    <row r="1430" spans="4:14" s="20" customFormat="1" ht="13.5" x14ac:dyDescent="0.45">
      <c r="D1430" s="18"/>
      <c r="E1430" s="18"/>
      <c r="F1430" s="19"/>
      <c r="N1430" s="47"/>
    </row>
    <row r="1431" spans="4:14" s="20" customFormat="1" ht="13.5" x14ac:dyDescent="0.45">
      <c r="D1431" s="18"/>
      <c r="E1431" s="18"/>
      <c r="F1431" s="19"/>
      <c r="N1431" s="47"/>
    </row>
    <row r="1432" spans="4:14" s="20" customFormat="1" ht="13.5" x14ac:dyDescent="0.45">
      <c r="D1432" s="18"/>
      <c r="E1432" s="18"/>
      <c r="F1432" s="19"/>
      <c r="N1432" s="47"/>
    </row>
    <row r="1433" spans="4:14" s="20" customFormat="1" ht="13.5" x14ac:dyDescent="0.45">
      <c r="D1433" s="18"/>
      <c r="E1433" s="18"/>
      <c r="F1433" s="19"/>
      <c r="N1433" s="47"/>
    </row>
    <row r="1434" spans="4:14" s="20" customFormat="1" ht="13.5" x14ac:dyDescent="0.45">
      <c r="D1434" s="18"/>
      <c r="E1434" s="18"/>
      <c r="F1434" s="19"/>
      <c r="N1434" s="47"/>
    </row>
    <row r="1435" spans="4:14" s="20" customFormat="1" ht="13.5" x14ac:dyDescent="0.45">
      <c r="D1435" s="18"/>
      <c r="E1435" s="18"/>
      <c r="F1435" s="19"/>
      <c r="N1435" s="47"/>
    </row>
    <row r="1436" spans="4:14" s="20" customFormat="1" ht="13.5" x14ac:dyDescent="0.45">
      <c r="D1436" s="18"/>
      <c r="E1436" s="18"/>
      <c r="F1436" s="19"/>
      <c r="N1436" s="47"/>
    </row>
    <row r="1437" spans="4:14" s="20" customFormat="1" ht="13.5" x14ac:dyDescent="0.45">
      <c r="D1437" s="18"/>
      <c r="E1437" s="18"/>
      <c r="F1437" s="19"/>
      <c r="N1437" s="47"/>
    </row>
    <row r="1438" spans="4:14" s="20" customFormat="1" ht="13.5" x14ac:dyDescent="0.45">
      <c r="D1438" s="18"/>
      <c r="E1438" s="18"/>
      <c r="F1438" s="19"/>
      <c r="N1438" s="47"/>
    </row>
    <row r="1439" spans="4:14" s="20" customFormat="1" ht="13.5" x14ac:dyDescent="0.45">
      <c r="D1439" s="18"/>
      <c r="E1439" s="18"/>
      <c r="F1439" s="19"/>
      <c r="N1439" s="47"/>
    </row>
    <row r="1440" spans="4:14" s="20" customFormat="1" ht="13.5" x14ac:dyDescent="0.45">
      <c r="D1440" s="18"/>
      <c r="E1440" s="18"/>
      <c r="F1440" s="19"/>
      <c r="N1440" s="47"/>
    </row>
    <row r="1441" spans="4:14" s="20" customFormat="1" ht="13.5" x14ac:dyDescent="0.45">
      <c r="D1441" s="18"/>
      <c r="E1441" s="18"/>
      <c r="F1441" s="19"/>
      <c r="N1441" s="47"/>
    </row>
    <row r="1442" spans="4:14" s="20" customFormat="1" ht="13.5" x14ac:dyDescent="0.45">
      <c r="D1442" s="18"/>
      <c r="E1442" s="18"/>
      <c r="F1442" s="19"/>
      <c r="N1442" s="47"/>
    </row>
    <row r="1443" spans="4:14" s="20" customFormat="1" ht="13.5" x14ac:dyDescent="0.45">
      <c r="D1443" s="18"/>
      <c r="E1443" s="18"/>
      <c r="F1443" s="19"/>
      <c r="N1443" s="47"/>
    </row>
    <row r="1444" spans="4:14" s="20" customFormat="1" ht="13.5" x14ac:dyDescent="0.45">
      <c r="D1444" s="18"/>
      <c r="E1444" s="18"/>
      <c r="F1444" s="19"/>
      <c r="N1444" s="47"/>
    </row>
    <row r="1445" spans="4:14" s="20" customFormat="1" ht="13.5" x14ac:dyDescent="0.45">
      <c r="D1445" s="18"/>
      <c r="E1445" s="18"/>
      <c r="F1445" s="19"/>
      <c r="N1445" s="47"/>
    </row>
    <row r="1446" spans="4:14" s="20" customFormat="1" ht="13.5" x14ac:dyDescent="0.45">
      <c r="D1446" s="18"/>
      <c r="E1446" s="18"/>
      <c r="F1446" s="19"/>
      <c r="N1446" s="47"/>
    </row>
    <row r="1447" spans="4:14" s="20" customFormat="1" ht="13.5" x14ac:dyDescent="0.45">
      <c r="D1447" s="18"/>
      <c r="E1447" s="18"/>
      <c r="F1447" s="19"/>
      <c r="N1447" s="47"/>
    </row>
    <row r="1448" spans="4:14" s="20" customFormat="1" ht="13.5" x14ac:dyDescent="0.45">
      <c r="D1448" s="18"/>
      <c r="E1448" s="18"/>
      <c r="F1448" s="19"/>
      <c r="N1448" s="47"/>
    </row>
    <row r="1449" spans="4:14" s="20" customFormat="1" ht="13.5" x14ac:dyDescent="0.45">
      <c r="D1449" s="18"/>
      <c r="E1449" s="18"/>
      <c r="F1449" s="19"/>
      <c r="N1449" s="47"/>
    </row>
    <row r="1450" spans="4:14" s="20" customFormat="1" ht="13.5" x14ac:dyDescent="0.45">
      <c r="D1450" s="18"/>
      <c r="E1450" s="18"/>
      <c r="F1450" s="19"/>
      <c r="N1450" s="47"/>
    </row>
    <row r="1451" spans="4:14" s="20" customFormat="1" ht="13.5" x14ac:dyDescent="0.45">
      <c r="D1451" s="18"/>
      <c r="E1451" s="18"/>
      <c r="F1451" s="19"/>
      <c r="N1451" s="47"/>
    </row>
    <row r="1452" spans="4:14" s="20" customFormat="1" ht="13.5" x14ac:dyDescent="0.45">
      <c r="D1452" s="18"/>
      <c r="E1452" s="18"/>
      <c r="F1452" s="19"/>
      <c r="N1452" s="47"/>
    </row>
    <row r="1453" spans="4:14" s="20" customFormat="1" ht="13.5" x14ac:dyDescent="0.45">
      <c r="D1453" s="18"/>
      <c r="E1453" s="18"/>
      <c r="F1453" s="19"/>
      <c r="N1453" s="47"/>
    </row>
    <row r="1454" spans="4:14" s="20" customFormat="1" ht="13.5" x14ac:dyDescent="0.45">
      <c r="D1454" s="18"/>
      <c r="E1454" s="18"/>
      <c r="F1454" s="19"/>
      <c r="N1454" s="47"/>
    </row>
    <row r="1455" spans="4:14" s="20" customFormat="1" ht="13.5" x14ac:dyDescent="0.45">
      <c r="D1455" s="18"/>
      <c r="E1455" s="18"/>
      <c r="F1455" s="19"/>
      <c r="N1455" s="47"/>
    </row>
    <row r="1456" spans="4:14" s="20" customFormat="1" ht="13.5" x14ac:dyDescent="0.45">
      <c r="D1456" s="18"/>
      <c r="E1456" s="18"/>
      <c r="F1456" s="19"/>
      <c r="N1456" s="47"/>
    </row>
    <row r="1457" spans="4:14" s="20" customFormat="1" ht="13.5" x14ac:dyDescent="0.45">
      <c r="D1457" s="18"/>
      <c r="E1457" s="18"/>
      <c r="F1457" s="19"/>
      <c r="N1457" s="47"/>
    </row>
    <row r="1458" spans="4:14" s="20" customFormat="1" ht="13.5" x14ac:dyDescent="0.45">
      <c r="D1458" s="18"/>
      <c r="E1458" s="18"/>
      <c r="F1458" s="19"/>
      <c r="N1458" s="47"/>
    </row>
    <row r="1459" spans="4:14" s="20" customFormat="1" ht="13.5" x14ac:dyDescent="0.45">
      <c r="D1459" s="18"/>
      <c r="E1459" s="18"/>
      <c r="F1459" s="19"/>
      <c r="N1459" s="47"/>
    </row>
    <row r="1460" spans="4:14" s="20" customFormat="1" ht="13.5" x14ac:dyDescent="0.45">
      <c r="D1460" s="18"/>
      <c r="E1460" s="18"/>
      <c r="F1460" s="19"/>
      <c r="N1460" s="47"/>
    </row>
    <row r="1461" spans="4:14" s="20" customFormat="1" ht="13.5" x14ac:dyDescent="0.45">
      <c r="D1461" s="18"/>
      <c r="E1461" s="18"/>
      <c r="F1461" s="19"/>
      <c r="N1461" s="47"/>
    </row>
    <row r="1462" spans="4:14" s="20" customFormat="1" ht="13.5" x14ac:dyDescent="0.45">
      <c r="D1462" s="18"/>
      <c r="E1462" s="18"/>
      <c r="F1462" s="19"/>
      <c r="N1462" s="47"/>
    </row>
    <row r="1463" spans="4:14" s="20" customFormat="1" ht="13.5" x14ac:dyDescent="0.45">
      <c r="D1463" s="18"/>
      <c r="E1463" s="18"/>
      <c r="F1463" s="19"/>
      <c r="N1463" s="47"/>
    </row>
    <row r="1464" spans="4:14" s="20" customFormat="1" ht="13.5" x14ac:dyDescent="0.45">
      <c r="D1464" s="18"/>
      <c r="E1464" s="18"/>
      <c r="F1464" s="19"/>
      <c r="N1464" s="47"/>
    </row>
    <row r="1465" spans="4:14" s="20" customFormat="1" ht="13.5" x14ac:dyDescent="0.45">
      <c r="D1465" s="18"/>
      <c r="E1465" s="18"/>
      <c r="F1465" s="19"/>
      <c r="N1465" s="47"/>
    </row>
    <row r="1466" spans="4:14" s="20" customFormat="1" ht="13.5" x14ac:dyDescent="0.45">
      <c r="D1466" s="18"/>
      <c r="E1466" s="18"/>
      <c r="F1466" s="19"/>
      <c r="N1466" s="47"/>
    </row>
    <row r="1467" spans="4:14" s="20" customFormat="1" ht="13.5" x14ac:dyDescent="0.45">
      <c r="D1467" s="18"/>
      <c r="E1467" s="18"/>
      <c r="F1467" s="19"/>
      <c r="N1467" s="47"/>
    </row>
    <row r="1468" spans="4:14" s="20" customFormat="1" ht="13.5" x14ac:dyDescent="0.45">
      <c r="D1468" s="18"/>
      <c r="E1468" s="18"/>
      <c r="F1468" s="19"/>
      <c r="N1468" s="47"/>
    </row>
    <row r="1469" spans="4:14" s="20" customFormat="1" ht="13.5" x14ac:dyDescent="0.45">
      <c r="D1469" s="18"/>
      <c r="E1469" s="18"/>
      <c r="F1469" s="19"/>
      <c r="N1469" s="47"/>
    </row>
    <row r="1470" spans="4:14" s="20" customFormat="1" ht="13.5" x14ac:dyDescent="0.45">
      <c r="D1470" s="18"/>
      <c r="E1470" s="18"/>
      <c r="F1470" s="19"/>
      <c r="N1470" s="47"/>
    </row>
    <row r="1471" spans="4:14" s="20" customFormat="1" ht="13.5" x14ac:dyDescent="0.45">
      <c r="D1471" s="18"/>
      <c r="E1471" s="18"/>
      <c r="F1471" s="19"/>
      <c r="N1471" s="47"/>
    </row>
    <row r="1472" spans="4:14" s="20" customFormat="1" ht="13.5" x14ac:dyDescent="0.45">
      <c r="D1472" s="18"/>
      <c r="E1472" s="18"/>
      <c r="F1472" s="19"/>
      <c r="N1472" s="47"/>
    </row>
    <row r="1473" spans="4:14" s="20" customFormat="1" ht="13.5" x14ac:dyDescent="0.45">
      <c r="D1473" s="18"/>
      <c r="E1473" s="18"/>
      <c r="F1473" s="19"/>
      <c r="N1473" s="47"/>
    </row>
    <row r="1474" spans="4:14" s="20" customFormat="1" ht="13.5" x14ac:dyDescent="0.45">
      <c r="D1474" s="18"/>
      <c r="E1474" s="18"/>
      <c r="F1474" s="19"/>
      <c r="N1474" s="47"/>
    </row>
    <row r="1475" spans="4:14" s="20" customFormat="1" ht="13.5" x14ac:dyDescent="0.45">
      <c r="D1475" s="18"/>
      <c r="E1475" s="18"/>
      <c r="F1475" s="19"/>
      <c r="N1475" s="47"/>
    </row>
    <row r="1476" spans="4:14" s="20" customFormat="1" ht="13.5" x14ac:dyDescent="0.45">
      <c r="D1476" s="18"/>
      <c r="E1476" s="18"/>
      <c r="F1476" s="19"/>
      <c r="N1476" s="47"/>
    </row>
    <row r="1477" spans="4:14" s="20" customFormat="1" ht="13.5" x14ac:dyDescent="0.45">
      <c r="D1477" s="18"/>
      <c r="E1477" s="18"/>
      <c r="F1477" s="19"/>
      <c r="N1477" s="47"/>
    </row>
    <row r="1478" spans="4:14" s="20" customFormat="1" ht="13.5" x14ac:dyDescent="0.45">
      <c r="D1478" s="18"/>
      <c r="E1478" s="18"/>
      <c r="F1478" s="19"/>
      <c r="N1478" s="47"/>
    </row>
    <row r="1479" spans="4:14" s="20" customFormat="1" ht="13.5" x14ac:dyDescent="0.45">
      <c r="D1479" s="18"/>
      <c r="E1479" s="18"/>
      <c r="F1479" s="19"/>
      <c r="N1479" s="47"/>
    </row>
    <row r="1480" spans="4:14" s="20" customFormat="1" ht="13.5" x14ac:dyDescent="0.45">
      <c r="D1480" s="18"/>
      <c r="E1480" s="18"/>
      <c r="F1480" s="19"/>
      <c r="N1480" s="47"/>
    </row>
    <row r="1481" spans="4:14" s="20" customFormat="1" ht="13.5" x14ac:dyDescent="0.45">
      <c r="D1481" s="18"/>
      <c r="E1481" s="18"/>
      <c r="F1481" s="19"/>
      <c r="N1481" s="47"/>
    </row>
    <row r="1482" spans="4:14" s="20" customFormat="1" ht="13.5" x14ac:dyDescent="0.45">
      <c r="D1482" s="18"/>
      <c r="E1482" s="18"/>
      <c r="F1482" s="19"/>
      <c r="N1482" s="47"/>
    </row>
    <row r="1483" spans="4:14" s="20" customFormat="1" ht="13.5" x14ac:dyDescent="0.45">
      <c r="D1483" s="18"/>
      <c r="E1483" s="18"/>
      <c r="F1483" s="19"/>
      <c r="N1483" s="47"/>
    </row>
    <row r="1484" spans="4:14" s="20" customFormat="1" ht="13.5" x14ac:dyDescent="0.45">
      <c r="D1484" s="18"/>
      <c r="E1484" s="18"/>
      <c r="F1484" s="19"/>
      <c r="N1484" s="47"/>
    </row>
    <row r="1485" spans="4:14" s="20" customFormat="1" ht="13.5" x14ac:dyDescent="0.45">
      <c r="D1485" s="18"/>
      <c r="E1485" s="18"/>
      <c r="F1485" s="19"/>
      <c r="N1485" s="47"/>
    </row>
    <row r="1486" spans="4:14" s="20" customFormat="1" ht="13.5" x14ac:dyDescent="0.45">
      <c r="D1486" s="18"/>
      <c r="E1486" s="18"/>
      <c r="F1486" s="19"/>
      <c r="N1486" s="47"/>
    </row>
    <row r="1487" spans="4:14" s="20" customFormat="1" ht="13.5" x14ac:dyDescent="0.45">
      <c r="D1487" s="18"/>
      <c r="E1487" s="18"/>
      <c r="F1487" s="19"/>
      <c r="N1487" s="47"/>
    </row>
    <row r="1488" spans="4:14" s="20" customFormat="1" ht="13.5" x14ac:dyDescent="0.45">
      <c r="D1488" s="18"/>
      <c r="E1488" s="18"/>
      <c r="F1488" s="19"/>
      <c r="N1488" s="47"/>
    </row>
    <row r="1489" spans="4:14" s="20" customFormat="1" ht="13.5" x14ac:dyDescent="0.45">
      <c r="D1489" s="18"/>
      <c r="E1489" s="18"/>
      <c r="F1489" s="19"/>
      <c r="N1489" s="47"/>
    </row>
    <row r="1490" spans="4:14" s="20" customFormat="1" ht="13.5" x14ac:dyDescent="0.45">
      <c r="D1490" s="18"/>
      <c r="E1490" s="18"/>
      <c r="F1490" s="19"/>
      <c r="N1490" s="47"/>
    </row>
    <row r="1491" spans="4:14" s="20" customFormat="1" ht="13.5" x14ac:dyDescent="0.45">
      <c r="D1491" s="18"/>
      <c r="E1491" s="18"/>
      <c r="F1491" s="19"/>
      <c r="N1491" s="47"/>
    </row>
    <row r="1492" spans="4:14" s="20" customFormat="1" ht="13.5" x14ac:dyDescent="0.45">
      <c r="D1492" s="18"/>
      <c r="E1492" s="18"/>
      <c r="F1492" s="19"/>
      <c r="N1492" s="47"/>
    </row>
    <row r="1493" spans="4:14" s="20" customFormat="1" ht="13.5" x14ac:dyDescent="0.45">
      <c r="D1493" s="18"/>
      <c r="E1493" s="18"/>
      <c r="F1493" s="19"/>
      <c r="N1493" s="47"/>
    </row>
    <row r="1494" spans="4:14" s="20" customFormat="1" ht="13.5" x14ac:dyDescent="0.45">
      <c r="D1494" s="18"/>
      <c r="E1494" s="18"/>
      <c r="F1494" s="19"/>
      <c r="N1494" s="47"/>
    </row>
    <row r="1495" spans="4:14" s="20" customFormat="1" ht="13.5" x14ac:dyDescent="0.45">
      <c r="D1495" s="18"/>
      <c r="E1495" s="18"/>
      <c r="F1495" s="19"/>
      <c r="N1495" s="47"/>
    </row>
    <row r="1496" spans="4:14" s="20" customFormat="1" ht="13.5" x14ac:dyDescent="0.45">
      <c r="D1496" s="18"/>
      <c r="E1496" s="18"/>
      <c r="F1496" s="19"/>
      <c r="N1496" s="47"/>
    </row>
    <row r="1497" spans="4:14" s="20" customFormat="1" ht="13.5" x14ac:dyDescent="0.45">
      <c r="D1497" s="18"/>
      <c r="E1497" s="18"/>
      <c r="F1497" s="19"/>
      <c r="N1497" s="47"/>
    </row>
    <row r="1498" spans="4:14" s="20" customFormat="1" ht="13.5" x14ac:dyDescent="0.45">
      <c r="D1498" s="18"/>
      <c r="E1498" s="18"/>
      <c r="F1498" s="19"/>
      <c r="N1498" s="47"/>
    </row>
    <row r="1499" spans="4:14" s="20" customFormat="1" ht="13.5" x14ac:dyDescent="0.45">
      <c r="D1499" s="18"/>
      <c r="E1499" s="18"/>
      <c r="F1499" s="19"/>
      <c r="N1499" s="47"/>
    </row>
    <row r="1500" spans="4:14" s="20" customFormat="1" ht="13.5" x14ac:dyDescent="0.45">
      <c r="D1500" s="18"/>
      <c r="E1500" s="18"/>
      <c r="F1500" s="19"/>
      <c r="N1500" s="47"/>
    </row>
    <row r="1501" spans="4:14" s="20" customFormat="1" ht="13.5" x14ac:dyDescent="0.45">
      <c r="D1501" s="18"/>
      <c r="E1501" s="18"/>
      <c r="F1501" s="19"/>
      <c r="N1501" s="47"/>
    </row>
    <row r="1502" spans="4:14" s="20" customFormat="1" ht="13.5" x14ac:dyDescent="0.45">
      <c r="D1502" s="18"/>
      <c r="E1502" s="18"/>
      <c r="F1502" s="19"/>
      <c r="N1502" s="47"/>
    </row>
    <row r="1503" spans="4:14" s="20" customFormat="1" ht="13.5" x14ac:dyDescent="0.45">
      <c r="D1503" s="18"/>
      <c r="E1503" s="18"/>
      <c r="F1503" s="19"/>
      <c r="N1503" s="47"/>
    </row>
    <row r="1504" spans="4:14" s="20" customFormat="1" ht="13.5" x14ac:dyDescent="0.45">
      <c r="D1504" s="18"/>
      <c r="E1504" s="18"/>
      <c r="F1504" s="19"/>
      <c r="N1504" s="47"/>
    </row>
    <row r="1505" spans="4:14" s="20" customFormat="1" ht="13.5" x14ac:dyDescent="0.45">
      <c r="D1505" s="18"/>
      <c r="E1505" s="18"/>
      <c r="F1505" s="19"/>
      <c r="N1505" s="47"/>
    </row>
    <row r="1506" spans="4:14" s="20" customFormat="1" ht="13.5" x14ac:dyDescent="0.45">
      <c r="D1506" s="18"/>
      <c r="E1506" s="18"/>
      <c r="F1506" s="19"/>
      <c r="N1506" s="47"/>
    </row>
    <row r="1507" spans="4:14" s="20" customFormat="1" ht="13.5" x14ac:dyDescent="0.45">
      <c r="D1507" s="18"/>
      <c r="E1507" s="18"/>
      <c r="F1507" s="19"/>
      <c r="N1507" s="47"/>
    </row>
    <row r="1508" spans="4:14" s="20" customFormat="1" ht="13.5" x14ac:dyDescent="0.45">
      <c r="D1508" s="18"/>
      <c r="E1508" s="18"/>
      <c r="F1508" s="19"/>
      <c r="N1508" s="47"/>
    </row>
    <row r="1509" spans="4:14" s="20" customFormat="1" ht="13.5" x14ac:dyDescent="0.45">
      <c r="D1509" s="18"/>
      <c r="E1509" s="18"/>
      <c r="F1509" s="19"/>
      <c r="N1509" s="47"/>
    </row>
    <row r="1510" spans="4:14" s="20" customFormat="1" ht="13.5" x14ac:dyDescent="0.45">
      <c r="D1510" s="18"/>
      <c r="E1510" s="18"/>
      <c r="F1510" s="19"/>
      <c r="N1510" s="47"/>
    </row>
    <row r="1511" spans="4:14" s="20" customFormat="1" ht="13.5" x14ac:dyDescent="0.45">
      <c r="D1511" s="18"/>
      <c r="E1511" s="18"/>
      <c r="F1511" s="19"/>
      <c r="N1511" s="47"/>
    </row>
    <row r="1512" spans="4:14" s="20" customFormat="1" ht="13.5" x14ac:dyDescent="0.45">
      <c r="D1512" s="18"/>
      <c r="E1512" s="18"/>
      <c r="F1512" s="19"/>
      <c r="N1512" s="47"/>
    </row>
    <row r="1513" spans="4:14" s="20" customFormat="1" ht="13.5" x14ac:dyDescent="0.45">
      <c r="D1513" s="18"/>
      <c r="E1513" s="18"/>
      <c r="F1513" s="19"/>
      <c r="N1513" s="47"/>
    </row>
    <row r="1514" spans="4:14" s="20" customFormat="1" ht="13.5" x14ac:dyDescent="0.45">
      <c r="D1514" s="18"/>
      <c r="E1514" s="18"/>
      <c r="F1514" s="19"/>
      <c r="N1514" s="47"/>
    </row>
    <row r="1515" spans="4:14" s="20" customFormat="1" ht="13.5" x14ac:dyDescent="0.45">
      <c r="D1515" s="18"/>
      <c r="E1515" s="18"/>
      <c r="F1515" s="19"/>
      <c r="N1515" s="47"/>
    </row>
    <row r="1516" spans="4:14" s="20" customFormat="1" ht="13.5" x14ac:dyDescent="0.45">
      <c r="D1516" s="18"/>
      <c r="E1516" s="18"/>
      <c r="F1516" s="19"/>
      <c r="N1516" s="47"/>
    </row>
    <row r="1517" spans="4:14" s="20" customFormat="1" ht="13.5" x14ac:dyDescent="0.45">
      <c r="D1517" s="18"/>
      <c r="E1517" s="18"/>
      <c r="F1517" s="19"/>
      <c r="N1517" s="47"/>
    </row>
    <row r="1518" spans="4:14" s="20" customFormat="1" ht="13.5" x14ac:dyDescent="0.45">
      <c r="D1518" s="18"/>
      <c r="E1518" s="18"/>
      <c r="F1518" s="19"/>
      <c r="N1518" s="47"/>
    </row>
    <row r="1519" spans="4:14" s="20" customFormat="1" ht="13.5" x14ac:dyDescent="0.45">
      <c r="D1519" s="18"/>
      <c r="E1519" s="18"/>
      <c r="F1519" s="19"/>
      <c r="N1519" s="47"/>
    </row>
    <row r="1520" spans="4:14" s="20" customFormat="1" ht="13.5" x14ac:dyDescent="0.45">
      <c r="D1520" s="18"/>
      <c r="E1520" s="18"/>
      <c r="F1520" s="19"/>
      <c r="N1520" s="47"/>
    </row>
    <row r="1521" spans="4:14" s="20" customFormat="1" ht="13.5" x14ac:dyDescent="0.45">
      <c r="D1521" s="18"/>
      <c r="E1521" s="18"/>
      <c r="F1521" s="19"/>
      <c r="N1521" s="47"/>
    </row>
    <row r="1522" spans="4:14" s="20" customFormat="1" ht="13.5" x14ac:dyDescent="0.45">
      <c r="D1522" s="18"/>
      <c r="E1522" s="18"/>
      <c r="F1522" s="19"/>
      <c r="N1522" s="47"/>
    </row>
    <row r="1523" spans="4:14" s="20" customFormat="1" ht="13.5" x14ac:dyDescent="0.45">
      <c r="D1523" s="18"/>
      <c r="E1523" s="18"/>
      <c r="F1523" s="19"/>
      <c r="N1523" s="47"/>
    </row>
    <row r="1524" spans="4:14" s="20" customFormat="1" ht="13.5" x14ac:dyDescent="0.45">
      <c r="D1524" s="18"/>
      <c r="E1524" s="18"/>
      <c r="F1524" s="19"/>
      <c r="N1524" s="47"/>
    </row>
    <row r="1525" spans="4:14" s="20" customFormat="1" ht="13.5" x14ac:dyDescent="0.45">
      <c r="D1525" s="18"/>
      <c r="E1525" s="18"/>
      <c r="F1525" s="19"/>
      <c r="N1525" s="47"/>
    </row>
    <row r="1526" spans="4:14" s="20" customFormat="1" ht="13.5" x14ac:dyDescent="0.45">
      <c r="D1526" s="18"/>
      <c r="E1526" s="18"/>
      <c r="F1526" s="19"/>
      <c r="N1526" s="47"/>
    </row>
    <row r="1527" spans="4:14" s="20" customFormat="1" ht="13.5" x14ac:dyDescent="0.45">
      <c r="D1527" s="18"/>
      <c r="E1527" s="18"/>
      <c r="F1527" s="19"/>
      <c r="N1527" s="47"/>
    </row>
    <row r="1528" spans="4:14" s="20" customFormat="1" ht="13.5" x14ac:dyDescent="0.45">
      <c r="D1528" s="18"/>
      <c r="E1528" s="18"/>
      <c r="F1528" s="19"/>
      <c r="N1528" s="47"/>
    </row>
    <row r="1529" spans="4:14" s="20" customFormat="1" ht="13.5" x14ac:dyDescent="0.45">
      <c r="D1529" s="18"/>
      <c r="E1529" s="18"/>
      <c r="F1529" s="19"/>
      <c r="N1529" s="47"/>
    </row>
    <row r="1530" spans="4:14" s="20" customFormat="1" ht="13.5" x14ac:dyDescent="0.45">
      <c r="D1530" s="18"/>
      <c r="E1530" s="18"/>
      <c r="F1530" s="19"/>
      <c r="N1530" s="47"/>
    </row>
    <row r="1531" spans="4:14" s="20" customFormat="1" ht="13.5" x14ac:dyDescent="0.45">
      <c r="D1531" s="18"/>
      <c r="E1531" s="18"/>
      <c r="F1531" s="19"/>
      <c r="N1531" s="47"/>
    </row>
    <row r="1532" spans="4:14" s="20" customFormat="1" ht="13.5" x14ac:dyDescent="0.45">
      <c r="D1532" s="18"/>
      <c r="E1532" s="18"/>
      <c r="F1532" s="19"/>
      <c r="N1532" s="47"/>
    </row>
    <row r="1533" spans="4:14" s="20" customFormat="1" ht="13.5" x14ac:dyDescent="0.45">
      <c r="D1533" s="18"/>
      <c r="E1533" s="18"/>
      <c r="F1533" s="19"/>
      <c r="N1533" s="47"/>
    </row>
    <row r="1534" spans="4:14" s="20" customFormat="1" ht="13.5" x14ac:dyDescent="0.45">
      <c r="D1534" s="18"/>
      <c r="E1534" s="18"/>
      <c r="F1534" s="19"/>
      <c r="N1534" s="47"/>
    </row>
    <row r="1535" spans="4:14" s="20" customFormat="1" ht="13.5" x14ac:dyDescent="0.45">
      <c r="D1535" s="18"/>
      <c r="E1535" s="18"/>
      <c r="F1535" s="19"/>
      <c r="N1535" s="47"/>
    </row>
    <row r="1536" spans="4:14" s="20" customFormat="1" ht="13.5" x14ac:dyDescent="0.45">
      <c r="D1536" s="18"/>
      <c r="E1536" s="18"/>
      <c r="F1536" s="19"/>
      <c r="N1536" s="47"/>
    </row>
    <row r="1537" spans="4:14" s="20" customFormat="1" ht="13.5" x14ac:dyDescent="0.45">
      <c r="D1537" s="18"/>
      <c r="E1537" s="18"/>
      <c r="F1537" s="19"/>
      <c r="N1537" s="47"/>
    </row>
    <row r="1538" spans="4:14" s="20" customFormat="1" ht="13.5" x14ac:dyDescent="0.45">
      <c r="D1538" s="18"/>
      <c r="E1538" s="18"/>
      <c r="F1538" s="19"/>
      <c r="N1538" s="47"/>
    </row>
    <row r="1539" spans="4:14" s="20" customFormat="1" ht="13.5" x14ac:dyDescent="0.45">
      <c r="D1539" s="18"/>
      <c r="E1539" s="18"/>
      <c r="F1539" s="19"/>
      <c r="N1539" s="47"/>
    </row>
    <row r="1540" spans="4:14" s="20" customFormat="1" ht="13.5" x14ac:dyDescent="0.45">
      <c r="D1540" s="18"/>
      <c r="E1540" s="18"/>
      <c r="F1540" s="19"/>
      <c r="N1540" s="47"/>
    </row>
    <row r="1541" spans="4:14" s="20" customFormat="1" ht="13.5" x14ac:dyDescent="0.45">
      <c r="D1541" s="18"/>
      <c r="E1541" s="18"/>
      <c r="F1541" s="19"/>
      <c r="N1541" s="47"/>
    </row>
    <row r="1542" spans="4:14" s="20" customFormat="1" ht="13.5" x14ac:dyDescent="0.45">
      <c r="D1542" s="18"/>
      <c r="E1542" s="18"/>
      <c r="F1542" s="19"/>
      <c r="N1542" s="47"/>
    </row>
    <row r="1543" spans="4:14" s="20" customFormat="1" ht="13.5" x14ac:dyDescent="0.45">
      <c r="D1543" s="18"/>
      <c r="E1543" s="18"/>
      <c r="F1543" s="19"/>
      <c r="N1543" s="47"/>
    </row>
    <row r="1544" spans="4:14" s="20" customFormat="1" ht="13.5" x14ac:dyDescent="0.45">
      <c r="D1544" s="18"/>
      <c r="E1544" s="18"/>
      <c r="F1544" s="19"/>
      <c r="N1544" s="47"/>
    </row>
    <row r="1545" spans="4:14" s="20" customFormat="1" ht="13.5" x14ac:dyDescent="0.45">
      <c r="D1545" s="18"/>
      <c r="E1545" s="18"/>
      <c r="F1545" s="19"/>
      <c r="N1545" s="47"/>
    </row>
    <row r="1546" spans="4:14" s="20" customFormat="1" ht="13.5" x14ac:dyDescent="0.45">
      <c r="D1546" s="18"/>
      <c r="E1546" s="18"/>
      <c r="F1546" s="19"/>
      <c r="N1546" s="47"/>
    </row>
    <row r="1547" spans="4:14" s="20" customFormat="1" ht="13.5" x14ac:dyDescent="0.45">
      <c r="D1547" s="18"/>
      <c r="E1547" s="18"/>
      <c r="F1547" s="19"/>
      <c r="N1547" s="47"/>
    </row>
    <row r="1548" spans="4:14" s="20" customFormat="1" ht="13.5" x14ac:dyDescent="0.45">
      <c r="D1548" s="18"/>
      <c r="E1548" s="18"/>
      <c r="F1548" s="19"/>
      <c r="N1548" s="47"/>
    </row>
    <row r="1549" spans="4:14" s="20" customFormat="1" ht="13.5" x14ac:dyDescent="0.45">
      <c r="D1549" s="18"/>
      <c r="E1549" s="18"/>
      <c r="F1549" s="19"/>
      <c r="N1549" s="47"/>
    </row>
    <row r="1550" spans="4:14" s="20" customFormat="1" ht="13.5" x14ac:dyDescent="0.45">
      <c r="D1550" s="18"/>
      <c r="E1550" s="18"/>
      <c r="F1550" s="19"/>
      <c r="N1550" s="47"/>
    </row>
    <row r="1551" spans="4:14" s="20" customFormat="1" ht="13.5" x14ac:dyDescent="0.45">
      <c r="D1551" s="18"/>
      <c r="E1551" s="18"/>
      <c r="F1551" s="19"/>
      <c r="N1551" s="47"/>
    </row>
    <row r="1552" spans="4:14" s="20" customFormat="1" ht="13.5" x14ac:dyDescent="0.45">
      <c r="D1552" s="18"/>
      <c r="E1552" s="18"/>
      <c r="F1552" s="19"/>
      <c r="N1552" s="47"/>
    </row>
    <row r="1553" spans="4:14" s="20" customFormat="1" ht="13.5" x14ac:dyDescent="0.45">
      <c r="D1553" s="18"/>
      <c r="E1553" s="18"/>
      <c r="F1553" s="19"/>
      <c r="N1553" s="47"/>
    </row>
    <row r="1554" spans="4:14" s="20" customFormat="1" ht="13.5" x14ac:dyDescent="0.45">
      <c r="D1554" s="18"/>
      <c r="E1554" s="18"/>
      <c r="F1554" s="19"/>
      <c r="N1554" s="47"/>
    </row>
    <row r="1555" spans="4:14" s="20" customFormat="1" ht="13.5" x14ac:dyDescent="0.45">
      <c r="D1555" s="18"/>
      <c r="E1555" s="18"/>
      <c r="F1555" s="19"/>
      <c r="N1555" s="47"/>
    </row>
    <row r="1556" spans="4:14" s="20" customFormat="1" ht="13.5" x14ac:dyDescent="0.45">
      <c r="D1556" s="18"/>
      <c r="E1556" s="18"/>
      <c r="F1556" s="19"/>
      <c r="N1556" s="47"/>
    </row>
    <row r="1557" spans="4:14" s="20" customFormat="1" ht="13.5" x14ac:dyDescent="0.45">
      <c r="D1557" s="18"/>
      <c r="E1557" s="18"/>
      <c r="F1557" s="19"/>
      <c r="N1557" s="47"/>
    </row>
    <row r="1558" spans="4:14" s="20" customFormat="1" ht="13.5" x14ac:dyDescent="0.45">
      <c r="D1558" s="18"/>
      <c r="E1558" s="18"/>
      <c r="F1558" s="19"/>
      <c r="N1558" s="47"/>
    </row>
    <row r="1559" spans="4:14" s="20" customFormat="1" ht="13.5" x14ac:dyDescent="0.45">
      <c r="D1559" s="18"/>
      <c r="E1559" s="18"/>
      <c r="F1559" s="19"/>
      <c r="N1559" s="47"/>
    </row>
    <row r="1560" spans="4:14" s="20" customFormat="1" ht="13.5" x14ac:dyDescent="0.45">
      <c r="D1560" s="18"/>
      <c r="E1560" s="18"/>
      <c r="F1560" s="19"/>
      <c r="N1560" s="47"/>
    </row>
    <row r="1561" spans="4:14" s="20" customFormat="1" ht="13.5" x14ac:dyDescent="0.45">
      <c r="D1561" s="18"/>
      <c r="E1561" s="18"/>
      <c r="F1561" s="19"/>
      <c r="N1561" s="47"/>
    </row>
    <row r="1562" spans="4:14" s="20" customFormat="1" ht="13.5" x14ac:dyDescent="0.45">
      <c r="D1562" s="18"/>
      <c r="E1562" s="18"/>
      <c r="F1562" s="19"/>
      <c r="N1562" s="47"/>
    </row>
    <row r="1563" spans="4:14" s="20" customFormat="1" ht="13.5" x14ac:dyDescent="0.45">
      <c r="D1563" s="18"/>
      <c r="E1563" s="18"/>
      <c r="F1563" s="19"/>
      <c r="N1563" s="47"/>
    </row>
    <row r="1564" spans="4:14" s="20" customFormat="1" ht="13.5" x14ac:dyDescent="0.45">
      <c r="D1564" s="18"/>
      <c r="E1564" s="18"/>
      <c r="F1564" s="19"/>
      <c r="N1564" s="47"/>
    </row>
    <row r="1565" spans="4:14" s="20" customFormat="1" ht="13.5" x14ac:dyDescent="0.45">
      <c r="D1565" s="18"/>
      <c r="E1565" s="18"/>
      <c r="F1565" s="19"/>
      <c r="N1565" s="47"/>
    </row>
    <row r="1566" spans="4:14" s="20" customFormat="1" ht="13.5" x14ac:dyDescent="0.45">
      <c r="D1566" s="18"/>
      <c r="E1566" s="18"/>
      <c r="F1566" s="19"/>
      <c r="N1566" s="47"/>
    </row>
    <row r="1567" spans="4:14" s="20" customFormat="1" ht="13.5" x14ac:dyDescent="0.45">
      <c r="D1567" s="18"/>
      <c r="E1567" s="18"/>
      <c r="F1567" s="19"/>
      <c r="N1567" s="47"/>
    </row>
    <row r="1568" spans="4:14" s="20" customFormat="1" ht="13.5" x14ac:dyDescent="0.45">
      <c r="D1568" s="18"/>
      <c r="E1568" s="18"/>
      <c r="F1568" s="19"/>
      <c r="N1568" s="47"/>
    </row>
    <row r="1569" spans="4:14" s="20" customFormat="1" ht="13.5" x14ac:dyDescent="0.45">
      <c r="D1569" s="18"/>
      <c r="E1569" s="18"/>
      <c r="F1569" s="19"/>
      <c r="N1569" s="47"/>
    </row>
    <row r="1570" spans="4:14" s="20" customFormat="1" ht="13.5" x14ac:dyDescent="0.45">
      <c r="D1570" s="18"/>
      <c r="E1570" s="18"/>
      <c r="F1570" s="19"/>
      <c r="N1570" s="47"/>
    </row>
    <row r="1571" spans="4:14" s="20" customFormat="1" ht="13.5" x14ac:dyDescent="0.45">
      <c r="D1571" s="18"/>
      <c r="E1571" s="18"/>
      <c r="F1571" s="19"/>
      <c r="N1571" s="47"/>
    </row>
    <row r="1572" spans="4:14" s="20" customFormat="1" ht="13.5" x14ac:dyDescent="0.45">
      <c r="D1572" s="18"/>
      <c r="E1572" s="18"/>
      <c r="F1572" s="19"/>
      <c r="N1572" s="47"/>
    </row>
    <row r="1573" spans="4:14" s="20" customFormat="1" ht="13.5" x14ac:dyDescent="0.45">
      <c r="D1573" s="18"/>
      <c r="E1573" s="18"/>
      <c r="F1573" s="19"/>
      <c r="N1573" s="47"/>
    </row>
    <row r="1574" spans="4:14" s="20" customFormat="1" ht="13.5" x14ac:dyDescent="0.45">
      <c r="D1574" s="18"/>
      <c r="E1574" s="18"/>
      <c r="F1574" s="19"/>
      <c r="N1574" s="47"/>
    </row>
    <row r="1575" spans="4:14" s="20" customFormat="1" ht="13.5" x14ac:dyDescent="0.45">
      <c r="D1575" s="18"/>
      <c r="E1575" s="18"/>
      <c r="F1575" s="19"/>
      <c r="N1575" s="47"/>
    </row>
    <row r="1576" spans="4:14" s="20" customFormat="1" ht="13.5" x14ac:dyDescent="0.45">
      <c r="D1576" s="18"/>
      <c r="E1576" s="18"/>
      <c r="F1576" s="19"/>
      <c r="N1576" s="47"/>
    </row>
    <row r="1577" spans="4:14" s="20" customFormat="1" ht="13.5" x14ac:dyDescent="0.45">
      <c r="D1577" s="18"/>
      <c r="E1577" s="18"/>
      <c r="F1577" s="19"/>
      <c r="N1577" s="47"/>
    </row>
    <row r="1578" spans="4:14" s="20" customFormat="1" ht="13.5" x14ac:dyDescent="0.45">
      <c r="D1578" s="18"/>
      <c r="E1578" s="18"/>
      <c r="F1578" s="19"/>
      <c r="N1578" s="47"/>
    </row>
    <row r="1579" spans="4:14" s="20" customFormat="1" ht="13.5" x14ac:dyDescent="0.45">
      <c r="D1579" s="18"/>
      <c r="E1579" s="18"/>
      <c r="F1579" s="19"/>
      <c r="N1579" s="47"/>
    </row>
    <row r="1580" spans="4:14" s="20" customFormat="1" ht="13.5" x14ac:dyDescent="0.45">
      <c r="D1580" s="18"/>
      <c r="E1580" s="18"/>
      <c r="F1580" s="19"/>
      <c r="N1580" s="47"/>
    </row>
    <row r="1581" spans="4:14" s="20" customFormat="1" ht="13.5" x14ac:dyDescent="0.45">
      <c r="D1581" s="18"/>
      <c r="E1581" s="18"/>
      <c r="F1581" s="19"/>
      <c r="N1581" s="47"/>
    </row>
    <row r="1582" spans="4:14" s="20" customFormat="1" ht="13.5" x14ac:dyDescent="0.45">
      <c r="D1582" s="18"/>
      <c r="E1582" s="18"/>
      <c r="F1582" s="19"/>
      <c r="N1582" s="47"/>
    </row>
    <row r="1583" spans="4:14" s="20" customFormat="1" ht="13.5" x14ac:dyDescent="0.45">
      <c r="D1583" s="18"/>
      <c r="E1583" s="18"/>
      <c r="F1583" s="19"/>
      <c r="N1583" s="47"/>
    </row>
    <row r="1584" spans="4:14" s="20" customFormat="1" ht="13.5" x14ac:dyDescent="0.45">
      <c r="D1584" s="18"/>
      <c r="E1584" s="18"/>
      <c r="F1584" s="19"/>
      <c r="N1584" s="47"/>
    </row>
    <row r="1585" spans="4:14" s="20" customFormat="1" ht="13.5" x14ac:dyDescent="0.45">
      <c r="D1585" s="18"/>
      <c r="E1585" s="18"/>
      <c r="F1585" s="19"/>
      <c r="N1585" s="47"/>
    </row>
    <row r="1586" spans="4:14" s="20" customFormat="1" ht="13.5" x14ac:dyDescent="0.45">
      <c r="D1586" s="18"/>
      <c r="E1586" s="18"/>
      <c r="F1586" s="19"/>
      <c r="N1586" s="47"/>
    </row>
    <row r="1587" spans="4:14" s="20" customFormat="1" ht="13.5" x14ac:dyDescent="0.45">
      <c r="D1587" s="18"/>
      <c r="E1587" s="18"/>
      <c r="F1587" s="19"/>
      <c r="N1587" s="47"/>
    </row>
    <row r="1588" spans="4:14" s="20" customFormat="1" ht="13.5" x14ac:dyDescent="0.45">
      <c r="D1588" s="18"/>
      <c r="E1588" s="18"/>
      <c r="F1588" s="19"/>
      <c r="N1588" s="47"/>
    </row>
    <row r="1589" spans="4:14" s="20" customFormat="1" ht="13.5" x14ac:dyDescent="0.45">
      <c r="D1589" s="18"/>
      <c r="E1589" s="18"/>
      <c r="F1589" s="19"/>
      <c r="N1589" s="47"/>
    </row>
    <row r="1590" spans="4:14" s="20" customFormat="1" ht="13.5" x14ac:dyDescent="0.45">
      <c r="D1590" s="18"/>
      <c r="E1590" s="18"/>
      <c r="F1590" s="19"/>
      <c r="N1590" s="47"/>
    </row>
    <row r="1591" spans="4:14" s="20" customFormat="1" ht="13.5" x14ac:dyDescent="0.45">
      <c r="D1591" s="18"/>
      <c r="E1591" s="18"/>
      <c r="F1591" s="19"/>
      <c r="N1591" s="47"/>
    </row>
    <row r="1592" spans="4:14" s="20" customFormat="1" ht="13.5" x14ac:dyDescent="0.45">
      <c r="D1592" s="18"/>
      <c r="E1592" s="18"/>
      <c r="F1592" s="19"/>
      <c r="N1592" s="47"/>
    </row>
    <row r="1593" spans="4:14" s="20" customFormat="1" ht="13.5" x14ac:dyDescent="0.45">
      <c r="D1593" s="18"/>
      <c r="E1593" s="18"/>
      <c r="F1593" s="19"/>
      <c r="N1593" s="47"/>
    </row>
    <row r="1594" spans="4:14" s="20" customFormat="1" ht="13.5" x14ac:dyDescent="0.45">
      <c r="D1594" s="18"/>
      <c r="E1594" s="18"/>
      <c r="F1594" s="19"/>
      <c r="N1594" s="47"/>
    </row>
    <row r="1595" spans="4:14" s="20" customFormat="1" ht="13.5" x14ac:dyDescent="0.45">
      <c r="D1595" s="18"/>
      <c r="E1595" s="18"/>
      <c r="F1595" s="19"/>
      <c r="N1595" s="47"/>
    </row>
    <row r="1596" spans="4:14" s="20" customFormat="1" ht="13.5" x14ac:dyDescent="0.45">
      <c r="D1596" s="18"/>
      <c r="E1596" s="18"/>
      <c r="F1596" s="19"/>
      <c r="N1596" s="47"/>
    </row>
    <row r="1597" spans="4:14" s="20" customFormat="1" ht="13.5" x14ac:dyDescent="0.45">
      <c r="D1597" s="18"/>
      <c r="E1597" s="18"/>
      <c r="F1597" s="19"/>
      <c r="N1597" s="47"/>
    </row>
    <row r="1598" spans="4:14" s="20" customFormat="1" ht="13.5" x14ac:dyDescent="0.45">
      <c r="D1598" s="18"/>
      <c r="E1598" s="18"/>
      <c r="F1598" s="19"/>
      <c r="N1598" s="47"/>
    </row>
    <row r="1599" spans="4:14" s="20" customFormat="1" ht="13.5" x14ac:dyDescent="0.45">
      <c r="D1599" s="18"/>
      <c r="E1599" s="18"/>
      <c r="F1599" s="19"/>
      <c r="N1599" s="47"/>
    </row>
    <row r="1600" spans="4:14" s="20" customFormat="1" ht="13.5" x14ac:dyDescent="0.45">
      <c r="D1600" s="18"/>
      <c r="E1600" s="18"/>
      <c r="F1600" s="19"/>
      <c r="N1600" s="47"/>
    </row>
    <row r="1601" spans="4:14" s="20" customFormat="1" ht="13.5" x14ac:dyDescent="0.45">
      <c r="D1601" s="18"/>
      <c r="E1601" s="18"/>
      <c r="F1601" s="19"/>
      <c r="N1601" s="47"/>
    </row>
    <row r="1602" spans="4:14" s="20" customFormat="1" ht="13.5" x14ac:dyDescent="0.45">
      <c r="D1602" s="18"/>
      <c r="E1602" s="18"/>
      <c r="F1602" s="19"/>
      <c r="N1602" s="47"/>
    </row>
    <row r="1603" spans="4:14" s="20" customFormat="1" ht="13.5" x14ac:dyDescent="0.45">
      <c r="D1603" s="18"/>
      <c r="E1603" s="18"/>
      <c r="F1603" s="19"/>
      <c r="N1603" s="47"/>
    </row>
    <row r="1604" spans="4:14" s="20" customFormat="1" ht="13.5" x14ac:dyDescent="0.45">
      <c r="D1604" s="18"/>
      <c r="E1604" s="18"/>
      <c r="F1604" s="19"/>
      <c r="N1604" s="47"/>
    </row>
    <row r="1605" spans="4:14" s="20" customFormat="1" ht="13.5" x14ac:dyDescent="0.45">
      <c r="D1605" s="18"/>
      <c r="E1605" s="18"/>
      <c r="F1605" s="19"/>
      <c r="N1605" s="47"/>
    </row>
    <row r="1606" spans="4:14" s="20" customFormat="1" ht="13.5" x14ac:dyDescent="0.45">
      <c r="D1606" s="18"/>
      <c r="E1606" s="18"/>
      <c r="F1606" s="19"/>
      <c r="N1606" s="47"/>
    </row>
    <row r="1607" spans="4:14" s="20" customFormat="1" ht="13.5" x14ac:dyDescent="0.45">
      <c r="D1607" s="18"/>
      <c r="E1607" s="18"/>
      <c r="F1607" s="19"/>
      <c r="N1607" s="47"/>
    </row>
    <row r="1608" spans="4:14" s="20" customFormat="1" ht="13.5" x14ac:dyDescent="0.45">
      <c r="D1608" s="18"/>
      <c r="E1608" s="18"/>
      <c r="F1608" s="19"/>
      <c r="N1608" s="47"/>
    </row>
    <row r="1609" spans="4:14" s="20" customFormat="1" ht="13.5" x14ac:dyDescent="0.45">
      <c r="D1609" s="18"/>
      <c r="E1609" s="18"/>
      <c r="F1609" s="19"/>
      <c r="N1609" s="47"/>
    </row>
    <row r="1610" spans="4:14" s="20" customFormat="1" ht="13.5" x14ac:dyDescent="0.45">
      <c r="D1610" s="18"/>
      <c r="E1610" s="18"/>
      <c r="F1610" s="19"/>
      <c r="N1610" s="47"/>
    </row>
    <row r="1611" spans="4:14" s="20" customFormat="1" ht="13.5" x14ac:dyDescent="0.45">
      <c r="D1611" s="18"/>
      <c r="E1611" s="18"/>
      <c r="F1611" s="19"/>
      <c r="N1611" s="47"/>
    </row>
    <row r="1612" spans="4:14" s="20" customFormat="1" ht="13.5" x14ac:dyDescent="0.45">
      <c r="D1612" s="18"/>
      <c r="E1612" s="18"/>
      <c r="F1612" s="19"/>
      <c r="N1612" s="47"/>
    </row>
    <row r="1613" spans="4:14" s="20" customFormat="1" ht="13.5" x14ac:dyDescent="0.45">
      <c r="D1613" s="18"/>
      <c r="E1613" s="18"/>
      <c r="F1613" s="19"/>
      <c r="N1613" s="47"/>
    </row>
    <row r="1614" spans="4:14" s="20" customFormat="1" ht="13.5" x14ac:dyDescent="0.45">
      <c r="D1614" s="18"/>
      <c r="E1614" s="18"/>
      <c r="F1614" s="19"/>
      <c r="N1614" s="47"/>
    </row>
    <row r="1615" spans="4:14" s="20" customFormat="1" ht="13.5" x14ac:dyDescent="0.45">
      <c r="D1615" s="18"/>
      <c r="E1615" s="18"/>
      <c r="F1615" s="19"/>
      <c r="N1615" s="47"/>
    </row>
    <row r="1616" spans="4:14" s="20" customFormat="1" ht="13.5" x14ac:dyDescent="0.45">
      <c r="D1616" s="18"/>
      <c r="E1616" s="18"/>
      <c r="F1616" s="19"/>
      <c r="N1616" s="47"/>
    </row>
    <row r="1617" spans="4:14" s="20" customFormat="1" ht="13.5" x14ac:dyDescent="0.45">
      <c r="D1617" s="18"/>
      <c r="E1617" s="18"/>
      <c r="F1617" s="19"/>
      <c r="N1617" s="47"/>
    </row>
    <row r="1618" spans="4:14" s="20" customFormat="1" ht="13.5" x14ac:dyDescent="0.45">
      <c r="D1618" s="18"/>
      <c r="E1618" s="18"/>
      <c r="F1618" s="19"/>
      <c r="N1618" s="47"/>
    </row>
    <row r="1619" spans="4:14" s="20" customFormat="1" ht="13.5" x14ac:dyDescent="0.45">
      <c r="D1619" s="18"/>
      <c r="E1619" s="18"/>
      <c r="F1619" s="19"/>
      <c r="N1619" s="47"/>
    </row>
    <row r="1620" spans="4:14" s="20" customFormat="1" ht="13.5" x14ac:dyDescent="0.45">
      <c r="D1620" s="18"/>
      <c r="E1620" s="18"/>
      <c r="F1620" s="19"/>
      <c r="N1620" s="47"/>
    </row>
    <row r="1621" spans="4:14" s="20" customFormat="1" ht="13.5" x14ac:dyDescent="0.45">
      <c r="D1621" s="18"/>
      <c r="E1621" s="18"/>
      <c r="F1621" s="19"/>
      <c r="N1621" s="47"/>
    </row>
    <row r="1622" spans="4:14" s="20" customFormat="1" ht="13.5" x14ac:dyDescent="0.45">
      <c r="D1622" s="18"/>
      <c r="E1622" s="18"/>
      <c r="F1622" s="19"/>
      <c r="N1622" s="47"/>
    </row>
    <row r="1623" spans="4:14" s="20" customFormat="1" ht="13.5" x14ac:dyDescent="0.45">
      <c r="D1623" s="18"/>
      <c r="E1623" s="18"/>
      <c r="F1623" s="19"/>
      <c r="N1623" s="47"/>
    </row>
    <row r="1624" spans="4:14" s="20" customFormat="1" ht="13.5" x14ac:dyDescent="0.45">
      <c r="D1624" s="18"/>
      <c r="E1624" s="18"/>
      <c r="F1624" s="19"/>
      <c r="N1624" s="47"/>
    </row>
    <row r="1625" spans="4:14" s="20" customFormat="1" ht="13.5" x14ac:dyDescent="0.45">
      <c r="D1625" s="18"/>
      <c r="E1625" s="18"/>
      <c r="F1625" s="19"/>
      <c r="N1625" s="47"/>
    </row>
    <row r="1626" spans="4:14" s="20" customFormat="1" ht="13.5" x14ac:dyDescent="0.45">
      <c r="D1626" s="18"/>
      <c r="E1626" s="18"/>
      <c r="F1626" s="19"/>
      <c r="N1626" s="47"/>
    </row>
    <row r="1627" spans="4:14" s="20" customFormat="1" ht="13.5" x14ac:dyDescent="0.45">
      <c r="D1627" s="18"/>
      <c r="E1627" s="18"/>
      <c r="F1627" s="19"/>
      <c r="N1627" s="47"/>
    </row>
    <row r="1628" spans="4:14" s="20" customFormat="1" ht="13.5" x14ac:dyDescent="0.45">
      <c r="D1628" s="18"/>
      <c r="E1628" s="18"/>
      <c r="F1628" s="19"/>
      <c r="N1628" s="47"/>
    </row>
    <row r="1629" spans="4:14" s="20" customFormat="1" ht="13.5" x14ac:dyDescent="0.45">
      <c r="D1629" s="18"/>
      <c r="E1629" s="18"/>
      <c r="F1629" s="19"/>
      <c r="N1629" s="47"/>
    </row>
    <row r="1630" spans="4:14" s="20" customFormat="1" ht="13.5" x14ac:dyDescent="0.45">
      <c r="D1630" s="18"/>
      <c r="E1630" s="18"/>
      <c r="F1630" s="19"/>
      <c r="N1630" s="47"/>
    </row>
    <row r="1631" spans="4:14" s="20" customFormat="1" ht="13.5" x14ac:dyDescent="0.45">
      <c r="D1631" s="18"/>
      <c r="E1631" s="18"/>
      <c r="F1631" s="19"/>
      <c r="N1631" s="47"/>
    </row>
    <row r="1632" spans="4:14" s="20" customFormat="1" ht="13.5" x14ac:dyDescent="0.45">
      <c r="D1632" s="18"/>
      <c r="E1632" s="18"/>
      <c r="F1632" s="19"/>
      <c r="N1632" s="47"/>
    </row>
    <row r="1633" spans="4:14" s="20" customFormat="1" ht="13.5" x14ac:dyDescent="0.45">
      <c r="D1633" s="18"/>
      <c r="E1633" s="18"/>
      <c r="F1633" s="19"/>
      <c r="N1633" s="47"/>
    </row>
    <row r="1634" spans="4:14" s="20" customFormat="1" ht="13.5" x14ac:dyDescent="0.45">
      <c r="D1634" s="18"/>
      <c r="E1634" s="18"/>
      <c r="F1634" s="19"/>
      <c r="N1634" s="47"/>
    </row>
    <row r="1635" spans="4:14" s="20" customFormat="1" ht="13.5" x14ac:dyDescent="0.45">
      <c r="D1635" s="18"/>
      <c r="E1635" s="18"/>
      <c r="F1635" s="19"/>
      <c r="N1635" s="47"/>
    </row>
    <row r="1636" spans="4:14" s="20" customFormat="1" ht="13.5" x14ac:dyDescent="0.45">
      <c r="D1636" s="18"/>
      <c r="E1636" s="18"/>
      <c r="F1636" s="19"/>
      <c r="N1636" s="47"/>
    </row>
    <row r="1637" spans="4:14" s="20" customFormat="1" ht="13.5" x14ac:dyDescent="0.45">
      <c r="D1637" s="18"/>
      <c r="E1637" s="18"/>
      <c r="F1637" s="19"/>
      <c r="N1637" s="47"/>
    </row>
    <row r="1638" spans="4:14" s="20" customFormat="1" ht="13.5" x14ac:dyDescent="0.45">
      <c r="D1638" s="18"/>
      <c r="E1638" s="18"/>
      <c r="F1638" s="19"/>
      <c r="N1638" s="47"/>
    </row>
    <row r="1639" spans="4:14" s="20" customFormat="1" ht="13.5" x14ac:dyDescent="0.45">
      <c r="D1639" s="18"/>
      <c r="E1639" s="18"/>
      <c r="F1639" s="19"/>
      <c r="N1639" s="47"/>
    </row>
    <row r="1640" spans="4:14" s="20" customFormat="1" ht="13.5" x14ac:dyDescent="0.45">
      <c r="D1640" s="18"/>
      <c r="E1640" s="18"/>
      <c r="F1640" s="19"/>
      <c r="N1640" s="47"/>
    </row>
    <row r="1641" spans="4:14" s="20" customFormat="1" ht="13.5" x14ac:dyDescent="0.45">
      <c r="D1641" s="18"/>
      <c r="E1641" s="18"/>
      <c r="F1641" s="19"/>
      <c r="N1641" s="47"/>
    </row>
    <row r="1642" spans="4:14" s="20" customFormat="1" ht="13.5" x14ac:dyDescent="0.45">
      <c r="D1642" s="18"/>
      <c r="E1642" s="18"/>
      <c r="F1642" s="19"/>
      <c r="N1642" s="47"/>
    </row>
    <row r="1643" spans="4:14" s="20" customFormat="1" ht="13.5" x14ac:dyDescent="0.45">
      <c r="D1643" s="18"/>
      <c r="E1643" s="18"/>
      <c r="F1643" s="19"/>
      <c r="N1643" s="47"/>
    </row>
    <row r="1644" spans="4:14" s="20" customFormat="1" ht="13.5" x14ac:dyDescent="0.45">
      <c r="D1644" s="18"/>
      <c r="E1644" s="18"/>
      <c r="F1644" s="19"/>
      <c r="N1644" s="47"/>
    </row>
    <row r="1645" spans="4:14" s="20" customFormat="1" ht="13.5" x14ac:dyDescent="0.45">
      <c r="D1645" s="18"/>
      <c r="E1645" s="18"/>
      <c r="F1645" s="19"/>
      <c r="N1645" s="47"/>
    </row>
    <row r="1646" spans="4:14" s="20" customFormat="1" ht="13.5" x14ac:dyDescent="0.45">
      <c r="D1646" s="18"/>
      <c r="E1646" s="18"/>
      <c r="F1646" s="19"/>
      <c r="N1646" s="47"/>
    </row>
    <row r="1647" spans="4:14" s="20" customFormat="1" ht="13.5" x14ac:dyDescent="0.45">
      <c r="D1647" s="18"/>
      <c r="E1647" s="18"/>
      <c r="F1647" s="19"/>
      <c r="N1647" s="47"/>
    </row>
    <row r="1648" spans="4:14" s="20" customFormat="1" ht="13.5" x14ac:dyDescent="0.45">
      <c r="D1648" s="18"/>
      <c r="E1648" s="18"/>
      <c r="F1648" s="19"/>
      <c r="N1648" s="47"/>
    </row>
    <row r="1649" spans="4:14" s="20" customFormat="1" ht="13.5" x14ac:dyDescent="0.45">
      <c r="D1649" s="18"/>
      <c r="E1649" s="18"/>
      <c r="F1649" s="19"/>
      <c r="N1649" s="47"/>
    </row>
    <row r="1650" spans="4:14" s="20" customFormat="1" ht="13.5" x14ac:dyDescent="0.45">
      <c r="D1650" s="18"/>
      <c r="E1650" s="18"/>
      <c r="F1650" s="19"/>
      <c r="N1650" s="47"/>
    </row>
    <row r="1651" spans="4:14" s="20" customFormat="1" ht="13.5" x14ac:dyDescent="0.45">
      <c r="D1651" s="18"/>
      <c r="E1651" s="18"/>
      <c r="F1651" s="19"/>
      <c r="N1651" s="47"/>
    </row>
    <row r="1652" spans="4:14" s="20" customFormat="1" ht="13.5" x14ac:dyDescent="0.45">
      <c r="D1652" s="18"/>
      <c r="E1652" s="18"/>
      <c r="F1652" s="19"/>
      <c r="N1652" s="47"/>
    </row>
    <row r="1653" spans="4:14" s="20" customFormat="1" ht="13.5" x14ac:dyDescent="0.45">
      <c r="D1653" s="18"/>
      <c r="E1653" s="18"/>
      <c r="F1653" s="19"/>
      <c r="N1653" s="47"/>
    </row>
    <row r="1654" spans="4:14" s="20" customFormat="1" ht="13.5" x14ac:dyDescent="0.45">
      <c r="D1654" s="18"/>
      <c r="E1654" s="18"/>
      <c r="F1654" s="19"/>
      <c r="N1654" s="47"/>
    </row>
    <row r="1655" spans="4:14" s="20" customFormat="1" ht="13.5" x14ac:dyDescent="0.45">
      <c r="D1655" s="18"/>
      <c r="E1655" s="18"/>
      <c r="F1655" s="19"/>
      <c r="N1655" s="47"/>
    </row>
    <row r="1656" spans="4:14" s="20" customFormat="1" ht="13.5" x14ac:dyDescent="0.45">
      <c r="D1656" s="18"/>
      <c r="E1656" s="18"/>
      <c r="F1656" s="19"/>
      <c r="N1656" s="47"/>
    </row>
    <row r="1657" spans="4:14" s="20" customFormat="1" ht="13.5" x14ac:dyDescent="0.45">
      <c r="D1657" s="18"/>
      <c r="E1657" s="18"/>
      <c r="F1657" s="19"/>
      <c r="N1657" s="47"/>
    </row>
    <row r="1658" spans="4:14" s="20" customFormat="1" ht="13.5" x14ac:dyDescent="0.45">
      <c r="D1658" s="18"/>
      <c r="E1658" s="18"/>
      <c r="F1658" s="19"/>
      <c r="N1658" s="47"/>
    </row>
    <row r="1659" spans="4:14" s="20" customFormat="1" ht="13.5" x14ac:dyDescent="0.45">
      <c r="D1659" s="18"/>
      <c r="E1659" s="18"/>
      <c r="F1659" s="19"/>
      <c r="N1659" s="47"/>
    </row>
    <row r="1660" spans="4:14" s="20" customFormat="1" ht="13.5" x14ac:dyDescent="0.45">
      <c r="D1660" s="18"/>
      <c r="E1660" s="18"/>
      <c r="F1660" s="19"/>
      <c r="N1660" s="47"/>
    </row>
    <row r="1661" spans="4:14" s="20" customFormat="1" ht="13.5" x14ac:dyDescent="0.45">
      <c r="D1661" s="18"/>
      <c r="E1661" s="18"/>
      <c r="F1661" s="19"/>
      <c r="N1661" s="47"/>
    </row>
    <row r="1662" spans="4:14" s="20" customFormat="1" ht="13.5" x14ac:dyDescent="0.45">
      <c r="D1662" s="18"/>
      <c r="E1662" s="18"/>
      <c r="F1662" s="19"/>
      <c r="N1662" s="47"/>
    </row>
    <row r="1663" spans="4:14" s="20" customFormat="1" ht="13.5" x14ac:dyDescent="0.45">
      <c r="D1663" s="18"/>
      <c r="E1663" s="18"/>
      <c r="F1663" s="19"/>
      <c r="N1663" s="47"/>
    </row>
    <row r="1664" spans="4:14" s="20" customFormat="1" ht="13.5" x14ac:dyDescent="0.45">
      <c r="D1664" s="18"/>
      <c r="E1664" s="18"/>
      <c r="F1664" s="19"/>
      <c r="N1664" s="47"/>
    </row>
    <row r="1665" spans="4:14" s="20" customFormat="1" ht="13.5" x14ac:dyDescent="0.45">
      <c r="D1665" s="18"/>
      <c r="E1665" s="18"/>
      <c r="F1665" s="19"/>
      <c r="N1665" s="47"/>
    </row>
    <row r="1666" spans="4:14" s="20" customFormat="1" ht="13.5" x14ac:dyDescent="0.45">
      <c r="D1666" s="18"/>
      <c r="E1666" s="18"/>
      <c r="F1666" s="19"/>
      <c r="N1666" s="47"/>
    </row>
    <row r="1667" spans="4:14" s="20" customFormat="1" ht="13.5" x14ac:dyDescent="0.45">
      <c r="D1667" s="18"/>
      <c r="E1667" s="18"/>
      <c r="F1667" s="19"/>
      <c r="N1667" s="47"/>
    </row>
    <row r="1668" spans="4:14" s="20" customFormat="1" ht="13.5" x14ac:dyDescent="0.45">
      <c r="D1668" s="18"/>
      <c r="E1668" s="18"/>
      <c r="F1668" s="19"/>
      <c r="N1668" s="47"/>
    </row>
    <row r="1669" spans="4:14" s="20" customFormat="1" ht="13.5" x14ac:dyDescent="0.45">
      <c r="D1669" s="18"/>
      <c r="E1669" s="18"/>
      <c r="F1669" s="19"/>
      <c r="N1669" s="47"/>
    </row>
    <row r="1670" spans="4:14" s="20" customFormat="1" ht="13.5" x14ac:dyDescent="0.45">
      <c r="D1670" s="18"/>
      <c r="E1670" s="18"/>
      <c r="F1670" s="19"/>
      <c r="N1670" s="47"/>
    </row>
    <row r="1671" spans="4:14" s="20" customFormat="1" ht="13.5" x14ac:dyDescent="0.45">
      <c r="D1671" s="18"/>
      <c r="E1671" s="18"/>
      <c r="F1671" s="19"/>
      <c r="N1671" s="47"/>
    </row>
    <row r="1672" spans="4:14" s="20" customFormat="1" ht="13.5" x14ac:dyDescent="0.45">
      <c r="D1672" s="18"/>
      <c r="E1672" s="18"/>
      <c r="F1672" s="19"/>
      <c r="N1672" s="47"/>
    </row>
    <row r="1673" spans="4:14" s="20" customFormat="1" ht="13.5" x14ac:dyDescent="0.45">
      <c r="D1673" s="18"/>
      <c r="E1673" s="18"/>
      <c r="F1673" s="19"/>
      <c r="N1673" s="47"/>
    </row>
    <row r="1674" spans="4:14" s="20" customFormat="1" ht="13.5" x14ac:dyDescent="0.45">
      <c r="D1674" s="18"/>
      <c r="E1674" s="18"/>
      <c r="F1674" s="19"/>
      <c r="N1674" s="47"/>
    </row>
    <row r="1675" spans="4:14" s="20" customFormat="1" ht="13.5" x14ac:dyDescent="0.45">
      <c r="D1675" s="18"/>
      <c r="E1675" s="18"/>
      <c r="F1675" s="19"/>
      <c r="N1675" s="47"/>
    </row>
    <row r="1676" spans="4:14" s="20" customFormat="1" ht="13.5" x14ac:dyDescent="0.45">
      <c r="D1676" s="18"/>
      <c r="E1676" s="18"/>
      <c r="F1676" s="19"/>
      <c r="N1676" s="47"/>
    </row>
    <row r="1677" spans="4:14" s="20" customFormat="1" ht="13.5" x14ac:dyDescent="0.45">
      <c r="D1677" s="18"/>
      <c r="E1677" s="18"/>
      <c r="F1677" s="19"/>
      <c r="N1677" s="47"/>
    </row>
    <row r="1678" spans="4:14" s="20" customFormat="1" ht="13.5" x14ac:dyDescent="0.45">
      <c r="D1678" s="18"/>
      <c r="E1678" s="18"/>
      <c r="F1678" s="19"/>
      <c r="N1678" s="47"/>
    </row>
    <row r="1679" spans="4:14" s="20" customFormat="1" ht="13.5" x14ac:dyDescent="0.45">
      <c r="D1679" s="18"/>
      <c r="E1679" s="18"/>
      <c r="F1679" s="19"/>
      <c r="N1679" s="47"/>
    </row>
    <row r="1680" spans="4:14" s="20" customFormat="1" ht="13.5" x14ac:dyDescent="0.45">
      <c r="D1680" s="18"/>
      <c r="E1680" s="18"/>
      <c r="F1680" s="19"/>
      <c r="N1680" s="47"/>
    </row>
    <row r="1681" spans="4:14" s="20" customFormat="1" ht="13.5" x14ac:dyDescent="0.45">
      <c r="D1681" s="18"/>
      <c r="E1681" s="18"/>
      <c r="F1681" s="19"/>
      <c r="N1681" s="47"/>
    </row>
    <row r="1682" spans="4:14" s="20" customFormat="1" ht="13.5" x14ac:dyDescent="0.45">
      <c r="D1682" s="18"/>
      <c r="E1682" s="18"/>
      <c r="F1682" s="19"/>
      <c r="N1682" s="47"/>
    </row>
    <row r="1683" spans="4:14" s="20" customFormat="1" ht="13.5" x14ac:dyDescent="0.45">
      <c r="D1683" s="18"/>
      <c r="E1683" s="18"/>
      <c r="F1683" s="19"/>
      <c r="N1683" s="47"/>
    </row>
    <row r="1684" spans="4:14" s="20" customFormat="1" ht="13.5" x14ac:dyDescent="0.45">
      <c r="D1684" s="18"/>
      <c r="E1684" s="18"/>
      <c r="F1684" s="19"/>
      <c r="N1684" s="47"/>
    </row>
    <row r="1685" spans="4:14" s="20" customFormat="1" ht="13.5" x14ac:dyDescent="0.45">
      <c r="D1685" s="18"/>
      <c r="E1685" s="18"/>
      <c r="F1685" s="19"/>
      <c r="N1685" s="47"/>
    </row>
    <row r="1686" spans="4:14" s="20" customFormat="1" ht="13.5" x14ac:dyDescent="0.45">
      <c r="D1686" s="18"/>
      <c r="E1686" s="18"/>
      <c r="F1686" s="19"/>
      <c r="N1686" s="47"/>
    </row>
    <row r="1687" spans="4:14" s="20" customFormat="1" ht="13.5" x14ac:dyDescent="0.45">
      <c r="D1687" s="18"/>
      <c r="E1687" s="18"/>
      <c r="F1687" s="19"/>
      <c r="N1687" s="47"/>
    </row>
    <row r="1688" spans="4:14" s="20" customFormat="1" ht="13.5" x14ac:dyDescent="0.45">
      <c r="D1688" s="18"/>
      <c r="E1688" s="18"/>
      <c r="F1688" s="19"/>
      <c r="N1688" s="47"/>
    </row>
    <row r="1689" spans="4:14" s="20" customFormat="1" ht="13.5" x14ac:dyDescent="0.45">
      <c r="D1689" s="18"/>
      <c r="E1689" s="18"/>
      <c r="F1689" s="19"/>
      <c r="N1689" s="47"/>
    </row>
    <row r="1690" spans="4:14" s="20" customFormat="1" ht="13.5" x14ac:dyDescent="0.45">
      <c r="D1690" s="18"/>
      <c r="E1690" s="18"/>
      <c r="F1690" s="19"/>
      <c r="N1690" s="47"/>
    </row>
    <row r="1691" spans="4:14" s="20" customFormat="1" ht="13.5" x14ac:dyDescent="0.45">
      <c r="D1691" s="18"/>
      <c r="E1691" s="18"/>
      <c r="F1691" s="19"/>
      <c r="N1691" s="47"/>
    </row>
    <row r="1692" spans="4:14" s="20" customFormat="1" ht="13.5" x14ac:dyDescent="0.45">
      <c r="D1692" s="18"/>
      <c r="E1692" s="18"/>
      <c r="F1692" s="19"/>
      <c r="N1692" s="47"/>
    </row>
    <row r="1693" spans="4:14" s="20" customFormat="1" ht="13.5" x14ac:dyDescent="0.45">
      <c r="D1693" s="18"/>
      <c r="E1693" s="18"/>
      <c r="F1693" s="19"/>
      <c r="N1693" s="47"/>
    </row>
    <row r="1694" spans="4:14" s="20" customFormat="1" ht="13.5" x14ac:dyDescent="0.45">
      <c r="D1694" s="18"/>
      <c r="E1694" s="18"/>
      <c r="F1694" s="19"/>
      <c r="N1694" s="47"/>
    </row>
    <row r="1695" spans="4:14" s="20" customFormat="1" ht="13.5" x14ac:dyDescent="0.45">
      <c r="D1695" s="18"/>
      <c r="E1695" s="18"/>
      <c r="F1695" s="19"/>
      <c r="N1695" s="47"/>
    </row>
    <row r="1696" spans="4:14" s="20" customFormat="1" ht="13.5" x14ac:dyDescent="0.45">
      <c r="D1696" s="18"/>
      <c r="E1696" s="18"/>
      <c r="F1696" s="19"/>
      <c r="N1696" s="47"/>
    </row>
    <row r="1697" spans="4:14" s="20" customFormat="1" ht="13.5" x14ac:dyDescent="0.45">
      <c r="D1697" s="18"/>
      <c r="E1697" s="18"/>
      <c r="F1697" s="19"/>
      <c r="N1697" s="47"/>
    </row>
    <row r="1698" spans="4:14" s="20" customFormat="1" ht="13.5" x14ac:dyDescent="0.45">
      <c r="D1698" s="18"/>
      <c r="E1698" s="18"/>
      <c r="F1698" s="19"/>
      <c r="N1698" s="47"/>
    </row>
    <row r="1699" spans="4:14" s="20" customFormat="1" ht="13.5" x14ac:dyDescent="0.45">
      <c r="D1699" s="18"/>
      <c r="E1699" s="18"/>
      <c r="F1699" s="19"/>
      <c r="N1699" s="47"/>
    </row>
    <row r="1700" spans="4:14" s="20" customFormat="1" ht="13.5" x14ac:dyDescent="0.45">
      <c r="D1700" s="18"/>
      <c r="E1700" s="18"/>
      <c r="F1700" s="19"/>
      <c r="N1700" s="47"/>
    </row>
    <row r="1701" spans="4:14" s="20" customFormat="1" ht="13.5" x14ac:dyDescent="0.45">
      <c r="D1701" s="18"/>
      <c r="E1701" s="18"/>
      <c r="F1701" s="19"/>
      <c r="N1701" s="47"/>
    </row>
    <row r="1702" spans="4:14" s="20" customFormat="1" ht="13.5" x14ac:dyDescent="0.45">
      <c r="D1702" s="18"/>
      <c r="E1702" s="18"/>
      <c r="F1702" s="19"/>
      <c r="N1702" s="47"/>
    </row>
    <row r="1703" spans="4:14" s="20" customFormat="1" ht="13.5" x14ac:dyDescent="0.45">
      <c r="D1703" s="18"/>
      <c r="E1703" s="18"/>
      <c r="F1703" s="19"/>
      <c r="N1703" s="47"/>
    </row>
    <row r="1704" spans="4:14" s="20" customFormat="1" ht="13.5" x14ac:dyDescent="0.45">
      <c r="D1704" s="18"/>
      <c r="E1704" s="18"/>
      <c r="F1704" s="19"/>
      <c r="N1704" s="47"/>
    </row>
    <row r="1705" spans="4:14" s="20" customFormat="1" ht="13.5" x14ac:dyDescent="0.45">
      <c r="D1705" s="18"/>
      <c r="E1705" s="18"/>
      <c r="F1705" s="19"/>
      <c r="N1705" s="47"/>
    </row>
    <row r="1706" spans="4:14" s="20" customFormat="1" ht="13.5" x14ac:dyDescent="0.45">
      <c r="D1706" s="18"/>
      <c r="E1706" s="18"/>
      <c r="F1706" s="19"/>
      <c r="N1706" s="47"/>
    </row>
    <row r="1707" spans="4:14" s="20" customFormat="1" ht="13.5" x14ac:dyDescent="0.45">
      <c r="D1707" s="18"/>
      <c r="E1707" s="18"/>
      <c r="F1707" s="19"/>
      <c r="N1707" s="47"/>
    </row>
    <row r="1708" spans="4:14" s="20" customFormat="1" ht="13.5" x14ac:dyDescent="0.45">
      <c r="D1708" s="18"/>
      <c r="E1708" s="18"/>
      <c r="F1708" s="19"/>
      <c r="N1708" s="47"/>
    </row>
    <row r="1709" spans="4:14" s="20" customFormat="1" ht="13.5" x14ac:dyDescent="0.45">
      <c r="D1709" s="18"/>
      <c r="E1709" s="18"/>
      <c r="F1709" s="19"/>
      <c r="N1709" s="47"/>
    </row>
    <row r="1710" spans="4:14" s="20" customFormat="1" ht="13.5" x14ac:dyDescent="0.45">
      <c r="D1710" s="18"/>
      <c r="E1710" s="18"/>
      <c r="F1710" s="19"/>
      <c r="N1710" s="47"/>
    </row>
    <row r="1711" spans="4:14" s="20" customFormat="1" ht="13.5" x14ac:dyDescent="0.45">
      <c r="D1711" s="18"/>
      <c r="E1711" s="18"/>
      <c r="F1711" s="19"/>
      <c r="N1711" s="47"/>
    </row>
    <row r="1712" spans="4:14" s="20" customFormat="1" ht="13.5" x14ac:dyDescent="0.45">
      <c r="D1712" s="18"/>
      <c r="E1712" s="18"/>
      <c r="F1712" s="19"/>
      <c r="N1712" s="47"/>
    </row>
    <row r="1713" spans="4:14" s="20" customFormat="1" ht="13.5" x14ac:dyDescent="0.45">
      <c r="D1713" s="18"/>
      <c r="E1713" s="18"/>
      <c r="F1713" s="19"/>
      <c r="N1713" s="47"/>
    </row>
    <row r="1714" spans="4:14" s="20" customFormat="1" ht="13.5" x14ac:dyDescent="0.45">
      <c r="D1714" s="18"/>
      <c r="E1714" s="18"/>
      <c r="F1714" s="19"/>
      <c r="N1714" s="47"/>
    </row>
    <row r="1715" spans="4:14" s="20" customFormat="1" ht="13.5" x14ac:dyDescent="0.45">
      <c r="D1715" s="18"/>
      <c r="E1715" s="18"/>
      <c r="F1715" s="19"/>
      <c r="N1715" s="47"/>
    </row>
    <row r="1716" spans="4:14" s="20" customFormat="1" ht="13.5" x14ac:dyDescent="0.45">
      <c r="D1716" s="18"/>
      <c r="E1716" s="18"/>
      <c r="F1716" s="19"/>
      <c r="N1716" s="47"/>
    </row>
    <row r="1717" spans="4:14" s="20" customFormat="1" ht="13.5" x14ac:dyDescent="0.45">
      <c r="D1717" s="18"/>
      <c r="E1717" s="18"/>
      <c r="F1717" s="19"/>
      <c r="N1717" s="47"/>
    </row>
    <row r="1718" spans="4:14" s="20" customFormat="1" ht="13.5" x14ac:dyDescent="0.45">
      <c r="D1718" s="18"/>
      <c r="E1718" s="18"/>
      <c r="F1718" s="19"/>
      <c r="N1718" s="47"/>
    </row>
    <row r="1719" spans="4:14" s="20" customFormat="1" ht="13.5" x14ac:dyDescent="0.45">
      <c r="D1719" s="18"/>
      <c r="E1719" s="18"/>
      <c r="F1719" s="19"/>
      <c r="N1719" s="47"/>
    </row>
    <row r="1720" spans="4:14" s="20" customFormat="1" ht="13.5" x14ac:dyDescent="0.45">
      <c r="D1720" s="18"/>
      <c r="E1720" s="18"/>
      <c r="F1720" s="19"/>
      <c r="N1720" s="47"/>
    </row>
    <row r="1721" spans="4:14" s="20" customFormat="1" ht="13.5" x14ac:dyDescent="0.45">
      <c r="D1721" s="18"/>
      <c r="E1721" s="18"/>
      <c r="F1721" s="19"/>
      <c r="N1721" s="47"/>
    </row>
    <row r="1722" spans="4:14" s="20" customFormat="1" ht="13.5" x14ac:dyDescent="0.45">
      <c r="D1722" s="18"/>
      <c r="E1722" s="18"/>
      <c r="F1722" s="19"/>
      <c r="N1722" s="47"/>
    </row>
    <row r="1723" spans="4:14" s="20" customFormat="1" ht="13.5" x14ac:dyDescent="0.45">
      <c r="D1723" s="18"/>
      <c r="E1723" s="18"/>
      <c r="F1723" s="19"/>
      <c r="N1723" s="47"/>
    </row>
    <row r="1724" spans="4:14" s="20" customFormat="1" ht="13.5" x14ac:dyDescent="0.45">
      <c r="D1724" s="18"/>
      <c r="E1724" s="18"/>
      <c r="F1724" s="19"/>
      <c r="N1724" s="47"/>
    </row>
    <row r="1725" spans="4:14" s="20" customFormat="1" ht="13.5" x14ac:dyDescent="0.45">
      <c r="D1725" s="18"/>
      <c r="E1725" s="18"/>
      <c r="F1725" s="19"/>
      <c r="N1725" s="47"/>
    </row>
    <row r="1726" spans="4:14" s="20" customFormat="1" ht="13.5" x14ac:dyDescent="0.45">
      <c r="D1726" s="18"/>
      <c r="E1726" s="18"/>
      <c r="F1726" s="19"/>
      <c r="N1726" s="47"/>
    </row>
    <row r="1727" spans="4:14" s="20" customFormat="1" ht="13.5" x14ac:dyDescent="0.45">
      <c r="D1727" s="18"/>
      <c r="E1727" s="18"/>
      <c r="F1727" s="19"/>
      <c r="N1727" s="47"/>
    </row>
    <row r="1728" spans="4:14" s="20" customFormat="1" ht="13.5" x14ac:dyDescent="0.45">
      <c r="D1728" s="18"/>
      <c r="E1728" s="18"/>
      <c r="F1728" s="19"/>
      <c r="N1728" s="47"/>
    </row>
    <row r="1729" spans="4:14" s="20" customFormat="1" ht="13.5" x14ac:dyDescent="0.45">
      <c r="D1729" s="18"/>
      <c r="E1729" s="18"/>
      <c r="F1729" s="19"/>
      <c r="N1729" s="47"/>
    </row>
    <row r="1730" spans="4:14" s="20" customFormat="1" ht="13.5" x14ac:dyDescent="0.45">
      <c r="D1730" s="18"/>
      <c r="E1730" s="18"/>
      <c r="F1730" s="19"/>
      <c r="N1730" s="47"/>
    </row>
    <row r="1731" spans="4:14" s="20" customFormat="1" ht="13.5" x14ac:dyDescent="0.45">
      <c r="D1731" s="18"/>
      <c r="E1731" s="18"/>
      <c r="F1731" s="19"/>
      <c r="N1731" s="47"/>
    </row>
    <row r="1732" spans="4:14" s="20" customFormat="1" ht="13.5" x14ac:dyDescent="0.45">
      <c r="D1732" s="18"/>
      <c r="E1732" s="18"/>
      <c r="F1732" s="19"/>
      <c r="N1732" s="47"/>
    </row>
    <row r="1733" spans="4:14" s="20" customFormat="1" ht="13.5" x14ac:dyDescent="0.45">
      <c r="D1733" s="18"/>
      <c r="E1733" s="18"/>
      <c r="F1733" s="19"/>
      <c r="N1733" s="47"/>
    </row>
    <row r="1734" spans="4:14" s="20" customFormat="1" ht="13.5" x14ac:dyDescent="0.45">
      <c r="D1734" s="18"/>
      <c r="E1734" s="18"/>
      <c r="F1734" s="19"/>
      <c r="N1734" s="47"/>
    </row>
    <row r="1735" spans="4:14" s="20" customFormat="1" ht="13.5" x14ac:dyDescent="0.45">
      <c r="D1735" s="18"/>
      <c r="E1735" s="18"/>
      <c r="F1735" s="19"/>
      <c r="N1735" s="47"/>
    </row>
    <row r="1736" spans="4:14" s="20" customFormat="1" ht="13.5" x14ac:dyDescent="0.45">
      <c r="D1736" s="18"/>
      <c r="E1736" s="18"/>
      <c r="F1736" s="19"/>
      <c r="N1736" s="47"/>
    </row>
    <row r="1737" spans="4:14" s="20" customFormat="1" ht="13.5" x14ac:dyDescent="0.45">
      <c r="D1737" s="18"/>
      <c r="E1737" s="18"/>
      <c r="F1737" s="19"/>
      <c r="N1737" s="47"/>
    </row>
    <row r="1738" spans="4:14" s="20" customFormat="1" ht="13.5" x14ac:dyDescent="0.45">
      <c r="D1738" s="18"/>
      <c r="E1738" s="18"/>
      <c r="F1738" s="19"/>
      <c r="N1738" s="47"/>
    </row>
    <row r="1739" spans="4:14" s="20" customFormat="1" ht="13.5" x14ac:dyDescent="0.45">
      <c r="D1739" s="18"/>
      <c r="E1739" s="18"/>
      <c r="F1739" s="19"/>
      <c r="N1739" s="47"/>
    </row>
    <row r="1740" spans="4:14" s="20" customFormat="1" ht="13.5" x14ac:dyDescent="0.45">
      <c r="D1740" s="18"/>
      <c r="E1740" s="18"/>
      <c r="F1740" s="19"/>
      <c r="N1740" s="47"/>
    </row>
    <row r="1741" spans="4:14" s="20" customFormat="1" ht="13.5" x14ac:dyDescent="0.45">
      <c r="D1741" s="18"/>
      <c r="E1741" s="18"/>
      <c r="F1741" s="19"/>
      <c r="N1741" s="47"/>
    </row>
    <row r="1742" spans="4:14" s="20" customFormat="1" ht="13.5" x14ac:dyDescent="0.45">
      <c r="D1742" s="18"/>
      <c r="E1742" s="18"/>
      <c r="F1742" s="19"/>
      <c r="N1742" s="47"/>
    </row>
    <row r="1743" spans="4:14" s="20" customFormat="1" ht="13.5" x14ac:dyDescent="0.45">
      <c r="D1743" s="18"/>
      <c r="E1743" s="18"/>
      <c r="F1743" s="19"/>
      <c r="N1743" s="47"/>
    </row>
    <row r="1744" spans="4:14" s="20" customFormat="1" ht="13.5" x14ac:dyDescent="0.45">
      <c r="D1744" s="18"/>
      <c r="E1744" s="18"/>
      <c r="F1744" s="19"/>
      <c r="N1744" s="47"/>
    </row>
    <row r="1745" spans="4:14" s="20" customFormat="1" ht="13.5" x14ac:dyDescent="0.45">
      <c r="D1745" s="18"/>
      <c r="E1745" s="18"/>
      <c r="F1745" s="19"/>
      <c r="N1745" s="47"/>
    </row>
    <row r="1746" spans="4:14" s="20" customFormat="1" ht="13.5" x14ac:dyDescent="0.45">
      <c r="D1746" s="18"/>
      <c r="E1746" s="18"/>
      <c r="F1746" s="19"/>
      <c r="N1746" s="47"/>
    </row>
    <row r="1747" spans="4:14" s="20" customFormat="1" ht="13.5" x14ac:dyDescent="0.45">
      <c r="D1747" s="18"/>
      <c r="E1747" s="18"/>
      <c r="F1747" s="19"/>
      <c r="N1747" s="47"/>
    </row>
    <row r="1748" spans="4:14" s="20" customFormat="1" ht="13.5" x14ac:dyDescent="0.45">
      <c r="D1748" s="18"/>
      <c r="E1748" s="18"/>
      <c r="F1748" s="19"/>
      <c r="N1748" s="47"/>
    </row>
    <row r="1749" spans="4:14" s="20" customFormat="1" ht="13.5" x14ac:dyDescent="0.45">
      <c r="D1749" s="18"/>
      <c r="E1749" s="18"/>
      <c r="F1749" s="19"/>
      <c r="N1749" s="47"/>
    </row>
    <row r="1750" spans="4:14" s="20" customFormat="1" ht="13.5" x14ac:dyDescent="0.45">
      <c r="D1750" s="18"/>
      <c r="E1750" s="18"/>
      <c r="F1750" s="19"/>
      <c r="N1750" s="47"/>
    </row>
    <row r="1751" spans="4:14" s="20" customFormat="1" ht="13.5" x14ac:dyDescent="0.45">
      <c r="D1751" s="18"/>
      <c r="E1751" s="18"/>
      <c r="F1751" s="19"/>
      <c r="N1751" s="47"/>
    </row>
    <row r="1752" spans="4:14" s="20" customFormat="1" ht="13.5" x14ac:dyDescent="0.45">
      <c r="D1752" s="18"/>
      <c r="E1752" s="18"/>
      <c r="F1752" s="19"/>
      <c r="N1752" s="47"/>
    </row>
    <row r="1753" spans="4:14" s="20" customFormat="1" ht="13.5" x14ac:dyDescent="0.45">
      <c r="D1753" s="18"/>
      <c r="E1753" s="18"/>
      <c r="F1753" s="19"/>
      <c r="N1753" s="47"/>
    </row>
    <row r="1754" spans="4:14" s="20" customFormat="1" ht="13.5" x14ac:dyDescent="0.45">
      <c r="D1754" s="18"/>
      <c r="E1754" s="18"/>
      <c r="F1754" s="19"/>
      <c r="N1754" s="47"/>
    </row>
    <row r="1755" spans="4:14" s="20" customFormat="1" ht="13.5" x14ac:dyDescent="0.45">
      <c r="D1755" s="18"/>
      <c r="E1755" s="18"/>
      <c r="F1755" s="19"/>
      <c r="N1755" s="47"/>
    </row>
    <row r="1756" spans="4:14" s="20" customFormat="1" ht="13.5" x14ac:dyDescent="0.45">
      <c r="D1756" s="18"/>
      <c r="E1756" s="18"/>
      <c r="F1756" s="19"/>
      <c r="N1756" s="47"/>
    </row>
    <row r="1757" spans="4:14" s="20" customFormat="1" ht="13.5" x14ac:dyDescent="0.45">
      <c r="D1757" s="18"/>
      <c r="E1757" s="18"/>
      <c r="F1757" s="19"/>
      <c r="N1757" s="47"/>
    </row>
    <row r="1758" spans="4:14" s="20" customFormat="1" ht="13.5" x14ac:dyDescent="0.45">
      <c r="D1758" s="18"/>
      <c r="E1758" s="18"/>
      <c r="F1758" s="19"/>
      <c r="N1758" s="47"/>
    </row>
    <row r="1759" spans="4:14" s="20" customFormat="1" ht="13.5" x14ac:dyDescent="0.45">
      <c r="D1759" s="18"/>
      <c r="E1759" s="18"/>
      <c r="F1759" s="19"/>
      <c r="N1759" s="47"/>
    </row>
    <row r="1760" spans="4:14" s="20" customFormat="1" ht="13.5" x14ac:dyDescent="0.45">
      <c r="D1760" s="18"/>
      <c r="E1760" s="18"/>
      <c r="F1760" s="19"/>
      <c r="N1760" s="47"/>
    </row>
    <row r="1761" spans="4:14" s="20" customFormat="1" ht="13.5" x14ac:dyDescent="0.45">
      <c r="D1761" s="18"/>
      <c r="E1761" s="18"/>
      <c r="F1761" s="19"/>
      <c r="N1761" s="47"/>
    </row>
    <row r="1762" spans="4:14" s="20" customFormat="1" ht="13.5" x14ac:dyDescent="0.45">
      <c r="D1762" s="18"/>
      <c r="E1762" s="18"/>
      <c r="F1762" s="19"/>
      <c r="N1762" s="47"/>
    </row>
    <row r="1763" spans="4:14" s="20" customFormat="1" ht="13.5" x14ac:dyDescent="0.45">
      <c r="D1763" s="18"/>
      <c r="E1763" s="18"/>
      <c r="F1763" s="19"/>
      <c r="N1763" s="47"/>
    </row>
    <row r="1764" spans="4:14" s="20" customFormat="1" ht="13.5" x14ac:dyDescent="0.45">
      <c r="D1764" s="18"/>
      <c r="E1764" s="18"/>
      <c r="F1764" s="19"/>
      <c r="N1764" s="47"/>
    </row>
    <row r="1765" spans="4:14" s="20" customFormat="1" ht="13.5" x14ac:dyDescent="0.45">
      <c r="D1765" s="18"/>
      <c r="E1765" s="18"/>
      <c r="F1765" s="19"/>
      <c r="N1765" s="47"/>
    </row>
    <row r="1766" spans="4:14" s="20" customFormat="1" ht="13.5" x14ac:dyDescent="0.45">
      <c r="D1766" s="18"/>
      <c r="E1766" s="18"/>
      <c r="F1766" s="19"/>
      <c r="N1766" s="47"/>
    </row>
    <row r="1767" spans="4:14" s="20" customFormat="1" ht="13.5" x14ac:dyDescent="0.45">
      <c r="D1767" s="18"/>
      <c r="E1767" s="18"/>
      <c r="F1767" s="19"/>
      <c r="N1767" s="47"/>
    </row>
    <row r="1768" spans="4:14" s="20" customFormat="1" ht="13.5" x14ac:dyDescent="0.45">
      <c r="D1768" s="18"/>
      <c r="E1768" s="18"/>
      <c r="F1768" s="19"/>
      <c r="N1768" s="47"/>
    </row>
    <row r="1769" spans="4:14" s="20" customFormat="1" ht="13.5" x14ac:dyDescent="0.45">
      <c r="D1769" s="18"/>
      <c r="E1769" s="18"/>
      <c r="F1769" s="19"/>
      <c r="N1769" s="47"/>
    </row>
    <row r="1770" spans="4:14" s="20" customFormat="1" ht="13.5" x14ac:dyDescent="0.45">
      <c r="D1770" s="18"/>
      <c r="E1770" s="18"/>
      <c r="F1770" s="19"/>
      <c r="N1770" s="47"/>
    </row>
    <row r="1771" spans="4:14" s="20" customFormat="1" ht="13.5" x14ac:dyDescent="0.45">
      <c r="D1771" s="18"/>
      <c r="E1771" s="18"/>
      <c r="F1771" s="19"/>
      <c r="N1771" s="47"/>
    </row>
    <row r="1772" spans="4:14" s="20" customFormat="1" ht="13.5" x14ac:dyDescent="0.45">
      <c r="D1772" s="18"/>
      <c r="E1772" s="18"/>
      <c r="F1772" s="19"/>
      <c r="N1772" s="47"/>
    </row>
    <row r="1773" spans="4:14" s="20" customFormat="1" ht="13.5" x14ac:dyDescent="0.45">
      <c r="D1773" s="18"/>
      <c r="E1773" s="18"/>
      <c r="F1773" s="19"/>
      <c r="N1773" s="47"/>
    </row>
    <row r="1774" spans="4:14" s="20" customFormat="1" ht="13.5" x14ac:dyDescent="0.45">
      <c r="D1774" s="18"/>
      <c r="E1774" s="18"/>
      <c r="F1774" s="19"/>
      <c r="N1774" s="47"/>
    </row>
    <row r="1775" spans="4:14" s="20" customFormat="1" ht="13.5" x14ac:dyDescent="0.45">
      <c r="D1775" s="18"/>
      <c r="E1775" s="18"/>
      <c r="F1775" s="19"/>
      <c r="N1775" s="47"/>
    </row>
    <row r="1776" spans="4:14" s="20" customFormat="1" ht="13.5" x14ac:dyDescent="0.45">
      <c r="D1776" s="18"/>
      <c r="E1776" s="18"/>
      <c r="F1776" s="19"/>
      <c r="N1776" s="47"/>
    </row>
    <row r="1777" spans="4:14" s="20" customFormat="1" ht="13.5" x14ac:dyDescent="0.45">
      <c r="D1777" s="18"/>
      <c r="E1777" s="18"/>
      <c r="F1777" s="19"/>
      <c r="N1777" s="47"/>
    </row>
    <row r="1778" spans="4:14" s="20" customFormat="1" ht="13.5" x14ac:dyDescent="0.45">
      <c r="D1778" s="18"/>
      <c r="E1778" s="18"/>
      <c r="F1778" s="19"/>
      <c r="N1778" s="47"/>
    </row>
    <row r="1779" spans="4:14" s="20" customFormat="1" ht="13.5" x14ac:dyDescent="0.45">
      <c r="D1779" s="18"/>
      <c r="E1779" s="18"/>
      <c r="F1779" s="19"/>
      <c r="N1779" s="47"/>
    </row>
    <row r="1780" spans="4:14" s="20" customFormat="1" ht="13.5" x14ac:dyDescent="0.45">
      <c r="D1780" s="18"/>
      <c r="E1780" s="18"/>
      <c r="F1780" s="19"/>
      <c r="N1780" s="47"/>
    </row>
    <row r="1781" spans="4:14" s="20" customFormat="1" ht="13.5" x14ac:dyDescent="0.45">
      <c r="D1781" s="18"/>
      <c r="E1781" s="18"/>
      <c r="F1781" s="19"/>
      <c r="N1781" s="47"/>
    </row>
    <row r="1782" spans="4:14" s="20" customFormat="1" ht="13.5" x14ac:dyDescent="0.45">
      <c r="D1782" s="18"/>
      <c r="E1782" s="18"/>
      <c r="F1782" s="19"/>
      <c r="N1782" s="47"/>
    </row>
    <row r="1783" spans="4:14" s="20" customFormat="1" ht="13.5" x14ac:dyDescent="0.45">
      <c r="D1783" s="18"/>
      <c r="E1783" s="18"/>
      <c r="F1783" s="19"/>
      <c r="N1783" s="47"/>
    </row>
    <row r="1784" spans="4:14" s="20" customFormat="1" ht="13.5" x14ac:dyDescent="0.45">
      <c r="D1784" s="18"/>
      <c r="E1784" s="18"/>
      <c r="F1784" s="19"/>
      <c r="N1784" s="47"/>
    </row>
    <row r="1785" spans="4:14" s="20" customFormat="1" ht="13.5" x14ac:dyDescent="0.45">
      <c r="D1785" s="18"/>
      <c r="E1785" s="18"/>
      <c r="F1785" s="19"/>
      <c r="N1785" s="47"/>
    </row>
    <row r="1786" spans="4:14" s="20" customFormat="1" ht="13.5" x14ac:dyDescent="0.45">
      <c r="D1786" s="18"/>
      <c r="E1786" s="18"/>
      <c r="F1786" s="19"/>
      <c r="N1786" s="47"/>
    </row>
    <row r="1787" spans="4:14" s="20" customFormat="1" ht="13.5" x14ac:dyDescent="0.45">
      <c r="D1787" s="18"/>
      <c r="E1787" s="18"/>
      <c r="F1787" s="19"/>
      <c r="N1787" s="47"/>
    </row>
    <row r="1788" spans="4:14" s="20" customFormat="1" ht="13.5" x14ac:dyDescent="0.45">
      <c r="D1788" s="18"/>
      <c r="E1788" s="18"/>
      <c r="F1788" s="19"/>
      <c r="N1788" s="47"/>
    </row>
    <row r="1789" spans="4:14" s="20" customFormat="1" ht="13.5" x14ac:dyDescent="0.45">
      <c r="D1789" s="18"/>
      <c r="E1789" s="18"/>
      <c r="F1789" s="19"/>
      <c r="N1789" s="47"/>
    </row>
    <row r="1790" spans="4:14" s="20" customFormat="1" ht="13.5" x14ac:dyDescent="0.45">
      <c r="D1790" s="18"/>
      <c r="E1790" s="18"/>
      <c r="F1790" s="19"/>
      <c r="N1790" s="47"/>
    </row>
    <row r="1791" spans="4:14" s="20" customFormat="1" ht="13.5" x14ac:dyDescent="0.45">
      <c r="D1791" s="18"/>
      <c r="E1791" s="18"/>
      <c r="F1791" s="19"/>
      <c r="N1791" s="47"/>
    </row>
    <row r="1792" spans="4:14" s="20" customFormat="1" ht="13.5" x14ac:dyDescent="0.45">
      <c r="D1792" s="18"/>
      <c r="E1792" s="18"/>
      <c r="F1792" s="19"/>
      <c r="N1792" s="47"/>
    </row>
    <row r="1793" spans="4:14" s="20" customFormat="1" ht="13.5" x14ac:dyDescent="0.45">
      <c r="D1793" s="18"/>
      <c r="E1793" s="18"/>
      <c r="F1793" s="19"/>
      <c r="N1793" s="47"/>
    </row>
    <row r="1794" spans="4:14" s="20" customFormat="1" ht="13.5" x14ac:dyDescent="0.45">
      <c r="D1794" s="18"/>
      <c r="E1794" s="18"/>
      <c r="F1794" s="19"/>
      <c r="N1794" s="47"/>
    </row>
    <row r="1795" spans="4:14" s="20" customFormat="1" ht="13.5" x14ac:dyDescent="0.45">
      <c r="D1795" s="18"/>
      <c r="E1795" s="18"/>
      <c r="F1795" s="19"/>
      <c r="N1795" s="47"/>
    </row>
    <row r="1796" spans="4:14" s="20" customFormat="1" ht="13.5" x14ac:dyDescent="0.45">
      <c r="D1796" s="18"/>
      <c r="E1796" s="18"/>
      <c r="F1796" s="19"/>
      <c r="N1796" s="47"/>
    </row>
    <row r="1797" spans="4:14" s="20" customFormat="1" ht="13.5" x14ac:dyDescent="0.45">
      <c r="D1797" s="18"/>
      <c r="E1797" s="18"/>
      <c r="F1797" s="19"/>
      <c r="N1797" s="47"/>
    </row>
    <row r="1798" spans="4:14" s="20" customFormat="1" ht="13.5" x14ac:dyDescent="0.45">
      <c r="D1798" s="18"/>
      <c r="E1798" s="18"/>
      <c r="F1798" s="19"/>
      <c r="N1798" s="47"/>
    </row>
    <row r="1799" spans="4:14" s="20" customFormat="1" ht="13.5" x14ac:dyDescent="0.45">
      <c r="D1799" s="18"/>
      <c r="E1799" s="18"/>
      <c r="F1799" s="19"/>
      <c r="N1799" s="47"/>
    </row>
    <row r="1800" spans="4:14" s="20" customFormat="1" ht="13.5" x14ac:dyDescent="0.45">
      <c r="D1800" s="18"/>
      <c r="E1800" s="18"/>
      <c r="F1800" s="19"/>
      <c r="N1800" s="47"/>
    </row>
    <row r="1801" spans="4:14" s="20" customFormat="1" ht="13.5" x14ac:dyDescent="0.45">
      <c r="D1801" s="18"/>
      <c r="E1801" s="18"/>
      <c r="F1801" s="19"/>
      <c r="N1801" s="47"/>
    </row>
    <row r="1802" spans="4:14" s="20" customFormat="1" ht="13.5" x14ac:dyDescent="0.45">
      <c r="D1802" s="18"/>
      <c r="E1802" s="18"/>
      <c r="F1802" s="19"/>
      <c r="N1802" s="47"/>
    </row>
    <row r="1803" spans="4:14" s="20" customFormat="1" ht="13.5" x14ac:dyDescent="0.45">
      <c r="D1803" s="18"/>
      <c r="E1803" s="18"/>
      <c r="F1803" s="19"/>
      <c r="N1803" s="47"/>
    </row>
    <row r="1804" spans="4:14" s="20" customFormat="1" ht="13.5" x14ac:dyDescent="0.45">
      <c r="D1804" s="18"/>
      <c r="E1804" s="18"/>
      <c r="F1804" s="19"/>
      <c r="N1804" s="47"/>
    </row>
    <row r="1805" spans="4:14" s="20" customFormat="1" ht="13.5" x14ac:dyDescent="0.45">
      <c r="D1805" s="18"/>
      <c r="E1805" s="18"/>
      <c r="F1805" s="19"/>
      <c r="N1805" s="47"/>
    </row>
    <row r="1806" spans="4:14" s="20" customFormat="1" ht="13.5" x14ac:dyDescent="0.45">
      <c r="D1806" s="18"/>
      <c r="E1806" s="18"/>
      <c r="F1806" s="19"/>
      <c r="N1806" s="47"/>
    </row>
    <row r="1807" spans="4:14" s="20" customFormat="1" ht="13.5" x14ac:dyDescent="0.45">
      <c r="D1807" s="18"/>
      <c r="E1807" s="18"/>
      <c r="F1807" s="19"/>
      <c r="N1807" s="47"/>
    </row>
    <row r="1808" spans="4:14" s="20" customFormat="1" ht="13.5" x14ac:dyDescent="0.45">
      <c r="D1808" s="18"/>
      <c r="E1808" s="18"/>
      <c r="F1808" s="19"/>
      <c r="N1808" s="47"/>
    </row>
    <row r="1809" spans="4:14" s="20" customFormat="1" ht="13.5" x14ac:dyDescent="0.45">
      <c r="D1809" s="18"/>
      <c r="E1809" s="18"/>
      <c r="F1809" s="19"/>
      <c r="N1809" s="47"/>
    </row>
    <row r="1810" spans="4:14" s="20" customFormat="1" ht="13.5" x14ac:dyDescent="0.45">
      <c r="D1810" s="18"/>
      <c r="E1810" s="18"/>
      <c r="F1810" s="19"/>
      <c r="N1810" s="47"/>
    </row>
    <row r="1811" spans="4:14" s="20" customFormat="1" ht="13.5" x14ac:dyDescent="0.45">
      <c r="D1811" s="18"/>
      <c r="E1811" s="18"/>
      <c r="F1811" s="19"/>
      <c r="N1811" s="47"/>
    </row>
    <row r="1812" spans="4:14" s="20" customFormat="1" ht="13.5" x14ac:dyDescent="0.45">
      <c r="D1812" s="18"/>
      <c r="E1812" s="18"/>
      <c r="F1812" s="19"/>
      <c r="N1812" s="47"/>
    </row>
    <row r="1813" spans="4:14" s="20" customFormat="1" ht="13.5" x14ac:dyDescent="0.45">
      <c r="D1813" s="18"/>
      <c r="E1813" s="18"/>
      <c r="F1813" s="19"/>
      <c r="N1813" s="47"/>
    </row>
    <row r="1814" spans="4:14" s="20" customFormat="1" ht="13.5" x14ac:dyDescent="0.45">
      <c r="D1814" s="18"/>
      <c r="E1814" s="18"/>
      <c r="F1814" s="19"/>
      <c r="N1814" s="47"/>
    </row>
    <row r="1815" spans="4:14" s="20" customFormat="1" ht="13.5" x14ac:dyDescent="0.45">
      <c r="D1815" s="18"/>
      <c r="E1815" s="18"/>
      <c r="F1815" s="19"/>
      <c r="N1815" s="47"/>
    </row>
    <row r="1816" spans="4:14" s="20" customFormat="1" ht="13.5" x14ac:dyDescent="0.45">
      <c r="D1816" s="18"/>
      <c r="E1816" s="18"/>
      <c r="F1816" s="19"/>
      <c r="N1816" s="47"/>
    </row>
    <row r="1817" spans="4:14" s="20" customFormat="1" ht="13.5" x14ac:dyDescent="0.45">
      <c r="D1817" s="18"/>
      <c r="E1817" s="18"/>
      <c r="F1817" s="19"/>
      <c r="N1817" s="47"/>
    </row>
    <row r="1818" spans="4:14" s="20" customFormat="1" ht="13.5" x14ac:dyDescent="0.45">
      <c r="D1818" s="18"/>
      <c r="E1818" s="18"/>
      <c r="F1818" s="19"/>
      <c r="N1818" s="47"/>
    </row>
    <row r="1819" spans="4:14" s="20" customFormat="1" ht="13.5" x14ac:dyDescent="0.45">
      <c r="D1819" s="18"/>
      <c r="E1819" s="18"/>
      <c r="F1819" s="19"/>
      <c r="N1819" s="47"/>
    </row>
    <row r="1820" spans="4:14" s="20" customFormat="1" ht="13.5" x14ac:dyDescent="0.45">
      <c r="D1820" s="18"/>
      <c r="E1820" s="18"/>
      <c r="F1820" s="19"/>
      <c r="N1820" s="47"/>
    </row>
    <row r="1821" spans="4:14" s="20" customFormat="1" ht="13.5" x14ac:dyDescent="0.45">
      <c r="D1821" s="18"/>
      <c r="E1821" s="18"/>
      <c r="F1821" s="19"/>
      <c r="N1821" s="47"/>
    </row>
    <row r="1822" spans="4:14" s="20" customFormat="1" ht="13.5" x14ac:dyDescent="0.45">
      <c r="D1822" s="18"/>
      <c r="E1822" s="18"/>
      <c r="F1822" s="19"/>
      <c r="N1822" s="47"/>
    </row>
    <row r="1823" spans="4:14" s="20" customFormat="1" ht="13.5" x14ac:dyDescent="0.45">
      <c r="D1823" s="18"/>
      <c r="E1823" s="18"/>
      <c r="F1823" s="19"/>
      <c r="N1823" s="47"/>
    </row>
    <row r="1824" spans="4:14" s="20" customFormat="1" ht="13.5" x14ac:dyDescent="0.45">
      <c r="D1824" s="18"/>
      <c r="E1824" s="18"/>
      <c r="F1824" s="19"/>
      <c r="N1824" s="47"/>
    </row>
    <row r="1825" spans="4:14" s="20" customFormat="1" ht="13.5" x14ac:dyDescent="0.45">
      <c r="D1825" s="18"/>
      <c r="E1825" s="18"/>
      <c r="F1825" s="19"/>
      <c r="N1825" s="47"/>
    </row>
    <row r="1826" spans="4:14" s="20" customFormat="1" ht="13.5" x14ac:dyDescent="0.45">
      <c r="D1826" s="18"/>
      <c r="E1826" s="18"/>
      <c r="F1826" s="19"/>
      <c r="N1826" s="47"/>
    </row>
    <row r="1827" spans="4:14" s="20" customFormat="1" ht="13.5" x14ac:dyDescent="0.45">
      <c r="D1827" s="18"/>
      <c r="E1827" s="18"/>
      <c r="F1827" s="19"/>
      <c r="N1827" s="47"/>
    </row>
    <row r="1828" spans="4:14" s="20" customFormat="1" ht="13.5" x14ac:dyDescent="0.45">
      <c r="D1828" s="18"/>
      <c r="E1828" s="18"/>
      <c r="F1828" s="19"/>
      <c r="N1828" s="47"/>
    </row>
    <row r="1829" spans="4:14" s="20" customFormat="1" ht="13.5" x14ac:dyDescent="0.45">
      <c r="D1829" s="18"/>
      <c r="E1829" s="18"/>
      <c r="F1829" s="19"/>
      <c r="N1829" s="47"/>
    </row>
    <row r="1830" spans="4:14" s="20" customFormat="1" ht="13.5" x14ac:dyDescent="0.45">
      <c r="D1830" s="18"/>
      <c r="E1830" s="18"/>
      <c r="F1830" s="19"/>
      <c r="N1830" s="47"/>
    </row>
    <row r="1831" spans="4:14" s="20" customFormat="1" ht="13.5" x14ac:dyDescent="0.45">
      <c r="D1831" s="18"/>
      <c r="E1831" s="18"/>
      <c r="F1831" s="19"/>
      <c r="N1831" s="47"/>
    </row>
    <row r="1832" spans="4:14" s="20" customFormat="1" ht="13.5" x14ac:dyDescent="0.45">
      <c r="D1832" s="18"/>
      <c r="E1832" s="18"/>
      <c r="F1832" s="19"/>
      <c r="N1832" s="47"/>
    </row>
    <row r="1833" spans="4:14" s="20" customFormat="1" ht="13.5" x14ac:dyDescent="0.45">
      <c r="D1833" s="18"/>
      <c r="E1833" s="18"/>
      <c r="F1833" s="19"/>
      <c r="N1833" s="47"/>
    </row>
    <row r="1834" spans="4:14" s="20" customFormat="1" ht="13.5" x14ac:dyDescent="0.45">
      <c r="D1834" s="18"/>
      <c r="E1834" s="18"/>
      <c r="F1834" s="19"/>
      <c r="N1834" s="47"/>
    </row>
    <row r="1835" spans="4:14" s="20" customFormat="1" ht="13.5" x14ac:dyDescent="0.45">
      <c r="D1835" s="18"/>
      <c r="E1835" s="18"/>
      <c r="F1835" s="19"/>
      <c r="N1835" s="47"/>
    </row>
    <row r="1836" spans="4:14" s="20" customFormat="1" ht="13.5" x14ac:dyDescent="0.45">
      <c r="D1836" s="18"/>
      <c r="E1836" s="18"/>
      <c r="F1836" s="19"/>
      <c r="N1836" s="47"/>
    </row>
    <row r="1837" spans="4:14" s="20" customFormat="1" ht="13.5" x14ac:dyDescent="0.45">
      <c r="D1837" s="18"/>
      <c r="E1837" s="18"/>
      <c r="F1837" s="19"/>
      <c r="N1837" s="47"/>
    </row>
    <row r="1838" spans="4:14" s="20" customFormat="1" ht="13.5" x14ac:dyDescent="0.45">
      <c r="D1838" s="18"/>
      <c r="E1838" s="18"/>
      <c r="F1838" s="19"/>
      <c r="N1838" s="47"/>
    </row>
    <row r="1839" spans="4:14" s="20" customFormat="1" ht="13.5" x14ac:dyDescent="0.45">
      <c r="D1839" s="18"/>
      <c r="E1839" s="18"/>
      <c r="F1839" s="19"/>
      <c r="N1839" s="47"/>
    </row>
    <row r="1840" spans="4:14" s="20" customFormat="1" ht="13.5" x14ac:dyDescent="0.45">
      <c r="D1840" s="18"/>
      <c r="E1840" s="18"/>
      <c r="F1840" s="19"/>
      <c r="N1840" s="47"/>
    </row>
    <row r="1841" spans="4:14" s="20" customFormat="1" ht="13.5" x14ac:dyDescent="0.45">
      <c r="D1841" s="18"/>
      <c r="E1841" s="18"/>
      <c r="F1841" s="19"/>
      <c r="N1841" s="47"/>
    </row>
    <row r="1842" spans="4:14" s="20" customFormat="1" ht="13.5" x14ac:dyDescent="0.45">
      <c r="D1842" s="18"/>
      <c r="E1842" s="18"/>
      <c r="F1842" s="19"/>
      <c r="N1842" s="47"/>
    </row>
    <row r="1843" spans="4:14" s="20" customFormat="1" ht="13.5" x14ac:dyDescent="0.45">
      <c r="D1843" s="18"/>
      <c r="E1843" s="18"/>
      <c r="F1843" s="19"/>
      <c r="N1843" s="47"/>
    </row>
    <row r="1844" spans="4:14" s="20" customFormat="1" ht="13.5" x14ac:dyDescent="0.45">
      <c r="D1844" s="18"/>
      <c r="E1844" s="18"/>
      <c r="F1844" s="19"/>
      <c r="N1844" s="47"/>
    </row>
    <row r="1845" spans="4:14" s="20" customFormat="1" ht="13.5" x14ac:dyDescent="0.45">
      <c r="D1845" s="18"/>
      <c r="E1845" s="18"/>
      <c r="F1845" s="19"/>
      <c r="N1845" s="47"/>
    </row>
    <row r="1846" spans="4:14" s="20" customFormat="1" ht="13.5" x14ac:dyDescent="0.45">
      <c r="D1846" s="18"/>
      <c r="E1846" s="18"/>
      <c r="F1846" s="19"/>
      <c r="N1846" s="47"/>
    </row>
    <row r="1847" spans="4:14" s="20" customFormat="1" ht="13.5" x14ac:dyDescent="0.45">
      <c r="D1847" s="18"/>
      <c r="E1847" s="18"/>
      <c r="F1847" s="19"/>
      <c r="N1847" s="47"/>
    </row>
    <row r="1848" spans="4:14" s="20" customFormat="1" ht="13.5" x14ac:dyDescent="0.45">
      <c r="D1848" s="18"/>
      <c r="E1848" s="18"/>
      <c r="F1848" s="19"/>
      <c r="N1848" s="47"/>
    </row>
    <row r="1849" spans="4:14" s="20" customFormat="1" ht="13.5" x14ac:dyDescent="0.45">
      <c r="D1849" s="18"/>
      <c r="E1849" s="18"/>
      <c r="F1849" s="19"/>
      <c r="N1849" s="47"/>
    </row>
    <row r="1850" spans="4:14" s="20" customFormat="1" ht="13.5" x14ac:dyDescent="0.45">
      <c r="D1850" s="18"/>
      <c r="E1850" s="18"/>
      <c r="F1850" s="19"/>
      <c r="N1850" s="47"/>
    </row>
    <row r="1851" spans="4:14" s="20" customFormat="1" ht="13.5" x14ac:dyDescent="0.45">
      <c r="D1851" s="18"/>
      <c r="E1851" s="18"/>
      <c r="F1851" s="19"/>
      <c r="N1851" s="47"/>
    </row>
    <row r="1852" spans="4:14" s="20" customFormat="1" ht="13.5" x14ac:dyDescent="0.45">
      <c r="D1852" s="18"/>
      <c r="E1852" s="18"/>
      <c r="F1852" s="19"/>
      <c r="N1852" s="47"/>
    </row>
    <row r="1853" spans="4:14" s="20" customFormat="1" ht="13.5" x14ac:dyDescent="0.45">
      <c r="D1853" s="18"/>
      <c r="E1853" s="18"/>
      <c r="F1853" s="19"/>
      <c r="N1853" s="47"/>
    </row>
    <row r="1854" spans="4:14" s="20" customFormat="1" ht="13.5" x14ac:dyDescent="0.45">
      <c r="D1854" s="18"/>
      <c r="E1854" s="18"/>
      <c r="F1854" s="19"/>
      <c r="N1854" s="47"/>
    </row>
    <row r="1855" spans="4:14" s="20" customFormat="1" ht="13.5" x14ac:dyDescent="0.45">
      <c r="D1855" s="18"/>
      <c r="E1855" s="18"/>
      <c r="F1855" s="19"/>
      <c r="N1855" s="47"/>
    </row>
    <row r="1856" spans="4:14" s="20" customFormat="1" ht="13.5" x14ac:dyDescent="0.45">
      <c r="D1856" s="18"/>
      <c r="E1856" s="18"/>
      <c r="F1856" s="19"/>
      <c r="N1856" s="47"/>
    </row>
    <row r="1857" spans="4:14" s="20" customFormat="1" ht="13.5" x14ac:dyDescent="0.45">
      <c r="D1857" s="18"/>
      <c r="E1857" s="18"/>
      <c r="F1857" s="19"/>
      <c r="N1857" s="47"/>
    </row>
    <row r="1858" spans="4:14" s="20" customFormat="1" ht="13.5" x14ac:dyDescent="0.45">
      <c r="D1858" s="18"/>
      <c r="E1858" s="18"/>
      <c r="F1858" s="19"/>
      <c r="N1858" s="47"/>
    </row>
    <row r="1859" spans="4:14" s="20" customFormat="1" ht="13.5" x14ac:dyDescent="0.45">
      <c r="D1859" s="18"/>
      <c r="E1859" s="18"/>
      <c r="F1859" s="19"/>
      <c r="N1859" s="47"/>
    </row>
    <row r="1860" spans="4:14" s="20" customFormat="1" ht="13.5" x14ac:dyDescent="0.45">
      <c r="D1860" s="18"/>
      <c r="E1860" s="18"/>
      <c r="F1860" s="19"/>
      <c r="N1860" s="47"/>
    </row>
    <row r="1861" spans="4:14" s="20" customFormat="1" ht="13.5" x14ac:dyDescent="0.45">
      <c r="D1861" s="18"/>
      <c r="E1861" s="18"/>
      <c r="F1861" s="19"/>
      <c r="N1861" s="47"/>
    </row>
    <row r="1862" spans="4:14" s="20" customFormat="1" ht="13.5" x14ac:dyDescent="0.45">
      <c r="D1862" s="18"/>
      <c r="E1862" s="18"/>
      <c r="F1862" s="19"/>
      <c r="N1862" s="47"/>
    </row>
    <row r="1863" spans="4:14" s="20" customFormat="1" ht="13.5" x14ac:dyDescent="0.45">
      <c r="D1863" s="18"/>
      <c r="E1863" s="18"/>
      <c r="F1863" s="19"/>
      <c r="N1863" s="47"/>
    </row>
    <row r="1864" spans="4:14" s="20" customFormat="1" ht="13.5" x14ac:dyDescent="0.45">
      <c r="D1864" s="18"/>
      <c r="E1864" s="18"/>
      <c r="F1864" s="19"/>
      <c r="N1864" s="47"/>
    </row>
    <row r="1865" spans="4:14" s="20" customFormat="1" ht="13.5" x14ac:dyDescent="0.45">
      <c r="D1865" s="18"/>
      <c r="E1865" s="18"/>
      <c r="F1865" s="19"/>
      <c r="N1865" s="47"/>
    </row>
    <row r="1866" spans="4:14" s="20" customFormat="1" ht="13.5" x14ac:dyDescent="0.45">
      <c r="D1866" s="18"/>
      <c r="E1866" s="18"/>
      <c r="F1866" s="19"/>
      <c r="N1866" s="47"/>
    </row>
    <row r="1867" spans="4:14" s="20" customFormat="1" ht="13.5" x14ac:dyDescent="0.45">
      <c r="D1867" s="18"/>
      <c r="E1867" s="18"/>
      <c r="F1867" s="19"/>
      <c r="N1867" s="47"/>
    </row>
    <row r="1868" spans="4:14" s="20" customFormat="1" ht="13.5" x14ac:dyDescent="0.45">
      <c r="D1868" s="18"/>
      <c r="E1868" s="18"/>
      <c r="F1868" s="19"/>
      <c r="N1868" s="47"/>
    </row>
    <row r="1869" spans="4:14" s="20" customFormat="1" ht="13.5" x14ac:dyDescent="0.45">
      <c r="D1869" s="18"/>
      <c r="E1869" s="18"/>
      <c r="F1869" s="19"/>
      <c r="N1869" s="47"/>
    </row>
    <row r="1870" spans="4:14" s="20" customFormat="1" ht="13.5" x14ac:dyDescent="0.45">
      <c r="D1870" s="18"/>
      <c r="E1870" s="18"/>
      <c r="F1870" s="19"/>
      <c r="N1870" s="47"/>
    </row>
    <row r="1871" spans="4:14" s="20" customFormat="1" ht="13.5" x14ac:dyDescent="0.45">
      <c r="D1871" s="18"/>
      <c r="E1871" s="18"/>
      <c r="F1871" s="19"/>
      <c r="N1871" s="47"/>
    </row>
    <row r="1872" spans="4:14" s="20" customFormat="1" ht="13.5" x14ac:dyDescent="0.45">
      <c r="D1872" s="18"/>
      <c r="E1872" s="18"/>
      <c r="F1872" s="19"/>
      <c r="N1872" s="47"/>
    </row>
    <row r="1873" spans="4:14" s="20" customFormat="1" ht="13.5" x14ac:dyDescent="0.45">
      <c r="D1873" s="18"/>
      <c r="E1873" s="18"/>
      <c r="F1873" s="19"/>
      <c r="N1873" s="47"/>
    </row>
    <row r="1874" spans="4:14" s="20" customFormat="1" ht="13.5" x14ac:dyDescent="0.45">
      <c r="D1874" s="18"/>
      <c r="E1874" s="18"/>
      <c r="F1874" s="19"/>
      <c r="N1874" s="47"/>
    </row>
    <row r="1875" spans="4:14" s="20" customFormat="1" ht="13.5" x14ac:dyDescent="0.45">
      <c r="D1875" s="18"/>
      <c r="E1875" s="18"/>
      <c r="F1875" s="19"/>
      <c r="N1875" s="47"/>
    </row>
    <row r="1876" spans="4:14" s="20" customFormat="1" ht="13.5" x14ac:dyDescent="0.45">
      <c r="D1876" s="18"/>
      <c r="E1876" s="18"/>
      <c r="F1876" s="19"/>
      <c r="N1876" s="47"/>
    </row>
    <row r="1877" spans="4:14" s="20" customFormat="1" ht="13.5" x14ac:dyDescent="0.45">
      <c r="D1877" s="18"/>
      <c r="E1877" s="18"/>
      <c r="F1877" s="19"/>
      <c r="N1877" s="47"/>
    </row>
    <row r="1878" spans="4:14" s="20" customFormat="1" ht="13.5" x14ac:dyDescent="0.45">
      <c r="D1878" s="18"/>
      <c r="E1878" s="18"/>
      <c r="F1878" s="19"/>
      <c r="N1878" s="47"/>
    </row>
    <row r="1879" spans="4:14" s="20" customFormat="1" ht="13.5" x14ac:dyDescent="0.45">
      <c r="D1879" s="18"/>
      <c r="E1879" s="18"/>
      <c r="F1879" s="19"/>
      <c r="N1879" s="47"/>
    </row>
    <row r="1880" spans="4:14" s="20" customFormat="1" ht="13.5" x14ac:dyDescent="0.45">
      <c r="D1880" s="18"/>
      <c r="E1880" s="18"/>
      <c r="F1880" s="19"/>
      <c r="N1880" s="47"/>
    </row>
    <row r="1881" spans="4:14" s="20" customFormat="1" ht="13.5" x14ac:dyDescent="0.45">
      <c r="D1881" s="18"/>
      <c r="E1881" s="18"/>
      <c r="F1881" s="19"/>
      <c r="N1881" s="47"/>
    </row>
    <row r="1882" spans="4:14" s="20" customFormat="1" ht="13.5" x14ac:dyDescent="0.45">
      <c r="D1882" s="18"/>
      <c r="E1882" s="18"/>
      <c r="F1882" s="19"/>
      <c r="N1882" s="47"/>
    </row>
    <row r="1883" spans="4:14" s="20" customFormat="1" ht="13.5" x14ac:dyDescent="0.45">
      <c r="D1883" s="18"/>
      <c r="E1883" s="18"/>
      <c r="F1883" s="19"/>
      <c r="N1883" s="47"/>
    </row>
    <row r="1884" spans="4:14" s="20" customFormat="1" ht="13.5" x14ac:dyDescent="0.45">
      <c r="D1884" s="18"/>
      <c r="E1884" s="18"/>
      <c r="F1884" s="19"/>
      <c r="N1884" s="47"/>
    </row>
    <row r="1885" spans="4:14" s="20" customFormat="1" ht="13.5" x14ac:dyDescent="0.45">
      <c r="D1885" s="18"/>
      <c r="E1885" s="18"/>
      <c r="F1885" s="19"/>
      <c r="N1885" s="47"/>
    </row>
    <row r="1886" spans="4:14" s="20" customFormat="1" ht="13.5" x14ac:dyDescent="0.45">
      <c r="D1886" s="18"/>
      <c r="E1886" s="18"/>
      <c r="F1886" s="19"/>
      <c r="N1886" s="47"/>
    </row>
    <row r="1887" spans="4:14" s="20" customFormat="1" ht="13.5" x14ac:dyDescent="0.45">
      <c r="D1887" s="18"/>
      <c r="E1887" s="18"/>
      <c r="F1887" s="19"/>
      <c r="N1887" s="47"/>
    </row>
    <row r="1888" spans="4:14" s="20" customFormat="1" ht="13.5" x14ac:dyDescent="0.45">
      <c r="D1888" s="18"/>
      <c r="E1888" s="18"/>
      <c r="F1888" s="19"/>
      <c r="N1888" s="47"/>
    </row>
    <row r="1889" spans="4:14" s="20" customFormat="1" ht="13.5" x14ac:dyDescent="0.45">
      <c r="D1889" s="18"/>
      <c r="E1889" s="18"/>
      <c r="F1889" s="19"/>
      <c r="N1889" s="47"/>
    </row>
    <row r="1890" spans="4:14" s="20" customFormat="1" ht="13.5" x14ac:dyDescent="0.45">
      <c r="D1890" s="18"/>
      <c r="E1890" s="18"/>
      <c r="F1890" s="19"/>
      <c r="N1890" s="47"/>
    </row>
    <row r="1891" spans="4:14" s="20" customFormat="1" ht="13.5" x14ac:dyDescent="0.45">
      <c r="D1891" s="18"/>
      <c r="E1891" s="18"/>
      <c r="F1891" s="19"/>
      <c r="N1891" s="47"/>
    </row>
    <row r="1892" spans="4:14" s="20" customFormat="1" ht="13.5" x14ac:dyDescent="0.45">
      <c r="D1892" s="18"/>
      <c r="E1892" s="18"/>
      <c r="F1892" s="19"/>
      <c r="N1892" s="47"/>
    </row>
    <row r="1893" spans="4:14" s="20" customFormat="1" ht="13.5" x14ac:dyDescent="0.45">
      <c r="D1893" s="18"/>
      <c r="E1893" s="18"/>
      <c r="F1893" s="19"/>
      <c r="N1893" s="47"/>
    </row>
    <row r="1894" spans="4:14" s="20" customFormat="1" ht="13.5" x14ac:dyDescent="0.45">
      <c r="D1894" s="18"/>
      <c r="E1894" s="18"/>
      <c r="F1894" s="19"/>
      <c r="N1894" s="47"/>
    </row>
    <row r="1895" spans="4:14" s="20" customFormat="1" ht="13.5" x14ac:dyDescent="0.45">
      <c r="D1895" s="18"/>
      <c r="E1895" s="18"/>
      <c r="F1895" s="19"/>
      <c r="N1895" s="47"/>
    </row>
    <row r="1896" spans="4:14" s="20" customFormat="1" ht="13.5" x14ac:dyDescent="0.45">
      <c r="D1896" s="18"/>
      <c r="E1896" s="18"/>
      <c r="F1896" s="19"/>
      <c r="N1896" s="47"/>
    </row>
    <row r="1897" spans="4:14" s="20" customFormat="1" ht="13.5" x14ac:dyDescent="0.45">
      <c r="D1897" s="18"/>
      <c r="E1897" s="18"/>
      <c r="F1897" s="19"/>
      <c r="N1897" s="47"/>
    </row>
    <row r="1898" spans="4:14" s="20" customFormat="1" ht="13.5" x14ac:dyDescent="0.45">
      <c r="D1898" s="18"/>
      <c r="E1898" s="18"/>
      <c r="F1898" s="19"/>
      <c r="N1898" s="47"/>
    </row>
    <row r="1899" spans="4:14" s="20" customFormat="1" ht="13.5" x14ac:dyDescent="0.45">
      <c r="D1899" s="18"/>
      <c r="E1899" s="18"/>
      <c r="F1899" s="19"/>
      <c r="N1899" s="47"/>
    </row>
    <row r="1900" spans="4:14" s="20" customFormat="1" ht="13.5" x14ac:dyDescent="0.45">
      <c r="D1900" s="18"/>
      <c r="E1900" s="18"/>
      <c r="F1900" s="19"/>
      <c r="N1900" s="47"/>
    </row>
    <row r="1901" spans="4:14" s="20" customFormat="1" ht="13.5" x14ac:dyDescent="0.45">
      <c r="D1901" s="18"/>
      <c r="E1901" s="18"/>
      <c r="F1901" s="19"/>
      <c r="N1901" s="47"/>
    </row>
    <row r="1902" spans="4:14" s="20" customFormat="1" ht="13.5" x14ac:dyDescent="0.45">
      <c r="D1902" s="18"/>
      <c r="E1902" s="18"/>
      <c r="F1902" s="19"/>
      <c r="N1902" s="47"/>
    </row>
    <row r="1903" spans="4:14" s="20" customFormat="1" ht="13.5" x14ac:dyDescent="0.45">
      <c r="D1903" s="18"/>
      <c r="E1903" s="18"/>
      <c r="F1903" s="19"/>
      <c r="N1903" s="47"/>
    </row>
    <row r="1904" spans="4:14" s="20" customFormat="1" ht="13.5" x14ac:dyDescent="0.45">
      <c r="D1904" s="18"/>
      <c r="E1904" s="18"/>
      <c r="F1904" s="19"/>
      <c r="N1904" s="47"/>
    </row>
    <row r="1905" spans="4:14" s="20" customFormat="1" ht="13.5" x14ac:dyDescent="0.45">
      <c r="D1905" s="18"/>
      <c r="E1905" s="18"/>
      <c r="F1905" s="19"/>
      <c r="N1905" s="47"/>
    </row>
    <row r="1906" spans="4:14" s="20" customFormat="1" ht="13.5" x14ac:dyDescent="0.45">
      <c r="D1906" s="18"/>
      <c r="E1906" s="18"/>
      <c r="F1906" s="19"/>
      <c r="N1906" s="47"/>
    </row>
    <row r="1907" spans="4:14" s="20" customFormat="1" ht="13.5" x14ac:dyDescent="0.45">
      <c r="D1907" s="18"/>
      <c r="E1907" s="18"/>
      <c r="F1907" s="19"/>
      <c r="N1907" s="47"/>
    </row>
    <row r="1908" spans="4:14" s="20" customFormat="1" ht="13.5" x14ac:dyDescent="0.45">
      <c r="D1908" s="18"/>
      <c r="E1908" s="18"/>
      <c r="F1908" s="19"/>
      <c r="N1908" s="47"/>
    </row>
    <row r="1909" spans="4:14" s="20" customFormat="1" ht="13.5" x14ac:dyDescent="0.45">
      <c r="D1909" s="18"/>
      <c r="E1909" s="18"/>
      <c r="F1909" s="19"/>
      <c r="N1909" s="47"/>
    </row>
    <row r="1910" spans="4:14" s="20" customFormat="1" ht="13.5" x14ac:dyDescent="0.45">
      <c r="D1910" s="18"/>
      <c r="E1910" s="18"/>
      <c r="F1910" s="19"/>
      <c r="N1910" s="47"/>
    </row>
    <row r="1911" spans="4:14" s="20" customFormat="1" ht="13.5" x14ac:dyDescent="0.45">
      <c r="D1911" s="18"/>
      <c r="E1911" s="18"/>
      <c r="F1911" s="19"/>
      <c r="N1911" s="47"/>
    </row>
    <row r="1912" spans="4:14" s="20" customFormat="1" ht="13.5" x14ac:dyDescent="0.45">
      <c r="D1912" s="18"/>
      <c r="E1912" s="18"/>
      <c r="F1912" s="19"/>
      <c r="N1912" s="47"/>
    </row>
    <row r="1913" spans="4:14" s="20" customFormat="1" ht="13.5" x14ac:dyDescent="0.45">
      <c r="D1913" s="18"/>
      <c r="E1913" s="18"/>
      <c r="F1913" s="19"/>
      <c r="N1913" s="47"/>
    </row>
    <row r="1914" spans="4:14" s="20" customFormat="1" ht="13.5" x14ac:dyDescent="0.45">
      <c r="D1914" s="18"/>
      <c r="E1914" s="18"/>
      <c r="F1914" s="19"/>
      <c r="N1914" s="47"/>
    </row>
    <row r="1915" spans="4:14" s="20" customFormat="1" ht="13.5" x14ac:dyDescent="0.45">
      <c r="D1915" s="18"/>
      <c r="E1915" s="18"/>
      <c r="F1915" s="19"/>
      <c r="N1915" s="47"/>
    </row>
    <row r="1916" spans="4:14" s="20" customFormat="1" ht="13.5" x14ac:dyDescent="0.45">
      <c r="D1916" s="18"/>
      <c r="E1916" s="18"/>
      <c r="F1916" s="19"/>
      <c r="N1916" s="47"/>
    </row>
    <row r="1917" spans="4:14" s="20" customFormat="1" ht="13.5" x14ac:dyDescent="0.45">
      <c r="D1917" s="18"/>
      <c r="E1917" s="18"/>
      <c r="F1917" s="19"/>
      <c r="N1917" s="47"/>
    </row>
    <row r="1918" spans="4:14" s="20" customFormat="1" ht="13.5" x14ac:dyDescent="0.45">
      <c r="D1918" s="18"/>
      <c r="E1918" s="18"/>
      <c r="F1918" s="19"/>
      <c r="N1918" s="47"/>
    </row>
    <row r="1919" spans="4:14" s="20" customFormat="1" ht="13.5" x14ac:dyDescent="0.45">
      <c r="D1919" s="18"/>
      <c r="E1919" s="18"/>
      <c r="F1919" s="19"/>
      <c r="N1919" s="47"/>
    </row>
    <row r="1920" spans="4:14" s="20" customFormat="1" ht="13.5" x14ac:dyDescent="0.45">
      <c r="D1920" s="18"/>
      <c r="E1920" s="18"/>
      <c r="F1920" s="19"/>
      <c r="N1920" s="47"/>
    </row>
    <row r="1921" spans="4:14" s="20" customFormat="1" ht="13.5" x14ac:dyDescent="0.45">
      <c r="D1921" s="18"/>
      <c r="E1921" s="18"/>
      <c r="F1921" s="19"/>
      <c r="N1921" s="47"/>
    </row>
    <row r="1922" spans="4:14" s="20" customFormat="1" ht="13.5" x14ac:dyDescent="0.45">
      <c r="D1922" s="18"/>
      <c r="E1922" s="18"/>
      <c r="F1922" s="19"/>
      <c r="N1922" s="47"/>
    </row>
    <row r="1923" spans="4:14" s="20" customFormat="1" ht="13.5" x14ac:dyDescent="0.45">
      <c r="D1923" s="18"/>
      <c r="E1923" s="18"/>
      <c r="F1923" s="19"/>
      <c r="N1923" s="47"/>
    </row>
    <row r="1924" spans="4:14" s="20" customFormat="1" ht="13.5" x14ac:dyDescent="0.45">
      <c r="D1924" s="18"/>
      <c r="E1924" s="18"/>
      <c r="F1924" s="19"/>
      <c r="N1924" s="47"/>
    </row>
    <row r="1925" spans="4:14" s="20" customFormat="1" ht="13.5" x14ac:dyDescent="0.45">
      <c r="D1925" s="18"/>
      <c r="E1925" s="18"/>
      <c r="F1925" s="19"/>
      <c r="N1925" s="47"/>
    </row>
    <row r="1926" spans="4:14" s="20" customFormat="1" ht="13.5" x14ac:dyDescent="0.45">
      <c r="D1926" s="18"/>
      <c r="E1926" s="18"/>
      <c r="F1926" s="19"/>
      <c r="N1926" s="47"/>
    </row>
    <row r="1927" spans="4:14" s="20" customFormat="1" ht="13.5" x14ac:dyDescent="0.45">
      <c r="D1927" s="18"/>
      <c r="E1927" s="18"/>
      <c r="F1927" s="19"/>
      <c r="N1927" s="47"/>
    </row>
    <row r="1928" spans="4:14" s="20" customFormat="1" ht="13.5" x14ac:dyDescent="0.45">
      <c r="D1928" s="18"/>
      <c r="E1928" s="18"/>
      <c r="F1928" s="19"/>
      <c r="N1928" s="47"/>
    </row>
    <row r="1929" spans="4:14" s="20" customFormat="1" ht="13.5" x14ac:dyDescent="0.45">
      <c r="D1929" s="18"/>
      <c r="E1929" s="18"/>
      <c r="F1929" s="19"/>
      <c r="N1929" s="47"/>
    </row>
    <row r="1930" spans="4:14" s="20" customFormat="1" ht="13.5" x14ac:dyDescent="0.45">
      <c r="D1930" s="18"/>
      <c r="E1930" s="18"/>
      <c r="F1930" s="19"/>
      <c r="N1930" s="47"/>
    </row>
    <row r="1931" spans="4:14" s="20" customFormat="1" ht="13.5" x14ac:dyDescent="0.45">
      <c r="D1931" s="18"/>
      <c r="E1931" s="18"/>
      <c r="F1931" s="19"/>
      <c r="N1931" s="47"/>
    </row>
    <row r="1932" spans="4:14" s="20" customFormat="1" ht="13.5" x14ac:dyDescent="0.45">
      <c r="D1932" s="18"/>
      <c r="E1932" s="18"/>
      <c r="F1932" s="19"/>
      <c r="N1932" s="47"/>
    </row>
    <row r="1933" spans="4:14" s="20" customFormat="1" ht="13.5" x14ac:dyDescent="0.45">
      <c r="D1933" s="18"/>
      <c r="E1933" s="18"/>
      <c r="F1933" s="19"/>
      <c r="N1933" s="47"/>
    </row>
    <row r="1934" spans="4:14" s="20" customFormat="1" ht="13.5" x14ac:dyDescent="0.45">
      <c r="D1934" s="18"/>
      <c r="E1934" s="18"/>
      <c r="F1934" s="19"/>
      <c r="N1934" s="47"/>
    </row>
    <row r="1935" spans="4:14" s="20" customFormat="1" ht="13.5" x14ac:dyDescent="0.45">
      <c r="D1935" s="18"/>
      <c r="E1935" s="18"/>
      <c r="F1935" s="19"/>
      <c r="N1935" s="47"/>
    </row>
    <row r="1936" spans="4:14" s="20" customFormat="1" ht="13.5" x14ac:dyDescent="0.45">
      <c r="D1936" s="18"/>
      <c r="E1936" s="18"/>
      <c r="F1936" s="19"/>
      <c r="N1936" s="47"/>
    </row>
    <row r="1937" spans="4:14" s="20" customFormat="1" ht="13.5" x14ac:dyDescent="0.45">
      <c r="D1937" s="18"/>
      <c r="E1937" s="18"/>
      <c r="F1937" s="19"/>
      <c r="N1937" s="47"/>
    </row>
    <row r="1938" spans="4:14" s="20" customFormat="1" ht="13.5" x14ac:dyDescent="0.45">
      <c r="D1938" s="18"/>
      <c r="E1938" s="18"/>
      <c r="F1938" s="19"/>
      <c r="N1938" s="47"/>
    </row>
    <row r="1939" spans="4:14" s="20" customFormat="1" ht="13.5" x14ac:dyDescent="0.45">
      <c r="D1939" s="18"/>
      <c r="E1939" s="18"/>
      <c r="F1939" s="19"/>
      <c r="N1939" s="47"/>
    </row>
    <row r="1940" spans="4:14" s="20" customFormat="1" ht="13.5" x14ac:dyDescent="0.45">
      <c r="D1940" s="18"/>
      <c r="E1940" s="18"/>
      <c r="F1940" s="19"/>
      <c r="N1940" s="47"/>
    </row>
    <row r="1941" spans="4:14" s="20" customFormat="1" ht="13.5" x14ac:dyDescent="0.45">
      <c r="D1941" s="18"/>
      <c r="E1941" s="18"/>
      <c r="F1941" s="19"/>
      <c r="N1941" s="47"/>
    </row>
    <row r="1942" spans="4:14" s="20" customFormat="1" ht="13.5" x14ac:dyDescent="0.45">
      <c r="D1942" s="18"/>
      <c r="E1942" s="18"/>
      <c r="F1942" s="19"/>
      <c r="N1942" s="47"/>
    </row>
    <row r="1943" spans="4:14" s="20" customFormat="1" ht="13.5" x14ac:dyDescent="0.45">
      <c r="D1943" s="18"/>
      <c r="E1943" s="18"/>
      <c r="F1943" s="19"/>
      <c r="N1943" s="47"/>
    </row>
    <row r="1944" spans="4:14" s="20" customFormat="1" ht="13.5" x14ac:dyDescent="0.45">
      <c r="D1944" s="18"/>
      <c r="E1944" s="18"/>
      <c r="F1944" s="19"/>
      <c r="N1944" s="47"/>
    </row>
    <row r="1945" spans="4:14" s="20" customFormat="1" ht="13.5" x14ac:dyDescent="0.45">
      <c r="D1945" s="18"/>
      <c r="E1945" s="18"/>
      <c r="F1945" s="19"/>
      <c r="N1945" s="47"/>
    </row>
    <row r="1946" spans="4:14" s="20" customFormat="1" ht="13.5" x14ac:dyDescent="0.45">
      <c r="D1946" s="18"/>
      <c r="E1946" s="18"/>
      <c r="F1946" s="19"/>
      <c r="N1946" s="47"/>
    </row>
    <row r="1947" spans="4:14" s="20" customFormat="1" ht="13.5" x14ac:dyDescent="0.45">
      <c r="D1947" s="18"/>
      <c r="E1947" s="18"/>
      <c r="F1947" s="19"/>
      <c r="N1947" s="47"/>
    </row>
    <row r="1948" spans="4:14" s="20" customFormat="1" ht="13.5" x14ac:dyDescent="0.45">
      <c r="D1948" s="18"/>
      <c r="E1948" s="18"/>
      <c r="F1948" s="19"/>
      <c r="N1948" s="47"/>
    </row>
    <row r="1949" spans="4:14" s="20" customFormat="1" ht="13.5" x14ac:dyDescent="0.45">
      <c r="D1949" s="18"/>
      <c r="E1949" s="18"/>
      <c r="F1949" s="19"/>
      <c r="N1949" s="47"/>
    </row>
    <row r="1950" spans="4:14" s="20" customFormat="1" ht="13.5" x14ac:dyDescent="0.45">
      <c r="D1950" s="18"/>
      <c r="E1950" s="18"/>
      <c r="F1950" s="19"/>
      <c r="N1950" s="47"/>
    </row>
    <row r="1951" spans="4:14" s="20" customFormat="1" ht="13.5" x14ac:dyDescent="0.45">
      <c r="D1951" s="18"/>
      <c r="E1951" s="18"/>
      <c r="F1951" s="19"/>
      <c r="N1951" s="47"/>
    </row>
    <row r="1952" spans="4:14" s="20" customFormat="1" ht="13.5" x14ac:dyDescent="0.45">
      <c r="D1952" s="18"/>
      <c r="E1952" s="18"/>
      <c r="F1952" s="19"/>
      <c r="N1952" s="47"/>
    </row>
    <row r="1953" spans="4:14" s="20" customFormat="1" ht="13.5" x14ac:dyDescent="0.45">
      <c r="D1953" s="18"/>
      <c r="E1953" s="18"/>
      <c r="F1953" s="19"/>
      <c r="N1953" s="47"/>
    </row>
    <row r="1954" spans="4:14" s="20" customFormat="1" ht="13.5" x14ac:dyDescent="0.45">
      <c r="D1954" s="18"/>
      <c r="E1954" s="18"/>
      <c r="F1954" s="19"/>
      <c r="N1954" s="47"/>
    </row>
    <row r="1955" spans="4:14" s="20" customFormat="1" ht="13.5" x14ac:dyDescent="0.45">
      <c r="D1955" s="18"/>
      <c r="E1955" s="18"/>
      <c r="F1955" s="19"/>
      <c r="N1955" s="47"/>
    </row>
    <row r="1956" spans="4:14" s="20" customFormat="1" ht="13.5" x14ac:dyDescent="0.45">
      <c r="D1956" s="18"/>
      <c r="E1956" s="18"/>
      <c r="F1956" s="19"/>
      <c r="N1956" s="47"/>
    </row>
    <row r="1957" spans="4:14" s="20" customFormat="1" ht="13.5" x14ac:dyDescent="0.45">
      <c r="D1957" s="18"/>
      <c r="E1957" s="18"/>
      <c r="F1957" s="19"/>
      <c r="N1957" s="47"/>
    </row>
    <row r="1958" spans="4:14" s="20" customFormat="1" ht="13.5" x14ac:dyDescent="0.45">
      <c r="D1958" s="18"/>
      <c r="E1958" s="18"/>
      <c r="F1958" s="19"/>
      <c r="N1958" s="47"/>
    </row>
    <row r="1959" spans="4:14" s="20" customFormat="1" ht="13.5" x14ac:dyDescent="0.45">
      <c r="D1959" s="18"/>
      <c r="E1959" s="18"/>
      <c r="F1959" s="19"/>
      <c r="N1959" s="47"/>
    </row>
    <row r="1960" spans="4:14" s="20" customFormat="1" ht="13.5" x14ac:dyDescent="0.45">
      <c r="D1960" s="18"/>
      <c r="E1960" s="18"/>
      <c r="F1960" s="19"/>
      <c r="N1960" s="47"/>
    </row>
    <row r="1961" spans="4:14" s="20" customFormat="1" ht="13.5" x14ac:dyDescent="0.45">
      <c r="D1961" s="18"/>
      <c r="E1961" s="18"/>
      <c r="F1961" s="19"/>
      <c r="N1961" s="47"/>
    </row>
    <row r="1962" spans="4:14" s="20" customFormat="1" ht="13.5" x14ac:dyDescent="0.45">
      <c r="D1962" s="18"/>
      <c r="E1962" s="18"/>
      <c r="F1962" s="19"/>
      <c r="N1962" s="47"/>
    </row>
    <row r="1963" spans="4:14" s="20" customFormat="1" ht="13.5" x14ac:dyDescent="0.45">
      <c r="D1963" s="18"/>
      <c r="E1963" s="18"/>
      <c r="F1963" s="19"/>
      <c r="N1963" s="47"/>
    </row>
    <row r="1964" spans="4:14" s="20" customFormat="1" ht="13.5" x14ac:dyDescent="0.45">
      <c r="D1964" s="18"/>
      <c r="E1964" s="18"/>
      <c r="F1964" s="19"/>
      <c r="N1964" s="47"/>
    </row>
    <row r="1965" spans="4:14" s="20" customFormat="1" ht="13.5" x14ac:dyDescent="0.45">
      <c r="D1965" s="18"/>
      <c r="E1965" s="18"/>
      <c r="F1965" s="19"/>
      <c r="N1965" s="47"/>
    </row>
    <row r="1966" spans="4:14" s="20" customFormat="1" ht="13.5" x14ac:dyDescent="0.45">
      <c r="D1966" s="18"/>
      <c r="E1966" s="18"/>
      <c r="F1966" s="19"/>
      <c r="N1966" s="47"/>
    </row>
    <row r="1967" spans="4:14" s="20" customFormat="1" ht="13.5" x14ac:dyDescent="0.45">
      <c r="D1967" s="18"/>
      <c r="E1967" s="18"/>
      <c r="F1967" s="19"/>
      <c r="N1967" s="47"/>
    </row>
    <row r="1968" spans="4:14" s="20" customFormat="1" ht="13.5" x14ac:dyDescent="0.45">
      <c r="D1968" s="18"/>
      <c r="E1968" s="18"/>
      <c r="F1968" s="19"/>
      <c r="N1968" s="47"/>
    </row>
    <row r="1969" spans="4:14" s="20" customFormat="1" ht="13.5" x14ac:dyDescent="0.45">
      <c r="D1969" s="18"/>
      <c r="E1969" s="18"/>
      <c r="F1969" s="19"/>
      <c r="N1969" s="47"/>
    </row>
    <row r="1970" spans="4:14" s="20" customFormat="1" ht="13.5" x14ac:dyDescent="0.45">
      <c r="D1970" s="18"/>
      <c r="E1970" s="18"/>
      <c r="F1970" s="19"/>
      <c r="N1970" s="47"/>
    </row>
    <row r="1971" spans="4:14" s="20" customFormat="1" ht="13.5" x14ac:dyDescent="0.45">
      <c r="D1971" s="18"/>
      <c r="E1971" s="18"/>
      <c r="F1971" s="19"/>
      <c r="N1971" s="47"/>
    </row>
    <row r="1972" spans="4:14" s="20" customFormat="1" ht="13.5" x14ac:dyDescent="0.45">
      <c r="D1972" s="18"/>
      <c r="E1972" s="18"/>
      <c r="F1972" s="19"/>
      <c r="N1972" s="47"/>
    </row>
    <row r="1973" spans="4:14" s="20" customFormat="1" ht="13.5" x14ac:dyDescent="0.45">
      <c r="D1973" s="18"/>
      <c r="E1973" s="18"/>
      <c r="F1973" s="19"/>
      <c r="N1973" s="47"/>
    </row>
    <row r="1974" spans="4:14" s="20" customFormat="1" ht="13.5" x14ac:dyDescent="0.45">
      <c r="D1974" s="18"/>
      <c r="E1974" s="18"/>
      <c r="F1974" s="19"/>
      <c r="N1974" s="47"/>
    </row>
    <row r="1975" spans="4:14" s="20" customFormat="1" ht="13.5" x14ac:dyDescent="0.45">
      <c r="D1975" s="18"/>
      <c r="E1975" s="18"/>
      <c r="F1975" s="19"/>
      <c r="N1975" s="47"/>
    </row>
    <row r="1976" spans="4:14" s="20" customFormat="1" ht="13.5" x14ac:dyDescent="0.45">
      <c r="D1976" s="18"/>
      <c r="E1976" s="18"/>
      <c r="F1976" s="19"/>
      <c r="N1976" s="47"/>
    </row>
    <row r="1977" spans="4:14" s="20" customFormat="1" ht="13.5" x14ac:dyDescent="0.45">
      <c r="D1977" s="18"/>
      <c r="E1977" s="18"/>
      <c r="F1977" s="19"/>
      <c r="N1977" s="47"/>
    </row>
    <row r="1978" spans="4:14" s="20" customFormat="1" ht="13.5" x14ac:dyDescent="0.45">
      <c r="D1978" s="18"/>
      <c r="E1978" s="18"/>
      <c r="F1978" s="19"/>
      <c r="N1978" s="47"/>
    </row>
    <row r="1979" spans="4:14" s="20" customFormat="1" ht="13.5" x14ac:dyDescent="0.45">
      <c r="D1979" s="18"/>
      <c r="E1979" s="18"/>
      <c r="F1979" s="19"/>
      <c r="N1979" s="47"/>
    </row>
    <row r="1980" spans="4:14" s="20" customFormat="1" ht="13.5" x14ac:dyDescent="0.45">
      <c r="D1980" s="18"/>
      <c r="E1980" s="18"/>
      <c r="F1980" s="19"/>
      <c r="N1980" s="47"/>
    </row>
    <row r="1981" spans="4:14" s="20" customFormat="1" ht="13.5" x14ac:dyDescent="0.45">
      <c r="D1981" s="18"/>
      <c r="E1981" s="18"/>
      <c r="F1981" s="19"/>
      <c r="N1981" s="47"/>
    </row>
    <row r="1982" spans="4:14" s="20" customFormat="1" ht="13.5" x14ac:dyDescent="0.45">
      <c r="D1982" s="18"/>
      <c r="E1982" s="18"/>
      <c r="F1982" s="19"/>
      <c r="N1982" s="47"/>
    </row>
    <row r="1983" spans="4:14" s="20" customFormat="1" ht="13.5" x14ac:dyDescent="0.45">
      <c r="D1983" s="18"/>
      <c r="E1983" s="18"/>
      <c r="F1983" s="19"/>
      <c r="N1983" s="47"/>
    </row>
    <row r="1984" spans="4:14" s="20" customFormat="1" ht="13.5" x14ac:dyDescent="0.45">
      <c r="D1984" s="18"/>
      <c r="E1984" s="18"/>
      <c r="F1984" s="19"/>
      <c r="N1984" s="47"/>
    </row>
    <row r="1985" spans="4:14" s="20" customFormat="1" ht="13.5" x14ac:dyDescent="0.45">
      <c r="D1985" s="18"/>
      <c r="E1985" s="18"/>
      <c r="F1985" s="19"/>
      <c r="N1985" s="47"/>
    </row>
    <row r="1986" spans="4:14" s="20" customFormat="1" ht="13.5" x14ac:dyDescent="0.45">
      <c r="D1986" s="18"/>
      <c r="E1986" s="18"/>
      <c r="F1986" s="19"/>
      <c r="N1986" s="47"/>
    </row>
    <row r="1987" spans="4:14" s="20" customFormat="1" ht="13.5" x14ac:dyDescent="0.45">
      <c r="D1987" s="18"/>
      <c r="E1987" s="18"/>
      <c r="F1987" s="19"/>
      <c r="N1987" s="47"/>
    </row>
    <row r="1988" spans="4:14" s="20" customFormat="1" ht="13.5" x14ac:dyDescent="0.45">
      <c r="D1988" s="18"/>
      <c r="E1988" s="18"/>
      <c r="F1988" s="19"/>
      <c r="N1988" s="47"/>
    </row>
    <row r="1989" spans="4:14" s="20" customFormat="1" ht="13.5" x14ac:dyDescent="0.45">
      <c r="D1989" s="18"/>
      <c r="E1989" s="18"/>
      <c r="F1989" s="19"/>
      <c r="N1989" s="47"/>
    </row>
    <row r="1990" spans="4:14" s="20" customFormat="1" ht="13.5" x14ac:dyDescent="0.45">
      <c r="D1990" s="18"/>
      <c r="E1990" s="18"/>
      <c r="F1990" s="19"/>
      <c r="N1990" s="47"/>
    </row>
    <row r="1991" spans="4:14" s="20" customFormat="1" ht="13.5" x14ac:dyDescent="0.45">
      <c r="D1991" s="18"/>
      <c r="E1991" s="18"/>
      <c r="F1991" s="19"/>
      <c r="N1991" s="47"/>
    </row>
    <row r="1992" spans="4:14" s="20" customFormat="1" ht="13.5" x14ac:dyDescent="0.45">
      <c r="D1992" s="18"/>
      <c r="E1992" s="18"/>
      <c r="F1992" s="19"/>
      <c r="N1992" s="47"/>
    </row>
    <row r="1993" spans="4:14" s="20" customFormat="1" ht="13.5" x14ac:dyDescent="0.45">
      <c r="D1993" s="18"/>
      <c r="E1993" s="18"/>
      <c r="F1993" s="19"/>
      <c r="N1993" s="47"/>
    </row>
    <row r="1994" spans="4:14" s="20" customFormat="1" ht="13.5" x14ac:dyDescent="0.45">
      <c r="D1994" s="18"/>
      <c r="E1994" s="18"/>
      <c r="F1994" s="19"/>
      <c r="N1994" s="47"/>
    </row>
    <row r="1995" spans="4:14" s="20" customFormat="1" ht="13.5" x14ac:dyDescent="0.45">
      <c r="D1995" s="18"/>
      <c r="E1995" s="18"/>
      <c r="F1995" s="19"/>
      <c r="N1995" s="47"/>
    </row>
    <row r="1996" spans="4:14" s="20" customFormat="1" ht="13.5" x14ac:dyDescent="0.45">
      <c r="D1996" s="18"/>
      <c r="E1996" s="18"/>
      <c r="F1996" s="19"/>
      <c r="N1996" s="47"/>
    </row>
    <row r="1997" spans="4:14" s="20" customFormat="1" ht="13.5" x14ac:dyDescent="0.45">
      <c r="D1997" s="18"/>
      <c r="E1997" s="18"/>
      <c r="F1997" s="19"/>
      <c r="N1997" s="47"/>
    </row>
    <row r="1998" spans="4:14" s="20" customFormat="1" ht="13.5" x14ac:dyDescent="0.45">
      <c r="D1998" s="18"/>
      <c r="E1998" s="18"/>
      <c r="F1998" s="19"/>
      <c r="N1998" s="47"/>
    </row>
    <row r="1999" spans="4:14" s="20" customFormat="1" ht="13.5" x14ac:dyDescent="0.45">
      <c r="D1999" s="18"/>
      <c r="E1999" s="18"/>
      <c r="F1999" s="19"/>
      <c r="N1999" s="47"/>
    </row>
    <row r="2000" spans="4:14" s="20" customFormat="1" ht="13.5" x14ac:dyDescent="0.45">
      <c r="D2000" s="18"/>
      <c r="E2000" s="18"/>
      <c r="F2000" s="19"/>
      <c r="N2000" s="47"/>
    </row>
    <row r="2001" spans="4:14" s="20" customFormat="1" ht="13.5" x14ac:dyDescent="0.45">
      <c r="D2001" s="18"/>
      <c r="E2001" s="18"/>
      <c r="F2001" s="19"/>
      <c r="N2001" s="47"/>
    </row>
    <row r="2002" spans="4:14" s="20" customFormat="1" ht="13.5" x14ac:dyDescent="0.45">
      <c r="D2002" s="18"/>
      <c r="E2002" s="18"/>
      <c r="F2002" s="19"/>
      <c r="N2002" s="47"/>
    </row>
    <row r="2003" spans="4:14" s="20" customFormat="1" ht="13.5" x14ac:dyDescent="0.45">
      <c r="D2003" s="18"/>
      <c r="E2003" s="18"/>
      <c r="F2003" s="19"/>
      <c r="N2003" s="47"/>
    </row>
    <row r="2004" spans="4:14" s="20" customFormat="1" ht="13.5" x14ac:dyDescent="0.45">
      <c r="D2004" s="18"/>
      <c r="E2004" s="18"/>
      <c r="F2004" s="19"/>
      <c r="N2004" s="47"/>
    </row>
    <row r="2005" spans="4:14" s="20" customFormat="1" ht="13.5" x14ac:dyDescent="0.45">
      <c r="D2005" s="18"/>
      <c r="E2005" s="18"/>
      <c r="F2005" s="19"/>
      <c r="N2005" s="47"/>
    </row>
    <row r="2006" spans="4:14" s="20" customFormat="1" ht="13.5" x14ac:dyDescent="0.45">
      <c r="D2006" s="18"/>
      <c r="E2006" s="18"/>
      <c r="F2006" s="19"/>
      <c r="N2006" s="47"/>
    </row>
    <row r="2007" spans="4:14" s="20" customFormat="1" ht="13.5" x14ac:dyDescent="0.45">
      <c r="D2007" s="18"/>
      <c r="E2007" s="18"/>
      <c r="F2007" s="19"/>
      <c r="N2007" s="47"/>
    </row>
    <row r="2008" spans="4:14" s="20" customFormat="1" ht="13.5" x14ac:dyDescent="0.45">
      <c r="D2008" s="18"/>
      <c r="E2008" s="18"/>
      <c r="F2008" s="19"/>
      <c r="N2008" s="47"/>
    </row>
    <row r="2009" spans="4:14" s="20" customFormat="1" ht="13.5" x14ac:dyDescent="0.45">
      <c r="D2009" s="18"/>
      <c r="E2009" s="18"/>
      <c r="F2009" s="19"/>
      <c r="N2009" s="47"/>
    </row>
    <row r="2010" spans="4:14" s="20" customFormat="1" ht="13.5" x14ac:dyDescent="0.45">
      <c r="D2010" s="18"/>
      <c r="E2010" s="18"/>
      <c r="F2010" s="19"/>
      <c r="N2010" s="47"/>
    </row>
    <row r="2011" spans="4:14" s="20" customFormat="1" ht="13.5" x14ac:dyDescent="0.45">
      <c r="D2011" s="18"/>
      <c r="E2011" s="18"/>
      <c r="F2011" s="19"/>
      <c r="N2011" s="47"/>
    </row>
    <row r="2012" spans="4:14" s="20" customFormat="1" ht="13.5" x14ac:dyDescent="0.45">
      <c r="D2012" s="18"/>
      <c r="E2012" s="18"/>
      <c r="F2012" s="19"/>
      <c r="N2012" s="47"/>
    </row>
    <row r="2013" spans="4:14" s="20" customFormat="1" ht="13.5" x14ac:dyDescent="0.45">
      <c r="D2013" s="18"/>
      <c r="E2013" s="18"/>
      <c r="F2013" s="19"/>
      <c r="N2013" s="47"/>
    </row>
    <row r="2014" spans="4:14" s="20" customFormat="1" ht="13.5" x14ac:dyDescent="0.45">
      <c r="D2014" s="18"/>
      <c r="E2014" s="18"/>
      <c r="F2014" s="19"/>
      <c r="N2014" s="47"/>
    </row>
    <row r="2015" spans="4:14" s="20" customFormat="1" ht="13.5" x14ac:dyDescent="0.45">
      <c r="D2015" s="18"/>
      <c r="E2015" s="18"/>
      <c r="F2015" s="19"/>
      <c r="N2015" s="47"/>
    </row>
    <row r="2016" spans="4:14" s="20" customFormat="1" ht="13.5" x14ac:dyDescent="0.45">
      <c r="D2016" s="18"/>
      <c r="E2016" s="18"/>
      <c r="F2016" s="19"/>
      <c r="N2016" s="47"/>
    </row>
    <row r="2017" spans="4:14" s="20" customFormat="1" ht="13.5" x14ac:dyDescent="0.45">
      <c r="D2017" s="18"/>
      <c r="E2017" s="18"/>
      <c r="F2017" s="19"/>
      <c r="N2017" s="47"/>
    </row>
    <row r="2018" spans="4:14" s="20" customFormat="1" ht="13.5" x14ac:dyDescent="0.45">
      <c r="D2018" s="18"/>
      <c r="E2018" s="18"/>
      <c r="F2018" s="19"/>
      <c r="N2018" s="47"/>
    </row>
    <row r="2019" spans="4:14" s="20" customFormat="1" ht="13.5" x14ac:dyDescent="0.45">
      <c r="D2019" s="18"/>
      <c r="E2019" s="18"/>
      <c r="F2019" s="19"/>
      <c r="N2019" s="47"/>
    </row>
    <row r="2020" spans="4:14" s="20" customFormat="1" ht="13.5" x14ac:dyDescent="0.45">
      <c r="D2020" s="18"/>
      <c r="E2020" s="18"/>
      <c r="F2020" s="19"/>
      <c r="N2020" s="47"/>
    </row>
    <row r="2021" spans="4:14" s="20" customFormat="1" ht="13.5" x14ac:dyDescent="0.45">
      <c r="D2021" s="18"/>
      <c r="E2021" s="18"/>
      <c r="F2021" s="19"/>
      <c r="N2021" s="47"/>
    </row>
    <row r="2022" spans="4:14" s="20" customFormat="1" ht="13.5" x14ac:dyDescent="0.45">
      <c r="D2022" s="18"/>
      <c r="E2022" s="18"/>
      <c r="F2022" s="19"/>
      <c r="N2022" s="47"/>
    </row>
    <row r="2023" spans="4:14" s="20" customFormat="1" ht="13.5" x14ac:dyDescent="0.45">
      <c r="D2023" s="18"/>
      <c r="E2023" s="18"/>
      <c r="F2023" s="19"/>
      <c r="N2023" s="47"/>
    </row>
    <row r="2024" spans="4:14" s="20" customFormat="1" ht="13.5" x14ac:dyDescent="0.45">
      <c r="D2024" s="18"/>
      <c r="E2024" s="18"/>
      <c r="F2024" s="19"/>
      <c r="N2024" s="47"/>
    </row>
    <row r="2025" spans="4:14" s="20" customFormat="1" ht="13.5" x14ac:dyDescent="0.45">
      <c r="D2025" s="18"/>
      <c r="E2025" s="18"/>
      <c r="F2025" s="19"/>
      <c r="N2025" s="47"/>
    </row>
    <row r="2026" spans="4:14" s="20" customFormat="1" ht="13.5" x14ac:dyDescent="0.45">
      <c r="D2026" s="18"/>
      <c r="E2026" s="18"/>
      <c r="F2026" s="19"/>
      <c r="N2026" s="47"/>
    </row>
    <row r="2027" spans="4:14" s="20" customFormat="1" ht="13.5" x14ac:dyDescent="0.45">
      <c r="D2027" s="18"/>
      <c r="E2027" s="18"/>
      <c r="F2027" s="19"/>
      <c r="N2027" s="47"/>
    </row>
    <row r="2028" spans="4:14" s="20" customFormat="1" ht="13.5" x14ac:dyDescent="0.45">
      <c r="D2028" s="18"/>
      <c r="E2028" s="18"/>
      <c r="F2028" s="19"/>
      <c r="N2028" s="47"/>
    </row>
    <row r="2029" spans="4:14" s="20" customFormat="1" ht="13.5" x14ac:dyDescent="0.45">
      <c r="D2029" s="18"/>
      <c r="E2029" s="18"/>
      <c r="F2029" s="19"/>
      <c r="N2029" s="47"/>
    </row>
    <row r="2030" spans="4:14" s="20" customFormat="1" ht="13.5" x14ac:dyDescent="0.45">
      <c r="D2030" s="18"/>
      <c r="E2030" s="18"/>
      <c r="F2030" s="19"/>
      <c r="N2030" s="47"/>
    </row>
    <row r="2031" spans="4:14" s="20" customFormat="1" ht="13.5" x14ac:dyDescent="0.45">
      <c r="D2031" s="18"/>
      <c r="E2031" s="18"/>
      <c r="F2031" s="19"/>
      <c r="N2031" s="47"/>
    </row>
    <row r="2032" spans="4:14" s="20" customFormat="1" ht="13.5" x14ac:dyDescent="0.45">
      <c r="D2032" s="18"/>
      <c r="E2032" s="18"/>
      <c r="F2032" s="19"/>
      <c r="N2032" s="47"/>
    </row>
    <row r="2033" spans="4:14" s="20" customFormat="1" ht="13.5" x14ac:dyDescent="0.45">
      <c r="D2033" s="18"/>
      <c r="E2033" s="18"/>
      <c r="F2033" s="19"/>
      <c r="N2033" s="47"/>
    </row>
    <row r="2034" spans="4:14" s="20" customFormat="1" ht="13.5" x14ac:dyDescent="0.45">
      <c r="D2034" s="18"/>
      <c r="E2034" s="18"/>
      <c r="F2034" s="19"/>
      <c r="N2034" s="47"/>
    </row>
    <row r="2035" spans="4:14" s="20" customFormat="1" ht="13.5" x14ac:dyDescent="0.45">
      <c r="D2035" s="18"/>
      <c r="E2035" s="18"/>
      <c r="F2035" s="19"/>
      <c r="N2035" s="47"/>
    </row>
    <row r="2036" spans="4:14" s="20" customFormat="1" ht="13.5" x14ac:dyDescent="0.45">
      <c r="D2036" s="18"/>
      <c r="E2036" s="18"/>
      <c r="F2036" s="19"/>
      <c r="N2036" s="47"/>
    </row>
    <row r="2037" spans="4:14" s="20" customFormat="1" ht="13.5" x14ac:dyDescent="0.45">
      <c r="D2037" s="18"/>
      <c r="E2037" s="18"/>
      <c r="F2037" s="19"/>
      <c r="N2037" s="47"/>
    </row>
    <row r="2038" spans="4:14" s="20" customFormat="1" ht="13.5" x14ac:dyDescent="0.45">
      <c r="D2038" s="18"/>
      <c r="E2038" s="18"/>
      <c r="F2038" s="19"/>
      <c r="N2038" s="47"/>
    </row>
    <row r="2039" spans="4:14" s="20" customFormat="1" ht="13.5" x14ac:dyDescent="0.45">
      <c r="D2039" s="18"/>
      <c r="E2039" s="18"/>
      <c r="F2039" s="19"/>
      <c r="N2039" s="47"/>
    </row>
    <row r="2040" spans="4:14" s="20" customFormat="1" ht="13.5" x14ac:dyDescent="0.45">
      <c r="D2040" s="18"/>
      <c r="E2040" s="18"/>
      <c r="F2040" s="19"/>
      <c r="N2040" s="47"/>
    </row>
    <row r="2041" spans="4:14" s="20" customFormat="1" ht="13.5" x14ac:dyDescent="0.45">
      <c r="D2041" s="18"/>
      <c r="E2041" s="18"/>
      <c r="F2041" s="19"/>
      <c r="N2041" s="47"/>
    </row>
    <row r="2042" spans="4:14" s="20" customFormat="1" ht="13.5" x14ac:dyDescent="0.45">
      <c r="D2042" s="18"/>
      <c r="E2042" s="18"/>
      <c r="F2042" s="19"/>
      <c r="N2042" s="47"/>
    </row>
    <row r="2043" spans="4:14" s="20" customFormat="1" ht="13.5" x14ac:dyDescent="0.45">
      <c r="D2043" s="18"/>
      <c r="E2043" s="18"/>
      <c r="F2043" s="19"/>
      <c r="N2043" s="47"/>
    </row>
    <row r="2044" spans="4:14" s="20" customFormat="1" ht="13.5" x14ac:dyDescent="0.45">
      <c r="D2044" s="18"/>
      <c r="E2044" s="18"/>
      <c r="F2044" s="19"/>
      <c r="N2044" s="47"/>
    </row>
    <row r="2045" spans="4:14" s="20" customFormat="1" ht="13.5" x14ac:dyDescent="0.45">
      <c r="D2045" s="18"/>
      <c r="E2045" s="18"/>
      <c r="F2045" s="19"/>
      <c r="N2045" s="47"/>
    </row>
    <row r="2046" spans="4:14" s="20" customFormat="1" ht="13.5" x14ac:dyDescent="0.45">
      <c r="D2046" s="18"/>
      <c r="E2046" s="18"/>
      <c r="F2046" s="19"/>
      <c r="N2046" s="47"/>
    </row>
    <row r="2047" spans="4:14" s="20" customFormat="1" ht="13.5" x14ac:dyDescent="0.45">
      <c r="D2047" s="18"/>
      <c r="E2047" s="18"/>
      <c r="F2047" s="19"/>
      <c r="N2047" s="47"/>
    </row>
    <row r="2048" spans="4:14" s="20" customFormat="1" ht="13.5" x14ac:dyDescent="0.45">
      <c r="D2048" s="18"/>
      <c r="E2048" s="18"/>
      <c r="F2048" s="19"/>
      <c r="N2048" s="47"/>
    </row>
    <row r="2049" spans="4:14" s="20" customFormat="1" ht="13.5" x14ac:dyDescent="0.45">
      <c r="D2049" s="18"/>
      <c r="E2049" s="18"/>
      <c r="F2049" s="19"/>
      <c r="N2049" s="47"/>
    </row>
    <row r="2050" spans="4:14" s="20" customFormat="1" ht="13.5" x14ac:dyDescent="0.45">
      <c r="D2050" s="18"/>
      <c r="E2050" s="18"/>
      <c r="F2050" s="19"/>
      <c r="N2050" s="47"/>
    </row>
    <row r="2051" spans="4:14" s="20" customFormat="1" ht="13.5" x14ac:dyDescent="0.45">
      <c r="D2051" s="18"/>
      <c r="E2051" s="18"/>
      <c r="F2051" s="19"/>
      <c r="N2051" s="47"/>
    </row>
    <row r="2052" spans="4:14" s="20" customFormat="1" ht="13.5" x14ac:dyDescent="0.45">
      <c r="D2052" s="18"/>
      <c r="E2052" s="18"/>
      <c r="F2052" s="19"/>
      <c r="N2052" s="47"/>
    </row>
    <row r="2053" spans="4:14" s="20" customFormat="1" ht="13.5" x14ac:dyDescent="0.45">
      <c r="D2053" s="18"/>
      <c r="E2053" s="18"/>
      <c r="F2053" s="19"/>
      <c r="N2053" s="47"/>
    </row>
    <row r="2054" spans="4:14" s="20" customFormat="1" ht="13.5" x14ac:dyDescent="0.45">
      <c r="D2054" s="18"/>
      <c r="E2054" s="18"/>
      <c r="F2054" s="19"/>
      <c r="N2054" s="47"/>
    </row>
    <row r="2055" spans="4:14" s="20" customFormat="1" ht="13.5" x14ac:dyDescent="0.45">
      <c r="D2055" s="18"/>
      <c r="E2055" s="18"/>
      <c r="F2055" s="19"/>
      <c r="N2055" s="47"/>
    </row>
    <row r="2056" spans="4:14" s="20" customFormat="1" ht="13.5" x14ac:dyDescent="0.45">
      <c r="D2056" s="18"/>
      <c r="E2056" s="18"/>
      <c r="F2056" s="19"/>
      <c r="N2056" s="47"/>
    </row>
    <row r="2057" spans="4:14" s="20" customFormat="1" ht="13.5" x14ac:dyDescent="0.45">
      <c r="D2057" s="18"/>
      <c r="E2057" s="18"/>
      <c r="F2057" s="19"/>
      <c r="N2057" s="47"/>
    </row>
    <row r="2058" spans="4:14" s="20" customFormat="1" ht="13.5" x14ac:dyDescent="0.45">
      <c r="D2058" s="18"/>
      <c r="E2058" s="18"/>
      <c r="F2058" s="19"/>
      <c r="N2058" s="47"/>
    </row>
    <row r="2059" spans="4:14" s="20" customFormat="1" ht="13.5" x14ac:dyDescent="0.45">
      <c r="D2059" s="18"/>
      <c r="E2059" s="18"/>
      <c r="F2059" s="19"/>
      <c r="N2059" s="47"/>
    </row>
    <row r="2060" spans="4:14" s="20" customFormat="1" ht="13.5" x14ac:dyDescent="0.45">
      <c r="D2060" s="18"/>
      <c r="E2060" s="18"/>
      <c r="F2060" s="19"/>
      <c r="N2060" s="47"/>
    </row>
    <row r="2061" spans="4:14" s="20" customFormat="1" ht="13.5" x14ac:dyDescent="0.45">
      <c r="D2061" s="18"/>
      <c r="E2061" s="18"/>
      <c r="F2061" s="19"/>
      <c r="N2061" s="47"/>
    </row>
    <row r="2062" spans="4:14" s="20" customFormat="1" ht="13.5" x14ac:dyDescent="0.45">
      <c r="D2062" s="18"/>
      <c r="E2062" s="18"/>
      <c r="F2062" s="19"/>
      <c r="N2062" s="47"/>
    </row>
    <row r="2063" spans="4:14" s="20" customFormat="1" ht="13.5" x14ac:dyDescent="0.45">
      <c r="D2063" s="18"/>
      <c r="E2063" s="18"/>
      <c r="F2063" s="19"/>
      <c r="N2063" s="47"/>
    </row>
    <row r="2064" spans="4:14" s="20" customFormat="1" ht="13.5" x14ac:dyDescent="0.45">
      <c r="D2064" s="18"/>
      <c r="E2064" s="18"/>
      <c r="F2064" s="19"/>
      <c r="N2064" s="47"/>
    </row>
    <row r="2065" spans="4:14" s="20" customFormat="1" ht="13.5" x14ac:dyDescent="0.45">
      <c r="D2065" s="18"/>
      <c r="E2065" s="18"/>
      <c r="F2065" s="19"/>
      <c r="N2065" s="47"/>
    </row>
    <row r="2066" spans="4:14" s="20" customFormat="1" ht="13.5" x14ac:dyDescent="0.45">
      <c r="D2066" s="18"/>
      <c r="E2066" s="18"/>
      <c r="F2066" s="19"/>
      <c r="N2066" s="47"/>
    </row>
    <row r="2067" spans="4:14" s="20" customFormat="1" ht="13.5" x14ac:dyDescent="0.45">
      <c r="D2067" s="18"/>
      <c r="E2067" s="18"/>
      <c r="F2067" s="19"/>
      <c r="N2067" s="47"/>
    </row>
    <row r="2068" spans="4:14" s="20" customFormat="1" ht="13.5" x14ac:dyDescent="0.45">
      <c r="D2068" s="18"/>
      <c r="E2068" s="18"/>
      <c r="F2068" s="19"/>
      <c r="N2068" s="47"/>
    </row>
    <row r="2069" spans="4:14" s="20" customFormat="1" ht="13.5" x14ac:dyDescent="0.45">
      <c r="D2069" s="18"/>
      <c r="E2069" s="18"/>
      <c r="F2069" s="19"/>
      <c r="N2069" s="47"/>
    </row>
    <row r="2070" spans="4:14" s="20" customFormat="1" ht="13.5" x14ac:dyDescent="0.45">
      <c r="D2070" s="18"/>
      <c r="E2070" s="18"/>
      <c r="F2070" s="19"/>
      <c r="N2070" s="47"/>
    </row>
    <row r="2071" spans="4:14" s="20" customFormat="1" ht="13.5" x14ac:dyDescent="0.45">
      <c r="D2071" s="18"/>
      <c r="E2071" s="18"/>
      <c r="F2071" s="19"/>
      <c r="N2071" s="47"/>
    </row>
    <row r="2072" spans="4:14" s="20" customFormat="1" ht="13.5" x14ac:dyDescent="0.45">
      <c r="D2072" s="18"/>
      <c r="E2072" s="18"/>
      <c r="F2072" s="19"/>
      <c r="N2072" s="47"/>
    </row>
    <row r="2073" spans="4:14" s="20" customFormat="1" ht="13.5" x14ac:dyDescent="0.45">
      <c r="D2073" s="18"/>
      <c r="E2073" s="18"/>
      <c r="F2073" s="19"/>
      <c r="N2073" s="47"/>
    </row>
    <row r="2074" spans="4:14" s="20" customFormat="1" ht="13.5" x14ac:dyDescent="0.45">
      <c r="D2074" s="18"/>
      <c r="E2074" s="18"/>
      <c r="F2074" s="19"/>
      <c r="N2074" s="47"/>
    </row>
    <row r="2075" spans="4:14" s="20" customFormat="1" ht="13.5" x14ac:dyDescent="0.45">
      <c r="D2075" s="18"/>
      <c r="E2075" s="18"/>
      <c r="F2075" s="19"/>
      <c r="N2075" s="47"/>
    </row>
    <row r="2076" spans="4:14" s="20" customFormat="1" ht="13.5" x14ac:dyDescent="0.45">
      <c r="D2076" s="18"/>
      <c r="E2076" s="18"/>
      <c r="F2076" s="19"/>
      <c r="N2076" s="47"/>
    </row>
    <row r="2077" spans="4:14" s="20" customFormat="1" ht="13.5" x14ac:dyDescent="0.45">
      <c r="D2077" s="18"/>
      <c r="E2077" s="18"/>
      <c r="F2077" s="19"/>
      <c r="N2077" s="47"/>
    </row>
    <row r="2078" spans="4:14" s="20" customFormat="1" ht="13.5" x14ac:dyDescent="0.45">
      <c r="D2078" s="18"/>
      <c r="E2078" s="18"/>
      <c r="F2078" s="19"/>
      <c r="N2078" s="47"/>
    </row>
    <row r="2079" spans="4:14" s="20" customFormat="1" ht="13.5" x14ac:dyDescent="0.45">
      <c r="D2079" s="18"/>
      <c r="E2079" s="18"/>
      <c r="F2079" s="19"/>
      <c r="N2079" s="47"/>
    </row>
    <row r="2080" spans="4:14" s="20" customFormat="1" ht="13.5" x14ac:dyDescent="0.45">
      <c r="D2080" s="18"/>
      <c r="E2080" s="18"/>
      <c r="F2080" s="19"/>
      <c r="N2080" s="47"/>
    </row>
    <row r="2081" spans="4:14" s="20" customFormat="1" ht="13.5" x14ac:dyDescent="0.45">
      <c r="D2081" s="18"/>
      <c r="E2081" s="18"/>
      <c r="F2081" s="19"/>
      <c r="N2081" s="47"/>
    </row>
    <row r="2082" spans="4:14" s="20" customFormat="1" ht="13.5" x14ac:dyDescent="0.45">
      <c r="D2082" s="18"/>
      <c r="E2082" s="18"/>
      <c r="F2082" s="19"/>
      <c r="N2082" s="47"/>
    </row>
    <row r="2083" spans="4:14" s="20" customFormat="1" ht="13.5" x14ac:dyDescent="0.45">
      <c r="D2083" s="18"/>
      <c r="E2083" s="18"/>
      <c r="F2083" s="19"/>
      <c r="N2083" s="47"/>
    </row>
    <row r="2084" spans="4:14" s="20" customFormat="1" ht="13.5" x14ac:dyDescent="0.45">
      <c r="D2084" s="18"/>
      <c r="E2084" s="18"/>
      <c r="F2084" s="19"/>
      <c r="N2084" s="47"/>
    </row>
    <row r="2085" spans="4:14" s="20" customFormat="1" ht="13.5" x14ac:dyDescent="0.45">
      <c r="D2085" s="18"/>
      <c r="E2085" s="18"/>
      <c r="F2085" s="19"/>
      <c r="N2085" s="47"/>
    </row>
    <row r="2086" spans="4:14" s="20" customFormat="1" ht="13.5" x14ac:dyDescent="0.45">
      <c r="D2086" s="18"/>
      <c r="E2086" s="18"/>
      <c r="F2086" s="19"/>
      <c r="N2086" s="47"/>
    </row>
    <row r="2087" spans="4:14" s="20" customFormat="1" ht="13.5" x14ac:dyDescent="0.45">
      <c r="D2087" s="18"/>
      <c r="E2087" s="18"/>
      <c r="F2087" s="19"/>
      <c r="N2087" s="47"/>
    </row>
    <row r="2088" spans="4:14" s="20" customFormat="1" ht="13.5" x14ac:dyDescent="0.45">
      <c r="D2088" s="18"/>
      <c r="E2088" s="18"/>
      <c r="F2088" s="19"/>
      <c r="N2088" s="47"/>
    </row>
    <row r="2089" spans="4:14" s="20" customFormat="1" ht="13.5" x14ac:dyDescent="0.45">
      <c r="D2089" s="18"/>
      <c r="E2089" s="18"/>
      <c r="F2089" s="19"/>
      <c r="N2089" s="47"/>
    </row>
    <row r="2090" spans="4:14" s="20" customFormat="1" ht="13.5" x14ac:dyDescent="0.45">
      <c r="D2090" s="18"/>
      <c r="E2090" s="18"/>
      <c r="F2090" s="19"/>
      <c r="N2090" s="47"/>
    </row>
    <row r="2091" spans="4:14" s="20" customFormat="1" ht="13.5" x14ac:dyDescent="0.45">
      <c r="D2091" s="18"/>
      <c r="E2091" s="18"/>
      <c r="F2091" s="19"/>
      <c r="N2091" s="47"/>
    </row>
    <row r="2092" spans="4:14" s="20" customFormat="1" ht="13.5" x14ac:dyDescent="0.45">
      <c r="D2092" s="18"/>
      <c r="E2092" s="18"/>
      <c r="F2092" s="19"/>
      <c r="N2092" s="47"/>
    </row>
    <row r="2093" spans="4:14" s="20" customFormat="1" ht="13.5" x14ac:dyDescent="0.45">
      <c r="D2093" s="18"/>
      <c r="E2093" s="18"/>
      <c r="F2093" s="19"/>
      <c r="N2093" s="47"/>
    </row>
    <row r="2094" spans="4:14" s="20" customFormat="1" ht="13.5" x14ac:dyDescent="0.45">
      <c r="D2094" s="18"/>
      <c r="E2094" s="18"/>
      <c r="F2094" s="19"/>
      <c r="N2094" s="47"/>
    </row>
    <row r="2095" spans="4:14" s="20" customFormat="1" ht="13.5" x14ac:dyDescent="0.45">
      <c r="D2095" s="18"/>
      <c r="E2095" s="18"/>
      <c r="F2095" s="19"/>
      <c r="N2095" s="47"/>
    </row>
    <row r="2096" spans="4:14" s="20" customFormat="1" ht="13.5" x14ac:dyDescent="0.45">
      <c r="D2096" s="18"/>
      <c r="E2096" s="18"/>
      <c r="F2096" s="19"/>
      <c r="N2096" s="47"/>
    </row>
    <row r="2097" spans="4:14" s="20" customFormat="1" ht="13.5" x14ac:dyDescent="0.45">
      <c r="D2097" s="18"/>
      <c r="E2097" s="18"/>
      <c r="F2097" s="19"/>
      <c r="N2097" s="47"/>
    </row>
    <row r="2098" spans="4:14" s="20" customFormat="1" ht="13.5" x14ac:dyDescent="0.45">
      <c r="D2098" s="18"/>
      <c r="E2098" s="18"/>
      <c r="F2098" s="19"/>
      <c r="N2098" s="47"/>
    </row>
    <row r="2099" spans="4:14" s="20" customFormat="1" ht="13.5" x14ac:dyDescent="0.45">
      <c r="D2099" s="18"/>
      <c r="E2099" s="18"/>
      <c r="F2099" s="19"/>
      <c r="N2099" s="47"/>
    </row>
    <row r="2100" spans="4:14" s="20" customFormat="1" ht="13.5" x14ac:dyDescent="0.45">
      <c r="D2100" s="18"/>
      <c r="E2100" s="18"/>
      <c r="F2100" s="19"/>
      <c r="N2100" s="47"/>
    </row>
    <row r="2101" spans="4:14" s="20" customFormat="1" ht="13.5" x14ac:dyDescent="0.45">
      <c r="D2101" s="18"/>
      <c r="E2101" s="18"/>
      <c r="F2101" s="19"/>
      <c r="N2101" s="47"/>
    </row>
    <row r="2102" spans="4:14" s="20" customFormat="1" ht="13.5" x14ac:dyDescent="0.45">
      <c r="D2102" s="18"/>
      <c r="E2102" s="18"/>
      <c r="F2102" s="19"/>
      <c r="N2102" s="47"/>
    </row>
    <row r="2103" spans="4:14" s="20" customFormat="1" ht="13.5" x14ac:dyDescent="0.45">
      <c r="D2103" s="18"/>
      <c r="E2103" s="18"/>
      <c r="F2103" s="19"/>
      <c r="N2103" s="47"/>
    </row>
    <row r="2104" spans="4:14" s="20" customFormat="1" ht="13.5" x14ac:dyDescent="0.45">
      <c r="D2104" s="18"/>
      <c r="E2104" s="18"/>
      <c r="F2104" s="19"/>
      <c r="N2104" s="47"/>
    </row>
    <row r="2105" spans="4:14" s="20" customFormat="1" ht="13.5" x14ac:dyDescent="0.45">
      <c r="D2105" s="18"/>
      <c r="E2105" s="18"/>
      <c r="F2105" s="19"/>
      <c r="N2105" s="47"/>
    </row>
    <row r="2106" spans="4:14" s="20" customFormat="1" ht="13.5" x14ac:dyDescent="0.45">
      <c r="D2106" s="18"/>
      <c r="E2106" s="18"/>
      <c r="F2106" s="19"/>
      <c r="N2106" s="47"/>
    </row>
    <row r="2107" spans="4:14" s="20" customFormat="1" ht="13.5" x14ac:dyDescent="0.45">
      <c r="D2107" s="18"/>
      <c r="E2107" s="18"/>
      <c r="F2107" s="19"/>
      <c r="N2107" s="47"/>
    </row>
    <row r="2108" spans="4:14" s="20" customFormat="1" ht="13.5" x14ac:dyDescent="0.45">
      <c r="D2108" s="18"/>
      <c r="E2108" s="18"/>
      <c r="F2108" s="19"/>
      <c r="N2108" s="47"/>
    </row>
    <row r="2109" spans="4:14" s="20" customFormat="1" ht="13.5" x14ac:dyDescent="0.45">
      <c r="D2109" s="18"/>
      <c r="E2109" s="18"/>
      <c r="F2109" s="19"/>
      <c r="N2109" s="47"/>
    </row>
    <row r="2110" spans="4:14" s="20" customFormat="1" ht="13.5" x14ac:dyDescent="0.45">
      <c r="D2110" s="18"/>
      <c r="E2110" s="18"/>
      <c r="F2110" s="19"/>
      <c r="N2110" s="47"/>
    </row>
    <row r="2111" spans="4:14" s="20" customFormat="1" ht="13.5" x14ac:dyDescent="0.45">
      <c r="D2111" s="18"/>
      <c r="E2111" s="18"/>
      <c r="F2111" s="19"/>
      <c r="N2111" s="47"/>
    </row>
    <row r="2112" spans="4:14" s="20" customFormat="1" ht="13.5" x14ac:dyDescent="0.45">
      <c r="D2112" s="18"/>
      <c r="E2112" s="18"/>
      <c r="F2112" s="19"/>
      <c r="N2112" s="47"/>
    </row>
    <row r="2113" spans="4:14" s="20" customFormat="1" ht="13.5" x14ac:dyDescent="0.45">
      <c r="D2113" s="18"/>
      <c r="E2113" s="18"/>
      <c r="F2113" s="19"/>
      <c r="N2113" s="47"/>
    </row>
    <row r="2114" spans="4:14" s="20" customFormat="1" ht="13.5" x14ac:dyDescent="0.45">
      <c r="D2114" s="18"/>
      <c r="E2114" s="18"/>
      <c r="F2114" s="19"/>
      <c r="N2114" s="47"/>
    </row>
    <row r="2115" spans="4:14" s="20" customFormat="1" ht="13.5" x14ac:dyDescent="0.45">
      <c r="D2115" s="18"/>
      <c r="E2115" s="18"/>
      <c r="F2115" s="19"/>
      <c r="N2115" s="47"/>
    </row>
    <row r="2116" spans="4:14" s="20" customFormat="1" ht="13.5" x14ac:dyDescent="0.45">
      <c r="D2116" s="18"/>
      <c r="E2116" s="18"/>
      <c r="F2116" s="19"/>
      <c r="N2116" s="47"/>
    </row>
    <row r="2117" spans="4:14" s="20" customFormat="1" ht="13.5" x14ac:dyDescent="0.45">
      <c r="D2117" s="18"/>
      <c r="E2117" s="18"/>
      <c r="F2117" s="19"/>
      <c r="N2117" s="47"/>
    </row>
    <row r="2118" spans="4:14" s="20" customFormat="1" ht="13.5" x14ac:dyDescent="0.45">
      <c r="D2118" s="18"/>
      <c r="E2118" s="18"/>
      <c r="F2118" s="19"/>
      <c r="N2118" s="47"/>
    </row>
    <row r="2119" spans="4:14" s="20" customFormat="1" ht="13.5" x14ac:dyDescent="0.45">
      <c r="D2119" s="18"/>
      <c r="E2119" s="18"/>
      <c r="F2119" s="19"/>
      <c r="N2119" s="47"/>
    </row>
    <row r="2120" spans="4:14" s="20" customFormat="1" ht="13.5" x14ac:dyDescent="0.45">
      <c r="D2120" s="18"/>
      <c r="E2120" s="18"/>
      <c r="F2120" s="19"/>
      <c r="N2120" s="47"/>
    </row>
    <row r="2121" spans="4:14" s="20" customFormat="1" ht="13.5" x14ac:dyDescent="0.45">
      <c r="D2121" s="18"/>
      <c r="E2121" s="18"/>
      <c r="F2121" s="19"/>
      <c r="N2121" s="47"/>
    </row>
    <row r="2122" spans="4:14" s="20" customFormat="1" ht="13.5" x14ac:dyDescent="0.45">
      <c r="D2122" s="18"/>
      <c r="E2122" s="18"/>
      <c r="F2122" s="19"/>
      <c r="N2122" s="47"/>
    </row>
    <row r="2123" spans="4:14" s="20" customFormat="1" ht="13.5" x14ac:dyDescent="0.45">
      <c r="D2123" s="18"/>
      <c r="E2123" s="18"/>
      <c r="F2123" s="19"/>
      <c r="N2123" s="47"/>
    </row>
    <row r="2124" spans="4:14" s="20" customFormat="1" ht="13.5" x14ac:dyDescent="0.45">
      <c r="D2124" s="18"/>
      <c r="E2124" s="18"/>
      <c r="F2124" s="19"/>
      <c r="N2124" s="47"/>
    </row>
    <row r="2125" spans="4:14" s="20" customFormat="1" ht="13.5" x14ac:dyDescent="0.45">
      <c r="D2125" s="18"/>
      <c r="E2125" s="18"/>
      <c r="F2125" s="19"/>
      <c r="N2125" s="47"/>
    </row>
    <row r="2126" spans="4:14" s="20" customFormat="1" ht="13.5" x14ac:dyDescent="0.45">
      <c r="D2126" s="18"/>
      <c r="E2126" s="18"/>
      <c r="F2126" s="19"/>
      <c r="N2126" s="47"/>
    </row>
    <row r="2127" spans="4:14" s="20" customFormat="1" ht="13.5" x14ac:dyDescent="0.45">
      <c r="D2127" s="18"/>
      <c r="E2127" s="18"/>
      <c r="F2127" s="19"/>
      <c r="N2127" s="47"/>
    </row>
    <row r="2128" spans="4:14" s="20" customFormat="1" ht="13.5" x14ac:dyDescent="0.45">
      <c r="D2128" s="18"/>
      <c r="E2128" s="18"/>
      <c r="F2128" s="19"/>
      <c r="N2128" s="47"/>
    </row>
    <row r="2129" spans="4:14" s="20" customFormat="1" ht="13.5" x14ac:dyDescent="0.45">
      <c r="D2129" s="18"/>
      <c r="E2129" s="18"/>
      <c r="F2129" s="19"/>
      <c r="N2129" s="47"/>
    </row>
    <row r="2130" spans="4:14" s="20" customFormat="1" ht="13.5" x14ac:dyDescent="0.45">
      <c r="D2130" s="18"/>
      <c r="E2130" s="18"/>
      <c r="F2130" s="19"/>
      <c r="N2130" s="47"/>
    </row>
    <row r="2131" spans="4:14" s="20" customFormat="1" ht="13.5" x14ac:dyDescent="0.45">
      <c r="D2131" s="18"/>
      <c r="E2131" s="18"/>
      <c r="F2131" s="19"/>
      <c r="N2131" s="47"/>
    </row>
    <row r="2132" spans="4:14" s="20" customFormat="1" ht="13.5" x14ac:dyDescent="0.45">
      <c r="D2132" s="18"/>
      <c r="E2132" s="18"/>
      <c r="F2132" s="19"/>
      <c r="N2132" s="47"/>
    </row>
    <row r="2133" spans="4:14" s="20" customFormat="1" ht="13.5" x14ac:dyDescent="0.45">
      <c r="D2133" s="18"/>
      <c r="E2133" s="18"/>
      <c r="F2133" s="19"/>
      <c r="N2133" s="47"/>
    </row>
    <row r="2134" spans="4:14" s="20" customFormat="1" ht="13.5" x14ac:dyDescent="0.45">
      <c r="D2134" s="18"/>
      <c r="E2134" s="18"/>
      <c r="F2134" s="19"/>
      <c r="N2134" s="47"/>
    </row>
    <row r="2135" spans="4:14" s="20" customFormat="1" ht="13.5" x14ac:dyDescent="0.45">
      <c r="D2135" s="18"/>
      <c r="E2135" s="18"/>
      <c r="F2135" s="19"/>
      <c r="N2135" s="47"/>
    </row>
    <row r="2136" spans="4:14" s="20" customFormat="1" ht="13.5" x14ac:dyDescent="0.45">
      <c r="D2136" s="18"/>
      <c r="E2136" s="18"/>
      <c r="F2136" s="19"/>
      <c r="N2136" s="47"/>
    </row>
    <row r="2137" spans="4:14" s="20" customFormat="1" ht="13.5" x14ac:dyDescent="0.45">
      <c r="D2137" s="18"/>
      <c r="E2137" s="18"/>
      <c r="F2137" s="19"/>
      <c r="N2137" s="47"/>
    </row>
    <row r="2138" spans="4:14" s="20" customFormat="1" ht="13.5" x14ac:dyDescent="0.45">
      <c r="D2138" s="18"/>
      <c r="E2138" s="18"/>
      <c r="F2138" s="19"/>
      <c r="N2138" s="47"/>
    </row>
    <row r="2139" spans="4:14" s="20" customFormat="1" ht="13.5" x14ac:dyDescent="0.45">
      <c r="D2139" s="18"/>
      <c r="E2139" s="18"/>
      <c r="F2139" s="19"/>
      <c r="N2139" s="47"/>
    </row>
    <row r="2140" spans="4:14" s="20" customFormat="1" ht="13.5" x14ac:dyDescent="0.45">
      <c r="D2140" s="18"/>
      <c r="E2140" s="18"/>
      <c r="F2140" s="19"/>
      <c r="N2140" s="47"/>
    </row>
    <row r="2141" spans="4:14" s="20" customFormat="1" ht="13.5" x14ac:dyDescent="0.45">
      <c r="D2141" s="18"/>
      <c r="E2141" s="18"/>
      <c r="F2141" s="19"/>
      <c r="N2141" s="47"/>
    </row>
    <row r="2142" spans="4:14" s="20" customFormat="1" ht="13.5" x14ac:dyDescent="0.45">
      <c r="D2142" s="18"/>
      <c r="E2142" s="18"/>
      <c r="F2142" s="19"/>
      <c r="N2142" s="47"/>
    </row>
    <row r="2143" spans="4:14" s="20" customFormat="1" ht="13.5" x14ac:dyDescent="0.45">
      <c r="D2143" s="18"/>
      <c r="E2143" s="18"/>
      <c r="F2143" s="19"/>
      <c r="N2143" s="47"/>
    </row>
    <row r="2144" spans="4:14" s="20" customFormat="1" ht="13.5" x14ac:dyDescent="0.45">
      <c r="D2144" s="18"/>
      <c r="E2144" s="18"/>
      <c r="F2144" s="19"/>
      <c r="N2144" s="47"/>
    </row>
    <row r="2145" spans="4:14" s="20" customFormat="1" ht="13.5" x14ac:dyDescent="0.45">
      <c r="D2145" s="18"/>
      <c r="E2145" s="18"/>
      <c r="F2145" s="19"/>
      <c r="N2145" s="47"/>
    </row>
    <row r="2146" spans="4:14" s="20" customFormat="1" ht="13.5" x14ac:dyDescent="0.45">
      <c r="D2146" s="18"/>
      <c r="E2146" s="18"/>
      <c r="F2146" s="19"/>
      <c r="N2146" s="47"/>
    </row>
    <row r="2147" spans="4:14" s="20" customFormat="1" ht="13.5" x14ac:dyDescent="0.45">
      <c r="D2147" s="18"/>
      <c r="E2147" s="18"/>
      <c r="F2147" s="19"/>
      <c r="N2147" s="47"/>
    </row>
    <row r="2148" spans="4:14" s="20" customFormat="1" ht="13.5" x14ac:dyDescent="0.45">
      <c r="D2148" s="18"/>
      <c r="E2148" s="18"/>
      <c r="F2148" s="19"/>
      <c r="N2148" s="47"/>
    </row>
    <row r="2149" spans="4:14" s="20" customFormat="1" ht="13.5" x14ac:dyDescent="0.45">
      <c r="D2149" s="18"/>
      <c r="E2149" s="18"/>
      <c r="F2149" s="19"/>
      <c r="N2149" s="47"/>
    </row>
    <row r="2150" spans="4:14" s="20" customFormat="1" ht="13.5" x14ac:dyDescent="0.45">
      <c r="D2150" s="18"/>
      <c r="E2150" s="18"/>
      <c r="F2150" s="19"/>
      <c r="N2150" s="47"/>
    </row>
    <row r="2151" spans="4:14" s="20" customFormat="1" ht="13.5" x14ac:dyDescent="0.45">
      <c r="D2151" s="18"/>
      <c r="E2151" s="18"/>
      <c r="F2151" s="19"/>
      <c r="N2151" s="47"/>
    </row>
    <row r="2152" spans="4:14" s="20" customFormat="1" ht="13.5" x14ac:dyDescent="0.45">
      <c r="D2152" s="18"/>
      <c r="E2152" s="18"/>
      <c r="F2152" s="19"/>
      <c r="N2152" s="47"/>
    </row>
    <row r="2153" spans="4:14" s="20" customFormat="1" ht="13.5" x14ac:dyDescent="0.45">
      <c r="D2153" s="18"/>
      <c r="E2153" s="18"/>
      <c r="F2153" s="19"/>
      <c r="N2153" s="47"/>
    </row>
    <row r="2154" spans="4:14" s="20" customFormat="1" ht="13.5" x14ac:dyDescent="0.45">
      <c r="D2154" s="18"/>
      <c r="E2154" s="18"/>
      <c r="F2154" s="19"/>
      <c r="N2154" s="47"/>
    </row>
    <row r="2155" spans="4:14" s="20" customFormat="1" ht="13.5" x14ac:dyDescent="0.45">
      <c r="D2155" s="18"/>
      <c r="E2155" s="18"/>
      <c r="F2155" s="19"/>
      <c r="N2155" s="47"/>
    </row>
    <row r="2156" spans="4:14" s="20" customFormat="1" ht="13.5" x14ac:dyDescent="0.45">
      <c r="D2156" s="18"/>
      <c r="E2156" s="18"/>
      <c r="F2156" s="19"/>
      <c r="N2156" s="47"/>
    </row>
    <row r="2157" spans="4:14" s="20" customFormat="1" ht="13.5" x14ac:dyDescent="0.45">
      <c r="D2157" s="18"/>
      <c r="E2157" s="18"/>
      <c r="F2157" s="19"/>
      <c r="N2157" s="47"/>
    </row>
    <row r="2158" spans="4:14" s="20" customFormat="1" ht="13.5" x14ac:dyDescent="0.45">
      <c r="D2158" s="18"/>
      <c r="E2158" s="18"/>
      <c r="F2158" s="19"/>
      <c r="N2158" s="47"/>
    </row>
    <row r="2159" spans="4:14" s="20" customFormat="1" ht="13.5" x14ac:dyDescent="0.45">
      <c r="D2159" s="18"/>
      <c r="E2159" s="18"/>
      <c r="F2159" s="19"/>
      <c r="N2159" s="47"/>
    </row>
    <row r="2160" spans="4:14" s="20" customFormat="1" ht="13.5" x14ac:dyDescent="0.45">
      <c r="D2160" s="18"/>
      <c r="E2160" s="18"/>
      <c r="F2160" s="19"/>
      <c r="N2160" s="47"/>
    </row>
    <row r="2161" spans="4:14" s="20" customFormat="1" ht="13.5" x14ac:dyDescent="0.45">
      <c r="D2161" s="18"/>
      <c r="E2161" s="18"/>
      <c r="F2161" s="19"/>
      <c r="N2161" s="47"/>
    </row>
    <row r="2162" spans="4:14" s="20" customFormat="1" ht="13.5" x14ac:dyDescent="0.45">
      <c r="D2162" s="18"/>
      <c r="E2162" s="18"/>
      <c r="F2162" s="19"/>
      <c r="N2162" s="47"/>
    </row>
    <row r="2163" spans="4:14" s="20" customFormat="1" ht="13.5" x14ac:dyDescent="0.45">
      <c r="D2163" s="18"/>
      <c r="E2163" s="18"/>
      <c r="F2163" s="19"/>
      <c r="N2163" s="47"/>
    </row>
    <row r="2164" spans="4:14" s="20" customFormat="1" ht="13.5" x14ac:dyDescent="0.45">
      <c r="D2164" s="18"/>
      <c r="E2164" s="18"/>
      <c r="F2164" s="19"/>
      <c r="N2164" s="47"/>
    </row>
    <row r="2165" spans="4:14" s="20" customFormat="1" ht="13.5" x14ac:dyDescent="0.45">
      <c r="D2165" s="18"/>
      <c r="E2165" s="18"/>
      <c r="F2165" s="19"/>
      <c r="N2165" s="47"/>
    </row>
    <row r="2166" spans="4:14" s="20" customFormat="1" ht="13.5" x14ac:dyDescent="0.45">
      <c r="D2166" s="18"/>
      <c r="E2166" s="18"/>
      <c r="F2166" s="19"/>
      <c r="N2166" s="47"/>
    </row>
    <row r="2167" spans="4:14" s="20" customFormat="1" ht="13.5" x14ac:dyDescent="0.45">
      <c r="D2167" s="18"/>
      <c r="E2167" s="18"/>
      <c r="F2167" s="19"/>
      <c r="N2167" s="47"/>
    </row>
    <row r="2168" spans="4:14" s="20" customFormat="1" ht="13.5" x14ac:dyDescent="0.45">
      <c r="D2168" s="18"/>
      <c r="E2168" s="18"/>
      <c r="F2168" s="19"/>
      <c r="N2168" s="47"/>
    </row>
    <row r="2169" spans="4:14" s="20" customFormat="1" ht="13.5" x14ac:dyDescent="0.45">
      <c r="D2169" s="18"/>
      <c r="E2169" s="18"/>
      <c r="F2169" s="19"/>
      <c r="N2169" s="47"/>
    </row>
    <row r="2170" spans="4:14" s="20" customFormat="1" ht="13.5" x14ac:dyDescent="0.45">
      <c r="D2170" s="18"/>
      <c r="E2170" s="18"/>
      <c r="F2170" s="19"/>
      <c r="N2170" s="47"/>
    </row>
    <row r="2171" spans="4:14" s="20" customFormat="1" ht="13.5" x14ac:dyDescent="0.45">
      <c r="D2171" s="18"/>
      <c r="E2171" s="18"/>
      <c r="F2171" s="19"/>
      <c r="N2171" s="47"/>
    </row>
    <row r="2172" spans="4:14" s="20" customFormat="1" ht="13.5" x14ac:dyDescent="0.45">
      <c r="D2172" s="18"/>
      <c r="E2172" s="18"/>
      <c r="F2172" s="19"/>
      <c r="N2172" s="47"/>
    </row>
    <row r="2173" spans="4:14" s="20" customFormat="1" ht="13.5" x14ac:dyDescent="0.45">
      <c r="D2173" s="18"/>
      <c r="E2173" s="18"/>
      <c r="F2173" s="19"/>
      <c r="N2173" s="47"/>
    </row>
    <row r="2174" spans="4:14" s="20" customFormat="1" ht="13.5" x14ac:dyDescent="0.45">
      <c r="D2174" s="18"/>
      <c r="E2174" s="18"/>
      <c r="F2174" s="19"/>
      <c r="N2174" s="47"/>
    </row>
    <row r="2175" spans="4:14" s="20" customFormat="1" ht="13.5" x14ac:dyDescent="0.45">
      <c r="D2175" s="18"/>
      <c r="E2175" s="18"/>
      <c r="F2175" s="19"/>
      <c r="N2175" s="47"/>
    </row>
    <row r="2176" spans="4:14" s="20" customFormat="1" ht="13.5" x14ac:dyDescent="0.45">
      <c r="D2176" s="18"/>
      <c r="E2176" s="18"/>
      <c r="F2176" s="19"/>
      <c r="N2176" s="47"/>
    </row>
    <row r="2177" spans="4:14" s="20" customFormat="1" ht="13.5" x14ac:dyDescent="0.45">
      <c r="D2177" s="18"/>
      <c r="E2177" s="18"/>
      <c r="F2177" s="19"/>
      <c r="N2177" s="47"/>
    </row>
    <row r="2178" spans="4:14" s="20" customFormat="1" ht="13.5" x14ac:dyDescent="0.45">
      <c r="D2178" s="18"/>
      <c r="E2178" s="18"/>
      <c r="F2178" s="19"/>
      <c r="N2178" s="47"/>
    </row>
    <row r="2179" spans="4:14" s="20" customFormat="1" ht="13.5" x14ac:dyDescent="0.45">
      <c r="D2179" s="18"/>
      <c r="E2179" s="18"/>
      <c r="F2179" s="19"/>
      <c r="N2179" s="47"/>
    </row>
    <row r="2180" spans="4:14" s="20" customFormat="1" ht="13.5" x14ac:dyDescent="0.45">
      <c r="D2180" s="18"/>
      <c r="E2180" s="18"/>
      <c r="F2180" s="19"/>
      <c r="N2180" s="47"/>
    </row>
    <row r="2181" spans="4:14" s="20" customFormat="1" ht="13.5" x14ac:dyDescent="0.45">
      <c r="D2181" s="18"/>
      <c r="E2181" s="18"/>
      <c r="F2181" s="19"/>
      <c r="N2181" s="47"/>
    </row>
    <row r="2182" spans="4:14" s="20" customFormat="1" ht="13.5" x14ac:dyDescent="0.45">
      <c r="D2182" s="18"/>
      <c r="E2182" s="18"/>
      <c r="F2182" s="19"/>
      <c r="N2182" s="47"/>
    </row>
    <row r="2183" spans="4:14" s="20" customFormat="1" ht="13.5" x14ac:dyDescent="0.45">
      <c r="D2183" s="18"/>
      <c r="E2183" s="18"/>
      <c r="F2183" s="19"/>
      <c r="N2183" s="47"/>
    </row>
    <row r="2184" spans="4:14" s="20" customFormat="1" ht="13.5" x14ac:dyDescent="0.45">
      <c r="D2184" s="18"/>
      <c r="E2184" s="18"/>
      <c r="F2184" s="19"/>
      <c r="N2184" s="47"/>
    </row>
    <row r="2185" spans="4:14" s="20" customFormat="1" ht="13.5" x14ac:dyDescent="0.45">
      <c r="D2185" s="18"/>
      <c r="E2185" s="18"/>
      <c r="F2185" s="19"/>
      <c r="N2185" s="47"/>
    </row>
    <row r="2186" spans="4:14" s="20" customFormat="1" ht="13.5" x14ac:dyDescent="0.45">
      <c r="D2186" s="18"/>
      <c r="E2186" s="18"/>
      <c r="F2186" s="19"/>
      <c r="N2186" s="47"/>
    </row>
    <row r="2187" spans="4:14" s="20" customFormat="1" ht="13.5" x14ac:dyDescent="0.45">
      <c r="D2187" s="18"/>
      <c r="E2187" s="18"/>
      <c r="F2187" s="19"/>
      <c r="N2187" s="47"/>
    </row>
    <row r="2188" spans="4:14" s="20" customFormat="1" ht="13.5" x14ac:dyDescent="0.45">
      <c r="D2188" s="18"/>
      <c r="E2188" s="18"/>
      <c r="F2188" s="19"/>
      <c r="N2188" s="47"/>
    </row>
    <row r="2189" spans="4:14" s="20" customFormat="1" ht="13.5" x14ac:dyDescent="0.45">
      <c r="D2189" s="18"/>
      <c r="E2189" s="18"/>
      <c r="F2189" s="19"/>
      <c r="N2189" s="47"/>
    </row>
    <row r="2190" spans="4:14" s="20" customFormat="1" ht="13.5" x14ac:dyDescent="0.45">
      <c r="D2190" s="18"/>
      <c r="E2190" s="18"/>
      <c r="F2190" s="19"/>
      <c r="N2190" s="47"/>
    </row>
    <row r="2191" spans="4:14" s="20" customFormat="1" ht="13.5" x14ac:dyDescent="0.45">
      <c r="D2191" s="18"/>
      <c r="E2191" s="18"/>
      <c r="F2191" s="19"/>
      <c r="N2191" s="47"/>
    </row>
    <row r="2192" spans="4:14" s="20" customFormat="1" ht="13.5" x14ac:dyDescent="0.45">
      <c r="D2192" s="18"/>
      <c r="E2192" s="18"/>
      <c r="F2192" s="19"/>
      <c r="N2192" s="47"/>
    </row>
    <row r="2193" spans="4:14" s="20" customFormat="1" ht="13.5" x14ac:dyDescent="0.45">
      <c r="D2193" s="18"/>
      <c r="E2193" s="18"/>
      <c r="F2193" s="19"/>
      <c r="N2193" s="47"/>
    </row>
    <row r="2194" spans="4:14" s="20" customFormat="1" ht="13.5" x14ac:dyDescent="0.45">
      <c r="D2194" s="18"/>
      <c r="E2194" s="18"/>
      <c r="F2194" s="19"/>
      <c r="N2194" s="47"/>
    </row>
    <row r="2195" spans="4:14" s="20" customFormat="1" ht="13.5" x14ac:dyDescent="0.45">
      <c r="D2195" s="18"/>
      <c r="E2195" s="18"/>
      <c r="F2195" s="19"/>
      <c r="N2195" s="47"/>
    </row>
    <row r="2196" spans="4:14" s="20" customFormat="1" ht="13.5" x14ac:dyDescent="0.45">
      <c r="D2196" s="18"/>
      <c r="E2196" s="18"/>
      <c r="F2196" s="19"/>
      <c r="N2196" s="47"/>
    </row>
    <row r="2197" spans="4:14" s="20" customFormat="1" ht="13.5" x14ac:dyDescent="0.45">
      <c r="D2197" s="18"/>
      <c r="E2197" s="18"/>
      <c r="F2197" s="19"/>
      <c r="N2197" s="47"/>
    </row>
    <row r="2198" spans="4:14" s="20" customFormat="1" ht="13.5" x14ac:dyDescent="0.45">
      <c r="D2198" s="18"/>
      <c r="E2198" s="18"/>
      <c r="F2198" s="19"/>
      <c r="N2198" s="47"/>
    </row>
    <row r="2199" spans="4:14" s="20" customFormat="1" ht="13.5" x14ac:dyDescent="0.45">
      <c r="D2199" s="18"/>
      <c r="E2199" s="18"/>
      <c r="F2199" s="19"/>
      <c r="N2199" s="47"/>
    </row>
    <row r="2200" spans="4:14" s="20" customFormat="1" ht="13.5" x14ac:dyDescent="0.45">
      <c r="D2200" s="18"/>
      <c r="E2200" s="18"/>
      <c r="F2200" s="19"/>
      <c r="N2200" s="47"/>
    </row>
    <row r="2201" spans="4:14" s="20" customFormat="1" ht="13.5" x14ac:dyDescent="0.45">
      <c r="D2201" s="18"/>
      <c r="E2201" s="18"/>
      <c r="F2201" s="19"/>
      <c r="N2201" s="47"/>
    </row>
    <row r="2202" spans="4:14" s="20" customFormat="1" ht="13.5" x14ac:dyDescent="0.45">
      <c r="D2202" s="18"/>
      <c r="E2202" s="18"/>
      <c r="F2202" s="19"/>
      <c r="N2202" s="47"/>
    </row>
    <row r="2203" spans="4:14" s="20" customFormat="1" ht="13.5" x14ac:dyDescent="0.45">
      <c r="D2203" s="18"/>
      <c r="E2203" s="18"/>
      <c r="F2203" s="19"/>
      <c r="N2203" s="47"/>
    </row>
    <row r="2204" spans="4:14" s="20" customFormat="1" ht="13.5" x14ac:dyDescent="0.45">
      <c r="D2204" s="18"/>
      <c r="E2204" s="18"/>
      <c r="F2204" s="19"/>
      <c r="N2204" s="47"/>
    </row>
    <row r="2205" spans="4:14" s="20" customFormat="1" ht="13.5" x14ac:dyDescent="0.45">
      <c r="D2205" s="18"/>
      <c r="E2205" s="18"/>
      <c r="F2205" s="19"/>
      <c r="N2205" s="47"/>
    </row>
    <row r="2206" spans="4:14" s="20" customFormat="1" ht="13.5" x14ac:dyDescent="0.45">
      <c r="D2206" s="18"/>
      <c r="E2206" s="18"/>
      <c r="F2206" s="19"/>
      <c r="N2206" s="47"/>
    </row>
    <row r="2207" spans="4:14" s="20" customFormat="1" ht="13.5" x14ac:dyDescent="0.45">
      <c r="D2207" s="18"/>
      <c r="E2207" s="18"/>
      <c r="F2207" s="19"/>
      <c r="N2207" s="47"/>
    </row>
    <row r="2208" spans="4:14" s="20" customFormat="1" ht="13.5" x14ac:dyDescent="0.45">
      <c r="D2208" s="18"/>
      <c r="E2208" s="18"/>
      <c r="F2208" s="19"/>
      <c r="N2208" s="47"/>
    </row>
    <row r="2209" spans="4:14" s="20" customFormat="1" ht="13.5" x14ac:dyDescent="0.45">
      <c r="D2209" s="18"/>
      <c r="E2209" s="18"/>
      <c r="F2209" s="19"/>
      <c r="N2209" s="47"/>
    </row>
    <row r="2210" spans="4:14" s="20" customFormat="1" ht="13.5" x14ac:dyDescent="0.45">
      <c r="D2210" s="18"/>
      <c r="E2210" s="18"/>
      <c r="F2210" s="19"/>
      <c r="N2210" s="47"/>
    </row>
    <row r="2211" spans="4:14" s="20" customFormat="1" ht="13.5" x14ac:dyDescent="0.45">
      <c r="D2211" s="18"/>
      <c r="E2211" s="18"/>
      <c r="F2211" s="19"/>
      <c r="N2211" s="47"/>
    </row>
    <row r="2212" spans="4:14" s="20" customFormat="1" ht="13.5" x14ac:dyDescent="0.45">
      <c r="D2212" s="18"/>
      <c r="E2212" s="18"/>
      <c r="F2212" s="19"/>
      <c r="N2212" s="47"/>
    </row>
    <row r="2213" spans="4:14" s="20" customFormat="1" ht="13.5" x14ac:dyDescent="0.45">
      <c r="D2213" s="18"/>
      <c r="E2213" s="18"/>
      <c r="F2213" s="19"/>
      <c r="N2213" s="47"/>
    </row>
    <row r="2214" spans="4:14" s="20" customFormat="1" ht="13.5" x14ac:dyDescent="0.45">
      <c r="D2214" s="18"/>
      <c r="E2214" s="18"/>
      <c r="F2214" s="19"/>
      <c r="N2214" s="47"/>
    </row>
    <row r="2215" spans="4:14" s="20" customFormat="1" ht="13.5" x14ac:dyDescent="0.45">
      <c r="D2215" s="18"/>
      <c r="E2215" s="18"/>
      <c r="F2215" s="19"/>
      <c r="N2215" s="47"/>
    </row>
    <row r="2216" spans="4:14" s="20" customFormat="1" ht="13.5" x14ac:dyDescent="0.45">
      <c r="D2216" s="18"/>
      <c r="E2216" s="18"/>
      <c r="F2216" s="19"/>
      <c r="N2216" s="47"/>
    </row>
    <row r="2217" spans="4:14" s="20" customFormat="1" ht="13.5" x14ac:dyDescent="0.45">
      <c r="D2217" s="18"/>
      <c r="E2217" s="18"/>
      <c r="F2217" s="19"/>
      <c r="N2217" s="47"/>
    </row>
    <row r="2218" spans="4:14" s="20" customFormat="1" ht="13.5" x14ac:dyDescent="0.45">
      <c r="D2218" s="18"/>
      <c r="E2218" s="18"/>
      <c r="F2218" s="19"/>
      <c r="N2218" s="47"/>
    </row>
    <row r="2219" spans="4:14" s="20" customFormat="1" ht="13.5" x14ac:dyDescent="0.45">
      <c r="D2219" s="18"/>
      <c r="E2219" s="18"/>
      <c r="F2219" s="19"/>
      <c r="N2219" s="47"/>
    </row>
    <row r="2220" spans="4:14" s="20" customFormat="1" ht="13.5" x14ac:dyDescent="0.45">
      <c r="D2220" s="18"/>
      <c r="E2220" s="18"/>
      <c r="F2220" s="19"/>
      <c r="N2220" s="47"/>
    </row>
    <row r="2221" spans="4:14" s="20" customFormat="1" ht="13.5" x14ac:dyDescent="0.45">
      <c r="D2221" s="18"/>
      <c r="E2221" s="18"/>
      <c r="F2221" s="19"/>
      <c r="N2221" s="47"/>
    </row>
    <row r="2222" spans="4:14" s="20" customFormat="1" ht="13.5" x14ac:dyDescent="0.45">
      <c r="D2222" s="18"/>
      <c r="E2222" s="18"/>
      <c r="F2222" s="19"/>
      <c r="N2222" s="47"/>
    </row>
    <row r="2223" spans="4:14" s="20" customFormat="1" ht="13.5" x14ac:dyDescent="0.45">
      <c r="D2223" s="18"/>
      <c r="E2223" s="18"/>
      <c r="F2223" s="19"/>
      <c r="N2223" s="47"/>
    </row>
    <row r="2224" spans="4:14" s="20" customFormat="1" ht="13.5" x14ac:dyDescent="0.45">
      <c r="D2224" s="18"/>
      <c r="E2224" s="18"/>
      <c r="F2224" s="19"/>
      <c r="N2224" s="47"/>
    </row>
    <row r="2225" spans="4:14" s="20" customFormat="1" ht="13.5" x14ac:dyDescent="0.45">
      <c r="D2225" s="18"/>
      <c r="E2225" s="18"/>
      <c r="F2225" s="19"/>
      <c r="N2225" s="47"/>
    </row>
    <row r="2226" spans="4:14" s="20" customFormat="1" ht="13.5" x14ac:dyDescent="0.45">
      <c r="D2226" s="18"/>
      <c r="E2226" s="18"/>
      <c r="F2226" s="19"/>
      <c r="N2226" s="47"/>
    </row>
    <row r="2227" spans="4:14" s="20" customFormat="1" ht="13.5" x14ac:dyDescent="0.45">
      <c r="D2227" s="18"/>
      <c r="E2227" s="18"/>
      <c r="F2227" s="19"/>
      <c r="N2227" s="47"/>
    </row>
    <row r="2228" spans="4:14" s="20" customFormat="1" ht="13.5" x14ac:dyDescent="0.45">
      <c r="D2228" s="18"/>
      <c r="E2228" s="18"/>
      <c r="F2228" s="19"/>
      <c r="N2228" s="47"/>
    </row>
    <row r="2229" spans="4:14" s="20" customFormat="1" ht="13.5" x14ac:dyDescent="0.45">
      <c r="D2229" s="18"/>
      <c r="E2229" s="18"/>
      <c r="F2229" s="19"/>
      <c r="N2229" s="47"/>
    </row>
    <row r="2230" spans="4:14" s="20" customFormat="1" ht="13.5" x14ac:dyDescent="0.45">
      <c r="D2230" s="18"/>
      <c r="E2230" s="18"/>
      <c r="F2230" s="19"/>
      <c r="N2230" s="47"/>
    </row>
    <row r="2231" spans="4:14" s="20" customFormat="1" ht="13.5" x14ac:dyDescent="0.45">
      <c r="D2231" s="18"/>
      <c r="E2231" s="18"/>
      <c r="F2231" s="19"/>
      <c r="N2231" s="47"/>
    </row>
    <row r="2232" spans="4:14" s="20" customFormat="1" ht="13.5" x14ac:dyDescent="0.45">
      <c r="D2232" s="18"/>
      <c r="E2232" s="18"/>
      <c r="F2232" s="19"/>
      <c r="N2232" s="47"/>
    </row>
    <row r="2233" spans="4:14" s="20" customFormat="1" ht="13.5" x14ac:dyDescent="0.45">
      <c r="D2233" s="18"/>
      <c r="E2233" s="18"/>
      <c r="F2233" s="19"/>
      <c r="N2233" s="47"/>
    </row>
    <row r="2234" spans="4:14" s="20" customFormat="1" ht="13.5" x14ac:dyDescent="0.45">
      <c r="D2234" s="18"/>
      <c r="E2234" s="18"/>
      <c r="F2234" s="19"/>
      <c r="N2234" s="47"/>
    </row>
    <row r="2235" spans="4:14" s="20" customFormat="1" ht="13.5" x14ac:dyDescent="0.45">
      <c r="D2235" s="18"/>
      <c r="E2235" s="18"/>
      <c r="F2235" s="19"/>
      <c r="N2235" s="47"/>
    </row>
    <row r="2236" spans="4:14" s="20" customFormat="1" ht="13.5" x14ac:dyDescent="0.45">
      <c r="D2236" s="18"/>
      <c r="E2236" s="18"/>
      <c r="F2236" s="19"/>
      <c r="N2236" s="47"/>
    </row>
    <row r="2237" spans="4:14" s="20" customFormat="1" ht="13.5" x14ac:dyDescent="0.45">
      <c r="D2237" s="18"/>
      <c r="E2237" s="18"/>
      <c r="F2237" s="19"/>
      <c r="N2237" s="47"/>
    </row>
    <row r="2238" spans="4:14" s="20" customFormat="1" ht="13.5" x14ac:dyDescent="0.45">
      <c r="D2238" s="18"/>
      <c r="E2238" s="18"/>
      <c r="F2238" s="19"/>
      <c r="N2238" s="47"/>
    </row>
    <row r="2239" spans="4:14" s="20" customFormat="1" ht="13.5" x14ac:dyDescent="0.45">
      <c r="D2239" s="18"/>
      <c r="E2239" s="18"/>
      <c r="F2239" s="19"/>
      <c r="N2239" s="47"/>
    </row>
    <row r="2240" spans="4:14" s="20" customFormat="1" ht="13.5" x14ac:dyDescent="0.45">
      <c r="D2240" s="18"/>
      <c r="E2240" s="18"/>
      <c r="F2240" s="19"/>
      <c r="N2240" s="47"/>
    </row>
    <row r="2241" spans="4:14" s="20" customFormat="1" ht="13.5" x14ac:dyDescent="0.45">
      <c r="D2241" s="18"/>
      <c r="E2241" s="18"/>
      <c r="F2241" s="19"/>
      <c r="N2241" s="47"/>
    </row>
    <row r="2242" spans="4:14" s="20" customFormat="1" ht="13.5" x14ac:dyDescent="0.45">
      <c r="D2242" s="18"/>
      <c r="E2242" s="18"/>
      <c r="F2242" s="19"/>
      <c r="N2242" s="47"/>
    </row>
    <row r="2243" spans="4:14" s="20" customFormat="1" ht="13.5" x14ac:dyDescent="0.45">
      <c r="D2243" s="18"/>
      <c r="E2243" s="18"/>
      <c r="F2243" s="19"/>
      <c r="N2243" s="47"/>
    </row>
    <row r="2244" spans="4:14" s="20" customFormat="1" ht="13.5" x14ac:dyDescent="0.45">
      <c r="D2244" s="18"/>
      <c r="E2244" s="18"/>
      <c r="F2244" s="19"/>
      <c r="N2244" s="47"/>
    </row>
    <row r="2245" spans="4:14" s="20" customFormat="1" ht="13.5" x14ac:dyDescent="0.45">
      <c r="D2245" s="18"/>
      <c r="E2245" s="18"/>
      <c r="F2245" s="19"/>
      <c r="N2245" s="47"/>
    </row>
    <row r="2246" spans="4:14" s="20" customFormat="1" ht="13.5" x14ac:dyDescent="0.45">
      <c r="D2246" s="18"/>
      <c r="E2246" s="18"/>
      <c r="F2246" s="19"/>
      <c r="N2246" s="47"/>
    </row>
    <row r="2247" spans="4:14" s="20" customFormat="1" ht="13.5" x14ac:dyDescent="0.45">
      <c r="D2247" s="18"/>
      <c r="E2247" s="18"/>
      <c r="F2247" s="19"/>
      <c r="N2247" s="47"/>
    </row>
    <row r="2248" spans="4:14" s="20" customFormat="1" ht="13.5" x14ac:dyDescent="0.45">
      <c r="D2248" s="18"/>
      <c r="E2248" s="18"/>
      <c r="F2248" s="19"/>
      <c r="N2248" s="47"/>
    </row>
    <row r="2249" spans="4:14" s="20" customFormat="1" ht="13.5" x14ac:dyDescent="0.45">
      <c r="D2249" s="18"/>
      <c r="E2249" s="18"/>
      <c r="F2249" s="19"/>
      <c r="N2249" s="47"/>
    </row>
    <row r="2250" spans="4:14" s="20" customFormat="1" ht="13.5" x14ac:dyDescent="0.45">
      <c r="D2250" s="18"/>
      <c r="E2250" s="18"/>
      <c r="F2250" s="19"/>
      <c r="N2250" s="47"/>
    </row>
    <row r="2251" spans="4:14" s="20" customFormat="1" ht="13.5" x14ac:dyDescent="0.45">
      <c r="D2251" s="18"/>
      <c r="E2251" s="18"/>
      <c r="F2251" s="19"/>
      <c r="N2251" s="47"/>
    </row>
    <row r="2252" spans="4:14" s="20" customFormat="1" ht="13.5" x14ac:dyDescent="0.45">
      <c r="D2252" s="18"/>
      <c r="E2252" s="18"/>
      <c r="F2252" s="19"/>
      <c r="N2252" s="47"/>
    </row>
    <row r="2253" spans="4:14" s="20" customFormat="1" ht="13.5" x14ac:dyDescent="0.45">
      <c r="D2253" s="18"/>
      <c r="E2253" s="18"/>
      <c r="F2253" s="19"/>
      <c r="N2253" s="47"/>
    </row>
    <row r="2254" spans="4:14" s="20" customFormat="1" ht="13.5" x14ac:dyDescent="0.45">
      <c r="D2254" s="18"/>
      <c r="E2254" s="18"/>
      <c r="F2254" s="19"/>
      <c r="N2254" s="47"/>
    </row>
    <row r="2255" spans="4:14" s="20" customFormat="1" ht="13.5" x14ac:dyDescent="0.45">
      <c r="D2255" s="18"/>
      <c r="E2255" s="18"/>
      <c r="F2255" s="19"/>
      <c r="N2255" s="47"/>
    </row>
    <row r="2256" spans="4:14" s="20" customFormat="1" ht="13.5" x14ac:dyDescent="0.45">
      <c r="D2256" s="18"/>
      <c r="E2256" s="18"/>
      <c r="F2256" s="19"/>
      <c r="N2256" s="47"/>
    </row>
    <row r="2257" spans="4:14" s="20" customFormat="1" ht="13.5" x14ac:dyDescent="0.45">
      <c r="D2257" s="18"/>
      <c r="E2257" s="18"/>
      <c r="F2257" s="19"/>
      <c r="N2257" s="47"/>
    </row>
    <row r="2258" spans="4:14" s="20" customFormat="1" ht="13.5" x14ac:dyDescent="0.45">
      <c r="D2258" s="18"/>
      <c r="E2258" s="18"/>
      <c r="F2258" s="19"/>
      <c r="N2258" s="47"/>
    </row>
    <row r="2259" spans="4:14" s="20" customFormat="1" ht="13.5" x14ac:dyDescent="0.45">
      <c r="D2259" s="18"/>
      <c r="E2259" s="18"/>
      <c r="F2259" s="19"/>
      <c r="N2259" s="47"/>
    </row>
    <row r="2260" spans="4:14" s="20" customFormat="1" ht="13.5" x14ac:dyDescent="0.45">
      <c r="D2260" s="18"/>
      <c r="E2260" s="18"/>
      <c r="F2260" s="19"/>
      <c r="N2260" s="47"/>
    </row>
    <row r="2261" spans="4:14" s="20" customFormat="1" ht="13.5" x14ac:dyDescent="0.45">
      <c r="D2261" s="18"/>
      <c r="E2261" s="18"/>
      <c r="F2261" s="19"/>
      <c r="N2261" s="47"/>
    </row>
    <row r="2262" spans="4:14" s="20" customFormat="1" ht="13.5" x14ac:dyDescent="0.45">
      <c r="D2262" s="18"/>
      <c r="E2262" s="18"/>
      <c r="F2262" s="19"/>
      <c r="N2262" s="47"/>
    </row>
    <row r="2263" spans="4:14" s="20" customFormat="1" ht="13.5" x14ac:dyDescent="0.45">
      <c r="D2263" s="18"/>
      <c r="E2263" s="18"/>
      <c r="F2263" s="19"/>
      <c r="N2263" s="47"/>
    </row>
    <row r="2264" spans="4:14" s="20" customFormat="1" ht="13.5" x14ac:dyDescent="0.45">
      <c r="D2264" s="18"/>
      <c r="E2264" s="18"/>
      <c r="F2264" s="19"/>
      <c r="N2264" s="47"/>
    </row>
    <row r="2265" spans="4:14" s="20" customFormat="1" ht="13.5" x14ac:dyDescent="0.45">
      <c r="D2265" s="18"/>
      <c r="E2265" s="18"/>
      <c r="F2265" s="19"/>
      <c r="N2265" s="47"/>
    </row>
    <row r="2266" spans="4:14" s="20" customFormat="1" ht="13.5" x14ac:dyDescent="0.45">
      <c r="D2266" s="18"/>
      <c r="E2266" s="18"/>
      <c r="F2266" s="19"/>
      <c r="N2266" s="47"/>
    </row>
    <row r="2267" spans="4:14" s="20" customFormat="1" ht="13.5" x14ac:dyDescent="0.45">
      <c r="D2267" s="18"/>
      <c r="E2267" s="18"/>
      <c r="F2267" s="19"/>
      <c r="N2267" s="47"/>
    </row>
    <row r="2268" spans="4:14" s="20" customFormat="1" ht="13.5" x14ac:dyDescent="0.45">
      <c r="D2268" s="18"/>
      <c r="E2268" s="18"/>
      <c r="F2268" s="19"/>
      <c r="N2268" s="47"/>
    </row>
    <row r="2269" spans="4:14" s="20" customFormat="1" ht="13.5" x14ac:dyDescent="0.45">
      <c r="D2269" s="18"/>
      <c r="E2269" s="18"/>
      <c r="F2269" s="19"/>
      <c r="N2269" s="47"/>
    </row>
    <row r="2270" spans="4:14" s="20" customFormat="1" ht="13.5" x14ac:dyDescent="0.45">
      <c r="D2270" s="18"/>
      <c r="E2270" s="18"/>
      <c r="F2270" s="19"/>
      <c r="N2270" s="47"/>
    </row>
    <row r="2271" spans="4:14" s="20" customFormat="1" ht="13.5" x14ac:dyDescent="0.45">
      <c r="D2271" s="18"/>
      <c r="E2271" s="18"/>
      <c r="F2271" s="19"/>
      <c r="N2271" s="47"/>
    </row>
    <row r="2272" spans="4:14" s="20" customFormat="1" ht="13.5" x14ac:dyDescent="0.45">
      <c r="D2272" s="18"/>
      <c r="E2272" s="18"/>
      <c r="F2272" s="19"/>
      <c r="N2272" s="47"/>
    </row>
    <row r="2273" spans="4:14" s="20" customFormat="1" ht="13.5" x14ac:dyDescent="0.45">
      <c r="D2273" s="18"/>
      <c r="E2273" s="18"/>
      <c r="F2273" s="19"/>
      <c r="N2273" s="47"/>
    </row>
    <row r="2274" spans="4:14" s="20" customFormat="1" ht="13.5" x14ac:dyDescent="0.45">
      <c r="D2274" s="18"/>
      <c r="E2274" s="18"/>
      <c r="F2274" s="19"/>
      <c r="N2274" s="47"/>
    </row>
    <row r="2275" spans="4:14" s="20" customFormat="1" ht="13.5" x14ac:dyDescent="0.45">
      <c r="D2275" s="18"/>
      <c r="E2275" s="18"/>
      <c r="F2275" s="19"/>
      <c r="N2275" s="47"/>
    </row>
    <row r="2276" spans="4:14" s="20" customFormat="1" ht="13.5" x14ac:dyDescent="0.45">
      <c r="D2276" s="18"/>
      <c r="E2276" s="18"/>
      <c r="F2276" s="19"/>
      <c r="N2276" s="47"/>
    </row>
    <row r="2277" spans="4:14" s="20" customFormat="1" ht="13.5" x14ac:dyDescent="0.45">
      <c r="D2277" s="18"/>
      <c r="E2277" s="18"/>
      <c r="F2277" s="19"/>
      <c r="N2277" s="47"/>
    </row>
    <row r="2278" spans="4:14" s="20" customFormat="1" ht="13.5" x14ac:dyDescent="0.45">
      <c r="D2278" s="18"/>
      <c r="E2278" s="18"/>
      <c r="F2278" s="19"/>
      <c r="N2278" s="47"/>
    </row>
    <row r="2279" spans="4:14" s="20" customFormat="1" ht="13.5" x14ac:dyDescent="0.45">
      <c r="D2279" s="18"/>
      <c r="E2279" s="18"/>
      <c r="F2279" s="19"/>
      <c r="N2279" s="47"/>
    </row>
    <row r="2280" spans="4:14" s="20" customFormat="1" ht="13.5" x14ac:dyDescent="0.45">
      <c r="D2280" s="18"/>
      <c r="E2280" s="18"/>
      <c r="F2280" s="19"/>
      <c r="N2280" s="47"/>
    </row>
    <row r="2281" spans="4:14" s="20" customFormat="1" ht="13.5" x14ac:dyDescent="0.45">
      <c r="D2281" s="18"/>
      <c r="E2281" s="18"/>
      <c r="F2281" s="19"/>
      <c r="N2281" s="47"/>
    </row>
    <row r="2282" spans="4:14" s="20" customFormat="1" ht="13.5" x14ac:dyDescent="0.45">
      <c r="D2282" s="18"/>
      <c r="E2282" s="18"/>
      <c r="F2282" s="19"/>
      <c r="N2282" s="47"/>
    </row>
    <row r="2283" spans="4:14" s="20" customFormat="1" ht="13.5" x14ac:dyDescent="0.45">
      <c r="D2283" s="18"/>
      <c r="E2283" s="18"/>
      <c r="F2283" s="19"/>
      <c r="N2283" s="47"/>
    </row>
    <row r="2284" spans="4:14" s="20" customFormat="1" ht="13.5" x14ac:dyDescent="0.45">
      <c r="D2284" s="18"/>
      <c r="E2284" s="18"/>
      <c r="F2284" s="19"/>
      <c r="N2284" s="47"/>
    </row>
    <row r="2285" spans="4:14" s="20" customFormat="1" ht="13.5" x14ac:dyDescent="0.45">
      <c r="D2285" s="18"/>
      <c r="E2285" s="18"/>
      <c r="F2285" s="19"/>
      <c r="N2285" s="47"/>
    </row>
    <row r="2286" spans="4:14" s="20" customFormat="1" ht="13.5" x14ac:dyDescent="0.45">
      <c r="D2286" s="18"/>
      <c r="E2286" s="18"/>
      <c r="F2286" s="19"/>
      <c r="N2286" s="47"/>
    </row>
    <row r="2287" spans="4:14" s="20" customFormat="1" ht="13.5" x14ac:dyDescent="0.45">
      <c r="D2287" s="18"/>
      <c r="E2287" s="18"/>
      <c r="F2287" s="19"/>
      <c r="N2287" s="47"/>
    </row>
    <row r="2288" spans="4:14" s="20" customFormat="1" ht="13.5" x14ac:dyDescent="0.45">
      <c r="D2288" s="18"/>
      <c r="E2288" s="18"/>
      <c r="F2288" s="19"/>
      <c r="N2288" s="47"/>
    </row>
    <row r="2289" spans="4:14" s="20" customFormat="1" ht="13.5" x14ac:dyDescent="0.45">
      <c r="D2289" s="18"/>
      <c r="E2289" s="18"/>
      <c r="F2289" s="19"/>
      <c r="N2289" s="47"/>
    </row>
    <row r="2290" spans="4:14" s="20" customFormat="1" ht="13.5" x14ac:dyDescent="0.45">
      <c r="D2290" s="18"/>
      <c r="E2290" s="18"/>
      <c r="F2290" s="19"/>
      <c r="N2290" s="47"/>
    </row>
    <row r="2291" spans="4:14" s="20" customFormat="1" ht="13.5" x14ac:dyDescent="0.45">
      <c r="D2291" s="18"/>
      <c r="E2291" s="18"/>
      <c r="F2291" s="19"/>
      <c r="N2291" s="47"/>
    </row>
    <row r="2292" spans="4:14" s="20" customFormat="1" ht="13.5" x14ac:dyDescent="0.45">
      <c r="D2292" s="18"/>
      <c r="E2292" s="18"/>
      <c r="F2292" s="19"/>
      <c r="N2292" s="47"/>
    </row>
    <row r="2293" spans="4:14" s="20" customFormat="1" ht="13.5" x14ac:dyDescent="0.45">
      <c r="D2293" s="18"/>
      <c r="E2293" s="18"/>
      <c r="F2293" s="19"/>
      <c r="N2293" s="47"/>
    </row>
    <row r="2294" spans="4:14" s="20" customFormat="1" ht="13.5" x14ac:dyDescent="0.45">
      <c r="D2294" s="18"/>
      <c r="E2294" s="18"/>
      <c r="F2294" s="19"/>
      <c r="N2294" s="47"/>
    </row>
    <row r="2295" spans="4:14" s="20" customFormat="1" ht="13.5" x14ac:dyDescent="0.45">
      <c r="D2295" s="18"/>
      <c r="E2295" s="18"/>
      <c r="F2295" s="19"/>
      <c r="N2295" s="47"/>
    </row>
    <row r="2296" spans="4:14" s="20" customFormat="1" ht="13.5" x14ac:dyDescent="0.45">
      <c r="D2296" s="18"/>
      <c r="E2296" s="18"/>
      <c r="F2296" s="19"/>
      <c r="N2296" s="47"/>
    </row>
    <row r="2297" spans="4:14" s="20" customFormat="1" ht="13.5" x14ac:dyDescent="0.45">
      <c r="D2297" s="18"/>
      <c r="E2297" s="18"/>
      <c r="F2297" s="19"/>
      <c r="N2297" s="47"/>
    </row>
    <row r="2298" spans="4:14" s="20" customFormat="1" ht="13.5" x14ac:dyDescent="0.45">
      <c r="D2298" s="18"/>
      <c r="E2298" s="18"/>
      <c r="F2298" s="19"/>
      <c r="N2298" s="47"/>
    </row>
    <row r="2299" spans="4:14" s="20" customFormat="1" ht="13.5" x14ac:dyDescent="0.45">
      <c r="D2299" s="18"/>
      <c r="E2299" s="18"/>
      <c r="F2299" s="19"/>
      <c r="N2299" s="47"/>
    </row>
    <row r="2300" spans="4:14" s="20" customFormat="1" ht="13.5" x14ac:dyDescent="0.45">
      <c r="D2300" s="18"/>
      <c r="E2300" s="18"/>
      <c r="F2300" s="19"/>
      <c r="N2300" s="47"/>
    </row>
    <row r="2301" spans="4:14" s="20" customFormat="1" ht="13.5" x14ac:dyDescent="0.45">
      <c r="D2301" s="18"/>
      <c r="E2301" s="18"/>
      <c r="F2301" s="19"/>
      <c r="N2301" s="47"/>
    </row>
    <row r="2302" spans="4:14" s="20" customFormat="1" ht="13.5" x14ac:dyDescent="0.45">
      <c r="D2302" s="18"/>
      <c r="E2302" s="18"/>
      <c r="F2302" s="19"/>
      <c r="N2302" s="47"/>
    </row>
    <row r="2303" spans="4:14" s="20" customFormat="1" ht="13.5" x14ac:dyDescent="0.45">
      <c r="D2303" s="18"/>
      <c r="E2303" s="18"/>
      <c r="F2303" s="19"/>
      <c r="N2303" s="47"/>
    </row>
    <row r="2304" spans="4:14" s="20" customFormat="1" ht="13.5" x14ac:dyDescent="0.45">
      <c r="D2304" s="18"/>
      <c r="E2304" s="18"/>
      <c r="F2304" s="19"/>
      <c r="N2304" s="47"/>
    </row>
    <row r="2305" spans="4:14" s="20" customFormat="1" ht="13.5" x14ac:dyDescent="0.45">
      <c r="D2305" s="18"/>
      <c r="E2305" s="18"/>
      <c r="F2305" s="19"/>
      <c r="N2305" s="47"/>
    </row>
    <row r="2306" spans="4:14" s="20" customFormat="1" ht="13.5" x14ac:dyDescent="0.45">
      <c r="D2306" s="18"/>
      <c r="E2306" s="18"/>
      <c r="F2306" s="19"/>
      <c r="N2306" s="47"/>
    </row>
    <row r="2307" spans="4:14" s="20" customFormat="1" ht="13.5" x14ac:dyDescent="0.45">
      <c r="D2307" s="18"/>
      <c r="E2307" s="18"/>
      <c r="F2307" s="19"/>
      <c r="N2307" s="47"/>
    </row>
    <row r="2308" spans="4:14" s="20" customFormat="1" ht="13.5" x14ac:dyDescent="0.45">
      <c r="D2308" s="18"/>
      <c r="E2308" s="18"/>
      <c r="F2308" s="19"/>
      <c r="N2308" s="47"/>
    </row>
    <row r="2309" spans="4:14" s="20" customFormat="1" ht="13.5" x14ac:dyDescent="0.45">
      <c r="D2309" s="18"/>
      <c r="E2309" s="18"/>
      <c r="F2309" s="19"/>
      <c r="N2309" s="47"/>
    </row>
    <row r="2310" spans="4:14" s="20" customFormat="1" ht="13.5" x14ac:dyDescent="0.45">
      <c r="D2310" s="18"/>
      <c r="E2310" s="18"/>
      <c r="F2310" s="19"/>
      <c r="N2310" s="47"/>
    </row>
    <row r="2311" spans="4:14" s="20" customFormat="1" ht="13.5" x14ac:dyDescent="0.45">
      <c r="D2311" s="18"/>
      <c r="E2311" s="18"/>
      <c r="F2311" s="19"/>
      <c r="N2311" s="47"/>
    </row>
    <row r="2312" spans="4:14" s="20" customFormat="1" ht="13.5" x14ac:dyDescent="0.45">
      <c r="D2312" s="18"/>
      <c r="E2312" s="18"/>
      <c r="F2312" s="19"/>
      <c r="N2312" s="47"/>
    </row>
    <row r="2313" spans="4:14" s="20" customFormat="1" ht="13.5" x14ac:dyDescent="0.45">
      <c r="D2313" s="18"/>
      <c r="E2313" s="18"/>
      <c r="F2313" s="19"/>
      <c r="N2313" s="47"/>
    </row>
    <row r="2314" spans="4:14" s="20" customFormat="1" ht="13.5" x14ac:dyDescent="0.45">
      <c r="D2314" s="18"/>
      <c r="E2314" s="18"/>
      <c r="F2314" s="19"/>
      <c r="N2314" s="47"/>
    </row>
    <row r="2315" spans="4:14" s="20" customFormat="1" ht="13.5" x14ac:dyDescent="0.45">
      <c r="D2315" s="18"/>
      <c r="E2315" s="18"/>
      <c r="F2315" s="19"/>
      <c r="N2315" s="47"/>
    </row>
    <row r="2316" spans="4:14" s="20" customFormat="1" ht="13.5" x14ac:dyDescent="0.45">
      <c r="D2316" s="18"/>
      <c r="E2316" s="18"/>
      <c r="F2316" s="19"/>
      <c r="N2316" s="47"/>
    </row>
    <row r="2317" spans="4:14" s="20" customFormat="1" ht="13.5" x14ac:dyDescent="0.45">
      <c r="D2317" s="18"/>
      <c r="E2317" s="18"/>
      <c r="F2317" s="19"/>
      <c r="N2317" s="47"/>
    </row>
    <row r="2318" spans="4:14" s="20" customFormat="1" ht="13.5" x14ac:dyDescent="0.45">
      <c r="D2318" s="18"/>
      <c r="E2318" s="18"/>
      <c r="F2318" s="19"/>
      <c r="N2318" s="47"/>
    </row>
    <row r="2319" spans="4:14" s="20" customFormat="1" ht="13.5" x14ac:dyDescent="0.45">
      <c r="D2319" s="18"/>
      <c r="E2319" s="18"/>
      <c r="F2319" s="19"/>
      <c r="N2319" s="47"/>
    </row>
    <row r="2320" spans="4:14" s="20" customFormat="1" ht="13.5" x14ac:dyDescent="0.45">
      <c r="D2320" s="18"/>
      <c r="E2320" s="18"/>
      <c r="F2320" s="19"/>
      <c r="N2320" s="47"/>
    </row>
    <row r="2321" spans="4:14" s="20" customFormat="1" ht="13.5" x14ac:dyDescent="0.45">
      <c r="D2321" s="18"/>
      <c r="E2321" s="18"/>
      <c r="F2321" s="19"/>
      <c r="N2321" s="47"/>
    </row>
    <row r="2322" spans="4:14" s="20" customFormat="1" ht="13.5" x14ac:dyDescent="0.45">
      <c r="D2322" s="18"/>
      <c r="E2322" s="18"/>
      <c r="F2322" s="19"/>
      <c r="N2322" s="47"/>
    </row>
    <row r="2323" spans="4:14" s="20" customFormat="1" ht="13.5" x14ac:dyDescent="0.45">
      <c r="D2323" s="18"/>
      <c r="E2323" s="18"/>
      <c r="F2323" s="19"/>
      <c r="N2323" s="47"/>
    </row>
    <row r="2324" spans="4:14" s="20" customFormat="1" ht="13.5" x14ac:dyDescent="0.45">
      <c r="D2324" s="18"/>
      <c r="E2324" s="18"/>
      <c r="F2324" s="19"/>
      <c r="N2324" s="47"/>
    </row>
    <row r="2325" spans="4:14" s="20" customFormat="1" ht="13.5" x14ac:dyDescent="0.45">
      <c r="D2325" s="18"/>
      <c r="E2325" s="18"/>
      <c r="F2325" s="19"/>
      <c r="N2325" s="47"/>
    </row>
    <row r="2326" spans="4:14" s="20" customFormat="1" ht="13.5" x14ac:dyDescent="0.45">
      <c r="D2326" s="18"/>
      <c r="E2326" s="18"/>
      <c r="F2326" s="19"/>
      <c r="N2326" s="47"/>
    </row>
    <row r="2327" spans="4:14" s="20" customFormat="1" ht="13.5" x14ac:dyDescent="0.45">
      <c r="D2327" s="18"/>
      <c r="E2327" s="18"/>
      <c r="F2327" s="19"/>
      <c r="N2327" s="47"/>
    </row>
    <row r="2328" spans="4:14" s="20" customFormat="1" ht="13.5" x14ac:dyDescent="0.45">
      <c r="D2328" s="18"/>
      <c r="E2328" s="18"/>
      <c r="F2328" s="19"/>
      <c r="N2328" s="47"/>
    </row>
    <row r="2329" spans="4:14" s="20" customFormat="1" ht="13.5" x14ac:dyDescent="0.45">
      <c r="D2329" s="18"/>
      <c r="E2329" s="18"/>
      <c r="F2329" s="19"/>
      <c r="N2329" s="47"/>
    </row>
    <row r="2330" spans="4:14" s="20" customFormat="1" ht="13.5" x14ac:dyDescent="0.45">
      <c r="D2330" s="18"/>
      <c r="E2330" s="18"/>
      <c r="F2330" s="19"/>
      <c r="N2330" s="47"/>
    </row>
    <row r="2331" spans="4:14" s="20" customFormat="1" ht="13.5" x14ac:dyDescent="0.45">
      <c r="D2331" s="18"/>
      <c r="E2331" s="18"/>
      <c r="F2331" s="19"/>
      <c r="N2331" s="47"/>
    </row>
    <row r="2332" spans="4:14" s="20" customFormat="1" ht="13.5" x14ac:dyDescent="0.45">
      <c r="D2332" s="18"/>
      <c r="E2332" s="18"/>
      <c r="F2332" s="19"/>
      <c r="N2332" s="47"/>
    </row>
    <row r="2333" spans="4:14" s="20" customFormat="1" ht="13.5" x14ac:dyDescent="0.45">
      <c r="D2333" s="18"/>
      <c r="E2333" s="18"/>
      <c r="F2333" s="19"/>
      <c r="N2333" s="47"/>
    </row>
    <row r="2334" spans="4:14" s="20" customFormat="1" ht="13.5" x14ac:dyDescent="0.45">
      <c r="D2334" s="18"/>
      <c r="E2334" s="18"/>
      <c r="F2334" s="19"/>
      <c r="N2334" s="47"/>
    </row>
    <row r="2335" spans="4:14" s="20" customFormat="1" ht="13.5" x14ac:dyDescent="0.45">
      <c r="D2335" s="18"/>
      <c r="E2335" s="18"/>
      <c r="F2335" s="19"/>
      <c r="N2335" s="47"/>
    </row>
    <row r="2336" spans="4:14" s="20" customFormat="1" ht="13.5" x14ac:dyDescent="0.45">
      <c r="D2336" s="18"/>
      <c r="E2336" s="18"/>
      <c r="F2336" s="19"/>
      <c r="N2336" s="47"/>
    </row>
    <row r="2337" spans="4:14" s="20" customFormat="1" ht="13.5" x14ac:dyDescent="0.45">
      <c r="D2337" s="18"/>
      <c r="E2337" s="18"/>
      <c r="F2337" s="19"/>
      <c r="N2337" s="47"/>
    </row>
    <row r="2338" spans="4:14" s="20" customFormat="1" ht="13.5" x14ac:dyDescent="0.45">
      <c r="D2338" s="18"/>
      <c r="E2338" s="18"/>
      <c r="F2338" s="19"/>
      <c r="N2338" s="47"/>
    </row>
    <row r="2339" spans="4:14" s="20" customFormat="1" ht="13.5" x14ac:dyDescent="0.45">
      <c r="D2339" s="18"/>
      <c r="E2339" s="18"/>
      <c r="F2339" s="19"/>
      <c r="N2339" s="47"/>
    </row>
    <row r="2340" spans="4:14" s="20" customFormat="1" ht="13.5" x14ac:dyDescent="0.45">
      <c r="D2340" s="18"/>
      <c r="E2340" s="18"/>
      <c r="F2340" s="19"/>
      <c r="N2340" s="47"/>
    </row>
    <row r="2341" spans="4:14" s="20" customFormat="1" ht="13.5" x14ac:dyDescent="0.45">
      <c r="D2341" s="18"/>
      <c r="E2341" s="18"/>
      <c r="F2341" s="19"/>
      <c r="N2341" s="47"/>
    </row>
    <row r="2342" spans="4:14" s="20" customFormat="1" ht="13.5" x14ac:dyDescent="0.45">
      <c r="D2342" s="18"/>
      <c r="E2342" s="18"/>
      <c r="F2342" s="19"/>
      <c r="N2342" s="47"/>
    </row>
    <row r="2343" spans="4:14" s="20" customFormat="1" ht="13.5" x14ac:dyDescent="0.45">
      <c r="D2343" s="18"/>
      <c r="E2343" s="18"/>
      <c r="F2343" s="19"/>
      <c r="N2343" s="47"/>
    </row>
    <row r="2344" spans="4:14" s="20" customFormat="1" ht="13.5" x14ac:dyDescent="0.45">
      <c r="D2344" s="18"/>
      <c r="E2344" s="18"/>
      <c r="F2344" s="19"/>
      <c r="N2344" s="47"/>
    </row>
    <row r="2345" spans="4:14" s="20" customFormat="1" ht="13.5" x14ac:dyDescent="0.45">
      <c r="D2345" s="18"/>
      <c r="E2345" s="18"/>
      <c r="F2345" s="19"/>
      <c r="N2345" s="47"/>
    </row>
    <row r="2346" spans="4:14" s="20" customFormat="1" ht="13.5" x14ac:dyDescent="0.45">
      <c r="D2346" s="18"/>
      <c r="E2346" s="18"/>
      <c r="F2346" s="19"/>
      <c r="N2346" s="47"/>
    </row>
    <row r="2347" spans="4:14" s="20" customFormat="1" ht="13.5" x14ac:dyDescent="0.45">
      <c r="D2347" s="18"/>
      <c r="E2347" s="18"/>
      <c r="F2347" s="19"/>
      <c r="N2347" s="47"/>
    </row>
    <row r="2348" spans="4:14" s="20" customFormat="1" ht="13.5" x14ac:dyDescent="0.45">
      <c r="D2348" s="18"/>
      <c r="E2348" s="18"/>
      <c r="F2348" s="19"/>
      <c r="N2348" s="47"/>
    </row>
    <row r="2349" spans="4:14" s="20" customFormat="1" ht="13.5" x14ac:dyDescent="0.45">
      <c r="D2349" s="18"/>
      <c r="E2349" s="18"/>
      <c r="F2349" s="19"/>
      <c r="N2349" s="47"/>
    </row>
    <row r="2350" spans="4:14" s="20" customFormat="1" ht="13.5" x14ac:dyDescent="0.45">
      <c r="D2350" s="18"/>
      <c r="E2350" s="18"/>
      <c r="F2350" s="19"/>
      <c r="N2350" s="47"/>
    </row>
    <row r="2351" spans="4:14" s="20" customFormat="1" ht="13.5" x14ac:dyDescent="0.45">
      <c r="D2351" s="18"/>
      <c r="E2351" s="18"/>
      <c r="F2351" s="19"/>
      <c r="N2351" s="47"/>
    </row>
    <row r="2352" spans="4:14" s="20" customFormat="1" ht="13.5" x14ac:dyDescent="0.45">
      <c r="D2352" s="18"/>
      <c r="E2352" s="18"/>
      <c r="F2352" s="19"/>
      <c r="N2352" s="47"/>
    </row>
    <row r="2353" spans="4:14" s="20" customFormat="1" ht="13.5" x14ac:dyDescent="0.45">
      <c r="D2353" s="18"/>
      <c r="E2353" s="18"/>
      <c r="F2353" s="19"/>
      <c r="N2353" s="47"/>
    </row>
    <row r="2354" spans="4:14" s="20" customFormat="1" ht="13.5" x14ac:dyDescent="0.45">
      <c r="D2354" s="18"/>
      <c r="E2354" s="18"/>
      <c r="F2354" s="19"/>
      <c r="N2354" s="47"/>
    </row>
    <row r="2355" spans="4:14" s="20" customFormat="1" ht="13.5" x14ac:dyDescent="0.45">
      <c r="D2355" s="18"/>
      <c r="E2355" s="18"/>
      <c r="F2355" s="19"/>
      <c r="N2355" s="47"/>
    </row>
    <row r="2356" spans="4:14" s="20" customFormat="1" ht="13.5" x14ac:dyDescent="0.45">
      <c r="D2356" s="18"/>
      <c r="E2356" s="18"/>
      <c r="F2356" s="19"/>
      <c r="N2356" s="47"/>
    </row>
    <row r="2357" spans="4:14" s="20" customFormat="1" ht="13.5" x14ac:dyDescent="0.45">
      <c r="D2357" s="18"/>
      <c r="E2357" s="18"/>
      <c r="F2357" s="19"/>
      <c r="N2357" s="47"/>
    </row>
    <row r="2358" spans="4:14" s="20" customFormat="1" ht="13.5" x14ac:dyDescent="0.45">
      <c r="D2358" s="18"/>
      <c r="E2358" s="18"/>
      <c r="F2358" s="19"/>
      <c r="N2358" s="47"/>
    </row>
    <row r="2359" spans="4:14" s="20" customFormat="1" ht="13.5" x14ac:dyDescent="0.45">
      <c r="D2359" s="18"/>
      <c r="E2359" s="18"/>
      <c r="F2359" s="19"/>
      <c r="N2359" s="47"/>
    </row>
    <row r="2360" spans="4:14" s="20" customFormat="1" ht="13.5" x14ac:dyDescent="0.45">
      <c r="D2360" s="18"/>
      <c r="E2360" s="18"/>
      <c r="F2360" s="19"/>
      <c r="N2360" s="47"/>
    </row>
    <row r="2361" spans="4:14" s="20" customFormat="1" ht="13.5" x14ac:dyDescent="0.45">
      <c r="D2361" s="18"/>
      <c r="E2361" s="18"/>
      <c r="F2361" s="19"/>
      <c r="N2361" s="47"/>
    </row>
    <row r="2362" spans="4:14" s="20" customFormat="1" ht="13.5" x14ac:dyDescent="0.45">
      <c r="D2362" s="18"/>
      <c r="E2362" s="18"/>
      <c r="F2362" s="19"/>
      <c r="N2362" s="47"/>
    </row>
    <row r="2363" spans="4:14" s="20" customFormat="1" ht="13.5" x14ac:dyDescent="0.45">
      <c r="D2363" s="18"/>
      <c r="E2363" s="18"/>
      <c r="F2363" s="19"/>
      <c r="N2363" s="47"/>
    </row>
    <row r="2364" spans="4:14" s="20" customFormat="1" ht="13.5" x14ac:dyDescent="0.45">
      <c r="D2364" s="18"/>
      <c r="E2364" s="18"/>
      <c r="F2364" s="19"/>
      <c r="N2364" s="47"/>
    </row>
    <row r="2365" spans="4:14" s="20" customFormat="1" ht="13.5" x14ac:dyDescent="0.45">
      <c r="D2365" s="18"/>
      <c r="E2365" s="18"/>
      <c r="F2365" s="19"/>
      <c r="N2365" s="47"/>
    </row>
    <row r="2366" spans="4:14" s="20" customFormat="1" ht="13.5" x14ac:dyDescent="0.45">
      <c r="D2366" s="18"/>
      <c r="E2366" s="18"/>
      <c r="F2366" s="19"/>
      <c r="N2366" s="47"/>
    </row>
    <row r="2367" spans="4:14" s="20" customFormat="1" ht="13.5" x14ac:dyDescent="0.45">
      <c r="D2367" s="18"/>
      <c r="E2367" s="18"/>
      <c r="F2367" s="19"/>
      <c r="N2367" s="47"/>
    </row>
    <row r="2368" spans="4:14" s="20" customFormat="1" ht="13.5" x14ac:dyDescent="0.45">
      <c r="D2368" s="18"/>
      <c r="E2368" s="18"/>
      <c r="F2368" s="19"/>
      <c r="N2368" s="47"/>
    </row>
    <row r="2369" spans="4:14" s="20" customFormat="1" ht="13.5" x14ac:dyDescent="0.45">
      <c r="D2369" s="18"/>
      <c r="E2369" s="18"/>
      <c r="F2369" s="19"/>
      <c r="N2369" s="47"/>
    </row>
    <row r="2370" spans="4:14" s="20" customFormat="1" ht="13.5" x14ac:dyDescent="0.45">
      <c r="D2370" s="18"/>
      <c r="E2370" s="18"/>
      <c r="F2370" s="19"/>
      <c r="N2370" s="47"/>
    </row>
    <row r="2371" spans="4:14" s="20" customFormat="1" ht="13.5" x14ac:dyDescent="0.45">
      <c r="D2371" s="18"/>
      <c r="E2371" s="18"/>
      <c r="F2371" s="19"/>
      <c r="N2371" s="47"/>
    </row>
    <row r="2372" spans="4:14" s="20" customFormat="1" ht="13.5" x14ac:dyDescent="0.45">
      <c r="D2372" s="18"/>
      <c r="E2372" s="18"/>
      <c r="F2372" s="19"/>
      <c r="N2372" s="47"/>
    </row>
    <row r="2373" spans="4:14" s="20" customFormat="1" ht="13.5" x14ac:dyDescent="0.45">
      <c r="D2373" s="18"/>
      <c r="E2373" s="18"/>
      <c r="F2373" s="19"/>
      <c r="N2373" s="47"/>
    </row>
    <row r="2374" spans="4:14" s="20" customFormat="1" ht="13.5" x14ac:dyDescent="0.45">
      <c r="D2374" s="18"/>
      <c r="E2374" s="18"/>
      <c r="F2374" s="19"/>
      <c r="N2374" s="47"/>
    </row>
    <row r="2375" spans="4:14" s="20" customFormat="1" ht="13.5" x14ac:dyDescent="0.45">
      <c r="D2375" s="18"/>
      <c r="E2375" s="18"/>
      <c r="F2375" s="19"/>
      <c r="N2375" s="47"/>
    </row>
    <row r="2376" spans="4:14" s="20" customFormat="1" ht="13.5" x14ac:dyDescent="0.45">
      <c r="D2376" s="18"/>
      <c r="E2376" s="18"/>
      <c r="F2376" s="19"/>
      <c r="N2376" s="47"/>
    </row>
    <row r="2377" spans="4:14" s="20" customFormat="1" ht="13.5" x14ac:dyDescent="0.45">
      <c r="D2377" s="18"/>
      <c r="E2377" s="18"/>
      <c r="F2377" s="19"/>
      <c r="N2377" s="47"/>
    </row>
    <row r="2378" spans="4:14" s="20" customFormat="1" ht="13.5" x14ac:dyDescent="0.45">
      <c r="D2378" s="18"/>
      <c r="E2378" s="18"/>
      <c r="F2378" s="19"/>
      <c r="N2378" s="47"/>
    </row>
    <row r="2379" spans="4:14" s="20" customFormat="1" ht="13.5" x14ac:dyDescent="0.45">
      <c r="D2379" s="18"/>
      <c r="E2379" s="18"/>
      <c r="F2379" s="19"/>
      <c r="N2379" s="47"/>
    </row>
    <row r="2380" spans="4:14" s="20" customFormat="1" ht="13.5" x14ac:dyDescent="0.45">
      <c r="D2380" s="18"/>
      <c r="E2380" s="18"/>
      <c r="F2380" s="19"/>
      <c r="N2380" s="47"/>
    </row>
    <row r="2381" spans="4:14" s="20" customFormat="1" ht="13.5" x14ac:dyDescent="0.45">
      <c r="D2381" s="18"/>
      <c r="E2381" s="18"/>
      <c r="F2381" s="19"/>
      <c r="N2381" s="47"/>
    </row>
    <row r="2382" spans="4:14" s="20" customFormat="1" ht="13.5" x14ac:dyDescent="0.45">
      <c r="D2382" s="18"/>
      <c r="E2382" s="18"/>
      <c r="F2382" s="19"/>
      <c r="N2382" s="47"/>
    </row>
    <row r="2383" spans="4:14" s="20" customFormat="1" ht="13.5" x14ac:dyDescent="0.45">
      <c r="D2383" s="18"/>
      <c r="E2383" s="18"/>
      <c r="F2383" s="19"/>
      <c r="N2383" s="47"/>
    </row>
    <row r="2384" spans="4:14" s="20" customFormat="1" ht="13.5" x14ac:dyDescent="0.45">
      <c r="D2384" s="18"/>
      <c r="E2384" s="18"/>
      <c r="F2384" s="19"/>
      <c r="N2384" s="47"/>
    </row>
    <row r="2385" spans="4:14" s="20" customFormat="1" ht="13.5" x14ac:dyDescent="0.45">
      <c r="D2385" s="18"/>
      <c r="E2385" s="18"/>
      <c r="F2385" s="19"/>
      <c r="N2385" s="47"/>
    </row>
    <row r="2386" spans="4:14" s="20" customFormat="1" ht="13.5" x14ac:dyDescent="0.45">
      <c r="D2386" s="18"/>
      <c r="E2386" s="18"/>
      <c r="F2386" s="19"/>
      <c r="N2386" s="47"/>
    </row>
    <row r="2387" spans="4:14" s="20" customFormat="1" ht="13.5" x14ac:dyDescent="0.45">
      <c r="D2387" s="18"/>
      <c r="E2387" s="18"/>
      <c r="F2387" s="19"/>
      <c r="N2387" s="47"/>
    </row>
    <row r="2388" spans="4:14" s="20" customFormat="1" ht="13.5" x14ac:dyDescent="0.45">
      <c r="D2388" s="18"/>
      <c r="E2388" s="18"/>
      <c r="F2388" s="19"/>
      <c r="N2388" s="47"/>
    </row>
    <row r="2389" spans="4:14" s="20" customFormat="1" ht="13.5" x14ac:dyDescent="0.45">
      <c r="D2389" s="18"/>
      <c r="E2389" s="18"/>
      <c r="F2389" s="19"/>
      <c r="N2389" s="47"/>
    </row>
    <row r="2390" spans="4:14" s="20" customFormat="1" ht="13.5" x14ac:dyDescent="0.45">
      <c r="D2390" s="18"/>
      <c r="E2390" s="18"/>
      <c r="F2390" s="19"/>
      <c r="N2390" s="47"/>
    </row>
    <row r="2391" spans="4:14" s="20" customFormat="1" ht="13.5" x14ac:dyDescent="0.45">
      <c r="D2391" s="18"/>
      <c r="E2391" s="18"/>
      <c r="F2391" s="19"/>
      <c r="N2391" s="47"/>
    </row>
    <row r="2392" spans="4:14" s="20" customFormat="1" ht="13.5" x14ac:dyDescent="0.45">
      <c r="D2392" s="18"/>
      <c r="E2392" s="18"/>
      <c r="F2392" s="19"/>
      <c r="N2392" s="47"/>
    </row>
    <row r="2393" spans="4:14" s="20" customFormat="1" ht="13.5" x14ac:dyDescent="0.45">
      <c r="D2393" s="18"/>
      <c r="E2393" s="18"/>
      <c r="F2393" s="19"/>
      <c r="N2393" s="47"/>
    </row>
    <row r="2394" spans="4:14" s="20" customFormat="1" ht="13.5" x14ac:dyDescent="0.45">
      <c r="D2394" s="18"/>
      <c r="E2394" s="18"/>
      <c r="F2394" s="19"/>
      <c r="N2394" s="47"/>
    </row>
    <row r="2395" spans="4:14" s="20" customFormat="1" ht="13.5" x14ac:dyDescent="0.45">
      <c r="D2395" s="18"/>
      <c r="E2395" s="18"/>
      <c r="F2395" s="19"/>
      <c r="N2395" s="47"/>
    </row>
    <row r="2396" spans="4:14" s="20" customFormat="1" ht="13.5" x14ac:dyDescent="0.45">
      <c r="D2396" s="18"/>
      <c r="E2396" s="18"/>
      <c r="F2396" s="19"/>
      <c r="N2396" s="47"/>
    </row>
    <row r="2397" spans="4:14" s="20" customFormat="1" ht="13.5" x14ac:dyDescent="0.45">
      <c r="D2397" s="18"/>
      <c r="E2397" s="18"/>
      <c r="F2397" s="19"/>
      <c r="N2397" s="47"/>
    </row>
    <row r="2398" spans="4:14" s="20" customFormat="1" ht="13.5" x14ac:dyDescent="0.45">
      <c r="D2398" s="18"/>
      <c r="E2398" s="18"/>
      <c r="F2398" s="19"/>
      <c r="N2398" s="47"/>
    </row>
    <row r="2399" spans="4:14" s="20" customFormat="1" ht="13.5" x14ac:dyDescent="0.45">
      <c r="D2399" s="18"/>
      <c r="E2399" s="18"/>
      <c r="F2399" s="19"/>
      <c r="N2399" s="47"/>
    </row>
    <row r="2400" spans="4:14" s="20" customFormat="1" ht="13.5" x14ac:dyDescent="0.45">
      <c r="D2400" s="18"/>
      <c r="E2400" s="18"/>
      <c r="F2400" s="19"/>
      <c r="N2400" s="47"/>
    </row>
    <row r="2401" spans="4:14" s="20" customFormat="1" ht="13.5" x14ac:dyDescent="0.45">
      <c r="D2401" s="18"/>
      <c r="E2401" s="18"/>
      <c r="F2401" s="19"/>
      <c r="N2401" s="47"/>
    </row>
    <row r="2402" spans="4:14" s="20" customFormat="1" ht="13.5" x14ac:dyDescent="0.45">
      <c r="D2402" s="18"/>
      <c r="E2402" s="18"/>
      <c r="F2402" s="19"/>
      <c r="N2402" s="47"/>
    </row>
    <row r="2403" spans="4:14" s="20" customFormat="1" ht="13.5" x14ac:dyDescent="0.45">
      <c r="D2403" s="18"/>
      <c r="E2403" s="18"/>
      <c r="F2403" s="19"/>
      <c r="N2403" s="47"/>
    </row>
    <row r="2404" spans="4:14" s="20" customFormat="1" ht="13.5" x14ac:dyDescent="0.45">
      <c r="D2404" s="18"/>
      <c r="E2404" s="18"/>
      <c r="F2404" s="19"/>
      <c r="N2404" s="47"/>
    </row>
    <row r="2405" spans="4:14" s="20" customFormat="1" ht="13.5" x14ac:dyDescent="0.45">
      <c r="D2405" s="18"/>
      <c r="E2405" s="18"/>
      <c r="F2405" s="19"/>
      <c r="N2405" s="47"/>
    </row>
    <row r="2406" spans="4:14" s="20" customFormat="1" ht="13.5" x14ac:dyDescent="0.45">
      <c r="D2406" s="18"/>
      <c r="E2406" s="18"/>
      <c r="F2406" s="19"/>
      <c r="N2406" s="47"/>
    </row>
    <row r="2407" spans="4:14" s="20" customFormat="1" ht="13.5" x14ac:dyDescent="0.45">
      <c r="D2407" s="18"/>
      <c r="E2407" s="18"/>
      <c r="F2407" s="19"/>
      <c r="N2407" s="47"/>
    </row>
    <row r="2408" spans="4:14" s="20" customFormat="1" ht="13.5" x14ac:dyDescent="0.45">
      <c r="D2408" s="18"/>
      <c r="E2408" s="18"/>
      <c r="F2408" s="19"/>
      <c r="N2408" s="47"/>
    </row>
    <row r="2409" spans="4:14" s="20" customFormat="1" ht="13.5" x14ac:dyDescent="0.45">
      <c r="D2409" s="18"/>
      <c r="E2409" s="18"/>
      <c r="F2409" s="19"/>
      <c r="N2409" s="47"/>
    </row>
    <row r="2410" spans="4:14" s="20" customFormat="1" ht="13.5" x14ac:dyDescent="0.45">
      <c r="D2410" s="18"/>
      <c r="E2410" s="18"/>
      <c r="F2410" s="19"/>
      <c r="N2410" s="47"/>
    </row>
    <row r="2411" spans="4:14" s="20" customFormat="1" ht="13.5" x14ac:dyDescent="0.45">
      <c r="D2411" s="18"/>
      <c r="E2411" s="18"/>
      <c r="F2411" s="19"/>
      <c r="N2411" s="47"/>
    </row>
    <row r="2412" spans="4:14" s="20" customFormat="1" ht="13.5" x14ac:dyDescent="0.45">
      <c r="D2412" s="18"/>
      <c r="E2412" s="18"/>
      <c r="F2412" s="19"/>
      <c r="N2412" s="47"/>
    </row>
    <row r="2413" spans="4:14" s="20" customFormat="1" ht="13.5" x14ac:dyDescent="0.45">
      <c r="D2413" s="18"/>
      <c r="E2413" s="18"/>
      <c r="F2413" s="19"/>
      <c r="N2413" s="47"/>
    </row>
    <row r="2414" spans="4:14" s="20" customFormat="1" ht="13.5" x14ac:dyDescent="0.45">
      <c r="D2414" s="18"/>
      <c r="E2414" s="18"/>
      <c r="F2414" s="19"/>
      <c r="N2414" s="47"/>
    </row>
    <row r="2415" spans="4:14" s="20" customFormat="1" ht="13.5" x14ac:dyDescent="0.45">
      <c r="D2415" s="18"/>
      <c r="E2415" s="18"/>
      <c r="F2415" s="19"/>
      <c r="N2415" s="47"/>
    </row>
    <row r="2416" spans="4:14" s="20" customFormat="1" ht="13.5" x14ac:dyDescent="0.45">
      <c r="D2416" s="18"/>
      <c r="E2416" s="18"/>
      <c r="F2416" s="19"/>
      <c r="N2416" s="47"/>
    </row>
    <row r="2417" spans="4:14" s="20" customFormat="1" ht="13.5" x14ac:dyDescent="0.45">
      <c r="D2417" s="18"/>
      <c r="E2417" s="18"/>
      <c r="F2417" s="19"/>
      <c r="N2417" s="47"/>
    </row>
    <row r="2418" spans="4:14" s="20" customFormat="1" ht="13.5" x14ac:dyDescent="0.45">
      <c r="D2418" s="18"/>
      <c r="E2418" s="18"/>
      <c r="F2418" s="19"/>
      <c r="N2418" s="47"/>
    </row>
    <row r="2419" spans="4:14" s="20" customFormat="1" ht="13.5" x14ac:dyDescent="0.45">
      <c r="D2419" s="18"/>
      <c r="E2419" s="18"/>
      <c r="F2419" s="19"/>
      <c r="N2419" s="47"/>
    </row>
    <row r="2420" spans="4:14" s="20" customFormat="1" ht="13.5" x14ac:dyDescent="0.45">
      <c r="D2420" s="18"/>
      <c r="E2420" s="18"/>
      <c r="F2420" s="19"/>
      <c r="N2420" s="47"/>
    </row>
    <row r="2421" spans="4:14" s="20" customFormat="1" ht="13.5" x14ac:dyDescent="0.45">
      <c r="D2421" s="18"/>
      <c r="E2421" s="18"/>
      <c r="F2421" s="19"/>
      <c r="N2421" s="47"/>
    </row>
    <row r="2422" spans="4:14" s="20" customFormat="1" ht="13.5" x14ac:dyDescent="0.45">
      <c r="D2422" s="18"/>
      <c r="E2422" s="18"/>
      <c r="F2422" s="19"/>
      <c r="N2422" s="47"/>
    </row>
    <row r="2423" spans="4:14" s="20" customFormat="1" ht="13.5" x14ac:dyDescent="0.45">
      <c r="D2423" s="18"/>
      <c r="E2423" s="18"/>
      <c r="F2423" s="19"/>
      <c r="N2423" s="47"/>
    </row>
    <row r="2424" spans="4:14" s="20" customFormat="1" ht="13.5" x14ac:dyDescent="0.45">
      <c r="D2424" s="18"/>
      <c r="E2424" s="18"/>
      <c r="F2424" s="19"/>
      <c r="N2424" s="47"/>
    </row>
    <row r="2425" spans="4:14" s="20" customFormat="1" ht="13.5" x14ac:dyDescent="0.45">
      <c r="D2425" s="18"/>
      <c r="E2425" s="18"/>
      <c r="F2425" s="19"/>
      <c r="N2425" s="47"/>
    </row>
    <row r="2426" spans="4:14" s="20" customFormat="1" ht="13.5" x14ac:dyDescent="0.45">
      <c r="D2426" s="18"/>
      <c r="E2426" s="18"/>
      <c r="F2426" s="19"/>
      <c r="N2426" s="47"/>
    </row>
    <row r="2427" spans="4:14" s="20" customFormat="1" ht="13.5" x14ac:dyDescent="0.45">
      <c r="D2427" s="18"/>
      <c r="E2427" s="18"/>
      <c r="F2427" s="19"/>
      <c r="N2427" s="47"/>
    </row>
    <row r="2428" spans="4:14" s="20" customFormat="1" ht="13.5" x14ac:dyDescent="0.45">
      <c r="D2428" s="18"/>
      <c r="E2428" s="18"/>
      <c r="F2428" s="19"/>
      <c r="N2428" s="47"/>
    </row>
    <row r="2429" spans="4:14" s="20" customFormat="1" ht="13.5" x14ac:dyDescent="0.45">
      <c r="D2429" s="18"/>
      <c r="E2429" s="18"/>
      <c r="F2429" s="19"/>
      <c r="N2429" s="47"/>
    </row>
    <row r="2430" spans="4:14" s="20" customFormat="1" ht="13.5" x14ac:dyDescent="0.45">
      <c r="D2430" s="18"/>
      <c r="E2430" s="18"/>
      <c r="F2430" s="19"/>
      <c r="N2430" s="47"/>
    </row>
    <row r="2431" spans="4:14" s="20" customFormat="1" ht="13.5" x14ac:dyDescent="0.45">
      <c r="D2431" s="18"/>
      <c r="E2431" s="18"/>
      <c r="F2431" s="19"/>
      <c r="N2431" s="47"/>
    </row>
    <row r="2432" spans="4:14" s="20" customFormat="1" ht="13.5" x14ac:dyDescent="0.45">
      <c r="D2432" s="18"/>
      <c r="E2432" s="18"/>
      <c r="F2432" s="19"/>
      <c r="N2432" s="47"/>
    </row>
    <row r="2433" spans="4:14" s="20" customFormat="1" ht="13.5" x14ac:dyDescent="0.45">
      <c r="D2433" s="18"/>
      <c r="E2433" s="18"/>
      <c r="F2433" s="19"/>
      <c r="N2433" s="47"/>
    </row>
    <row r="2434" spans="4:14" s="20" customFormat="1" ht="13.5" x14ac:dyDescent="0.45">
      <c r="D2434" s="18"/>
      <c r="E2434" s="18"/>
      <c r="F2434" s="19"/>
      <c r="N2434" s="47"/>
    </row>
    <row r="2435" spans="4:14" s="20" customFormat="1" ht="13.5" x14ac:dyDescent="0.45">
      <c r="D2435" s="18"/>
      <c r="E2435" s="18"/>
      <c r="F2435" s="19"/>
      <c r="N2435" s="47"/>
    </row>
    <row r="2436" spans="4:14" s="20" customFormat="1" ht="13.5" x14ac:dyDescent="0.45">
      <c r="D2436" s="18"/>
      <c r="E2436" s="18"/>
      <c r="F2436" s="19"/>
      <c r="N2436" s="47"/>
    </row>
    <row r="2437" spans="4:14" s="20" customFormat="1" ht="13.5" x14ac:dyDescent="0.45">
      <c r="D2437" s="18"/>
      <c r="E2437" s="18"/>
      <c r="F2437" s="19"/>
      <c r="N2437" s="47"/>
    </row>
    <row r="2438" spans="4:14" s="20" customFormat="1" ht="13.5" x14ac:dyDescent="0.45">
      <c r="D2438" s="18"/>
      <c r="E2438" s="18"/>
      <c r="F2438" s="19"/>
      <c r="N2438" s="47"/>
    </row>
    <row r="2439" spans="4:14" s="20" customFormat="1" ht="13.5" x14ac:dyDescent="0.45">
      <c r="D2439" s="18"/>
      <c r="E2439" s="18"/>
      <c r="F2439" s="19"/>
      <c r="N2439" s="47"/>
    </row>
    <row r="2440" spans="4:14" s="20" customFormat="1" ht="13.5" x14ac:dyDescent="0.45">
      <c r="D2440" s="18"/>
      <c r="E2440" s="18"/>
      <c r="F2440" s="19"/>
      <c r="N2440" s="47"/>
    </row>
    <row r="2441" spans="4:14" s="20" customFormat="1" ht="13.5" x14ac:dyDescent="0.45">
      <c r="D2441" s="18"/>
      <c r="E2441" s="18"/>
      <c r="F2441" s="19"/>
      <c r="N2441" s="47"/>
    </row>
    <row r="2442" spans="4:14" s="20" customFormat="1" ht="13.5" x14ac:dyDescent="0.45">
      <c r="D2442" s="18"/>
      <c r="E2442" s="18"/>
      <c r="F2442" s="19"/>
      <c r="N2442" s="47"/>
    </row>
    <row r="2443" spans="4:14" s="20" customFormat="1" ht="13.5" x14ac:dyDescent="0.45">
      <c r="D2443" s="18"/>
      <c r="E2443" s="18"/>
      <c r="F2443" s="19"/>
      <c r="N2443" s="47"/>
    </row>
    <row r="2444" spans="4:14" s="20" customFormat="1" ht="13.5" x14ac:dyDescent="0.45">
      <c r="D2444" s="18"/>
      <c r="E2444" s="18"/>
      <c r="F2444" s="19"/>
      <c r="N2444" s="47"/>
    </row>
    <row r="2445" spans="4:14" s="20" customFormat="1" ht="13.5" x14ac:dyDescent="0.45">
      <c r="D2445" s="18"/>
      <c r="E2445" s="18"/>
      <c r="F2445" s="19"/>
      <c r="N2445" s="47"/>
    </row>
    <row r="2446" spans="4:14" s="20" customFormat="1" ht="13.5" x14ac:dyDescent="0.45">
      <c r="D2446" s="18"/>
      <c r="E2446" s="18"/>
      <c r="F2446" s="19"/>
      <c r="N2446" s="47"/>
    </row>
    <row r="2447" spans="4:14" s="20" customFormat="1" ht="13.5" x14ac:dyDescent="0.45">
      <c r="D2447" s="18"/>
      <c r="E2447" s="18"/>
      <c r="F2447" s="19"/>
      <c r="N2447" s="47"/>
    </row>
    <row r="2448" spans="4:14" s="20" customFormat="1" ht="13.5" x14ac:dyDescent="0.45">
      <c r="D2448" s="18"/>
      <c r="E2448" s="18"/>
      <c r="F2448" s="19"/>
      <c r="N2448" s="47"/>
    </row>
    <row r="2449" spans="4:14" s="20" customFormat="1" ht="13.5" x14ac:dyDescent="0.45">
      <c r="D2449" s="18"/>
      <c r="E2449" s="18"/>
      <c r="F2449" s="19"/>
      <c r="N2449" s="47"/>
    </row>
    <row r="2450" spans="4:14" s="20" customFormat="1" ht="13.5" x14ac:dyDescent="0.45">
      <c r="D2450" s="18"/>
      <c r="E2450" s="18"/>
      <c r="F2450" s="19"/>
      <c r="N2450" s="47"/>
    </row>
    <row r="2451" spans="4:14" s="20" customFormat="1" ht="13.5" x14ac:dyDescent="0.45">
      <c r="D2451" s="18"/>
      <c r="E2451" s="18"/>
      <c r="F2451" s="19"/>
      <c r="N2451" s="47"/>
    </row>
    <row r="2452" spans="4:14" s="20" customFormat="1" ht="13.5" x14ac:dyDescent="0.45">
      <c r="D2452" s="18"/>
      <c r="E2452" s="18"/>
      <c r="F2452" s="19"/>
      <c r="N2452" s="47"/>
    </row>
    <row r="2453" spans="4:14" s="20" customFormat="1" ht="13.5" x14ac:dyDescent="0.45">
      <c r="D2453" s="18"/>
      <c r="E2453" s="18"/>
      <c r="F2453" s="19"/>
      <c r="N2453" s="47"/>
    </row>
    <row r="2454" spans="4:14" s="20" customFormat="1" ht="13.5" x14ac:dyDescent="0.45">
      <c r="D2454" s="18"/>
      <c r="E2454" s="18"/>
      <c r="F2454" s="19"/>
      <c r="N2454" s="47"/>
    </row>
    <row r="2455" spans="4:14" s="20" customFormat="1" ht="13.5" x14ac:dyDescent="0.45">
      <c r="D2455" s="18"/>
      <c r="E2455" s="18"/>
      <c r="F2455" s="19"/>
      <c r="N2455" s="47"/>
    </row>
    <row r="2456" spans="4:14" s="20" customFormat="1" ht="13.5" x14ac:dyDescent="0.45">
      <c r="D2456" s="18"/>
      <c r="E2456" s="18"/>
      <c r="F2456" s="19"/>
      <c r="N2456" s="47"/>
    </row>
    <row r="2457" spans="4:14" s="20" customFormat="1" ht="13.5" x14ac:dyDescent="0.45">
      <c r="D2457" s="18"/>
      <c r="E2457" s="18"/>
      <c r="F2457" s="19"/>
      <c r="N2457" s="47"/>
    </row>
    <row r="2458" spans="4:14" s="20" customFormat="1" ht="13.5" x14ac:dyDescent="0.45">
      <c r="D2458" s="18"/>
      <c r="E2458" s="18"/>
      <c r="F2458" s="19"/>
      <c r="N2458" s="47"/>
    </row>
    <row r="2459" spans="4:14" s="20" customFormat="1" ht="13.5" x14ac:dyDescent="0.45">
      <c r="D2459" s="18"/>
      <c r="E2459" s="18"/>
      <c r="F2459" s="19"/>
      <c r="N2459" s="47"/>
    </row>
    <row r="2460" spans="4:14" s="20" customFormat="1" ht="13.5" x14ac:dyDescent="0.45">
      <c r="D2460" s="18"/>
      <c r="E2460" s="18"/>
      <c r="F2460" s="19"/>
      <c r="N2460" s="47"/>
    </row>
    <row r="2461" spans="4:14" s="20" customFormat="1" ht="13.5" x14ac:dyDescent="0.45">
      <c r="D2461" s="18"/>
      <c r="E2461" s="18"/>
      <c r="F2461" s="19"/>
      <c r="N2461" s="47"/>
    </row>
    <row r="2462" spans="4:14" s="20" customFormat="1" ht="13.5" x14ac:dyDescent="0.45">
      <c r="D2462" s="18"/>
      <c r="E2462" s="18"/>
      <c r="F2462" s="19"/>
      <c r="N2462" s="47"/>
    </row>
    <row r="2463" spans="4:14" s="20" customFormat="1" ht="13.5" x14ac:dyDescent="0.45">
      <c r="D2463" s="18"/>
      <c r="E2463" s="18"/>
      <c r="F2463" s="19"/>
      <c r="N2463" s="47"/>
    </row>
    <row r="2464" spans="4:14" s="20" customFormat="1" ht="13.5" x14ac:dyDescent="0.45">
      <c r="D2464" s="18"/>
      <c r="E2464" s="18"/>
      <c r="F2464" s="19"/>
      <c r="N2464" s="47"/>
    </row>
    <row r="2465" spans="4:14" s="20" customFormat="1" ht="13.5" x14ac:dyDescent="0.45">
      <c r="D2465" s="18"/>
      <c r="E2465" s="18"/>
      <c r="F2465" s="19"/>
      <c r="N2465" s="47"/>
    </row>
    <row r="2466" spans="4:14" s="20" customFormat="1" ht="13.5" x14ac:dyDescent="0.45">
      <c r="D2466" s="18"/>
      <c r="E2466" s="18"/>
      <c r="F2466" s="19"/>
      <c r="N2466" s="47"/>
    </row>
    <row r="2467" spans="4:14" s="20" customFormat="1" ht="13.5" x14ac:dyDescent="0.45">
      <c r="D2467" s="18"/>
      <c r="E2467" s="18"/>
      <c r="F2467" s="19"/>
      <c r="N2467" s="47"/>
    </row>
    <row r="2468" spans="4:14" s="20" customFormat="1" ht="13.5" x14ac:dyDescent="0.45">
      <c r="D2468" s="18"/>
      <c r="E2468" s="18"/>
      <c r="F2468" s="19"/>
      <c r="N2468" s="47"/>
    </row>
    <row r="2469" spans="4:14" s="20" customFormat="1" ht="13.5" x14ac:dyDescent="0.45">
      <c r="D2469" s="18"/>
      <c r="E2469" s="18"/>
      <c r="F2469" s="19"/>
      <c r="N2469" s="47"/>
    </row>
    <row r="2470" spans="4:14" s="20" customFormat="1" ht="13.5" x14ac:dyDescent="0.45">
      <c r="D2470" s="18"/>
      <c r="E2470" s="18"/>
      <c r="F2470" s="19"/>
      <c r="N2470" s="47"/>
    </row>
    <row r="2471" spans="4:14" s="20" customFormat="1" ht="13.5" x14ac:dyDescent="0.45">
      <c r="D2471" s="18"/>
      <c r="E2471" s="18"/>
      <c r="F2471" s="19"/>
      <c r="N2471" s="47"/>
    </row>
    <row r="2472" spans="4:14" s="20" customFormat="1" ht="13.5" x14ac:dyDescent="0.45">
      <c r="D2472" s="18"/>
      <c r="E2472" s="18"/>
      <c r="F2472" s="19"/>
      <c r="N2472" s="47"/>
    </row>
    <row r="2473" spans="4:14" s="20" customFormat="1" ht="13.5" x14ac:dyDescent="0.45">
      <c r="D2473" s="18"/>
      <c r="E2473" s="18"/>
      <c r="F2473" s="19"/>
      <c r="N2473" s="47"/>
    </row>
    <row r="2474" spans="4:14" s="20" customFormat="1" ht="13.5" x14ac:dyDescent="0.45">
      <c r="D2474" s="18"/>
      <c r="E2474" s="18"/>
      <c r="F2474" s="19"/>
      <c r="N2474" s="47"/>
    </row>
    <row r="2475" spans="4:14" s="20" customFormat="1" ht="13.5" x14ac:dyDescent="0.45">
      <c r="D2475" s="18"/>
      <c r="E2475" s="18"/>
      <c r="F2475" s="19"/>
      <c r="N2475" s="47"/>
    </row>
    <row r="2476" spans="4:14" s="20" customFormat="1" ht="13.5" x14ac:dyDescent="0.45">
      <c r="D2476" s="18"/>
      <c r="E2476" s="18"/>
      <c r="F2476" s="19"/>
      <c r="N2476" s="47"/>
    </row>
    <row r="2477" spans="4:14" s="20" customFormat="1" ht="13.5" x14ac:dyDescent="0.45">
      <c r="D2477" s="18"/>
      <c r="E2477" s="18"/>
      <c r="F2477" s="19"/>
      <c r="N2477" s="47"/>
    </row>
    <row r="2478" spans="4:14" s="20" customFormat="1" ht="13.5" x14ac:dyDescent="0.45">
      <c r="D2478" s="18"/>
      <c r="E2478" s="18"/>
      <c r="F2478" s="19"/>
      <c r="N2478" s="47"/>
    </row>
    <row r="2479" spans="4:14" s="20" customFormat="1" ht="13.5" x14ac:dyDescent="0.45">
      <c r="D2479" s="18"/>
      <c r="E2479" s="18"/>
      <c r="F2479" s="19"/>
      <c r="N2479" s="47"/>
    </row>
    <row r="2480" spans="4:14" s="20" customFormat="1" ht="13.5" x14ac:dyDescent="0.45">
      <c r="D2480" s="18"/>
      <c r="E2480" s="18"/>
      <c r="F2480" s="19"/>
      <c r="N2480" s="47"/>
    </row>
    <row r="2481" spans="4:14" s="20" customFormat="1" ht="13.5" x14ac:dyDescent="0.45">
      <c r="D2481" s="18"/>
      <c r="E2481" s="18"/>
      <c r="F2481" s="19"/>
      <c r="N2481" s="47"/>
    </row>
    <row r="2482" spans="4:14" s="20" customFormat="1" ht="13.5" x14ac:dyDescent="0.45">
      <c r="D2482" s="18"/>
      <c r="E2482" s="18"/>
      <c r="F2482" s="19"/>
      <c r="N2482" s="47"/>
    </row>
    <row r="2483" spans="4:14" s="20" customFormat="1" ht="13.5" x14ac:dyDescent="0.45">
      <c r="D2483" s="18"/>
      <c r="E2483" s="18"/>
      <c r="F2483" s="19"/>
      <c r="N2483" s="47"/>
    </row>
    <row r="2484" spans="4:14" s="20" customFormat="1" ht="13.5" x14ac:dyDescent="0.45">
      <c r="D2484" s="18"/>
      <c r="E2484" s="18"/>
      <c r="F2484" s="19"/>
      <c r="N2484" s="47"/>
    </row>
    <row r="2485" spans="4:14" s="20" customFormat="1" ht="13.5" x14ac:dyDescent="0.45">
      <c r="D2485" s="18"/>
      <c r="E2485" s="18"/>
      <c r="F2485" s="19"/>
      <c r="N2485" s="47"/>
    </row>
    <row r="2486" spans="4:14" s="20" customFormat="1" ht="13.5" x14ac:dyDescent="0.45">
      <c r="D2486" s="18"/>
      <c r="E2486" s="18"/>
      <c r="F2486" s="19"/>
      <c r="N2486" s="47"/>
    </row>
    <row r="2487" spans="4:14" s="20" customFormat="1" ht="13.5" x14ac:dyDescent="0.45">
      <c r="D2487" s="18"/>
      <c r="E2487" s="18"/>
      <c r="F2487" s="19"/>
      <c r="N2487" s="47"/>
    </row>
    <row r="2488" spans="4:14" s="20" customFormat="1" ht="13.5" x14ac:dyDescent="0.45">
      <c r="D2488" s="18"/>
      <c r="E2488" s="18"/>
      <c r="F2488" s="19"/>
      <c r="N2488" s="47"/>
    </row>
    <row r="2489" spans="4:14" s="20" customFormat="1" ht="13.5" x14ac:dyDescent="0.45">
      <c r="D2489" s="18"/>
      <c r="E2489" s="18"/>
      <c r="F2489" s="19"/>
      <c r="N2489" s="47"/>
    </row>
    <row r="2490" spans="4:14" s="20" customFormat="1" ht="13.5" x14ac:dyDescent="0.45">
      <c r="D2490" s="18"/>
      <c r="E2490" s="18"/>
      <c r="F2490" s="19"/>
      <c r="N2490" s="47"/>
    </row>
    <row r="2491" spans="4:14" s="20" customFormat="1" ht="13.5" x14ac:dyDescent="0.45">
      <c r="D2491" s="18"/>
      <c r="E2491" s="18"/>
      <c r="F2491" s="19"/>
      <c r="N2491" s="47"/>
    </row>
    <row r="2492" spans="4:14" s="20" customFormat="1" ht="13.5" x14ac:dyDescent="0.45">
      <c r="D2492" s="18"/>
      <c r="E2492" s="18"/>
      <c r="F2492" s="19"/>
      <c r="N2492" s="47"/>
    </row>
    <row r="2493" spans="4:14" s="20" customFormat="1" ht="13.5" x14ac:dyDescent="0.45">
      <c r="D2493" s="18"/>
      <c r="E2493" s="18"/>
      <c r="F2493" s="19"/>
      <c r="N2493" s="47"/>
    </row>
    <row r="2494" spans="4:14" s="20" customFormat="1" ht="13.5" x14ac:dyDescent="0.45">
      <c r="D2494" s="18"/>
      <c r="E2494" s="18"/>
      <c r="F2494" s="19"/>
      <c r="N2494" s="47"/>
    </row>
    <row r="2495" spans="4:14" s="20" customFormat="1" ht="13.5" x14ac:dyDescent="0.45">
      <c r="D2495" s="18"/>
      <c r="E2495" s="18"/>
      <c r="F2495" s="19"/>
      <c r="N2495" s="47"/>
    </row>
    <row r="2496" spans="4:14" s="20" customFormat="1" ht="13.5" x14ac:dyDescent="0.45">
      <c r="D2496" s="18"/>
      <c r="E2496" s="18"/>
      <c r="F2496" s="19"/>
      <c r="N2496" s="47"/>
    </row>
    <row r="2497" spans="4:14" s="20" customFormat="1" ht="13.5" x14ac:dyDescent="0.45">
      <c r="D2497" s="18"/>
      <c r="E2497" s="18"/>
      <c r="F2497" s="19"/>
      <c r="N2497" s="47"/>
    </row>
    <row r="2498" spans="4:14" s="20" customFormat="1" ht="13.5" x14ac:dyDescent="0.45">
      <c r="D2498" s="18"/>
      <c r="E2498" s="18"/>
      <c r="F2498" s="19"/>
      <c r="N2498" s="47"/>
    </row>
    <row r="2499" spans="4:14" s="20" customFormat="1" ht="13.5" x14ac:dyDescent="0.45">
      <c r="D2499" s="18"/>
      <c r="E2499" s="18"/>
      <c r="F2499" s="19"/>
      <c r="N2499" s="47"/>
    </row>
    <row r="2500" spans="4:14" s="20" customFormat="1" ht="13.5" x14ac:dyDescent="0.45">
      <c r="D2500" s="18"/>
      <c r="E2500" s="18"/>
      <c r="F2500" s="19"/>
      <c r="N2500" s="47"/>
    </row>
    <row r="2501" spans="4:14" s="20" customFormat="1" ht="13.5" x14ac:dyDescent="0.45">
      <c r="D2501" s="18"/>
      <c r="E2501" s="18"/>
      <c r="F2501" s="19"/>
      <c r="N2501" s="47"/>
    </row>
    <row r="2502" spans="4:14" s="20" customFormat="1" ht="13.5" x14ac:dyDescent="0.45">
      <c r="D2502" s="18"/>
      <c r="E2502" s="18"/>
      <c r="F2502" s="19"/>
      <c r="N2502" s="47"/>
    </row>
    <row r="2503" spans="4:14" s="20" customFormat="1" ht="13.5" x14ac:dyDescent="0.45">
      <c r="D2503" s="18"/>
      <c r="E2503" s="18"/>
      <c r="F2503" s="19"/>
      <c r="N2503" s="47"/>
    </row>
    <row r="2504" spans="4:14" s="20" customFormat="1" ht="13.5" x14ac:dyDescent="0.45">
      <c r="D2504" s="18"/>
      <c r="E2504" s="18"/>
      <c r="F2504" s="19"/>
      <c r="N2504" s="47"/>
    </row>
    <row r="2505" spans="4:14" s="20" customFormat="1" ht="13.5" x14ac:dyDescent="0.45">
      <c r="D2505" s="18"/>
      <c r="E2505" s="18"/>
      <c r="F2505" s="19"/>
      <c r="N2505" s="47"/>
    </row>
    <row r="2506" spans="4:14" s="20" customFormat="1" ht="13.5" x14ac:dyDescent="0.45">
      <c r="D2506" s="18"/>
      <c r="E2506" s="18"/>
      <c r="F2506" s="19"/>
      <c r="N2506" s="47"/>
    </row>
    <row r="2507" spans="4:14" s="20" customFormat="1" ht="13.5" x14ac:dyDescent="0.45">
      <c r="D2507" s="18"/>
      <c r="E2507" s="18"/>
      <c r="F2507" s="19"/>
      <c r="N2507" s="47"/>
    </row>
    <row r="2508" spans="4:14" s="20" customFormat="1" ht="13.5" x14ac:dyDescent="0.45">
      <c r="D2508" s="18"/>
      <c r="E2508" s="18"/>
      <c r="F2508" s="19"/>
      <c r="N2508" s="47"/>
    </row>
    <row r="2509" spans="4:14" s="20" customFormat="1" ht="13.5" x14ac:dyDescent="0.45">
      <c r="D2509" s="18"/>
      <c r="E2509" s="18"/>
      <c r="F2509" s="19"/>
      <c r="N2509" s="47"/>
    </row>
    <row r="2510" spans="4:14" s="20" customFormat="1" ht="13.5" x14ac:dyDescent="0.45">
      <c r="D2510" s="18"/>
      <c r="E2510" s="18"/>
      <c r="F2510" s="19"/>
      <c r="N2510" s="47"/>
    </row>
    <row r="2511" spans="4:14" s="20" customFormat="1" ht="13.5" x14ac:dyDescent="0.45">
      <c r="D2511" s="18"/>
      <c r="E2511" s="18"/>
      <c r="F2511" s="19"/>
      <c r="N2511" s="47"/>
    </row>
    <row r="2512" spans="4:14" s="20" customFormat="1" ht="13.5" x14ac:dyDescent="0.45">
      <c r="D2512" s="18"/>
      <c r="E2512" s="18"/>
      <c r="F2512" s="19"/>
      <c r="N2512" s="47"/>
    </row>
    <row r="2513" spans="4:14" s="20" customFormat="1" ht="13.5" x14ac:dyDescent="0.45">
      <c r="D2513" s="18"/>
      <c r="E2513" s="18"/>
      <c r="F2513" s="19"/>
      <c r="N2513" s="47"/>
    </row>
    <row r="2514" spans="4:14" s="20" customFormat="1" ht="13.5" x14ac:dyDescent="0.45">
      <c r="D2514" s="18"/>
      <c r="E2514" s="18"/>
      <c r="F2514" s="19"/>
      <c r="N2514" s="47"/>
    </row>
    <row r="2515" spans="4:14" s="20" customFormat="1" ht="13.5" x14ac:dyDescent="0.45">
      <c r="D2515" s="18"/>
      <c r="E2515" s="18"/>
      <c r="F2515" s="19"/>
      <c r="N2515" s="47"/>
    </row>
    <row r="2516" spans="4:14" s="20" customFormat="1" ht="13.5" x14ac:dyDescent="0.45">
      <c r="D2516" s="18"/>
      <c r="E2516" s="18"/>
      <c r="F2516" s="19"/>
      <c r="N2516" s="47"/>
    </row>
    <row r="2517" spans="4:14" s="20" customFormat="1" ht="13.5" x14ac:dyDescent="0.45">
      <c r="D2517" s="18"/>
      <c r="E2517" s="18"/>
      <c r="F2517" s="19"/>
      <c r="N2517" s="47"/>
    </row>
    <row r="2518" spans="4:14" s="20" customFormat="1" ht="13.5" x14ac:dyDescent="0.45">
      <c r="D2518" s="18"/>
      <c r="E2518" s="18"/>
      <c r="F2518" s="19"/>
      <c r="N2518" s="47"/>
    </row>
    <row r="2519" spans="4:14" s="20" customFormat="1" ht="13.5" x14ac:dyDescent="0.45">
      <c r="D2519" s="18"/>
      <c r="E2519" s="18"/>
      <c r="F2519" s="19"/>
      <c r="N2519" s="47"/>
    </row>
    <row r="2520" spans="4:14" s="20" customFormat="1" ht="13.5" x14ac:dyDescent="0.45">
      <c r="D2520" s="18"/>
      <c r="E2520" s="18"/>
      <c r="F2520" s="19"/>
      <c r="N2520" s="47"/>
    </row>
    <row r="2521" spans="4:14" s="20" customFormat="1" ht="13.5" x14ac:dyDescent="0.45">
      <c r="D2521" s="18"/>
      <c r="E2521" s="18"/>
      <c r="F2521" s="19"/>
      <c r="N2521" s="47"/>
    </row>
    <row r="2522" spans="4:14" s="20" customFormat="1" ht="13.5" x14ac:dyDescent="0.45">
      <c r="D2522" s="18"/>
      <c r="E2522" s="18"/>
      <c r="F2522" s="19"/>
      <c r="N2522" s="47"/>
    </row>
    <row r="2523" spans="4:14" s="20" customFormat="1" ht="13.5" x14ac:dyDescent="0.45">
      <c r="D2523" s="18"/>
      <c r="E2523" s="18"/>
      <c r="F2523" s="19"/>
      <c r="N2523" s="47"/>
    </row>
    <row r="2524" spans="4:14" s="20" customFormat="1" ht="13.5" x14ac:dyDescent="0.45">
      <c r="D2524" s="18"/>
      <c r="E2524" s="18"/>
      <c r="F2524" s="19"/>
      <c r="N2524" s="47"/>
    </row>
    <row r="2525" spans="4:14" s="20" customFormat="1" ht="13.5" x14ac:dyDescent="0.45">
      <c r="D2525" s="18"/>
      <c r="E2525" s="18"/>
      <c r="F2525" s="19"/>
      <c r="N2525" s="47"/>
    </row>
    <row r="2526" spans="4:14" s="20" customFormat="1" ht="13.5" x14ac:dyDescent="0.45">
      <c r="D2526" s="18"/>
      <c r="E2526" s="18"/>
      <c r="F2526" s="19"/>
      <c r="N2526" s="47"/>
    </row>
    <row r="2527" spans="4:14" s="20" customFormat="1" ht="13.5" x14ac:dyDescent="0.45">
      <c r="D2527" s="18"/>
      <c r="E2527" s="18"/>
      <c r="F2527" s="19"/>
      <c r="N2527" s="47"/>
    </row>
    <row r="2528" spans="4:14" s="20" customFormat="1" ht="13.5" x14ac:dyDescent="0.45">
      <c r="D2528" s="18"/>
      <c r="E2528" s="18"/>
      <c r="F2528" s="19"/>
      <c r="N2528" s="47"/>
    </row>
    <row r="2529" spans="4:14" s="20" customFormat="1" ht="13.5" x14ac:dyDescent="0.45">
      <c r="D2529" s="18"/>
      <c r="E2529" s="18"/>
      <c r="F2529" s="19"/>
      <c r="N2529" s="47"/>
    </row>
    <row r="2530" spans="4:14" s="20" customFormat="1" ht="13.5" x14ac:dyDescent="0.45">
      <c r="D2530" s="18"/>
      <c r="E2530" s="18"/>
      <c r="F2530" s="19"/>
      <c r="N2530" s="47"/>
    </row>
    <row r="2531" spans="4:14" s="20" customFormat="1" ht="13.5" x14ac:dyDescent="0.45">
      <c r="D2531" s="18"/>
      <c r="E2531" s="18"/>
      <c r="F2531" s="19"/>
      <c r="N2531" s="47"/>
    </row>
    <row r="2532" spans="4:14" s="20" customFormat="1" ht="13.5" x14ac:dyDescent="0.45">
      <c r="D2532" s="18"/>
      <c r="E2532" s="18"/>
      <c r="F2532" s="19"/>
      <c r="N2532" s="47"/>
    </row>
    <row r="2533" spans="4:14" s="20" customFormat="1" ht="13.5" x14ac:dyDescent="0.45">
      <c r="D2533" s="18"/>
      <c r="E2533" s="18"/>
      <c r="F2533" s="19"/>
      <c r="N2533" s="47"/>
    </row>
    <row r="2534" spans="4:14" s="20" customFormat="1" ht="13.5" x14ac:dyDescent="0.45">
      <c r="D2534" s="18"/>
      <c r="E2534" s="18"/>
      <c r="F2534" s="19"/>
      <c r="N2534" s="47"/>
    </row>
    <row r="2535" spans="4:14" s="20" customFormat="1" ht="13.5" x14ac:dyDescent="0.45">
      <c r="D2535" s="18"/>
      <c r="E2535" s="18"/>
      <c r="F2535" s="19"/>
      <c r="N2535" s="47"/>
    </row>
    <row r="2536" spans="4:14" s="20" customFormat="1" ht="13.5" x14ac:dyDescent="0.45">
      <c r="D2536" s="18"/>
      <c r="E2536" s="18"/>
      <c r="F2536" s="19"/>
      <c r="N2536" s="47"/>
    </row>
    <row r="2537" spans="4:14" s="20" customFormat="1" ht="13.5" x14ac:dyDescent="0.45">
      <c r="D2537" s="18"/>
      <c r="E2537" s="18"/>
      <c r="F2537" s="19"/>
      <c r="N2537" s="47"/>
    </row>
    <row r="2538" spans="4:14" s="20" customFormat="1" ht="13.5" x14ac:dyDescent="0.45">
      <c r="D2538" s="18"/>
      <c r="E2538" s="18"/>
      <c r="F2538" s="19"/>
      <c r="N2538" s="47"/>
    </row>
    <row r="2539" spans="4:14" s="20" customFormat="1" ht="13.5" x14ac:dyDescent="0.45">
      <c r="D2539" s="18"/>
      <c r="E2539" s="18"/>
      <c r="F2539" s="19"/>
      <c r="N2539" s="47"/>
    </row>
    <row r="2540" spans="4:14" s="20" customFormat="1" ht="13.5" x14ac:dyDescent="0.45">
      <c r="D2540" s="18"/>
      <c r="E2540" s="18"/>
      <c r="F2540" s="19"/>
      <c r="N2540" s="47"/>
    </row>
    <row r="2541" spans="4:14" s="20" customFormat="1" ht="13.5" x14ac:dyDescent="0.45">
      <c r="D2541" s="18"/>
      <c r="E2541" s="18"/>
      <c r="F2541" s="19"/>
      <c r="N2541" s="47"/>
    </row>
    <row r="2542" spans="4:14" s="20" customFormat="1" ht="13.5" x14ac:dyDescent="0.45">
      <c r="D2542" s="18"/>
      <c r="E2542" s="18"/>
      <c r="F2542" s="19"/>
      <c r="N2542" s="47"/>
    </row>
    <row r="2543" spans="4:14" s="20" customFormat="1" ht="13.5" x14ac:dyDescent="0.45">
      <c r="D2543" s="18"/>
      <c r="E2543" s="18"/>
      <c r="F2543" s="19"/>
      <c r="N2543" s="47"/>
    </row>
    <row r="2544" spans="4:14" s="20" customFormat="1" ht="13.5" x14ac:dyDescent="0.45">
      <c r="D2544" s="18"/>
      <c r="E2544" s="18"/>
      <c r="F2544" s="19"/>
      <c r="N2544" s="47"/>
    </row>
    <row r="2545" spans="4:14" s="20" customFormat="1" ht="13.5" x14ac:dyDescent="0.45">
      <c r="D2545" s="18"/>
      <c r="E2545" s="18"/>
      <c r="F2545" s="19"/>
      <c r="N2545" s="47"/>
    </row>
    <row r="2546" spans="4:14" s="20" customFormat="1" ht="13.5" x14ac:dyDescent="0.45">
      <c r="D2546" s="18"/>
      <c r="E2546" s="18"/>
      <c r="F2546" s="19"/>
      <c r="N2546" s="47"/>
    </row>
    <row r="2547" spans="4:14" s="20" customFormat="1" ht="13.5" x14ac:dyDescent="0.45">
      <c r="D2547" s="18"/>
      <c r="E2547" s="18"/>
      <c r="F2547" s="19"/>
      <c r="N2547" s="47"/>
    </row>
    <row r="2548" spans="4:14" s="20" customFormat="1" ht="13.5" x14ac:dyDescent="0.45">
      <c r="D2548" s="18"/>
      <c r="E2548" s="18"/>
      <c r="F2548" s="19"/>
      <c r="N2548" s="47"/>
    </row>
    <row r="2549" spans="4:14" s="20" customFormat="1" ht="13.5" x14ac:dyDescent="0.45">
      <c r="D2549" s="18"/>
      <c r="E2549" s="18"/>
      <c r="F2549" s="19"/>
      <c r="N2549" s="47"/>
    </row>
    <row r="2550" spans="4:14" s="20" customFormat="1" ht="13.5" x14ac:dyDescent="0.45">
      <c r="D2550" s="18"/>
      <c r="E2550" s="18"/>
      <c r="F2550" s="19"/>
      <c r="N2550" s="47"/>
    </row>
    <row r="2551" spans="4:14" s="20" customFormat="1" ht="13.5" x14ac:dyDescent="0.45">
      <c r="D2551" s="18"/>
      <c r="E2551" s="18"/>
      <c r="F2551" s="19"/>
      <c r="N2551" s="47"/>
    </row>
    <row r="2552" spans="4:14" s="20" customFormat="1" ht="13.5" x14ac:dyDescent="0.45">
      <c r="D2552" s="18"/>
      <c r="E2552" s="18"/>
      <c r="F2552" s="19"/>
      <c r="N2552" s="47"/>
    </row>
    <row r="2553" spans="4:14" s="20" customFormat="1" ht="13.5" x14ac:dyDescent="0.45">
      <c r="D2553" s="18"/>
      <c r="E2553" s="18"/>
      <c r="F2553" s="19"/>
      <c r="N2553" s="47"/>
    </row>
    <row r="2554" spans="4:14" s="20" customFormat="1" ht="13.5" x14ac:dyDescent="0.45">
      <c r="D2554" s="18"/>
      <c r="E2554" s="18"/>
      <c r="F2554" s="19"/>
      <c r="N2554" s="47"/>
    </row>
    <row r="2555" spans="4:14" s="20" customFormat="1" ht="13.5" x14ac:dyDescent="0.45">
      <c r="D2555" s="18"/>
      <c r="E2555" s="18"/>
      <c r="F2555" s="19"/>
      <c r="N2555" s="47"/>
    </row>
    <row r="2556" spans="4:14" s="20" customFormat="1" ht="13.5" x14ac:dyDescent="0.45">
      <c r="D2556" s="18"/>
      <c r="E2556" s="18"/>
      <c r="F2556" s="19"/>
      <c r="N2556" s="47"/>
    </row>
    <row r="2557" spans="4:14" s="20" customFormat="1" ht="13.5" x14ac:dyDescent="0.45">
      <c r="D2557" s="18"/>
      <c r="E2557" s="18"/>
      <c r="F2557" s="19"/>
      <c r="N2557" s="47"/>
    </row>
    <row r="2558" spans="4:14" s="20" customFormat="1" ht="13.5" x14ac:dyDescent="0.45">
      <c r="D2558" s="18"/>
      <c r="E2558" s="18"/>
      <c r="F2558" s="19"/>
      <c r="N2558" s="47"/>
    </row>
    <row r="2559" spans="4:14" s="20" customFormat="1" ht="13.5" x14ac:dyDescent="0.45">
      <c r="D2559" s="18"/>
      <c r="E2559" s="18"/>
      <c r="F2559" s="19"/>
      <c r="N2559" s="47"/>
    </row>
    <row r="2560" spans="4:14" s="20" customFormat="1" ht="13.5" x14ac:dyDescent="0.45">
      <c r="D2560" s="18"/>
      <c r="E2560" s="18"/>
      <c r="F2560" s="19"/>
      <c r="N2560" s="47"/>
    </row>
    <row r="2561" spans="4:14" s="20" customFormat="1" ht="13.5" x14ac:dyDescent="0.45">
      <c r="D2561" s="18"/>
      <c r="E2561" s="18"/>
      <c r="F2561" s="19"/>
      <c r="N2561" s="47"/>
    </row>
    <row r="2562" spans="4:14" s="20" customFormat="1" ht="13.5" x14ac:dyDescent="0.45">
      <c r="D2562" s="18"/>
      <c r="E2562" s="18"/>
      <c r="F2562" s="19"/>
      <c r="N2562" s="47"/>
    </row>
    <row r="2563" spans="4:14" s="20" customFormat="1" ht="13.5" x14ac:dyDescent="0.45">
      <c r="D2563" s="18"/>
      <c r="E2563" s="18"/>
      <c r="F2563" s="19"/>
      <c r="N2563" s="47"/>
    </row>
    <row r="2564" spans="4:14" s="20" customFormat="1" ht="13.5" x14ac:dyDescent="0.45">
      <c r="D2564" s="18"/>
      <c r="E2564" s="18"/>
      <c r="F2564" s="19"/>
      <c r="N2564" s="47"/>
    </row>
    <row r="2565" spans="4:14" s="20" customFormat="1" ht="13.5" x14ac:dyDescent="0.45">
      <c r="D2565" s="18"/>
      <c r="E2565" s="18"/>
      <c r="F2565" s="19"/>
      <c r="N2565" s="47"/>
    </row>
    <row r="2566" spans="4:14" s="20" customFormat="1" ht="13.5" x14ac:dyDescent="0.45">
      <c r="D2566" s="18"/>
      <c r="E2566" s="18"/>
      <c r="F2566" s="19"/>
      <c r="N2566" s="47"/>
    </row>
    <row r="2567" spans="4:14" s="20" customFormat="1" ht="13.5" x14ac:dyDescent="0.45">
      <c r="D2567" s="18"/>
      <c r="E2567" s="18"/>
      <c r="F2567" s="19"/>
      <c r="N2567" s="47"/>
    </row>
    <row r="2568" spans="4:14" s="20" customFormat="1" ht="13.5" x14ac:dyDescent="0.45">
      <c r="D2568" s="18"/>
      <c r="E2568" s="18"/>
      <c r="F2568" s="19"/>
      <c r="N2568" s="47"/>
    </row>
    <row r="2569" spans="4:14" s="20" customFormat="1" ht="13.5" x14ac:dyDescent="0.45">
      <c r="D2569" s="18"/>
      <c r="E2569" s="18"/>
      <c r="F2569" s="19"/>
      <c r="N2569" s="47"/>
    </row>
    <row r="2570" spans="4:14" s="20" customFormat="1" ht="13.5" x14ac:dyDescent="0.45">
      <c r="D2570" s="18"/>
      <c r="E2570" s="18"/>
      <c r="F2570" s="19"/>
      <c r="N2570" s="47"/>
    </row>
    <row r="2571" spans="4:14" s="20" customFormat="1" ht="13.5" x14ac:dyDescent="0.45">
      <c r="D2571" s="18"/>
      <c r="E2571" s="18"/>
      <c r="F2571" s="19"/>
      <c r="N2571" s="47"/>
    </row>
    <row r="2572" spans="4:14" s="20" customFormat="1" ht="13.5" x14ac:dyDescent="0.45">
      <c r="D2572" s="18"/>
      <c r="E2572" s="18"/>
      <c r="F2572" s="19"/>
      <c r="N2572" s="47"/>
    </row>
    <row r="2573" spans="4:14" s="20" customFormat="1" ht="13.5" x14ac:dyDescent="0.45">
      <c r="D2573" s="18"/>
      <c r="E2573" s="18"/>
      <c r="F2573" s="19"/>
      <c r="N2573" s="47"/>
    </row>
    <row r="2574" spans="4:14" s="20" customFormat="1" ht="13.5" x14ac:dyDescent="0.45">
      <c r="D2574" s="18"/>
      <c r="E2574" s="18"/>
      <c r="F2574" s="19"/>
      <c r="N2574" s="47"/>
    </row>
    <row r="2575" spans="4:14" s="20" customFormat="1" ht="13.5" x14ac:dyDescent="0.45">
      <c r="D2575" s="18"/>
      <c r="E2575" s="18"/>
      <c r="F2575" s="19"/>
      <c r="N2575" s="47"/>
    </row>
    <row r="2576" spans="4:14" s="20" customFormat="1" ht="13.5" x14ac:dyDescent="0.45">
      <c r="D2576" s="18"/>
      <c r="E2576" s="18"/>
      <c r="F2576" s="19"/>
      <c r="N2576" s="47"/>
    </row>
    <row r="2577" spans="4:14" s="20" customFormat="1" ht="13.5" x14ac:dyDescent="0.45">
      <c r="D2577" s="18"/>
      <c r="E2577" s="18"/>
      <c r="F2577" s="19"/>
      <c r="N2577" s="47"/>
    </row>
    <row r="2578" spans="4:14" s="20" customFormat="1" ht="13.5" x14ac:dyDescent="0.45">
      <c r="D2578" s="18"/>
      <c r="E2578" s="18"/>
      <c r="F2578" s="19"/>
      <c r="N2578" s="47"/>
    </row>
    <row r="2579" spans="4:14" s="20" customFormat="1" ht="13.5" x14ac:dyDescent="0.45">
      <c r="D2579" s="18"/>
      <c r="E2579" s="18"/>
      <c r="F2579" s="19"/>
      <c r="N2579" s="47"/>
    </row>
    <row r="2580" spans="4:14" s="20" customFormat="1" ht="13.5" x14ac:dyDescent="0.45">
      <c r="D2580" s="18"/>
      <c r="E2580" s="18"/>
      <c r="F2580" s="19"/>
      <c r="N2580" s="47"/>
    </row>
    <row r="2581" spans="4:14" s="20" customFormat="1" ht="13.5" x14ac:dyDescent="0.45">
      <c r="D2581" s="18"/>
      <c r="E2581" s="18"/>
      <c r="F2581" s="19"/>
      <c r="N2581" s="47"/>
    </row>
    <row r="2582" spans="4:14" s="20" customFormat="1" ht="13.5" x14ac:dyDescent="0.45">
      <c r="D2582" s="18"/>
      <c r="E2582" s="18"/>
      <c r="F2582" s="19"/>
      <c r="N2582" s="47"/>
    </row>
    <row r="2583" spans="4:14" s="20" customFormat="1" ht="13.5" x14ac:dyDescent="0.45">
      <c r="D2583" s="18"/>
      <c r="E2583" s="18"/>
      <c r="F2583" s="19"/>
      <c r="N2583" s="47"/>
    </row>
    <row r="2584" spans="4:14" s="20" customFormat="1" ht="13.5" x14ac:dyDescent="0.45">
      <c r="D2584" s="18"/>
      <c r="E2584" s="18"/>
      <c r="F2584" s="19"/>
      <c r="N2584" s="47"/>
    </row>
    <row r="2585" spans="4:14" s="20" customFormat="1" ht="13.5" x14ac:dyDescent="0.45">
      <c r="D2585" s="18"/>
      <c r="E2585" s="18"/>
      <c r="F2585" s="19"/>
      <c r="N2585" s="47"/>
    </row>
    <row r="2586" spans="4:14" s="20" customFormat="1" ht="13.5" x14ac:dyDescent="0.45">
      <c r="D2586" s="18"/>
      <c r="E2586" s="18"/>
      <c r="F2586" s="19"/>
      <c r="N2586" s="47"/>
    </row>
    <row r="2587" spans="4:14" s="20" customFormat="1" ht="13.5" x14ac:dyDescent="0.45">
      <c r="D2587" s="18"/>
      <c r="E2587" s="18"/>
      <c r="F2587" s="19"/>
      <c r="N2587" s="47"/>
    </row>
    <row r="2588" spans="4:14" s="20" customFormat="1" ht="13.5" x14ac:dyDescent="0.45">
      <c r="D2588" s="18"/>
      <c r="E2588" s="18"/>
      <c r="F2588" s="19"/>
      <c r="N2588" s="47"/>
    </row>
    <row r="2589" spans="4:14" s="20" customFormat="1" ht="13.5" x14ac:dyDescent="0.45">
      <c r="D2589" s="18"/>
      <c r="E2589" s="18"/>
      <c r="F2589" s="19"/>
      <c r="N2589" s="47"/>
    </row>
    <row r="2590" spans="4:14" s="20" customFormat="1" ht="13.5" x14ac:dyDescent="0.45">
      <c r="D2590" s="18"/>
      <c r="E2590" s="18"/>
      <c r="F2590" s="19"/>
      <c r="N2590" s="47"/>
    </row>
    <row r="2591" spans="4:14" s="20" customFormat="1" ht="13.5" x14ac:dyDescent="0.45">
      <c r="D2591" s="18"/>
      <c r="E2591" s="18"/>
      <c r="F2591" s="19"/>
      <c r="N2591" s="47"/>
    </row>
    <row r="2592" spans="4:14" s="20" customFormat="1" ht="13.5" x14ac:dyDescent="0.45">
      <c r="D2592" s="18"/>
      <c r="E2592" s="18"/>
      <c r="F2592" s="19"/>
      <c r="N2592" s="47"/>
    </row>
    <row r="2593" spans="4:14" s="20" customFormat="1" ht="13.5" x14ac:dyDescent="0.45">
      <c r="D2593" s="18"/>
      <c r="E2593" s="18"/>
      <c r="F2593" s="19"/>
      <c r="N2593" s="47"/>
    </row>
    <row r="2594" spans="4:14" s="20" customFormat="1" ht="13.5" x14ac:dyDescent="0.45">
      <c r="D2594" s="18"/>
      <c r="E2594" s="18"/>
      <c r="F2594" s="19"/>
      <c r="N2594" s="47"/>
    </row>
    <row r="2595" spans="4:14" s="20" customFormat="1" ht="13.5" x14ac:dyDescent="0.45">
      <c r="D2595" s="18"/>
      <c r="E2595" s="18"/>
      <c r="F2595" s="19"/>
      <c r="N2595" s="47"/>
    </row>
    <row r="2596" spans="4:14" s="20" customFormat="1" ht="13.5" x14ac:dyDescent="0.45">
      <c r="D2596" s="18"/>
      <c r="E2596" s="18"/>
      <c r="F2596" s="19"/>
      <c r="N2596" s="47"/>
    </row>
    <row r="2597" spans="4:14" s="20" customFormat="1" ht="13.5" x14ac:dyDescent="0.45">
      <c r="D2597" s="18"/>
      <c r="E2597" s="18"/>
      <c r="F2597" s="19"/>
      <c r="N2597" s="47"/>
    </row>
    <row r="2598" spans="4:14" s="20" customFormat="1" ht="13.5" x14ac:dyDescent="0.45">
      <c r="D2598" s="18"/>
      <c r="E2598" s="18"/>
      <c r="F2598" s="19"/>
      <c r="N2598" s="47"/>
    </row>
    <row r="2599" spans="4:14" s="20" customFormat="1" ht="13.5" x14ac:dyDescent="0.45">
      <c r="D2599" s="18"/>
      <c r="E2599" s="18"/>
      <c r="F2599" s="19"/>
      <c r="N2599" s="47"/>
    </row>
    <row r="2600" spans="4:14" s="20" customFormat="1" ht="13.5" x14ac:dyDescent="0.45">
      <c r="D2600" s="18"/>
      <c r="E2600" s="18"/>
      <c r="F2600" s="19"/>
      <c r="N2600" s="47"/>
    </row>
    <row r="2601" spans="4:14" s="20" customFormat="1" ht="13.5" x14ac:dyDescent="0.45">
      <c r="D2601" s="18"/>
      <c r="E2601" s="18"/>
      <c r="F2601" s="19"/>
      <c r="N2601" s="47"/>
    </row>
    <row r="2602" spans="4:14" s="20" customFormat="1" ht="13.5" x14ac:dyDescent="0.45">
      <c r="D2602" s="18"/>
      <c r="E2602" s="18"/>
      <c r="F2602" s="19"/>
      <c r="N2602" s="47"/>
    </row>
    <row r="2603" spans="4:14" s="20" customFormat="1" ht="13.5" x14ac:dyDescent="0.45">
      <c r="D2603" s="18"/>
      <c r="E2603" s="18"/>
      <c r="F2603" s="19"/>
      <c r="N2603" s="47"/>
    </row>
    <row r="2604" spans="4:14" s="20" customFormat="1" ht="13.5" x14ac:dyDescent="0.45">
      <c r="D2604" s="18"/>
      <c r="E2604" s="18"/>
      <c r="F2604" s="19"/>
      <c r="N2604" s="47"/>
    </row>
    <row r="2605" spans="4:14" s="20" customFormat="1" ht="13.5" x14ac:dyDescent="0.45">
      <c r="D2605" s="18"/>
      <c r="E2605" s="18"/>
      <c r="F2605" s="19"/>
      <c r="N2605" s="47"/>
    </row>
    <row r="2606" spans="4:14" s="20" customFormat="1" ht="13.5" x14ac:dyDescent="0.45">
      <c r="D2606" s="18"/>
      <c r="E2606" s="18"/>
      <c r="F2606" s="19"/>
      <c r="N2606" s="47"/>
    </row>
    <row r="2607" spans="4:14" s="20" customFormat="1" ht="13.5" x14ac:dyDescent="0.45">
      <c r="D2607" s="18"/>
      <c r="E2607" s="18"/>
      <c r="F2607" s="19"/>
      <c r="N2607" s="47"/>
    </row>
    <row r="2608" spans="4:14" s="20" customFormat="1" ht="13.5" x14ac:dyDescent="0.45">
      <c r="D2608" s="18"/>
      <c r="E2608" s="18"/>
      <c r="F2608" s="19"/>
      <c r="N2608" s="47"/>
    </row>
    <row r="2609" spans="4:14" s="20" customFormat="1" ht="13.5" x14ac:dyDescent="0.45">
      <c r="D2609" s="18"/>
      <c r="E2609" s="18"/>
      <c r="F2609" s="19"/>
      <c r="N2609" s="47"/>
    </row>
    <row r="2610" spans="4:14" s="20" customFormat="1" ht="13.5" x14ac:dyDescent="0.45">
      <c r="D2610" s="18"/>
      <c r="E2610" s="18"/>
      <c r="F2610" s="19"/>
      <c r="N2610" s="47"/>
    </row>
    <row r="2611" spans="4:14" s="20" customFormat="1" ht="13.5" x14ac:dyDescent="0.45">
      <c r="D2611" s="18"/>
      <c r="E2611" s="18"/>
      <c r="F2611" s="19"/>
      <c r="N2611" s="47"/>
    </row>
    <row r="2612" spans="4:14" s="20" customFormat="1" ht="13.5" x14ac:dyDescent="0.45">
      <c r="D2612" s="18"/>
      <c r="E2612" s="18"/>
      <c r="F2612" s="19"/>
      <c r="N2612" s="47"/>
    </row>
    <row r="2613" spans="4:14" s="20" customFormat="1" ht="13.5" x14ac:dyDescent="0.45">
      <c r="D2613" s="18"/>
      <c r="E2613" s="18"/>
      <c r="F2613" s="19"/>
      <c r="N2613" s="47"/>
    </row>
    <row r="2614" spans="4:14" s="20" customFormat="1" ht="13.5" x14ac:dyDescent="0.45">
      <c r="D2614" s="18"/>
      <c r="E2614" s="18"/>
      <c r="F2614" s="19"/>
      <c r="N2614" s="47"/>
    </row>
    <row r="2615" spans="4:14" s="20" customFormat="1" ht="13.5" x14ac:dyDescent="0.45">
      <c r="D2615" s="18"/>
      <c r="E2615" s="18"/>
      <c r="F2615" s="19"/>
      <c r="N2615" s="47"/>
    </row>
    <row r="2616" spans="4:14" s="20" customFormat="1" ht="13.5" x14ac:dyDescent="0.45">
      <c r="D2616" s="18"/>
      <c r="E2616" s="18"/>
      <c r="F2616" s="19"/>
      <c r="N2616" s="47"/>
    </row>
    <row r="2617" spans="4:14" s="20" customFormat="1" ht="13.5" x14ac:dyDescent="0.45">
      <c r="D2617" s="18"/>
      <c r="E2617" s="18"/>
      <c r="F2617" s="19"/>
      <c r="N2617" s="47"/>
    </row>
    <row r="2618" spans="4:14" s="20" customFormat="1" ht="13.5" x14ac:dyDescent="0.45">
      <c r="D2618" s="18"/>
      <c r="E2618" s="18"/>
      <c r="F2618" s="19"/>
      <c r="N2618" s="47"/>
    </row>
    <row r="2619" spans="4:14" s="20" customFormat="1" ht="13.5" x14ac:dyDescent="0.45">
      <c r="D2619" s="18"/>
      <c r="E2619" s="18"/>
      <c r="F2619" s="19"/>
      <c r="N2619" s="47"/>
    </row>
    <row r="2620" spans="4:14" s="20" customFormat="1" ht="13.5" x14ac:dyDescent="0.45">
      <c r="D2620" s="18"/>
      <c r="E2620" s="18"/>
      <c r="F2620" s="19"/>
      <c r="N2620" s="47"/>
    </row>
    <row r="2621" spans="4:14" s="20" customFormat="1" ht="13.5" x14ac:dyDescent="0.45">
      <c r="D2621" s="18"/>
      <c r="E2621" s="18"/>
      <c r="F2621" s="19"/>
      <c r="N2621" s="47"/>
    </row>
    <row r="2622" spans="4:14" s="20" customFormat="1" ht="13.5" x14ac:dyDescent="0.45">
      <c r="D2622" s="18"/>
      <c r="E2622" s="18"/>
      <c r="F2622" s="19"/>
      <c r="N2622" s="47"/>
    </row>
    <row r="2623" spans="4:14" s="20" customFormat="1" ht="13.5" x14ac:dyDescent="0.45">
      <c r="D2623" s="18"/>
      <c r="E2623" s="18"/>
      <c r="F2623" s="19"/>
      <c r="N2623" s="47"/>
    </row>
    <row r="2624" spans="4:14" s="20" customFormat="1" ht="13.5" x14ac:dyDescent="0.45">
      <c r="D2624" s="18"/>
      <c r="E2624" s="18"/>
      <c r="F2624" s="19"/>
      <c r="N2624" s="47"/>
    </row>
    <row r="2625" spans="4:14" s="20" customFormat="1" ht="13.5" x14ac:dyDescent="0.45">
      <c r="D2625" s="18"/>
      <c r="E2625" s="18"/>
      <c r="F2625" s="19"/>
      <c r="N2625" s="47"/>
    </row>
    <row r="2626" spans="4:14" s="20" customFormat="1" ht="13.5" x14ac:dyDescent="0.45">
      <c r="D2626" s="18"/>
      <c r="E2626" s="18"/>
      <c r="F2626" s="19"/>
      <c r="N2626" s="47"/>
    </row>
    <row r="2627" spans="4:14" s="20" customFormat="1" ht="13.5" x14ac:dyDescent="0.45">
      <c r="D2627" s="18"/>
      <c r="E2627" s="18"/>
      <c r="F2627" s="19"/>
      <c r="N2627" s="47"/>
    </row>
    <row r="2628" spans="4:14" s="20" customFormat="1" ht="13.5" x14ac:dyDescent="0.45">
      <c r="D2628" s="18"/>
      <c r="E2628" s="18"/>
      <c r="F2628" s="19"/>
      <c r="N2628" s="47"/>
    </row>
    <row r="2629" spans="4:14" s="20" customFormat="1" ht="13.5" x14ac:dyDescent="0.45">
      <c r="D2629" s="18"/>
      <c r="E2629" s="18"/>
      <c r="F2629" s="19"/>
      <c r="N2629" s="47"/>
    </row>
    <row r="2630" spans="4:14" s="20" customFormat="1" ht="13.5" x14ac:dyDescent="0.45">
      <c r="D2630" s="18"/>
      <c r="E2630" s="18"/>
      <c r="F2630" s="19"/>
      <c r="N2630" s="47"/>
    </row>
    <row r="2631" spans="4:14" s="20" customFormat="1" ht="13.5" x14ac:dyDescent="0.45">
      <c r="D2631" s="18"/>
      <c r="E2631" s="18"/>
      <c r="F2631" s="19"/>
      <c r="N2631" s="47"/>
    </row>
    <row r="2632" spans="4:14" s="20" customFormat="1" ht="13.5" x14ac:dyDescent="0.45">
      <c r="D2632" s="18"/>
      <c r="E2632" s="18"/>
      <c r="F2632" s="19"/>
      <c r="N2632" s="47"/>
    </row>
    <row r="2633" spans="4:14" s="20" customFormat="1" ht="13.5" x14ac:dyDescent="0.45">
      <c r="D2633" s="18"/>
      <c r="E2633" s="18"/>
      <c r="F2633" s="19"/>
      <c r="N2633" s="47"/>
    </row>
    <row r="2634" spans="4:14" s="20" customFormat="1" ht="13.5" x14ac:dyDescent="0.45">
      <c r="D2634" s="18"/>
      <c r="E2634" s="18"/>
      <c r="F2634" s="19"/>
      <c r="N2634" s="47"/>
    </row>
    <row r="2635" spans="4:14" s="20" customFormat="1" ht="13.5" x14ac:dyDescent="0.45">
      <c r="D2635" s="18"/>
      <c r="E2635" s="18"/>
      <c r="F2635" s="19"/>
      <c r="N2635" s="47"/>
    </row>
    <row r="2636" spans="4:14" s="20" customFormat="1" ht="13.5" x14ac:dyDescent="0.45">
      <c r="D2636" s="18"/>
      <c r="E2636" s="18"/>
      <c r="F2636" s="19"/>
      <c r="N2636" s="47"/>
    </row>
    <row r="2637" spans="4:14" s="20" customFormat="1" ht="13.5" x14ac:dyDescent="0.45">
      <c r="D2637" s="18"/>
      <c r="E2637" s="18"/>
      <c r="F2637" s="19"/>
      <c r="N2637" s="47"/>
    </row>
    <row r="2638" spans="4:14" s="20" customFormat="1" ht="13.5" x14ac:dyDescent="0.45">
      <c r="D2638" s="18"/>
      <c r="E2638" s="18"/>
      <c r="F2638" s="19"/>
      <c r="N2638" s="47"/>
    </row>
    <row r="2639" spans="4:14" s="20" customFormat="1" ht="13.5" x14ac:dyDescent="0.45">
      <c r="D2639" s="18"/>
      <c r="E2639" s="18"/>
      <c r="F2639" s="19"/>
      <c r="N2639" s="47"/>
    </row>
    <row r="2640" spans="4:14" s="20" customFormat="1" ht="13.5" x14ac:dyDescent="0.45">
      <c r="D2640" s="18"/>
      <c r="E2640" s="18"/>
      <c r="F2640" s="19"/>
      <c r="N2640" s="47"/>
    </row>
    <row r="2641" spans="4:14" s="20" customFormat="1" ht="13.5" x14ac:dyDescent="0.45">
      <c r="D2641" s="18"/>
      <c r="E2641" s="18"/>
      <c r="F2641" s="19"/>
      <c r="N2641" s="47"/>
    </row>
    <row r="2642" spans="4:14" s="20" customFormat="1" ht="13.5" x14ac:dyDescent="0.45">
      <c r="D2642" s="18"/>
      <c r="E2642" s="18"/>
      <c r="F2642" s="19"/>
      <c r="N2642" s="47"/>
    </row>
    <row r="2643" spans="4:14" s="20" customFormat="1" ht="13.5" x14ac:dyDescent="0.45">
      <c r="D2643" s="18"/>
      <c r="E2643" s="18"/>
      <c r="F2643" s="19"/>
      <c r="N2643" s="47"/>
    </row>
    <row r="2644" spans="4:14" s="20" customFormat="1" ht="13.5" x14ac:dyDescent="0.45">
      <c r="D2644" s="18"/>
      <c r="E2644" s="18"/>
      <c r="F2644" s="19"/>
      <c r="N2644" s="47"/>
    </row>
    <row r="2645" spans="4:14" s="20" customFormat="1" ht="13.5" x14ac:dyDescent="0.45">
      <c r="D2645" s="18"/>
      <c r="E2645" s="18"/>
      <c r="F2645" s="19"/>
      <c r="N2645" s="47"/>
    </row>
    <row r="2646" spans="4:14" s="20" customFormat="1" ht="13.5" x14ac:dyDescent="0.45">
      <c r="D2646" s="18"/>
      <c r="E2646" s="18"/>
      <c r="F2646" s="19"/>
      <c r="N2646" s="47"/>
    </row>
    <row r="2647" spans="4:14" s="20" customFormat="1" ht="13.5" x14ac:dyDescent="0.45">
      <c r="D2647" s="18"/>
      <c r="E2647" s="18"/>
      <c r="F2647" s="19"/>
      <c r="N2647" s="47"/>
    </row>
    <row r="2648" spans="4:14" s="20" customFormat="1" ht="13.5" x14ac:dyDescent="0.45">
      <c r="D2648" s="18"/>
      <c r="E2648" s="18"/>
      <c r="F2648" s="19"/>
      <c r="N2648" s="47"/>
    </row>
    <row r="2649" spans="4:14" s="20" customFormat="1" ht="13.5" x14ac:dyDescent="0.45">
      <c r="D2649" s="18"/>
      <c r="E2649" s="18"/>
      <c r="F2649" s="19"/>
      <c r="N2649" s="47"/>
    </row>
    <row r="2650" spans="4:14" s="20" customFormat="1" ht="13.5" x14ac:dyDescent="0.45">
      <c r="D2650" s="18"/>
      <c r="E2650" s="18"/>
      <c r="F2650" s="19"/>
      <c r="N2650" s="47"/>
    </row>
    <row r="2651" spans="4:14" s="20" customFormat="1" ht="13.5" x14ac:dyDescent="0.45">
      <c r="D2651" s="18"/>
      <c r="E2651" s="18"/>
      <c r="F2651" s="19"/>
      <c r="N2651" s="47"/>
    </row>
    <row r="2652" spans="4:14" s="20" customFormat="1" ht="13.5" x14ac:dyDescent="0.45">
      <c r="D2652" s="18"/>
      <c r="E2652" s="18"/>
      <c r="F2652" s="19"/>
      <c r="N2652" s="47"/>
    </row>
    <row r="2653" spans="4:14" s="20" customFormat="1" ht="13.5" x14ac:dyDescent="0.45">
      <c r="D2653" s="18"/>
      <c r="E2653" s="18"/>
      <c r="F2653" s="19"/>
      <c r="N2653" s="47"/>
    </row>
    <row r="2654" spans="4:14" s="20" customFormat="1" ht="13.5" x14ac:dyDescent="0.45">
      <c r="D2654" s="18"/>
      <c r="E2654" s="18"/>
      <c r="F2654" s="19"/>
      <c r="N2654" s="47"/>
    </row>
    <row r="2655" spans="4:14" s="20" customFormat="1" ht="13.5" x14ac:dyDescent="0.45">
      <c r="D2655" s="18"/>
      <c r="E2655" s="18"/>
      <c r="F2655" s="19"/>
      <c r="N2655" s="47"/>
    </row>
    <row r="2656" spans="4:14" s="20" customFormat="1" ht="13.5" x14ac:dyDescent="0.45">
      <c r="D2656" s="18"/>
      <c r="E2656" s="18"/>
      <c r="F2656" s="19"/>
      <c r="N2656" s="47"/>
    </row>
    <row r="2657" spans="4:14" s="20" customFormat="1" ht="13.5" x14ac:dyDescent="0.45">
      <c r="D2657" s="18"/>
      <c r="E2657" s="18"/>
      <c r="F2657" s="19"/>
      <c r="N2657" s="47"/>
    </row>
    <row r="2658" spans="4:14" s="20" customFormat="1" ht="13.5" x14ac:dyDescent="0.45">
      <c r="D2658" s="18"/>
      <c r="E2658" s="18"/>
      <c r="F2658" s="19"/>
      <c r="N2658" s="47"/>
    </row>
    <row r="2659" spans="4:14" s="20" customFormat="1" ht="13.5" x14ac:dyDescent="0.45">
      <c r="D2659" s="18"/>
      <c r="E2659" s="18"/>
      <c r="F2659" s="19"/>
      <c r="N2659" s="47"/>
    </row>
    <row r="2660" spans="4:14" s="20" customFormat="1" ht="13.5" x14ac:dyDescent="0.45">
      <c r="D2660" s="18"/>
      <c r="E2660" s="18"/>
      <c r="F2660" s="19"/>
      <c r="N2660" s="47"/>
    </row>
    <row r="2661" spans="4:14" s="20" customFormat="1" ht="13.5" x14ac:dyDescent="0.45">
      <c r="D2661" s="18"/>
      <c r="E2661" s="18"/>
      <c r="F2661" s="19"/>
      <c r="N2661" s="47"/>
    </row>
    <row r="2662" spans="4:14" s="20" customFormat="1" ht="13.5" x14ac:dyDescent="0.45">
      <c r="D2662" s="18"/>
      <c r="E2662" s="18"/>
      <c r="F2662" s="19"/>
      <c r="N2662" s="47"/>
    </row>
    <row r="2663" spans="4:14" s="20" customFormat="1" ht="13.5" x14ac:dyDescent="0.45">
      <c r="D2663" s="18"/>
      <c r="E2663" s="18"/>
      <c r="F2663" s="19"/>
      <c r="N2663" s="47"/>
    </row>
    <row r="2664" spans="4:14" s="20" customFormat="1" ht="13.5" x14ac:dyDescent="0.45">
      <c r="D2664" s="18"/>
      <c r="E2664" s="18"/>
      <c r="F2664" s="19"/>
      <c r="N2664" s="47"/>
    </row>
    <row r="2665" spans="4:14" s="20" customFormat="1" ht="13.5" x14ac:dyDescent="0.45">
      <c r="D2665" s="18"/>
      <c r="E2665" s="18"/>
      <c r="F2665" s="19"/>
      <c r="N2665" s="47"/>
    </row>
    <row r="2666" spans="4:14" s="20" customFormat="1" ht="13.5" x14ac:dyDescent="0.45">
      <c r="D2666" s="18"/>
      <c r="E2666" s="18"/>
      <c r="F2666" s="19"/>
      <c r="N2666" s="47"/>
    </row>
    <row r="2667" spans="4:14" s="20" customFormat="1" ht="13.5" x14ac:dyDescent="0.45">
      <c r="D2667" s="18"/>
      <c r="E2667" s="18"/>
      <c r="F2667" s="19"/>
      <c r="N2667" s="47"/>
    </row>
    <row r="2668" spans="4:14" s="20" customFormat="1" ht="13.5" x14ac:dyDescent="0.45">
      <c r="D2668" s="18"/>
      <c r="E2668" s="18"/>
      <c r="F2668" s="19"/>
      <c r="N2668" s="47"/>
    </row>
    <row r="2669" spans="4:14" s="20" customFormat="1" ht="13.5" x14ac:dyDescent="0.45">
      <c r="D2669" s="18"/>
      <c r="E2669" s="18"/>
      <c r="F2669" s="19"/>
      <c r="N2669" s="47"/>
    </row>
    <row r="2670" spans="4:14" s="20" customFormat="1" ht="13.5" x14ac:dyDescent="0.45">
      <c r="D2670" s="18"/>
      <c r="E2670" s="18"/>
      <c r="F2670" s="19"/>
      <c r="N2670" s="47"/>
    </row>
    <row r="2671" spans="4:14" s="20" customFormat="1" ht="13.5" x14ac:dyDescent="0.45">
      <c r="D2671" s="18"/>
      <c r="E2671" s="18"/>
      <c r="F2671" s="19"/>
      <c r="N2671" s="47"/>
    </row>
    <row r="2672" spans="4:14" s="20" customFormat="1" ht="13.5" x14ac:dyDescent="0.45">
      <c r="D2672" s="18"/>
      <c r="E2672" s="18"/>
      <c r="F2672" s="19"/>
      <c r="N2672" s="47"/>
    </row>
    <row r="2673" spans="4:14" s="20" customFormat="1" ht="13.5" x14ac:dyDescent="0.45">
      <c r="D2673" s="18"/>
      <c r="E2673" s="18"/>
      <c r="F2673" s="19"/>
      <c r="N2673" s="47"/>
    </row>
    <row r="2674" spans="4:14" s="20" customFormat="1" ht="13.5" x14ac:dyDescent="0.45">
      <c r="D2674" s="18"/>
      <c r="E2674" s="18"/>
      <c r="F2674" s="19"/>
      <c r="N2674" s="47"/>
    </row>
    <row r="2675" spans="4:14" s="20" customFormat="1" ht="13.5" x14ac:dyDescent="0.45">
      <c r="D2675" s="18"/>
      <c r="E2675" s="18"/>
      <c r="F2675" s="19"/>
      <c r="N2675" s="47"/>
    </row>
    <row r="2676" spans="4:14" s="20" customFormat="1" ht="13.5" x14ac:dyDescent="0.45">
      <c r="D2676" s="18"/>
      <c r="E2676" s="18"/>
      <c r="F2676" s="19"/>
      <c r="N2676" s="47"/>
    </row>
    <row r="2677" spans="4:14" s="20" customFormat="1" ht="13.5" x14ac:dyDescent="0.45">
      <c r="D2677" s="18"/>
      <c r="E2677" s="18"/>
      <c r="F2677" s="19"/>
      <c r="N2677" s="47"/>
    </row>
    <row r="2678" spans="4:14" s="20" customFormat="1" ht="13.5" x14ac:dyDescent="0.45">
      <c r="D2678" s="18"/>
      <c r="E2678" s="18"/>
      <c r="F2678" s="19"/>
      <c r="N2678" s="47"/>
    </row>
    <row r="2679" spans="4:14" s="20" customFormat="1" ht="13.5" x14ac:dyDescent="0.45">
      <c r="D2679" s="18"/>
      <c r="E2679" s="18"/>
      <c r="F2679" s="19"/>
      <c r="N2679" s="47"/>
    </row>
    <row r="2680" spans="4:14" s="20" customFormat="1" ht="13.5" x14ac:dyDescent="0.45">
      <c r="D2680" s="18"/>
      <c r="E2680" s="18"/>
      <c r="F2680" s="19"/>
      <c r="N2680" s="47"/>
    </row>
    <row r="2681" spans="4:14" s="20" customFormat="1" ht="13.5" x14ac:dyDescent="0.45">
      <c r="D2681" s="18"/>
      <c r="E2681" s="18"/>
      <c r="F2681" s="19"/>
      <c r="N2681" s="47"/>
    </row>
    <row r="2682" spans="4:14" s="20" customFormat="1" ht="13.5" x14ac:dyDescent="0.45">
      <c r="D2682" s="18"/>
      <c r="E2682" s="18"/>
      <c r="F2682" s="19"/>
      <c r="N2682" s="47"/>
    </row>
    <row r="2683" spans="4:14" s="20" customFormat="1" ht="13.5" x14ac:dyDescent="0.45">
      <c r="D2683" s="18"/>
      <c r="E2683" s="18"/>
      <c r="F2683" s="19"/>
      <c r="N2683" s="47"/>
    </row>
    <row r="2684" spans="4:14" s="20" customFormat="1" ht="13.5" x14ac:dyDescent="0.45">
      <c r="D2684" s="18"/>
      <c r="E2684" s="18"/>
      <c r="F2684" s="19"/>
      <c r="N2684" s="47"/>
    </row>
    <row r="2685" spans="4:14" s="20" customFormat="1" ht="13.5" x14ac:dyDescent="0.45">
      <c r="D2685" s="18"/>
      <c r="E2685" s="18"/>
      <c r="F2685" s="19"/>
      <c r="N2685" s="47"/>
    </row>
    <row r="2686" spans="4:14" s="20" customFormat="1" ht="13.5" x14ac:dyDescent="0.45">
      <c r="D2686" s="18"/>
      <c r="E2686" s="18"/>
      <c r="F2686" s="19"/>
      <c r="N2686" s="47"/>
    </row>
    <row r="2687" spans="4:14" s="20" customFormat="1" ht="13.5" x14ac:dyDescent="0.45">
      <c r="D2687" s="18"/>
      <c r="E2687" s="18"/>
      <c r="F2687" s="19"/>
      <c r="N2687" s="47"/>
    </row>
    <row r="2688" spans="4:14" s="20" customFormat="1" ht="13.5" x14ac:dyDescent="0.45">
      <c r="D2688" s="18"/>
      <c r="E2688" s="18"/>
      <c r="F2688" s="19"/>
      <c r="N2688" s="47"/>
    </row>
    <row r="2689" spans="4:14" s="20" customFormat="1" ht="13.5" x14ac:dyDescent="0.45">
      <c r="D2689" s="18"/>
      <c r="E2689" s="18"/>
      <c r="F2689" s="19"/>
      <c r="N2689" s="47"/>
    </row>
    <row r="2690" spans="4:14" s="20" customFormat="1" ht="13.5" x14ac:dyDescent="0.45">
      <c r="D2690" s="18"/>
      <c r="E2690" s="18"/>
      <c r="F2690" s="19"/>
      <c r="N2690" s="47"/>
    </row>
    <row r="2691" spans="4:14" s="20" customFormat="1" ht="13.5" x14ac:dyDescent="0.45">
      <c r="D2691" s="18"/>
      <c r="E2691" s="18"/>
      <c r="F2691" s="19"/>
      <c r="N2691" s="47"/>
    </row>
    <row r="2692" spans="4:14" s="20" customFormat="1" ht="13.5" x14ac:dyDescent="0.45">
      <c r="D2692" s="18"/>
      <c r="E2692" s="18"/>
      <c r="F2692" s="19"/>
      <c r="N2692" s="47"/>
    </row>
    <row r="2693" spans="4:14" s="20" customFormat="1" ht="13.5" x14ac:dyDescent="0.45">
      <c r="D2693" s="18"/>
      <c r="E2693" s="18"/>
      <c r="F2693" s="19"/>
      <c r="N2693" s="47"/>
    </row>
    <row r="2694" spans="4:14" s="20" customFormat="1" ht="13.5" x14ac:dyDescent="0.45">
      <c r="D2694" s="18"/>
      <c r="E2694" s="18"/>
      <c r="F2694" s="19"/>
      <c r="N2694" s="47"/>
    </row>
    <row r="2695" spans="4:14" s="20" customFormat="1" ht="13.5" x14ac:dyDescent="0.45">
      <c r="D2695" s="18"/>
      <c r="E2695" s="18"/>
      <c r="F2695" s="19"/>
      <c r="N2695" s="47"/>
    </row>
    <row r="2696" spans="4:14" s="20" customFormat="1" ht="13.5" x14ac:dyDescent="0.45">
      <c r="D2696" s="18"/>
      <c r="E2696" s="18"/>
      <c r="F2696" s="19"/>
      <c r="N2696" s="47"/>
    </row>
    <row r="2697" spans="4:14" s="20" customFormat="1" ht="13.5" x14ac:dyDescent="0.45">
      <c r="D2697" s="18"/>
      <c r="E2697" s="18"/>
      <c r="F2697" s="19"/>
      <c r="N2697" s="47"/>
    </row>
    <row r="2698" spans="4:14" s="20" customFormat="1" ht="13.5" x14ac:dyDescent="0.45">
      <c r="D2698" s="18"/>
      <c r="E2698" s="18"/>
      <c r="F2698" s="19"/>
      <c r="N2698" s="47"/>
    </row>
    <row r="2699" spans="4:14" s="20" customFormat="1" ht="13.5" x14ac:dyDescent="0.45">
      <c r="D2699" s="18"/>
      <c r="E2699" s="18"/>
      <c r="F2699" s="19"/>
      <c r="N2699" s="47"/>
    </row>
    <row r="2700" spans="4:14" s="20" customFormat="1" ht="13.5" x14ac:dyDescent="0.45">
      <c r="D2700" s="18"/>
      <c r="E2700" s="18"/>
      <c r="F2700" s="19"/>
      <c r="N2700" s="47"/>
    </row>
    <row r="2701" spans="4:14" s="20" customFormat="1" ht="13.5" x14ac:dyDescent="0.45">
      <c r="D2701" s="18"/>
      <c r="E2701" s="18"/>
      <c r="F2701" s="19"/>
      <c r="N2701" s="47"/>
    </row>
    <row r="2702" spans="4:14" s="20" customFormat="1" ht="13.5" x14ac:dyDescent="0.45">
      <c r="D2702" s="18"/>
      <c r="E2702" s="18"/>
      <c r="F2702" s="19"/>
      <c r="N2702" s="47"/>
    </row>
    <row r="2703" spans="4:14" s="20" customFormat="1" ht="13.5" x14ac:dyDescent="0.45">
      <c r="D2703" s="18"/>
      <c r="E2703" s="18"/>
      <c r="F2703" s="19"/>
      <c r="N2703" s="47"/>
    </row>
    <row r="2704" spans="4:14" s="20" customFormat="1" ht="13.5" x14ac:dyDescent="0.45">
      <c r="D2704" s="18"/>
      <c r="E2704" s="18"/>
      <c r="F2704" s="19"/>
      <c r="N2704" s="47"/>
    </row>
    <row r="2705" spans="4:14" s="20" customFormat="1" ht="13.5" x14ac:dyDescent="0.45">
      <c r="D2705" s="18"/>
      <c r="E2705" s="18"/>
      <c r="F2705" s="19"/>
      <c r="N2705" s="47"/>
    </row>
    <row r="2706" spans="4:14" s="20" customFormat="1" ht="13.5" x14ac:dyDescent="0.45">
      <c r="D2706" s="18"/>
      <c r="E2706" s="18"/>
      <c r="F2706" s="19"/>
      <c r="N2706" s="47"/>
    </row>
    <row r="2707" spans="4:14" s="20" customFormat="1" ht="13.5" x14ac:dyDescent="0.45">
      <c r="D2707" s="18"/>
      <c r="E2707" s="18"/>
      <c r="F2707" s="19"/>
      <c r="N2707" s="47"/>
    </row>
    <row r="2708" spans="4:14" s="20" customFormat="1" ht="13.5" x14ac:dyDescent="0.45">
      <c r="D2708" s="18"/>
      <c r="E2708" s="18"/>
      <c r="F2708" s="19"/>
      <c r="N2708" s="47"/>
    </row>
    <row r="2709" spans="4:14" s="20" customFormat="1" ht="13.5" x14ac:dyDescent="0.45">
      <c r="D2709" s="18"/>
      <c r="E2709" s="18"/>
      <c r="F2709" s="19"/>
      <c r="N2709" s="47"/>
    </row>
    <row r="2710" spans="4:14" s="20" customFormat="1" ht="13.5" x14ac:dyDescent="0.45">
      <c r="D2710" s="18"/>
      <c r="E2710" s="18"/>
      <c r="F2710" s="19"/>
      <c r="N2710" s="47"/>
    </row>
    <row r="2711" spans="4:14" s="20" customFormat="1" ht="13.5" x14ac:dyDescent="0.45">
      <c r="D2711" s="18"/>
      <c r="E2711" s="18"/>
      <c r="F2711" s="19"/>
      <c r="N2711" s="47"/>
    </row>
    <row r="2712" spans="4:14" s="20" customFormat="1" ht="13.5" x14ac:dyDescent="0.45">
      <c r="D2712" s="18"/>
      <c r="E2712" s="18"/>
      <c r="F2712" s="19"/>
      <c r="N2712" s="47"/>
    </row>
    <row r="2713" spans="4:14" s="20" customFormat="1" ht="13.5" x14ac:dyDescent="0.45">
      <c r="D2713" s="18"/>
      <c r="E2713" s="18"/>
      <c r="F2713" s="19"/>
      <c r="N2713" s="47"/>
    </row>
    <row r="2714" spans="4:14" s="20" customFormat="1" ht="13.5" x14ac:dyDescent="0.45">
      <c r="D2714" s="18"/>
      <c r="E2714" s="18"/>
      <c r="F2714" s="19"/>
      <c r="N2714" s="47"/>
    </row>
    <row r="2715" spans="4:14" s="20" customFormat="1" ht="13.5" x14ac:dyDescent="0.45">
      <c r="D2715" s="18"/>
      <c r="E2715" s="18"/>
      <c r="F2715" s="19"/>
      <c r="N2715" s="47"/>
    </row>
    <row r="2716" spans="4:14" s="20" customFormat="1" ht="13.5" x14ac:dyDescent="0.45">
      <c r="D2716" s="18"/>
      <c r="E2716" s="18"/>
      <c r="F2716" s="19"/>
      <c r="N2716" s="47"/>
    </row>
    <row r="2717" spans="4:14" s="20" customFormat="1" ht="13.5" x14ac:dyDescent="0.45">
      <c r="D2717" s="18"/>
      <c r="E2717" s="18"/>
      <c r="F2717" s="19"/>
      <c r="N2717" s="47"/>
    </row>
    <row r="2718" spans="4:14" s="20" customFormat="1" ht="13.5" x14ac:dyDescent="0.45">
      <c r="D2718" s="18"/>
      <c r="E2718" s="18"/>
      <c r="F2718" s="19"/>
      <c r="N2718" s="47"/>
    </row>
    <row r="2719" spans="4:14" s="20" customFormat="1" ht="13.5" x14ac:dyDescent="0.45">
      <c r="D2719" s="18"/>
      <c r="E2719" s="18"/>
      <c r="F2719" s="19"/>
      <c r="N2719" s="47"/>
    </row>
    <row r="2720" spans="4:14" s="20" customFormat="1" ht="13.5" x14ac:dyDescent="0.45">
      <c r="D2720" s="18"/>
      <c r="E2720" s="18"/>
      <c r="F2720" s="19"/>
      <c r="N2720" s="47"/>
    </row>
    <row r="2721" spans="4:14" s="20" customFormat="1" ht="13.5" x14ac:dyDescent="0.45">
      <c r="D2721" s="18"/>
      <c r="E2721" s="18"/>
      <c r="F2721" s="19"/>
      <c r="N2721" s="47"/>
    </row>
    <row r="2722" spans="4:14" s="20" customFormat="1" ht="13.5" x14ac:dyDescent="0.45">
      <c r="D2722" s="18"/>
      <c r="E2722" s="18"/>
      <c r="F2722" s="19"/>
      <c r="N2722" s="47"/>
    </row>
    <row r="2723" spans="4:14" s="20" customFormat="1" ht="13.5" x14ac:dyDescent="0.45">
      <c r="D2723" s="18"/>
      <c r="E2723" s="18"/>
      <c r="F2723" s="19"/>
      <c r="N2723" s="47"/>
    </row>
    <row r="2724" spans="4:14" s="20" customFormat="1" ht="13.5" x14ac:dyDescent="0.45">
      <c r="D2724" s="18"/>
      <c r="E2724" s="18"/>
      <c r="F2724" s="19"/>
      <c r="N2724" s="47"/>
    </row>
    <row r="2725" spans="4:14" s="20" customFormat="1" ht="13.5" x14ac:dyDescent="0.45">
      <c r="D2725" s="18"/>
      <c r="E2725" s="18"/>
      <c r="F2725" s="19"/>
      <c r="N2725" s="47"/>
    </row>
    <row r="2726" spans="4:14" s="20" customFormat="1" ht="13.5" x14ac:dyDescent="0.45">
      <c r="D2726" s="18"/>
      <c r="E2726" s="18"/>
      <c r="F2726" s="19"/>
      <c r="N2726" s="47"/>
    </row>
    <row r="2727" spans="4:14" s="20" customFormat="1" ht="13.5" x14ac:dyDescent="0.45">
      <c r="D2727" s="18"/>
      <c r="E2727" s="18"/>
      <c r="F2727" s="19"/>
      <c r="N2727" s="47"/>
    </row>
    <row r="2728" spans="4:14" s="20" customFormat="1" ht="13.5" x14ac:dyDescent="0.45">
      <c r="D2728" s="18"/>
      <c r="E2728" s="18"/>
      <c r="F2728" s="19"/>
      <c r="N2728" s="47"/>
    </row>
    <row r="2729" spans="4:14" s="20" customFormat="1" ht="13.5" x14ac:dyDescent="0.45">
      <c r="D2729" s="18"/>
      <c r="E2729" s="18"/>
      <c r="F2729" s="19"/>
      <c r="N2729" s="47"/>
    </row>
    <row r="2730" spans="4:14" s="20" customFormat="1" ht="13.5" x14ac:dyDescent="0.45">
      <c r="D2730" s="18"/>
      <c r="E2730" s="18"/>
      <c r="F2730" s="19"/>
      <c r="N2730" s="47"/>
    </row>
    <row r="2731" spans="4:14" s="20" customFormat="1" ht="13.5" x14ac:dyDescent="0.45">
      <c r="D2731" s="18"/>
      <c r="E2731" s="18"/>
      <c r="F2731" s="19"/>
      <c r="N2731" s="47"/>
    </row>
    <row r="2732" spans="4:14" s="20" customFormat="1" ht="13.5" x14ac:dyDescent="0.45">
      <c r="D2732" s="18"/>
      <c r="E2732" s="18"/>
      <c r="F2732" s="19"/>
      <c r="N2732" s="47"/>
    </row>
    <row r="2733" spans="4:14" s="20" customFormat="1" ht="13.5" x14ac:dyDescent="0.45">
      <c r="D2733" s="18"/>
      <c r="E2733" s="18"/>
      <c r="F2733" s="19"/>
      <c r="N2733" s="47"/>
    </row>
    <row r="2734" spans="4:14" s="20" customFormat="1" ht="13.5" x14ac:dyDescent="0.45">
      <c r="D2734" s="18"/>
      <c r="E2734" s="18"/>
      <c r="F2734" s="19"/>
      <c r="N2734" s="47"/>
    </row>
    <row r="2735" spans="4:14" s="20" customFormat="1" ht="13.5" x14ac:dyDescent="0.45">
      <c r="D2735" s="18"/>
      <c r="E2735" s="18"/>
      <c r="F2735" s="19"/>
      <c r="N2735" s="47"/>
    </row>
    <row r="2736" spans="4:14" s="20" customFormat="1" ht="13.5" x14ac:dyDescent="0.45">
      <c r="D2736" s="18"/>
      <c r="E2736" s="18"/>
      <c r="F2736" s="19"/>
      <c r="N2736" s="47"/>
    </row>
    <row r="2737" spans="4:14" s="20" customFormat="1" ht="13.5" x14ac:dyDescent="0.45">
      <c r="D2737" s="18"/>
      <c r="E2737" s="18"/>
      <c r="F2737" s="19"/>
      <c r="N2737" s="47"/>
    </row>
    <row r="2738" spans="4:14" s="20" customFormat="1" ht="13.5" x14ac:dyDescent="0.45">
      <c r="D2738" s="18"/>
      <c r="E2738" s="18"/>
      <c r="F2738" s="19"/>
      <c r="N2738" s="47"/>
    </row>
    <row r="2739" spans="4:14" s="20" customFormat="1" ht="13.5" x14ac:dyDescent="0.45">
      <c r="D2739" s="18"/>
      <c r="E2739" s="18"/>
      <c r="F2739" s="19"/>
      <c r="N2739" s="47"/>
    </row>
    <row r="2740" spans="4:14" s="20" customFormat="1" ht="13.5" x14ac:dyDescent="0.45">
      <c r="D2740" s="18"/>
      <c r="E2740" s="18"/>
      <c r="F2740" s="19"/>
      <c r="N2740" s="47"/>
    </row>
    <row r="2741" spans="4:14" s="20" customFormat="1" ht="13.5" x14ac:dyDescent="0.45">
      <c r="D2741" s="18"/>
      <c r="E2741" s="18"/>
      <c r="F2741" s="19"/>
      <c r="N2741" s="47"/>
    </row>
    <row r="2742" spans="4:14" s="20" customFormat="1" ht="13.5" x14ac:dyDescent="0.45">
      <c r="D2742" s="18"/>
      <c r="E2742" s="18"/>
      <c r="F2742" s="19"/>
      <c r="N2742" s="47"/>
    </row>
    <row r="2743" spans="4:14" s="20" customFormat="1" ht="13.5" x14ac:dyDescent="0.45">
      <c r="D2743" s="18"/>
      <c r="E2743" s="18"/>
      <c r="F2743" s="19"/>
      <c r="N2743" s="47"/>
    </row>
    <row r="2744" spans="4:14" s="20" customFormat="1" ht="13.5" x14ac:dyDescent="0.45">
      <c r="D2744" s="18"/>
      <c r="E2744" s="18"/>
      <c r="F2744" s="19"/>
      <c r="N2744" s="47"/>
    </row>
    <row r="2745" spans="4:14" s="20" customFormat="1" ht="13.5" x14ac:dyDescent="0.45">
      <c r="D2745" s="18"/>
      <c r="E2745" s="18"/>
      <c r="F2745" s="19"/>
      <c r="N2745" s="47"/>
    </row>
    <row r="2746" spans="4:14" s="20" customFormat="1" ht="13.5" x14ac:dyDescent="0.45">
      <c r="D2746" s="18"/>
      <c r="E2746" s="18"/>
      <c r="F2746" s="19"/>
      <c r="N2746" s="47"/>
    </row>
    <row r="2747" spans="4:14" s="20" customFormat="1" ht="13.5" x14ac:dyDescent="0.45">
      <c r="D2747" s="18"/>
      <c r="E2747" s="18"/>
      <c r="F2747" s="19"/>
      <c r="N2747" s="47"/>
    </row>
    <row r="2748" spans="4:14" s="20" customFormat="1" ht="13.5" x14ac:dyDescent="0.45">
      <c r="D2748" s="18"/>
      <c r="E2748" s="18"/>
      <c r="F2748" s="19"/>
      <c r="N2748" s="47"/>
    </row>
    <row r="2749" spans="4:14" s="20" customFormat="1" ht="13.5" x14ac:dyDescent="0.45">
      <c r="D2749" s="18"/>
      <c r="E2749" s="18"/>
      <c r="F2749" s="19"/>
      <c r="N2749" s="47"/>
    </row>
    <row r="2750" spans="4:14" s="20" customFormat="1" ht="13.5" x14ac:dyDescent="0.45">
      <c r="D2750" s="18"/>
      <c r="E2750" s="18"/>
      <c r="F2750" s="19"/>
      <c r="N2750" s="47"/>
    </row>
    <row r="2751" spans="4:14" s="20" customFormat="1" ht="13.5" x14ac:dyDescent="0.45">
      <c r="D2751" s="18"/>
      <c r="E2751" s="18"/>
      <c r="F2751" s="19"/>
      <c r="N2751" s="47"/>
    </row>
    <row r="2752" spans="4:14" s="20" customFormat="1" ht="13.5" x14ac:dyDescent="0.45">
      <c r="D2752" s="18"/>
      <c r="E2752" s="18"/>
      <c r="F2752" s="19"/>
      <c r="N2752" s="47"/>
    </row>
    <row r="2753" spans="4:14" s="20" customFormat="1" ht="13.5" x14ac:dyDescent="0.45">
      <c r="D2753" s="18"/>
      <c r="E2753" s="18"/>
      <c r="F2753" s="19"/>
      <c r="N2753" s="47"/>
    </row>
    <row r="2754" spans="4:14" s="20" customFormat="1" ht="13.5" x14ac:dyDescent="0.45">
      <c r="D2754" s="18"/>
      <c r="E2754" s="18"/>
      <c r="F2754" s="19"/>
      <c r="N2754" s="47"/>
    </row>
    <row r="2755" spans="4:14" s="20" customFormat="1" ht="13.5" x14ac:dyDescent="0.45">
      <c r="D2755" s="18"/>
      <c r="E2755" s="18"/>
      <c r="F2755" s="19"/>
      <c r="N2755" s="47"/>
    </row>
    <row r="2756" spans="4:14" s="20" customFormat="1" ht="13.5" x14ac:dyDescent="0.45">
      <c r="D2756" s="18"/>
      <c r="E2756" s="18"/>
      <c r="F2756" s="19"/>
      <c r="N2756" s="47"/>
    </row>
    <row r="2757" spans="4:14" s="20" customFormat="1" ht="13.5" x14ac:dyDescent="0.45">
      <c r="D2757" s="18"/>
      <c r="E2757" s="18"/>
      <c r="F2757" s="19"/>
      <c r="N2757" s="47"/>
    </row>
    <row r="2758" spans="4:14" s="20" customFormat="1" ht="13.5" x14ac:dyDescent="0.45">
      <c r="D2758" s="18"/>
      <c r="E2758" s="18"/>
      <c r="F2758" s="19"/>
      <c r="N2758" s="47"/>
    </row>
    <row r="2759" spans="4:14" s="20" customFormat="1" ht="13.5" x14ac:dyDescent="0.45">
      <c r="D2759" s="18"/>
      <c r="E2759" s="18"/>
      <c r="F2759" s="19"/>
      <c r="N2759" s="47"/>
    </row>
    <row r="2760" spans="4:14" s="20" customFormat="1" ht="13.5" x14ac:dyDescent="0.45">
      <c r="D2760" s="18"/>
      <c r="E2760" s="18"/>
      <c r="F2760" s="19"/>
      <c r="N2760" s="47"/>
    </row>
    <row r="2761" spans="4:14" s="20" customFormat="1" ht="13.5" x14ac:dyDescent="0.45">
      <c r="D2761" s="18"/>
      <c r="E2761" s="18"/>
      <c r="F2761" s="19"/>
      <c r="N2761" s="47"/>
    </row>
    <row r="2762" spans="4:14" s="20" customFormat="1" ht="13.5" x14ac:dyDescent="0.45">
      <c r="D2762" s="18"/>
      <c r="E2762" s="18"/>
      <c r="F2762" s="19"/>
      <c r="N2762" s="47"/>
    </row>
    <row r="2763" spans="4:14" s="20" customFormat="1" ht="13.5" x14ac:dyDescent="0.45">
      <c r="D2763" s="18"/>
      <c r="E2763" s="18"/>
      <c r="F2763" s="19"/>
      <c r="N2763" s="47"/>
    </row>
    <row r="2764" spans="4:14" s="20" customFormat="1" ht="13.5" x14ac:dyDescent="0.45">
      <c r="D2764" s="18"/>
      <c r="E2764" s="18"/>
      <c r="F2764" s="19"/>
      <c r="N2764" s="47"/>
    </row>
    <row r="2765" spans="4:14" s="20" customFormat="1" ht="13.5" x14ac:dyDescent="0.45">
      <c r="D2765" s="18"/>
      <c r="E2765" s="18"/>
      <c r="F2765" s="19"/>
      <c r="N2765" s="47"/>
    </row>
    <row r="2766" spans="4:14" s="20" customFormat="1" ht="13.5" x14ac:dyDescent="0.45">
      <c r="D2766" s="18"/>
      <c r="E2766" s="18"/>
      <c r="F2766" s="19"/>
      <c r="N2766" s="47"/>
    </row>
    <row r="2767" spans="4:14" s="20" customFormat="1" ht="13.5" x14ac:dyDescent="0.45">
      <c r="D2767" s="18"/>
      <c r="E2767" s="18"/>
      <c r="F2767" s="19"/>
      <c r="N2767" s="47"/>
    </row>
    <row r="2768" spans="4:14" s="20" customFormat="1" ht="13.5" x14ac:dyDescent="0.45">
      <c r="D2768" s="18"/>
      <c r="E2768" s="18"/>
      <c r="F2768" s="19"/>
      <c r="N2768" s="47"/>
    </row>
    <row r="2769" spans="4:14" s="20" customFormat="1" ht="13.5" x14ac:dyDescent="0.45">
      <c r="D2769" s="18"/>
      <c r="E2769" s="18"/>
      <c r="F2769" s="19"/>
      <c r="N2769" s="47"/>
    </row>
    <row r="2770" spans="4:14" s="20" customFormat="1" ht="13.5" x14ac:dyDescent="0.45">
      <c r="D2770" s="18"/>
      <c r="E2770" s="18"/>
      <c r="F2770" s="19"/>
      <c r="N2770" s="47"/>
    </row>
    <row r="2771" spans="4:14" s="20" customFormat="1" ht="13.5" x14ac:dyDescent="0.45">
      <c r="D2771" s="18"/>
      <c r="E2771" s="18"/>
      <c r="F2771" s="19"/>
      <c r="N2771" s="47"/>
    </row>
    <row r="2772" spans="4:14" s="20" customFormat="1" ht="13.5" x14ac:dyDescent="0.45">
      <c r="D2772" s="18"/>
      <c r="E2772" s="18"/>
      <c r="F2772" s="19"/>
      <c r="N2772" s="47"/>
    </row>
    <row r="2773" spans="4:14" s="20" customFormat="1" ht="13.5" x14ac:dyDescent="0.45">
      <c r="D2773" s="18"/>
      <c r="E2773" s="18"/>
      <c r="F2773" s="19"/>
      <c r="N2773" s="47"/>
    </row>
    <row r="2774" spans="4:14" s="20" customFormat="1" ht="13.5" x14ac:dyDescent="0.45">
      <c r="D2774" s="18"/>
      <c r="E2774" s="18"/>
      <c r="F2774" s="19"/>
      <c r="N2774" s="47"/>
    </row>
    <row r="2775" spans="4:14" s="20" customFormat="1" ht="13.5" x14ac:dyDescent="0.45">
      <c r="D2775" s="18"/>
      <c r="E2775" s="18"/>
      <c r="F2775" s="19"/>
      <c r="N2775" s="47"/>
    </row>
    <row r="2776" spans="4:14" s="20" customFormat="1" ht="13.5" x14ac:dyDescent="0.45">
      <c r="D2776" s="18"/>
      <c r="E2776" s="18"/>
      <c r="F2776" s="19"/>
      <c r="N2776" s="47"/>
    </row>
    <row r="2777" spans="4:14" s="20" customFormat="1" ht="13.5" x14ac:dyDescent="0.45">
      <c r="D2777" s="18"/>
      <c r="E2777" s="18"/>
      <c r="F2777" s="19"/>
      <c r="N2777" s="47"/>
    </row>
    <row r="2778" spans="4:14" s="20" customFormat="1" ht="13.5" x14ac:dyDescent="0.45">
      <c r="D2778" s="18"/>
      <c r="E2778" s="18"/>
      <c r="F2778" s="19"/>
      <c r="N2778" s="47"/>
    </row>
    <row r="2779" spans="4:14" s="20" customFormat="1" ht="13.5" x14ac:dyDescent="0.45">
      <c r="D2779" s="18"/>
      <c r="E2779" s="18"/>
      <c r="F2779" s="19"/>
      <c r="N2779" s="47"/>
    </row>
    <row r="2780" spans="4:14" s="20" customFormat="1" ht="13.5" x14ac:dyDescent="0.45">
      <c r="D2780" s="18"/>
      <c r="E2780" s="18"/>
      <c r="F2780" s="19"/>
      <c r="N2780" s="47"/>
    </row>
    <row r="2781" spans="4:14" s="20" customFormat="1" ht="13.5" x14ac:dyDescent="0.45">
      <c r="D2781" s="18"/>
      <c r="E2781" s="18"/>
      <c r="F2781" s="19"/>
      <c r="N2781" s="47"/>
    </row>
    <row r="2782" spans="4:14" s="20" customFormat="1" ht="13.5" x14ac:dyDescent="0.45">
      <c r="D2782" s="18"/>
      <c r="E2782" s="18"/>
      <c r="F2782" s="19"/>
      <c r="N2782" s="47"/>
    </row>
    <row r="2783" spans="4:14" s="20" customFormat="1" ht="13.5" x14ac:dyDescent="0.45">
      <c r="D2783" s="18"/>
      <c r="E2783" s="18"/>
      <c r="F2783" s="19"/>
      <c r="N2783" s="47"/>
    </row>
    <row r="2784" spans="4:14" s="20" customFormat="1" ht="13.5" x14ac:dyDescent="0.45">
      <c r="D2784" s="18"/>
      <c r="E2784" s="18"/>
      <c r="F2784" s="19"/>
      <c r="N2784" s="47"/>
    </row>
    <row r="2785" spans="4:14" s="20" customFormat="1" ht="13.5" x14ac:dyDescent="0.45">
      <c r="D2785" s="18"/>
      <c r="E2785" s="18"/>
      <c r="F2785" s="19"/>
      <c r="N2785" s="47"/>
    </row>
    <row r="2786" spans="4:14" s="20" customFormat="1" ht="13.5" x14ac:dyDescent="0.45">
      <c r="D2786" s="18"/>
      <c r="E2786" s="18"/>
      <c r="F2786" s="19"/>
      <c r="N2786" s="47"/>
    </row>
    <row r="2787" spans="4:14" s="20" customFormat="1" ht="13.5" x14ac:dyDescent="0.45">
      <c r="D2787" s="18"/>
      <c r="E2787" s="18"/>
      <c r="F2787" s="19"/>
      <c r="N2787" s="47"/>
    </row>
    <row r="2788" spans="4:14" s="20" customFormat="1" ht="13.5" x14ac:dyDescent="0.45">
      <c r="D2788" s="18"/>
      <c r="E2788" s="18"/>
      <c r="F2788" s="19"/>
      <c r="N2788" s="47"/>
    </row>
    <row r="2789" spans="4:14" s="20" customFormat="1" ht="13.5" x14ac:dyDescent="0.45">
      <c r="D2789" s="18"/>
      <c r="E2789" s="18"/>
      <c r="F2789" s="19"/>
      <c r="N2789" s="47"/>
    </row>
    <row r="2790" spans="4:14" s="20" customFormat="1" ht="13.5" x14ac:dyDescent="0.45">
      <c r="D2790" s="18"/>
      <c r="E2790" s="18"/>
      <c r="F2790" s="19"/>
      <c r="N2790" s="47"/>
    </row>
    <row r="2791" spans="4:14" s="20" customFormat="1" ht="13.5" x14ac:dyDescent="0.45">
      <c r="D2791" s="18"/>
      <c r="E2791" s="18"/>
      <c r="F2791" s="19"/>
      <c r="N2791" s="47"/>
    </row>
    <row r="2792" spans="4:14" s="20" customFormat="1" ht="13.5" x14ac:dyDescent="0.45">
      <c r="D2792" s="18"/>
      <c r="E2792" s="18"/>
      <c r="F2792" s="19"/>
      <c r="N2792" s="47"/>
    </row>
    <row r="2793" spans="4:14" s="20" customFormat="1" ht="13.5" x14ac:dyDescent="0.45">
      <c r="D2793" s="18"/>
      <c r="E2793" s="18"/>
      <c r="F2793" s="19"/>
      <c r="N2793" s="47"/>
    </row>
    <row r="2794" spans="4:14" s="20" customFormat="1" ht="13.5" x14ac:dyDescent="0.45">
      <c r="D2794" s="18"/>
      <c r="E2794" s="18"/>
      <c r="F2794" s="19"/>
      <c r="N2794" s="47"/>
    </row>
    <row r="2795" spans="4:14" s="20" customFormat="1" ht="13.5" x14ac:dyDescent="0.45">
      <c r="D2795" s="18"/>
      <c r="E2795" s="18"/>
      <c r="F2795" s="19"/>
      <c r="N2795" s="47"/>
    </row>
    <row r="2796" spans="4:14" s="20" customFormat="1" ht="13.5" x14ac:dyDescent="0.45">
      <c r="D2796" s="18"/>
      <c r="E2796" s="18"/>
      <c r="F2796" s="19"/>
      <c r="N2796" s="47"/>
    </row>
    <row r="2797" spans="4:14" s="20" customFormat="1" ht="13.5" x14ac:dyDescent="0.45">
      <c r="D2797" s="18"/>
      <c r="E2797" s="18"/>
      <c r="F2797" s="19"/>
      <c r="N2797" s="47"/>
    </row>
    <row r="2798" spans="4:14" s="20" customFormat="1" ht="13.5" x14ac:dyDescent="0.45">
      <c r="D2798" s="18"/>
      <c r="E2798" s="18"/>
      <c r="F2798" s="19"/>
      <c r="N2798" s="47"/>
    </row>
    <row r="2799" spans="4:14" s="20" customFormat="1" ht="13.5" x14ac:dyDescent="0.45">
      <c r="D2799" s="18"/>
      <c r="E2799" s="18"/>
      <c r="F2799" s="19"/>
      <c r="N2799" s="47"/>
    </row>
    <row r="2800" spans="4:14" s="20" customFormat="1" ht="13.5" x14ac:dyDescent="0.45">
      <c r="D2800" s="18"/>
      <c r="E2800" s="18"/>
      <c r="F2800" s="19"/>
      <c r="N2800" s="47"/>
    </row>
    <row r="2801" spans="4:14" s="20" customFormat="1" ht="13.5" x14ac:dyDescent="0.45">
      <c r="D2801" s="18"/>
      <c r="E2801" s="18"/>
      <c r="F2801" s="19"/>
      <c r="N2801" s="47"/>
    </row>
    <row r="2802" spans="4:14" s="20" customFormat="1" ht="13.5" x14ac:dyDescent="0.45">
      <c r="D2802" s="18"/>
      <c r="E2802" s="18"/>
      <c r="F2802" s="19"/>
      <c r="N2802" s="47"/>
    </row>
    <row r="2803" spans="4:14" s="20" customFormat="1" ht="13.5" x14ac:dyDescent="0.45">
      <c r="D2803" s="18"/>
      <c r="E2803" s="18"/>
      <c r="F2803" s="19"/>
      <c r="N2803" s="47"/>
    </row>
    <row r="2804" spans="4:14" s="20" customFormat="1" ht="13.5" x14ac:dyDescent="0.45">
      <c r="D2804" s="18"/>
      <c r="E2804" s="18"/>
      <c r="F2804" s="19"/>
      <c r="N2804" s="47"/>
    </row>
    <row r="2805" spans="4:14" s="20" customFormat="1" ht="13.5" x14ac:dyDescent="0.45">
      <c r="D2805" s="18"/>
      <c r="E2805" s="18"/>
      <c r="F2805" s="19"/>
      <c r="N2805" s="47"/>
    </row>
    <row r="2806" spans="4:14" s="20" customFormat="1" ht="13.5" x14ac:dyDescent="0.45">
      <c r="D2806" s="18"/>
      <c r="E2806" s="18"/>
      <c r="F2806" s="19"/>
      <c r="N2806" s="47"/>
    </row>
    <row r="2807" spans="4:14" s="20" customFormat="1" ht="13.5" x14ac:dyDescent="0.45">
      <c r="D2807" s="18"/>
      <c r="E2807" s="18"/>
      <c r="F2807" s="19"/>
      <c r="N2807" s="47"/>
    </row>
    <row r="2808" spans="4:14" s="20" customFormat="1" ht="13.5" x14ac:dyDescent="0.45">
      <c r="D2808" s="18"/>
      <c r="E2808" s="18"/>
      <c r="F2808" s="19"/>
      <c r="N2808" s="47"/>
    </row>
    <row r="2809" spans="4:14" s="20" customFormat="1" ht="13.5" x14ac:dyDescent="0.45">
      <c r="D2809" s="18"/>
      <c r="E2809" s="18"/>
      <c r="F2809" s="19"/>
      <c r="N2809" s="47"/>
    </row>
    <row r="2810" spans="4:14" s="20" customFormat="1" ht="13.5" x14ac:dyDescent="0.45">
      <c r="D2810" s="18"/>
      <c r="E2810" s="18"/>
      <c r="F2810" s="19"/>
      <c r="N2810" s="47"/>
    </row>
    <row r="2811" spans="4:14" s="20" customFormat="1" ht="13.5" x14ac:dyDescent="0.45">
      <c r="D2811" s="18"/>
      <c r="E2811" s="18"/>
      <c r="F2811" s="19"/>
      <c r="N2811" s="47"/>
    </row>
    <row r="2812" spans="4:14" s="20" customFormat="1" ht="13.5" x14ac:dyDescent="0.45">
      <c r="D2812" s="18"/>
      <c r="E2812" s="18"/>
      <c r="F2812" s="19"/>
      <c r="N2812" s="47"/>
    </row>
    <row r="2813" spans="4:14" s="20" customFormat="1" ht="13.5" x14ac:dyDescent="0.45">
      <c r="D2813" s="18"/>
      <c r="E2813" s="18"/>
      <c r="F2813" s="19"/>
      <c r="N2813" s="47"/>
    </row>
    <row r="2814" spans="4:14" s="20" customFormat="1" ht="13.5" x14ac:dyDescent="0.45">
      <c r="D2814" s="18"/>
      <c r="E2814" s="18"/>
      <c r="F2814" s="19"/>
      <c r="N2814" s="47"/>
    </row>
    <row r="2815" spans="4:14" s="20" customFormat="1" ht="13.5" x14ac:dyDescent="0.45">
      <c r="D2815" s="18"/>
      <c r="E2815" s="18"/>
      <c r="F2815" s="19"/>
      <c r="N2815" s="47"/>
    </row>
    <row r="2816" spans="4:14" s="20" customFormat="1" ht="13.5" x14ac:dyDescent="0.45">
      <c r="D2816" s="18"/>
      <c r="E2816" s="18"/>
      <c r="F2816" s="19"/>
      <c r="N2816" s="47"/>
    </row>
    <row r="2817" spans="4:14" s="20" customFormat="1" ht="13.5" x14ac:dyDescent="0.45">
      <c r="D2817" s="18"/>
      <c r="E2817" s="18"/>
      <c r="F2817" s="19"/>
      <c r="N2817" s="47"/>
    </row>
    <row r="2818" spans="4:14" s="20" customFormat="1" ht="13.5" x14ac:dyDescent="0.45">
      <c r="D2818" s="18"/>
      <c r="E2818" s="18"/>
      <c r="F2818" s="19"/>
      <c r="N2818" s="47"/>
    </row>
    <row r="2819" spans="4:14" s="20" customFormat="1" ht="13.5" x14ac:dyDescent="0.45">
      <c r="D2819" s="18"/>
      <c r="E2819" s="18"/>
      <c r="F2819" s="19"/>
      <c r="N2819" s="47"/>
    </row>
    <row r="2820" spans="4:14" s="20" customFormat="1" ht="13.5" x14ac:dyDescent="0.45">
      <c r="D2820" s="18"/>
      <c r="E2820" s="18"/>
      <c r="F2820" s="19"/>
      <c r="N2820" s="47"/>
    </row>
    <row r="2821" spans="4:14" s="20" customFormat="1" ht="13.5" x14ac:dyDescent="0.45">
      <c r="D2821" s="18"/>
      <c r="E2821" s="18"/>
      <c r="F2821" s="19"/>
      <c r="N2821" s="47"/>
    </row>
    <row r="2822" spans="4:14" s="20" customFormat="1" ht="13.5" x14ac:dyDescent="0.45">
      <c r="D2822" s="18"/>
      <c r="E2822" s="18"/>
      <c r="F2822" s="19"/>
      <c r="N2822" s="47"/>
    </row>
    <row r="2823" spans="4:14" s="20" customFormat="1" ht="13.5" x14ac:dyDescent="0.45">
      <c r="D2823" s="18"/>
      <c r="E2823" s="18"/>
      <c r="F2823" s="19"/>
      <c r="N2823" s="47"/>
    </row>
    <row r="2824" spans="4:14" s="20" customFormat="1" ht="13.5" x14ac:dyDescent="0.45">
      <c r="D2824" s="18"/>
      <c r="E2824" s="18"/>
      <c r="F2824" s="19"/>
      <c r="N2824" s="47"/>
    </row>
    <row r="2825" spans="4:14" s="20" customFormat="1" ht="13.5" x14ac:dyDescent="0.45">
      <c r="D2825" s="18"/>
      <c r="E2825" s="18"/>
      <c r="F2825" s="19"/>
      <c r="N2825" s="47"/>
    </row>
    <row r="2826" spans="4:14" s="20" customFormat="1" ht="13.5" x14ac:dyDescent="0.45">
      <c r="D2826" s="18"/>
      <c r="E2826" s="18"/>
      <c r="F2826" s="19"/>
      <c r="N2826" s="47"/>
    </row>
    <row r="2827" spans="4:14" s="20" customFormat="1" ht="13.5" x14ac:dyDescent="0.45">
      <c r="D2827" s="18"/>
      <c r="E2827" s="18"/>
      <c r="F2827" s="19"/>
      <c r="N2827" s="47"/>
    </row>
    <row r="2828" spans="4:14" s="20" customFormat="1" ht="13.5" x14ac:dyDescent="0.45">
      <c r="D2828" s="18"/>
      <c r="E2828" s="18"/>
      <c r="F2828" s="19"/>
      <c r="N2828" s="47"/>
    </row>
    <row r="2829" spans="4:14" s="20" customFormat="1" ht="13.5" x14ac:dyDescent="0.45">
      <c r="D2829" s="18"/>
      <c r="E2829" s="18"/>
      <c r="F2829" s="19"/>
      <c r="N2829" s="47"/>
    </row>
    <row r="2830" spans="4:14" s="20" customFormat="1" ht="13.5" x14ac:dyDescent="0.45">
      <c r="D2830" s="18"/>
      <c r="E2830" s="18"/>
      <c r="F2830" s="19"/>
      <c r="N2830" s="47"/>
    </row>
    <row r="2831" spans="4:14" s="20" customFormat="1" ht="13.5" x14ac:dyDescent="0.45">
      <c r="D2831" s="18"/>
      <c r="E2831" s="18"/>
      <c r="F2831" s="19"/>
      <c r="N2831" s="47"/>
    </row>
    <row r="2832" spans="4:14" s="20" customFormat="1" ht="13.5" x14ac:dyDescent="0.45">
      <c r="D2832" s="18"/>
      <c r="E2832" s="18"/>
      <c r="F2832" s="19"/>
      <c r="N2832" s="47"/>
    </row>
    <row r="2833" spans="4:14" s="20" customFormat="1" ht="13.5" x14ac:dyDescent="0.45">
      <c r="D2833" s="18"/>
      <c r="E2833" s="18"/>
      <c r="F2833" s="19"/>
      <c r="N2833" s="47"/>
    </row>
    <row r="2834" spans="4:14" s="20" customFormat="1" ht="13.5" x14ac:dyDescent="0.45">
      <c r="D2834" s="18"/>
      <c r="E2834" s="18"/>
      <c r="F2834" s="19"/>
      <c r="N2834" s="47"/>
    </row>
    <row r="2835" spans="4:14" s="20" customFormat="1" ht="13.5" x14ac:dyDescent="0.45">
      <c r="D2835" s="18"/>
      <c r="E2835" s="18"/>
      <c r="F2835" s="19"/>
      <c r="N2835" s="47"/>
    </row>
    <row r="2836" spans="4:14" s="20" customFormat="1" ht="13.5" x14ac:dyDescent="0.45">
      <c r="D2836" s="18"/>
      <c r="E2836" s="18"/>
      <c r="F2836" s="19"/>
      <c r="N2836" s="47"/>
    </row>
    <row r="2837" spans="4:14" s="20" customFormat="1" ht="13.5" x14ac:dyDescent="0.45">
      <c r="D2837" s="18"/>
      <c r="E2837" s="18"/>
      <c r="F2837" s="19"/>
      <c r="N2837" s="47"/>
    </row>
    <row r="2838" spans="4:14" s="20" customFormat="1" ht="13.5" x14ac:dyDescent="0.45">
      <c r="D2838" s="18"/>
      <c r="E2838" s="18"/>
      <c r="F2838" s="19"/>
      <c r="N2838" s="47"/>
    </row>
    <row r="2839" spans="4:14" s="20" customFormat="1" ht="13.5" x14ac:dyDescent="0.45">
      <c r="D2839" s="18"/>
      <c r="E2839" s="18"/>
      <c r="F2839" s="19"/>
      <c r="N2839" s="47"/>
    </row>
    <row r="2840" spans="4:14" s="20" customFormat="1" ht="13.5" x14ac:dyDescent="0.45">
      <c r="D2840" s="18"/>
      <c r="E2840" s="18"/>
      <c r="F2840" s="19"/>
      <c r="N2840" s="47"/>
    </row>
    <row r="2841" spans="4:14" s="20" customFormat="1" ht="13.5" x14ac:dyDescent="0.45">
      <c r="D2841" s="18"/>
      <c r="E2841" s="18"/>
      <c r="F2841" s="19"/>
      <c r="N2841" s="47"/>
    </row>
    <row r="2842" spans="4:14" s="20" customFormat="1" ht="13.5" x14ac:dyDescent="0.45">
      <c r="D2842" s="18"/>
      <c r="E2842" s="18"/>
      <c r="F2842" s="19"/>
      <c r="N2842" s="47"/>
    </row>
    <row r="2843" spans="4:14" s="20" customFormat="1" ht="13.5" x14ac:dyDescent="0.45">
      <c r="D2843" s="18"/>
      <c r="E2843" s="18"/>
      <c r="F2843" s="19"/>
      <c r="N2843" s="47"/>
    </row>
    <row r="2844" spans="4:14" s="20" customFormat="1" ht="13.5" x14ac:dyDescent="0.45">
      <c r="D2844" s="18"/>
      <c r="E2844" s="18"/>
      <c r="F2844" s="19"/>
      <c r="N2844" s="47"/>
    </row>
    <row r="2845" spans="4:14" s="20" customFormat="1" ht="13.5" x14ac:dyDescent="0.45">
      <c r="D2845" s="18"/>
      <c r="E2845" s="18"/>
      <c r="F2845" s="19"/>
      <c r="N2845" s="47"/>
    </row>
    <row r="2846" spans="4:14" s="20" customFormat="1" ht="13.5" x14ac:dyDescent="0.45">
      <c r="D2846" s="18"/>
      <c r="E2846" s="18"/>
      <c r="F2846" s="19"/>
      <c r="N2846" s="47"/>
    </row>
    <row r="2847" spans="4:14" s="20" customFormat="1" ht="13.5" x14ac:dyDescent="0.45">
      <c r="D2847" s="18"/>
      <c r="E2847" s="18"/>
      <c r="F2847" s="19"/>
      <c r="N2847" s="47"/>
    </row>
    <row r="2848" spans="4:14" s="20" customFormat="1" ht="13.5" x14ac:dyDescent="0.45">
      <c r="D2848" s="18"/>
      <c r="E2848" s="18"/>
      <c r="F2848" s="19"/>
      <c r="N2848" s="47"/>
    </row>
    <row r="2849" spans="4:14" s="20" customFormat="1" ht="13.5" x14ac:dyDescent="0.45">
      <c r="D2849" s="18"/>
      <c r="E2849" s="18"/>
      <c r="F2849" s="19"/>
      <c r="N2849" s="47"/>
    </row>
    <row r="2850" spans="4:14" s="20" customFormat="1" ht="13.5" x14ac:dyDescent="0.45">
      <c r="D2850" s="18"/>
      <c r="E2850" s="18"/>
      <c r="F2850" s="19"/>
      <c r="N2850" s="47"/>
    </row>
    <row r="2851" spans="4:14" s="20" customFormat="1" ht="13.5" x14ac:dyDescent="0.45">
      <c r="D2851" s="18"/>
      <c r="E2851" s="18"/>
      <c r="F2851" s="19"/>
      <c r="N2851" s="47"/>
    </row>
    <row r="2852" spans="4:14" s="20" customFormat="1" ht="13.5" x14ac:dyDescent="0.45">
      <c r="D2852" s="18"/>
      <c r="E2852" s="18"/>
      <c r="F2852" s="19"/>
      <c r="N2852" s="47"/>
    </row>
    <row r="2853" spans="4:14" s="20" customFormat="1" ht="13.5" x14ac:dyDescent="0.45">
      <c r="D2853" s="18"/>
      <c r="E2853" s="18"/>
      <c r="F2853" s="19"/>
      <c r="N2853" s="47"/>
    </row>
    <row r="2854" spans="4:14" s="20" customFormat="1" ht="13.5" x14ac:dyDescent="0.45">
      <c r="D2854" s="18"/>
      <c r="E2854" s="18"/>
      <c r="F2854" s="19"/>
      <c r="N2854" s="47"/>
    </row>
    <row r="2855" spans="4:14" s="20" customFormat="1" ht="13.5" x14ac:dyDescent="0.45">
      <c r="D2855" s="18"/>
      <c r="E2855" s="18"/>
      <c r="F2855" s="19"/>
      <c r="N2855" s="47"/>
    </row>
    <row r="2856" spans="4:14" s="20" customFormat="1" ht="13.5" x14ac:dyDescent="0.45">
      <c r="D2856" s="18"/>
      <c r="E2856" s="18"/>
      <c r="F2856" s="19"/>
      <c r="N2856" s="47"/>
    </row>
    <row r="2857" spans="4:14" s="20" customFormat="1" ht="13.5" x14ac:dyDescent="0.45">
      <c r="D2857" s="18"/>
      <c r="E2857" s="18"/>
      <c r="F2857" s="19"/>
      <c r="N2857" s="47"/>
    </row>
    <row r="2858" spans="4:14" s="20" customFormat="1" ht="13.5" x14ac:dyDescent="0.45">
      <c r="D2858" s="18"/>
      <c r="E2858" s="18"/>
      <c r="F2858" s="19"/>
      <c r="N2858" s="47"/>
    </row>
    <row r="2859" spans="4:14" s="20" customFormat="1" ht="13.5" x14ac:dyDescent="0.45">
      <c r="D2859" s="18"/>
      <c r="E2859" s="18"/>
      <c r="F2859" s="19"/>
      <c r="N2859" s="47"/>
    </row>
    <row r="2860" spans="4:14" s="20" customFormat="1" ht="13.5" x14ac:dyDescent="0.45">
      <c r="D2860" s="18"/>
      <c r="E2860" s="18"/>
      <c r="F2860" s="19"/>
      <c r="N2860" s="47"/>
    </row>
    <row r="2861" spans="4:14" s="20" customFormat="1" ht="13.5" x14ac:dyDescent="0.45">
      <c r="D2861" s="18"/>
      <c r="E2861" s="18"/>
      <c r="F2861" s="19"/>
      <c r="N2861" s="47"/>
    </row>
    <row r="2862" spans="4:14" s="20" customFormat="1" ht="13.5" x14ac:dyDescent="0.45">
      <c r="D2862" s="18"/>
      <c r="E2862" s="18"/>
      <c r="F2862" s="19"/>
      <c r="N2862" s="47"/>
    </row>
    <row r="2863" spans="4:14" s="20" customFormat="1" ht="13.5" x14ac:dyDescent="0.45">
      <c r="D2863" s="18"/>
      <c r="E2863" s="18"/>
      <c r="F2863" s="19"/>
      <c r="N2863" s="47"/>
    </row>
    <row r="2864" spans="4:14" s="20" customFormat="1" ht="13.5" x14ac:dyDescent="0.45">
      <c r="D2864" s="18"/>
      <c r="E2864" s="18"/>
      <c r="F2864" s="19"/>
      <c r="N2864" s="47"/>
    </row>
    <row r="2865" spans="4:14" s="20" customFormat="1" ht="13.5" x14ac:dyDescent="0.45">
      <c r="D2865" s="18"/>
      <c r="E2865" s="18"/>
      <c r="F2865" s="19"/>
      <c r="N2865" s="47"/>
    </row>
    <row r="2866" spans="4:14" s="20" customFormat="1" ht="13.5" x14ac:dyDescent="0.45">
      <c r="D2866" s="18"/>
      <c r="E2866" s="18"/>
      <c r="F2866" s="19"/>
      <c r="N2866" s="47"/>
    </row>
    <row r="2867" spans="4:14" s="20" customFormat="1" ht="13.5" x14ac:dyDescent="0.45">
      <c r="D2867" s="18"/>
      <c r="E2867" s="18"/>
      <c r="F2867" s="19"/>
      <c r="N2867" s="47"/>
    </row>
    <row r="2868" spans="4:14" s="20" customFormat="1" ht="13.5" x14ac:dyDescent="0.45">
      <c r="D2868" s="18"/>
      <c r="E2868" s="18"/>
      <c r="F2868" s="19"/>
      <c r="N2868" s="47"/>
    </row>
    <row r="2869" spans="4:14" s="20" customFormat="1" ht="13.5" x14ac:dyDescent="0.45">
      <c r="D2869" s="18"/>
      <c r="E2869" s="18"/>
      <c r="F2869" s="19"/>
      <c r="N2869" s="47"/>
    </row>
    <row r="2870" spans="4:14" s="20" customFormat="1" ht="13.5" x14ac:dyDescent="0.45">
      <c r="D2870" s="18"/>
      <c r="E2870" s="18"/>
      <c r="F2870" s="19"/>
      <c r="N2870" s="47"/>
    </row>
    <row r="2871" spans="4:14" s="20" customFormat="1" ht="13.5" x14ac:dyDescent="0.45">
      <c r="D2871" s="18"/>
      <c r="E2871" s="18"/>
      <c r="F2871" s="19"/>
      <c r="N2871" s="47"/>
    </row>
    <row r="2872" spans="4:14" s="20" customFormat="1" ht="13.5" x14ac:dyDescent="0.45">
      <c r="D2872" s="18"/>
      <c r="E2872" s="18"/>
      <c r="F2872" s="19"/>
      <c r="N2872" s="47"/>
    </row>
    <row r="2873" spans="4:14" s="20" customFormat="1" ht="13.5" x14ac:dyDescent="0.45">
      <c r="D2873" s="18"/>
      <c r="E2873" s="18"/>
      <c r="F2873" s="19"/>
      <c r="N2873" s="47"/>
    </row>
    <row r="2874" spans="4:14" s="20" customFormat="1" ht="13.5" x14ac:dyDescent="0.45">
      <c r="D2874" s="18"/>
      <c r="E2874" s="18"/>
      <c r="F2874" s="19"/>
      <c r="N2874" s="47"/>
    </row>
    <row r="2875" spans="4:14" s="20" customFormat="1" ht="13.5" x14ac:dyDescent="0.45">
      <c r="D2875" s="18"/>
      <c r="E2875" s="18"/>
      <c r="F2875" s="19"/>
      <c r="N2875" s="47"/>
    </row>
    <row r="2876" spans="4:14" s="20" customFormat="1" ht="13.5" x14ac:dyDescent="0.45">
      <c r="D2876" s="18"/>
      <c r="E2876" s="18"/>
      <c r="F2876" s="19"/>
      <c r="N2876" s="47"/>
    </row>
    <row r="2877" spans="4:14" s="20" customFormat="1" ht="13.5" x14ac:dyDescent="0.45">
      <c r="D2877" s="18"/>
      <c r="E2877" s="18"/>
      <c r="F2877" s="19"/>
      <c r="N2877" s="47"/>
    </row>
    <row r="2878" spans="4:14" s="20" customFormat="1" ht="13.5" x14ac:dyDescent="0.45">
      <c r="D2878" s="18"/>
      <c r="E2878" s="18"/>
      <c r="F2878" s="19"/>
      <c r="N2878" s="47"/>
    </row>
    <row r="2879" spans="4:14" s="20" customFormat="1" ht="13.5" x14ac:dyDescent="0.45">
      <c r="D2879" s="18"/>
      <c r="E2879" s="18"/>
      <c r="F2879" s="19"/>
      <c r="N2879" s="47"/>
    </row>
    <row r="2880" spans="4:14" s="20" customFormat="1" ht="13.5" x14ac:dyDescent="0.45">
      <c r="D2880" s="18"/>
      <c r="E2880" s="18"/>
      <c r="F2880" s="19"/>
      <c r="N2880" s="47"/>
    </row>
    <row r="2881" spans="4:14" s="20" customFormat="1" ht="13.5" x14ac:dyDescent="0.45">
      <c r="D2881" s="18"/>
      <c r="E2881" s="18"/>
      <c r="F2881" s="19"/>
      <c r="N2881" s="47"/>
    </row>
    <row r="2882" spans="4:14" s="20" customFormat="1" ht="13.5" x14ac:dyDescent="0.45">
      <c r="D2882" s="18"/>
      <c r="E2882" s="18"/>
      <c r="F2882" s="19"/>
      <c r="N2882" s="47"/>
    </row>
    <row r="2883" spans="4:14" s="20" customFormat="1" ht="13.5" x14ac:dyDescent="0.45">
      <c r="D2883" s="18"/>
      <c r="E2883" s="18"/>
      <c r="F2883" s="19"/>
      <c r="N2883" s="47"/>
    </row>
    <row r="2884" spans="4:14" s="20" customFormat="1" ht="13.5" x14ac:dyDescent="0.45">
      <c r="D2884" s="18"/>
      <c r="E2884" s="18"/>
      <c r="F2884" s="19"/>
      <c r="N2884" s="47"/>
    </row>
    <row r="2885" spans="4:14" s="20" customFormat="1" ht="13.5" x14ac:dyDescent="0.45">
      <c r="D2885" s="18"/>
      <c r="E2885" s="18"/>
      <c r="F2885" s="19"/>
      <c r="N2885" s="47"/>
    </row>
    <row r="2886" spans="4:14" s="20" customFormat="1" ht="13.5" x14ac:dyDescent="0.45">
      <c r="D2886" s="18"/>
      <c r="E2886" s="18"/>
      <c r="F2886" s="19"/>
      <c r="N2886" s="47"/>
    </row>
    <row r="2887" spans="4:14" s="20" customFormat="1" ht="13.5" x14ac:dyDescent="0.45">
      <c r="D2887" s="18"/>
      <c r="E2887" s="18"/>
      <c r="F2887" s="19"/>
      <c r="N2887" s="47"/>
    </row>
    <row r="2888" spans="4:14" s="20" customFormat="1" ht="13.5" x14ac:dyDescent="0.45">
      <c r="D2888" s="18"/>
      <c r="E2888" s="18"/>
      <c r="F2888" s="19"/>
      <c r="N2888" s="47"/>
    </row>
    <row r="2889" spans="4:14" s="20" customFormat="1" ht="13.5" x14ac:dyDescent="0.45">
      <c r="D2889" s="18"/>
      <c r="E2889" s="18"/>
      <c r="F2889" s="19"/>
      <c r="N2889" s="47"/>
    </row>
    <row r="2890" spans="4:14" s="20" customFormat="1" ht="13.5" x14ac:dyDescent="0.45">
      <c r="D2890" s="18"/>
      <c r="E2890" s="18"/>
      <c r="F2890" s="19"/>
      <c r="N2890" s="47"/>
    </row>
    <row r="2891" spans="4:14" s="20" customFormat="1" ht="13.5" x14ac:dyDescent="0.45">
      <c r="D2891" s="18"/>
      <c r="E2891" s="18"/>
      <c r="F2891" s="19"/>
      <c r="N2891" s="47"/>
    </row>
    <row r="2892" spans="4:14" s="20" customFormat="1" ht="13.5" x14ac:dyDescent="0.45">
      <c r="D2892" s="18"/>
      <c r="E2892" s="18"/>
      <c r="F2892" s="19"/>
      <c r="N2892" s="47"/>
    </row>
    <row r="2893" spans="4:14" s="20" customFormat="1" ht="13.5" x14ac:dyDescent="0.45">
      <c r="D2893" s="18"/>
      <c r="E2893" s="18"/>
      <c r="F2893" s="19"/>
      <c r="N2893" s="47"/>
    </row>
    <row r="2894" spans="4:14" s="20" customFormat="1" ht="13.5" x14ac:dyDescent="0.45">
      <c r="D2894" s="18"/>
      <c r="E2894" s="18"/>
      <c r="F2894" s="19"/>
      <c r="N2894" s="47"/>
    </row>
    <row r="2895" spans="4:14" s="20" customFormat="1" ht="13.5" x14ac:dyDescent="0.45">
      <c r="D2895" s="18"/>
      <c r="E2895" s="18"/>
      <c r="F2895" s="19"/>
      <c r="N2895" s="47"/>
    </row>
    <row r="2896" spans="4:14" s="20" customFormat="1" ht="13.5" x14ac:dyDescent="0.45">
      <c r="D2896" s="18"/>
      <c r="E2896" s="18"/>
      <c r="F2896" s="19"/>
      <c r="N2896" s="47"/>
    </row>
    <row r="2897" spans="4:14" s="20" customFormat="1" ht="13.5" x14ac:dyDescent="0.45">
      <c r="D2897" s="18"/>
      <c r="E2897" s="18"/>
      <c r="F2897" s="19"/>
      <c r="N2897" s="47"/>
    </row>
    <row r="2898" spans="4:14" s="20" customFormat="1" ht="13.5" x14ac:dyDescent="0.45">
      <c r="D2898" s="18"/>
      <c r="E2898" s="18"/>
      <c r="F2898" s="19"/>
      <c r="N2898" s="47"/>
    </row>
    <row r="2899" spans="4:14" s="20" customFormat="1" ht="13.5" x14ac:dyDescent="0.45">
      <c r="D2899" s="18"/>
      <c r="E2899" s="18"/>
      <c r="F2899" s="19"/>
      <c r="N2899" s="47"/>
    </row>
    <row r="2900" spans="4:14" s="20" customFormat="1" ht="13.5" x14ac:dyDescent="0.45">
      <c r="D2900" s="18"/>
      <c r="E2900" s="18"/>
      <c r="F2900" s="19"/>
      <c r="N2900" s="47"/>
    </row>
    <row r="2901" spans="4:14" s="20" customFormat="1" ht="13.5" x14ac:dyDescent="0.45">
      <c r="D2901" s="18"/>
      <c r="E2901" s="18"/>
      <c r="F2901" s="19"/>
      <c r="N2901" s="47"/>
    </row>
    <row r="2902" spans="4:14" s="20" customFormat="1" ht="13.5" x14ac:dyDescent="0.45">
      <c r="D2902" s="18"/>
      <c r="E2902" s="18"/>
      <c r="F2902" s="19"/>
      <c r="N2902" s="47"/>
    </row>
    <row r="2903" spans="4:14" s="20" customFormat="1" ht="13.5" x14ac:dyDescent="0.45">
      <c r="D2903" s="18"/>
      <c r="E2903" s="18"/>
      <c r="F2903" s="19"/>
      <c r="N2903" s="47"/>
    </row>
    <row r="2904" spans="4:14" s="20" customFormat="1" ht="13.5" x14ac:dyDescent="0.45">
      <c r="D2904" s="18"/>
      <c r="E2904" s="18"/>
      <c r="F2904" s="19"/>
      <c r="N2904" s="47"/>
    </row>
    <row r="2905" spans="4:14" s="20" customFormat="1" ht="13.5" x14ac:dyDescent="0.45">
      <c r="D2905" s="18"/>
      <c r="E2905" s="18"/>
      <c r="F2905" s="19"/>
      <c r="N2905" s="47"/>
    </row>
    <row r="2906" spans="4:14" s="20" customFormat="1" ht="13.5" x14ac:dyDescent="0.45">
      <c r="D2906" s="18"/>
      <c r="E2906" s="18"/>
      <c r="F2906" s="19"/>
      <c r="N2906" s="47"/>
    </row>
    <row r="2907" spans="4:14" s="20" customFormat="1" ht="13.5" x14ac:dyDescent="0.45">
      <c r="D2907" s="18"/>
      <c r="E2907" s="18"/>
      <c r="F2907" s="19"/>
      <c r="N2907" s="47"/>
    </row>
    <row r="2908" spans="4:14" s="20" customFormat="1" ht="13.5" x14ac:dyDescent="0.45">
      <c r="D2908" s="18"/>
      <c r="E2908" s="18"/>
      <c r="F2908" s="19"/>
      <c r="N2908" s="47"/>
    </row>
    <row r="2909" spans="4:14" s="20" customFormat="1" ht="13.5" x14ac:dyDescent="0.45">
      <c r="D2909" s="18"/>
      <c r="E2909" s="18"/>
      <c r="F2909" s="19"/>
      <c r="N2909" s="47"/>
    </row>
    <row r="2910" spans="4:14" s="20" customFormat="1" ht="13.5" x14ac:dyDescent="0.45">
      <c r="D2910" s="18"/>
      <c r="E2910" s="18"/>
      <c r="F2910" s="19"/>
      <c r="N2910" s="47"/>
    </row>
    <row r="2911" spans="4:14" s="20" customFormat="1" ht="13.5" x14ac:dyDescent="0.45">
      <c r="D2911" s="18"/>
      <c r="E2911" s="18"/>
      <c r="F2911" s="19"/>
      <c r="N2911" s="47"/>
    </row>
    <row r="2912" spans="4:14" s="20" customFormat="1" ht="13.5" x14ac:dyDescent="0.45">
      <c r="D2912" s="18"/>
      <c r="E2912" s="18"/>
      <c r="F2912" s="19"/>
      <c r="N2912" s="47"/>
    </row>
    <row r="2913" spans="4:14" s="20" customFormat="1" ht="13.5" x14ac:dyDescent="0.45">
      <c r="D2913" s="18"/>
      <c r="E2913" s="18"/>
      <c r="F2913" s="19"/>
      <c r="N2913" s="47"/>
    </row>
    <row r="2914" spans="4:14" s="20" customFormat="1" ht="13.5" x14ac:dyDescent="0.45">
      <c r="D2914" s="18"/>
      <c r="E2914" s="18"/>
      <c r="F2914" s="19"/>
      <c r="N2914" s="47"/>
    </row>
    <row r="2915" spans="4:14" s="20" customFormat="1" ht="13.5" x14ac:dyDescent="0.45">
      <c r="D2915" s="18"/>
      <c r="E2915" s="18"/>
      <c r="F2915" s="19"/>
      <c r="N2915" s="47"/>
    </row>
    <row r="2916" spans="4:14" s="20" customFormat="1" ht="13.5" x14ac:dyDescent="0.45">
      <c r="D2916" s="18"/>
      <c r="E2916" s="18"/>
      <c r="F2916" s="19"/>
      <c r="N2916" s="47"/>
    </row>
    <row r="2917" spans="4:14" s="20" customFormat="1" ht="13.5" x14ac:dyDescent="0.45">
      <c r="D2917" s="18"/>
      <c r="E2917" s="18"/>
      <c r="F2917" s="19"/>
      <c r="N2917" s="47"/>
    </row>
    <row r="2918" spans="4:14" s="20" customFormat="1" ht="13.5" x14ac:dyDescent="0.45">
      <c r="D2918" s="18"/>
      <c r="E2918" s="18"/>
      <c r="F2918" s="19"/>
      <c r="N2918" s="47"/>
    </row>
    <row r="2919" spans="4:14" s="20" customFormat="1" ht="13.5" x14ac:dyDescent="0.45">
      <c r="D2919" s="18"/>
      <c r="E2919" s="18"/>
      <c r="F2919" s="19"/>
      <c r="N2919" s="47"/>
    </row>
    <row r="2920" spans="4:14" s="20" customFormat="1" ht="13.5" x14ac:dyDescent="0.45">
      <c r="D2920" s="18"/>
      <c r="E2920" s="18"/>
      <c r="F2920" s="19"/>
      <c r="N2920" s="47"/>
    </row>
    <row r="2921" spans="4:14" s="20" customFormat="1" ht="13.5" x14ac:dyDescent="0.45">
      <c r="D2921" s="18"/>
      <c r="E2921" s="18"/>
      <c r="F2921" s="19"/>
      <c r="N2921" s="47"/>
    </row>
    <row r="2922" spans="4:14" s="20" customFormat="1" ht="13.5" x14ac:dyDescent="0.45">
      <c r="D2922" s="18"/>
      <c r="E2922" s="18"/>
      <c r="F2922" s="19"/>
      <c r="N2922" s="47"/>
    </row>
    <row r="2923" spans="4:14" s="20" customFormat="1" ht="13.5" x14ac:dyDescent="0.45">
      <c r="D2923" s="18"/>
      <c r="E2923" s="18"/>
      <c r="F2923" s="19"/>
      <c r="N2923" s="47"/>
    </row>
    <row r="2924" spans="4:14" s="20" customFormat="1" ht="13.5" x14ac:dyDescent="0.45">
      <c r="D2924" s="18"/>
      <c r="E2924" s="18"/>
      <c r="F2924" s="19"/>
      <c r="N2924" s="47"/>
    </row>
    <row r="2925" spans="4:14" s="20" customFormat="1" ht="13.5" x14ac:dyDescent="0.45">
      <c r="D2925" s="18"/>
      <c r="E2925" s="18"/>
      <c r="F2925" s="19"/>
      <c r="N2925" s="47"/>
    </row>
    <row r="2926" spans="4:14" s="20" customFormat="1" ht="13.5" x14ac:dyDescent="0.45">
      <c r="D2926" s="18"/>
      <c r="E2926" s="18"/>
      <c r="F2926" s="19"/>
      <c r="N2926" s="47"/>
    </row>
    <row r="2927" spans="4:14" s="20" customFormat="1" ht="13.5" x14ac:dyDescent="0.45">
      <c r="D2927" s="18"/>
      <c r="E2927" s="18"/>
      <c r="F2927" s="19"/>
      <c r="N2927" s="47"/>
    </row>
    <row r="2928" spans="4:14" s="20" customFormat="1" ht="13.5" x14ac:dyDescent="0.45">
      <c r="D2928" s="18"/>
      <c r="E2928" s="18"/>
      <c r="F2928" s="19"/>
      <c r="N2928" s="47"/>
    </row>
    <row r="2929" spans="4:14" s="20" customFormat="1" ht="13.5" x14ac:dyDescent="0.45">
      <c r="D2929" s="18"/>
      <c r="E2929" s="18"/>
      <c r="F2929" s="19"/>
      <c r="N2929" s="47"/>
    </row>
    <row r="2930" spans="4:14" s="20" customFormat="1" ht="13.5" x14ac:dyDescent="0.45">
      <c r="D2930" s="18"/>
      <c r="E2930" s="18"/>
      <c r="F2930" s="19"/>
      <c r="N2930" s="47"/>
    </row>
    <row r="2931" spans="4:14" s="20" customFormat="1" ht="13.5" x14ac:dyDescent="0.45">
      <c r="D2931" s="18"/>
      <c r="E2931" s="18"/>
      <c r="F2931" s="19"/>
      <c r="N2931" s="47"/>
    </row>
    <row r="2932" spans="4:14" s="20" customFormat="1" ht="13.5" x14ac:dyDescent="0.45">
      <c r="D2932" s="18"/>
      <c r="E2932" s="18"/>
      <c r="F2932" s="19"/>
      <c r="N2932" s="47"/>
    </row>
    <row r="2933" spans="4:14" s="20" customFormat="1" ht="13.5" x14ac:dyDescent="0.45">
      <c r="D2933" s="18"/>
      <c r="E2933" s="18"/>
      <c r="F2933" s="19"/>
      <c r="N2933" s="47"/>
    </row>
    <row r="2934" spans="4:14" s="20" customFormat="1" ht="13.5" x14ac:dyDescent="0.45">
      <c r="D2934" s="18"/>
      <c r="E2934" s="18"/>
      <c r="F2934" s="19"/>
      <c r="N2934" s="47"/>
    </row>
    <row r="2935" spans="4:14" s="20" customFormat="1" ht="13.5" x14ac:dyDescent="0.45">
      <c r="D2935" s="18"/>
      <c r="E2935" s="18"/>
      <c r="F2935" s="19"/>
      <c r="N2935" s="47"/>
    </row>
    <row r="2936" spans="4:14" s="20" customFormat="1" ht="13.5" x14ac:dyDescent="0.45">
      <c r="D2936" s="18"/>
      <c r="E2936" s="18"/>
      <c r="F2936" s="19"/>
      <c r="N2936" s="47"/>
    </row>
    <row r="2937" spans="4:14" s="20" customFormat="1" ht="13.5" x14ac:dyDescent="0.45">
      <c r="D2937" s="18"/>
      <c r="E2937" s="18"/>
      <c r="F2937" s="19"/>
      <c r="N2937" s="47"/>
    </row>
    <row r="2938" spans="4:14" s="20" customFormat="1" ht="13.5" x14ac:dyDescent="0.45">
      <c r="D2938" s="18"/>
      <c r="E2938" s="18"/>
      <c r="F2938" s="19"/>
      <c r="N2938" s="47"/>
    </row>
    <row r="2939" spans="4:14" s="20" customFormat="1" ht="13.5" x14ac:dyDescent="0.45">
      <c r="D2939" s="18"/>
      <c r="E2939" s="18"/>
      <c r="F2939" s="19"/>
      <c r="N2939" s="47"/>
    </row>
    <row r="2940" spans="4:14" s="20" customFormat="1" ht="13.5" x14ac:dyDescent="0.45">
      <c r="D2940" s="18"/>
      <c r="E2940" s="18"/>
      <c r="F2940" s="19"/>
      <c r="N2940" s="47"/>
    </row>
    <row r="2941" spans="4:14" s="20" customFormat="1" ht="13.5" x14ac:dyDescent="0.45">
      <c r="D2941" s="18"/>
      <c r="E2941" s="18"/>
      <c r="F2941" s="19"/>
      <c r="N2941" s="47"/>
    </row>
    <row r="2942" spans="4:14" s="20" customFormat="1" ht="13.5" x14ac:dyDescent="0.45">
      <c r="D2942" s="18"/>
      <c r="E2942" s="18"/>
      <c r="F2942" s="19"/>
      <c r="N2942" s="47"/>
    </row>
    <row r="2943" spans="4:14" s="20" customFormat="1" ht="13.5" x14ac:dyDescent="0.45">
      <c r="D2943" s="18"/>
      <c r="E2943" s="18"/>
      <c r="F2943" s="19"/>
      <c r="N2943" s="47"/>
    </row>
    <row r="2944" spans="4:14" s="20" customFormat="1" ht="13.5" x14ac:dyDescent="0.45">
      <c r="D2944" s="18"/>
      <c r="E2944" s="18"/>
      <c r="F2944" s="19"/>
      <c r="N2944" s="47"/>
    </row>
    <row r="2945" spans="4:14" s="20" customFormat="1" ht="13.5" x14ac:dyDescent="0.45">
      <c r="D2945" s="18"/>
      <c r="E2945" s="18"/>
      <c r="F2945" s="19"/>
      <c r="N2945" s="47"/>
    </row>
    <row r="2946" spans="4:14" s="20" customFormat="1" ht="13.5" x14ac:dyDescent="0.45">
      <c r="D2946" s="18"/>
      <c r="E2946" s="18"/>
      <c r="F2946" s="19"/>
      <c r="N2946" s="47"/>
    </row>
    <row r="2947" spans="4:14" s="20" customFormat="1" ht="13.5" x14ac:dyDescent="0.45">
      <c r="D2947" s="18"/>
      <c r="E2947" s="18"/>
      <c r="F2947" s="19"/>
      <c r="N2947" s="47"/>
    </row>
    <row r="2948" spans="4:14" s="20" customFormat="1" ht="13.5" x14ac:dyDescent="0.45">
      <c r="D2948" s="18"/>
      <c r="E2948" s="18"/>
      <c r="F2948" s="19"/>
      <c r="N2948" s="47"/>
    </row>
    <row r="2949" spans="4:14" s="20" customFormat="1" ht="13.5" x14ac:dyDescent="0.45">
      <c r="D2949" s="18"/>
      <c r="E2949" s="18"/>
      <c r="F2949" s="19"/>
      <c r="N2949" s="47"/>
    </row>
    <row r="2950" spans="4:14" s="20" customFormat="1" ht="13.5" x14ac:dyDescent="0.45">
      <c r="D2950" s="18"/>
      <c r="E2950" s="18"/>
      <c r="F2950" s="19"/>
      <c r="N2950" s="47"/>
    </row>
    <row r="2951" spans="4:14" s="20" customFormat="1" ht="13.5" x14ac:dyDescent="0.45">
      <c r="D2951" s="18"/>
      <c r="E2951" s="18"/>
      <c r="F2951" s="19"/>
      <c r="N2951" s="47"/>
    </row>
    <row r="2952" spans="4:14" s="20" customFormat="1" ht="13.5" x14ac:dyDescent="0.45">
      <c r="D2952" s="18"/>
      <c r="E2952" s="18"/>
      <c r="F2952" s="19"/>
      <c r="N2952" s="47"/>
    </row>
    <row r="2953" spans="4:14" s="20" customFormat="1" ht="13.5" x14ac:dyDescent="0.45">
      <c r="D2953" s="18"/>
      <c r="E2953" s="18"/>
      <c r="F2953" s="19"/>
      <c r="N2953" s="47"/>
    </row>
    <row r="2954" spans="4:14" s="20" customFormat="1" ht="13.5" x14ac:dyDescent="0.45">
      <c r="D2954" s="18"/>
      <c r="E2954" s="18"/>
      <c r="F2954" s="19"/>
      <c r="N2954" s="47"/>
    </row>
    <row r="2955" spans="4:14" s="20" customFormat="1" ht="13.5" x14ac:dyDescent="0.45">
      <c r="D2955" s="18"/>
      <c r="E2955" s="18"/>
      <c r="F2955" s="19"/>
      <c r="N2955" s="47"/>
    </row>
    <row r="2956" spans="4:14" s="20" customFormat="1" ht="13.5" x14ac:dyDescent="0.45">
      <c r="D2956" s="18"/>
      <c r="E2956" s="18"/>
      <c r="F2956" s="19"/>
      <c r="N2956" s="47"/>
    </row>
    <row r="2957" spans="4:14" s="20" customFormat="1" ht="13.5" x14ac:dyDescent="0.45">
      <c r="D2957" s="18"/>
      <c r="E2957" s="18"/>
      <c r="F2957" s="19"/>
      <c r="N2957" s="47"/>
    </row>
    <row r="2958" spans="4:14" s="20" customFormat="1" ht="13.5" x14ac:dyDescent="0.45">
      <c r="D2958" s="18"/>
      <c r="E2958" s="18"/>
      <c r="F2958" s="19"/>
      <c r="N2958" s="47"/>
    </row>
    <row r="2959" spans="4:14" s="20" customFormat="1" ht="13.5" x14ac:dyDescent="0.45">
      <c r="D2959" s="18"/>
      <c r="E2959" s="18"/>
      <c r="F2959" s="19"/>
      <c r="N2959" s="47"/>
    </row>
    <row r="2960" spans="4:14" s="20" customFormat="1" ht="13.5" x14ac:dyDescent="0.45">
      <c r="D2960" s="18"/>
      <c r="E2960" s="18"/>
      <c r="F2960" s="19"/>
      <c r="N2960" s="47"/>
    </row>
    <row r="2961" spans="4:14" s="20" customFormat="1" ht="13.5" x14ac:dyDescent="0.45">
      <c r="D2961" s="18"/>
      <c r="E2961" s="18"/>
      <c r="F2961" s="19"/>
      <c r="N2961" s="47"/>
    </row>
    <row r="2962" spans="4:14" s="20" customFormat="1" ht="13.5" x14ac:dyDescent="0.45">
      <c r="D2962" s="18"/>
      <c r="E2962" s="18"/>
      <c r="F2962" s="19"/>
      <c r="N2962" s="47"/>
    </row>
    <row r="2963" spans="4:14" s="20" customFormat="1" ht="13.5" x14ac:dyDescent="0.45">
      <c r="D2963" s="18"/>
      <c r="E2963" s="18"/>
      <c r="F2963" s="19"/>
      <c r="N2963" s="47"/>
    </row>
    <row r="2964" spans="4:14" s="20" customFormat="1" ht="13.5" x14ac:dyDescent="0.45">
      <c r="D2964" s="18"/>
      <c r="E2964" s="18"/>
      <c r="F2964" s="19"/>
      <c r="N2964" s="47"/>
    </row>
    <row r="2965" spans="4:14" s="20" customFormat="1" ht="13.5" x14ac:dyDescent="0.45">
      <c r="D2965" s="18"/>
      <c r="E2965" s="18"/>
      <c r="F2965" s="19"/>
      <c r="N2965" s="47"/>
    </row>
    <row r="2966" spans="4:14" s="20" customFormat="1" ht="13.5" x14ac:dyDescent="0.45">
      <c r="D2966" s="18"/>
      <c r="E2966" s="18"/>
      <c r="F2966" s="19"/>
      <c r="N2966" s="47"/>
    </row>
    <row r="2967" spans="4:14" s="20" customFormat="1" ht="13.5" x14ac:dyDescent="0.45">
      <c r="D2967" s="18"/>
      <c r="E2967" s="18"/>
      <c r="F2967" s="19"/>
      <c r="N2967" s="47"/>
    </row>
    <row r="2968" spans="4:14" s="20" customFormat="1" ht="13.5" x14ac:dyDescent="0.45">
      <c r="D2968" s="18"/>
      <c r="E2968" s="18"/>
      <c r="F2968" s="19"/>
      <c r="N2968" s="47"/>
    </row>
    <row r="2969" spans="4:14" s="20" customFormat="1" ht="13.5" x14ac:dyDescent="0.45">
      <c r="D2969" s="18"/>
      <c r="E2969" s="18"/>
      <c r="F2969" s="19"/>
      <c r="N2969" s="47"/>
    </row>
    <row r="2970" spans="4:14" s="20" customFormat="1" ht="13.5" x14ac:dyDescent="0.45">
      <c r="D2970" s="18"/>
      <c r="E2970" s="18"/>
      <c r="F2970" s="19"/>
      <c r="N2970" s="47"/>
    </row>
    <row r="2971" spans="4:14" s="20" customFormat="1" ht="13.5" x14ac:dyDescent="0.45">
      <c r="D2971" s="18"/>
      <c r="E2971" s="18"/>
      <c r="F2971" s="19"/>
      <c r="N2971" s="47"/>
    </row>
    <row r="2972" spans="4:14" s="20" customFormat="1" ht="13.5" x14ac:dyDescent="0.45">
      <c r="D2972" s="18"/>
      <c r="E2972" s="18"/>
      <c r="F2972" s="19"/>
      <c r="N2972" s="47"/>
    </row>
    <row r="2973" spans="4:14" s="20" customFormat="1" ht="13.5" x14ac:dyDescent="0.45">
      <c r="D2973" s="18"/>
      <c r="E2973" s="18"/>
      <c r="F2973" s="19"/>
      <c r="N2973" s="47"/>
    </row>
    <row r="2974" spans="4:14" s="20" customFormat="1" ht="13.5" x14ac:dyDescent="0.45">
      <c r="D2974" s="18"/>
      <c r="E2974" s="18"/>
      <c r="F2974" s="19"/>
      <c r="N2974" s="47"/>
    </row>
    <row r="2975" spans="4:14" s="20" customFormat="1" ht="13.5" x14ac:dyDescent="0.45">
      <c r="D2975" s="18"/>
      <c r="E2975" s="18"/>
      <c r="F2975" s="19"/>
      <c r="N2975" s="47"/>
    </row>
    <row r="2976" spans="4:14" s="20" customFormat="1" ht="13.5" x14ac:dyDescent="0.45">
      <c r="D2976" s="18"/>
      <c r="E2976" s="18"/>
      <c r="F2976" s="19"/>
      <c r="N2976" s="47"/>
    </row>
    <row r="2977" spans="4:14" s="20" customFormat="1" ht="13.5" x14ac:dyDescent="0.45">
      <c r="D2977" s="18"/>
      <c r="E2977" s="18"/>
      <c r="F2977" s="19"/>
      <c r="N2977" s="47"/>
    </row>
    <row r="2978" spans="4:14" s="20" customFormat="1" ht="13.5" x14ac:dyDescent="0.45">
      <c r="D2978" s="18"/>
      <c r="E2978" s="18"/>
      <c r="F2978" s="19"/>
      <c r="N2978" s="47"/>
    </row>
    <row r="2979" spans="4:14" s="20" customFormat="1" ht="13.5" x14ac:dyDescent="0.45">
      <c r="D2979" s="18"/>
      <c r="E2979" s="18"/>
      <c r="F2979" s="19"/>
      <c r="N2979" s="47"/>
    </row>
    <row r="2980" spans="4:14" s="20" customFormat="1" ht="13.5" x14ac:dyDescent="0.45">
      <c r="D2980" s="18"/>
      <c r="E2980" s="18"/>
      <c r="F2980" s="19"/>
      <c r="N2980" s="47"/>
    </row>
    <row r="2981" spans="4:14" s="20" customFormat="1" ht="13.5" x14ac:dyDescent="0.45">
      <c r="D2981" s="18"/>
      <c r="E2981" s="18"/>
      <c r="F2981" s="19"/>
      <c r="N2981" s="47"/>
    </row>
    <row r="2982" spans="4:14" s="20" customFormat="1" ht="13.5" x14ac:dyDescent="0.45">
      <c r="D2982" s="18"/>
      <c r="E2982" s="18"/>
      <c r="F2982" s="19"/>
      <c r="N2982" s="47"/>
    </row>
    <row r="2983" spans="4:14" s="20" customFormat="1" ht="13.5" x14ac:dyDescent="0.45">
      <c r="D2983" s="18"/>
      <c r="E2983" s="18"/>
      <c r="F2983" s="19"/>
      <c r="N2983" s="47"/>
    </row>
    <row r="2984" spans="4:14" s="20" customFormat="1" ht="13.5" x14ac:dyDescent="0.45">
      <c r="D2984" s="18"/>
      <c r="E2984" s="18"/>
      <c r="F2984" s="19"/>
      <c r="N2984" s="47"/>
    </row>
    <row r="2985" spans="4:14" s="20" customFormat="1" ht="13.5" x14ac:dyDescent="0.45">
      <c r="D2985" s="18"/>
      <c r="E2985" s="18"/>
      <c r="F2985" s="19"/>
      <c r="N2985" s="47"/>
    </row>
    <row r="2986" spans="4:14" s="20" customFormat="1" ht="13.5" x14ac:dyDescent="0.45">
      <c r="D2986" s="18"/>
      <c r="E2986" s="18"/>
      <c r="F2986" s="19"/>
      <c r="N2986" s="47"/>
    </row>
    <row r="2987" spans="4:14" s="20" customFormat="1" ht="13.5" x14ac:dyDescent="0.45">
      <c r="D2987" s="18"/>
      <c r="E2987" s="18"/>
      <c r="F2987" s="19"/>
      <c r="N2987" s="47"/>
    </row>
    <row r="2988" spans="4:14" s="20" customFormat="1" ht="13.5" x14ac:dyDescent="0.45">
      <c r="D2988" s="18"/>
      <c r="E2988" s="18"/>
      <c r="F2988" s="19"/>
      <c r="N2988" s="47"/>
    </row>
    <row r="2989" spans="4:14" s="20" customFormat="1" ht="13.5" x14ac:dyDescent="0.45">
      <c r="D2989" s="18"/>
      <c r="E2989" s="18"/>
      <c r="F2989" s="19"/>
      <c r="N2989" s="47"/>
    </row>
    <row r="2990" spans="4:14" s="20" customFormat="1" ht="13.5" x14ac:dyDescent="0.45">
      <c r="D2990" s="18"/>
      <c r="E2990" s="18"/>
      <c r="F2990" s="19"/>
      <c r="N2990" s="47"/>
    </row>
    <row r="2991" spans="4:14" s="20" customFormat="1" ht="13.5" x14ac:dyDescent="0.45">
      <c r="D2991" s="18"/>
      <c r="E2991" s="18"/>
      <c r="F2991" s="19"/>
      <c r="N2991" s="47"/>
    </row>
    <row r="2992" spans="4:14" s="20" customFormat="1" ht="13.5" x14ac:dyDescent="0.45">
      <c r="D2992" s="18"/>
      <c r="E2992" s="18"/>
      <c r="F2992" s="19"/>
      <c r="N2992" s="47"/>
    </row>
    <row r="2993" spans="4:14" s="20" customFormat="1" ht="13.5" x14ac:dyDescent="0.45">
      <c r="D2993" s="18"/>
      <c r="E2993" s="18"/>
      <c r="F2993" s="19"/>
      <c r="N2993" s="47"/>
    </row>
    <row r="2994" spans="4:14" s="20" customFormat="1" ht="13.5" x14ac:dyDescent="0.45">
      <c r="D2994" s="18"/>
      <c r="E2994" s="18"/>
      <c r="F2994" s="19"/>
      <c r="N2994" s="47"/>
    </row>
    <row r="2995" spans="4:14" s="20" customFormat="1" ht="13.5" x14ac:dyDescent="0.45">
      <c r="D2995" s="18"/>
      <c r="E2995" s="18"/>
      <c r="F2995" s="19"/>
      <c r="N2995" s="47"/>
    </row>
    <row r="2996" spans="4:14" s="20" customFormat="1" ht="13.5" x14ac:dyDescent="0.45">
      <c r="D2996" s="18"/>
      <c r="E2996" s="18"/>
      <c r="F2996" s="19"/>
      <c r="N2996" s="47"/>
    </row>
    <row r="2997" spans="4:14" s="20" customFormat="1" ht="13.5" x14ac:dyDescent="0.45">
      <c r="D2997" s="18"/>
      <c r="E2997" s="18"/>
      <c r="F2997" s="19"/>
      <c r="N2997" s="47"/>
    </row>
    <row r="2998" spans="4:14" s="20" customFormat="1" ht="13.5" x14ac:dyDescent="0.45">
      <c r="D2998" s="18"/>
      <c r="E2998" s="18"/>
      <c r="F2998" s="19"/>
      <c r="N2998" s="47"/>
    </row>
    <row r="2999" spans="4:14" s="20" customFormat="1" ht="13.5" x14ac:dyDescent="0.45">
      <c r="D2999" s="18"/>
      <c r="E2999" s="18"/>
      <c r="F2999" s="19"/>
      <c r="N2999" s="47"/>
    </row>
    <row r="3000" spans="4:14" s="20" customFormat="1" ht="13.5" x14ac:dyDescent="0.45">
      <c r="D3000" s="18"/>
      <c r="E3000" s="18"/>
      <c r="F3000" s="19"/>
      <c r="N3000" s="47"/>
    </row>
    <row r="3001" spans="4:14" s="20" customFormat="1" ht="13.5" x14ac:dyDescent="0.45">
      <c r="D3001" s="18"/>
      <c r="E3001" s="18"/>
      <c r="F3001" s="19"/>
      <c r="N3001" s="47"/>
    </row>
    <row r="3002" spans="4:14" s="20" customFormat="1" ht="13.5" x14ac:dyDescent="0.45">
      <c r="D3002" s="18"/>
      <c r="E3002" s="18"/>
      <c r="F3002" s="19"/>
      <c r="N3002" s="47"/>
    </row>
    <row r="3003" spans="4:14" s="20" customFormat="1" ht="13.5" x14ac:dyDescent="0.45">
      <c r="D3003" s="18"/>
      <c r="E3003" s="18"/>
      <c r="F3003" s="19"/>
      <c r="N3003" s="47"/>
    </row>
    <row r="3004" spans="4:14" s="20" customFormat="1" ht="13.5" x14ac:dyDescent="0.45">
      <c r="D3004" s="18"/>
      <c r="E3004" s="18"/>
      <c r="F3004" s="19"/>
      <c r="N3004" s="47"/>
    </row>
    <row r="3005" spans="4:14" s="20" customFormat="1" ht="13.5" x14ac:dyDescent="0.45">
      <c r="D3005" s="18"/>
      <c r="E3005" s="18"/>
      <c r="F3005" s="19"/>
      <c r="N3005" s="47"/>
    </row>
    <row r="3006" spans="4:14" s="20" customFormat="1" ht="13.5" x14ac:dyDescent="0.45">
      <c r="D3006" s="18"/>
      <c r="E3006" s="18"/>
      <c r="F3006" s="19"/>
      <c r="N3006" s="47"/>
    </row>
    <row r="3007" spans="4:14" s="20" customFormat="1" ht="13.5" x14ac:dyDescent="0.45">
      <c r="D3007" s="18"/>
      <c r="E3007" s="18"/>
      <c r="F3007" s="19"/>
      <c r="N3007" s="47"/>
    </row>
    <row r="3008" spans="4:14" s="20" customFormat="1" ht="13.5" x14ac:dyDescent="0.45">
      <c r="D3008" s="18"/>
      <c r="E3008" s="18"/>
      <c r="F3008" s="19"/>
      <c r="N3008" s="47"/>
    </row>
    <row r="3009" spans="4:14" s="20" customFormat="1" ht="13.5" x14ac:dyDescent="0.45">
      <c r="D3009" s="18"/>
      <c r="E3009" s="18"/>
      <c r="F3009" s="19"/>
      <c r="N3009" s="47"/>
    </row>
    <row r="3010" spans="4:14" s="20" customFormat="1" ht="13.5" x14ac:dyDescent="0.45">
      <c r="D3010" s="18"/>
      <c r="E3010" s="18"/>
      <c r="F3010" s="19"/>
      <c r="N3010" s="47"/>
    </row>
    <row r="3011" spans="4:14" s="20" customFormat="1" ht="13.5" x14ac:dyDescent="0.45">
      <c r="D3011" s="18"/>
      <c r="E3011" s="18"/>
      <c r="F3011" s="19"/>
      <c r="N3011" s="47"/>
    </row>
    <row r="3012" spans="4:14" s="20" customFormat="1" ht="13.5" x14ac:dyDescent="0.45">
      <c r="D3012" s="18"/>
      <c r="E3012" s="18"/>
      <c r="F3012" s="19"/>
      <c r="N3012" s="47"/>
    </row>
    <row r="3013" spans="4:14" s="20" customFormat="1" ht="13.5" x14ac:dyDescent="0.45">
      <c r="D3013" s="18"/>
      <c r="E3013" s="18"/>
      <c r="F3013" s="19"/>
      <c r="N3013" s="47"/>
    </row>
    <row r="3014" spans="4:14" s="20" customFormat="1" ht="13.5" x14ac:dyDescent="0.45">
      <c r="D3014" s="18"/>
      <c r="E3014" s="18"/>
      <c r="F3014" s="19"/>
      <c r="N3014" s="47"/>
    </row>
    <row r="3015" spans="4:14" s="20" customFormat="1" ht="13.5" x14ac:dyDescent="0.45">
      <c r="D3015" s="18"/>
      <c r="E3015" s="18"/>
      <c r="F3015" s="19"/>
      <c r="N3015" s="47"/>
    </row>
    <row r="3016" spans="4:14" s="20" customFormat="1" ht="13.5" x14ac:dyDescent="0.45">
      <c r="D3016" s="18"/>
      <c r="E3016" s="18"/>
      <c r="F3016" s="19"/>
      <c r="N3016" s="47"/>
    </row>
    <row r="3017" spans="4:14" s="20" customFormat="1" ht="13.5" x14ac:dyDescent="0.45">
      <c r="D3017" s="18"/>
      <c r="E3017" s="18"/>
      <c r="F3017" s="19"/>
      <c r="N3017" s="47"/>
    </row>
    <row r="3018" spans="4:14" s="20" customFormat="1" ht="13.5" x14ac:dyDescent="0.45">
      <c r="D3018" s="18"/>
      <c r="E3018" s="18"/>
      <c r="F3018" s="19"/>
      <c r="N3018" s="47"/>
    </row>
    <row r="3019" spans="4:14" s="20" customFormat="1" ht="13.5" x14ac:dyDescent="0.45">
      <c r="D3019" s="18"/>
      <c r="E3019" s="18"/>
      <c r="F3019" s="19"/>
      <c r="N3019" s="47"/>
    </row>
    <row r="3020" spans="4:14" s="20" customFormat="1" ht="13.5" x14ac:dyDescent="0.45">
      <c r="D3020" s="18"/>
      <c r="E3020" s="18"/>
      <c r="F3020" s="19"/>
      <c r="N3020" s="47"/>
    </row>
    <row r="3021" spans="4:14" s="20" customFormat="1" ht="13.5" x14ac:dyDescent="0.45">
      <c r="D3021" s="18"/>
      <c r="E3021" s="18"/>
      <c r="F3021" s="19"/>
      <c r="N3021" s="47"/>
    </row>
    <row r="3022" spans="4:14" s="20" customFormat="1" ht="13.5" x14ac:dyDescent="0.45">
      <c r="D3022" s="18"/>
      <c r="E3022" s="18"/>
      <c r="F3022" s="19"/>
      <c r="N3022" s="47"/>
    </row>
    <row r="3023" spans="4:14" s="20" customFormat="1" ht="13.5" x14ac:dyDescent="0.45">
      <c r="D3023" s="18"/>
      <c r="E3023" s="18"/>
      <c r="F3023" s="19"/>
      <c r="N3023" s="47"/>
    </row>
    <row r="3024" spans="4:14" s="20" customFormat="1" ht="13.5" x14ac:dyDescent="0.45">
      <c r="D3024" s="18"/>
      <c r="E3024" s="18"/>
      <c r="F3024" s="19"/>
      <c r="N3024" s="47"/>
    </row>
    <row r="3025" spans="4:14" s="20" customFormat="1" ht="13.5" x14ac:dyDescent="0.45">
      <c r="D3025" s="18"/>
      <c r="E3025" s="18"/>
      <c r="F3025" s="19"/>
      <c r="N3025" s="47"/>
    </row>
    <row r="3026" spans="4:14" s="20" customFormat="1" ht="13.5" x14ac:dyDescent="0.45">
      <c r="D3026" s="18"/>
      <c r="E3026" s="18"/>
      <c r="F3026" s="19"/>
      <c r="N3026" s="47"/>
    </row>
    <row r="3027" spans="4:14" s="20" customFormat="1" ht="13.5" x14ac:dyDescent="0.45">
      <c r="D3027" s="18"/>
      <c r="E3027" s="18"/>
      <c r="F3027" s="19"/>
      <c r="N3027" s="47"/>
    </row>
    <row r="3028" spans="4:14" s="20" customFormat="1" ht="13.5" x14ac:dyDescent="0.45">
      <c r="D3028" s="18"/>
      <c r="E3028" s="18"/>
      <c r="F3028" s="19"/>
      <c r="N3028" s="47"/>
    </row>
    <row r="3029" spans="4:14" s="20" customFormat="1" ht="13.5" x14ac:dyDescent="0.45">
      <c r="D3029" s="18"/>
      <c r="E3029" s="18"/>
      <c r="F3029" s="19"/>
      <c r="N3029" s="47"/>
    </row>
    <row r="3030" spans="4:14" s="20" customFormat="1" ht="13.5" x14ac:dyDescent="0.45">
      <c r="D3030" s="18"/>
      <c r="E3030" s="18"/>
      <c r="F3030" s="19"/>
      <c r="N3030" s="47"/>
    </row>
    <row r="3031" spans="4:14" s="20" customFormat="1" ht="13.5" x14ac:dyDescent="0.45">
      <c r="D3031" s="18"/>
      <c r="E3031" s="18"/>
      <c r="F3031" s="19"/>
      <c r="N3031" s="47"/>
    </row>
    <row r="3032" spans="4:14" s="20" customFormat="1" ht="13.5" x14ac:dyDescent="0.45">
      <c r="D3032" s="18"/>
      <c r="E3032" s="18"/>
      <c r="F3032" s="19"/>
      <c r="N3032" s="47"/>
    </row>
    <row r="3033" spans="4:14" s="20" customFormat="1" ht="13.5" x14ac:dyDescent="0.45">
      <c r="D3033" s="18"/>
      <c r="E3033" s="18"/>
      <c r="F3033" s="19"/>
      <c r="N3033" s="47"/>
    </row>
    <row r="3034" spans="4:14" s="20" customFormat="1" ht="13.5" x14ac:dyDescent="0.45">
      <c r="D3034" s="18"/>
      <c r="E3034" s="18"/>
      <c r="F3034" s="19"/>
      <c r="N3034" s="47"/>
    </row>
    <row r="3035" spans="4:14" s="20" customFormat="1" ht="13.5" x14ac:dyDescent="0.45">
      <c r="D3035" s="18"/>
      <c r="E3035" s="18"/>
      <c r="F3035" s="19"/>
      <c r="N3035" s="47"/>
    </row>
    <row r="3036" spans="4:14" s="20" customFormat="1" ht="13.5" x14ac:dyDescent="0.45">
      <c r="D3036" s="18"/>
      <c r="E3036" s="18"/>
      <c r="F3036" s="19"/>
      <c r="N3036" s="47"/>
    </row>
    <row r="3037" spans="4:14" s="20" customFormat="1" ht="13.5" x14ac:dyDescent="0.45">
      <c r="D3037" s="18"/>
      <c r="E3037" s="18"/>
      <c r="F3037" s="19"/>
      <c r="N3037" s="47"/>
    </row>
    <row r="3038" spans="4:14" s="20" customFormat="1" ht="13.5" x14ac:dyDescent="0.45">
      <c r="D3038" s="18"/>
      <c r="E3038" s="18"/>
      <c r="F3038" s="19"/>
      <c r="N3038" s="47"/>
    </row>
    <row r="3039" spans="4:14" s="20" customFormat="1" ht="13.5" x14ac:dyDescent="0.45">
      <c r="D3039" s="18"/>
      <c r="E3039" s="18"/>
      <c r="F3039" s="19"/>
      <c r="N3039" s="47"/>
    </row>
    <row r="3040" spans="4:14" s="20" customFormat="1" ht="13.5" x14ac:dyDescent="0.45">
      <c r="D3040" s="18"/>
      <c r="E3040" s="18"/>
      <c r="F3040" s="19"/>
      <c r="N3040" s="47"/>
    </row>
    <row r="3041" spans="4:14" s="20" customFormat="1" ht="13.5" x14ac:dyDescent="0.45">
      <c r="D3041" s="18"/>
      <c r="E3041" s="18"/>
      <c r="F3041" s="19"/>
      <c r="N3041" s="47"/>
    </row>
    <row r="3042" spans="4:14" s="20" customFormat="1" ht="13.5" x14ac:dyDescent="0.45">
      <c r="D3042" s="18"/>
      <c r="E3042" s="18"/>
      <c r="F3042" s="19"/>
      <c r="N3042" s="47"/>
    </row>
    <row r="3043" spans="4:14" s="20" customFormat="1" ht="13.5" x14ac:dyDescent="0.45">
      <c r="D3043" s="18"/>
      <c r="E3043" s="18"/>
      <c r="F3043" s="19"/>
      <c r="N3043" s="47"/>
    </row>
    <row r="3044" spans="4:14" s="20" customFormat="1" ht="13.5" x14ac:dyDescent="0.45">
      <c r="D3044" s="18"/>
      <c r="E3044" s="18"/>
      <c r="F3044" s="19"/>
      <c r="N3044" s="47"/>
    </row>
    <row r="3045" spans="4:14" s="20" customFormat="1" ht="13.5" x14ac:dyDescent="0.45">
      <c r="D3045" s="18"/>
      <c r="E3045" s="18"/>
      <c r="F3045" s="19"/>
      <c r="N3045" s="47"/>
    </row>
    <row r="3046" spans="4:14" s="20" customFormat="1" ht="13.5" x14ac:dyDescent="0.45">
      <c r="D3046" s="18"/>
      <c r="E3046" s="18"/>
      <c r="F3046" s="19"/>
      <c r="N3046" s="47"/>
    </row>
    <row r="3047" spans="4:14" s="20" customFormat="1" ht="13.5" x14ac:dyDescent="0.45">
      <c r="D3047" s="18"/>
      <c r="E3047" s="18"/>
      <c r="F3047" s="19"/>
      <c r="N3047" s="47"/>
    </row>
    <row r="3048" spans="4:14" s="20" customFormat="1" ht="13.5" x14ac:dyDescent="0.45">
      <c r="D3048" s="18"/>
      <c r="E3048" s="18"/>
      <c r="F3048" s="19"/>
      <c r="N3048" s="47"/>
    </row>
    <row r="3049" spans="4:14" s="20" customFormat="1" ht="13.5" x14ac:dyDescent="0.45">
      <c r="D3049" s="18"/>
      <c r="E3049" s="18"/>
      <c r="F3049" s="19"/>
      <c r="N3049" s="47"/>
    </row>
    <row r="3050" spans="4:14" s="20" customFormat="1" ht="13.5" x14ac:dyDescent="0.45">
      <c r="D3050" s="18"/>
      <c r="E3050" s="18"/>
      <c r="F3050" s="19"/>
      <c r="N3050" s="47"/>
    </row>
    <row r="3051" spans="4:14" s="20" customFormat="1" ht="13.5" x14ac:dyDescent="0.45">
      <c r="D3051" s="18"/>
      <c r="E3051" s="18"/>
      <c r="F3051" s="19"/>
      <c r="N3051" s="47"/>
    </row>
    <row r="3052" spans="4:14" s="20" customFormat="1" ht="13.5" x14ac:dyDescent="0.45">
      <c r="D3052" s="18"/>
      <c r="E3052" s="18"/>
      <c r="F3052" s="19"/>
      <c r="N3052" s="47"/>
    </row>
    <row r="3053" spans="4:14" s="20" customFormat="1" ht="13.5" x14ac:dyDescent="0.45">
      <c r="D3053" s="18"/>
      <c r="E3053" s="18"/>
      <c r="F3053" s="19"/>
      <c r="N3053" s="47"/>
    </row>
    <row r="3054" spans="4:14" s="20" customFormat="1" ht="13.5" x14ac:dyDescent="0.45">
      <c r="D3054" s="18"/>
      <c r="E3054" s="18"/>
      <c r="F3054" s="19"/>
      <c r="N3054" s="47"/>
    </row>
    <row r="3055" spans="4:14" s="20" customFormat="1" ht="13.5" x14ac:dyDescent="0.45">
      <c r="D3055" s="18"/>
      <c r="E3055" s="18"/>
      <c r="F3055" s="19"/>
      <c r="N3055" s="47"/>
    </row>
    <row r="3056" spans="4:14" s="20" customFormat="1" ht="13.5" x14ac:dyDescent="0.45">
      <c r="D3056" s="18"/>
      <c r="E3056" s="18"/>
      <c r="F3056" s="19"/>
      <c r="N3056" s="47"/>
    </row>
    <row r="3057" spans="4:14" s="20" customFormat="1" ht="13.5" x14ac:dyDescent="0.45">
      <c r="D3057" s="18"/>
      <c r="E3057" s="18"/>
      <c r="F3057" s="19"/>
      <c r="N3057" s="47"/>
    </row>
    <row r="3058" spans="4:14" s="20" customFormat="1" ht="13.5" x14ac:dyDescent="0.45">
      <c r="D3058" s="18"/>
      <c r="E3058" s="18"/>
      <c r="F3058" s="19"/>
      <c r="N3058" s="47"/>
    </row>
    <row r="3059" spans="4:14" s="20" customFormat="1" ht="13.5" x14ac:dyDescent="0.45">
      <c r="D3059" s="18"/>
      <c r="E3059" s="18"/>
      <c r="F3059" s="19"/>
      <c r="N3059" s="47"/>
    </row>
    <row r="3060" spans="4:14" s="20" customFormat="1" ht="13.5" x14ac:dyDescent="0.45">
      <c r="D3060" s="18"/>
      <c r="E3060" s="18"/>
      <c r="F3060" s="19"/>
      <c r="N3060" s="47"/>
    </row>
    <row r="3061" spans="4:14" s="20" customFormat="1" ht="13.5" x14ac:dyDescent="0.45">
      <c r="D3061" s="18"/>
      <c r="E3061" s="18"/>
      <c r="F3061" s="19"/>
      <c r="N3061" s="47"/>
    </row>
    <row r="3062" spans="4:14" s="20" customFormat="1" ht="13.5" x14ac:dyDescent="0.45">
      <c r="D3062" s="18"/>
      <c r="E3062" s="18"/>
      <c r="F3062" s="19"/>
      <c r="N3062" s="47"/>
    </row>
    <row r="3063" spans="4:14" s="20" customFormat="1" ht="13.5" x14ac:dyDescent="0.45">
      <c r="D3063" s="18"/>
      <c r="E3063" s="18"/>
      <c r="F3063" s="19"/>
      <c r="N3063" s="47"/>
    </row>
    <row r="3064" spans="4:14" s="20" customFormat="1" ht="13.5" x14ac:dyDescent="0.45">
      <c r="D3064" s="18"/>
      <c r="E3064" s="18"/>
      <c r="F3064" s="19"/>
      <c r="N3064" s="47"/>
    </row>
    <row r="3065" spans="4:14" s="20" customFormat="1" ht="13.5" x14ac:dyDescent="0.45">
      <c r="D3065" s="18"/>
      <c r="E3065" s="18"/>
      <c r="F3065" s="19"/>
      <c r="N3065" s="47"/>
    </row>
    <row r="3066" spans="4:14" s="20" customFormat="1" ht="13.5" x14ac:dyDescent="0.45">
      <c r="D3066" s="18"/>
      <c r="E3066" s="18"/>
      <c r="F3066" s="19"/>
      <c r="N3066" s="47"/>
    </row>
    <row r="3067" spans="4:14" s="20" customFormat="1" ht="13.5" x14ac:dyDescent="0.45">
      <c r="D3067" s="18"/>
      <c r="E3067" s="18"/>
      <c r="F3067" s="19"/>
      <c r="N3067" s="47"/>
    </row>
    <row r="3068" spans="4:14" s="20" customFormat="1" ht="13.5" x14ac:dyDescent="0.45">
      <c r="D3068" s="18"/>
      <c r="E3068" s="18"/>
      <c r="F3068" s="19"/>
      <c r="N3068" s="47"/>
    </row>
    <row r="3069" spans="4:14" s="20" customFormat="1" ht="13.5" x14ac:dyDescent="0.45">
      <c r="D3069" s="18"/>
      <c r="E3069" s="18"/>
      <c r="F3069" s="19"/>
      <c r="N3069" s="47"/>
    </row>
    <row r="3070" spans="4:14" s="20" customFormat="1" ht="13.5" x14ac:dyDescent="0.45">
      <c r="D3070" s="18"/>
      <c r="E3070" s="18"/>
      <c r="F3070" s="19"/>
      <c r="N3070" s="47"/>
    </row>
    <row r="3071" spans="4:14" s="20" customFormat="1" ht="13.5" x14ac:dyDescent="0.45">
      <c r="D3071" s="18"/>
      <c r="E3071" s="18"/>
      <c r="F3071" s="19"/>
      <c r="N3071" s="47"/>
    </row>
    <row r="3072" spans="4:14" s="20" customFormat="1" ht="13.5" x14ac:dyDescent="0.45">
      <c r="D3072" s="18"/>
      <c r="E3072" s="18"/>
      <c r="F3072" s="19"/>
      <c r="N3072" s="47"/>
    </row>
    <row r="3073" spans="4:14" s="20" customFormat="1" ht="13.5" x14ac:dyDescent="0.45">
      <c r="D3073" s="18"/>
      <c r="E3073" s="18"/>
      <c r="F3073" s="19"/>
      <c r="N3073" s="47"/>
    </row>
    <row r="3074" spans="4:14" s="20" customFormat="1" ht="13.5" x14ac:dyDescent="0.45">
      <c r="D3074" s="18"/>
      <c r="E3074" s="18"/>
      <c r="F3074" s="19"/>
      <c r="N3074" s="47"/>
    </row>
    <row r="3075" spans="4:14" s="20" customFormat="1" ht="13.5" x14ac:dyDescent="0.45">
      <c r="D3075" s="18"/>
      <c r="E3075" s="18"/>
      <c r="F3075" s="19"/>
      <c r="N3075" s="47"/>
    </row>
    <row r="3076" spans="4:14" s="20" customFormat="1" ht="13.5" x14ac:dyDescent="0.45">
      <c r="D3076" s="18"/>
      <c r="E3076" s="18"/>
      <c r="F3076" s="19"/>
      <c r="N3076" s="47"/>
    </row>
    <row r="3077" spans="4:14" s="20" customFormat="1" ht="13.5" x14ac:dyDescent="0.45">
      <c r="D3077" s="18"/>
      <c r="E3077" s="18"/>
      <c r="F3077" s="19"/>
      <c r="N3077" s="47"/>
    </row>
    <row r="3078" spans="4:14" s="20" customFormat="1" ht="13.5" x14ac:dyDescent="0.45">
      <c r="D3078" s="18"/>
      <c r="E3078" s="18"/>
      <c r="F3078" s="19"/>
      <c r="N3078" s="47"/>
    </row>
    <row r="3079" spans="4:14" s="20" customFormat="1" ht="13.5" x14ac:dyDescent="0.45">
      <c r="D3079" s="18"/>
      <c r="E3079" s="18"/>
      <c r="F3079" s="19"/>
      <c r="N3079" s="47"/>
    </row>
    <row r="3080" spans="4:14" s="20" customFormat="1" ht="13.5" x14ac:dyDescent="0.45">
      <c r="D3080" s="18"/>
      <c r="E3080" s="18"/>
      <c r="F3080" s="19"/>
      <c r="N3080" s="47"/>
    </row>
    <row r="3081" spans="4:14" s="20" customFormat="1" ht="13.5" x14ac:dyDescent="0.45">
      <c r="D3081" s="18"/>
      <c r="E3081" s="18"/>
      <c r="F3081" s="19"/>
      <c r="N3081" s="47"/>
    </row>
    <row r="3082" spans="4:14" s="20" customFormat="1" ht="13.5" x14ac:dyDescent="0.45">
      <c r="D3082" s="18"/>
      <c r="E3082" s="18"/>
      <c r="F3082" s="19"/>
      <c r="N3082" s="47"/>
    </row>
    <row r="3083" spans="4:14" s="20" customFormat="1" ht="13.5" x14ac:dyDescent="0.45">
      <c r="D3083" s="18"/>
      <c r="E3083" s="18"/>
      <c r="F3083" s="19"/>
      <c r="N3083" s="47"/>
    </row>
    <row r="3084" spans="4:14" s="20" customFormat="1" ht="13.5" x14ac:dyDescent="0.45">
      <c r="D3084" s="18"/>
      <c r="E3084" s="18"/>
      <c r="F3084" s="19"/>
      <c r="N3084" s="47"/>
    </row>
    <row r="3085" spans="4:14" s="20" customFormat="1" ht="13.5" x14ac:dyDescent="0.45">
      <c r="D3085" s="18"/>
      <c r="E3085" s="18"/>
      <c r="F3085" s="19"/>
      <c r="N3085" s="47"/>
    </row>
    <row r="3086" spans="4:14" s="20" customFormat="1" ht="13.5" x14ac:dyDescent="0.45">
      <c r="D3086" s="18"/>
      <c r="E3086" s="18"/>
      <c r="F3086" s="19"/>
      <c r="N3086" s="47"/>
    </row>
    <row r="3087" spans="4:14" s="20" customFormat="1" ht="13.5" x14ac:dyDescent="0.45">
      <c r="D3087" s="18"/>
      <c r="E3087" s="18"/>
      <c r="F3087" s="19"/>
      <c r="N3087" s="47"/>
    </row>
    <row r="3088" spans="4:14" s="20" customFormat="1" ht="13.5" x14ac:dyDescent="0.45">
      <c r="D3088" s="18"/>
      <c r="E3088" s="18"/>
      <c r="F3088" s="19"/>
      <c r="N3088" s="47"/>
    </row>
    <row r="3089" spans="4:14" s="20" customFormat="1" ht="13.5" x14ac:dyDescent="0.45">
      <c r="D3089" s="18"/>
      <c r="E3089" s="18"/>
      <c r="F3089" s="19"/>
      <c r="N3089" s="47"/>
    </row>
    <row r="3090" spans="4:14" s="20" customFormat="1" ht="13.5" x14ac:dyDescent="0.45">
      <c r="D3090" s="18"/>
      <c r="E3090" s="18"/>
      <c r="F3090" s="19"/>
      <c r="N3090" s="47"/>
    </row>
    <row r="3091" spans="4:14" s="20" customFormat="1" ht="13.5" x14ac:dyDescent="0.45">
      <c r="D3091" s="18"/>
      <c r="E3091" s="18"/>
      <c r="F3091" s="19"/>
      <c r="N3091" s="47"/>
    </row>
    <row r="3092" spans="4:14" s="20" customFormat="1" ht="13.5" x14ac:dyDescent="0.45">
      <c r="D3092" s="18"/>
      <c r="E3092" s="18"/>
      <c r="F3092" s="19"/>
      <c r="N3092" s="47"/>
    </row>
    <row r="3093" spans="4:14" s="20" customFormat="1" ht="13.5" x14ac:dyDescent="0.45">
      <c r="D3093" s="18"/>
      <c r="E3093" s="18"/>
      <c r="F3093" s="19"/>
      <c r="N3093" s="47"/>
    </row>
    <row r="3094" spans="4:14" s="20" customFormat="1" ht="13.5" x14ac:dyDescent="0.45">
      <c r="D3094" s="18"/>
      <c r="E3094" s="18"/>
      <c r="F3094" s="19"/>
      <c r="N3094" s="47"/>
    </row>
    <row r="3095" spans="4:14" s="20" customFormat="1" ht="13.5" x14ac:dyDescent="0.45">
      <c r="D3095" s="18"/>
      <c r="E3095" s="18"/>
      <c r="F3095" s="19"/>
      <c r="N3095" s="47"/>
    </row>
    <row r="3096" spans="4:14" s="20" customFormat="1" ht="13.5" x14ac:dyDescent="0.45">
      <c r="D3096" s="18"/>
      <c r="E3096" s="18"/>
      <c r="F3096" s="19"/>
      <c r="N3096" s="47"/>
    </row>
    <row r="3097" spans="4:14" s="20" customFormat="1" ht="13.5" x14ac:dyDescent="0.45">
      <c r="D3097" s="18"/>
      <c r="E3097" s="18"/>
      <c r="F3097" s="19"/>
      <c r="N3097" s="47"/>
    </row>
    <row r="3098" spans="4:14" s="20" customFormat="1" ht="13.5" x14ac:dyDescent="0.45">
      <c r="D3098" s="18"/>
      <c r="E3098" s="18"/>
      <c r="F3098" s="19"/>
      <c r="N3098" s="47"/>
    </row>
    <row r="3099" spans="4:14" s="20" customFormat="1" ht="13.5" x14ac:dyDescent="0.45">
      <c r="D3099" s="18"/>
      <c r="E3099" s="18"/>
      <c r="F3099" s="19"/>
      <c r="N3099" s="47"/>
    </row>
    <row r="3100" spans="4:14" s="20" customFormat="1" ht="13.5" x14ac:dyDescent="0.45">
      <c r="D3100" s="18"/>
      <c r="E3100" s="18"/>
      <c r="F3100" s="19"/>
      <c r="N3100" s="47"/>
    </row>
    <row r="3101" spans="4:14" s="20" customFormat="1" ht="13.5" x14ac:dyDescent="0.45">
      <c r="D3101" s="18"/>
      <c r="E3101" s="18"/>
      <c r="F3101" s="19"/>
      <c r="N3101" s="47"/>
    </row>
    <row r="3102" spans="4:14" s="20" customFormat="1" ht="13.5" x14ac:dyDescent="0.45">
      <c r="D3102" s="18"/>
      <c r="E3102" s="18"/>
      <c r="F3102" s="19"/>
      <c r="N3102" s="47"/>
    </row>
    <row r="3103" spans="4:14" s="20" customFormat="1" ht="13.5" x14ac:dyDescent="0.45">
      <c r="D3103" s="18"/>
      <c r="E3103" s="18"/>
      <c r="F3103" s="19"/>
      <c r="N3103" s="47"/>
    </row>
    <row r="3104" spans="4:14" s="20" customFormat="1" ht="13.5" x14ac:dyDescent="0.45">
      <c r="D3104" s="18"/>
      <c r="E3104" s="18"/>
      <c r="F3104" s="19"/>
      <c r="N3104" s="47"/>
    </row>
    <row r="3105" spans="4:14" s="20" customFormat="1" ht="13.5" x14ac:dyDescent="0.45">
      <c r="D3105" s="18"/>
      <c r="E3105" s="18"/>
      <c r="F3105" s="19"/>
      <c r="N3105" s="47"/>
    </row>
    <row r="3106" spans="4:14" s="20" customFormat="1" ht="13.5" x14ac:dyDescent="0.45">
      <c r="D3106" s="18"/>
      <c r="E3106" s="18"/>
      <c r="F3106" s="19"/>
      <c r="N3106" s="47"/>
    </row>
    <row r="3107" spans="4:14" s="20" customFormat="1" ht="13.5" x14ac:dyDescent="0.45">
      <c r="D3107" s="18"/>
      <c r="E3107" s="18"/>
      <c r="F3107" s="19"/>
      <c r="N3107" s="47"/>
    </row>
    <row r="3108" spans="4:14" s="20" customFormat="1" ht="13.5" x14ac:dyDescent="0.45">
      <c r="D3108" s="18"/>
      <c r="E3108" s="18"/>
      <c r="F3108" s="19"/>
      <c r="N3108" s="47"/>
    </row>
    <row r="3109" spans="4:14" s="20" customFormat="1" ht="13.5" x14ac:dyDescent="0.45">
      <c r="D3109" s="18"/>
      <c r="E3109" s="18"/>
      <c r="F3109" s="19"/>
      <c r="N3109" s="47"/>
    </row>
    <row r="3110" spans="4:14" s="20" customFormat="1" ht="13.5" x14ac:dyDescent="0.45">
      <c r="D3110" s="18"/>
      <c r="E3110" s="18"/>
      <c r="F3110" s="19"/>
      <c r="N3110" s="47"/>
    </row>
    <row r="3111" spans="4:14" s="20" customFormat="1" ht="13.5" x14ac:dyDescent="0.45">
      <c r="D3111" s="18"/>
      <c r="E3111" s="18"/>
      <c r="F3111" s="19"/>
      <c r="N3111" s="47"/>
    </row>
    <row r="3112" spans="4:14" s="20" customFormat="1" ht="13.5" x14ac:dyDescent="0.45">
      <c r="D3112" s="18"/>
      <c r="E3112" s="18"/>
      <c r="F3112" s="19"/>
      <c r="N3112" s="47"/>
    </row>
    <row r="3113" spans="4:14" s="20" customFormat="1" ht="13.5" x14ac:dyDescent="0.45">
      <c r="D3113" s="18"/>
      <c r="E3113" s="18"/>
      <c r="F3113" s="19"/>
      <c r="N3113" s="47"/>
    </row>
    <row r="3114" spans="4:14" s="20" customFormat="1" ht="13.5" x14ac:dyDescent="0.45">
      <c r="D3114" s="18"/>
      <c r="E3114" s="18"/>
      <c r="F3114" s="19"/>
      <c r="N3114" s="47"/>
    </row>
    <row r="3115" spans="4:14" s="20" customFormat="1" ht="13.5" x14ac:dyDescent="0.45">
      <c r="D3115" s="18"/>
      <c r="E3115" s="18"/>
      <c r="F3115" s="19"/>
      <c r="N3115" s="47"/>
    </row>
    <row r="3116" spans="4:14" s="20" customFormat="1" ht="13.5" x14ac:dyDescent="0.45">
      <c r="D3116" s="18"/>
      <c r="E3116" s="18"/>
      <c r="F3116" s="19"/>
      <c r="N3116" s="47"/>
    </row>
    <row r="3117" spans="4:14" s="20" customFormat="1" ht="13.5" x14ac:dyDescent="0.45">
      <c r="D3117" s="18"/>
      <c r="E3117" s="18"/>
      <c r="F3117" s="19"/>
      <c r="N3117" s="47"/>
    </row>
    <row r="3118" spans="4:14" s="20" customFormat="1" ht="13.5" x14ac:dyDescent="0.45">
      <c r="D3118" s="18"/>
      <c r="E3118" s="18"/>
      <c r="F3118" s="19"/>
      <c r="N3118" s="47"/>
    </row>
    <row r="3119" spans="4:14" s="20" customFormat="1" ht="13.5" x14ac:dyDescent="0.45">
      <c r="D3119" s="18"/>
      <c r="E3119" s="18"/>
      <c r="F3119" s="19"/>
      <c r="N3119" s="47"/>
    </row>
    <row r="3120" spans="4:14" s="20" customFormat="1" ht="13.5" x14ac:dyDescent="0.45">
      <c r="D3120" s="18"/>
      <c r="E3120" s="18"/>
      <c r="F3120" s="19"/>
      <c r="N3120" s="47"/>
    </row>
    <row r="3121" spans="4:14" s="20" customFormat="1" ht="13.5" x14ac:dyDescent="0.45">
      <c r="D3121" s="18"/>
      <c r="E3121" s="18"/>
      <c r="F3121" s="19"/>
      <c r="N3121" s="47"/>
    </row>
    <row r="3122" spans="4:14" s="20" customFormat="1" ht="13.5" x14ac:dyDescent="0.45">
      <c r="D3122" s="18"/>
      <c r="E3122" s="18"/>
      <c r="F3122" s="19"/>
      <c r="N3122" s="47"/>
    </row>
    <row r="3123" spans="4:14" s="20" customFormat="1" ht="13.5" x14ac:dyDescent="0.45">
      <c r="D3123" s="18"/>
      <c r="E3123" s="18"/>
      <c r="F3123" s="19"/>
      <c r="N3123" s="47"/>
    </row>
    <row r="3124" spans="4:14" s="20" customFormat="1" ht="13.5" x14ac:dyDescent="0.45">
      <c r="D3124" s="18"/>
      <c r="E3124" s="18"/>
      <c r="F3124" s="19"/>
      <c r="N3124" s="47"/>
    </row>
    <row r="3125" spans="4:14" s="20" customFormat="1" ht="13.5" x14ac:dyDescent="0.45">
      <c r="D3125" s="18"/>
      <c r="E3125" s="18"/>
      <c r="F3125" s="19"/>
      <c r="N3125" s="47"/>
    </row>
    <row r="3126" spans="4:14" s="20" customFormat="1" ht="13.5" x14ac:dyDescent="0.45">
      <c r="D3126" s="18"/>
      <c r="E3126" s="18"/>
      <c r="F3126" s="19"/>
      <c r="N3126" s="47"/>
    </row>
    <row r="3127" spans="4:14" s="20" customFormat="1" ht="13.5" x14ac:dyDescent="0.45">
      <c r="D3127" s="18"/>
      <c r="E3127" s="18"/>
      <c r="F3127" s="19"/>
      <c r="N3127" s="47"/>
    </row>
    <row r="3128" spans="4:14" s="20" customFormat="1" ht="13.5" x14ac:dyDescent="0.45">
      <c r="D3128" s="18"/>
      <c r="E3128" s="18"/>
      <c r="F3128" s="19"/>
      <c r="N3128" s="47"/>
    </row>
    <row r="3129" spans="4:14" s="20" customFormat="1" ht="13.5" x14ac:dyDescent="0.45">
      <c r="D3129" s="18"/>
      <c r="E3129" s="18"/>
      <c r="F3129" s="19"/>
      <c r="N3129" s="47"/>
    </row>
    <row r="3130" spans="4:14" s="20" customFormat="1" ht="13.5" x14ac:dyDescent="0.45">
      <c r="D3130" s="18"/>
      <c r="E3130" s="18"/>
      <c r="F3130" s="19"/>
      <c r="N3130" s="47"/>
    </row>
    <row r="3131" spans="4:14" s="20" customFormat="1" ht="13.5" x14ac:dyDescent="0.45">
      <c r="D3131" s="18"/>
      <c r="E3131" s="18"/>
      <c r="F3131" s="19"/>
      <c r="N3131" s="47"/>
    </row>
    <row r="3132" spans="4:14" s="20" customFormat="1" ht="13.5" x14ac:dyDescent="0.45">
      <c r="D3132" s="18"/>
      <c r="E3132" s="18"/>
      <c r="F3132" s="19"/>
      <c r="N3132" s="47"/>
    </row>
    <row r="3133" spans="4:14" s="20" customFormat="1" ht="13.5" x14ac:dyDescent="0.45">
      <c r="D3133" s="18"/>
      <c r="E3133" s="18"/>
      <c r="F3133" s="19"/>
      <c r="N3133" s="47"/>
    </row>
    <row r="3134" spans="4:14" s="20" customFormat="1" ht="13.5" x14ac:dyDescent="0.45">
      <c r="D3134" s="18"/>
      <c r="E3134" s="18"/>
      <c r="F3134" s="19"/>
      <c r="N3134" s="47"/>
    </row>
    <row r="3135" spans="4:14" s="20" customFormat="1" ht="13.5" x14ac:dyDescent="0.45">
      <c r="D3135" s="18"/>
      <c r="E3135" s="18"/>
      <c r="F3135" s="19"/>
      <c r="N3135" s="47"/>
    </row>
    <row r="3136" spans="4:14" s="20" customFormat="1" ht="13.5" x14ac:dyDescent="0.45">
      <c r="D3136" s="18"/>
      <c r="E3136" s="18"/>
      <c r="F3136" s="19"/>
      <c r="N3136" s="47"/>
    </row>
    <row r="3137" spans="4:14" s="20" customFormat="1" ht="13.5" x14ac:dyDescent="0.45">
      <c r="D3137" s="18"/>
      <c r="E3137" s="18"/>
      <c r="F3137" s="19"/>
      <c r="N3137" s="47"/>
    </row>
    <row r="3138" spans="4:14" s="20" customFormat="1" ht="13.5" x14ac:dyDescent="0.45">
      <c r="D3138" s="18"/>
      <c r="E3138" s="18"/>
      <c r="F3138" s="19"/>
      <c r="N3138" s="47"/>
    </row>
    <row r="3139" spans="4:14" s="20" customFormat="1" ht="13.5" x14ac:dyDescent="0.45">
      <c r="D3139" s="18"/>
      <c r="E3139" s="18"/>
      <c r="F3139" s="19"/>
      <c r="N3139" s="47"/>
    </row>
    <row r="3140" spans="4:14" s="20" customFormat="1" ht="13.5" x14ac:dyDescent="0.45">
      <c r="D3140" s="18"/>
      <c r="E3140" s="18"/>
      <c r="F3140" s="19"/>
      <c r="N3140" s="47"/>
    </row>
    <row r="3141" spans="4:14" s="20" customFormat="1" ht="13.5" x14ac:dyDescent="0.45">
      <c r="D3141" s="18"/>
      <c r="E3141" s="18"/>
      <c r="F3141" s="19"/>
      <c r="N3141" s="47"/>
    </row>
    <row r="3142" spans="4:14" s="20" customFormat="1" ht="13.5" x14ac:dyDescent="0.45">
      <c r="D3142" s="18"/>
      <c r="E3142" s="18"/>
      <c r="F3142" s="19"/>
      <c r="N3142" s="47"/>
    </row>
    <row r="3143" spans="4:14" s="20" customFormat="1" ht="13.5" x14ac:dyDescent="0.45">
      <c r="D3143" s="18"/>
      <c r="E3143" s="18"/>
      <c r="F3143" s="19"/>
      <c r="N3143" s="47"/>
    </row>
    <row r="3144" spans="4:14" s="20" customFormat="1" ht="13.5" x14ac:dyDescent="0.45">
      <c r="D3144" s="18"/>
      <c r="E3144" s="18"/>
      <c r="F3144" s="19"/>
      <c r="N3144" s="47"/>
    </row>
    <row r="3145" spans="4:14" s="20" customFormat="1" ht="13.5" x14ac:dyDescent="0.45">
      <c r="D3145" s="18"/>
      <c r="E3145" s="18"/>
      <c r="F3145" s="19"/>
      <c r="N3145" s="47"/>
    </row>
    <row r="3146" spans="4:14" s="20" customFormat="1" ht="13.5" x14ac:dyDescent="0.45">
      <c r="D3146" s="18"/>
      <c r="E3146" s="18"/>
      <c r="F3146" s="19"/>
      <c r="N3146" s="47"/>
    </row>
    <row r="3147" spans="4:14" s="20" customFormat="1" ht="13.5" x14ac:dyDescent="0.45">
      <c r="D3147" s="18"/>
      <c r="E3147" s="18"/>
      <c r="F3147" s="19"/>
      <c r="N3147" s="47"/>
    </row>
    <row r="3148" spans="4:14" s="20" customFormat="1" ht="13.5" x14ac:dyDescent="0.45">
      <c r="D3148" s="18"/>
      <c r="E3148" s="18"/>
      <c r="F3148" s="19"/>
      <c r="N3148" s="47"/>
    </row>
    <row r="3149" spans="4:14" s="20" customFormat="1" ht="13.5" x14ac:dyDescent="0.45">
      <c r="D3149" s="18"/>
      <c r="E3149" s="18"/>
      <c r="F3149" s="19"/>
      <c r="N3149" s="47"/>
    </row>
    <row r="3150" spans="4:14" s="20" customFormat="1" ht="13.5" x14ac:dyDescent="0.45">
      <c r="D3150" s="18"/>
      <c r="E3150" s="18"/>
      <c r="F3150" s="19"/>
      <c r="N3150" s="47"/>
    </row>
    <row r="3151" spans="4:14" s="20" customFormat="1" ht="13.5" x14ac:dyDescent="0.45">
      <c r="D3151" s="18"/>
      <c r="E3151" s="18"/>
      <c r="F3151" s="19"/>
      <c r="N3151" s="47"/>
    </row>
    <row r="3152" spans="4:14" s="20" customFormat="1" ht="13.5" x14ac:dyDescent="0.45">
      <c r="D3152" s="18"/>
      <c r="E3152" s="18"/>
      <c r="F3152" s="19"/>
      <c r="N3152" s="47"/>
    </row>
    <row r="3153" spans="4:14" s="20" customFormat="1" ht="13.5" x14ac:dyDescent="0.45">
      <c r="D3153" s="18"/>
      <c r="E3153" s="18"/>
      <c r="F3153" s="19"/>
      <c r="N3153" s="47"/>
    </row>
    <row r="3154" spans="4:14" s="20" customFormat="1" ht="13.5" x14ac:dyDescent="0.45">
      <c r="D3154" s="18"/>
      <c r="E3154" s="18"/>
      <c r="F3154" s="19"/>
      <c r="N3154" s="47"/>
    </row>
    <row r="3155" spans="4:14" s="20" customFormat="1" ht="13.5" x14ac:dyDescent="0.45">
      <c r="D3155" s="18"/>
      <c r="E3155" s="18"/>
      <c r="F3155" s="19"/>
      <c r="N3155" s="47"/>
    </row>
    <row r="3156" spans="4:14" s="20" customFormat="1" ht="13.5" x14ac:dyDescent="0.45">
      <c r="D3156" s="18"/>
      <c r="E3156" s="18"/>
      <c r="F3156" s="19"/>
      <c r="N3156" s="47"/>
    </row>
    <row r="3157" spans="4:14" s="20" customFormat="1" ht="13.5" x14ac:dyDescent="0.45">
      <c r="D3157" s="18"/>
      <c r="E3157" s="18"/>
      <c r="F3157" s="19"/>
      <c r="N3157" s="47"/>
    </row>
    <row r="3158" spans="4:14" s="20" customFormat="1" ht="13.5" x14ac:dyDescent="0.45">
      <c r="D3158" s="18"/>
      <c r="E3158" s="18"/>
      <c r="F3158" s="19"/>
      <c r="N3158" s="47"/>
    </row>
    <row r="3159" spans="4:14" s="20" customFormat="1" ht="13.5" x14ac:dyDescent="0.45">
      <c r="D3159" s="18"/>
      <c r="E3159" s="18"/>
      <c r="F3159" s="19"/>
      <c r="N3159" s="47"/>
    </row>
    <row r="3160" spans="4:14" s="20" customFormat="1" ht="13.5" x14ac:dyDescent="0.45">
      <c r="D3160" s="18"/>
      <c r="E3160" s="18"/>
      <c r="F3160" s="19"/>
      <c r="N3160" s="47"/>
    </row>
    <row r="3161" spans="4:14" s="20" customFormat="1" ht="13.5" x14ac:dyDescent="0.45">
      <c r="D3161" s="18"/>
      <c r="E3161" s="18"/>
      <c r="F3161" s="19"/>
      <c r="N3161" s="47"/>
    </row>
    <row r="3162" spans="4:14" s="20" customFormat="1" ht="13.5" x14ac:dyDescent="0.45">
      <c r="D3162" s="18"/>
      <c r="E3162" s="18"/>
      <c r="F3162" s="19"/>
      <c r="N3162" s="47"/>
    </row>
    <row r="3163" spans="4:14" s="20" customFormat="1" ht="13.5" x14ac:dyDescent="0.45">
      <c r="D3163" s="18"/>
      <c r="E3163" s="18"/>
      <c r="F3163" s="19"/>
      <c r="N3163" s="47"/>
    </row>
    <row r="3164" spans="4:14" s="20" customFormat="1" ht="13.5" x14ac:dyDescent="0.45">
      <c r="D3164" s="18"/>
      <c r="E3164" s="18"/>
      <c r="F3164" s="19"/>
      <c r="N3164" s="47"/>
    </row>
    <row r="3165" spans="4:14" s="20" customFormat="1" ht="13.5" x14ac:dyDescent="0.45">
      <c r="D3165" s="18"/>
      <c r="E3165" s="18"/>
      <c r="F3165" s="19"/>
      <c r="N3165" s="47"/>
    </row>
    <row r="3166" spans="4:14" s="20" customFormat="1" ht="13.5" x14ac:dyDescent="0.45">
      <c r="D3166" s="18"/>
      <c r="E3166" s="18"/>
      <c r="F3166" s="19"/>
      <c r="N3166" s="47"/>
    </row>
    <row r="3167" spans="4:14" s="20" customFormat="1" ht="13.5" x14ac:dyDescent="0.45">
      <c r="D3167" s="18"/>
      <c r="E3167" s="18"/>
      <c r="F3167" s="19"/>
      <c r="N3167" s="47"/>
    </row>
    <row r="3168" spans="4:14" s="20" customFormat="1" ht="13.5" x14ac:dyDescent="0.45">
      <c r="D3168" s="18"/>
      <c r="E3168" s="18"/>
      <c r="F3168" s="19"/>
      <c r="N3168" s="47"/>
    </row>
    <row r="3169" spans="4:14" s="20" customFormat="1" ht="13.5" x14ac:dyDescent="0.45">
      <c r="D3169" s="18"/>
      <c r="E3169" s="18"/>
      <c r="F3169" s="19"/>
      <c r="N3169" s="47"/>
    </row>
    <row r="3170" spans="4:14" s="20" customFormat="1" ht="13.5" x14ac:dyDescent="0.45">
      <c r="D3170" s="18"/>
      <c r="E3170" s="18"/>
      <c r="F3170" s="19"/>
      <c r="N3170" s="47"/>
    </row>
    <row r="3171" spans="4:14" s="20" customFormat="1" ht="13.5" x14ac:dyDescent="0.45">
      <c r="D3171" s="18"/>
      <c r="E3171" s="18"/>
      <c r="F3171" s="19"/>
      <c r="N3171" s="47"/>
    </row>
    <row r="3172" spans="4:14" s="20" customFormat="1" ht="13.5" x14ac:dyDescent="0.45">
      <c r="D3172" s="18"/>
      <c r="E3172" s="18"/>
      <c r="F3172" s="19"/>
      <c r="N3172" s="47"/>
    </row>
    <row r="3173" spans="4:14" s="20" customFormat="1" ht="13.5" x14ac:dyDescent="0.45">
      <c r="D3173" s="18"/>
      <c r="E3173" s="18"/>
      <c r="F3173" s="19"/>
      <c r="N3173" s="47"/>
    </row>
    <row r="3174" spans="4:14" s="20" customFormat="1" ht="13.5" x14ac:dyDescent="0.45">
      <c r="D3174" s="18"/>
      <c r="E3174" s="18"/>
      <c r="F3174" s="19"/>
      <c r="N3174" s="47"/>
    </row>
    <row r="3175" spans="4:14" s="20" customFormat="1" ht="13.5" x14ac:dyDescent="0.45">
      <c r="D3175" s="18"/>
      <c r="E3175" s="18"/>
      <c r="F3175" s="19"/>
      <c r="N3175" s="47"/>
    </row>
    <row r="3176" spans="4:14" s="20" customFormat="1" ht="13.5" x14ac:dyDescent="0.45">
      <c r="D3176" s="18"/>
      <c r="E3176" s="18"/>
      <c r="F3176" s="19"/>
      <c r="N3176" s="47"/>
    </row>
    <row r="3177" spans="4:14" s="20" customFormat="1" ht="13.5" x14ac:dyDescent="0.45">
      <c r="D3177" s="18"/>
      <c r="E3177" s="18"/>
      <c r="F3177" s="19"/>
      <c r="N3177" s="47"/>
    </row>
    <row r="3178" spans="4:14" s="20" customFormat="1" ht="13.5" x14ac:dyDescent="0.45">
      <c r="D3178" s="18"/>
      <c r="E3178" s="18"/>
      <c r="F3178" s="19"/>
      <c r="N3178" s="47"/>
    </row>
    <row r="3179" spans="4:14" s="20" customFormat="1" ht="13.5" x14ac:dyDescent="0.45">
      <c r="D3179" s="18"/>
      <c r="E3179" s="18"/>
      <c r="F3179" s="19"/>
      <c r="N3179" s="47"/>
    </row>
    <row r="3180" spans="4:14" s="20" customFormat="1" ht="13.5" x14ac:dyDescent="0.45">
      <c r="D3180" s="18"/>
      <c r="E3180" s="18"/>
      <c r="F3180" s="19"/>
      <c r="N3180" s="47"/>
    </row>
    <row r="3181" spans="4:14" s="20" customFormat="1" ht="13.5" x14ac:dyDescent="0.45">
      <c r="D3181" s="18"/>
      <c r="E3181" s="18"/>
      <c r="F3181" s="19"/>
      <c r="N3181" s="47"/>
    </row>
    <row r="3182" spans="4:14" s="20" customFormat="1" ht="13.5" x14ac:dyDescent="0.45">
      <c r="D3182" s="18"/>
      <c r="E3182" s="18"/>
      <c r="F3182" s="19"/>
      <c r="N3182" s="47"/>
    </row>
    <row r="3183" spans="4:14" s="20" customFormat="1" ht="13.5" x14ac:dyDescent="0.45">
      <c r="D3183" s="18"/>
      <c r="E3183" s="18"/>
      <c r="F3183" s="19"/>
      <c r="N3183" s="47"/>
    </row>
    <row r="3184" spans="4:14" s="20" customFormat="1" ht="13.5" x14ac:dyDescent="0.45">
      <c r="D3184" s="18"/>
      <c r="E3184" s="18"/>
      <c r="F3184" s="19"/>
      <c r="N3184" s="47"/>
    </row>
    <row r="3185" spans="4:14" s="20" customFormat="1" ht="13.5" x14ac:dyDescent="0.45">
      <c r="D3185" s="18"/>
      <c r="E3185" s="18"/>
      <c r="F3185" s="19"/>
      <c r="N3185" s="47"/>
    </row>
    <row r="3186" spans="4:14" s="20" customFormat="1" ht="13.5" x14ac:dyDescent="0.45">
      <c r="D3186" s="18"/>
      <c r="E3186" s="18"/>
      <c r="F3186" s="19"/>
      <c r="N3186" s="47"/>
    </row>
    <row r="3187" spans="4:14" s="20" customFormat="1" ht="13.5" x14ac:dyDescent="0.45">
      <c r="D3187" s="18"/>
      <c r="E3187" s="18"/>
      <c r="F3187" s="19"/>
      <c r="N3187" s="47"/>
    </row>
    <row r="3188" spans="4:14" s="20" customFormat="1" ht="13.5" x14ac:dyDescent="0.45">
      <c r="D3188" s="18"/>
      <c r="E3188" s="18"/>
      <c r="F3188" s="19"/>
      <c r="N3188" s="47"/>
    </row>
    <row r="3189" spans="4:14" s="20" customFormat="1" ht="13.5" x14ac:dyDescent="0.45">
      <c r="D3189" s="18"/>
      <c r="E3189" s="18"/>
      <c r="F3189" s="19"/>
      <c r="N3189" s="47"/>
    </row>
    <row r="3190" spans="4:14" s="20" customFormat="1" ht="13.5" x14ac:dyDescent="0.45">
      <c r="D3190" s="18"/>
      <c r="E3190" s="18"/>
      <c r="F3190" s="19"/>
      <c r="N3190" s="47"/>
    </row>
    <row r="3191" spans="4:14" s="20" customFormat="1" ht="13.5" x14ac:dyDescent="0.45">
      <c r="D3191" s="18"/>
      <c r="E3191" s="18"/>
      <c r="F3191" s="19"/>
      <c r="N3191" s="47"/>
    </row>
    <row r="3192" spans="4:14" s="20" customFormat="1" ht="13.5" x14ac:dyDescent="0.45">
      <c r="D3192" s="18"/>
      <c r="E3192" s="18"/>
      <c r="F3192" s="19"/>
      <c r="N3192" s="47"/>
    </row>
    <row r="3193" spans="4:14" s="20" customFormat="1" ht="13.5" x14ac:dyDescent="0.45">
      <c r="D3193" s="18"/>
      <c r="E3193" s="18"/>
      <c r="F3193" s="19"/>
      <c r="N3193" s="47"/>
    </row>
    <row r="3194" spans="4:14" s="20" customFormat="1" ht="13.5" x14ac:dyDescent="0.45">
      <c r="D3194" s="18"/>
      <c r="E3194" s="18"/>
      <c r="F3194" s="19"/>
      <c r="N3194" s="47"/>
    </row>
    <row r="3195" spans="4:14" s="20" customFormat="1" ht="13.5" x14ac:dyDescent="0.45">
      <c r="D3195" s="18"/>
      <c r="E3195" s="18"/>
      <c r="F3195" s="19"/>
      <c r="N3195" s="47"/>
    </row>
    <row r="3196" spans="4:14" s="20" customFormat="1" ht="13.5" x14ac:dyDescent="0.45">
      <c r="D3196" s="18"/>
      <c r="E3196" s="18"/>
      <c r="F3196" s="19"/>
      <c r="N3196" s="47"/>
    </row>
    <row r="3197" spans="4:14" s="20" customFormat="1" ht="13.5" x14ac:dyDescent="0.45">
      <c r="D3197" s="18"/>
      <c r="E3197" s="18"/>
      <c r="F3197" s="19"/>
      <c r="N3197" s="47"/>
    </row>
    <row r="3198" spans="4:14" s="20" customFormat="1" ht="13.5" x14ac:dyDescent="0.45">
      <c r="D3198" s="18"/>
      <c r="E3198" s="18"/>
      <c r="F3198" s="19"/>
      <c r="N3198" s="47"/>
    </row>
    <row r="3199" spans="4:14" s="20" customFormat="1" ht="13.5" x14ac:dyDescent="0.45">
      <c r="D3199" s="18"/>
      <c r="E3199" s="18"/>
      <c r="F3199" s="19"/>
      <c r="N3199" s="47"/>
    </row>
    <row r="3200" spans="4:14" s="20" customFormat="1" ht="13.5" x14ac:dyDescent="0.45">
      <c r="D3200" s="18"/>
      <c r="E3200" s="18"/>
      <c r="F3200" s="19"/>
      <c r="N3200" s="47"/>
    </row>
    <row r="3201" spans="4:14" s="20" customFormat="1" ht="13.5" x14ac:dyDescent="0.45">
      <c r="D3201" s="18"/>
      <c r="E3201" s="18"/>
      <c r="F3201" s="19"/>
      <c r="N3201" s="47"/>
    </row>
    <row r="3202" spans="4:14" s="20" customFormat="1" ht="13.5" x14ac:dyDescent="0.45">
      <c r="D3202" s="18"/>
      <c r="E3202" s="18"/>
      <c r="F3202" s="19"/>
      <c r="N3202" s="47"/>
    </row>
    <row r="3203" spans="4:14" s="20" customFormat="1" ht="13.5" x14ac:dyDescent="0.45">
      <c r="D3203" s="18"/>
      <c r="E3203" s="18"/>
      <c r="F3203" s="19"/>
      <c r="N3203" s="47"/>
    </row>
    <row r="3204" spans="4:14" s="20" customFormat="1" ht="13.5" x14ac:dyDescent="0.45">
      <c r="D3204" s="18"/>
      <c r="E3204" s="18"/>
      <c r="F3204" s="19"/>
      <c r="N3204" s="47"/>
    </row>
    <row r="3205" spans="4:14" s="20" customFormat="1" ht="13.5" x14ac:dyDescent="0.45">
      <c r="D3205" s="18"/>
      <c r="E3205" s="18"/>
      <c r="F3205" s="19"/>
      <c r="N3205" s="47"/>
    </row>
    <row r="3206" spans="4:14" s="20" customFormat="1" ht="13.5" x14ac:dyDescent="0.45">
      <c r="D3206" s="18"/>
      <c r="E3206" s="18"/>
      <c r="F3206" s="19"/>
      <c r="N3206" s="47"/>
    </row>
    <row r="3207" spans="4:14" s="20" customFormat="1" ht="13.5" x14ac:dyDescent="0.45">
      <c r="D3207" s="18"/>
      <c r="E3207" s="18"/>
      <c r="F3207" s="19"/>
      <c r="N3207" s="47"/>
    </row>
    <row r="3208" spans="4:14" s="20" customFormat="1" ht="13.5" x14ac:dyDescent="0.45">
      <c r="D3208" s="18"/>
      <c r="E3208" s="18"/>
      <c r="F3208" s="19"/>
      <c r="N3208" s="47"/>
    </row>
    <row r="3209" spans="4:14" s="20" customFormat="1" ht="13.5" x14ac:dyDescent="0.45">
      <c r="D3209" s="18"/>
      <c r="E3209" s="18"/>
      <c r="F3209" s="19"/>
      <c r="N3209" s="47"/>
    </row>
    <row r="3210" spans="4:14" s="20" customFormat="1" ht="13.5" x14ac:dyDescent="0.45">
      <c r="D3210" s="18"/>
      <c r="E3210" s="18"/>
      <c r="F3210" s="19"/>
      <c r="N3210" s="47"/>
    </row>
    <row r="3211" spans="4:14" s="20" customFormat="1" ht="13.5" x14ac:dyDescent="0.45">
      <c r="D3211" s="18"/>
      <c r="E3211" s="18"/>
      <c r="F3211" s="19"/>
      <c r="N3211" s="47"/>
    </row>
    <row r="3212" spans="4:14" s="20" customFormat="1" ht="13.5" x14ac:dyDescent="0.45">
      <c r="D3212" s="18"/>
      <c r="E3212" s="18"/>
      <c r="F3212" s="19"/>
      <c r="N3212" s="47"/>
    </row>
    <row r="3213" spans="4:14" s="20" customFormat="1" ht="13.5" x14ac:dyDescent="0.45">
      <c r="D3213" s="18"/>
      <c r="E3213" s="18"/>
      <c r="F3213" s="19"/>
      <c r="N3213" s="47"/>
    </row>
    <row r="3214" spans="4:14" s="20" customFormat="1" ht="13.5" x14ac:dyDescent="0.45">
      <c r="D3214" s="18"/>
      <c r="E3214" s="18"/>
      <c r="F3214" s="19"/>
      <c r="N3214" s="47"/>
    </row>
    <row r="3215" spans="4:14" s="20" customFormat="1" ht="13.5" x14ac:dyDescent="0.45">
      <c r="D3215" s="18"/>
      <c r="E3215" s="18"/>
      <c r="F3215" s="19"/>
      <c r="N3215" s="47"/>
    </row>
    <row r="3216" spans="4:14" s="20" customFormat="1" ht="13.5" x14ac:dyDescent="0.45">
      <c r="D3216" s="18"/>
      <c r="E3216" s="18"/>
      <c r="F3216" s="19"/>
      <c r="N3216" s="47"/>
    </row>
    <row r="3217" spans="4:14" s="20" customFormat="1" ht="13.5" x14ac:dyDescent="0.45">
      <c r="D3217" s="18"/>
      <c r="E3217" s="18"/>
      <c r="F3217" s="19"/>
      <c r="N3217" s="47"/>
    </row>
    <row r="3218" spans="4:14" s="20" customFormat="1" ht="13.5" x14ac:dyDescent="0.45">
      <c r="D3218" s="18"/>
      <c r="E3218" s="18"/>
      <c r="F3218" s="19"/>
      <c r="N3218" s="47"/>
    </row>
    <row r="3219" spans="4:14" s="20" customFormat="1" ht="13.5" x14ac:dyDescent="0.45">
      <c r="D3219" s="18"/>
      <c r="E3219" s="18"/>
      <c r="F3219" s="19"/>
      <c r="N3219" s="47"/>
    </row>
    <row r="3220" spans="4:14" s="20" customFormat="1" ht="13.5" x14ac:dyDescent="0.45">
      <c r="D3220" s="18"/>
      <c r="E3220" s="18"/>
      <c r="F3220" s="19"/>
      <c r="N3220" s="47"/>
    </row>
    <row r="3221" spans="4:14" s="20" customFormat="1" ht="13.5" x14ac:dyDescent="0.45">
      <c r="D3221" s="18"/>
      <c r="E3221" s="18"/>
      <c r="F3221" s="19"/>
      <c r="N3221" s="47"/>
    </row>
    <row r="3222" spans="4:14" s="20" customFormat="1" ht="13.5" x14ac:dyDescent="0.45">
      <c r="D3222" s="18"/>
      <c r="E3222" s="18"/>
      <c r="F3222" s="19"/>
      <c r="N3222" s="47"/>
    </row>
    <row r="3223" spans="4:14" s="20" customFormat="1" ht="13.5" x14ac:dyDescent="0.45">
      <c r="D3223" s="18"/>
      <c r="E3223" s="18"/>
      <c r="F3223" s="19"/>
      <c r="N3223" s="47"/>
    </row>
    <row r="3224" spans="4:14" s="20" customFormat="1" ht="13.5" x14ac:dyDescent="0.45">
      <c r="D3224" s="18"/>
      <c r="E3224" s="18"/>
      <c r="F3224" s="19"/>
      <c r="N3224" s="47"/>
    </row>
    <row r="3225" spans="4:14" s="20" customFormat="1" ht="13.5" x14ac:dyDescent="0.45">
      <c r="D3225" s="18"/>
      <c r="E3225" s="18"/>
      <c r="F3225" s="19"/>
      <c r="N3225" s="47"/>
    </row>
    <row r="3226" spans="4:14" s="20" customFormat="1" ht="13.5" x14ac:dyDescent="0.45">
      <c r="D3226" s="18"/>
      <c r="E3226" s="18"/>
      <c r="F3226" s="19"/>
      <c r="N3226" s="47"/>
    </row>
    <row r="3227" spans="4:14" s="20" customFormat="1" ht="13.5" x14ac:dyDescent="0.45">
      <c r="D3227" s="18"/>
      <c r="E3227" s="18"/>
      <c r="F3227" s="19"/>
      <c r="N3227" s="47"/>
    </row>
    <row r="3228" spans="4:14" s="20" customFormat="1" ht="13.5" x14ac:dyDescent="0.45">
      <c r="D3228" s="18"/>
      <c r="E3228" s="18"/>
      <c r="F3228" s="19"/>
      <c r="N3228" s="47"/>
    </row>
    <row r="3229" spans="4:14" s="20" customFormat="1" ht="13.5" x14ac:dyDescent="0.45">
      <c r="D3229" s="18"/>
      <c r="E3229" s="18"/>
      <c r="F3229" s="19"/>
      <c r="N3229" s="47"/>
    </row>
    <row r="3230" spans="4:14" s="20" customFormat="1" ht="13.5" x14ac:dyDescent="0.45">
      <c r="D3230" s="18"/>
      <c r="E3230" s="18"/>
      <c r="F3230" s="19"/>
      <c r="N3230" s="47"/>
    </row>
    <row r="3231" spans="4:14" s="20" customFormat="1" ht="13.5" x14ac:dyDescent="0.45">
      <c r="D3231" s="18"/>
      <c r="E3231" s="18"/>
      <c r="F3231" s="19"/>
      <c r="N3231" s="47"/>
    </row>
    <row r="3232" spans="4:14" s="20" customFormat="1" ht="13.5" x14ac:dyDescent="0.45">
      <c r="D3232" s="18"/>
      <c r="E3232" s="18"/>
      <c r="F3232" s="19"/>
      <c r="N3232" s="47"/>
    </row>
    <row r="3233" spans="4:14" s="20" customFormat="1" ht="13.5" x14ac:dyDescent="0.45">
      <c r="D3233" s="18"/>
      <c r="E3233" s="18"/>
      <c r="F3233" s="19"/>
      <c r="N3233" s="47"/>
    </row>
    <row r="3234" spans="4:14" s="20" customFormat="1" ht="13.5" x14ac:dyDescent="0.45">
      <c r="D3234" s="18"/>
      <c r="E3234" s="18"/>
      <c r="F3234" s="19"/>
      <c r="N3234" s="47"/>
    </row>
    <row r="3235" spans="4:14" s="20" customFormat="1" ht="13.5" x14ac:dyDescent="0.45">
      <c r="D3235" s="18"/>
      <c r="E3235" s="18"/>
      <c r="F3235" s="19"/>
      <c r="N3235" s="47"/>
    </row>
    <row r="3236" spans="4:14" s="20" customFormat="1" ht="13.5" x14ac:dyDescent="0.45">
      <c r="D3236" s="18"/>
      <c r="E3236" s="18"/>
      <c r="F3236" s="19"/>
      <c r="N3236" s="47"/>
    </row>
    <row r="3237" spans="4:14" s="20" customFormat="1" ht="13.5" x14ac:dyDescent="0.45">
      <c r="D3237" s="18"/>
      <c r="E3237" s="18"/>
      <c r="F3237" s="19"/>
      <c r="N3237" s="47"/>
    </row>
    <row r="3238" spans="4:14" s="20" customFormat="1" ht="13.5" x14ac:dyDescent="0.45">
      <c r="D3238" s="18"/>
      <c r="E3238" s="18"/>
      <c r="F3238" s="19"/>
      <c r="N3238" s="47"/>
    </row>
    <row r="3239" spans="4:14" s="20" customFormat="1" ht="13.5" x14ac:dyDescent="0.45">
      <c r="D3239" s="18"/>
      <c r="E3239" s="18"/>
      <c r="F3239" s="19"/>
      <c r="N3239" s="47"/>
    </row>
    <row r="3240" spans="4:14" s="20" customFormat="1" ht="13.5" x14ac:dyDescent="0.45">
      <c r="D3240" s="18"/>
      <c r="E3240" s="18"/>
      <c r="F3240" s="19"/>
      <c r="N3240" s="47"/>
    </row>
    <row r="3241" spans="4:14" s="20" customFormat="1" ht="13.5" x14ac:dyDescent="0.45">
      <c r="D3241" s="18"/>
      <c r="E3241" s="18"/>
      <c r="F3241" s="19"/>
      <c r="N3241" s="47"/>
    </row>
    <row r="3242" spans="4:14" s="20" customFormat="1" ht="13.5" x14ac:dyDescent="0.45">
      <c r="D3242" s="18"/>
      <c r="E3242" s="18"/>
      <c r="F3242" s="19"/>
      <c r="N3242" s="47"/>
    </row>
    <row r="3243" spans="4:14" s="20" customFormat="1" ht="13.5" x14ac:dyDescent="0.45">
      <c r="D3243" s="18"/>
      <c r="E3243" s="18"/>
      <c r="F3243" s="19"/>
      <c r="N3243" s="47"/>
    </row>
    <row r="3244" spans="4:14" s="20" customFormat="1" ht="13.5" x14ac:dyDescent="0.45">
      <c r="D3244" s="18"/>
      <c r="E3244" s="18"/>
      <c r="F3244" s="19"/>
      <c r="N3244" s="47"/>
    </row>
    <row r="3245" spans="4:14" s="20" customFormat="1" ht="13.5" x14ac:dyDescent="0.45">
      <c r="D3245" s="18"/>
      <c r="E3245" s="18"/>
      <c r="F3245" s="19"/>
      <c r="N3245" s="47"/>
    </row>
    <row r="3246" spans="4:14" s="20" customFormat="1" ht="13.5" x14ac:dyDescent="0.45">
      <c r="D3246" s="18"/>
      <c r="E3246" s="18"/>
      <c r="F3246" s="19"/>
      <c r="N3246" s="47"/>
    </row>
    <row r="3247" spans="4:14" s="20" customFormat="1" ht="13.5" x14ac:dyDescent="0.45">
      <c r="D3247" s="18"/>
      <c r="E3247" s="18"/>
      <c r="F3247" s="19"/>
      <c r="N3247" s="47"/>
    </row>
    <row r="3248" spans="4:14" s="20" customFormat="1" ht="13.5" x14ac:dyDescent="0.45">
      <c r="D3248" s="18"/>
      <c r="E3248" s="18"/>
      <c r="F3248" s="19"/>
      <c r="N3248" s="47"/>
    </row>
    <row r="3249" spans="4:14" s="20" customFormat="1" ht="13.5" x14ac:dyDescent="0.45">
      <c r="D3249" s="18"/>
      <c r="E3249" s="18"/>
      <c r="F3249" s="19"/>
      <c r="N3249" s="47"/>
    </row>
    <row r="3250" spans="4:14" s="20" customFormat="1" ht="13.5" x14ac:dyDescent="0.45">
      <c r="D3250" s="18"/>
      <c r="E3250" s="18"/>
      <c r="F3250" s="19"/>
      <c r="N3250" s="47"/>
    </row>
    <row r="3251" spans="4:14" s="20" customFormat="1" ht="13.5" x14ac:dyDescent="0.45">
      <c r="D3251" s="18"/>
      <c r="E3251" s="18"/>
      <c r="F3251" s="19"/>
      <c r="N3251" s="47"/>
    </row>
    <row r="3252" spans="4:14" s="20" customFormat="1" ht="13.5" x14ac:dyDescent="0.45">
      <c r="D3252" s="18"/>
      <c r="E3252" s="18"/>
      <c r="F3252" s="19"/>
      <c r="N3252" s="47"/>
    </row>
    <row r="3253" spans="4:14" s="20" customFormat="1" ht="13.5" x14ac:dyDescent="0.45">
      <c r="D3253" s="18"/>
      <c r="E3253" s="18"/>
      <c r="F3253" s="19"/>
      <c r="N3253" s="47"/>
    </row>
    <row r="3254" spans="4:14" s="20" customFormat="1" ht="13.5" x14ac:dyDescent="0.45">
      <c r="D3254" s="18"/>
      <c r="E3254" s="18"/>
      <c r="F3254" s="19"/>
      <c r="N3254" s="47"/>
    </row>
    <row r="3255" spans="4:14" s="20" customFormat="1" ht="13.5" x14ac:dyDescent="0.45">
      <c r="D3255" s="18"/>
      <c r="E3255" s="18"/>
      <c r="F3255" s="19"/>
      <c r="N3255" s="47"/>
    </row>
    <row r="3256" spans="4:14" s="20" customFormat="1" ht="13.5" x14ac:dyDescent="0.45">
      <c r="D3256" s="18"/>
      <c r="E3256" s="18"/>
      <c r="F3256" s="19"/>
      <c r="N3256" s="47"/>
    </row>
    <row r="3257" spans="4:14" s="20" customFormat="1" ht="13.5" x14ac:dyDescent="0.45">
      <c r="D3257" s="18"/>
      <c r="E3257" s="18"/>
      <c r="F3257" s="19"/>
      <c r="N3257" s="47"/>
    </row>
    <row r="3258" spans="4:14" s="20" customFormat="1" ht="13.5" x14ac:dyDescent="0.45">
      <c r="D3258" s="18"/>
      <c r="E3258" s="18"/>
      <c r="F3258" s="19"/>
      <c r="N3258" s="47"/>
    </row>
    <row r="3259" spans="4:14" s="20" customFormat="1" ht="13.5" x14ac:dyDescent="0.45">
      <c r="D3259" s="18"/>
      <c r="E3259" s="18"/>
      <c r="F3259" s="19"/>
      <c r="N3259" s="47"/>
    </row>
    <row r="3260" spans="4:14" s="20" customFormat="1" ht="13.5" x14ac:dyDescent="0.45">
      <c r="D3260" s="18"/>
      <c r="E3260" s="18"/>
      <c r="F3260" s="19"/>
      <c r="N3260" s="47"/>
    </row>
    <row r="3261" spans="4:14" s="20" customFormat="1" ht="13.5" x14ac:dyDescent="0.45">
      <c r="D3261" s="18"/>
      <c r="E3261" s="18"/>
      <c r="F3261" s="19"/>
      <c r="N3261" s="47"/>
    </row>
    <row r="3262" spans="4:14" s="20" customFormat="1" ht="13.5" x14ac:dyDescent="0.45">
      <c r="D3262" s="18"/>
      <c r="E3262" s="18"/>
      <c r="F3262" s="19"/>
      <c r="N3262" s="47"/>
    </row>
    <row r="3263" spans="4:14" s="20" customFormat="1" ht="13.5" x14ac:dyDescent="0.45">
      <c r="D3263" s="18"/>
      <c r="E3263" s="18"/>
      <c r="F3263" s="19"/>
      <c r="N3263" s="47"/>
    </row>
    <row r="3264" spans="4:14" s="20" customFormat="1" ht="13.5" x14ac:dyDescent="0.45">
      <c r="D3264" s="18"/>
      <c r="E3264" s="18"/>
      <c r="F3264" s="19"/>
      <c r="N3264" s="47"/>
    </row>
    <row r="3265" spans="4:14" s="20" customFormat="1" ht="13.5" x14ac:dyDescent="0.45">
      <c r="D3265" s="18"/>
      <c r="E3265" s="18"/>
      <c r="F3265" s="19"/>
      <c r="N3265" s="47"/>
    </row>
    <row r="3266" spans="4:14" s="20" customFormat="1" ht="13.5" x14ac:dyDescent="0.45">
      <c r="D3266" s="18"/>
      <c r="E3266" s="18"/>
      <c r="F3266" s="19"/>
      <c r="N3266" s="47"/>
    </row>
    <row r="3267" spans="4:14" s="20" customFormat="1" ht="13.5" x14ac:dyDescent="0.45">
      <c r="D3267" s="18"/>
      <c r="E3267" s="18"/>
      <c r="F3267" s="19"/>
      <c r="N3267" s="47"/>
    </row>
    <row r="3268" spans="4:14" s="20" customFormat="1" ht="13.5" x14ac:dyDescent="0.45">
      <c r="D3268" s="18"/>
      <c r="E3268" s="18"/>
      <c r="F3268" s="19"/>
      <c r="N3268" s="47"/>
    </row>
    <row r="3269" spans="4:14" s="20" customFormat="1" ht="13.5" x14ac:dyDescent="0.45">
      <c r="D3269" s="18"/>
      <c r="E3269" s="18"/>
      <c r="F3269" s="19"/>
      <c r="N3269" s="47"/>
    </row>
    <row r="3270" spans="4:14" s="20" customFormat="1" ht="13.5" x14ac:dyDescent="0.45">
      <c r="D3270" s="18"/>
      <c r="E3270" s="18"/>
      <c r="F3270" s="19"/>
      <c r="N3270" s="47"/>
    </row>
    <row r="3271" spans="4:14" s="20" customFormat="1" ht="13.5" x14ac:dyDescent="0.45">
      <c r="D3271" s="18"/>
      <c r="E3271" s="18"/>
      <c r="F3271" s="19"/>
      <c r="N3271" s="47"/>
    </row>
    <row r="3272" spans="4:14" s="20" customFormat="1" ht="13.5" x14ac:dyDescent="0.45">
      <c r="D3272" s="18"/>
      <c r="E3272" s="18"/>
      <c r="F3272" s="19"/>
      <c r="N3272" s="47"/>
    </row>
    <row r="3273" spans="4:14" s="20" customFormat="1" ht="13.5" x14ac:dyDescent="0.45">
      <c r="D3273" s="18"/>
      <c r="E3273" s="18"/>
      <c r="F3273" s="19"/>
      <c r="N3273" s="47"/>
    </row>
    <row r="3274" spans="4:14" s="20" customFormat="1" ht="13.5" x14ac:dyDescent="0.45">
      <c r="D3274" s="18"/>
      <c r="E3274" s="18"/>
      <c r="F3274" s="19"/>
      <c r="N3274" s="47"/>
    </row>
    <row r="3275" spans="4:14" s="20" customFormat="1" ht="13.5" x14ac:dyDescent="0.45">
      <c r="D3275" s="18"/>
      <c r="E3275" s="18"/>
      <c r="F3275" s="19"/>
      <c r="N3275" s="47"/>
    </row>
    <row r="3276" spans="4:14" s="20" customFormat="1" ht="13.5" x14ac:dyDescent="0.45">
      <c r="D3276" s="18"/>
      <c r="E3276" s="18"/>
      <c r="F3276" s="19"/>
      <c r="N3276" s="47"/>
    </row>
    <row r="3277" spans="4:14" s="20" customFormat="1" ht="13.5" x14ac:dyDescent="0.45">
      <c r="D3277" s="18"/>
      <c r="E3277" s="18"/>
      <c r="F3277" s="19"/>
      <c r="N3277" s="47"/>
    </row>
    <row r="3278" spans="4:14" s="20" customFormat="1" ht="13.5" x14ac:dyDescent="0.45">
      <c r="D3278" s="18"/>
      <c r="E3278" s="18"/>
      <c r="F3278" s="19"/>
      <c r="N3278" s="47"/>
    </row>
    <row r="3279" spans="4:14" s="20" customFormat="1" ht="13.5" x14ac:dyDescent="0.45">
      <c r="D3279" s="18"/>
      <c r="E3279" s="18"/>
      <c r="F3279" s="19"/>
      <c r="N3279" s="47"/>
    </row>
    <row r="3280" spans="4:14" s="20" customFormat="1" ht="13.5" x14ac:dyDescent="0.45">
      <c r="D3280" s="18"/>
      <c r="E3280" s="18"/>
      <c r="F3280" s="19"/>
      <c r="N3280" s="47"/>
    </row>
    <row r="3281" spans="4:14" s="20" customFormat="1" ht="13.5" x14ac:dyDescent="0.45">
      <c r="D3281" s="18"/>
      <c r="E3281" s="18"/>
      <c r="F3281" s="19"/>
      <c r="N3281" s="47"/>
    </row>
    <row r="3282" spans="4:14" s="20" customFormat="1" ht="13.5" x14ac:dyDescent="0.45">
      <c r="D3282" s="18"/>
      <c r="E3282" s="18"/>
      <c r="F3282" s="19"/>
      <c r="N3282" s="47"/>
    </row>
    <row r="3283" spans="4:14" s="20" customFormat="1" ht="13.5" x14ac:dyDescent="0.45">
      <c r="D3283" s="18"/>
      <c r="E3283" s="18"/>
      <c r="F3283" s="19"/>
      <c r="N3283" s="47"/>
    </row>
    <row r="3284" spans="4:14" s="20" customFormat="1" ht="13.5" x14ac:dyDescent="0.45">
      <c r="D3284" s="18"/>
      <c r="E3284" s="18"/>
      <c r="F3284" s="19"/>
      <c r="N3284" s="47"/>
    </row>
    <row r="3285" spans="4:14" s="20" customFormat="1" ht="13.5" x14ac:dyDescent="0.45">
      <c r="D3285" s="18"/>
      <c r="E3285" s="18"/>
      <c r="F3285" s="19"/>
      <c r="N3285" s="47"/>
    </row>
    <row r="3286" spans="4:14" s="20" customFormat="1" ht="13.5" x14ac:dyDescent="0.45">
      <c r="D3286" s="18"/>
      <c r="E3286" s="18"/>
      <c r="F3286" s="19"/>
      <c r="N3286" s="47"/>
    </row>
    <row r="3287" spans="4:14" s="20" customFormat="1" ht="13.5" x14ac:dyDescent="0.45">
      <c r="D3287" s="18"/>
      <c r="E3287" s="18"/>
      <c r="F3287" s="19"/>
      <c r="N3287" s="47"/>
    </row>
    <row r="3288" spans="4:14" s="20" customFormat="1" ht="13.5" x14ac:dyDescent="0.45">
      <c r="D3288" s="18"/>
      <c r="E3288" s="18"/>
      <c r="F3288" s="19"/>
      <c r="N3288" s="47"/>
    </row>
    <row r="3289" spans="4:14" s="20" customFormat="1" ht="13.5" x14ac:dyDescent="0.45">
      <c r="D3289" s="18"/>
      <c r="E3289" s="18"/>
      <c r="F3289" s="19"/>
      <c r="N3289" s="47"/>
    </row>
    <row r="3290" spans="4:14" s="20" customFormat="1" ht="13.5" x14ac:dyDescent="0.45">
      <c r="D3290" s="18"/>
      <c r="E3290" s="18"/>
      <c r="F3290" s="19"/>
      <c r="N3290" s="47"/>
    </row>
    <row r="3291" spans="4:14" s="20" customFormat="1" ht="13.5" x14ac:dyDescent="0.45">
      <c r="D3291" s="18"/>
      <c r="E3291" s="18"/>
      <c r="F3291" s="19"/>
      <c r="N3291" s="47"/>
    </row>
    <row r="3292" spans="4:14" s="20" customFormat="1" ht="13.5" x14ac:dyDescent="0.45">
      <c r="D3292" s="18"/>
      <c r="E3292" s="18"/>
      <c r="F3292" s="19"/>
      <c r="N3292" s="47"/>
    </row>
    <row r="3293" spans="4:14" s="20" customFormat="1" ht="13.5" x14ac:dyDescent="0.45">
      <c r="D3293" s="18"/>
      <c r="E3293" s="18"/>
      <c r="F3293" s="19"/>
      <c r="N3293" s="47"/>
    </row>
    <row r="3294" spans="4:14" s="20" customFormat="1" ht="13.5" x14ac:dyDescent="0.45">
      <c r="D3294" s="18"/>
      <c r="E3294" s="18"/>
      <c r="F3294" s="19"/>
      <c r="N3294" s="47"/>
    </row>
    <row r="3295" spans="4:14" s="20" customFormat="1" ht="13.5" x14ac:dyDescent="0.45">
      <c r="D3295" s="18"/>
      <c r="E3295" s="18"/>
      <c r="F3295" s="19"/>
      <c r="N3295" s="47"/>
    </row>
    <row r="3296" spans="4:14" s="20" customFormat="1" ht="13.5" x14ac:dyDescent="0.45">
      <c r="D3296" s="18"/>
      <c r="E3296" s="18"/>
      <c r="F3296" s="19"/>
      <c r="N3296" s="47"/>
    </row>
    <row r="3297" spans="4:14" s="20" customFormat="1" ht="13.5" x14ac:dyDescent="0.45">
      <c r="D3297" s="18"/>
      <c r="E3297" s="18"/>
      <c r="F3297" s="19"/>
      <c r="N3297" s="47"/>
    </row>
    <row r="3298" spans="4:14" s="20" customFormat="1" ht="13.5" x14ac:dyDescent="0.45">
      <c r="D3298" s="18"/>
      <c r="E3298" s="18"/>
      <c r="F3298" s="19"/>
      <c r="N3298" s="47"/>
    </row>
    <row r="3299" spans="4:14" s="20" customFormat="1" ht="13.5" x14ac:dyDescent="0.45">
      <c r="D3299" s="18"/>
      <c r="E3299" s="18"/>
      <c r="F3299" s="19"/>
      <c r="N3299" s="47"/>
    </row>
    <row r="3300" spans="4:14" s="20" customFormat="1" ht="13.5" x14ac:dyDescent="0.45">
      <c r="D3300" s="18"/>
      <c r="E3300" s="18"/>
      <c r="F3300" s="19"/>
      <c r="N3300" s="47"/>
    </row>
    <row r="3301" spans="4:14" s="20" customFormat="1" ht="13.5" x14ac:dyDescent="0.45">
      <c r="D3301" s="18"/>
      <c r="E3301" s="18"/>
      <c r="F3301" s="19"/>
      <c r="N3301" s="47"/>
    </row>
    <row r="3302" spans="4:14" s="20" customFormat="1" ht="13.5" x14ac:dyDescent="0.45">
      <c r="D3302" s="18"/>
      <c r="E3302" s="18"/>
      <c r="F3302" s="19"/>
      <c r="N3302" s="47"/>
    </row>
    <row r="3303" spans="4:14" s="20" customFormat="1" ht="13.5" x14ac:dyDescent="0.45">
      <c r="D3303" s="18"/>
      <c r="E3303" s="18"/>
      <c r="F3303" s="19"/>
      <c r="N3303" s="47"/>
    </row>
    <row r="3304" spans="4:14" s="20" customFormat="1" ht="13.5" x14ac:dyDescent="0.45">
      <c r="D3304" s="18"/>
      <c r="E3304" s="18"/>
      <c r="F3304" s="19"/>
      <c r="N3304" s="47"/>
    </row>
    <row r="3305" spans="4:14" s="20" customFormat="1" ht="13.5" x14ac:dyDescent="0.45">
      <c r="D3305" s="18"/>
      <c r="E3305" s="18"/>
      <c r="F3305" s="19"/>
      <c r="N3305" s="47"/>
    </row>
    <row r="3306" spans="4:14" s="20" customFormat="1" ht="13.5" x14ac:dyDescent="0.45">
      <c r="D3306" s="18"/>
      <c r="E3306" s="18"/>
      <c r="F3306" s="19"/>
      <c r="N3306" s="47"/>
    </row>
    <row r="3307" spans="4:14" s="20" customFormat="1" ht="13.5" x14ac:dyDescent="0.45">
      <c r="D3307" s="18"/>
      <c r="E3307" s="18"/>
      <c r="F3307" s="19"/>
      <c r="N3307" s="47"/>
    </row>
    <row r="3308" spans="4:14" s="20" customFormat="1" ht="13.5" x14ac:dyDescent="0.45">
      <c r="D3308" s="18"/>
      <c r="E3308" s="18"/>
      <c r="F3308" s="19"/>
      <c r="N3308" s="47"/>
    </row>
    <row r="3309" spans="4:14" s="20" customFormat="1" ht="13.5" x14ac:dyDescent="0.45">
      <c r="D3309" s="18"/>
      <c r="E3309" s="18"/>
      <c r="F3309" s="19"/>
      <c r="N3309" s="47"/>
    </row>
    <row r="3310" spans="4:14" s="20" customFormat="1" ht="13.5" x14ac:dyDescent="0.45">
      <c r="D3310" s="18"/>
      <c r="E3310" s="18"/>
      <c r="F3310" s="19"/>
      <c r="N3310" s="47"/>
    </row>
    <row r="3311" spans="4:14" s="20" customFormat="1" ht="13.5" x14ac:dyDescent="0.45">
      <c r="D3311" s="18"/>
      <c r="E3311" s="18"/>
      <c r="F3311" s="19"/>
      <c r="N3311" s="47"/>
    </row>
    <row r="3312" spans="4:14" s="20" customFormat="1" ht="13.5" x14ac:dyDescent="0.45">
      <c r="D3312" s="18"/>
      <c r="E3312" s="18"/>
      <c r="F3312" s="19"/>
      <c r="N3312" s="47"/>
    </row>
    <row r="3313" spans="4:14" s="20" customFormat="1" ht="13.5" x14ac:dyDescent="0.45">
      <c r="D3313" s="18"/>
      <c r="E3313" s="18"/>
      <c r="F3313" s="19"/>
      <c r="N3313" s="47"/>
    </row>
    <row r="3314" spans="4:14" s="20" customFormat="1" ht="13.5" x14ac:dyDescent="0.45">
      <c r="D3314" s="18"/>
      <c r="E3314" s="18"/>
      <c r="F3314" s="19"/>
      <c r="N3314" s="47"/>
    </row>
    <row r="3315" spans="4:14" s="20" customFormat="1" ht="13.5" x14ac:dyDescent="0.45">
      <c r="D3315" s="18"/>
      <c r="E3315" s="18"/>
      <c r="F3315" s="19"/>
      <c r="N3315" s="47"/>
    </row>
    <row r="3316" spans="4:14" s="20" customFormat="1" ht="13.5" x14ac:dyDescent="0.45">
      <c r="D3316" s="18"/>
      <c r="E3316" s="18"/>
      <c r="F3316" s="19"/>
      <c r="N3316" s="47"/>
    </row>
    <row r="3317" spans="4:14" s="20" customFormat="1" ht="13.5" x14ac:dyDescent="0.45">
      <c r="D3317" s="18"/>
      <c r="E3317" s="18"/>
      <c r="F3317" s="19"/>
      <c r="N3317" s="47"/>
    </row>
    <row r="3318" spans="4:14" s="20" customFormat="1" ht="13.5" x14ac:dyDescent="0.45">
      <c r="D3318" s="18"/>
      <c r="E3318" s="18"/>
      <c r="F3318" s="19"/>
      <c r="N3318" s="47"/>
    </row>
    <row r="3319" spans="4:14" s="20" customFormat="1" ht="13.5" x14ac:dyDescent="0.45">
      <c r="D3319" s="18"/>
      <c r="E3319" s="18"/>
      <c r="F3319" s="19"/>
      <c r="N3319" s="47"/>
    </row>
    <row r="3320" spans="4:14" s="20" customFormat="1" ht="13.5" x14ac:dyDescent="0.45">
      <c r="D3320" s="18"/>
      <c r="E3320" s="18"/>
      <c r="F3320" s="19"/>
      <c r="N3320" s="47"/>
    </row>
    <row r="3321" spans="4:14" s="20" customFormat="1" ht="13.5" x14ac:dyDescent="0.45">
      <c r="D3321" s="18"/>
      <c r="E3321" s="18"/>
      <c r="F3321" s="19"/>
      <c r="N3321" s="47"/>
    </row>
    <row r="3322" spans="4:14" s="20" customFormat="1" ht="13.5" x14ac:dyDescent="0.45">
      <c r="D3322" s="18"/>
      <c r="E3322" s="18"/>
      <c r="F3322" s="19"/>
      <c r="N3322" s="47"/>
    </row>
    <row r="3323" spans="4:14" s="20" customFormat="1" ht="13.5" x14ac:dyDescent="0.45">
      <c r="D3323" s="18"/>
      <c r="E3323" s="18"/>
      <c r="F3323" s="19"/>
      <c r="N3323" s="47"/>
    </row>
    <row r="3324" spans="4:14" s="20" customFormat="1" ht="13.5" x14ac:dyDescent="0.45">
      <c r="D3324" s="18"/>
      <c r="E3324" s="18"/>
      <c r="F3324" s="19"/>
      <c r="N3324" s="47"/>
    </row>
    <row r="3325" spans="4:14" s="20" customFormat="1" ht="13.5" x14ac:dyDescent="0.45">
      <c r="D3325" s="18"/>
      <c r="E3325" s="18"/>
      <c r="F3325" s="19"/>
      <c r="N3325" s="47"/>
    </row>
    <row r="3326" spans="4:14" s="20" customFormat="1" ht="13.5" x14ac:dyDescent="0.45">
      <c r="D3326" s="18"/>
      <c r="E3326" s="18"/>
      <c r="F3326" s="19"/>
      <c r="N3326" s="47"/>
    </row>
    <row r="3327" spans="4:14" s="20" customFormat="1" ht="13.5" x14ac:dyDescent="0.45">
      <c r="D3327" s="18"/>
      <c r="E3327" s="18"/>
      <c r="F3327" s="19"/>
      <c r="N3327" s="47"/>
    </row>
    <row r="3328" spans="4:14" s="20" customFormat="1" ht="13.5" x14ac:dyDescent="0.45">
      <c r="D3328" s="18"/>
      <c r="E3328" s="18"/>
      <c r="F3328" s="19"/>
      <c r="N3328" s="47"/>
    </row>
    <row r="3329" spans="4:14" s="20" customFormat="1" ht="13.5" x14ac:dyDescent="0.45">
      <c r="D3329" s="18"/>
      <c r="E3329" s="18"/>
      <c r="F3329" s="19"/>
      <c r="N3329" s="47"/>
    </row>
    <row r="3330" spans="4:14" s="20" customFormat="1" ht="13.5" x14ac:dyDescent="0.45">
      <c r="D3330" s="18"/>
      <c r="E3330" s="18"/>
      <c r="F3330" s="19"/>
      <c r="N3330" s="47"/>
    </row>
    <row r="3331" spans="4:14" s="20" customFormat="1" ht="13.5" x14ac:dyDescent="0.45">
      <c r="D3331" s="18"/>
      <c r="E3331" s="18"/>
      <c r="F3331" s="19"/>
      <c r="N3331" s="47"/>
    </row>
    <row r="3332" spans="4:14" s="20" customFormat="1" ht="13.5" x14ac:dyDescent="0.45">
      <c r="D3332" s="18"/>
      <c r="E3332" s="18"/>
      <c r="F3332" s="19"/>
      <c r="N3332" s="47"/>
    </row>
    <row r="3333" spans="4:14" s="20" customFormat="1" ht="13.5" x14ac:dyDescent="0.45">
      <c r="D3333" s="18"/>
      <c r="E3333" s="18"/>
      <c r="F3333" s="19"/>
      <c r="N3333" s="47"/>
    </row>
    <row r="3334" spans="4:14" s="20" customFormat="1" ht="13.5" x14ac:dyDescent="0.45">
      <c r="D3334" s="18"/>
      <c r="E3334" s="18"/>
      <c r="F3334" s="19"/>
      <c r="N3334" s="47"/>
    </row>
    <row r="3335" spans="4:14" s="20" customFormat="1" ht="13.5" x14ac:dyDescent="0.45">
      <c r="D3335" s="18"/>
      <c r="E3335" s="18"/>
      <c r="F3335" s="19"/>
      <c r="N3335" s="47"/>
    </row>
    <row r="3336" spans="4:14" s="20" customFormat="1" ht="13.5" x14ac:dyDescent="0.45">
      <c r="D3336" s="18"/>
      <c r="E3336" s="18"/>
      <c r="F3336" s="19"/>
      <c r="N3336" s="47"/>
    </row>
    <row r="3337" spans="4:14" s="20" customFormat="1" ht="13.5" x14ac:dyDescent="0.45">
      <c r="D3337" s="18"/>
      <c r="E3337" s="18"/>
      <c r="F3337" s="19"/>
      <c r="N3337" s="47"/>
    </row>
    <row r="3338" spans="4:14" s="20" customFormat="1" ht="13.5" x14ac:dyDescent="0.45">
      <c r="D3338" s="18"/>
      <c r="E3338" s="18"/>
      <c r="F3338" s="19"/>
      <c r="N3338" s="47"/>
    </row>
    <row r="3339" spans="4:14" s="20" customFormat="1" ht="13.5" x14ac:dyDescent="0.45">
      <c r="D3339" s="18"/>
      <c r="E3339" s="18"/>
      <c r="F3339" s="19"/>
      <c r="N3339" s="47"/>
    </row>
    <row r="3340" spans="4:14" s="20" customFormat="1" ht="13.5" x14ac:dyDescent="0.45">
      <c r="D3340" s="18"/>
      <c r="E3340" s="18"/>
      <c r="F3340" s="19"/>
      <c r="N3340" s="47"/>
    </row>
    <row r="3341" spans="4:14" s="20" customFormat="1" ht="13.5" x14ac:dyDescent="0.45">
      <c r="D3341" s="18"/>
      <c r="E3341" s="18"/>
      <c r="F3341" s="19"/>
      <c r="N3341" s="47"/>
    </row>
    <row r="3342" spans="4:14" s="20" customFormat="1" ht="13.5" x14ac:dyDescent="0.45">
      <c r="D3342" s="18"/>
      <c r="E3342" s="18"/>
      <c r="F3342" s="19"/>
      <c r="N3342" s="47"/>
    </row>
    <row r="3343" spans="4:14" s="20" customFormat="1" ht="13.5" x14ac:dyDescent="0.45">
      <c r="D3343" s="18"/>
      <c r="E3343" s="18"/>
      <c r="F3343" s="19"/>
      <c r="N3343" s="47"/>
    </row>
    <row r="3344" spans="4:14" s="20" customFormat="1" ht="13.5" x14ac:dyDescent="0.45">
      <c r="D3344" s="18"/>
      <c r="E3344" s="18"/>
      <c r="F3344" s="19"/>
      <c r="N3344" s="47"/>
    </row>
    <row r="3345" spans="4:14" s="20" customFormat="1" ht="13.5" x14ac:dyDescent="0.45">
      <c r="D3345" s="18"/>
      <c r="E3345" s="18"/>
      <c r="F3345" s="19"/>
      <c r="N3345" s="47"/>
    </row>
    <row r="3346" spans="4:14" s="20" customFormat="1" ht="13.5" x14ac:dyDescent="0.45">
      <c r="D3346" s="18"/>
      <c r="E3346" s="18"/>
      <c r="F3346" s="19"/>
      <c r="N3346" s="47"/>
    </row>
    <row r="3347" spans="4:14" s="20" customFormat="1" ht="13.5" x14ac:dyDescent="0.45">
      <c r="D3347" s="18"/>
      <c r="E3347" s="18"/>
      <c r="F3347" s="19"/>
      <c r="N3347" s="47"/>
    </row>
    <row r="3348" spans="4:14" s="20" customFormat="1" ht="13.5" x14ac:dyDescent="0.45">
      <c r="D3348" s="18"/>
      <c r="E3348" s="18"/>
      <c r="F3348" s="19"/>
      <c r="N3348" s="47"/>
    </row>
    <row r="3349" spans="4:14" s="20" customFormat="1" ht="13.5" x14ac:dyDescent="0.45">
      <c r="D3349" s="18"/>
      <c r="E3349" s="18"/>
      <c r="F3349" s="19"/>
      <c r="N3349" s="47"/>
    </row>
    <row r="3350" spans="4:14" s="20" customFormat="1" ht="13.5" x14ac:dyDescent="0.45">
      <c r="D3350" s="18"/>
      <c r="E3350" s="18"/>
      <c r="F3350" s="19"/>
      <c r="N3350" s="47"/>
    </row>
    <row r="3351" spans="4:14" s="20" customFormat="1" ht="13.5" x14ac:dyDescent="0.45">
      <c r="D3351" s="18"/>
      <c r="E3351" s="18"/>
      <c r="F3351" s="19"/>
      <c r="N3351" s="47"/>
    </row>
    <row r="3352" spans="4:14" s="20" customFormat="1" ht="13.5" x14ac:dyDescent="0.45">
      <c r="D3352" s="18"/>
      <c r="E3352" s="18"/>
      <c r="F3352" s="19"/>
      <c r="N3352" s="47"/>
    </row>
    <row r="3353" spans="4:14" s="20" customFormat="1" ht="13.5" x14ac:dyDescent="0.45">
      <c r="D3353" s="18"/>
      <c r="E3353" s="18"/>
      <c r="F3353" s="19"/>
      <c r="N3353" s="47"/>
    </row>
    <row r="3354" spans="4:14" s="20" customFormat="1" ht="13.5" x14ac:dyDescent="0.45">
      <c r="D3354" s="18"/>
      <c r="E3354" s="18"/>
      <c r="F3354" s="19"/>
      <c r="N3354" s="47"/>
    </row>
    <row r="3355" spans="4:14" s="20" customFormat="1" ht="13.5" x14ac:dyDescent="0.45">
      <c r="D3355" s="18"/>
      <c r="E3355" s="18"/>
      <c r="F3355" s="19"/>
      <c r="N3355" s="47"/>
    </row>
    <row r="3356" spans="4:14" s="20" customFormat="1" ht="13.5" x14ac:dyDescent="0.45">
      <c r="D3356" s="18"/>
      <c r="E3356" s="18"/>
      <c r="F3356" s="19"/>
      <c r="N3356" s="47"/>
    </row>
    <row r="3357" spans="4:14" s="20" customFormat="1" ht="13.5" x14ac:dyDescent="0.45">
      <c r="D3357" s="18"/>
      <c r="E3357" s="18"/>
      <c r="F3357" s="19"/>
      <c r="N3357" s="47"/>
    </row>
    <row r="3358" spans="4:14" s="20" customFormat="1" ht="13.5" x14ac:dyDescent="0.45">
      <c r="D3358" s="18"/>
      <c r="E3358" s="18"/>
      <c r="F3358" s="19"/>
      <c r="N3358" s="47"/>
    </row>
    <row r="3359" spans="4:14" s="20" customFormat="1" ht="13.5" x14ac:dyDescent="0.45">
      <c r="D3359" s="18"/>
      <c r="E3359" s="18"/>
      <c r="F3359" s="19"/>
      <c r="N3359" s="47"/>
    </row>
    <row r="3360" spans="4:14" s="20" customFormat="1" ht="13.5" x14ac:dyDescent="0.45">
      <c r="D3360" s="18"/>
      <c r="E3360" s="18"/>
      <c r="F3360" s="19"/>
      <c r="N3360" s="47"/>
    </row>
    <row r="3361" spans="4:14" s="20" customFormat="1" ht="13.5" x14ac:dyDescent="0.45">
      <c r="D3361" s="18"/>
      <c r="E3361" s="18"/>
      <c r="F3361" s="19"/>
      <c r="N3361" s="47"/>
    </row>
    <row r="3362" spans="4:14" s="20" customFormat="1" ht="13.5" x14ac:dyDescent="0.45">
      <c r="D3362" s="18"/>
      <c r="E3362" s="18"/>
      <c r="F3362" s="19"/>
      <c r="N3362" s="47"/>
    </row>
    <row r="3363" spans="4:14" s="20" customFormat="1" ht="13.5" x14ac:dyDescent="0.45">
      <c r="D3363" s="18"/>
      <c r="E3363" s="18"/>
      <c r="F3363" s="19"/>
      <c r="N3363" s="47"/>
    </row>
    <row r="3364" spans="4:14" s="20" customFormat="1" ht="13.5" x14ac:dyDescent="0.45">
      <c r="D3364" s="18"/>
      <c r="E3364" s="18"/>
      <c r="F3364" s="19"/>
      <c r="N3364" s="47"/>
    </row>
    <row r="3365" spans="4:14" s="20" customFormat="1" ht="13.5" x14ac:dyDescent="0.45">
      <c r="D3365" s="18"/>
      <c r="E3365" s="18"/>
      <c r="F3365" s="19"/>
      <c r="N3365" s="47"/>
    </row>
    <row r="3366" spans="4:14" s="20" customFormat="1" ht="13.5" x14ac:dyDescent="0.45">
      <c r="D3366" s="18"/>
      <c r="E3366" s="18"/>
      <c r="F3366" s="19"/>
      <c r="N3366" s="47"/>
    </row>
    <row r="3367" spans="4:14" s="20" customFormat="1" ht="13.5" x14ac:dyDescent="0.45">
      <c r="D3367" s="18"/>
      <c r="E3367" s="18"/>
      <c r="F3367" s="19"/>
      <c r="N3367" s="47"/>
    </row>
    <row r="3368" spans="4:14" s="20" customFormat="1" ht="13.5" x14ac:dyDescent="0.45">
      <c r="D3368" s="18"/>
      <c r="E3368" s="18"/>
      <c r="F3368" s="19"/>
      <c r="N3368" s="47"/>
    </row>
    <row r="3369" spans="4:14" s="20" customFormat="1" ht="13.5" x14ac:dyDescent="0.45">
      <c r="D3369" s="18"/>
      <c r="E3369" s="18"/>
      <c r="F3369" s="19"/>
      <c r="N3369" s="47"/>
    </row>
    <row r="3370" spans="4:14" s="20" customFormat="1" ht="13.5" x14ac:dyDescent="0.45">
      <c r="D3370" s="18"/>
      <c r="E3370" s="18"/>
      <c r="F3370" s="19"/>
      <c r="N3370" s="47"/>
    </row>
    <row r="3371" spans="4:14" s="20" customFormat="1" ht="13.5" x14ac:dyDescent="0.45">
      <c r="D3371" s="18"/>
      <c r="E3371" s="18"/>
      <c r="F3371" s="19"/>
      <c r="N3371" s="47"/>
    </row>
    <row r="3372" spans="4:14" s="20" customFormat="1" ht="13.5" x14ac:dyDescent="0.45">
      <c r="D3372" s="18"/>
      <c r="E3372" s="18"/>
      <c r="F3372" s="19"/>
      <c r="N3372" s="47"/>
    </row>
    <row r="3373" spans="4:14" s="20" customFormat="1" ht="13.5" x14ac:dyDescent="0.45">
      <c r="D3373" s="18"/>
      <c r="E3373" s="18"/>
      <c r="F3373" s="19"/>
      <c r="N3373" s="47"/>
    </row>
    <row r="3374" spans="4:14" s="20" customFormat="1" ht="13.5" x14ac:dyDescent="0.45">
      <c r="D3374" s="18"/>
      <c r="E3374" s="18"/>
      <c r="F3374" s="19"/>
      <c r="N3374" s="47"/>
    </row>
    <row r="3375" spans="4:14" s="20" customFormat="1" ht="13.5" x14ac:dyDescent="0.45">
      <c r="D3375" s="18"/>
      <c r="E3375" s="18"/>
      <c r="F3375" s="19"/>
      <c r="N3375" s="47"/>
    </row>
    <row r="3376" spans="4:14" s="20" customFormat="1" ht="13.5" x14ac:dyDescent="0.45">
      <c r="D3376" s="18"/>
      <c r="E3376" s="18"/>
      <c r="F3376" s="19"/>
      <c r="N3376" s="47"/>
    </row>
    <row r="3377" spans="4:14" s="20" customFormat="1" ht="13.5" x14ac:dyDescent="0.45">
      <c r="D3377" s="18"/>
      <c r="E3377" s="18"/>
      <c r="F3377" s="19"/>
      <c r="N3377" s="47"/>
    </row>
    <row r="3378" spans="4:14" s="20" customFormat="1" ht="13.5" x14ac:dyDescent="0.45">
      <c r="D3378" s="18"/>
      <c r="E3378" s="18"/>
      <c r="F3378" s="19"/>
      <c r="N3378" s="47"/>
    </row>
    <row r="3379" spans="4:14" s="20" customFormat="1" ht="13.5" x14ac:dyDescent="0.45">
      <c r="D3379" s="18"/>
      <c r="E3379" s="18"/>
      <c r="F3379" s="19"/>
      <c r="N3379" s="47"/>
    </row>
    <row r="3380" spans="4:14" s="20" customFormat="1" ht="13.5" x14ac:dyDescent="0.45">
      <c r="D3380" s="18"/>
      <c r="E3380" s="18"/>
      <c r="F3380" s="19"/>
      <c r="N3380" s="47"/>
    </row>
    <row r="3381" spans="4:14" s="20" customFormat="1" ht="13.5" x14ac:dyDescent="0.45">
      <c r="D3381" s="18"/>
      <c r="E3381" s="18"/>
      <c r="F3381" s="19"/>
      <c r="N3381" s="47"/>
    </row>
    <row r="3382" spans="4:14" s="20" customFormat="1" ht="13.5" x14ac:dyDescent="0.45">
      <c r="D3382" s="18"/>
      <c r="E3382" s="18"/>
      <c r="F3382" s="19"/>
      <c r="N3382" s="47"/>
    </row>
    <row r="3383" spans="4:14" s="20" customFormat="1" ht="13.5" x14ac:dyDescent="0.45">
      <c r="D3383" s="18"/>
      <c r="E3383" s="18"/>
      <c r="F3383" s="19"/>
      <c r="N3383" s="47"/>
    </row>
    <row r="3384" spans="4:14" s="20" customFormat="1" ht="13.5" x14ac:dyDescent="0.45">
      <c r="D3384" s="18"/>
      <c r="E3384" s="18"/>
      <c r="F3384" s="19"/>
      <c r="N3384" s="47"/>
    </row>
    <row r="3385" spans="4:14" s="20" customFormat="1" ht="13.5" x14ac:dyDescent="0.45">
      <c r="D3385" s="18"/>
      <c r="E3385" s="18"/>
      <c r="F3385" s="19"/>
      <c r="N3385" s="47"/>
    </row>
    <row r="3386" spans="4:14" s="20" customFormat="1" ht="13.5" x14ac:dyDescent="0.45">
      <c r="D3386" s="18"/>
      <c r="E3386" s="18"/>
      <c r="F3386" s="19"/>
      <c r="N3386" s="47"/>
    </row>
    <row r="3387" spans="4:14" s="20" customFormat="1" ht="13.5" x14ac:dyDescent="0.45">
      <c r="D3387" s="18"/>
      <c r="E3387" s="18"/>
      <c r="F3387" s="19"/>
      <c r="N3387" s="47"/>
    </row>
    <row r="3388" spans="4:14" s="20" customFormat="1" ht="13.5" x14ac:dyDescent="0.45">
      <c r="D3388" s="18"/>
      <c r="E3388" s="18"/>
      <c r="F3388" s="19"/>
      <c r="N3388" s="47"/>
    </row>
    <row r="3389" spans="4:14" s="20" customFormat="1" ht="13.5" x14ac:dyDescent="0.45">
      <c r="D3389" s="18"/>
      <c r="E3389" s="18"/>
      <c r="F3389" s="19"/>
      <c r="N3389" s="47"/>
    </row>
    <row r="3390" spans="4:14" s="20" customFormat="1" ht="13.5" x14ac:dyDescent="0.45">
      <c r="D3390" s="18"/>
      <c r="E3390" s="18"/>
      <c r="F3390" s="19"/>
      <c r="N3390" s="47"/>
    </row>
    <row r="3391" spans="4:14" s="20" customFormat="1" ht="13.5" x14ac:dyDescent="0.45">
      <c r="D3391" s="18"/>
      <c r="E3391" s="18"/>
      <c r="F3391" s="19"/>
      <c r="N3391" s="47"/>
    </row>
    <row r="3392" spans="4:14" s="20" customFormat="1" ht="13.5" x14ac:dyDescent="0.45">
      <c r="D3392" s="18"/>
      <c r="E3392" s="18"/>
      <c r="F3392" s="19"/>
      <c r="N3392" s="47"/>
    </row>
    <row r="3393" spans="4:14" s="20" customFormat="1" ht="13.5" x14ac:dyDescent="0.45">
      <c r="D3393" s="18"/>
      <c r="E3393" s="18"/>
      <c r="F3393" s="19"/>
      <c r="N3393" s="47"/>
    </row>
    <row r="3394" spans="4:14" s="20" customFormat="1" ht="13.5" x14ac:dyDescent="0.45">
      <c r="D3394" s="18"/>
      <c r="E3394" s="18"/>
      <c r="F3394" s="19"/>
      <c r="N3394" s="47"/>
    </row>
    <row r="3395" spans="4:14" s="20" customFormat="1" ht="13.5" x14ac:dyDescent="0.45">
      <c r="D3395" s="18"/>
      <c r="E3395" s="18"/>
      <c r="F3395" s="19"/>
      <c r="N3395" s="47"/>
    </row>
    <row r="3396" spans="4:14" s="20" customFormat="1" ht="13.5" x14ac:dyDescent="0.45">
      <c r="D3396" s="18"/>
      <c r="E3396" s="18"/>
      <c r="F3396" s="19"/>
      <c r="N3396" s="47"/>
    </row>
    <row r="3397" spans="4:14" s="20" customFormat="1" ht="13.5" x14ac:dyDescent="0.45">
      <c r="D3397" s="18"/>
      <c r="E3397" s="18"/>
      <c r="F3397" s="19"/>
      <c r="N3397" s="47"/>
    </row>
    <row r="3398" spans="4:14" s="20" customFormat="1" ht="13.5" x14ac:dyDescent="0.45">
      <c r="D3398" s="18"/>
      <c r="E3398" s="18"/>
      <c r="F3398" s="19"/>
      <c r="N3398" s="47"/>
    </row>
    <row r="3399" spans="4:14" s="20" customFormat="1" ht="13.5" x14ac:dyDescent="0.45">
      <c r="D3399" s="18"/>
      <c r="E3399" s="18"/>
      <c r="F3399" s="19"/>
      <c r="N3399" s="47"/>
    </row>
    <row r="3400" spans="4:14" s="20" customFormat="1" ht="13.5" x14ac:dyDescent="0.45">
      <c r="D3400" s="18"/>
      <c r="E3400" s="18"/>
      <c r="F3400" s="19"/>
      <c r="N3400" s="47"/>
    </row>
    <row r="3401" spans="4:14" s="20" customFormat="1" ht="13.5" x14ac:dyDescent="0.45">
      <c r="D3401" s="18"/>
      <c r="E3401" s="18"/>
      <c r="F3401" s="19"/>
      <c r="N3401" s="47"/>
    </row>
    <row r="3402" spans="4:14" s="20" customFormat="1" ht="13.5" x14ac:dyDescent="0.45">
      <c r="D3402" s="18"/>
      <c r="E3402" s="18"/>
      <c r="F3402" s="19"/>
      <c r="N3402" s="47"/>
    </row>
    <row r="3403" spans="4:14" s="20" customFormat="1" ht="13.5" x14ac:dyDescent="0.45">
      <c r="D3403" s="18"/>
      <c r="E3403" s="18"/>
      <c r="F3403" s="19"/>
      <c r="N3403" s="47"/>
    </row>
    <row r="3404" spans="4:14" s="20" customFormat="1" ht="13.5" x14ac:dyDescent="0.45">
      <c r="D3404" s="18"/>
      <c r="E3404" s="18"/>
      <c r="F3404" s="19"/>
      <c r="N3404" s="47"/>
    </row>
    <row r="3405" spans="4:14" s="20" customFormat="1" ht="13.5" x14ac:dyDescent="0.45">
      <c r="D3405" s="18"/>
      <c r="E3405" s="18"/>
      <c r="F3405" s="19"/>
      <c r="N3405" s="47"/>
    </row>
    <row r="3406" spans="4:14" s="20" customFormat="1" ht="13.5" x14ac:dyDescent="0.45">
      <c r="D3406" s="18"/>
      <c r="E3406" s="18"/>
      <c r="F3406" s="19"/>
      <c r="N3406" s="47"/>
    </row>
    <row r="3407" spans="4:14" s="20" customFormat="1" ht="13.5" x14ac:dyDescent="0.45">
      <c r="D3407" s="18"/>
      <c r="E3407" s="18"/>
      <c r="F3407" s="19"/>
      <c r="N3407" s="47"/>
    </row>
    <row r="3408" spans="4:14" s="20" customFormat="1" ht="13.5" x14ac:dyDescent="0.45">
      <c r="D3408" s="18"/>
      <c r="E3408" s="18"/>
      <c r="F3408" s="19"/>
      <c r="N3408" s="47"/>
    </row>
    <row r="3409" spans="4:14" s="20" customFormat="1" ht="13.5" x14ac:dyDescent="0.45">
      <c r="D3409" s="18"/>
      <c r="E3409" s="18"/>
      <c r="F3409" s="19"/>
      <c r="N3409" s="47"/>
    </row>
    <row r="3410" spans="4:14" s="20" customFormat="1" ht="13.5" x14ac:dyDescent="0.45">
      <c r="D3410" s="18"/>
      <c r="E3410" s="18"/>
      <c r="F3410" s="19"/>
      <c r="N3410" s="47"/>
    </row>
    <row r="3411" spans="4:14" s="20" customFormat="1" ht="13.5" x14ac:dyDescent="0.45">
      <c r="D3411" s="18"/>
      <c r="E3411" s="18"/>
      <c r="F3411" s="19"/>
      <c r="N3411" s="47"/>
    </row>
    <row r="3412" spans="4:14" s="20" customFormat="1" ht="13.5" x14ac:dyDescent="0.45">
      <c r="D3412" s="18"/>
      <c r="E3412" s="18"/>
      <c r="F3412" s="19"/>
      <c r="N3412" s="47"/>
    </row>
    <row r="3413" spans="4:14" s="20" customFormat="1" ht="13.5" x14ac:dyDescent="0.45">
      <c r="D3413" s="18"/>
      <c r="E3413" s="18"/>
      <c r="F3413" s="19"/>
      <c r="N3413" s="47"/>
    </row>
    <row r="3414" spans="4:14" s="20" customFormat="1" ht="13.5" x14ac:dyDescent="0.45">
      <c r="D3414" s="18"/>
      <c r="E3414" s="18"/>
      <c r="F3414" s="19"/>
      <c r="N3414" s="47"/>
    </row>
    <row r="3415" spans="4:14" s="20" customFormat="1" ht="13.5" x14ac:dyDescent="0.45">
      <c r="D3415" s="18"/>
      <c r="E3415" s="18"/>
      <c r="F3415" s="19"/>
      <c r="N3415" s="47"/>
    </row>
    <row r="3416" spans="4:14" s="20" customFormat="1" ht="13.5" x14ac:dyDescent="0.45">
      <c r="D3416" s="18"/>
      <c r="E3416" s="18"/>
      <c r="F3416" s="19"/>
      <c r="N3416" s="47"/>
    </row>
    <row r="3417" spans="4:14" s="20" customFormat="1" ht="13.5" x14ac:dyDescent="0.45">
      <c r="D3417" s="18"/>
      <c r="E3417" s="18"/>
      <c r="F3417" s="19"/>
      <c r="N3417" s="47"/>
    </row>
    <row r="3418" spans="4:14" s="20" customFormat="1" ht="13.5" x14ac:dyDescent="0.45">
      <c r="D3418" s="18"/>
      <c r="E3418" s="18"/>
      <c r="F3418" s="19"/>
      <c r="N3418" s="47"/>
    </row>
    <row r="3419" spans="4:14" s="20" customFormat="1" ht="13.5" x14ac:dyDescent="0.45">
      <c r="D3419" s="18"/>
      <c r="E3419" s="18"/>
      <c r="F3419" s="19"/>
      <c r="N3419" s="47"/>
    </row>
    <row r="3420" spans="4:14" s="20" customFormat="1" ht="13.5" x14ac:dyDescent="0.45">
      <c r="D3420" s="18"/>
      <c r="E3420" s="18"/>
      <c r="F3420" s="19"/>
      <c r="N3420" s="47"/>
    </row>
    <row r="3421" spans="4:14" s="20" customFormat="1" ht="13.5" x14ac:dyDescent="0.45">
      <c r="D3421" s="18"/>
      <c r="E3421" s="18"/>
      <c r="F3421" s="19"/>
      <c r="N3421" s="47"/>
    </row>
    <row r="3422" spans="4:14" s="20" customFormat="1" ht="13.5" x14ac:dyDescent="0.45">
      <c r="D3422" s="18"/>
      <c r="E3422" s="18"/>
      <c r="F3422" s="19"/>
      <c r="N3422" s="47"/>
    </row>
    <row r="3423" spans="4:14" s="20" customFormat="1" ht="13.5" x14ac:dyDescent="0.45">
      <c r="D3423" s="18"/>
      <c r="E3423" s="18"/>
      <c r="F3423" s="19"/>
      <c r="N3423" s="47"/>
    </row>
    <row r="3424" spans="4:14" s="20" customFormat="1" ht="13.5" x14ac:dyDescent="0.45">
      <c r="D3424" s="18"/>
      <c r="E3424" s="18"/>
      <c r="F3424" s="19"/>
      <c r="N3424" s="47"/>
    </row>
    <row r="3425" spans="4:14" s="20" customFormat="1" ht="13.5" x14ac:dyDescent="0.45">
      <c r="D3425" s="18"/>
      <c r="E3425" s="18"/>
      <c r="F3425" s="19"/>
      <c r="N3425" s="47"/>
    </row>
    <row r="3426" spans="4:14" s="20" customFormat="1" ht="13.5" x14ac:dyDescent="0.45">
      <c r="D3426" s="18"/>
      <c r="E3426" s="18"/>
      <c r="F3426" s="19"/>
      <c r="N3426" s="47"/>
    </row>
    <row r="3427" spans="4:14" s="20" customFormat="1" ht="13.5" x14ac:dyDescent="0.45">
      <c r="D3427" s="18"/>
      <c r="E3427" s="18"/>
      <c r="F3427" s="19"/>
      <c r="N3427" s="47"/>
    </row>
    <row r="3428" spans="4:14" s="20" customFormat="1" ht="13.5" x14ac:dyDescent="0.45">
      <c r="D3428" s="18"/>
      <c r="E3428" s="18"/>
      <c r="F3428" s="19"/>
      <c r="N3428" s="47"/>
    </row>
    <row r="3429" spans="4:14" s="20" customFormat="1" ht="13.5" x14ac:dyDescent="0.45">
      <c r="D3429" s="18"/>
      <c r="E3429" s="18"/>
      <c r="F3429" s="19"/>
      <c r="N3429" s="47"/>
    </row>
    <row r="3430" spans="4:14" s="20" customFormat="1" ht="13.5" x14ac:dyDescent="0.45">
      <c r="D3430" s="18"/>
      <c r="E3430" s="18"/>
      <c r="F3430" s="19"/>
      <c r="N3430" s="47"/>
    </row>
    <row r="3431" spans="4:14" s="20" customFormat="1" ht="13.5" x14ac:dyDescent="0.45">
      <c r="D3431" s="18"/>
      <c r="E3431" s="18"/>
      <c r="F3431" s="19"/>
      <c r="N3431" s="47"/>
    </row>
    <row r="3432" spans="4:14" s="20" customFormat="1" ht="13.5" x14ac:dyDescent="0.45">
      <c r="D3432" s="18"/>
      <c r="E3432" s="18"/>
      <c r="F3432" s="19"/>
      <c r="N3432" s="47"/>
    </row>
    <row r="3433" spans="4:14" s="20" customFormat="1" ht="13.5" x14ac:dyDescent="0.45">
      <c r="D3433" s="18"/>
      <c r="E3433" s="18"/>
      <c r="F3433" s="19"/>
      <c r="N3433" s="47"/>
    </row>
    <row r="3434" spans="4:14" s="20" customFormat="1" ht="13.5" x14ac:dyDescent="0.45">
      <c r="D3434" s="18"/>
      <c r="E3434" s="18"/>
      <c r="F3434" s="19"/>
      <c r="N3434" s="47"/>
    </row>
    <row r="3435" spans="4:14" s="20" customFormat="1" ht="13.5" x14ac:dyDescent="0.45">
      <c r="D3435" s="18"/>
      <c r="E3435" s="18"/>
      <c r="F3435" s="19"/>
      <c r="N3435" s="47"/>
    </row>
    <row r="3436" spans="4:14" s="20" customFormat="1" ht="13.5" x14ac:dyDescent="0.45">
      <c r="D3436" s="18"/>
      <c r="E3436" s="18"/>
      <c r="F3436" s="19"/>
      <c r="N3436" s="47"/>
    </row>
    <row r="3437" spans="4:14" s="20" customFormat="1" ht="13.5" x14ac:dyDescent="0.45">
      <c r="D3437" s="18"/>
      <c r="E3437" s="18"/>
      <c r="F3437" s="19"/>
      <c r="N3437" s="47"/>
    </row>
    <row r="3438" spans="4:14" s="20" customFormat="1" ht="13.5" x14ac:dyDescent="0.45">
      <c r="D3438" s="18"/>
      <c r="E3438" s="18"/>
      <c r="F3438" s="19"/>
      <c r="N3438" s="47"/>
    </row>
    <row r="3439" spans="4:14" s="20" customFormat="1" ht="13.5" x14ac:dyDescent="0.45">
      <c r="D3439" s="18"/>
      <c r="E3439" s="18"/>
      <c r="F3439" s="19"/>
      <c r="N3439" s="47"/>
    </row>
    <row r="3440" spans="4:14" s="20" customFormat="1" ht="13.5" x14ac:dyDescent="0.45">
      <c r="D3440" s="18"/>
      <c r="E3440" s="18"/>
      <c r="F3440" s="19"/>
      <c r="N3440" s="47"/>
    </row>
    <row r="3441" spans="4:14" s="20" customFormat="1" ht="13.5" x14ac:dyDescent="0.45">
      <c r="D3441" s="18"/>
      <c r="E3441" s="18"/>
      <c r="F3441" s="19"/>
      <c r="N3441" s="47"/>
    </row>
    <row r="3442" spans="4:14" s="20" customFormat="1" ht="13.5" x14ac:dyDescent="0.45">
      <c r="D3442" s="18"/>
      <c r="E3442" s="18"/>
      <c r="F3442" s="19"/>
      <c r="N3442" s="47"/>
    </row>
    <row r="3443" spans="4:14" s="20" customFormat="1" ht="13.5" x14ac:dyDescent="0.45">
      <c r="D3443" s="18"/>
      <c r="E3443" s="18"/>
      <c r="F3443" s="19"/>
      <c r="N3443" s="47"/>
    </row>
    <row r="3444" spans="4:14" s="20" customFormat="1" ht="13.5" x14ac:dyDescent="0.45">
      <c r="D3444" s="18"/>
      <c r="E3444" s="18"/>
      <c r="F3444" s="19"/>
      <c r="N3444" s="47"/>
    </row>
    <row r="3445" spans="4:14" s="20" customFormat="1" ht="13.5" x14ac:dyDescent="0.45">
      <c r="D3445" s="18"/>
      <c r="E3445" s="18"/>
      <c r="F3445" s="19"/>
      <c r="N3445" s="47"/>
    </row>
    <row r="3446" spans="4:14" s="20" customFormat="1" ht="13.5" x14ac:dyDescent="0.45">
      <c r="D3446" s="18"/>
      <c r="E3446" s="18"/>
      <c r="F3446" s="19"/>
      <c r="N3446" s="47"/>
    </row>
    <row r="3447" spans="4:14" s="20" customFormat="1" ht="13.5" x14ac:dyDescent="0.45">
      <c r="D3447" s="18"/>
      <c r="E3447" s="18"/>
      <c r="F3447" s="19"/>
      <c r="N3447" s="47"/>
    </row>
    <row r="3448" spans="4:14" s="20" customFormat="1" ht="13.5" x14ac:dyDescent="0.45">
      <c r="D3448" s="18"/>
      <c r="E3448" s="18"/>
      <c r="F3448" s="19"/>
      <c r="N3448" s="47"/>
    </row>
    <row r="3449" spans="4:14" s="20" customFormat="1" ht="13.5" x14ac:dyDescent="0.45">
      <c r="D3449" s="18"/>
      <c r="E3449" s="18"/>
      <c r="F3449" s="19"/>
      <c r="N3449" s="47"/>
    </row>
    <row r="3450" spans="4:14" s="20" customFormat="1" ht="13.5" x14ac:dyDescent="0.45">
      <c r="D3450" s="18"/>
      <c r="E3450" s="18"/>
      <c r="F3450" s="19"/>
      <c r="N3450" s="47"/>
    </row>
    <row r="3451" spans="4:14" s="20" customFormat="1" ht="13.5" x14ac:dyDescent="0.45">
      <c r="D3451" s="18"/>
      <c r="E3451" s="18"/>
      <c r="F3451" s="19"/>
      <c r="N3451" s="47"/>
    </row>
    <row r="3452" spans="4:14" s="20" customFormat="1" ht="13.5" x14ac:dyDescent="0.45">
      <c r="D3452" s="18"/>
      <c r="E3452" s="18"/>
      <c r="F3452" s="19"/>
      <c r="N3452" s="47"/>
    </row>
    <row r="3453" spans="4:14" s="20" customFormat="1" ht="13.5" x14ac:dyDescent="0.45">
      <c r="D3453" s="18"/>
      <c r="E3453" s="18"/>
      <c r="F3453" s="19"/>
      <c r="N3453" s="47"/>
    </row>
    <row r="3454" spans="4:14" s="20" customFormat="1" ht="13.5" x14ac:dyDescent="0.45">
      <c r="D3454" s="18"/>
      <c r="E3454" s="18"/>
      <c r="F3454" s="19"/>
      <c r="N3454" s="47"/>
    </row>
    <row r="3455" spans="4:14" s="20" customFormat="1" ht="13.5" x14ac:dyDescent="0.45">
      <c r="D3455" s="18"/>
      <c r="E3455" s="18"/>
      <c r="F3455" s="19"/>
      <c r="N3455" s="47"/>
    </row>
    <row r="3456" spans="4:14" s="20" customFormat="1" ht="13.5" x14ac:dyDescent="0.45">
      <c r="D3456" s="18"/>
      <c r="E3456" s="18"/>
      <c r="F3456" s="19"/>
      <c r="N3456" s="47"/>
    </row>
    <row r="3457" spans="4:14" s="20" customFormat="1" ht="13.5" x14ac:dyDescent="0.45">
      <c r="D3457" s="18"/>
      <c r="E3457" s="18"/>
      <c r="F3457" s="19"/>
      <c r="N3457" s="47"/>
    </row>
    <row r="3458" spans="4:14" s="20" customFormat="1" ht="13.5" x14ac:dyDescent="0.45">
      <c r="D3458" s="18"/>
      <c r="E3458" s="18"/>
      <c r="F3458" s="19"/>
      <c r="N3458" s="47"/>
    </row>
    <row r="3459" spans="4:14" s="20" customFormat="1" ht="13.5" x14ac:dyDescent="0.45">
      <c r="D3459" s="18"/>
      <c r="E3459" s="18"/>
      <c r="F3459" s="19"/>
      <c r="N3459" s="47"/>
    </row>
    <row r="3460" spans="4:14" s="20" customFormat="1" ht="13.5" x14ac:dyDescent="0.45">
      <c r="D3460" s="18"/>
      <c r="E3460" s="18"/>
      <c r="F3460" s="19"/>
      <c r="N3460" s="47"/>
    </row>
    <row r="3461" spans="4:14" s="20" customFormat="1" ht="13.5" x14ac:dyDescent="0.45">
      <c r="D3461" s="18"/>
      <c r="E3461" s="18"/>
      <c r="F3461" s="19"/>
      <c r="N3461" s="47"/>
    </row>
    <row r="3462" spans="4:14" s="20" customFormat="1" ht="13.5" x14ac:dyDescent="0.45">
      <c r="D3462" s="18"/>
      <c r="E3462" s="18"/>
      <c r="F3462" s="19"/>
      <c r="N3462" s="47"/>
    </row>
    <row r="3463" spans="4:14" s="20" customFormat="1" ht="13.5" x14ac:dyDescent="0.45">
      <c r="D3463" s="18"/>
      <c r="E3463" s="18"/>
      <c r="F3463" s="19"/>
      <c r="N3463" s="47"/>
    </row>
    <row r="3464" spans="4:14" s="20" customFormat="1" ht="13.5" x14ac:dyDescent="0.45">
      <c r="D3464" s="18"/>
      <c r="E3464" s="18"/>
      <c r="F3464" s="19"/>
      <c r="N3464" s="47"/>
    </row>
    <row r="3465" spans="4:14" s="20" customFormat="1" ht="13.5" x14ac:dyDescent="0.45">
      <c r="D3465" s="18"/>
      <c r="E3465" s="18"/>
      <c r="F3465" s="19"/>
      <c r="N3465" s="47"/>
    </row>
    <row r="3466" spans="4:14" s="20" customFormat="1" ht="13.5" x14ac:dyDescent="0.45">
      <c r="D3466" s="18"/>
      <c r="E3466" s="18"/>
      <c r="F3466" s="19"/>
      <c r="N3466" s="47"/>
    </row>
    <row r="3467" spans="4:14" s="20" customFormat="1" ht="13.5" x14ac:dyDescent="0.45">
      <c r="D3467" s="18"/>
      <c r="E3467" s="18"/>
      <c r="F3467" s="19"/>
      <c r="N3467" s="47"/>
    </row>
    <row r="3468" spans="4:14" s="20" customFormat="1" ht="13.5" x14ac:dyDescent="0.45">
      <c r="D3468" s="18"/>
      <c r="E3468" s="18"/>
      <c r="F3468" s="19"/>
      <c r="N3468" s="47"/>
    </row>
    <row r="3469" spans="4:14" s="20" customFormat="1" ht="13.5" x14ac:dyDescent="0.45">
      <c r="D3469" s="18"/>
      <c r="E3469" s="18"/>
      <c r="F3469" s="19"/>
      <c r="N3469" s="47"/>
    </row>
    <row r="3470" spans="4:14" s="20" customFormat="1" ht="13.5" x14ac:dyDescent="0.45">
      <c r="D3470" s="18"/>
      <c r="E3470" s="18"/>
      <c r="F3470" s="19"/>
      <c r="N3470" s="47"/>
    </row>
    <row r="3471" spans="4:14" s="20" customFormat="1" ht="13.5" x14ac:dyDescent="0.45">
      <c r="D3471" s="18"/>
      <c r="E3471" s="18"/>
      <c r="F3471" s="19"/>
      <c r="N3471" s="47"/>
    </row>
    <row r="3472" spans="4:14" s="20" customFormat="1" ht="13.5" x14ac:dyDescent="0.45">
      <c r="D3472" s="18"/>
      <c r="E3472" s="18"/>
      <c r="F3472" s="19"/>
      <c r="N3472" s="47"/>
    </row>
    <row r="3473" spans="4:14" s="20" customFormat="1" ht="13.5" x14ac:dyDescent="0.45">
      <c r="D3473" s="18"/>
      <c r="E3473" s="18"/>
      <c r="F3473" s="19"/>
      <c r="N3473" s="47"/>
    </row>
    <row r="3474" spans="4:14" s="20" customFormat="1" ht="13.5" x14ac:dyDescent="0.45">
      <c r="D3474" s="18"/>
      <c r="E3474" s="18"/>
      <c r="F3474" s="19"/>
      <c r="N3474" s="47"/>
    </row>
    <row r="3475" spans="4:14" s="20" customFormat="1" ht="13.5" x14ac:dyDescent="0.45">
      <c r="D3475" s="18"/>
      <c r="E3475" s="18"/>
      <c r="F3475" s="19"/>
      <c r="N3475" s="47"/>
    </row>
    <row r="3476" spans="4:14" s="20" customFormat="1" ht="13.5" x14ac:dyDescent="0.45">
      <c r="D3476" s="18"/>
      <c r="E3476" s="18"/>
      <c r="F3476" s="19"/>
      <c r="N3476" s="47"/>
    </row>
    <row r="3477" spans="4:14" s="20" customFormat="1" ht="13.5" x14ac:dyDescent="0.45">
      <c r="D3477" s="18"/>
      <c r="E3477" s="18"/>
      <c r="F3477" s="19"/>
      <c r="N3477" s="47"/>
    </row>
    <row r="3478" spans="4:14" s="20" customFormat="1" ht="13.5" x14ac:dyDescent="0.45">
      <c r="D3478" s="18"/>
      <c r="E3478" s="18"/>
      <c r="F3478" s="19"/>
      <c r="N3478" s="47"/>
    </row>
    <row r="3479" spans="4:14" s="20" customFormat="1" ht="13.5" x14ac:dyDescent="0.45">
      <c r="D3479" s="18"/>
      <c r="E3479" s="18"/>
      <c r="F3479" s="19"/>
      <c r="N3479" s="47"/>
    </row>
    <row r="3480" spans="4:14" s="20" customFormat="1" ht="13.5" x14ac:dyDescent="0.45">
      <c r="D3480" s="18"/>
      <c r="E3480" s="18"/>
      <c r="F3480" s="19"/>
      <c r="N3480" s="47"/>
    </row>
    <row r="3481" spans="4:14" s="20" customFormat="1" ht="13.5" x14ac:dyDescent="0.45">
      <c r="D3481" s="18"/>
      <c r="E3481" s="18"/>
      <c r="F3481" s="19"/>
      <c r="N3481" s="47"/>
    </row>
    <row r="3482" spans="4:14" s="20" customFormat="1" ht="13.5" x14ac:dyDescent="0.45">
      <c r="D3482" s="18"/>
      <c r="E3482" s="18"/>
      <c r="F3482" s="19"/>
      <c r="N3482" s="47"/>
    </row>
    <row r="3483" spans="4:14" s="20" customFormat="1" ht="13.5" x14ac:dyDescent="0.45">
      <c r="D3483" s="18"/>
      <c r="E3483" s="18"/>
      <c r="F3483" s="19"/>
      <c r="N3483" s="47"/>
    </row>
    <row r="3484" spans="4:14" s="20" customFormat="1" ht="13.5" x14ac:dyDescent="0.45">
      <c r="D3484" s="18"/>
      <c r="E3484" s="18"/>
      <c r="F3484" s="19"/>
      <c r="N3484" s="47"/>
    </row>
    <row r="3485" spans="4:14" s="20" customFormat="1" ht="13.5" x14ac:dyDescent="0.45">
      <c r="D3485" s="18"/>
      <c r="E3485" s="18"/>
      <c r="F3485" s="19"/>
      <c r="N3485" s="47"/>
    </row>
    <row r="3486" spans="4:14" s="20" customFormat="1" ht="13.5" x14ac:dyDescent="0.45">
      <c r="D3486" s="18"/>
      <c r="E3486" s="18"/>
      <c r="F3486" s="19"/>
      <c r="N3486" s="47"/>
    </row>
    <row r="3487" spans="4:14" s="20" customFormat="1" ht="13.5" x14ac:dyDescent="0.45">
      <c r="D3487" s="18"/>
      <c r="E3487" s="18"/>
      <c r="F3487" s="19"/>
      <c r="N3487" s="47"/>
    </row>
    <row r="3488" spans="4:14" s="20" customFormat="1" ht="13.5" x14ac:dyDescent="0.45">
      <c r="D3488" s="18"/>
      <c r="E3488" s="18"/>
      <c r="F3488" s="19"/>
      <c r="N3488" s="47"/>
    </row>
    <row r="3489" spans="4:14" s="20" customFormat="1" ht="13.5" x14ac:dyDescent="0.45">
      <c r="D3489" s="18"/>
      <c r="E3489" s="18"/>
      <c r="F3489" s="19"/>
      <c r="N3489" s="47"/>
    </row>
    <row r="3490" spans="4:14" s="20" customFormat="1" ht="13.5" x14ac:dyDescent="0.45">
      <c r="D3490" s="18"/>
      <c r="E3490" s="18"/>
      <c r="F3490" s="19"/>
      <c r="N3490" s="47"/>
    </row>
    <row r="3491" spans="4:14" s="20" customFormat="1" ht="13.5" x14ac:dyDescent="0.45">
      <c r="D3491" s="18"/>
      <c r="E3491" s="18"/>
      <c r="F3491" s="19"/>
      <c r="N3491" s="47"/>
    </row>
    <row r="3492" spans="4:14" s="20" customFormat="1" ht="13.5" x14ac:dyDescent="0.45">
      <c r="D3492" s="18"/>
      <c r="E3492" s="18"/>
      <c r="F3492" s="19"/>
      <c r="N3492" s="47"/>
    </row>
    <row r="3493" spans="4:14" s="20" customFormat="1" ht="13.5" x14ac:dyDescent="0.45">
      <c r="D3493" s="18"/>
      <c r="E3493" s="18"/>
      <c r="F3493" s="19"/>
      <c r="N3493" s="47"/>
    </row>
    <row r="3494" spans="4:14" s="20" customFormat="1" ht="13.5" x14ac:dyDescent="0.45">
      <c r="D3494" s="18"/>
      <c r="E3494" s="18"/>
      <c r="F3494" s="19"/>
      <c r="N3494" s="47"/>
    </row>
    <row r="3495" spans="4:14" s="20" customFormat="1" ht="13.5" x14ac:dyDescent="0.45">
      <c r="D3495" s="18"/>
      <c r="E3495" s="18"/>
      <c r="F3495" s="19"/>
      <c r="N3495" s="47"/>
    </row>
    <row r="3496" spans="4:14" s="20" customFormat="1" ht="13.5" x14ac:dyDescent="0.45">
      <c r="D3496" s="18"/>
      <c r="E3496" s="18"/>
      <c r="F3496" s="19"/>
      <c r="N3496" s="47"/>
    </row>
    <row r="3497" spans="4:14" s="20" customFormat="1" ht="13.5" x14ac:dyDescent="0.45">
      <c r="D3497" s="18"/>
      <c r="E3497" s="18"/>
      <c r="F3497" s="19"/>
      <c r="N3497" s="47"/>
    </row>
    <row r="3498" spans="4:14" s="20" customFormat="1" ht="13.5" x14ac:dyDescent="0.45">
      <c r="D3498" s="18"/>
      <c r="E3498" s="18"/>
      <c r="F3498" s="19"/>
      <c r="N3498" s="47"/>
    </row>
    <row r="3499" spans="4:14" s="20" customFormat="1" ht="13.5" x14ac:dyDescent="0.45">
      <c r="D3499" s="18"/>
      <c r="E3499" s="18"/>
      <c r="F3499" s="19"/>
      <c r="N3499" s="47"/>
    </row>
    <row r="3500" spans="4:14" s="20" customFormat="1" ht="13.5" x14ac:dyDescent="0.45">
      <c r="D3500" s="18"/>
      <c r="E3500" s="18"/>
      <c r="F3500" s="19"/>
      <c r="N3500" s="47"/>
    </row>
    <row r="3501" spans="4:14" s="20" customFormat="1" ht="13.5" x14ac:dyDescent="0.45">
      <c r="D3501" s="18"/>
      <c r="E3501" s="18"/>
      <c r="F3501" s="19"/>
      <c r="N3501" s="47"/>
    </row>
    <row r="3502" spans="4:14" s="20" customFormat="1" ht="13.5" x14ac:dyDescent="0.45">
      <c r="D3502" s="18"/>
      <c r="E3502" s="18"/>
      <c r="F3502" s="19"/>
      <c r="N3502" s="47"/>
    </row>
    <row r="3503" spans="4:14" s="20" customFormat="1" ht="13.5" x14ac:dyDescent="0.45">
      <c r="D3503" s="18"/>
      <c r="E3503" s="18"/>
      <c r="F3503" s="19"/>
      <c r="N3503" s="47"/>
    </row>
    <row r="3504" spans="4:14" s="20" customFormat="1" ht="13.5" x14ac:dyDescent="0.45">
      <c r="D3504" s="18"/>
      <c r="E3504" s="18"/>
      <c r="F3504" s="19"/>
      <c r="N3504" s="47"/>
    </row>
    <row r="3505" spans="4:14" s="20" customFormat="1" ht="13.5" x14ac:dyDescent="0.45">
      <c r="D3505" s="18"/>
      <c r="E3505" s="18"/>
      <c r="F3505" s="19"/>
      <c r="N3505" s="47"/>
    </row>
    <row r="3506" spans="4:14" s="20" customFormat="1" ht="13.5" x14ac:dyDescent="0.45">
      <c r="D3506" s="18"/>
      <c r="E3506" s="18"/>
      <c r="F3506" s="19"/>
      <c r="N3506" s="47"/>
    </row>
    <row r="3507" spans="4:14" s="20" customFormat="1" ht="13.5" x14ac:dyDescent="0.45">
      <c r="D3507" s="18"/>
      <c r="E3507" s="18"/>
      <c r="F3507" s="19"/>
      <c r="N3507" s="47"/>
    </row>
    <row r="3508" spans="4:14" s="20" customFormat="1" ht="13.5" x14ac:dyDescent="0.45">
      <c r="D3508" s="18"/>
      <c r="E3508" s="18"/>
      <c r="F3508" s="19"/>
      <c r="N3508" s="47"/>
    </row>
    <row r="3509" spans="4:14" s="20" customFormat="1" ht="13.5" x14ac:dyDescent="0.45">
      <c r="D3509" s="18"/>
      <c r="E3509" s="18"/>
      <c r="F3509" s="19"/>
      <c r="N3509" s="47"/>
    </row>
    <row r="3510" spans="4:14" s="20" customFormat="1" ht="13.5" x14ac:dyDescent="0.45">
      <c r="D3510" s="18"/>
      <c r="E3510" s="18"/>
      <c r="F3510" s="19"/>
      <c r="N3510" s="47"/>
    </row>
    <row r="3511" spans="4:14" s="20" customFormat="1" ht="13.5" x14ac:dyDescent="0.45">
      <c r="D3511" s="18"/>
      <c r="E3511" s="18"/>
      <c r="F3511" s="19"/>
      <c r="N3511" s="47"/>
    </row>
    <row r="3512" spans="4:14" s="20" customFormat="1" ht="13.5" x14ac:dyDescent="0.45">
      <c r="D3512" s="18"/>
      <c r="E3512" s="18"/>
      <c r="F3512" s="19"/>
      <c r="N3512" s="47"/>
    </row>
    <row r="3513" spans="4:14" s="20" customFormat="1" ht="13.5" x14ac:dyDescent="0.45">
      <c r="D3513" s="18"/>
      <c r="E3513" s="18"/>
      <c r="F3513" s="19"/>
      <c r="N3513" s="47"/>
    </row>
    <row r="3514" spans="4:14" s="20" customFormat="1" ht="13.5" x14ac:dyDescent="0.45">
      <c r="D3514" s="18"/>
      <c r="E3514" s="18"/>
      <c r="F3514" s="19"/>
      <c r="N3514" s="47"/>
    </row>
    <row r="3515" spans="4:14" s="20" customFormat="1" ht="13.5" x14ac:dyDescent="0.45">
      <c r="D3515" s="18"/>
      <c r="E3515" s="18"/>
      <c r="F3515" s="19"/>
      <c r="N3515" s="47"/>
    </row>
    <row r="3516" spans="4:14" s="20" customFormat="1" ht="13.5" x14ac:dyDescent="0.45">
      <c r="D3516" s="18"/>
      <c r="E3516" s="18"/>
      <c r="F3516" s="19"/>
      <c r="N3516" s="47"/>
    </row>
    <row r="3517" spans="4:14" s="20" customFormat="1" ht="13.5" x14ac:dyDescent="0.45">
      <c r="D3517" s="18"/>
      <c r="E3517" s="18"/>
      <c r="F3517" s="19"/>
      <c r="N3517" s="47"/>
    </row>
    <row r="3518" spans="4:14" s="20" customFormat="1" ht="13.5" x14ac:dyDescent="0.45">
      <c r="D3518" s="18"/>
      <c r="E3518" s="18"/>
      <c r="F3518" s="19"/>
      <c r="N3518" s="47"/>
    </row>
    <row r="3519" spans="4:14" s="20" customFormat="1" ht="13.5" x14ac:dyDescent="0.45">
      <c r="D3519" s="18"/>
      <c r="E3519" s="18"/>
      <c r="F3519" s="19"/>
      <c r="N3519" s="47"/>
    </row>
    <row r="3520" spans="4:14" s="20" customFormat="1" ht="13.5" x14ac:dyDescent="0.45">
      <c r="D3520" s="18"/>
      <c r="E3520" s="18"/>
      <c r="F3520" s="19"/>
      <c r="N3520" s="47"/>
    </row>
    <row r="3521" spans="4:14" s="20" customFormat="1" ht="13.5" x14ac:dyDescent="0.45">
      <c r="D3521" s="18"/>
      <c r="E3521" s="18"/>
      <c r="F3521" s="19"/>
      <c r="N3521" s="47"/>
    </row>
    <row r="3522" spans="4:14" s="20" customFormat="1" ht="13.5" x14ac:dyDescent="0.45">
      <c r="D3522" s="18"/>
      <c r="E3522" s="18"/>
      <c r="F3522" s="19"/>
      <c r="N3522" s="47"/>
    </row>
    <row r="3523" spans="4:14" s="20" customFormat="1" ht="13.5" x14ac:dyDescent="0.45">
      <c r="D3523" s="18"/>
      <c r="E3523" s="18"/>
      <c r="F3523" s="19"/>
      <c r="N3523" s="47"/>
    </row>
    <row r="3524" spans="4:14" s="20" customFormat="1" ht="13.5" x14ac:dyDescent="0.45">
      <c r="D3524" s="18"/>
      <c r="E3524" s="18"/>
      <c r="F3524" s="19"/>
      <c r="N3524" s="47"/>
    </row>
    <row r="3525" spans="4:14" s="20" customFormat="1" ht="13.5" x14ac:dyDescent="0.45">
      <c r="D3525" s="18"/>
      <c r="E3525" s="18"/>
      <c r="F3525" s="19"/>
      <c r="N3525" s="47"/>
    </row>
    <row r="3526" spans="4:14" s="20" customFormat="1" ht="13.5" x14ac:dyDescent="0.45">
      <c r="D3526" s="18"/>
      <c r="E3526" s="18"/>
      <c r="F3526" s="19"/>
      <c r="N3526" s="47"/>
    </row>
    <row r="3527" spans="4:14" s="20" customFormat="1" ht="13.5" x14ac:dyDescent="0.45">
      <c r="D3527" s="18"/>
      <c r="E3527" s="18"/>
      <c r="F3527" s="19"/>
      <c r="N3527" s="47"/>
    </row>
    <row r="3528" spans="4:14" s="20" customFormat="1" ht="13.5" x14ac:dyDescent="0.45">
      <c r="D3528" s="18"/>
      <c r="E3528" s="18"/>
      <c r="F3528" s="19"/>
      <c r="N3528" s="47"/>
    </row>
    <row r="3529" spans="4:14" s="20" customFormat="1" ht="13.5" x14ac:dyDescent="0.45">
      <c r="D3529" s="18"/>
      <c r="E3529" s="18"/>
      <c r="F3529" s="19"/>
      <c r="N3529" s="47"/>
    </row>
    <row r="3530" spans="4:14" s="20" customFormat="1" ht="13.5" x14ac:dyDescent="0.45">
      <c r="D3530" s="18"/>
      <c r="E3530" s="18"/>
      <c r="F3530" s="19"/>
      <c r="N3530" s="47"/>
    </row>
    <row r="3531" spans="4:14" s="20" customFormat="1" ht="13.5" x14ac:dyDescent="0.45">
      <c r="D3531" s="18"/>
      <c r="E3531" s="18"/>
      <c r="F3531" s="19"/>
      <c r="N3531" s="47"/>
    </row>
    <row r="3532" spans="4:14" s="20" customFormat="1" ht="13.5" x14ac:dyDescent="0.45">
      <c r="D3532" s="18"/>
      <c r="E3532" s="18"/>
      <c r="F3532" s="19"/>
      <c r="N3532" s="47"/>
    </row>
    <row r="3533" spans="4:14" s="20" customFormat="1" ht="13.5" x14ac:dyDescent="0.45">
      <c r="D3533" s="18"/>
      <c r="E3533" s="18"/>
      <c r="F3533" s="19"/>
      <c r="N3533" s="47"/>
    </row>
    <row r="3534" spans="4:14" s="20" customFormat="1" ht="13.5" x14ac:dyDescent="0.45">
      <c r="D3534" s="18"/>
      <c r="E3534" s="18"/>
      <c r="F3534" s="19"/>
      <c r="N3534" s="47"/>
    </row>
    <row r="3535" spans="4:14" s="20" customFormat="1" ht="13.5" x14ac:dyDescent="0.45">
      <c r="D3535" s="18"/>
      <c r="E3535" s="18"/>
      <c r="F3535" s="19"/>
      <c r="N3535" s="47"/>
    </row>
    <row r="3536" spans="4:14" s="20" customFormat="1" ht="13.5" x14ac:dyDescent="0.45">
      <c r="D3536" s="18"/>
      <c r="E3536" s="18"/>
      <c r="F3536" s="19"/>
      <c r="N3536" s="47"/>
    </row>
    <row r="3537" spans="4:14" s="20" customFormat="1" ht="13.5" x14ac:dyDescent="0.45">
      <c r="D3537" s="18"/>
      <c r="E3537" s="18"/>
      <c r="F3537" s="19"/>
      <c r="N3537" s="47"/>
    </row>
    <row r="3538" spans="4:14" s="20" customFormat="1" ht="13.5" x14ac:dyDescent="0.45">
      <c r="D3538" s="18"/>
      <c r="E3538" s="18"/>
      <c r="F3538" s="19"/>
      <c r="N3538" s="47"/>
    </row>
    <row r="3539" spans="4:14" s="20" customFormat="1" ht="13.5" x14ac:dyDescent="0.45">
      <c r="D3539" s="18"/>
      <c r="E3539" s="18"/>
      <c r="F3539" s="19"/>
      <c r="N3539" s="47"/>
    </row>
    <row r="3540" spans="4:14" s="20" customFormat="1" ht="13.5" x14ac:dyDescent="0.45">
      <c r="D3540" s="18"/>
      <c r="E3540" s="18"/>
      <c r="F3540" s="19"/>
      <c r="N3540" s="47"/>
    </row>
    <row r="3541" spans="4:14" s="20" customFormat="1" ht="13.5" x14ac:dyDescent="0.45">
      <c r="D3541" s="18"/>
      <c r="E3541" s="18"/>
      <c r="F3541" s="19"/>
      <c r="N3541" s="47"/>
    </row>
    <row r="3542" spans="4:14" s="20" customFormat="1" ht="13.5" x14ac:dyDescent="0.45">
      <c r="D3542" s="18"/>
      <c r="E3542" s="18"/>
      <c r="F3542" s="19"/>
      <c r="N3542" s="47"/>
    </row>
    <row r="3543" spans="4:14" s="20" customFormat="1" ht="13.5" x14ac:dyDescent="0.45">
      <c r="D3543" s="18"/>
      <c r="E3543" s="18"/>
      <c r="F3543" s="19"/>
      <c r="N3543" s="47"/>
    </row>
    <row r="3544" spans="4:14" s="20" customFormat="1" ht="13.5" x14ac:dyDescent="0.45">
      <c r="D3544" s="18"/>
      <c r="E3544" s="18"/>
      <c r="F3544" s="19"/>
      <c r="N3544" s="47"/>
    </row>
    <row r="3545" spans="4:14" s="20" customFormat="1" ht="13.5" x14ac:dyDescent="0.45">
      <c r="D3545" s="18"/>
      <c r="E3545" s="18"/>
      <c r="F3545" s="19"/>
      <c r="N3545" s="47"/>
    </row>
    <row r="3546" spans="4:14" s="20" customFormat="1" ht="13.5" x14ac:dyDescent="0.45">
      <c r="D3546" s="18"/>
      <c r="E3546" s="18"/>
      <c r="F3546" s="19"/>
      <c r="N3546" s="47"/>
    </row>
    <row r="3547" spans="4:14" s="20" customFormat="1" ht="13.5" x14ac:dyDescent="0.45">
      <c r="D3547" s="18"/>
      <c r="E3547" s="18"/>
      <c r="F3547" s="19"/>
      <c r="N3547" s="47"/>
    </row>
    <row r="3548" spans="4:14" s="20" customFormat="1" ht="13.5" x14ac:dyDescent="0.45">
      <c r="D3548" s="18"/>
      <c r="E3548" s="18"/>
      <c r="F3548" s="19"/>
      <c r="N3548" s="47"/>
    </row>
    <row r="3549" spans="4:14" s="20" customFormat="1" ht="13.5" x14ac:dyDescent="0.45">
      <c r="D3549" s="18"/>
      <c r="E3549" s="18"/>
      <c r="F3549" s="19"/>
      <c r="N3549" s="47"/>
    </row>
    <row r="3550" spans="4:14" s="20" customFormat="1" ht="13.5" x14ac:dyDescent="0.45">
      <c r="D3550" s="18"/>
      <c r="E3550" s="18"/>
      <c r="F3550" s="19"/>
      <c r="N3550" s="47"/>
    </row>
    <row r="3551" spans="4:14" s="20" customFormat="1" ht="13.5" x14ac:dyDescent="0.45">
      <c r="D3551" s="18"/>
      <c r="E3551" s="18"/>
      <c r="F3551" s="19"/>
      <c r="N3551" s="47"/>
    </row>
    <row r="3552" spans="4:14" s="20" customFormat="1" ht="13.5" x14ac:dyDescent="0.45">
      <c r="D3552" s="18"/>
      <c r="E3552" s="18"/>
      <c r="F3552" s="19"/>
      <c r="N3552" s="47"/>
    </row>
    <row r="3553" spans="4:14" s="20" customFormat="1" ht="13.5" x14ac:dyDescent="0.45">
      <c r="D3553" s="18"/>
      <c r="E3553" s="18"/>
      <c r="F3553" s="19"/>
      <c r="N3553" s="47"/>
    </row>
    <row r="3554" spans="4:14" s="20" customFormat="1" ht="13.5" x14ac:dyDescent="0.45">
      <c r="D3554" s="18"/>
      <c r="E3554" s="18"/>
      <c r="F3554" s="19"/>
      <c r="N3554" s="47"/>
    </row>
    <row r="3555" spans="4:14" s="20" customFormat="1" ht="13.5" x14ac:dyDescent="0.45">
      <c r="D3555" s="18"/>
      <c r="E3555" s="18"/>
      <c r="F3555" s="19"/>
      <c r="N3555" s="47"/>
    </row>
    <row r="3556" spans="4:14" s="20" customFormat="1" ht="13.5" x14ac:dyDescent="0.45">
      <c r="D3556" s="18"/>
      <c r="E3556" s="18"/>
      <c r="F3556" s="19"/>
      <c r="N3556" s="47"/>
    </row>
    <row r="3557" spans="4:14" s="20" customFormat="1" ht="13.5" x14ac:dyDescent="0.45">
      <c r="D3557" s="18"/>
      <c r="E3557" s="18"/>
      <c r="F3557" s="19"/>
      <c r="N3557" s="47"/>
    </row>
    <row r="3558" spans="4:14" s="20" customFormat="1" ht="13.5" x14ac:dyDescent="0.45">
      <c r="D3558" s="18"/>
      <c r="E3558" s="18"/>
      <c r="F3558" s="19"/>
      <c r="N3558" s="47"/>
    </row>
    <row r="3559" spans="4:14" s="20" customFormat="1" ht="13.5" x14ac:dyDescent="0.45">
      <c r="D3559" s="18"/>
      <c r="E3559" s="18"/>
      <c r="F3559" s="19"/>
      <c r="N3559" s="47"/>
    </row>
    <row r="3560" spans="4:14" s="20" customFormat="1" ht="13.5" x14ac:dyDescent="0.45">
      <c r="D3560" s="18"/>
      <c r="E3560" s="18"/>
      <c r="F3560" s="19"/>
      <c r="N3560" s="47"/>
    </row>
    <row r="3561" spans="4:14" s="20" customFormat="1" ht="13.5" x14ac:dyDescent="0.45">
      <c r="D3561" s="18"/>
      <c r="E3561" s="18"/>
      <c r="F3561" s="19"/>
      <c r="N3561" s="47"/>
    </row>
    <row r="3562" spans="4:14" s="20" customFormat="1" ht="13.5" x14ac:dyDescent="0.45">
      <c r="D3562" s="18"/>
      <c r="E3562" s="18"/>
      <c r="F3562" s="19"/>
      <c r="N3562" s="47"/>
    </row>
    <row r="3563" spans="4:14" s="20" customFormat="1" ht="13.5" x14ac:dyDescent="0.45">
      <c r="D3563" s="18"/>
      <c r="E3563" s="18"/>
      <c r="F3563" s="19"/>
      <c r="N3563" s="47"/>
    </row>
    <row r="3564" spans="4:14" s="20" customFormat="1" ht="13.5" x14ac:dyDescent="0.45">
      <c r="D3564" s="18"/>
      <c r="E3564" s="18"/>
      <c r="F3564" s="19"/>
      <c r="N3564" s="47"/>
    </row>
    <row r="3565" spans="4:14" s="20" customFormat="1" ht="13.5" x14ac:dyDescent="0.45">
      <c r="D3565" s="18"/>
      <c r="E3565" s="18"/>
      <c r="F3565" s="19"/>
      <c r="N3565" s="47"/>
    </row>
    <row r="3566" spans="4:14" s="20" customFormat="1" ht="13.5" x14ac:dyDescent="0.45">
      <c r="D3566" s="18"/>
      <c r="E3566" s="18"/>
      <c r="F3566" s="19"/>
      <c r="N3566" s="47"/>
    </row>
    <row r="3567" spans="4:14" s="20" customFormat="1" ht="13.5" x14ac:dyDescent="0.45">
      <c r="D3567" s="18"/>
      <c r="E3567" s="18"/>
      <c r="F3567" s="19"/>
      <c r="N3567" s="47"/>
    </row>
    <row r="3568" spans="4:14" s="20" customFormat="1" ht="13.5" x14ac:dyDescent="0.45">
      <c r="D3568" s="18"/>
      <c r="E3568" s="18"/>
      <c r="F3568" s="19"/>
      <c r="N3568" s="47"/>
    </row>
    <row r="3569" spans="4:14" s="20" customFormat="1" ht="13.5" x14ac:dyDescent="0.45">
      <c r="D3569" s="18"/>
      <c r="E3569" s="18"/>
      <c r="F3569" s="19"/>
      <c r="N3569" s="47"/>
    </row>
    <row r="3570" spans="4:14" s="20" customFormat="1" ht="13.5" x14ac:dyDescent="0.45">
      <c r="D3570" s="18"/>
      <c r="E3570" s="18"/>
      <c r="F3570" s="19"/>
      <c r="N3570" s="47"/>
    </row>
    <row r="3571" spans="4:14" s="20" customFormat="1" ht="13.5" x14ac:dyDescent="0.45">
      <c r="D3571" s="18"/>
      <c r="E3571" s="18"/>
      <c r="F3571" s="19"/>
      <c r="N3571" s="47"/>
    </row>
    <row r="3572" spans="4:14" s="20" customFormat="1" ht="13.5" x14ac:dyDescent="0.45">
      <c r="D3572" s="18"/>
      <c r="E3572" s="18"/>
      <c r="F3572" s="19"/>
      <c r="N3572" s="47"/>
    </row>
    <row r="3573" spans="4:14" s="20" customFormat="1" ht="13.5" x14ac:dyDescent="0.45">
      <c r="D3573" s="18"/>
      <c r="E3573" s="18"/>
      <c r="F3573" s="19"/>
      <c r="N3573" s="47"/>
    </row>
    <row r="3574" spans="4:14" s="20" customFormat="1" ht="13.5" x14ac:dyDescent="0.45">
      <c r="D3574" s="18"/>
      <c r="E3574" s="18"/>
      <c r="F3574" s="19"/>
      <c r="N3574" s="47"/>
    </row>
    <row r="3575" spans="4:14" s="20" customFormat="1" ht="13.5" x14ac:dyDescent="0.45">
      <c r="D3575" s="18"/>
      <c r="E3575" s="18"/>
      <c r="F3575" s="19"/>
      <c r="N3575" s="47"/>
    </row>
    <row r="3576" spans="4:14" s="20" customFormat="1" ht="13.5" x14ac:dyDescent="0.45">
      <c r="D3576" s="18"/>
      <c r="E3576" s="18"/>
      <c r="F3576" s="19"/>
      <c r="N3576" s="47"/>
    </row>
    <row r="3577" spans="4:14" s="20" customFormat="1" ht="13.5" x14ac:dyDescent="0.45">
      <c r="D3577" s="18"/>
      <c r="E3577" s="18"/>
      <c r="F3577" s="19"/>
      <c r="N3577" s="47"/>
    </row>
    <row r="3578" spans="4:14" s="20" customFormat="1" ht="13.5" x14ac:dyDescent="0.45">
      <c r="D3578" s="18"/>
      <c r="E3578" s="18"/>
      <c r="F3578" s="19"/>
      <c r="N3578" s="47"/>
    </row>
    <row r="3579" spans="4:14" s="20" customFormat="1" ht="13.5" x14ac:dyDescent="0.45">
      <c r="D3579" s="18"/>
      <c r="E3579" s="18"/>
      <c r="F3579" s="19"/>
      <c r="N3579" s="47"/>
    </row>
    <row r="3580" spans="4:14" s="20" customFormat="1" ht="13.5" x14ac:dyDescent="0.45">
      <c r="D3580" s="18"/>
      <c r="E3580" s="18"/>
      <c r="F3580" s="19"/>
      <c r="N3580" s="47"/>
    </row>
    <row r="3581" spans="4:14" s="20" customFormat="1" ht="13.5" x14ac:dyDescent="0.45">
      <c r="D3581" s="18"/>
      <c r="E3581" s="18"/>
      <c r="F3581" s="19"/>
      <c r="N3581" s="47"/>
    </row>
    <row r="3582" spans="4:14" s="20" customFormat="1" ht="13.5" x14ac:dyDescent="0.45">
      <c r="D3582" s="18"/>
      <c r="E3582" s="18"/>
      <c r="F3582" s="19"/>
      <c r="N3582" s="47"/>
    </row>
    <row r="3583" spans="4:14" s="20" customFormat="1" ht="13.5" x14ac:dyDescent="0.45">
      <c r="D3583" s="18"/>
      <c r="E3583" s="18"/>
      <c r="F3583" s="19"/>
      <c r="N3583" s="47"/>
    </row>
    <row r="3584" spans="4:14" s="20" customFormat="1" ht="13.5" x14ac:dyDescent="0.45">
      <c r="D3584" s="18"/>
      <c r="E3584" s="18"/>
      <c r="F3584" s="19"/>
      <c r="N3584" s="47"/>
    </row>
    <row r="3585" spans="4:14" s="20" customFormat="1" ht="13.5" x14ac:dyDescent="0.45">
      <c r="D3585" s="18"/>
      <c r="E3585" s="18"/>
      <c r="F3585" s="19"/>
      <c r="N3585" s="47"/>
    </row>
    <row r="3586" spans="4:14" s="20" customFormat="1" ht="13.5" x14ac:dyDescent="0.45">
      <c r="D3586" s="18"/>
      <c r="E3586" s="18"/>
      <c r="F3586" s="19"/>
      <c r="N3586" s="47"/>
    </row>
    <row r="3587" spans="4:14" s="20" customFormat="1" ht="13.5" x14ac:dyDescent="0.45">
      <c r="D3587" s="18"/>
      <c r="E3587" s="18"/>
      <c r="F3587" s="19"/>
      <c r="N3587" s="47"/>
    </row>
    <row r="3588" spans="4:14" s="20" customFormat="1" ht="13.5" x14ac:dyDescent="0.45">
      <c r="D3588" s="18"/>
      <c r="E3588" s="18"/>
      <c r="F3588" s="19"/>
      <c r="N3588" s="47"/>
    </row>
    <row r="3589" spans="4:14" s="20" customFormat="1" ht="13.5" x14ac:dyDescent="0.45">
      <c r="D3589" s="18"/>
      <c r="E3589" s="18"/>
      <c r="F3589" s="19"/>
      <c r="N3589" s="47"/>
    </row>
    <row r="3590" spans="4:14" s="20" customFormat="1" ht="13.5" x14ac:dyDescent="0.45">
      <c r="D3590" s="18"/>
      <c r="E3590" s="18"/>
      <c r="F3590" s="19"/>
      <c r="N3590" s="47"/>
    </row>
    <row r="3591" spans="4:14" s="20" customFormat="1" ht="13.5" x14ac:dyDescent="0.45">
      <c r="D3591" s="18"/>
      <c r="E3591" s="18"/>
      <c r="F3591" s="19"/>
      <c r="N3591" s="47"/>
    </row>
    <row r="3592" spans="4:14" s="20" customFormat="1" ht="13.5" x14ac:dyDescent="0.45">
      <c r="D3592" s="18"/>
      <c r="E3592" s="18"/>
      <c r="F3592" s="19"/>
      <c r="N3592" s="47"/>
    </row>
    <row r="3593" spans="4:14" s="20" customFormat="1" ht="13.5" x14ac:dyDescent="0.45">
      <c r="D3593" s="18"/>
      <c r="E3593" s="18"/>
      <c r="F3593" s="19"/>
      <c r="N3593" s="47"/>
    </row>
    <row r="3594" spans="4:14" s="20" customFormat="1" ht="13.5" x14ac:dyDescent="0.45">
      <c r="D3594" s="18"/>
      <c r="E3594" s="18"/>
      <c r="F3594" s="19"/>
      <c r="N3594" s="47"/>
    </row>
    <row r="3595" spans="4:14" s="20" customFormat="1" ht="13.5" x14ac:dyDescent="0.45">
      <c r="D3595" s="18"/>
      <c r="E3595" s="18"/>
      <c r="F3595" s="19"/>
      <c r="N3595" s="47"/>
    </row>
    <row r="3596" spans="4:14" s="20" customFormat="1" ht="13.5" x14ac:dyDescent="0.45">
      <c r="D3596" s="18"/>
      <c r="E3596" s="18"/>
      <c r="F3596" s="19"/>
      <c r="N3596" s="47"/>
    </row>
    <row r="3597" spans="4:14" s="20" customFormat="1" ht="13.5" x14ac:dyDescent="0.45">
      <c r="D3597" s="18"/>
      <c r="E3597" s="18"/>
      <c r="F3597" s="19"/>
      <c r="N3597" s="47"/>
    </row>
    <row r="3598" spans="4:14" s="20" customFormat="1" ht="13.5" x14ac:dyDescent="0.45">
      <c r="D3598" s="18"/>
      <c r="E3598" s="18"/>
      <c r="F3598" s="19"/>
      <c r="N3598" s="47"/>
    </row>
    <row r="3599" spans="4:14" s="20" customFormat="1" ht="13.5" x14ac:dyDescent="0.45">
      <c r="D3599" s="18"/>
      <c r="E3599" s="18"/>
      <c r="F3599" s="19"/>
      <c r="N3599" s="47"/>
    </row>
    <row r="3600" spans="4:14" s="20" customFormat="1" ht="13.5" x14ac:dyDescent="0.45">
      <c r="D3600" s="18"/>
      <c r="E3600" s="18"/>
      <c r="F3600" s="19"/>
      <c r="N3600" s="47"/>
    </row>
    <row r="3601" spans="4:14" s="20" customFormat="1" ht="13.5" x14ac:dyDescent="0.45">
      <c r="D3601" s="18"/>
      <c r="E3601" s="18"/>
      <c r="F3601" s="19"/>
      <c r="N3601" s="47"/>
    </row>
    <row r="3602" spans="4:14" s="20" customFormat="1" ht="13.5" x14ac:dyDescent="0.45">
      <c r="D3602" s="18"/>
      <c r="E3602" s="18"/>
      <c r="F3602" s="19"/>
      <c r="N3602" s="47"/>
    </row>
    <row r="3603" spans="4:14" s="20" customFormat="1" ht="13.5" x14ac:dyDescent="0.45">
      <c r="D3603" s="18"/>
      <c r="E3603" s="18"/>
      <c r="F3603" s="19"/>
      <c r="N3603" s="47"/>
    </row>
    <row r="3604" spans="4:14" s="20" customFormat="1" ht="13.5" x14ac:dyDescent="0.45">
      <c r="D3604" s="18"/>
      <c r="E3604" s="18"/>
      <c r="F3604" s="19"/>
      <c r="N3604" s="47"/>
    </row>
    <row r="3605" spans="4:14" s="20" customFormat="1" ht="13.5" x14ac:dyDescent="0.45">
      <c r="D3605" s="18"/>
      <c r="E3605" s="18"/>
      <c r="F3605" s="19"/>
      <c r="N3605" s="47"/>
    </row>
    <row r="3606" spans="4:14" s="20" customFormat="1" ht="13.5" x14ac:dyDescent="0.45">
      <c r="D3606" s="18"/>
      <c r="E3606" s="18"/>
      <c r="F3606" s="19"/>
      <c r="N3606" s="47"/>
    </row>
    <row r="3607" spans="4:14" s="20" customFormat="1" ht="13.5" x14ac:dyDescent="0.45">
      <c r="D3607" s="18"/>
      <c r="E3607" s="18"/>
      <c r="F3607" s="19"/>
      <c r="N3607" s="47"/>
    </row>
    <row r="3608" spans="4:14" s="20" customFormat="1" ht="13.5" x14ac:dyDescent="0.45">
      <c r="D3608" s="18"/>
      <c r="E3608" s="18"/>
      <c r="F3608" s="19"/>
      <c r="N3608" s="47"/>
    </row>
    <row r="3609" spans="4:14" s="20" customFormat="1" ht="13.5" x14ac:dyDescent="0.45">
      <c r="D3609" s="18"/>
      <c r="E3609" s="18"/>
      <c r="F3609" s="19"/>
      <c r="N3609" s="47"/>
    </row>
    <row r="3610" spans="4:14" s="20" customFormat="1" ht="13.5" x14ac:dyDescent="0.45">
      <c r="D3610" s="18"/>
      <c r="E3610" s="18"/>
      <c r="F3610" s="19"/>
      <c r="N3610" s="47"/>
    </row>
    <row r="3611" spans="4:14" s="20" customFormat="1" ht="13.5" x14ac:dyDescent="0.45">
      <c r="D3611" s="18"/>
      <c r="E3611" s="18"/>
      <c r="F3611" s="19"/>
      <c r="N3611" s="47"/>
    </row>
    <row r="3612" spans="4:14" s="20" customFormat="1" ht="13.5" x14ac:dyDescent="0.45">
      <c r="D3612" s="18"/>
      <c r="E3612" s="18"/>
      <c r="F3612" s="19"/>
      <c r="N3612" s="47"/>
    </row>
    <row r="3613" spans="4:14" s="20" customFormat="1" ht="13.5" x14ac:dyDescent="0.45">
      <c r="D3613" s="18"/>
      <c r="E3613" s="18"/>
      <c r="F3613" s="19"/>
      <c r="N3613" s="47"/>
    </row>
    <row r="3614" spans="4:14" s="20" customFormat="1" ht="13.5" x14ac:dyDescent="0.45">
      <c r="D3614" s="18"/>
      <c r="E3614" s="18"/>
      <c r="F3614" s="19"/>
      <c r="N3614" s="47"/>
    </row>
    <row r="3615" spans="4:14" s="20" customFormat="1" ht="13.5" x14ac:dyDescent="0.45">
      <c r="D3615" s="18"/>
      <c r="E3615" s="18"/>
      <c r="F3615" s="19"/>
      <c r="N3615" s="47"/>
    </row>
    <row r="3616" spans="4:14" s="20" customFormat="1" ht="13.5" x14ac:dyDescent="0.45">
      <c r="D3616" s="18"/>
      <c r="E3616" s="18"/>
      <c r="F3616" s="19"/>
      <c r="N3616" s="47"/>
    </row>
    <row r="3617" spans="4:14" s="20" customFormat="1" ht="13.5" x14ac:dyDescent="0.45">
      <c r="D3617" s="18"/>
      <c r="E3617" s="18"/>
      <c r="F3617" s="19"/>
      <c r="N3617" s="47"/>
    </row>
    <row r="3618" spans="4:14" s="20" customFormat="1" ht="13.5" x14ac:dyDescent="0.45">
      <c r="D3618" s="18"/>
      <c r="E3618" s="18"/>
      <c r="F3618" s="19"/>
      <c r="N3618" s="47"/>
    </row>
    <row r="3619" spans="4:14" s="20" customFormat="1" ht="13.5" x14ac:dyDescent="0.45">
      <c r="D3619" s="18"/>
      <c r="E3619" s="18"/>
      <c r="F3619" s="19"/>
      <c r="N3619" s="47"/>
    </row>
    <row r="3620" spans="4:14" s="20" customFormat="1" ht="13.5" x14ac:dyDescent="0.45">
      <c r="D3620" s="18"/>
      <c r="E3620" s="18"/>
      <c r="F3620" s="19"/>
      <c r="N3620" s="47"/>
    </row>
    <row r="3621" spans="4:14" s="20" customFormat="1" ht="13.5" x14ac:dyDescent="0.45">
      <c r="D3621" s="18"/>
      <c r="E3621" s="18"/>
      <c r="F3621" s="19"/>
      <c r="N3621" s="47"/>
    </row>
    <row r="3622" spans="4:14" s="20" customFormat="1" ht="13.5" x14ac:dyDescent="0.45">
      <c r="D3622" s="18"/>
      <c r="E3622" s="18"/>
      <c r="F3622" s="19"/>
      <c r="N3622" s="47"/>
    </row>
    <row r="3623" spans="4:14" s="20" customFormat="1" ht="13.5" x14ac:dyDescent="0.45">
      <c r="D3623" s="18"/>
      <c r="E3623" s="18"/>
      <c r="F3623" s="19"/>
      <c r="N3623" s="47"/>
    </row>
    <row r="3624" spans="4:14" s="20" customFormat="1" ht="13.5" x14ac:dyDescent="0.45">
      <c r="D3624" s="18"/>
      <c r="E3624" s="18"/>
      <c r="F3624" s="19"/>
      <c r="N3624" s="47"/>
    </row>
    <row r="3625" spans="4:14" s="20" customFormat="1" ht="13.5" x14ac:dyDescent="0.45">
      <c r="D3625" s="18"/>
      <c r="E3625" s="18"/>
      <c r="F3625" s="19"/>
      <c r="N3625" s="47"/>
    </row>
    <row r="3626" spans="4:14" s="20" customFormat="1" ht="13.5" x14ac:dyDescent="0.45">
      <c r="D3626" s="18"/>
      <c r="E3626" s="18"/>
      <c r="F3626" s="19"/>
      <c r="N3626" s="47"/>
    </row>
    <row r="3627" spans="4:14" s="20" customFormat="1" ht="13.5" x14ac:dyDescent="0.45">
      <c r="D3627" s="18"/>
      <c r="E3627" s="18"/>
      <c r="F3627" s="19"/>
      <c r="N3627" s="47"/>
    </row>
    <row r="3628" spans="4:14" s="20" customFormat="1" ht="13.5" x14ac:dyDescent="0.45">
      <c r="D3628" s="18"/>
      <c r="E3628" s="18"/>
      <c r="F3628" s="19"/>
      <c r="N3628" s="47"/>
    </row>
    <row r="3629" spans="4:14" s="20" customFormat="1" ht="13.5" x14ac:dyDescent="0.45">
      <c r="D3629" s="18"/>
      <c r="E3629" s="18"/>
      <c r="F3629" s="19"/>
      <c r="N3629" s="47"/>
    </row>
    <row r="3630" spans="4:14" s="20" customFormat="1" ht="13.5" x14ac:dyDescent="0.45">
      <c r="D3630" s="18"/>
      <c r="E3630" s="18"/>
      <c r="F3630" s="19"/>
      <c r="N3630" s="47"/>
    </row>
    <row r="3631" spans="4:14" s="20" customFormat="1" ht="13.5" x14ac:dyDescent="0.45">
      <c r="D3631" s="18"/>
      <c r="E3631" s="18"/>
      <c r="F3631" s="19"/>
      <c r="N3631" s="47"/>
    </row>
    <row r="3632" spans="4:14" s="20" customFormat="1" ht="13.5" x14ac:dyDescent="0.45">
      <c r="D3632" s="18"/>
      <c r="E3632" s="18"/>
      <c r="F3632" s="19"/>
      <c r="N3632" s="47"/>
    </row>
    <row r="3633" spans="4:14" s="20" customFormat="1" ht="13.5" x14ac:dyDescent="0.45">
      <c r="D3633" s="18"/>
      <c r="E3633" s="18"/>
      <c r="F3633" s="19"/>
      <c r="N3633" s="47"/>
    </row>
    <row r="3634" spans="4:14" s="20" customFormat="1" ht="13.5" x14ac:dyDescent="0.45">
      <c r="D3634" s="18"/>
      <c r="E3634" s="18"/>
      <c r="F3634" s="19"/>
      <c r="N3634" s="47"/>
    </row>
    <row r="3635" spans="4:14" s="20" customFormat="1" ht="13.5" x14ac:dyDescent="0.45">
      <c r="D3635" s="18"/>
      <c r="E3635" s="18"/>
      <c r="F3635" s="19"/>
      <c r="N3635" s="47"/>
    </row>
    <row r="3636" spans="4:14" s="20" customFormat="1" ht="13.5" x14ac:dyDescent="0.45">
      <c r="D3636" s="18"/>
      <c r="E3636" s="18"/>
      <c r="F3636" s="19"/>
      <c r="N3636" s="47"/>
    </row>
    <row r="3637" spans="4:14" s="20" customFormat="1" ht="13.5" x14ac:dyDescent="0.45">
      <c r="D3637" s="18"/>
      <c r="E3637" s="18"/>
      <c r="F3637" s="19"/>
      <c r="N3637" s="47"/>
    </row>
    <row r="3638" spans="4:14" s="20" customFormat="1" ht="13.5" x14ac:dyDescent="0.45">
      <c r="D3638" s="18"/>
      <c r="E3638" s="18"/>
      <c r="F3638" s="19"/>
      <c r="N3638" s="47"/>
    </row>
    <row r="3639" spans="4:14" s="20" customFormat="1" ht="13.5" x14ac:dyDescent="0.45">
      <c r="D3639" s="18"/>
      <c r="E3639" s="18"/>
      <c r="F3639" s="19"/>
      <c r="N3639" s="47"/>
    </row>
    <row r="3640" spans="4:14" s="20" customFormat="1" ht="13.5" x14ac:dyDescent="0.45">
      <c r="D3640" s="18"/>
      <c r="E3640" s="18"/>
      <c r="F3640" s="19"/>
      <c r="N3640" s="47"/>
    </row>
    <row r="3641" spans="4:14" s="20" customFormat="1" ht="13.5" x14ac:dyDescent="0.45">
      <c r="D3641" s="18"/>
      <c r="E3641" s="18"/>
      <c r="F3641" s="19"/>
      <c r="N3641" s="47"/>
    </row>
    <row r="3642" spans="4:14" s="20" customFormat="1" ht="13.5" x14ac:dyDescent="0.45">
      <c r="D3642" s="18"/>
      <c r="E3642" s="18"/>
      <c r="F3642" s="19"/>
      <c r="N3642" s="47"/>
    </row>
    <row r="3643" spans="4:14" s="20" customFormat="1" ht="13.5" x14ac:dyDescent="0.45">
      <c r="D3643" s="18"/>
      <c r="E3643" s="18"/>
      <c r="F3643" s="19"/>
      <c r="N3643" s="47"/>
    </row>
    <row r="3644" spans="4:14" s="20" customFormat="1" ht="13.5" x14ac:dyDescent="0.45">
      <c r="D3644" s="18"/>
      <c r="E3644" s="18"/>
      <c r="F3644" s="19"/>
      <c r="N3644" s="47"/>
    </row>
    <row r="3645" spans="4:14" s="20" customFormat="1" ht="13.5" x14ac:dyDescent="0.45">
      <c r="D3645" s="18"/>
      <c r="E3645" s="18"/>
      <c r="F3645" s="19"/>
      <c r="N3645" s="47"/>
    </row>
    <row r="3646" spans="4:14" s="20" customFormat="1" ht="13.5" x14ac:dyDescent="0.45">
      <c r="D3646" s="18"/>
      <c r="E3646" s="18"/>
      <c r="F3646" s="19"/>
      <c r="N3646" s="47"/>
    </row>
    <row r="3647" spans="4:14" s="20" customFormat="1" ht="13.5" x14ac:dyDescent="0.45">
      <c r="D3647" s="18"/>
      <c r="E3647" s="18"/>
      <c r="F3647" s="19"/>
      <c r="N3647" s="47"/>
    </row>
    <row r="3648" spans="4:14" s="20" customFormat="1" ht="13.5" x14ac:dyDescent="0.45">
      <c r="D3648" s="18"/>
      <c r="E3648" s="18"/>
      <c r="F3648" s="19"/>
      <c r="N3648" s="47"/>
    </row>
    <row r="3649" spans="4:14" s="20" customFormat="1" ht="13.5" x14ac:dyDescent="0.45">
      <c r="D3649" s="18"/>
      <c r="E3649" s="18"/>
      <c r="F3649" s="19"/>
      <c r="N3649" s="47"/>
    </row>
    <row r="3650" spans="4:14" s="20" customFormat="1" ht="13.5" x14ac:dyDescent="0.45">
      <c r="D3650" s="18"/>
      <c r="E3650" s="18"/>
      <c r="F3650" s="19"/>
      <c r="N3650" s="47"/>
    </row>
    <row r="3651" spans="4:14" s="20" customFormat="1" ht="13.5" x14ac:dyDescent="0.45">
      <c r="D3651" s="18"/>
      <c r="E3651" s="18"/>
      <c r="F3651" s="19"/>
      <c r="N3651" s="47"/>
    </row>
    <row r="3652" spans="4:14" s="20" customFormat="1" ht="13.5" x14ac:dyDescent="0.45">
      <c r="D3652" s="18"/>
      <c r="E3652" s="18"/>
      <c r="F3652" s="19"/>
      <c r="N3652" s="47"/>
    </row>
    <row r="3653" spans="4:14" s="20" customFormat="1" ht="13.5" x14ac:dyDescent="0.45">
      <c r="D3653" s="18"/>
      <c r="E3653" s="18"/>
      <c r="F3653" s="19"/>
      <c r="N3653" s="47"/>
    </row>
    <row r="3654" spans="4:14" s="20" customFormat="1" ht="13.5" x14ac:dyDescent="0.45">
      <c r="D3654" s="18"/>
      <c r="E3654" s="18"/>
      <c r="F3654" s="19"/>
      <c r="N3654" s="47"/>
    </row>
    <row r="3655" spans="4:14" s="20" customFormat="1" ht="13.5" x14ac:dyDescent="0.45">
      <c r="D3655" s="18"/>
      <c r="E3655" s="18"/>
      <c r="F3655" s="19"/>
      <c r="N3655" s="47"/>
    </row>
    <row r="3656" spans="4:14" s="20" customFormat="1" ht="13.5" x14ac:dyDescent="0.45">
      <c r="D3656" s="18"/>
      <c r="E3656" s="18"/>
      <c r="F3656" s="19"/>
      <c r="N3656" s="47"/>
    </row>
    <row r="3657" spans="4:14" s="20" customFormat="1" ht="13.5" x14ac:dyDescent="0.45">
      <c r="D3657" s="18"/>
      <c r="E3657" s="18"/>
      <c r="F3657" s="19"/>
      <c r="N3657" s="47"/>
    </row>
    <row r="3658" spans="4:14" s="20" customFormat="1" ht="13.5" x14ac:dyDescent="0.45">
      <c r="D3658" s="18"/>
      <c r="E3658" s="18"/>
      <c r="F3658" s="19"/>
      <c r="N3658" s="47"/>
    </row>
    <row r="3659" spans="4:14" s="20" customFormat="1" ht="13.5" x14ac:dyDescent="0.45">
      <c r="D3659" s="18"/>
      <c r="E3659" s="18"/>
      <c r="F3659" s="19"/>
      <c r="N3659" s="47"/>
    </row>
    <row r="3660" spans="4:14" s="20" customFormat="1" ht="13.5" x14ac:dyDescent="0.45">
      <c r="D3660" s="18"/>
      <c r="E3660" s="18"/>
      <c r="F3660" s="19"/>
      <c r="N3660" s="47"/>
    </row>
    <row r="3661" spans="4:14" s="20" customFormat="1" ht="13.5" x14ac:dyDescent="0.45">
      <c r="D3661" s="18"/>
      <c r="E3661" s="18"/>
      <c r="F3661" s="19"/>
      <c r="N3661" s="47"/>
    </row>
    <row r="3662" spans="4:14" s="20" customFormat="1" ht="13.5" x14ac:dyDescent="0.45">
      <c r="D3662" s="18"/>
      <c r="E3662" s="18"/>
      <c r="F3662" s="19"/>
      <c r="N3662" s="47"/>
    </row>
    <row r="3663" spans="4:14" s="20" customFormat="1" ht="13.5" x14ac:dyDescent="0.45">
      <c r="D3663" s="18"/>
      <c r="E3663" s="18"/>
      <c r="F3663" s="19"/>
      <c r="N3663" s="47"/>
    </row>
    <row r="3664" spans="4:14" s="20" customFormat="1" ht="13.5" x14ac:dyDescent="0.45">
      <c r="D3664" s="18"/>
      <c r="E3664" s="18"/>
      <c r="F3664" s="19"/>
      <c r="N3664" s="47"/>
    </row>
    <row r="3665" spans="4:14" s="20" customFormat="1" ht="13.5" x14ac:dyDescent="0.45">
      <c r="D3665" s="18"/>
      <c r="E3665" s="18"/>
      <c r="F3665" s="19"/>
      <c r="N3665" s="47"/>
    </row>
    <row r="3666" spans="4:14" s="20" customFormat="1" ht="13.5" x14ac:dyDescent="0.45">
      <c r="D3666" s="18"/>
      <c r="E3666" s="18"/>
      <c r="F3666" s="19"/>
      <c r="N3666" s="47"/>
    </row>
    <row r="3667" spans="4:14" s="20" customFormat="1" ht="13.5" x14ac:dyDescent="0.45">
      <c r="D3667" s="18"/>
      <c r="E3667" s="18"/>
      <c r="F3667" s="19"/>
      <c r="N3667" s="47"/>
    </row>
    <row r="3668" spans="4:14" s="20" customFormat="1" ht="13.5" x14ac:dyDescent="0.45">
      <c r="D3668" s="18"/>
      <c r="E3668" s="18"/>
      <c r="F3668" s="19"/>
      <c r="N3668" s="47"/>
    </row>
    <row r="3669" spans="4:14" s="20" customFormat="1" ht="13.5" x14ac:dyDescent="0.45">
      <c r="D3669" s="18"/>
      <c r="E3669" s="18"/>
      <c r="F3669" s="19"/>
      <c r="N3669" s="47"/>
    </row>
    <row r="3670" spans="4:14" s="20" customFormat="1" ht="13.5" x14ac:dyDescent="0.45">
      <c r="D3670" s="18"/>
      <c r="E3670" s="18"/>
      <c r="F3670" s="19"/>
      <c r="N3670" s="47"/>
    </row>
    <row r="3671" spans="4:14" s="20" customFormat="1" ht="13.5" x14ac:dyDescent="0.45">
      <c r="D3671" s="18"/>
      <c r="E3671" s="18"/>
      <c r="F3671" s="19"/>
      <c r="N3671" s="47"/>
    </row>
    <row r="3672" spans="4:14" s="20" customFormat="1" ht="13.5" x14ac:dyDescent="0.45">
      <c r="D3672" s="18"/>
      <c r="E3672" s="18"/>
      <c r="F3672" s="19"/>
      <c r="N3672" s="47"/>
    </row>
    <row r="3673" spans="4:14" s="20" customFormat="1" ht="13.5" x14ac:dyDescent="0.45">
      <c r="D3673" s="18"/>
      <c r="E3673" s="18"/>
      <c r="F3673" s="19"/>
      <c r="N3673" s="47"/>
    </row>
    <row r="3674" spans="4:14" s="20" customFormat="1" ht="13.5" x14ac:dyDescent="0.45">
      <c r="D3674" s="18"/>
      <c r="E3674" s="18"/>
      <c r="F3674" s="19"/>
      <c r="N3674" s="47"/>
    </row>
    <row r="3675" spans="4:14" s="20" customFormat="1" ht="13.5" x14ac:dyDescent="0.45">
      <c r="D3675" s="18"/>
      <c r="E3675" s="18"/>
      <c r="F3675" s="19"/>
      <c r="N3675" s="47"/>
    </row>
    <row r="3676" spans="4:14" s="20" customFormat="1" ht="13.5" x14ac:dyDescent="0.45">
      <c r="D3676" s="18"/>
      <c r="E3676" s="18"/>
      <c r="F3676" s="19"/>
      <c r="N3676" s="47"/>
    </row>
    <row r="3677" spans="4:14" s="20" customFormat="1" ht="13.5" x14ac:dyDescent="0.45">
      <c r="D3677" s="18"/>
      <c r="E3677" s="18"/>
      <c r="F3677" s="19"/>
      <c r="N3677" s="47"/>
    </row>
    <row r="3678" spans="4:14" s="20" customFormat="1" ht="13.5" x14ac:dyDescent="0.45">
      <c r="D3678" s="18"/>
      <c r="E3678" s="18"/>
      <c r="F3678" s="19"/>
      <c r="N3678" s="47"/>
    </row>
    <row r="3679" spans="4:14" s="20" customFormat="1" ht="13.5" x14ac:dyDescent="0.45">
      <c r="D3679" s="18"/>
      <c r="E3679" s="18"/>
      <c r="F3679" s="19"/>
      <c r="N3679" s="47"/>
    </row>
    <row r="3680" spans="4:14" s="20" customFormat="1" ht="13.5" x14ac:dyDescent="0.45">
      <c r="D3680" s="18"/>
      <c r="E3680" s="18"/>
      <c r="F3680" s="19"/>
      <c r="N3680" s="47"/>
    </row>
    <row r="3681" spans="4:14" s="20" customFormat="1" ht="13.5" x14ac:dyDescent="0.45">
      <c r="D3681" s="18"/>
      <c r="E3681" s="18"/>
      <c r="F3681" s="19"/>
      <c r="N3681" s="47"/>
    </row>
    <row r="3682" spans="4:14" s="20" customFormat="1" ht="13.5" x14ac:dyDescent="0.45">
      <c r="D3682" s="18"/>
      <c r="E3682" s="18"/>
      <c r="F3682" s="19"/>
      <c r="N3682" s="47"/>
    </row>
    <row r="3683" spans="4:14" s="20" customFormat="1" ht="13.5" x14ac:dyDescent="0.45">
      <c r="D3683" s="18"/>
      <c r="E3683" s="18"/>
      <c r="F3683" s="19"/>
      <c r="N3683" s="47"/>
    </row>
    <row r="3684" spans="4:14" s="20" customFormat="1" ht="13.5" x14ac:dyDescent="0.45">
      <c r="D3684" s="18"/>
      <c r="E3684" s="18"/>
      <c r="F3684" s="19"/>
      <c r="N3684" s="47"/>
    </row>
    <row r="3685" spans="4:14" s="20" customFormat="1" ht="13.5" x14ac:dyDescent="0.45">
      <c r="D3685" s="18"/>
      <c r="E3685" s="18"/>
      <c r="F3685" s="19"/>
      <c r="N3685" s="47"/>
    </row>
    <row r="3686" spans="4:14" s="20" customFormat="1" ht="13.5" x14ac:dyDescent="0.45">
      <c r="D3686" s="18"/>
      <c r="E3686" s="18"/>
      <c r="F3686" s="19"/>
      <c r="N3686" s="47"/>
    </row>
    <row r="3687" spans="4:14" s="20" customFormat="1" ht="13.5" x14ac:dyDescent="0.45">
      <c r="D3687" s="18"/>
      <c r="E3687" s="18"/>
      <c r="F3687" s="19"/>
      <c r="N3687" s="47"/>
    </row>
    <row r="3688" spans="4:14" s="20" customFormat="1" ht="13.5" x14ac:dyDescent="0.45">
      <c r="D3688" s="18"/>
      <c r="E3688" s="18"/>
      <c r="F3688" s="19"/>
      <c r="N3688" s="47"/>
    </row>
    <row r="3689" spans="4:14" s="20" customFormat="1" ht="13.5" x14ac:dyDescent="0.45">
      <c r="D3689" s="18"/>
      <c r="E3689" s="18"/>
      <c r="F3689" s="19"/>
      <c r="N3689" s="47"/>
    </row>
    <row r="3690" spans="4:14" s="20" customFormat="1" ht="13.5" x14ac:dyDescent="0.45">
      <c r="D3690" s="18"/>
      <c r="E3690" s="18"/>
      <c r="F3690" s="19"/>
      <c r="N3690" s="47"/>
    </row>
    <row r="3691" spans="4:14" s="20" customFormat="1" ht="13.5" x14ac:dyDescent="0.45">
      <c r="D3691" s="18"/>
      <c r="E3691" s="18"/>
      <c r="F3691" s="19"/>
      <c r="N3691" s="47"/>
    </row>
    <row r="3692" spans="4:14" s="20" customFormat="1" ht="13.5" x14ac:dyDescent="0.45">
      <c r="D3692" s="18"/>
      <c r="E3692" s="18"/>
      <c r="F3692" s="19"/>
      <c r="N3692" s="47"/>
    </row>
    <row r="3693" spans="4:14" s="20" customFormat="1" ht="13.5" x14ac:dyDescent="0.45">
      <c r="D3693" s="18"/>
      <c r="E3693" s="18"/>
      <c r="F3693" s="19"/>
      <c r="N3693" s="47"/>
    </row>
    <row r="3694" spans="4:14" s="20" customFormat="1" ht="13.5" x14ac:dyDescent="0.45">
      <c r="D3694" s="18"/>
      <c r="E3694" s="18"/>
      <c r="F3694" s="19"/>
      <c r="N3694" s="47"/>
    </row>
    <row r="3695" spans="4:14" s="20" customFormat="1" ht="13.5" x14ac:dyDescent="0.45">
      <c r="D3695" s="18"/>
      <c r="E3695" s="18"/>
      <c r="F3695" s="19"/>
      <c r="N3695" s="47"/>
    </row>
    <row r="3696" spans="4:14" s="20" customFormat="1" ht="13.5" x14ac:dyDescent="0.45">
      <c r="D3696" s="18"/>
      <c r="E3696" s="18"/>
      <c r="F3696" s="19"/>
      <c r="N3696" s="47"/>
    </row>
    <row r="3697" spans="4:14" s="20" customFormat="1" ht="13.5" x14ac:dyDescent="0.45">
      <c r="D3697" s="18"/>
      <c r="E3697" s="18"/>
      <c r="F3697" s="19"/>
      <c r="N3697" s="47"/>
    </row>
    <row r="3698" spans="4:14" s="20" customFormat="1" ht="13.5" x14ac:dyDescent="0.45">
      <c r="D3698" s="18"/>
      <c r="E3698" s="18"/>
      <c r="F3698" s="19"/>
      <c r="N3698" s="47"/>
    </row>
    <row r="3699" spans="4:14" s="20" customFormat="1" ht="13.5" x14ac:dyDescent="0.45">
      <c r="D3699" s="18"/>
      <c r="E3699" s="18"/>
      <c r="F3699" s="19"/>
      <c r="N3699" s="47"/>
    </row>
    <row r="3700" spans="4:14" s="20" customFormat="1" ht="13.5" x14ac:dyDescent="0.45">
      <c r="D3700" s="18"/>
      <c r="E3700" s="18"/>
      <c r="F3700" s="19"/>
      <c r="N3700" s="47"/>
    </row>
    <row r="3701" spans="4:14" s="20" customFormat="1" ht="13.5" x14ac:dyDescent="0.45">
      <c r="D3701" s="18"/>
      <c r="E3701" s="18"/>
      <c r="F3701" s="19"/>
      <c r="N3701" s="47"/>
    </row>
    <row r="3702" spans="4:14" s="20" customFormat="1" ht="13.5" x14ac:dyDescent="0.45">
      <c r="D3702" s="18"/>
      <c r="E3702" s="18"/>
      <c r="F3702" s="19"/>
      <c r="N3702" s="47"/>
    </row>
    <row r="3703" spans="4:14" s="20" customFormat="1" ht="13.5" x14ac:dyDescent="0.45">
      <c r="D3703" s="18"/>
      <c r="E3703" s="18"/>
      <c r="F3703" s="19"/>
      <c r="N3703" s="47"/>
    </row>
    <row r="3704" spans="4:14" s="20" customFormat="1" ht="13.5" x14ac:dyDescent="0.45">
      <c r="D3704" s="18"/>
      <c r="E3704" s="18"/>
      <c r="F3704" s="19"/>
      <c r="N3704" s="47"/>
    </row>
    <row r="3705" spans="4:14" s="20" customFormat="1" ht="13.5" x14ac:dyDescent="0.45">
      <c r="D3705" s="18"/>
      <c r="E3705" s="18"/>
      <c r="F3705" s="19"/>
      <c r="N3705" s="47"/>
    </row>
    <row r="3706" spans="4:14" s="20" customFormat="1" ht="13.5" x14ac:dyDescent="0.45">
      <c r="D3706" s="18"/>
      <c r="E3706" s="18"/>
      <c r="F3706" s="19"/>
      <c r="N3706" s="47"/>
    </row>
    <row r="3707" spans="4:14" s="20" customFormat="1" ht="13.5" x14ac:dyDescent="0.45">
      <c r="D3707" s="18"/>
      <c r="E3707" s="18"/>
      <c r="F3707" s="19"/>
      <c r="N3707" s="47"/>
    </row>
    <row r="3708" spans="4:14" s="20" customFormat="1" ht="13.5" x14ac:dyDescent="0.45">
      <c r="D3708" s="18"/>
      <c r="E3708" s="18"/>
      <c r="F3708" s="19"/>
      <c r="N3708" s="47"/>
    </row>
    <row r="3709" spans="4:14" s="20" customFormat="1" ht="13.5" x14ac:dyDescent="0.45">
      <c r="D3709" s="18"/>
      <c r="E3709" s="18"/>
      <c r="F3709" s="19"/>
      <c r="N3709" s="47"/>
    </row>
    <row r="3710" spans="4:14" s="20" customFormat="1" ht="13.5" x14ac:dyDescent="0.45">
      <c r="D3710" s="18"/>
      <c r="E3710" s="18"/>
      <c r="F3710" s="19"/>
      <c r="N3710" s="47"/>
    </row>
    <row r="3711" spans="4:14" s="20" customFormat="1" ht="13.5" x14ac:dyDescent="0.45">
      <c r="D3711" s="18"/>
      <c r="E3711" s="18"/>
      <c r="F3711" s="19"/>
      <c r="N3711" s="47"/>
    </row>
    <row r="3712" spans="4:14" s="20" customFormat="1" ht="13.5" x14ac:dyDescent="0.45">
      <c r="D3712" s="18"/>
      <c r="E3712" s="18"/>
      <c r="F3712" s="19"/>
      <c r="N3712" s="47"/>
    </row>
    <row r="3713" spans="4:14" s="20" customFormat="1" ht="13.5" x14ac:dyDescent="0.45">
      <c r="D3713" s="18"/>
      <c r="E3713" s="18"/>
      <c r="F3713" s="19"/>
      <c r="N3713" s="47"/>
    </row>
    <row r="3714" spans="4:14" s="20" customFormat="1" ht="13.5" x14ac:dyDescent="0.45">
      <c r="D3714" s="18"/>
      <c r="E3714" s="18"/>
      <c r="F3714" s="19"/>
      <c r="N3714" s="47"/>
    </row>
    <row r="3715" spans="4:14" s="20" customFormat="1" ht="13.5" x14ac:dyDescent="0.45">
      <c r="D3715" s="18"/>
      <c r="E3715" s="18"/>
      <c r="F3715" s="19"/>
      <c r="N3715" s="47"/>
    </row>
    <row r="3716" spans="4:14" s="20" customFormat="1" ht="13.5" x14ac:dyDescent="0.45">
      <c r="D3716" s="18"/>
      <c r="E3716" s="18"/>
      <c r="F3716" s="19"/>
      <c r="N3716" s="47"/>
    </row>
    <row r="3717" spans="4:14" s="20" customFormat="1" ht="13.5" x14ac:dyDescent="0.45">
      <c r="D3717" s="18"/>
      <c r="E3717" s="18"/>
      <c r="F3717" s="19"/>
      <c r="N3717" s="47"/>
    </row>
    <row r="3718" spans="4:14" s="20" customFormat="1" ht="13.5" x14ac:dyDescent="0.45">
      <c r="D3718" s="18"/>
      <c r="E3718" s="18"/>
      <c r="F3718" s="19"/>
      <c r="N3718" s="47"/>
    </row>
    <row r="3719" spans="4:14" s="20" customFormat="1" ht="13.5" x14ac:dyDescent="0.45">
      <c r="D3719" s="18"/>
      <c r="E3719" s="18"/>
      <c r="F3719" s="19"/>
      <c r="N3719" s="47"/>
    </row>
    <row r="3720" spans="4:14" s="20" customFormat="1" ht="13.5" x14ac:dyDescent="0.45">
      <c r="D3720" s="18"/>
      <c r="E3720" s="18"/>
      <c r="F3720" s="19"/>
      <c r="N3720" s="47"/>
    </row>
    <row r="3721" spans="4:14" s="20" customFormat="1" ht="13.5" x14ac:dyDescent="0.45">
      <c r="D3721" s="18"/>
      <c r="E3721" s="18"/>
      <c r="F3721" s="19"/>
      <c r="N3721" s="47"/>
    </row>
    <row r="3722" spans="4:14" s="20" customFormat="1" ht="13.5" x14ac:dyDescent="0.45">
      <c r="D3722" s="18"/>
      <c r="E3722" s="18"/>
      <c r="F3722" s="19"/>
      <c r="N3722" s="47"/>
    </row>
    <row r="3723" spans="4:14" s="20" customFormat="1" ht="13.5" x14ac:dyDescent="0.45">
      <c r="D3723" s="18"/>
      <c r="E3723" s="18"/>
      <c r="F3723" s="19"/>
      <c r="N3723" s="47"/>
    </row>
    <row r="3724" spans="4:14" s="20" customFormat="1" ht="13.5" x14ac:dyDescent="0.45">
      <c r="D3724" s="18"/>
      <c r="E3724" s="18"/>
      <c r="F3724" s="19"/>
      <c r="N3724" s="47"/>
    </row>
    <row r="3725" spans="4:14" s="20" customFormat="1" ht="13.5" x14ac:dyDescent="0.45">
      <c r="D3725" s="18"/>
      <c r="E3725" s="18"/>
      <c r="F3725" s="19"/>
      <c r="N3725" s="47"/>
    </row>
    <row r="3726" spans="4:14" s="20" customFormat="1" ht="13.5" x14ac:dyDescent="0.45">
      <c r="D3726" s="18"/>
      <c r="E3726" s="18"/>
      <c r="F3726" s="19"/>
      <c r="N3726" s="47"/>
    </row>
    <row r="3727" spans="4:14" s="20" customFormat="1" ht="13.5" x14ac:dyDescent="0.45">
      <c r="D3727" s="18"/>
      <c r="E3727" s="18"/>
      <c r="F3727" s="19"/>
      <c r="N3727" s="47"/>
    </row>
    <row r="3728" spans="4:14" s="20" customFormat="1" ht="13.5" x14ac:dyDescent="0.45">
      <c r="D3728" s="18"/>
      <c r="E3728" s="18"/>
      <c r="F3728" s="19"/>
      <c r="N3728" s="47"/>
    </row>
    <row r="3729" spans="4:14" s="20" customFormat="1" ht="13.5" x14ac:dyDescent="0.45">
      <c r="D3729" s="18"/>
      <c r="E3729" s="18"/>
      <c r="F3729" s="19"/>
      <c r="N3729" s="47"/>
    </row>
    <row r="3730" spans="4:14" s="20" customFormat="1" ht="13.5" x14ac:dyDescent="0.45">
      <c r="D3730" s="18"/>
      <c r="E3730" s="18"/>
      <c r="F3730" s="19"/>
      <c r="N3730" s="47"/>
    </row>
    <row r="3731" spans="4:14" s="20" customFormat="1" ht="13.5" x14ac:dyDescent="0.45">
      <c r="D3731" s="18"/>
      <c r="E3731" s="18"/>
      <c r="F3731" s="19"/>
      <c r="N3731" s="47"/>
    </row>
    <row r="3732" spans="4:14" s="20" customFormat="1" ht="13.5" x14ac:dyDescent="0.45">
      <c r="D3732" s="18"/>
      <c r="E3732" s="18"/>
      <c r="F3732" s="19"/>
      <c r="N3732" s="47"/>
    </row>
    <row r="3733" spans="4:14" s="20" customFormat="1" ht="13.5" x14ac:dyDescent="0.45">
      <c r="D3733" s="18"/>
      <c r="E3733" s="18"/>
      <c r="F3733" s="19"/>
      <c r="N3733" s="47"/>
    </row>
    <row r="3734" spans="4:14" s="20" customFormat="1" ht="13.5" x14ac:dyDescent="0.45">
      <c r="D3734" s="18"/>
      <c r="E3734" s="18"/>
      <c r="F3734" s="19"/>
      <c r="N3734" s="47"/>
    </row>
    <row r="3735" spans="4:14" s="20" customFormat="1" ht="13.5" x14ac:dyDescent="0.45">
      <c r="D3735" s="18"/>
      <c r="E3735" s="18"/>
      <c r="F3735" s="19"/>
      <c r="N3735" s="47"/>
    </row>
    <row r="3736" spans="4:14" s="20" customFormat="1" ht="13.5" x14ac:dyDescent="0.45">
      <c r="D3736" s="18"/>
      <c r="E3736" s="18"/>
      <c r="F3736" s="19"/>
      <c r="N3736" s="47"/>
    </row>
    <row r="3737" spans="4:14" s="20" customFormat="1" ht="13.5" x14ac:dyDescent="0.45">
      <c r="D3737" s="18"/>
      <c r="E3737" s="18"/>
      <c r="F3737" s="19"/>
      <c r="N3737" s="47"/>
    </row>
    <row r="3738" spans="4:14" s="20" customFormat="1" ht="13.5" x14ac:dyDescent="0.45">
      <c r="D3738" s="18"/>
      <c r="E3738" s="18"/>
      <c r="F3738" s="19"/>
      <c r="N3738" s="47"/>
    </row>
    <row r="3739" spans="4:14" s="20" customFormat="1" ht="13.5" x14ac:dyDescent="0.45">
      <c r="D3739" s="18"/>
      <c r="E3739" s="18"/>
      <c r="F3739" s="19"/>
      <c r="N3739" s="47"/>
    </row>
    <row r="3740" spans="4:14" s="20" customFormat="1" ht="13.5" x14ac:dyDescent="0.45">
      <c r="D3740" s="18"/>
      <c r="E3740" s="18"/>
      <c r="F3740" s="19"/>
      <c r="N3740" s="47"/>
    </row>
    <row r="3741" spans="4:14" s="20" customFormat="1" ht="13.5" x14ac:dyDescent="0.45">
      <c r="D3741" s="18"/>
      <c r="E3741" s="18"/>
      <c r="F3741" s="19"/>
      <c r="N3741" s="47"/>
    </row>
    <row r="3742" spans="4:14" s="20" customFormat="1" ht="13.5" x14ac:dyDescent="0.45">
      <c r="D3742" s="18"/>
      <c r="E3742" s="18"/>
      <c r="F3742" s="19"/>
      <c r="N3742" s="47"/>
    </row>
    <row r="3743" spans="4:14" s="20" customFormat="1" ht="13.5" x14ac:dyDescent="0.45">
      <c r="D3743" s="18"/>
      <c r="E3743" s="18"/>
      <c r="F3743" s="19"/>
      <c r="N3743" s="47"/>
    </row>
    <row r="3744" spans="4:14" s="20" customFormat="1" ht="13.5" x14ac:dyDescent="0.45">
      <c r="D3744" s="18"/>
      <c r="E3744" s="18"/>
      <c r="F3744" s="19"/>
      <c r="N3744" s="47"/>
    </row>
    <row r="3745" spans="4:14" s="20" customFormat="1" ht="13.5" x14ac:dyDescent="0.45">
      <c r="D3745" s="18"/>
      <c r="E3745" s="18"/>
      <c r="F3745" s="19"/>
      <c r="N3745" s="47"/>
    </row>
    <row r="3746" spans="4:14" s="20" customFormat="1" ht="13.5" x14ac:dyDescent="0.45">
      <c r="D3746" s="18"/>
      <c r="E3746" s="18"/>
      <c r="F3746" s="19"/>
      <c r="N3746" s="47"/>
    </row>
    <row r="3747" spans="4:14" s="20" customFormat="1" ht="13.5" x14ac:dyDescent="0.45">
      <c r="D3747" s="18"/>
      <c r="E3747" s="18"/>
      <c r="F3747" s="19"/>
      <c r="N3747" s="47"/>
    </row>
    <row r="3748" spans="4:14" s="20" customFormat="1" ht="13.5" x14ac:dyDescent="0.45">
      <c r="D3748" s="18"/>
      <c r="E3748" s="18"/>
      <c r="F3748" s="19"/>
      <c r="N3748" s="47"/>
    </row>
    <row r="3749" spans="4:14" s="20" customFormat="1" ht="13.5" x14ac:dyDescent="0.45">
      <c r="D3749" s="18"/>
      <c r="E3749" s="18"/>
      <c r="F3749" s="19"/>
      <c r="N3749" s="47"/>
    </row>
    <row r="3750" spans="4:14" s="20" customFormat="1" ht="13.5" x14ac:dyDescent="0.45">
      <c r="D3750" s="18"/>
      <c r="E3750" s="18"/>
      <c r="F3750" s="19"/>
      <c r="N3750" s="47"/>
    </row>
    <row r="3751" spans="4:14" s="20" customFormat="1" ht="13.5" x14ac:dyDescent="0.45">
      <c r="D3751" s="18"/>
      <c r="E3751" s="18"/>
      <c r="F3751" s="19"/>
      <c r="N3751" s="47"/>
    </row>
    <row r="3752" spans="4:14" s="20" customFormat="1" ht="13.5" x14ac:dyDescent="0.45">
      <c r="D3752" s="18"/>
      <c r="E3752" s="18"/>
      <c r="F3752" s="19"/>
      <c r="N3752" s="47"/>
    </row>
    <row r="3753" spans="4:14" s="20" customFormat="1" ht="13.5" x14ac:dyDescent="0.45">
      <c r="D3753" s="18"/>
      <c r="E3753" s="18"/>
      <c r="F3753" s="19"/>
      <c r="N3753" s="47"/>
    </row>
    <row r="3754" spans="4:14" s="20" customFormat="1" ht="13.5" x14ac:dyDescent="0.45">
      <c r="D3754" s="18"/>
      <c r="E3754" s="18"/>
      <c r="F3754" s="19"/>
      <c r="N3754" s="47"/>
    </row>
    <row r="3755" spans="4:14" s="20" customFormat="1" ht="13.5" x14ac:dyDescent="0.45">
      <c r="D3755" s="18"/>
      <c r="E3755" s="18"/>
      <c r="F3755" s="19"/>
      <c r="N3755" s="47"/>
    </row>
    <row r="3756" spans="4:14" s="20" customFormat="1" ht="13.5" x14ac:dyDescent="0.45">
      <c r="D3756" s="18"/>
      <c r="E3756" s="18"/>
      <c r="F3756" s="19"/>
      <c r="N3756" s="47"/>
    </row>
    <row r="3757" spans="4:14" s="20" customFormat="1" ht="13.5" x14ac:dyDescent="0.45">
      <c r="D3757" s="18"/>
      <c r="E3757" s="18"/>
      <c r="F3757" s="19"/>
      <c r="N3757" s="47"/>
    </row>
    <row r="3758" spans="4:14" s="20" customFormat="1" ht="13.5" x14ac:dyDescent="0.45">
      <c r="D3758" s="18"/>
      <c r="E3758" s="18"/>
      <c r="F3758" s="19"/>
      <c r="N3758" s="47"/>
    </row>
    <row r="3759" spans="4:14" s="20" customFormat="1" ht="13.5" x14ac:dyDescent="0.45">
      <c r="D3759" s="18"/>
      <c r="E3759" s="18"/>
      <c r="F3759" s="19"/>
      <c r="N3759" s="47"/>
    </row>
    <row r="3760" spans="4:14" s="20" customFormat="1" ht="13.5" x14ac:dyDescent="0.45">
      <c r="D3760" s="18"/>
      <c r="E3760" s="18"/>
      <c r="F3760" s="19"/>
      <c r="N3760" s="47"/>
    </row>
    <row r="3761" spans="4:14" s="20" customFormat="1" ht="13.5" x14ac:dyDescent="0.45">
      <c r="D3761" s="18"/>
      <c r="E3761" s="18"/>
      <c r="F3761" s="19"/>
      <c r="N3761" s="47"/>
    </row>
    <row r="3762" spans="4:14" s="20" customFormat="1" ht="13.5" x14ac:dyDescent="0.45">
      <c r="D3762" s="18"/>
      <c r="E3762" s="18"/>
      <c r="F3762" s="19"/>
      <c r="N3762" s="47"/>
    </row>
    <row r="3763" spans="4:14" s="20" customFormat="1" ht="13.5" x14ac:dyDescent="0.45">
      <c r="D3763" s="18"/>
      <c r="E3763" s="18"/>
      <c r="F3763" s="19"/>
      <c r="N3763" s="47"/>
    </row>
    <row r="3764" spans="4:14" s="20" customFormat="1" ht="13.5" x14ac:dyDescent="0.45">
      <c r="D3764" s="18"/>
      <c r="E3764" s="18"/>
      <c r="F3764" s="19"/>
      <c r="N3764" s="47"/>
    </row>
    <row r="3765" spans="4:14" s="20" customFormat="1" ht="13.5" x14ac:dyDescent="0.45">
      <c r="D3765" s="18"/>
      <c r="E3765" s="18"/>
      <c r="F3765" s="19"/>
      <c r="N3765" s="47"/>
    </row>
    <row r="3766" spans="4:14" s="20" customFormat="1" ht="13.5" x14ac:dyDescent="0.45">
      <c r="D3766" s="18"/>
      <c r="E3766" s="18"/>
      <c r="F3766" s="19"/>
      <c r="N3766" s="47"/>
    </row>
    <row r="3767" spans="4:14" s="20" customFormat="1" ht="13.5" x14ac:dyDescent="0.45">
      <c r="D3767" s="18"/>
      <c r="E3767" s="18"/>
      <c r="F3767" s="19"/>
      <c r="N3767" s="47"/>
    </row>
    <row r="3768" spans="4:14" s="20" customFormat="1" ht="13.5" x14ac:dyDescent="0.45">
      <c r="D3768" s="18"/>
      <c r="E3768" s="18"/>
      <c r="F3768" s="19"/>
      <c r="N3768" s="47"/>
    </row>
    <row r="3769" spans="4:14" s="20" customFormat="1" ht="13.5" x14ac:dyDescent="0.45">
      <c r="D3769" s="18"/>
      <c r="E3769" s="18"/>
      <c r="F3769" s="19"/>
      <c r="N3769" s="47"/>
    </row>
    <row r="3770" spans="4:14" s="20" customFormat="1" ht="13.5" x14ac:dyDescent="0.45">
      <c r="D3770" s="18"/>
      <c r="E3770" s="18"/>
      <c r="F3770" s="19"/>
      <c r="N3770" s="47"/>
    </row>
    <row r="3771" spans="4:14" s="20" customFormat="1" ht="13.5" x14ac:dyDescent="0.45">
      <c r="D3771" s="18"/>
      <c r="E3771" s="18"/>
      <c r="F3771" s="19"/>
      <c r="N3771" s="47"/>
    </row>
    <row r="3772" spans="4:14" s="20" customFormat="1" ht="13.5" x14ac:dyDescent="0.45">
      <c r="D3772" s="18"/>
      <c r="E3772" s="18"/>
      <c r="F3772" s="19"/>
      <c r="N3772" s="47"/>
    </row>
    <row r="3773" spans="4:14" s="20" customFormat="1" ht="13.5" x14ac:dyDescent="0.45">
      <c r="D3773" s="18"/>
      <c r="E3773" s="18"/>
      <c r="F3773" s="19"/>
      <c r="N3773" s="47"/>
    </row>
    <row r="3774" spans="4:14" s="20" customFormat="1" ht="13.5" x14ac:dyDescent="0.45">
      <c r="D3774" s="18"/>
      <c r="E3774" s="18"/>
      <c r="F3774" s="19"/>
      <c r="N3774" s="47"/>
    </row>
    <row r="3775" spans="4:14" s="20" customFormat="1" ht="13.5" x14ac:dyDescent="0.45">
      <c r="D3775" s="18"/>
      <c r="E3775" s="18"/>
      <c r="F3775" s="19"/>
      <c r="N3775" s="47"/>
    </row>
    <row r="3776" spans="4:14" s="20" customFormat="1" ht="13.5" x14ac:dyDescent="0.45">
      <c r="D3776" s="18"/>
      <c r="E3776" s="18"/>
      <c r="F3776" s="19"/>
      <c r="N3776" s="47"/>
    </row>
    <row r="3777" spans="4:14" s="20" customFormat="1" ht="13.5" x14ac:dyDescent="0.45">
      <c r="D3777" s="18"/>
      <c r="E3777" s="18"/>
      <c r="F3777" s="19"/>
      <c r="N3777" s="47"/>
    </row>
    <row r="3778" spans="4:14" s="20" customFormat="1" ht="13.5" x14ac:dyDescent="0.45">
      <c r="D3778" s="18"/>
      <c r="E3778" s="18"/>
      <c r="F3778" s="19"/>
      <c r="N3778" s="47"/>
    </row>
    <row r="3779" spans="4:14" s="20" customFormat="1" ht="13.5" x14ac:dyDescent="0.45">
      <c r="D3779" s="18"/>
      <c r="E3779" s="18"/>
      <c r="F3779" s="19"/>
      <c r="N3779" s="47"/>
    </row>
    <row r="3780" spans="4:14" s="20" customFormat="1" ht="13.5" x14ac:dyDescent="0.45">
      <c r="D3780" s="18"/>
      <c r="E3780" s="18"/>
      <c r="F3780" s="19"/>
      <c r="N3780" s="47"/>
    </row>
    <row r="3781" spans="4:14" s="20" customFormat="1" ht="13.5" x14ac:dyDescent="0.45">
      <c r="D3781" s="18"/>
      <c r="E3781" s="18"/>
      <c r="F3781" s="19"/>
      <c r="N3781" s="47"/>
    </row>
    <row r="3782" spans="4:14" s="20" customFormat="1" ht="13.5" x14ac:dyDescent="0.45">
      <c r="D3782" s="18"/>
      <c r="E3782" s="18"/>
      <c r="F3782" s="19"/>
      <c r="N3782" s="47"/>
    </row>
    <row r="3783" spans="4:14" s="20" customFormat="1" ht="13.5" x14ac:dyDescent="0.45">
      <c r="D3783" s="18"/>
      <c r="E3783" s="18"/>
      <c r="F3783" s="19"/>
      <c r="N3783" s="47"/>
    </row>
    <row r="3784" spans="4:14" s="20" customFormat="1" ht="13.5" x14ac:dyDescent="0.45">
      <c r="D3784" s="18"/>
      <c r="E3784" s="18"/>
      <c r="F3784" s="19"/>
      <c r="N3784" s="47"/>
    </row>
    <row r="3785" spans="4:14" s="20" customFormat="1" ht="13.5" x14ac:dyDescent="0.45">
      <c r="D3785" s="18"/>
      <c r="E3785" s="18"/>
      <c r="F3785" s="19"/>
      <c r="N3785" s="47"/>
    </row>
    <row r="3786" spans="4:14" s="20" customFormat="1" ht="13.5" x14ac:dyDescent="0.45">
      <c r="D3786" s="18"/>
      <c r="E3786" s="18"/>
      <c r="F3786" s="19"/>
      <c r="N3786" s="47"/>
    </row>
    <row r="3787" spans="4:14" s="20" customFormat="1" ht="13.5" x14ac:dyDescent="0.45">
      <c r="D3787" s="18"/>
      <c r="E3787" s="18"/>
      <c r="F3787" s="19"/>
      <c r="N3787" s="47"/>
    </row>
    <row r="3788" spans="4:14" s="20" customFormat="1" ht="13.5" x14ac:dyDescent="0.45">
      <c r="D3788" s="18"/>
      <c r="E3788" s="18"/>
      <c r="F3788" s="19"/>
      <c r="N3788" s="47"/>
    </row>
    <row r="3789" spans="4:14" s="20" customFormat="1" ht="13.5" x14ac:dyDescent="0.45">
      <c r="D3789" s="18"/>
      <c r="E3789" s="18"/>
      <c r="F3789" s="19"/>
      <c r="N3789" s="47"/>
    </row>
    <row r="3790" spans="4:14" s="20" customFormat="1" ht="13.5" x14ac:dyDescent="0.45">
      <c r="D3790" s="18"/>
      <c r="E3790" s="18"/>
      <c r="F3790" s="19"/>
      <c r="N3790" s="47"/>
    </row>
    <row r="3791" spans="4:14" s="20" customFormat="1" ht="13.5" x14ac:dyDescent="0.45">
      <c r="D3791" s="18"/>
      <c r="E3791" s="18"/>
      <c r="F3791" s="19"/>
      <c r="N3791" s="47"/>
    </row>
    <row r="3792" spans="4:14" s="20" customFormat="1" ht="13.5" x14ac:dyDescent="0.45">
      <c r="D3792" s="18"/>
      <c r="E3792" s="18"/>
      <c r="F3792" s="19"/>
      <c r="N3792" s="47"/>
    </row>
    <row r="3793" spans="4:14" s="20" customFormat="1" ht="13.5" x14ac:dyDescent="0.45">
      <c r="D3793" s="18"/>
      <c r="E3793" s="18"/>
      <c r="F3793" s="19"/>
      <c r="N3793" s="47"/>
    </row>
    <row r="3794" spans="4:14" s="20" customFormat="1" ht="13.5" x14ac:dyDescent="0.45">
      <c r="D3794" s="18"/>
      <c r="E3794" s="18"/>
      <c r="F3794" s="19"/>
      <c r="N3794" s="47"/>
    </row>
    <row r="3795" spans="4:14" s="20" customFormat="1" ht="13.5" x14ac:dyDescent="0.45">
      <c r="D3795" s="18"/>
      <c r="E3795" s="18"/>
      <c r="F3795" s="19"/>
      <c r="N3795" s="47"/>
    </row>
    <row r="3796" spans="4:14" s="20" customFormat="1" ht="13.5" x14ac:dyDescent="0.45">
      <c r="D3796" s="18"/>
      <c r="E3796" s="18"/>
      <c r="F3796" s="19"/>
      <c r="N3796" s="47"/>
    </row>
    <row r="3797" spans="4:14" s="20" customFormat="1" ht="13.5" x14ac:dyDescent="0.45">
      <c r="D3797" s="18"/>
      <c r="E3797" s="18"/>
      <c r="F3797" s="19"/>
      <c r="N3797" s="47"/>
    </row>
    <row r="3798" spans="4:14" s="20" customFormat="1" ht="13.5" x14ac:dyDescent="0.45">
      <c r="D3798" s="18"/>
      <c r="E3798" s="18"/>
      <c r="F3798" s="19"/>
      <c r="N3798" s="47"/>
    </row>
    <row r="3799" spans="4:14" s="20" customFormat="1" ht="13.5" x14ac:dyDescent="0.45">
      <c r="D3799" s="18"/>
      <c r="E3799" s="18"/>
      <c r="F3799" s="19"/>
      <c r="N3799" s="47"/>
    </row>
    <row r="3800" spans="4:14" s="20" customFormat="1" ht="13.5" x14ac:dyDescent="0.45">
      <c r="D3800" s="18"/>
      <c r="E3800" s="18"/>
      <c r="F3800" s="19"/>
      <c r="N3800" s="47"/>
    </row>
    <row r="3801" spans="4:14" s="20" customFormat="1" ht="13.5" x14ac:dyDescent="0.45">
      <c r="D3801" s="18"/>
      <c r="E3801" s="18"/>
      <c r="F3801" s="19"/>
      <c r="N3801" s="47"/>
    </row>
    <row r="3802" spans="4:14" s="20" customFormat="1" ht="13.5" x14ac:dyDescent="0.45">
      <c r="D3802" s="18"/>
      <c r="E3802" s="18"/>
      <c r="F3802" s="19"/>
      <c r="N3802" s="47"/>
    </row>
    <row r="3803" spans="4:14" s="20" customFormat="1" ht="13.5" x14ac:dyDescent="0.45">
      <c r="D3803" s="18"/>
      <c r="E3803" s="18"/>
      <c r="F3803" s="19"/>
      <c r="N3803" s="47"/>
    </row>
    <row r="3804" spans="4:14" s="20" customFormat="1" ht="13.5" x14ac:dyDescent="0.45">
      <c r="D3804" s="18"/>
      <c r="E3804" s="18"/>
      <c r="F3804" s="19"/>
      <c r="N3804" s="47"/>
    </row>
    <row r="3805" spans="4:14" s="20" customFormat="1" ht="13.5" x14ac:dyDescent="0.45">
      <c r="D3805" s="18"/>
      <c r="E3805" s="18"/>
      <c r="F3805" s="19"/>
      <c r="N3805" s="47"/>
    </row>
    <row r="3806" spans="4:14" s="20" customFormat="1" ht="13.5" x14ac:dyDescent="0.45">
      <c r="D3806" s="18"/>
      <c r="E3806" s="18"/>
      <c r="F3806" s="19"/>
      <c r="N3806" s="47"/>
    </row>
    <row r="3807" spans="4:14" s="20" customFormat="1" ht="13.5" x14ac:dyDescent="0.45">
      <c r="D3807" s="18"/>
      <c r="E3807" s="18"/>
      <c r="F3807" s="19"/>
      <c r="N3807" s="47"/>
    </row>
    <row r="3808" spans="4:14" s="20" customFormat="1" ht="13.5" x14ac:dyDescent="0.45">
      <c r="D3808" s="18"/>
      <c r="E3808" s="18"/>
      <c r="F3808" s="19"/>
      <c r="N3808" s="47"/>
    </row>
    <row r="3809" spans="4:14" s="20" customFormat="1" ht="13.5" x14ac:dyDescent="0.45">
      <c r="D3809" s="18"/>
      <c r="E3809" s="18"/>
      <c r="F3809" s="19"/>
      <c r="N3809" s="47"/>
    </row>
    <row r="3810" spans="4:14" s="20" customFormat="1" ht="13.5" x14ac:dyDescent="0.45">
      <c r="D3810" s="18"/>
      <c r="E3810" s="18"/>
      <c r="F3810" s="19"/>
      <c r="N3810" s="47"/>
    </row>
    <row r="3811" spans="4:14" s="20" customFormat="1" ht="13.5" x14ac:dyDescent="0.45">
      <c r="D3811" s="18"/>
      <c r="E3811" s="18"/>
      <c r="F3811" s="19"/>
      <c r="N3811" s="47"/>
    </row>
    <row r="3812" spans="4:14" s="20" customFormat="1" ht="13.5" x14ac:dyDescent="0.45">
      <c r="D3812" s="18"/>
      <c r="E3812" s="18"/>
      <c r="F3812" s="19"/>
      <c r="N3812" s="47"/>
    </row>
    <row r="3813" spans="4:14" s="20" customFormat="1" ht="13.5" x14ac:dyDescent="0.45">
      <c r="D3813" s="18"/>
      <c r="E3813" s="18"/>
      <c r="F3813" s="19"/>
      <c r="N3813" s="47"/>
    </row>
    <row r="3814" spans="4:14" s="20" customFormat="1" ht="13.5" x14ac:dyDescent="0.45">
      <c r="D3814" s="18"/>
      <c r="E3814" s="18"/>
      <c r="F3814" s="19"/>
      <c r="N3814" s="47"/>
    </row>
    <row r="3815" spans="4:14" s="20" customFormat="1" ht="13.5" x14ac:dyDescent="0.45">
      <c r="D3815" s="18"/>
      <c r="E3815" s="18"/>
      <c r="F3815" s="19"/>
      <c r="N3815" s="47"/>
    </row>
    <row r="3816" spans="4:14" s="20" customFormat="1" ht="13.5" x14ac:dyDescent="0.45">
      <c r="D3816" s="18"/>
      <c r="E3816" s="18"/>
      <c r="F3816" s="19"/>
      <c r="N3816" s="47"/>
    </row>
    <row r="3817" spans="4:14" s="20" customFormat="1" ht="13.5" x14ac:dyDescent="0.45">
      <c r="D3817" s="18"/>
      <c r="E3817" s="18"/>
      <c r="F3817" s="19"/>
      <c r="N3817" s="47"/>
    </row>
    <row r="3818" spans="4:14" s="20" customFormat="1" ht="13.5" x14ac:dyDescent="0.45">
      <c r="D3818" s="18"/>
      <c r="E3818" s="18"/>
      <c r="F3818" s="19"/>
      <c r="N3818" s="47"/>
    </row>
    <row r="3819" spans="4:14" s="20" customFormat="1" ht="13.5" x14ac:dyDescent="0.45">
      <c r="D3819" s="18"/>
      <c r="E3819" s="18"/>
      <c r="F3819" s="19"/>
      <c r="N3819" s="47"/>
    </row>
    <row r="3820" spans="4:14" s="20" customFormat="1" ht="13.5" x14ac:dyDescent="0.45">
      <c r="D3820" s="18"/>
      <c r="E3820" s="18"/>
      <c r="F3820" s="19"/>
      <c r="N3820" s="47"/>
    </row>
    <row r="3821" spans="4:14" s="20" customFormat="1" ht="13.5" x14ac:dyDescent="0.45">
      <c r="D3821" s="18"/>
      <c r="E3821" s="18"/>
      <c r="F3821" s="19"/>
      <c r="N3821" s="47"/>
    </row>
    <row r="3822" spans="4:14" s="20" customFormat="1" ht="13.5" x14ac:dyDescent="0.45">
      <c r="D3822" s="18"/>
      <c r="E3822" s="18"/>
      <c r="F3822" s="19"/>
      <c r="N3822" s="47"/>
    </row>
    <row r="3823" spans="4:14" s="20" customFormat="1" ht="13.5" x14ac:dyDescent="0.45">
      <c r="D3823" s="18"/>
      <c r="E3823" s="18"/>
      <c r="F3823" s="19"/>
      <c r="N3823" s="47"/>
    </row>
    <row r="3824" spans="4:14" s="20" customFormat="1" ht="13.5" x14ac:dyDescent="0.45">
      <c r="D3824" s="18"/>
      <c r="E3824" s="18"/>
      <c r="F3824" s="19"/>
      <c r="N3824" s="47"/>
    </row>
    <row r="3825" spans="4:14" s="20" customFormat="1" ht="13.5" x14ac:dyDescent="0.45">
      <c r="D3825" s="18"/>
      <c r="E3825" s="18"/>
      <c r="F3825" s="19"/>
      <c r="N3825" s="47"/>
    </row>
    <row r="3826" spans="4:14" s="20" customFormat="1" ht="13.5" x14ac:dyDescent="0.45">
      <c r="D3826" s="18"/>
      <c r="E3826" s="18"/>
      <c r="F3826" s="19"/>
      <c r="N3826" s="47"/>
    </row>
    <row r="3827" spans="4:14" s="20" customFormat="1" ht="13.5" x14ac:dyDescent="0.45">
      <c r="D3827" s="18"/>
      <c r="E3827" s="18"/>
      <c r="F3827" s="19"/>
      <c r="N3827" s="47"/>
    </row>
    <row r="3828" spans="4:14" s="20" customFormat="1" ht="13.5" x14ac:dyDescent="0.45">
      <c r="D3828" s="18"/>
      <c r="E3828" s="18"/>
      <c r="F3828" s="19"/>
      <c r="N3828" s="47"/>
    </row>
    <row r="3829" spans="4:14" s="20" customFormat="1" ht="13.5" x14ac:dyDescent="0.45">
      <c r="D3829" s="18"/>
      <c r="E3829" s="18"/>
      <c r="F3829" s="19"/>
      <c r="N3829" s="47"/>
    </row>
    <row r="3830" spans="4:14" s="20" customFormat="1" ht="13.5" x14ac:dyDescent="0.45">
      <c r="D3830" s="18"/>
      <c r="E3830" s="18"/>
      <c r="F3830" s="19"/>
      <c r="N3830" s="47"/>
    </row>
    <row r="3831" spans="4:14" s="20" customFormat="1" ht="13.5" x14ac:dyDescent="0.45">
      <c r="D3831" s="18"/>
      <c r="E3831" s="18"/>
      <c r="F3831" s="19"/>
      <c r="N3831" s="47"/>
    </row>
    <row r="3832" spans="4:14" s="20" customFormat="1" ht="13.5" x14ac:dyDescent="0.45">
      <c r="D3832" s="18"/>
      <c r="E3832" s="18"/>
      <c r="F3832" s="19"/>
      <c r="N3832" s="47"/>
    </row>
    <row r="3833" spans="4:14" s="20" customFormat="1" ht="13.5" x14ac:dyDescent="0.45">
      <c r="D3833" s="18"/>
      <c r="E3833" s="18"/>
      <c r="F3833" s="19"/>
      <c r="N3833" s="47"/>
    </row>
    <row r="3834" spans="4:14" s="20" customFormat="1" ht="13.5" x14ac:dyDescent="0.45">
      <c r="D3834" s="18"/>
      <c r="E3834" s="18"/>
      <c r="F3834" s="19"/>
      <c r="N3834" s="47"/>
    </row>
    <row r="3835" spans="4:14" s="20" customFormat="1" ht="13.5" x14ac:dyDescent="0.45">
      <c r="D3835" s="18"/>
      <c r="E3835" s="18"/>
      <c r="F3835" s="19"/>
      <c r="N3835" s="47"/>
    </row>
    <row r="3836" spans="4:14" s="20" customFormat="1" ht="13.5" x14ac:dyDescent="0.45">
      <c r="D3836" s="18"/>
      <c r="E3836" s="18"/>
      <c r="F3836" s="19"/>
      <c r="N3836" s="47"/>
    </row>
    <row r="3837" spans="4:14" s="20" customFormat="1" ht="13.5" x14ac:dyDescent="0.45">
      <c r="D3837" s="18"/>
      <c r="E3837" s="18"/>
      <c r="F3837" s="19"/>
      <c r="N3837" s="47"/>
    </row>
    <row r="3838" spans="4:14" s="20" customFormat="1" ht="13.5" x14ac:dyDescent="0.45">
      <c r="D3838" s="18"/>
      <c r="E3838" s="18"/>
      <c r="F3838" s="19"/>
      <c r="N3838" s="47"/>
    </row>
    <row r="3839" spans="4:14" s="20" customFormat="1" ht="13.5" x14ac:dyDescent="0.45">
      <c r="D3839" s="18"/>
      <c r="E3839" s="18"/>
      <c r="F3839" s="19"/>
      <c r="N3839" s="47"/>
    </row>
    <row r="3840" spans="4:14" s="20" customFormat="1" ht="13.5" x14ac:dyDescent="0.45">
      <c r="D3840" s="18"/>
      <c r="E3840" s="18"/>
      <c r="F3840" s="19"/>
      <c r="N3840" s="47"/>
    </row>
    <row r="3841" spans="4:14" s="20" customFormat="1" ht="13.5" x14ac:dyDescent="0.45">
      <c r="D3841" s="18"/>
      <c r="E3841" s="18"/>
      <c r="F3841" s="19"/>
      <c r="N3841" s="47"/>
    </row>
    <row r="3842" spans="4:14" s="20" customFormat="1" ht="13.5" x14ac:dyDescent="0.45">
      <c r="D3842" s="18"/>
      <c r="E3842" s="18"/>
      <c r="F3842" s="19"/>
      <c r="N3842" s="47"/>
    </row>
    <row r="3843" spans="4:14" s="20" customFormat="1" ht="13.5" x14ac:dyDescent="0.45">
      <c r="D3843" s="18"/>
      <c r="E3843" s="18"/>
      <c r="F3843" s="19"/>
      <c r="N3843" s="47"/>
    </row>
    <row r="3844" spans="4:14" s="20" customFormat="1" ht="13.5" x14ac:dyDescent="0.45">
      <c r="D3844" s="18"/>
      <c r="E3844" s="18"/>
      <c r="F3844" s="19"/>
      <c r="N3844" s="47"/>
    </row>
    <row r="3845" spans="4:14" s="20" customFormat="1" ht="13.5" x14ac:dyDescent="0.45">
      <c r="D3845" s="18"/>
      <c r="E3845" s="18"/>
      <c r="F3845" s="19"/>
      <c r="N3845" s="47"/>
    </row>
    <row r="3846" spans="4:14" s="20" customFormat="1" ht="13.5" x14ac:dyDescent="0.45">
      <c r="D3846" s="18"/>
      <c r="E3846" s="18"/>
      <c r="F3846" s="19"/>
      <c r="N3846" s="47"/>
    </row>
    <row r="3847" spans="4:14" s="20" customFormat="1" ht="13.5" x14ac:dyDescent="0.45">
      <c r="D3847" s="18"/>
      <c r="E3847" s="18"/>
      <c r="F3847" s="19"/>
      <c r="N3847" s="47"/>
    </row>
    <row r="3848" spans="4:14" s="20" customFormat="1" ht="13.5" x14ac:dyDescent="0.45">
      <c r="D3848" s="18"/>
      <c r="E3848" s="18"/>
      <c r="F3848" s="19"/>
      <c r="N3848" s="47"/>
    </row>
    <row r="3849" spans="4:14" s="20" customFormat="1" ht="13.5" x14ac:dyDescent="0.45">
      <c r="D3849" s="18"/>
      <c r="E3849" s="18"/>
      <c r="F3849" s="19"/>
      <c r="N3849" s="47"/>
    </row>
    <row r="3850" spans="4:14" s="20" customFormat="1" ht="13.5" x14ac:dyDescent="0.45">
      <c r="D3850" s="18"/>
      <c r="E3850" s="18"/>
      <c r="F3850" s="19"/>
      <c r="N3850" s="47"/>
    </row>
    <row r="3851" spans="4:14" s="20" customFormat="1" ht="13.5" x14ac:dyDescent="0.45">
      <c r="D3851" s="18"/>
      <c r="E3851" s="18"/>
      <c r="F3851" s="19"/>
      <c r="N3851" s="47"/>
    </row>
    <row r="3852" spans="4:14" s="20" customFormat="1" ht="13.5" x14ac:dyDescent="0.45">
      <c r="D3852" s="18"/>
      <c r="E3852" s="18"/>
      <c r="F3852" s="19"/>
      <c r="N3852" s="47"/>
    </row>
    <row r="3853" spans="4:14" s="20" customFormat="1" ht="13.5" x14ac:dyDescent="0.45">
      <c r="D3853" s="18"/>
      <c r="E3853" s="18"/>
      <c r="F3853" s="19"/>
      <c r="N3853" s="47"/>
    </row>
    <row r="3854" spans="4:14" s="20" customFormat="1" ht="13.5" x14ac:dyDescent="0.45">
      <c r="D3854" s="18"/>
      <c r="E3854" s="18"/>
      <c r="F3854" s="19"/>
      <c r="N3854" s="47"/>
    </row>
    <row r="3855" spans="4:14" s="20" customFormat="1" ht="13.5" x14ac:dyDescent="0.45">
      <c r="D3855" s="18"/>
      <c r="E3855" s="18"/>
      <c r="F3855" s="19"/>
      <c r="N3855" s="47"/>
    </row>
    <row r="3856" spans="4:14" s="20" customFormat="1" ht="13.5" x14ac:dyDescent="0.45">
      <c r="D3856" s="18"/>
      <c r="E3856" s="18"/>
      <c r="F3856" s="19"/>
      <c r="N3856" s="47"/>
    </row>
    <row r="3857" spans="4:14" s="20" customFormat="1" ht="13.5" x14ac:dyDescent="0.45">
      <c r="D3857" s="18"/>
      <c r="E3857" s="18"/>
      <c r="F3857" s="19"/>
      <c r="N3857" s="47"/>
    </row>
    <row r="3858" spans="4:14" s="20" customFormat="1" ht="13.5" x14ac:dyDescent="0.45">
      <c r="D3858" s="18"/>
      <c r="E3858" s="18"/>
      <c r="F3858" s="19"/>
      <c r="N3858" s="47"/>
    </row>
    <row r="3859" spans="4:14" s="20" customFormat="1" ht="13.5" x14ac:dyDescent="0.45">
      <c r="D3859" s="18"/>
      <c r="E3859" s="18"/>
      <c r="F3859" s="19"/>
      <c r="N3859" s="47"/>
    </row>
    <row r="3860" spans="4:14" s="20" customFormat="1" ht="13.5" x14ac:dyDescent="0.45">
      <c r="D3860" s="18"/>
      <c r="E3860" s="18"/>
      <c r="F3860" s="19"/>
      <c r="N3860" s="47"/>
    </row>
    <row r="3861" spans="4:14" s="20" customFormat="1" ht="13.5" x14ac:dyDescent="0.45">
      <c r="D3861" s="18"/>
      <c r="E3861" s="18"/>
      <c r="F3861" s="19"/>
      <c r="N3861" s="47"/>
    </row>
    <row r="3862" spans="4:14" s="20" customFormat="1" ht="13.5" x14ac:dyDescent="0.45">
      <c r="D3862" s="18"/>
      <c r="E3862" s="18"/>
      <c r="F3862" s="19"/>
      <c r="N3862" s="47"/>
    </row>
    <row r="3863" spans="4:14" s="20" customFormat="1" ht="13.5" x14ac:dyDescent="0.45">
      <c r="D3863" s="18"/>
      <c r="E3863" s="18"/>
      <c r="F3863" s="19"/>
      <c r="N3863" s="47"/>
    </row>
    <row r="3864" spans="4:14" s="20" customFormat="1" ht="13.5" x14ac:dyDescent="0.45">
      <c r="D3864" s="18"/>
      <c r="E3864" s="18"/>
      <c r="F3864" s="19"/>
      <c r="N3864" s="47"/>
    </row>
    <row r="3865" spans="4:14" s="20" customFormat="1" ht="13.5" x14ac:dyDescent="0.45">
      <c r="D3865" s="18"/>
      <c r="E3865" s="18"/>
      <c r="F3865" s="19"/>
      <c r="N3865" s="47"/>
    </row>
    <row r="3866" spans="4:14" s="20" customFormat="1" ht="13.5" x14ac:dyDescent="0.45">
      <c r="D3866" s="18"/>
      <c r="E3866" s="18"/>
      <c r="F3866" s="19"/>
      <c r="N3866" s="47"/>
    </row>
    <row r="3867" spans="4:14" s="20" customFormat="1" ht="13.5" x14ac:dyDescent="0.45">
      <c r="D3867" s="18"/>
      <c r="E3867" s="18"/>
      <c r="F3867" s="19"/>
      <c r="N3867" s="47"/>
    </row>
    <row r="3868" spans="4:14" s="20" customFormat="1" ht="13.5" x14ac:dyDescent="0.45">
      <c r="D3868" s="18"/>
      <c r="E3868" s="18"/>
      <c r="F3868" s="19"/>
      <c r="N3868" s="47"/>
    </row>
    <row r="3869" spans="4:14" s="20" customFormat="1" ht="13.5" x14ac:dyDescent="0.45">
      <c r="D3869" s="18"/>
      <c r="E3869" s="18"/>
      <c r="F3869" s="19"/>
      <c r="N3869" s="47"/>
    </row>
    <row r="3870" spans="4:14" s="20" customFormat="1" ht="13.5" x14ac:dyDescent="0.45">
      <c r="D3870" s="18"/>
      <c r="E3870" s="18"/>
      <c r="F3870" s="19"/>
      <c r="N3870" s="47"/>
    </row>
    <row r="3871" spans="4:14" s="20" customFormat="1" ht="13.5" x14ac:dyDescent="0.45">
      <c r="D3871" s="18"/>
      <c r="E3871" s="18"/>
      <c r="F3871" s="19"/>
      <c r="N3871" s="47"/>
    </row>
    <row r="3872" spans="4:14" s="20" customFormat="1" ht="13.5" x14ac:dyDescent="0.45">
      <c r="D3872" s="18"/>
      <c r="E3872" s="18"/>
      <c r="F3872" s="19"/>
      <c r="N3872" s="47"/>
    </row>
    <row r="3873" spans="4:14" s="20" customFormat="1" ht="13.5" x14ac:dyDescent="0.45">
      <c r="D3873" s="18"/>
      <c r="E3873" s="18"/>
      <c r="F3873" s="19"/>
      <c r="N3873" s="47"/>
    </row>
    <row r="3874" spans="4:14" s="20" customFormat="1" ht="13.5" x14ac:dyDescent="0.45">
      <c r="D3874" s="18"/>
      <c r="E3874" s="18"/>
      <c r="F3874" s="19"/>
      <c r="N3874" s="47"/>
    </row>
    <row r="3875" spans="4:14" s="20" customFormat="1" ht="13.5" x14ac:dyDescent="0.45">
      <c r="D3875" s="18"/>
      <c r="E3875" s="18"/>
      <c r="F3875" s="19"/>
      <c r="N3875" s="47"/>
    </row>
    <row r="3876" spans="4:14" s="20" customFormat="1" ht="13.5" x14ac:dyDescent="0.45">
      <c r="D3876" s="18"/>
      <c r="E3876" s="18"/>
      <c r="F3876" s="19"/>
      <c r="N3876" s="47"/>
    </row>
    <row r="3877" spans="4:14" s="20" customFormat="1" ht="13.5" x14ac:dyDescent="0.45">
      <c r="D3877" s="18"/>
      <c r="E3877" s="18"/>
      <c r="F3877" s="19"/>
      <c r="N3877" s="47"/>
    </row>
    <row r="3878" spans="4:14" s="20" customFormat="1" ht="13.5" x14ac:dyDescent="0.45">
      <c r="D3878" s="18"/>
      <c r="E3878" s="18"/>
      <c r="F3878" s="19"/>
      <c r="N3878" s="47"/>
    </row>
    <row r="3879" spans="4:14" s="20" customFormat="1" ht="13.5" x14ac:dyDescent="0.45">
      <c r="D3879" s="18"/>
      <c r="E3879" s="18"/>
      <c r="F3879" s="19"/>
      <c r="N3879" s="47"/>
    </row>
    <row r="3880" spans="4:14" s="20" customFormat="1" ht="13.5" x14ac:dyDescent="0.45">
      <c r="D3880" s="18"/>
      <c r="E3880" s="18"/>
      <c r="F3880" s="19"/>
      <c r="N3880" s="47"/>
    </row>
    <row r="3881" spans="4:14" s="20" customFormat="1" ht="13.5" x14ac:dyDescent="0.45">
      <c r="D3881" s="18"/>
      <c r="E3881" s="18"/>
      <c r="F3881" s="19"/>
      <c r="N3881" s="47"/>
    </row>
    <row r="3882" spans="4:14" s="20" customFormat="1" ht="13.5" x14ac:dyDescent="0.45">
      <c r="D3882" s="18"/>
      <c r="E3882" s="18"/>
      <c r="F3882" s="19"/>
      <c r="N3882" s="47"/>
    </row>
    <row r="3883" spans="4:14" s="20" customFormat="1" ht="13.5" x14ac:dyDescent="0.45">
      <c r="D3883" s="18"/>
      <c r="E3883" s="18"/>
      <c r="F3883" s="19"/>
      <c r="N3883" s="47"/>
    </row>
    <row r="3884" spans="4:14" s="20" customFormat="1" ht="13.5" x14ac:dyDescent="0.45">
      <c r="D3884" s="18"/>
      <c r="E3884" s="18"/>
      <c r="F3884" s="19"/>
      <c r="N3884" s="47"/>
    </row>
    <row r="3885" spans="4:14" s="20" customFormat="1" ht="13.5" x14ac:dyDescent="0.45">
      <c r="D3885" s="18"/>
      <c r="E3885" s="18"/>
      <c r="F3885" s="19"/>
      <c r="N3885" s="47"/>
    </row>
    <row r="3886" spans="4:14" s="20" customFormat="1" ht="13.5" x14ac:dyDescent="0.45">
      <c r="D3886" s="18"/>
      <c r="E3886" s="18"/>
      <c r="F3886" s="19"/>
      <c r="N3886" s="47"/>
    </row>
    <row r="3887" spans="4:14" s="20" customFormat="1" ht="13.5" x14ac:dyDescent="0.45">
      <c r="D3887" s="18"/>
      <c r="E3887" s="18"/>
      <c r="F3887" s="19"/>
      <c r="N3887" s="47"/>
    </row>
    <row r="3888" spans="4:14" s="20" customFormat="1" ht="13.5" x14ac:dyDescent="0.45">
      <c r="D3888" s="18"/>
      <c r="E3888" s="18"/>
      <c r="F3888" s="19"/>
      <c r="N3888" s="47"/>
    </row>
    <row r="3889" spans="4:14" s="20" customFormat="1" ht="13.5" x14ac:dyDescent="0.45">
      <c r="D3889" s="18"/>
      <c r="E3889" s="18"/>
      <c r="F3889" s="19"/>
      <c r="N3889" s="47"/>
    </row>
    <row r="3890" spans="4:14" s="20" customFormat="1" ht="13.5" x14ac:dyDescent="0.45">
      <c r="D3890" s="18"/>
      <c r="E3890" s="18"/>
      <c r="F3890" s="19"/>
      <c r="N3890" s="47"/>
    </row>
    <row r="3891" spans="4:14" s="20" customFormat="1" ht="13.5" x14ac:dyDescent="0.45">
      <c r="D3891" s="18"/>
      <c r="E3891" s="18"/>
      <c r="F3891" s="19"/>
      <c r="N3891" s="47"/>
    </row>
    <row r="3892" spans="4:14" s="20" customFormat="1" ht="13.5" x14ac:dyDescent="0.45">
      <c r="D3892" s="18"/>
      <c r="E3892" s="18"/>
      <c r="F3892" s="19"/>
      <c r="N3892" s="47"/>
    </row>
    <row r="3893" spans="4:14" s="20" customFormat="1" ht="13.5" x14ac:dyDescent="0.45">
      <c r="D3893" s="18"/>
      <c r="E3893" s="18"/>
      <c r="F3893" s="19"/>
      <c r="N3893" s="47"/>
    </row>
    <row r="3894" spans="4:14" s="20" customFormat="1" ht="13.5" x14ac:dyDescent="0.45">
      <c r="D3894" s="18"/>
      <c r="E3894" s="18"/>
      <c r="F3894" s="19"/>
      <c r="N3894" s="47"/>
    </row>
    <row r="3895" spans="4:14" s="20" customFormat="1" ht="13.5" x14ac:dyDescent="0.45">
      <c r="D3895" s="18"/>
      <c r="E3895" s="18"/>
      <c r="F3895" s="19"/>
      <c r="N3895" s="47"/>
    </row>
    <row r="3896" spans="4:14" s="20" customFormat="1" ht="13.5" x14ac:dyDescent="0.45">
      <c r="D3896" s="18"/>
      <c r="E3896" s="18"/>
      <c r="F3896" s="19"/>
      <c r="N3896" s="47"/>
    </row>
    <row r="3897" spans="4:14" s="20" customFormat="1" ht="13.5" x14ac:dyDescent="0.45">
      <c r="D3897" s="18"/>
      <c r="E3897" s="18"/>
      <c r="F3897" s="19"/>
      <c r="N3897" s="47"/>
    </row>
    <row r="3898" spans="4:14" s="20" customFormat="1" ht="13.5" x14ac:dyDescent="0.45">
      <c r="D3898" s="18"/>
      <c r="E3898" s="18"/>
      <c r="F3898" s="19"/>
      <c r="N3898" s="47"/>
    </row>
    <row r="3899" spans="4:14" s="20" customFormat="1" ht="13.5" x14ac:dyDescent="0.45">
      <c r="D3899" s="18"/>
      <c r="E3899" s="18"/>
      <c r="F3899" s="19"/>
      <c r="N3899" s="47"/>
    </row>
    <row r="3900" spans="4:14" s="20" customFormat="1" ht="13.5" x14ac:dyDescent="0.45">
      <c r="D3900" s="18"/>
      <c r="E3900" s="18"/>
      <c r="F3900" s="19"/>
      <c r="N3900" s="47"/>
    </row>
    <row r="3901" spans="4:14" s="20" customFormat="1" ht="13.5" x14ac:dyDescent="0.45">
      <c r="D3901" s="18"/>
      <c r="E3901" s="18"/>
      <c r="F3901" s="19"/>
      <c r="N3901" s="47"/>
    </row>
    <row r="3902" spans="4:14" s="20" customFormat="1" ht="13.5" x14ac:dyDescent="0.45">
      <c r="D3902" s="18"/>
      <c r="E3902" s="18"/>
      <c r="F3902" s="19"/>
      <c r="N3902" s="47"/>
    </row>
    <row r="3903" spans="4:14" s="20" customFormat="1" ht="13.5" x14ac:dyDescent="0.45">
      <c r="D3903" s="18"/>
      <c r="E3903" s="18"/>
      <c r="F3903" s="19"/>
      <c r="N3903" s="47"/>
    </row>
    <row r="3904" spans="4:14" s="20" customFormat="1" ht="13.5" x14ac:dyDescent="0.45">
      <c r="D3904" s="18"/>
      <c r="E3904" s="18"/>
      <c r="F3904" s="19"/>
      <c r="N3904" s="47"/>
    </row>
    <row r="3905" spans="4:14" s="20" customFormat="1" ht="13.5" x14ac:dyDescent="0.45">
      <c r="D3905" s="18"/>
      <c r="E3905" s="18"/>
      <c r="F3905" s="19"/>
      <c r="N3905" s="47"/>
    </row>
    <row r="3906" spans="4:14" s="20" customFormat="1" ht="13.5" x14ac:dyDescent="0.45">
      <c r="D3906" s="18"/>
      <c r="E3906" s="18"/>
      <c r="F3906" s="19"/>
      <c r="N3906" s="47"/>
    </row>
    <row r="3907" spans="4:14" s="20" customFormat="1" ht="13.5" x14ac:dyDescent="0.45">
      <c r="D3907" s="18"/>
      <c r="E3907" s="18"/>
      <c r="F3907" s="19"/>
      <c r="N3907" s="47"/>
    </row>
    <row r="3908" spans="4:14" s="20" customFormat="1" ht="13.5" x14ac:dyDescent="0.45">
      <c r="D3908" s="18"/>
      <c r="E3908" s="18"/>
      <c r="F3908" s="19"/>
      <c r="N3908" s="47"/>
    </row>
    <row r="3909" spans="4:14" s="20" customFormat="1" ht="13.5" x14ac:dyDescent="0.45">
      <c r="D3909" s="18"/>
      <c r="E3909" s="18"/>
      <c r="F3909" s="19"/>
      <c r="N3909" s="47"/>
    </row>
    <row r="3910" spans="4:14" s="20" customFormat="1" ht="13.5" x14ac:dyDescent="0.45">
      <c r="D3910" s="18"/>
      <c r="E3910" s="18"/>
      <c r="F3910" s="19"/>
      <c r="N3910" s="47"/>
    </row>
    <row r="3911" spans="4:14" s="20" customFormat="1" ht="13.5" x14ac:dyDescent="0.45">
      <c r="D3911" s="18"/>
      <c r="E3911" s="18"/>
      <c r="F3911" s="19"/>
      <c r="N3911" s="47"/>
    </row>
    <row r="3912" spans="4:14" s="20" customFormat="1" ht="13.5" x14ac:dyDescent="0.45">
      <c r="D3912" s="18"/>
      <c r="E3912" s="18"/>
      <c r="F3912" s="19"/>
      <c r="N3912" s="47"/>
    </row>
    <row r="3913" spans="4:14" s="20" customFormat="1" ht="13.5" x14ac:dyDescent="0.45">
      <c r="D3913" s="18"/>
      <c r="E3913" s="18"/>
      <c r="F3913" s="19"/>
      <c r="N3913" s="47"/>
    </row>
    <row r="3914" spans="4:14" s="20" customFormat="1" ht="13.5" x14ac:dyDescent="0.45">
      <c r="D3914" s="18"/>
      <c r="E3914" s="18"/>
      <c r="F3914" s="19"/>
      <c r="N3914" s="47"/>
    </row>
    <row r="3915" spans="4:14" s="20" customFormat="1" ht="13.5" x14ac:dyDescent="0.45">
      <c r="D3915" s="18"/>
      <c r="E3915" s="18"/>
      <c r="F3915" s="19"/>
      <c r="N3915" s="47"/>
    </row>
    <row r="3916" spans="4:14" s="20" customFormat="1" ht="13.5" x14ac:dyDescent="0.45">
      <c r="D3916" s="18"/>
      <c r="E3916" s="18"/>
      <c r="F3916" s="19"/>
      <c r="N3916" s="47"/>
    </row>
    <row r="3917" spans="4:14" s="20" customFormat="1" ht="13.5" x14ac:dyDescent="0.45">
      <c r="D3917" s="18"/>
      <c r="E3917" s="18"/>
      <c r="F3917" s="19"/>
      <c r="N3917" s="47"/>
    </row>
    <row r="3918" spans="4:14" s="20" customFormat="1" ht="13.5" x14ac:dyDescent="0.45">
      <c r="D3918" s="18"/>
      <c r="E3918" s="18"/>
      <c r="F3918" s="19"/>
      <c r="N3918" s="47"/>
    </row>
    <row r="3919" spans="4:14" s="20" customFormat="1" ht="13.5" x14ac:dyDescent="0.45">
      <c r="D3919" s="18"/>
      <c r="E3919" s="18"/>
      <c r="F3919" s="19"/>
      <c r="N3919" s="47"/>
    </row>
    <row r="3920" spans="4:14" s="20" customFormat="1" ht="13.5" x14ac:dyDescent="0.45">
      <c r="D3920" s="18"/>
      <c r="E3920" s="18"/>
      <c r="F3920" s="19"/>
      <c r="N3920" s="47"/>
    </row>
    <row r="3921" spans="4:14" s="20" customFormat="1" ht="13.5" x14ac:dyDescent="0.45">
      <c r="D3921" s="18"/>
      <c r="E3921" s="18"/>
      <c r="F3921" s="19"/>
      <c r="N3921" s="47"/>
    </row>
    <row r="3922" spans="4:14" s="20" customFormat="1" ht="13.5" x14ac:dyDescent="0.45">
      <c r="D3922" s="18"/>
      <c r="E3922" s="18"/>
      <c r="F3922" s="19"/>
      <c r="N3922" s="47"/>
    </row>
    <row r="3923" spans="4:14" s="20" customFormat="1" ht="13.5" x14ac:dyDescent="0.45">
      <c r="D3923" s="18"/>
      <c r="E3923" s="18"/>
      <c r="F3923" s="19"/>
      <c r="N3923" s="47"/>
    </row>
    <row r="3924" spans="4:14" s="20" customFormat="1" ht="13.5" x14ac:dyDescent="0.45">
      <c r="D3924" s="18"/>
      <c r="E3924" s="18"/>
      <c r="F3924" s="19"/>
      <c r="N3924" s="47"/>
    </row>
    <row r="3925" spans="4:14" s="20" customFormat="1" ht="13.5" x14ac:dyDescent="0.45">
      <c r="D3925" s="18"/>
      <c r="E3925" s="18"/>
      <c r="F3925" s="19"/>
      <c r="N3925" s="47"/>
    </row>
    <row r="3926" spans="4:14" s="20" customFormat="1" ht="13.5" x14ac:dyDescent="0.45">
      <c r="D3926" s="18"/>
      <c r="E3926" s="18"/>
      <c r="F3926" s="19"/>
      <c r="N3926" s="47"/>
    </row>
    <row r="3927" spans="4:14" s="20" customFormat="1" ht="13.5" x14ac:dyDescent="0.45">
      <c r="D3927" s="18"/>
      <c r="E3927" s="18"/>
      <c r="F3927" s="19"/>
      <c r="N3927" s="47"/>
    </row>
    <row r="3928" spans="4:14" s="20" customFormat="1" ht="13.5" x14ac:dyDescent="0.45">
      <c r="D3928" s="18"/>
      <c r="E3928" s="18"/>
      <c r="F3928" s="19"/>
      <c r="N3928" s="47"/>
    </row>
    <row r="3929" spans="4:14" s="20" customFormat="1" ht="13.5" x14ac:dyDescent="0.45">
      <c r="D3929" s="18"/>
      <c r="E3929" s="18"/>
      <c r="F3929" s="19"/>
      <c r="N3929" s="47"/>
    </row>
    <row r="3930" spans="4:14" s="20" customFormat="1" ht="13.5" x14ac:dyDescent="0.45">
      <c r="D3930" s="18"/>
      <c r="E3930" s="18"/>
      <c r="F3930" s="19"/>
      <c r="N3930" s="47"/>
    </row>
    <row r="3931" spans="4:14" s="20" customFormat="1" ht="13.5" x14ac:dyDescent="0.45">
      <c r="D3931" s="18"/>
      <c r="E3931" s="18"/>
      <c r="F3931" s="19"/>
      <c r="N3931" s="47"/>
    </row>
    <row r="3932" spans="4:14" s="20" customFormat="1" ht="13.5" x14ac:dyDescent="0.45">
      <c r="D3932" s="18"/>
      <c r="E3932" s="18"/>
      <c r="F3932" s="19"/>
      <c r="N3932" s="47"/>
    </row>
    <row r="3933" spans="4:14" s="20" customFormat="1" ht="13.5" x14ac:dyDescent="0.45">
      <c r="D3933" s="18"/>
      <c r="E3933" s="18"/>
      <c r="F3933" s="19"/>
      <c r="N3933" s="47"/>
    </row>
    <row r="3934" spans="4:14" s="20" customFormat="1" ht="13.5" x14ac:dyDescent="0.45">
      <c r="D3934" s="18"/>
      <c r="E3934" s="18"/>
      <c r="F3934" s="19"/>
      <c r="N3934" s="47"/>
    </row>
    <row r="3935" spans="4:14" s="20" customFormat="1" ht="13.5" x14ac:dyDescent="0.45">
      <c r="D3935" s="18"/>
      <c r="E3935" s="18"/>
      <c r="F3935" s="19"/>
      <c r="N3935" s="47"/>
    </row>
    <row r="3936" spans="4:14" s="20" customFormat="1" ht="13.5" x14ac:dyDescent="0.45">
      <c r="D3936" s="18"/>
      <c r="E3936" s="18"/>
      <c r="F3936" s="19"/>
      <c r="N3936" s="47"/>
    </row>
    <row r="3937" spans="4:14" s="20" customFormat="1" ht="13.5" x14ac:dyDescent="0.45">
      <c r="D3937" s="18"/>
      <c r="E3937" s="18"/>
      <c r="F3937" s="19"/>
      <c r="N3937" s="47"/>
    </row>
    <row r="3938" spans="4:14" s="20" customFormat="1" ht="13.5" x14ac:dyDescent="0.45">
      <c r="D3938" s="18"/>
      <c r="E3938" s="18"/>
      <c r="F3938" s="19"/>
      <c r="N3938" s="47"/>
    </row>
    <row r="3939" spans="4:14" s="20" customFormat="1" ht="13.5" x14ac:dyDescent="0.45">
      <c r="D3939" s="18"/>
      <c r="E3939" s="18"/>
      <c r="F3939" s="19"/>
      <c r="N3939" s="47"/>
    </row>
    <row r="3940" spans="4:14" s="20" customFormat="1" ht="13.5" x14ac:dyDescent="0.45">
      <c r="D3940" s="18"/>
      <c r="E3940" s="18"/>
      <c r="F3940" s="19"/>
      <c r="N3940" s="47"/>
    </row>
    <row r="3941" spans="4:14" s="20" customFormat="1" ht="13.5" x14ac:dyDescent="0.45">
      <c r="D3941" s="18"/>
      <c r="E3941" s="18"/>
      <c r="F3941" s="19"/>
      <c r="N3941" s="47"/>
    </row>
    <row r="3942" spans="4:14" s="20" customFormat="1" ht="13.5" x14ac:dyDescent="0.45">
      <c r="D3942" s="18"/>
      <c r="E3942" s="18"/>
      <c r="F3942" s="19"/>
      <c r="N3942" s="47"/>
    </row>
    <row r="3943" spans="4:14" s="20" customFormat="1" ht="13.5" x14ac:dyDescent="0.45">
      <c r="D3943" s="18"/>
      <c r="E3943" s="18"/>
      <c r="F3943" s="19"/>
      <c r="N3943" s="47"/>
    </row>
    <row r="3944" spans="4:14" s="20" customFormat="1" ht="13.5" x14ac:dyDescent="0.45">
      <c r="D3944" s="18"/>
      <c r="E3944" s="18"/>
      <c r="F3944" s="19"/>
      <c r="N3944" s="47"/>
    </row>
    <row r="3945" spans="4:14" s="20" customFormat="1" ht="13.5" x14ac:dyDescent="0.45">
      <c r="D3945" s="18"/>
      <c r="E3945" s="18"/>
      <c r="F3945" s="19"/>
      <c r="N3945" s="47"/>
    </row>
    <row r="3946" spans="4:14" s="20" customFormat="1" ht="13.5" x14ac:dyDescent="0.45">
      <c r="D3946" s="18"/>
      <c r="E3946" s="18"/>
      <c r="F3946" s="19"/>
      <c r="N3946" s="47"/>
    </row>
    <row r="3947" spans="4:14" s="20" customFormat="1" ht="13.5" x14ac:dyDescent="0.45">
      <c r="D3947" s="18"/>
      <c r="E3947" s="18"/>
      <c r="F3947" s="19"/>
      <c r="N3947" s="47"/>
    </row>
    <row r="3948" spans="4:14" s="20" customFormat="1" ht="13.5" x14ac:dyDescent="0.45">
      <c r="D3948" s="18"/>
      <c r="E3948" s="18"/>
      <c r="F3948" s="19"/>
      <c r="N3948" s="47"/>
    </row>
    <row r="3949" spans="4:14" s="20" customFormat="1" ht="13.5" x14ac:dyDescent="0.45">
      <c r="D3949" s="18"/>
      <c r="E3949" s="18"/>
      <c r="F3949" s="19"/>
      <c r="N3949" s="47"/>
    </row>
    <row r="3950" spans="4:14" s="20" customFormat="1" ht="13.5" x14ac:dyDescent="0.45">
      <c r="D3950" s="18"/>
      <c r="E3950" s="18"/>
      <c r="F3950" s="19"/>
      <c r="N3950" s="47"/>
    </row>
    <row r="3951" spans="4:14" s="20" customFormat="1" ht="13.5" x14ac:dyDescent="0.45">
      <c r="D3951" s="18"/>
      <c r="E3951" s="18"/>
      <c r="F3951" s="19"/>
      <c r="N3951" s="47"/>
    </row>
    <row r="3952" spans="4:14" s="20" customFormat="1" ht="13.5" x14ac:dyDescent="0.45">
      <c r="D3952" s="18"/>
      <c r="E3952" s="18"/>
      <c r="F3952" s="19"/>
      <c r="N3952" s="47"/>
    </row>
    <row r="3953" spans="4:14" s="20" customFormat="1" ht="13.5" x14ac:dyDescent="0.45">
      <c r="D3953" s="18"/>
      <c r="E3953" s="18"/>
      <c r="F3953" s="19"/>
      <c r="N3953" s="47"/>
    </row>
    <row r="3954" spans="4:14" s="20" customFormat="1" ht="13.5" x14ac:dyDescent="0.45">
      <c r="D3954" s="18"/>
      <c r="E3954" s="18"/>
      <c r="F3954" s="19"/>
      <c r="N3954" s="47"/>
    </row>
    <row r="3955" spans="4:14" s="20" customFormat="1" ht="13.5" x14ac:dyDescent="0.45">
      <c r="D3955" s="18"/>
      <c r="E3955" s="18"/>
      <c r="F3955" s="19"/>
      <c r="N3955" s="47"/>
    </row>
    <row r="3956" spans="4:14" s="20" customFormat="1" ht="13.5" x14ac:dyDescent="0.45">
      <c r="D3956" s="18"/>
      <c r="E3956" s="18"/>
      <c r="F3956" s="19"/>
      <c r="N3956" s="47"/>
    </row>
    <row r="3957" spans="4:14" s="20" customFormat="1" ht="13.5" x14ac:dyDescent="0.45">
      <c r="D3957" s="18"/>
      <c r="E3957" s="18"/>
      <c r="F3957" s="19"/>
      <c r="N3957" s="47"/>
    </row>
    <row r="3958" spans="4:14" s="20" customFormat="1" ht="13.5" x14ac:dyDescent="0.45">
      <c r="D3958" s="18"/>
      <c r="E3958" s="18"/>
      <c r="F3958" s="19"/>
      <c r="N3958" s="47"/>
    </row>
    <row r="3959" spans="4:14" s="20" customFormat="1" ht="13.5" x14ac:dyDescent="0.45">
      <c r="D3959" s="18"/>
      <c r="E3959" s="18"/>
      <c r="F3959" s="19"/>
      <c r="N3959" s="47"/>
    </row>
    <row r="3960" spans="4:14" s="20" customFormat="1" ht="13.5" x14ac:dyDescent="0.45">
      <c r="D3960" s="18"/>
      <c r="E3960" s="18"/>
      <c r="F3960" s="19"/>
      <c r="N3960" s="47"/>
    </row>
    <row r="3961" spans="4:14" s="20" customFormat="1" ht="13.5" x14ac:dyDescent="0.45">
      <c r="D3961" s="18"/>
      <c r="E3961" s="18"/>
      <c r="F3961" s="19"/>
      <c r="N3961" s="47"/>
    </row>
    <row r="3962" spans="4:14" s="20" customFormat="1" ht="13.5" x14ac:dyDescent="0.45">
      <c r="D3962" s="18"/>
      <c r="E3962" s="18"/>
      <c r="F3962" s="19"/>
      <c r="N3962" s="47"/>
    </row>
    <row r="3963" spans="4:14" s="20" customFormat="1" ht="13.5" x14ac:dyDescent="0.45">
      <c r="D3963" s="18"/>
      <c r="E3963" s="18"/>
      <c r="F3963" s="19"/>
      <c r="N3963" s="47"/>
    </row>
    <row r="3964" spans="4:14" s="20" customFormat="1" ht="13.5" x14ac:dyDescent="0.45">
      <c r="D3964" s="18"/>
      <c r="E3964" s="18"/>
      <c r="F3964" s="19"/>
      <c r="N3964" s="47"/>
    </row>
    <row r="3965" spans="4:14" s="20" customFormat="1" ht="13.5" x14ac:dyDescent="0.45">
      <c r="D3965" s="18"/>
      <c r="E3965" s="18"/>
      <c r="F3965" s="19"/>
      <c r="N3965" s="47"/>
    </row>
    <row r="3966" spans="4:14" s="20" customFormat="1" ht="13.5" x14ac:dyDescent="0.45">
      <c r="D3966" s="18"/>
      <c r="E3966" s="18"/>
      <c r="F3966" s="19"/>
      <c r="N3966" s="47"/>
    </row>
    <row r="3967" spans="4:14" s="20" customFormat="1" ht="13.5" x14ac:dyDescent="0.45">
      <c r="D3967" s="18"/>
      <c r="E3967" s="18"/>
      <c r="F3967" s="19"/>
      <c r="N3967" s="47"/>
    </row>
    <row r="3968" spans="4:14" s="20" customFormat="1" ht="13.5" x14ac:dyDescent="0.45">
      <c r="D3968" s="18"/>
      <c r="E3968" s="18"/>
      <c r="F3968" s="19"/>
      <c r="N3968" s="47"/>
    </row>
    <row r="3969" spans="4:14" s="20" customFormat="1" ht="13.5" x14ac:dyDescent="0.45">
      <c r="D3969" s="18"/>
      <c r="E3969" s="18"/>
      <c r="F3969" s="19"/>
      <c r="N3969" s="47"/>
    </row>
    <row r="3970" spans="4:14" s="20" customFormat="1" ht="13.5" x14ac:dyDescent="0.45">
      <c r="D3970" s="18"/>
      <c r="E3970" s="18"/>
      <c r="F3970" s="19"/>
      <c r="N3970" s="47"/>
    </row>
    <row r="3971" spans="4:14" s="20" customFormat="1" ht="13.5" x14ac:dyDescent="0.45">
      <c r="D3971" s="18"/>
      <c r="E3971" s="18"/>
      <c r="F3971" s="19"/>
      <c r="N3971" s="47"/>
    </row>
    <row r="3972" spans="4:14" s="20" customFormat="1" ht="13.5" x14ac:dyDescent="0.45">
      <c r="D3972" s="18"/>
      <c r="E3972" s="18"/>
      <c r="F3972" s="19"/>
      <c r="N3972" s="47"/>
    </row>
    <row r="3973" spans="4:14" s="20" customFormat="1" ht="13.5" x14ac:dyDescent="0.45">
      <c r="D3973" s="18"/>
      <c r="E3973" s="18"/>
      <c r="F3973" s="19"/>
      <c r="N3973" s="47"/>
    </row>
    <row r="3974" spans="4:14" s="20" customFormat="1" ht="13.5" x14ac:dyDescent="0.45">
      <c r="D3974" s="18"/>
      <c r="E3974" s="18"/>
      <c r="F3974" s="19"/>
      <c r="N3974" s="47"/>
    </row>
    <row r="3975" spans="4:14" s="20" customFormat="1" ht="13.5" x14ac:dyDescent="0.45">
      <c r="D3975" s="18"/>
      <c r="E3975" s="18"/>
      <c r="F3975" s="19"/>
      <c r="N3975" s="47"/>
    </row>
    <row r="3976" spans="4:14" s="20" customFormat="1" ht="13.5" x14ac:dyDescent="0.45">
      <c r="D3976" s="18"/>
      <c r="E3976" s="18"/>
      <c r="F3976" s="19"/>
      <c r="N3976" s="47"/>
    </row>
    <row r="3977" spans="4:14" s="20" customFormat="1" ht="13.5" x14ac:dyDescent="0.45">
      <c r="D3977" s="18"/>
      <c r="E3977" s="18"/>
      <c r="F3977" s="19"/>
      <c r="N3977" s="47"/>
    </row>
    <row r="3978" spans="4:14" s="20" customFormat="1" ht="13.5" x14ac:dyDescent="0.45">
      <c r="D3978" s="18"/>
      <c r="E3978" s="18"/>
      <c r="F3978" s="19"/>
      <c r="N3978" s="47"/>
    </row>
    <row r="3979" spans="4:14" s="20" customFormat="1" ht="13.5" x14ac:dyDescent="0.45">
      <c r="D3979" s="18"/>
      <c r="E3979" s="18"/>
      <c r="F3979" s="19"/>
      <c r="N3979" s="47"/>
    </row>
    <row r="3980" spans="4:14" s="20" customFormat="1" ht="13.5" x14ac:dyDescent="0.45">
      <c r="D3980" s="18"/>
      <c r="E3980" s="18"/>
      <c r="F3980" s="19"/>
      <c r="N3980" s="47"/>
    </row>
    <row r="3981" spans="4:14" s="20" customFormat="1" ht="13.5" x14ac:dyDescent="0.45">
      <c r="D3981" s="18"/>
      <c r="E3981" s="18"/>
      <c r="F3981" s="19"/>
      <c r="N3981" s="47"/>
    </row>
    <row r="3982" spans="4:14" s="20" customFormat="1" ht="13.5" x14ac:dyDescent="0.45">
      <c r="D3982" s="18"/>
      <c r="E3982" s="18"/>
      <c r="F3982" s="19"/>
      <c r="N3982" s="47"/>
    </row>
    <row r="3983" spans="4:14" s="20" customFormat="1" ht="13.5" x14ac:dyDescent="0.45">
      <c r="D3983" s="18"/>
      <c r="E3983" s="18"/>
      <c r="F3983" s="19"/>
      <c r="N3983" s="47"/>
    </row>
    <row r="3984" spans="4:14" s="20" customFormat="1" ht="13.5" x14ac:dyDescent="0.45">
      <c r="D3984" s="18"/>
      <c r="E3984" s="18"/>
      <c r="F3984" s="19"/>
      <c r="N3984" s="47"/>
    </row>
    <row r="3985" spans="4:14" s="20" customFormat="1" ht="13.5" x14ac:dyDescent="0.45">
      <c r="D3985" s="18"/>
      <c r="E3985" s="18"/>
      <c r="F3985" s="19"/>
      <c r="N3985" s="47"/>
    </row>
    <row r="3986" spans="4:14" s="20" customFormat="1" ht="13.5" x14ac:dyDescent="0.45">
      <c r="D3986" s="18"/>
      <c r="E3986" s="18"/>
      <c r="F3986" s="19"/>
      <c r="N3986" s="47"/>
    </row>
    <row r="3987" spans="4:14" s="20" customFormat="1" ht="13.5" x14ac:dyDescent="0.45">
      <c r="D3987" s="18"/>
      <c r="E3987" s="18"/>
      <c r="F3987" s="19"/>
      <c r="N3987" s="47"/>
    </row>
    <row r="3988" spans="4:14" s="20" customFormat="1" ht="13.5" x14ac:dyDescent="0.45">
      <c r="D3988" s="18"/>
      <c r="E3988" s="18"/>
      <c r="F3988" s="19"/>
      <c r="N3988" s="47"/>
    </row>
    <row r="3989" spans="4:14" s="20" customFormat="1" ht="13.5" x14ac:dyDescent="0.45">
      <c r="D3989" s="18"/>
      <c r="E3989" s="18"/>
      <c r="F3989" s="19"/>
      <c r="N3989" s="47"/>
    </row>
    <row r="3990" spans="4:14" s="20" customFormat="1" ht="13.5" x14ac:dyDescent="0.45">
      <c r="D3990" s="18"/>
      <c r="E3990" s="18"/>
      <c r="F3990" s="19"/>
      <c r="N3990" s="47"/>
    </row>
    <row r="3991" spans="4:14" s="20" customFormat="1" ht="13.5" x14ac:dyDescent="0.45">
      <c r="D3991" s="18"/>
      <c r="E3991" s="18"/>
      <c r="F3991" s="19"/>
      <c r="N3991" s="47"/>
    </row>
    <row r="3992" spans="4:14" s="20" customFormat="1" ht="13.5" x14ac:dyDescent="0.45">
      <c r="D3992" s="18"/>
      <c r="E3992" s="18"/>
      <c r="F3992" s="19"/>
      <c r="N3992" s="47"/>
    </row>
    <row r="3993" spans="4:14" s="20" customFormat="1" ht="13.5" x14ac:dyDescent="0.45">
      <c r="D3993" s="18"/>
      <c r="E3993" s="18"/>
      <c r="F3993" s="19"/>
      <c r="N3993" s="47"/>
    </row>
    <row r="3994" spans="4:14" s="20" customFormat="1" ht="13.5" x14ac:dyDescent="0.45">
      <c r="D3994" s="18"/>
      <c r="E3994" s="18"/>
      <c r="F3994" s="19"/>
      <c r="N3994" s="47"/>
    </row>
    <row r="3995" spans="4:14" s="20" customFormat="1" ht="13.5" x14ac:dyDescent="0.45">
      <c r="D3995" s="18"/>
      <c r="E3995" s="18"/>
      <c r="F3995" s="19"/>
      <c r="N3995" s="47"/>
    </row>
    <row r="3996" spans="4:14" s="20" customFormat="1" ht="13.5" x14ac:dyDescent="0.45">
      <c r="D3996" s="18"/>
      <c r="E3996" s="18"/>
      <c r="F3996" s="19"/>
      <c r="N3996" s="47"/>
    </row>
    <row r="3997" spans="4:14" s="20" customFormat="1" ht="13.5" x14ac:dyDescent="0.45">
      <c r="D3997" s="18"/>
      <c r="E3997" s="18"/>
      <c r="F3997" s="19"/>
      <c r="N3997" s="47"/>
    </row>
    <row r="3998" spans="4:14" s="20" customFormat="1" ht="13.5" x14ac:dyDescent="0.45">
      <c r="D3998" s="18"/>
      <c r="E3998" s="18"/>
      <c r="F3998" s="19"/>
      <c r="N3998" s="47"/>
    </row>
    <row r="3999" spans="4:14" s="20" customFormat="1" ht="13.5" x14ac:dyDescent="0.45">
      <c r="D3999" s="18"/>
      <c r="E3999" s="18"/>
      <c r="F3999" s="19"/>
      <c r="N3999" s="47"/>
    </row>
    <row r="4000" spans="4:14" s="20" customFormat="1" ht="13.5" x14ac:dyDescent="0.45">
      <c r="D4000" s="18"/>
      <c r="E4000" s="18"/>
      <c r="F4000" s="19"/>
      <c r="N4000" s="47"/>
    </row>
    <row r="4001" spans="4:14" s="20" customFormat="1" ht="13.5" x14ac:dyDescent="0.45">
      <c r="D4001" s="18"/>
      <c r="E4001" s="18"/>
      <c r="F4001" s="19"/>
      <c r="N4001" s="47"/>
    </row>
    <row r="4002" spans="4:14" s="20" customFormat="1" ht="13.5" x14ac:dyDescent="0.45">
      <c r="D4002" s="18"/>
      <c r="E4002" s="18"/>
      <c r="F4002" s="19"/>
      <c r="N4002" s="47"/>
    </row>
    <row r="4003" spans="4:14" s="20" customFormat="1" ht="13.5" x14ac:dyDescent="0.45">
      <c r="D4003" s="18"/>
      <c r="E4003" s="18"/>
      <c r="F4003" s="19"/>
      <c r="N4003" s="47"/>
    </row>
    <row r="4004" spans="4:14" s="20" customFormat="1" ht="13.5" x14ac:dyDescent="0.45">
      <c r="D4004" s="18"/>
      <c r="E4004" s="18"/>
      <c r="F4004" s="19"/>
      <c r="N4004" s="47"/>
    </row>
    <row r="4005" spans="4:14" s="20" customFormat="1" ht="13.5" x14ac:dyDescent="0.45">
      <c r="D4005" s="18"/>
      <c r="E4005" s="18"/>
      <c r="F4005" s="19"/>
      <c r="N4005" s="47"/>
    </row>
    <row r="4006" spans="4:14" s="20" customFormat="1" ht="13.5" x14ac:dyDescent="0.45">
      <c r="D4006" s="18"/>
      <c r="E4006" s="18"/>
      <c r="F4006" s="19"/>
      <c r="N4006" s="47"/>
    </row>
    <row r="4007" spans="4:14" s="20" customFormat="1" ht="13.5" x14ac:dyDescent="0.45">
      <c r="D4007" s="18"/>
      <c r="E4007" s="18"/>
      <c r="F4007" s="19"/>
      <c r="N4007" s="47"/>
    </row>
    <row r="4008" spans="4:14" s="20" customFormat="1" ht="13.5" x14ac:dyDescent="0.45">
      <c r="D4008" s="18"/>
      <c r="E4008" s="18"/>
      <c r="F4008" s="19"/>
      <c r="N4008" s="47"/>
    </row>
    <row r="4009" spans="4:14" s="20" customFormat="1" ht="13.5" x14ac:dyDescent="0.45">
      <c r="D4009" s="18"/>
      <c r="E4009" s="18"/>
      <c r="F4009" s="19"/>
      <c r="N4009" s="47"/>
    </row>
    <row r="4010" spans="4:14" s="20" customFormat="1" ht="13.5" x14ac:dyDescent="0.45">
      <c r="D4010" s="18"/>
      <c r="E4010" s="18"/>
      <c r="F4010" s="19"/>
      <c r="N4010" s="47"/>
    </row>
    <row r="4011" spans="4:14" s="20" customFormat="1" ht="13.5" x14ac:dyDescent="0.45">
      <c r="D4011" s="18"/>
      <c r="E4011" s="18"/>
      <c r="F4011" s="19"/>
      <c r="N4011" s="47"/>
    </row>
    <row r="4012" spans="4:14" s="20" customFormat="1" ht="13.5" x14ac:dyDescent="0.45">
      <c r="D4012" s="18"/>
      <c r="E4012" s="18"/>
      <c r="F4012" s="19"/>
      <c r="N4012" s="47"/>
    </row>
    <row r="4013" spans="4:14" s="20" customFormat="1" ht="13.5" x14ac:dyDescent="0.45">
      <c r="D4013" s="18"/>
      <c r="E4013" s="18"/>
      <c r="F4013" s="19"/>
      <c r="N4013" s="47"/>
    </row>
    <row r="4014" spans="4:14" s="20" customFormat="1" ht="13.5" x14ac:dyDescent="0.45">
      <c r="D4014" s="18"/>
      <c r="E4014" s="18"/>
      <c r="F4014" s="19"/>
      <c r="N4014" s="47"/>
    </row>
    <row r="4015" spans="4:14" s="20" customFormat="1" ht="13.5" x14ac:dyDescent="0.45">
      <c r="D4015" s="18"/>
      <c r="E4015" s="18"/>
      <c r="F4015" s="19"/>
      <c r="N4015" s="47"/>
    </row>
    <row r="4016" spans="4:14" s="20" customFormat="1" ht="13.5" x14ac:dyDescent="0.45">
      <c r="D4016" s="18"/>
      <c r="E4016" s="18"/>
      <c r="F4016" s="19"/>
      <c r="N4016" s="47"/>
    </row>
    <row r="4017" spans="4:14" s="20" customFormat="1" ht="13.5" x14ac:dyDescent="0.45">
      <c r="D4017" s="18"/>
      <c r="E4017" s="18"/>
      <c r="F4017" s="19"/>
      <c r="N4017" s="47"/>
    </row>
    <row r="4018" spans="4:14" s="20" customFormat="1" ht="13.5" x14ac:dyDescent="0.45">
      <c r="D4018" s="18"/>
      <c r="E4018" s="18"/>
      <c r="F4018" s="19"/>
      <c r="N4018" s="47"/>
    </row>
    <row r="4019" spans="4:14" s="20" customFormat="1" ht="13.5" x14ac:dyDescent="0.45">
      <c r="D4019" s="18"/>
      <c r="E4019" s="18"/>
      <c r="F4019" s="19"/>
      <c r="N4019" s="47"/>
    </row>
    <row r="4020" spans="4:14" s="20" customFormat="1" ht="13.5" x14ac:dyDescent="0.45">
      <c r="D4020" s="18"/>
      <c r="E4020" s="18"/>
      <c r="F4020" s="19"/>
      <c r="N4020" s="47"/>
    </row>
    <row r="4021" spans="4:14" s="20" customFormat="1" ht="13.5" x14ac:dyDescent="0.45">
      <c r="D4021" s="18"/>
      <c r="E4021" s="18"/>
      <c r="F4021" s="19"/>
      <c r="N4021" s="47"/>
    </row>
    <row r="4022" spans="4:14" s="20" customFormat="1" ht="13.5" x14ac:dyDescent="0.45">
      <c r="D4022" s="18"/>
      <c r="E4022" s="18"/>
      <c r="F4022" s="19"/>
      <c r="N4022" s="47"/>
    </row>
    <row r="4023" spans="4:14" s="20" customFormat="1" ht="13.5" x14ac:dyDescent="0.45">
      <c r="D4023" s="18"/>
      <c r="E4023" s="18"/>
      <c r="F4023" s="19"/>
      <c r="N4023" s="47"/>
    </row>
    <row r="4024" spans="4:14" s="20" customFormat="1" ht="13.5" x14ac:dyDescent="0.45">
      <c r="D4024" s="18"/>
      <c r="E4024" s="18"/>
      <c r="F4024" s="19"/>
      <c r="N4024" s="47"/>
    </row>
    <row r="4025" spans="4:14" s="20" customFormat="1" ht="13.5" x14ac:dyDescent="0.45">
      <c r="D4025" s="18"/>
      <c r="E4025" s="18"/>
      <c r="F4025" s="19"/>
      <c r="N4025" s="47"/>
    </row>
    <row r="4026" spans="4:14" s="20" customFormat="1" ht="13.5" x14ac:dyDescent="0.45">
      <c r="D4026" s="18"/>
      <c r="E4026" s="18"/>
      <c r="F4026" s="19"/>
      <c r="N4026" s="47"/>
    </row>
    <row r="4027" spans="4:14" s="20" customFormat="1" ht="13.5" x14ac:dyDescent="0.45">
      <c r="D4027" s="18"/>
      <c r="E4027" s="18"/>
      <c r="F4027" s="19"/>
      <c r="N4027" s="47"/>
    </row>
    <row r="4028" spans="4:14" s="20" customFormat="1" ht="13.5" x14ac:dyDescent="0.45">
      <c r="D4028" s="18"/>
      <c r="E4028" s="18"/>
      <c r="F4028" s="19"/>
      <c r="N4028" s="47"/>
    </row>
    <row r="4029" spans="4:14" s="20" customFormat="1" ht="13.5" x14ac:dyDescent="0.45">
      <c r="D4029" s="18"/>
      <c r="E4029" s="18"/>
      <c r="F4029" s="19"/>
      <c r="N4029" s="47"/>
    </row>
    <row r="4030" spans="4:14" s="20" customFormat="1" ht="13.5" x14ac:dyDescent="0.45">
      <c r="D4030" s="18"/>
      <c r="E4030" s="18"/>
      <c r="F4030" s="19"/>
      <c r="N4030" s="47"/>
    </row>
    <row r="4031" spans="4:14" s="20" customFormat="1" ht="13.5" x14ac:dyDescent="0.45">
      <c r="D4031" s="18"/>
      <c r="E4031" s="18"/>
      <c r="F4031" s="19"/>
      <c r="N4031" s="47"/>
    </row>
    <row r="4032" spans="4:14" s="20" customFormat="1" ht="13.5" x14ac:dyDescent="0.45">
      <c r="D4032" s="18"/>
      <c r="E4032" s="18"/>
      <c r="F4032" s="19"/>
      <c r="N4032" s="47"/>
    </row>
    <row r="4033" spans="4:14" s="20" customFormat="1" ht="13.5" x14ac:dyDescent="0.45">
      <c r="D4033" s="18"/>
      <c r="E4033" s="18"/>
      <c r="F4033" s="19"/>
      <c r="N4033" s="47"/>
    </row>
    <row r="4034" spans="4:14" s="20" customFormat="1" ht="13.5" x14ac:dyDescent="0.45">
      <c r="D4034" s="18"/>
      <c r="E4034" s="18"/>
      <c r="F4034" s="19"/>
      <c r="N4034" s="47"/>
    </row>
    <row r="4035" spans="4:14" s="20" customFormat="1" ht="13.5" x14ac:dyDescent="0.45">
      <c r="D4035" s="18"/>
      <c r="E4035" s="18"/>
      <c r="F4035" s="19"/>
      <c r="N4035" s="47"/>
    </row>
    <row r="4036" spans="4:14" s="20" customFormat="1" ht="13.5" x14ac:dyDescent="0.45">
      <c r="D4036" s="18"/>
      <c r="E4036" s="18"/>
      <c r="F4036" s="19"/>
      <c r="N4036" s="47"/>
    </row>
    <row r="4037" spans="4:14" s="20" customFormat="1" ht="13.5" x14ac:dyDescent="0.45">
      <c r="D4037" s="18"/>
      <c r="E4037" s="18"/>
      <c r="F4037" s="19"/>
      <c r="N4037" s="47"/>
    </row>
    <row r="4038" spans="4:14" s="20" customFormat="1" ht="13.5" x14ac:dyDescent="0.45">
      <c r="D4038" s="18"/>
      <c r="E4038" s="18"/>
      <c r="F4038" s="19"/>
      <c r="N4038" s="47"/>
    </row>
    <row r="4039" spans="4:14" s="20" customFormat="1" ht="13.5" x14ac:dyDescent="0.45">
      <c r="D4039" s="18"/>
      <c r="E4039" s="18"/>
      <c r="F4039" s="19"/>
      <c r="N4039" s="47"/>
    </row>
    <row r="4040" spans="4:14" s="20" customFormat="1" ht="13.5" x14ac:dyDescent="0.45">
      <c r="D4040" s="18"/>
      <c r="E4040" s="18"/>
      <c r="F4040" s="19"/>
      <c r="N4040" s="47"/>
    </row>
    <row r="4041" spans="4:14" s="20" customFormat="1" ht="13.5" x14ac:dyDescent="0.45">
      <c r="D4041" s="18"/>
      <c r="E4041" s="18"/>
      <c r="F4041" s="19"/>
      <c r="N4041" s="47"/>
    </row>
    <row r="4042" spans="4:14" s="20" customFormat="1" ht="13.5" x14ac:dyDescent="0.45">
      <c r="D4042" s="18"/>
      <c r="E4042" s="18"/>
      <c r="F4042" s="19"/>
      <c r="N4042" s="47"/>
    </row>
    <row r="4043" spans="4:14" s="20" customFormat="1" ht="13.5" x14ac:dyDescent="0.45">
      <c r="D4043" s="18"/>
      <c r="E4043" s="18"/>
      <c r="F4043" s="19"/>
      <c r="N4043" s="47"/>
    </row>
    <row r="4044" spans="4:14" s="20" customFormat="1" ht="13.5" x14ac:dyDescent="0.45">
      <c r="D4044" s="18"/>
      <c r="E4044" s="18"/>
      <c r="F4044" s="19"/>
      <c r="N4044" s="47"/>
    </row>
    <row r="4045" spans="4:14" s="20" customFormat="1" ht="13.5" x14ac:dyDescent="0.45">
      <c r="D4045" s="18"/>
      <c r="E4045" s="18"/>
      <c r="F4045" s="19"/>
      <c r="N4045" s="47"/>
    </row>
    <row r="4046" spans="4:14" s="20" customFormat="1" ht="13.5" x14ac:dyDescent="0.45">
      <c r="D4046" s="18"/>
      <c r="E4046" s="18"/>
      <c r="F4046" s="19"/>
      <c r="N4046" s="47"/>
    </row>
    <row r="4047" spans="4:14" s="20" customFormat="1" ht="13.5" x14ac:dyDescent="0.45">
      <c r="D4047" s="18"/>
      <c r="E4047" s="18"/>
      <c r="F4047" s="19"/>
      <c r="N4047" s="47"/>
    </row>
    <row r="4048" spans="4:14" s="20" customFormat="1" ht="13.5" x14ac:dyDescent="0.45">
      <c r="D4048" s="18"/>
      <c r="E4048" s="18"/>
      <c r="F4048" s="19"/>
      <c r="N4048" s="47"/>
    </row>
    <row r="4049" spans="4:14" s="20" customFormat="1" ht="13.5" x14ac:dyDescent="0.45">
      <c r="D4049" s="18"/>
      <c r="E4049" s="18"/>
      <c r="F4049" s="19"/>
      <c r="N4049" s="47"/>
    </row>
    <row r="4050" spans="4:14" s="20" customFormat="1" ht="13.5" x14ac:dyDescent="0.45">
      <c r="D4050" s="18"/>
      <c r="E4050" s="18"/>
      <c r="F4050" s="19"/>
      <c r="N4050" s="47"/>
    </row>
    <row r="4051" spans="4:14" s="20" customFormat="1" ht="13.5" x14ac:dyDescent="0.45">
      <c r="D4051" s="18"/>
      <c r="E4051" s="18"/>
      <c r="F4051" s="19"/>
      <c r="N4051" s="47"/>
    </row>
    <row r="4052" spans="4:14" s="20" customFormat="1" ht="13.5" x14ac:dyDescent="0.45">
      <c r="D4052" s="18"/>
      <c r="E4052" s="18"/>
      <c r="F4052" s="19"/>
      <c r="N4052" s="47"/>
    </row>
    <row r="4053" spans="4:14" s="20" customFormat="1" ht="13.5" x14ac:dyDescent="0.45">
      <c r="D4053" s="18"/>
      <c r="E4053" s="18"/>
      <c r="F4053" s="19"/>
      <c r="N4053" s="47"/>
    </row>
    <row r="4054" spans="4:14" s="20" customFormat="1" ht="13.5" x14ac:dyDescent="0.45">
      <c r="D4054" s="18"/>
      <c r="E4054" s="18"/>
      <c r="F4054" s="19"/>
      <c r="N4054" s="47"/>
    </row>
    <row r="4055" spans="4:14" s="20" customFormat="1" ht="13.5" x14ac:dyDescent="0.45">
      <c r="D4055" s="18"/>
      <c r="E4055" s="18"/>
      <c r="F4055" s="19"/>
      <c r="N4055" s="47"/>
    </row>
    <row r="4056" spans="4:14" s="20" customFormat="1" ht="13.5" x14ac:dyDescent="0.45">
      <c r="D4056" s="18"/>
      <c r="E4056" s="18"/>
      <c r="F4056" s="19"/>
      <c r="N4056" s="47"/>
    </row>
    <row r="4057" spans="4:14" s="20" customFormat="1" ht="13.5" x14ac:dyDescent="0.45">
      <c r="D4057" s="18"/>
      <c r="E4057" s="18"/>
      <c r="F4057" s="19"/>
      <c r="N4057" s="47"/>
    </row>
    <row r="4058" spans="4:14" s="20" customFormat="1" ht="13.5" x14ac:dyDescent="0.45">
      <c r="D4058" s="18"/>
      <c r="E4058" s="18"/>
      <c r="F4058" s="19"/>
      <c r="N4058" s="47"/>
    </row>
    <row r="4059" spans="4:14" s="20" customFormat="1" ht="13.5" x14ac:dyDescent="0.45">
      <c r="D4059" s="18"/>
      <c r="E4059" s="18"/>
      <c r="F4059" s="19"/>
      <c r="N4059" s="47"/>
    </row>
    <row r="4060" spans="4:14" s="20" customFormat="1" ht="13.5" x14ac:dyDescent="0.45">
      <c r="D4060" s="18"/>
      <c r="E4060" s="18"/>
      <c r="F4060" s="19"/>
      <c r="N4060" s="47"/>
    </row>
    <row r="4061" spans="4:14" s="20" customFormat="1" ht="13.5" x14ac:dyDescent="0.45">
      <c r="D4061" s="18"/>
      <c r="E4061" s="18"/>
      <c r="F4061" s="19"/>
      <c r="N4061" s="47"/>
    </row>
    <row r="4062" spans="4:14" s="20" customFormat="1" ht="13.5" x14ac:dyDescent="0.45">
      <c r="D4062" s="18"/>
      <c r="E4062" s="18"/>
      <c r="F4062" s="19"/>
      <c r="N4062" s="47"/>
    </row>
    <row r="4063" spans="4:14" s="20" customFormat="1" ht="13.5" x14ac:dyDescent="0.45">
      <c r="D4063" s="18"/>
      <c r="E4063" s="18"/>
      <c r="F4063" s="19"/>
      <c r="N4063" s="47"/>
    </row>
    <row r="4064" spans="4:14" s="20" customFormat="1" ht="13.5" x14ac:dyDescent="0.45">
      <c r="D4064" s="18"/>
      <c r="E4064" s="18"/>
      <c r="F4064" s="19"/>
      <c r="N4064" s="47"/>
    </row>
    <row r="4065" spans="4:14" s="20" customFormat="1" ht="13.5" x14ac:dyDescent="0.45">
      <c r="D4065" s="18"/>
      <c r="E4065" s="18"/>
      <c r="F4065" s="19"/>
      <c r="N4065" s="47"/>
    </row>
    <row r="4066" spans="4:14" s="20" customFormat="1" ht="13.5" x14ac:dyDescent="0.45">
      <c r="D4066" s="18"/>
      <c r="E4066" s="18"/>
      <c r="F4066" s="19"/>
      <c r="N4066" s="47"/>
    </row>
    <row r="4067" spans="4:14" s="20" customFormat="1" ht="13.5" x14ac:dyDescent="0.45">
      <c r="D4067" s="18"/>
      <c r="E4067" s="18"/>
      <c r="F4067" s="19"/>
      <c r="N4067" s="47"/>
    </row>
    <row r="4068" spans="4:14" s="20" customFormat="1" ht="13.5" x14ac:dyDescent="0.45">
      <c r="D4068" s="18"/>
      <c r="E4068" s="18"/>
      <c r="F4068" s="19"/>
      <c r="N4068" s="47"/>
    </row>
    <row r="4069" spans="4:14" s="20" customFormat="1" ht="13.5" x14ac:dyDescent="0.45">
      <c r="D4069" s="18"/>
      <c r="E4069" s="18"/>
      <c r="F4069" s="19"/>
      <c r="N4069" s="47"/>
    </row>
    <row r="4070" spans="4:14" s="20" customFormat="1" ht="13.5" x14ac:dyDescent="0.45">
      <c r="D4070" s="18"/>
      <c r="E4070" s="18"/>
      <c r="F4070" s="19"/>
      <c r="N4070" s="47"/>
    </row>
    <row r="4071" spans="4:14" s="20" customFormat="1" ht="13.5" x14ac:dyDescent="0.45">
      <c r="D4071" s="18"/>
      <c r="E4071" s="18"/>
      <c r="F4071" s="19"/>
      <c r="N4071" s="47"/>
    </row>
    <row r="4072" spans="4:14" s="20" customFormat="1" ht="13.5" x14ac:dyDescent="0.45">
      <c r="D4072" s="18"/>
      <c r="E4072" s="18"/>
      <c r="F4072" s="19"/>
      <c r="N4072" s="47"/>
    </row>
    <row r="4073" spans="4:14" s="20" customFormat="1" ht="13.5" x14ac:dyDescent="0.45">
      <c r="D4073" s="18"/>
      <c r="E4073" s="18"/>
      <c r="F4073" s="19"/>
      <c r="N4073" s="47"/>
    </row>
    <row r="4074" spans="4:14" s="20" customFormat="1" ht="13.5" x14ac:dyDescent="0.45">
      <c r="D4074" s="18"/>
      <c r="E4074" s="18"/>
      <c r="F4074" s="19"/>
      <c r="N4074" s="47"/>
    </row>
    <row r="4075" spans="4:14" s="20" customFormat="1" ht="13.5" x14ac:dyDescent="0.45">
      <c r="D4075" s="18"/>
      <c r="E4075" s="18"/>
      <c r="F4075" s="19"/>
      <c r="N4075" s="47"/>
    </row>
    <row r="4076" spans="4:14" s="20" customFormat="1" ht="13.5" x14ac:dyDescent="0.45">
      <c r="D4076" s="18"/>
      <c r="E4076" s="18"/>
      <c r="F4076" s="19"/>
      <c r="N4076" s="47"/>
    </row>
    <row r="4077" spans="4:14" s="20" customFormat="1" ht="13.5" x14ac:dyDescent="0.45">
      <c r="D4077" s="18"/>
      <c r="E4077" s="18"/>
      <c r="F4077" s="19"/>
      <c r="N4077" s="47"/>
    </row>
    <row r="4078" spans="4:14" s="20" customFormat="1" ht="13.5" x14ac:dyDescent="0.45">
      <c r="D4078" s="18"/>
      <c r="E4078" s="18"/>
      <c r="F4078" s="19"/>
      <c r="N4078" s="47"/>
    </row>
    <row r="4079" spans="4:14" s="20" customFormat="1" ht="13.5" x14ac:dyDescent="0.45">
      <c r="D4079" s="18"/>
      <c r="E4079" s="18"/>
      <c r="F4079" s="19"/>
      <c r="N4079" s="47"/>
    </row>
    <row r="4080" spans="4:14" s="20" customFormat="1" ht="13.5" x14ac:dyDescent="0.45">
      <c r="D4080" s="18"/>
      <c r="E4080" s="18"/>
      <c r="F4080" s="19"/>
      <c r="N4080" s="47"/>
    </row>
    <row r="4081" spans="4:14" s="20" customFormat="1" ht="13.5" x14ac:dyDescent="0.45">
      <c r="D4081" s="18"/>
      <c r="E4081" s="18"/>
      <c r="F4081" s="19"/>
      <c r="N4081" s="47"/>
    </row>
    <row r="4082" spans="4:14" s="20" customFormat="1" ht="13.5" x14ac:dyDescent="0.45">
      <c r="D4082" s="18"/>
      <c r="E4082" s="18"/>
      <c r="F4082" s="19"/>
      <c r="N4082" s="47"/>
    </row>
    <row r="4083" spans="4:14" s="20" customFormat="1" ht="13.5" x14ac:dyDescent="0.45">
      <c r="D4083" s="18"/>
      <c r="E4083" s="18"/>
      <c r="F4083" s="19"/>
      <c r="N4083" s="47"/>
    </row>
    <row r="4084" spans="4:14" s="20" customFormat="1" ht="13.5" x14ac:dyDescent="0.45">
      <c r="D4084" s="18"/>
      <c r="E4084" s="18"/>
      <c r="F4084" s="19"/>
      <c r="N4084" s="47"/>
    </row>
    <row r="4085" spans="4:14" s="20" customFormat="1" ht="13.5" x14ac:dyDescent="0.45">
      <c r="D4085" s="18"/>
      <c r="E4085" s="18"/>
      <c r="F4085" s="19"/>
      <c r="N4085" s="47"/>
    </row>
    <row r="4086" spans="4:14" s="20" customFormat="1" ht="13.5" x14ac:dyDescent="0.45">
      <c r="D4086" s="18"/>
      <c r="E4086" s="18"/>
      <c r="F4086" s="19"/>
      <c r="N4086" s="47"/>
    </row>
    <row r="4087" spans="4:14" s="20" customFormat="1" ht="13.5" x14ac:dyDescent="0.45">
      <c r="D4087" s="18"/>
      <c r="E4087" s="18"/>
      <c r="F4087" s="19"/>
      <c r="N4087" s="47"/>
    </row>
    <row r="4088" spans="4:14" s="20" customFormat="1" ht="13.5" x14ac:dyDescent="0.45">
      <c r="D4088" s="18"/>
      <c r="E4088" s="18"/>
      <c r="F4088" s="19"/>
      <c r="N4088" s="47"/>
    </row>
    <row r="4089" spans="4:14" s="20" customFormat="1" ht="13.5" x14ac:dyDescent="0.45">
      <c r="D4089" s="18"/>
      <c r="E4089" s="18"/>
      <c r="F4089" s="19"/>
      <c r="N4089" s="47"/>
    </row>
    <row r="4090" spans="4:14" s="20" customFormat="1" ht="13.5" x14ac:dyDescent="0.45">
      <c r="D4090" s="18"/>
      <c r="E4090" s="18"/>
      <c r="F4090" s="19"/>
      <c r="N4090" s="47"/>
    </row>
    <row r="4091" spans="4:14" s="20" customFormat="1" ht="13.5" x14ac:dyDescent="0.45">
      <c r="D4091" s="18"/>
      <c r="E4091" s="18"/>
      <c r="F4091" s="19"/>
      <c r="N4091" s="47"/>
    </row>
    <row r="4092" spans="4:14" s="20" customFormat="1" ht="13.5" x14ac:dyDescent="0.45">
      <c r="D4092" s="18"/>
      <c r="E4092" s="18"/>
      <c r="F4092" s="19"/>
      <c r="N4092" s="47"/>
    </row>
    <row r="4093" spans="4:14" s="20" customFormat="1" ht="13.5" x14ac:dyDescent="0.45">
      <c r="D4093" s="18"/>
      <c r="E4093" s="18"/>
      <c r="F4093" s="19"/>
      <c r="N4093" s="47"/>
    </row>
    <row r="4094" spans="4:14" s="20" customFormat="1" ht="13.5" x14ac:dyDescent="0.45">
      <c r="D4094" s="18"/>
      <c r="E4094" s="18"/>
      <c r="F4094" s="19"/>
      <c r="N4094" s="47"/>
    </row>
    <row r="4095" spans="4:14" s="20" customFormat="1" ht="13.5" x14ac:dyDescent="0.45">
      <c r="D4095" s="18"/>
      <c r="E4095" s="18"/>
      <c r="F4095" s="19"/>
      <c r="N4095" s="47"/>
    </row>
    <row r="4096" spans="4:14" s="20" customFormat="1" ht="13.5" x14ac:dyDescent="0.45">
      <c r="D4096" s="18"/>
      <c r="E4096" s="18"/>
      <c r="F4096" s="19"/>
      <c r="N4096" s="47"/>
    </row>
    <row r="4097" spans="4:14" s="20" customFormat="1" ht="13.5" x14ac:dyDescent="0.45">
      <c r="D4097" s="18"/>
      <c r="E4097" s="18"/>
      <c r="F4097" s="19"/>
      <c r="N4097" s="47"/>
    </row>
    <row r="4098" spans="4:14" s="20" customFormat="1" ht="13.5" x14ac:dyDescent="0.45">
      <c r="D4098" s="18"/>
      <c r="E4098" s="18"/>
      <c r="F4098" s="19"/>
      <c r="N4098" s="47"/>
    </row>
    <row r="4099" spans="4:14" s="20" customFormat="1" ht="13.5" x14ac:dyDescent="0.45">
      <c r="D4099" s="18"/>
      <c r="E4099" s="18"/>
      <c r="F4099" s="19"/>
      <c r="N4099" s="47"/>
    </row>
    <row r="4100" spans="4:14" s="20" customFormat="1" ht="13.5" x14ac:dyDescent="0.45">
      <c r="D4100" s="18"/>
      <c r="E4100" s="18"/>
      <c r="F4100" s="19"/>
      <c r="N4100" s="47"/>
    </row>
    <row r="4101" spans="4:14" s="20" customFormat="1" ht="13.5" x14ac:dyDescent="0.45">
      <c r="D4101" s="18"/>
      <c r="E4101" s="18"/>
      <c r="F4101" s="19"/>
      <c r="N4101" s="47"/>
    </row>
    <row r="4102" spans="4:14" s="20" customFormat="1" ht="13.5" x14ac:dyDescent="0.45">
      <c r="D4102" s="18"/>
      <c r="E4102" s="18"/>
      <c r="F4102" s="19"/>
      <c r="N4102" s="47"/>
    </row>
    <row r="4103" spans="4:14" s="20" customFormat="1" ht="13.5" x14ac:dyDescent="0.45">
      <c r="D4103" s="18"/>
      <c r="E4103" s="18"/>
      <c r="F4103" s="19"/>
      <c r="N4103" s="47"/>
    </row>
    <row r="4104" spans="4:14" s="20" customFormat="1" ht="13.5" x14ac:dyDescent="0.45">
      <c r="D4104" s="18"/>
      <c r="E4104" s="18"/>
      <c r="F4104" s="19"/>
      <c r="N4104" s="47"/>
    </row>
    <row r="4105" spans="4:14" s="20" customFormat="1" ht="13.5" x14ac:dyDescent="0.45">
      <c r="D4105" s="18"/>
      <c r="E4105" s="18"/>
      <c r="F4105" s="19"/>
      <c r="N4105" s="47"/>
    </row>
    <row r="4106" spans="4:14" s="20" customFormat="1" ht="13.5" x14ac:dyDescent="0.45">
      <c r="D4106" s="18"/>
      <c r="E4106" s="18"/>
      <c r="F4106" s="19"/>
      <c r="N4106" s="47"/>
    </row>
    <row r="4107" spans="4:14" s="20" customFormat="1" ht="13.5" x14ac:dyDescent="0.45">
      <c r="D4107" s="18"/>
      <c r="E4107" s="18"/>
      <c r="F4107" s="19"/>
      <c r="N4107" s="47"/>
    </row>
    <row r="4108" spans="4:14" s="20" customFormat="1" ht="13.5" x14ac:dyDescent="0.45">
      <c r="D4108" s="18"/>
      <c r="E4108" s="18"/>
      <c r="F4108" s="19"/>
      <c r="N4108" s="47"/>
    </row>
    <row r="4109" spans="4:14" s="20" customFormat="1" ht="13.5" x14ac:dyDescent="0.45">
      <c r="D4109" s="18"/>
      <c r="E4109" s="18"/>
      <c r="F4109" s="19"/>
      <c r="N4109" s="47"/>
    </row>
    <row r="4110" spans="4:14" s="20" customFormat="1" ht="13.5" x14ac:dyDescent="0.45">
      <c r="D4110" s="18"/>
      <c r="E4110" s="18"/>
      <c r="F4110" s="19"/>
      <c r="N4110" s="47"/>
    </row>
    <row r="4111" spans="4:14" s="20" customFormat="1" ht="13.5" x14ac:dyDescent="0.45">
      <c r="D4111" s="18"/>
      <c r="E4111" s="18"/>
      <c r="F4111" s="19"/>
      <c r="N4111" s="47"/>
    </row>
    <row r="4112" spans="4:14" s="20" customFormat="1" ht="13.5" x14ac:dyDescent="0.45">
      <c r="D4112" s="18"/>
      <c r="E4112" s="18"/>
      <c r="F4112" s="19"/>
      <c r="N4112" s="47"/>
    </row>
    <row r="4113" spans="4:14" s="20" customFormat="1" ht="13.5" x14ac:dyDescent="0.45">
      <c r="D4113" s="18"/>
      <c r="E4113" s="18"/>
      <c r="F4113" s="19"/>
      <c r="N4113" s="47"/>
    </row>
    <row r="4114" spans="4:14" s="20" customFormat="1" ht="13.5" x14ac:dyDescent="0.45">
      <c r="D4114" s="18"/>
      <c r="E4114" s="18"/>
      <c r="F4114" s="19"/>
      <c r="N4114" s="47"/>
    </row>
    <row r="4115" spans="4:14" s="20" customFormat="1" ht="13.5" x14ac:dyDescent="0.45">
      <c r="D4115" s="18"/>
      <c r="E4115" s="18"/>
      <c r="F4115" s="19"/>
      <c r="N4115" s="47"/>
    </row>
    <row r="4116" spans="4:14" s="20" customFormat="1" ht="13.5" x14ac:dyDescent="0.45">
      <c r="D4116" s="18"/>
      <c r="E4116" s="18"/>
      <c r="F4116" s="19"/>
      <c r="N4116" s="47"/>
    </row>
    <row r="4117" spans="4:14" s="20" customFormat="1" ht="13.5" x14ac:dyDescent="0.45">
      <c r="D4117" s="18"/>
      <c r="E4117" s="18"/>
      <c r="F4117" s="19"/>
      <c r="N4117" s="47"/>
    </row>
    <row r="4118" spans="4:14" s="20" customFormat="1" ht="13.5" x14ac:dyDescent="0.45">
      <c r="D4118" s="18"/>
      <c r="E4118" s="18"/>
      <c r="F4118" s="19"/>
      <c r="N4118" s="47"/>
    </row>
    <row r="4119" spans="4:14" s="20" customFormat="1" ht="13.5" x14ac:dyDescent="0.45">
      <c r="D4119" s="18"/>
      <c r="E4119" s="18"/>
      <c r="F4119" s="19"/>
      <c r="N4119" s="47"/>
    </row>
    <row r="4120" spans="4:14" s="20" customFormat="1" ht="13.5" x14ac:dyDescent="0.45">
      <c r="D4120" s="18"/>
      <c r="E4120" s="18"/>
      <c r="F4120" s="19"/>
      <c r="N4120" s="47"/>
    </row>
    <row r="4121" spans="4:14" s="20" customFormat="1" ht="13.5" x14ac:dyDescent="0.45">
      <c r="D4121" s="18"/>
      <c r="E4121" s="18"/>
      <c r="F4121" s="19"/>
      <c r="N4121" s="47"/>
    </row>
    <row r="4122" spans="4:14" s="20" customFormat="1" ht="13.5" x14ac:dyDescent="0.45">
      <c r="D4122" s="18"/>
      <c r="E4122" s="18"/>
      <c r="F4122" s="19"/>
      <c r="N4122" s="47"/>
    </row>
    <row r="4123" spans="4:14" s="20" customFormat="1" ht="13.5" x14ac:dyDescent="0.45">
      <c r="D4123" s="18"/>
      <c r="E4123" s="18"/>
      <c r="F4123" s="19"/>
      <c r="N4123" s="47"/>
    </row>
    <row r="4124" spans="4:14" s="20" customFormat="1" ht="13.5" x14ac:dyDescent="0.45">
      <c r="D4124" s="18"/>
      <c r="E4124" s="18"/>
      <c r="F4124" s="19"/>
      <c r="N4124" s="47"/>
    </row>
    <row r="4125" spans="4:14" s="20" customFormat="1" ht="13.5" x14ac:dyDescent="0.45">
      <c r="D4125" s="18"/>
      <c r="E4125" s="18"/>
      <c r="F4125" s="19"/>
      <c r="N4125" s="47"/>
    </row>
    <row r="4126" spans="4:14" s="20" customFormat="1" ht="13.5" x14ac:dyDescent="0.45">
      <c r="D4126" s="18"/>
      <c r="E4126" s="18"/>
      <c r="F4126" s="19"/>
      <c r="N4126" s="47"/>
    </row>
    <row r="4127" spans="4:14" s="20" customFormat="1" ht="13.5" x14ac:dyDescent="0.45">
      <c r="D4127" s="18"/>
      <c r="E4127" s="18"/>
      <c r="F4127" s="19"/>
      <c r="N4127" s="47"/>
    </row>
    <row r="4128" spans="4:14" s="20" customFormat="1" ht="13.5" x14ac:dyDescent="0.45">
      <c r="D4128" s="18"/>
      <c r="E4128" s="18"/>
      <c r="F4128" s="19"/>
      <c r="N4128" s="47"/>
    </row>
    <row r="4129" spans="4:14" s="20" customFormat="1" ht="13.5" x14ac:dyDescent="0.45">
      <c r="D4129" s="18"/>
      <c r="E4129" s="18"/>
      <c r="F4129" s="19"/>
      <c r="N4129" s="47"/>
    </row>
    <row r="4130" spans="4:14" s="20" customFormat="1" ht="13.5" x14ac:dyDescent="0.45">
      <c r="D4130" s="18"/>
      <c r="E4130" s="18"/>
      <c r="F4130" s="19"/>
      <c r="N4130" s="47"/>
    </row>
    <row r="4131" spans="4:14" s="20" customFormat="1" ht="13.5" x14ac:dyDescent="0.45">
      <c r="D4131" s="18"/>
      <c r="E4131" s="18"/>
      <c r="F4131" s="19"/>
      <c r="N4131" s="47"/>
    </row>
    <row r="4132" spans="4:14" s="20" customFormat="1" ht="13.5" x14ac:dyDescent="0.45">
      <c r="D4132" s="18"/>
      <c r="E4132" s="18"/>
      <c r="F4132" s="19"/>
      <c r="N4132" s="47"/>
    </row>
    <row r="4133" spans="4:14" s="20" customFormat="1" ht="13.5" x14ac:dyDescent="0.45">
      <c r="D4133" s="18"/>
      <c r="E4133" s="18"/>
      <c r="F4133" s="19"/>
      <c r="N4133" s="47"/>
    </row>
    <row r="4134" spans="4:14" s="20" customFormat="1" ht="13.5" x14ac:dyDescent="0.45">
      <c r="D4134" s="18"/>
      <c r="E4134" s="18"/>
      <c r="F4134" s="19"/>
      <c r="N4134" s="47"/>
    </row>
    <row r="4135" spans="4:14" s="20" customFormat="1" ht="13.5" x14ac:dyDescent="0.45">
      <c r="D4135" s="18"/>
      <c r="E4135" s="18"/>
      <c r="F4135" s="19"/>
      <c r="N4135" s="47"/>
    </row>
    <row r="4136" spans="4:14" s="20" customFormat="1" ht="13.5" x14ac:dyDescent="0.45">
      <c r="D4136" s="18"/>
      <c r="E4136" s="18"/>
      <c r="F4136" s="19"/>
      <c r="N4136" s="47"/>
    </row>
    <row r="4137" spans="4:14" s="20" customFormat="1" ht="13.5" x14ac:dyDescent="0.45">
      <c r="D4137" s="18"/>
      <c r="E4137" s="18"/>
      <c r="F4137" s="19"/>
      <c r="N4137" s="47"/>
    </row>
    <row r="4138" spans="4:14" s="20" customFormat="1" ht="13.5" x14ac:dyDescent="0.45">
      <c r="D4138" s="18"/>
      <c r="E4138" s="18"/>
      <c r="F4138" s="19"/>
      <c r="N4138" s="47"/>
    </row>
    <row r="4139" spans="4:14" s="20" customFormat="1" ht="13.5" x14ac:dyDescent="0.45">
      <c r="D4139" s="18"/>
      <c r="E4139" s="18"/>
      <c r="F4139" s="19"/>
      <c r="N4139" s="47"/>
    </row>
    <row r="4140" spans="4:14" s="20" customFormat="1" ht="13.5" x14ac:dyDescent="0.45">
      <c r="D4140" s="18"/>
      <c r="E4140" s="18"/>
      <c r="F4140" s="19"/>
      <c r="N4140" s="47"/>
    </row>
    <row r="4141" spans="4:14" s="20" customFormat="1" ht="13.5" x14ac:dyDescent="0.45">
      <c r="D4141" s="18"/>
      <c r="E4141" s="18"/>
      <c r="F4141" s="19"/>
      <c r="N4141" s="47"/>
    </row>
    <row r="4142" spans="4:14" s="20" customFormat="1" ht="13.5" x14ac:dyDescent="0.45">
      <c r="D4142" s="18"/>
      <c r="E4142" s="18"/>
      <c r="F4142" s="19"/>
      <c r="N4142" s="47"/>
    </row>
    <row r="4143" spans="4:14" s="20" customFormat="1" ht="13.5" x14ac:dyDescent="0.45">
      <c r="D4143" s="18"/>
      <c r="E4143" s="18"/>
      <c r="F4143" s="19"/>
      <c r="N4143" s="47"/>
    </row>
    <row r="4144" spans="4:14" s="20" customFormat="1" ht="13.5" x14ac:dyDescent="0.45">
      <c r="D4144" s="18"/>
      <c r="E4144" s="18"/>
      <c r="F4144" s="19"/>
      <c r="N4144" s="47"/>
    </row>
    <row r="4145" spans="4:14" s="20" customFormat="1" ht="13.5" x14ac:dyDescent="0.45">
      <c r="D4145" s="18"/>
      <c r="E4145" s="18"/>
      <c r="F4145" s="19"/>
      <c r="N4145" s="47"/>
    </row>
    <row r="4146" spans="4:14" s="20" customFormat="1" ht="13.5" x14ac:dyDescent="0.45">
      <c r="D4146" s="18"/>
      <c r="E4146" s="18"/>
      <c r="F4146" s="19"/>
      <c r="N4146" s="47"/>
    </row>
    <row r="4147" spans="4:14" s="20" customFormat="1" ht="13.5" x14ac:dyDescent="0.45">
      <c r="D4147" s="18"/>
      <c r="E4147" s="18"/>
      <c r="F4147" s="19"/>
      <c r="N4147" s="47"/>
    </row>
    <row r="4148" spans="4:14" s="20" customFormat="1" ht="13.5" x14ac:dyDescent="0.45">
      <c r="D4148" s="18"/>
      <c r="E4148" s="18"/>
      <c r="F4148" s="19"/>
      <c r="N4148" s="47"/>
    </row>
    <row r="4149" spans="4:14" s="20" customFormat="1" ht="13.5" x14ac:dyDescent="0.45">
      <c r="D4149" s="18"/>
      <c r="E4149" s="18"/>
      <c r="F4149" s="19"/>
      <c r="N4149" s="47"/>
    </row>
    <row r="4150" spans="4:14" s="20" customFormat="1" ht="13.5" x14ac:dyDescent="0.45">
      <c r="D4150" s="18"/>
      <c r="E4150" s="18"/>
      <c r="F4150" s="19"/>
      <c r="N4150" s="47"/>
    </row>
    <row r="4151" spans="4:14" s="20" customFormat="1" ht="13.5" x14ac:dyDescent="0.45">
      <c r="D4151" s="18"/>
      <c r="E4151" s="18"/>
      <c r="F4151" s="19"/>
      <c r="N4151" s="47"/>
    </row>
    <row r="4152" spans="4:14" s="20" customFormat="1" ht="13.5" x14ac:dyDescent="0.45">
      <c r="D4152" s="18"/>
      <c r="E4152" s="18"/>
      <c r="F4152" s="19"/>
      <c r="N4152" s="47"/>
    </row>
    <row r="4153" spans="4:14" s="20" customFormat="1" ht="13.5" x14ac:dyDescent="0.45">
      <c r="D4153" s="18"/>
      <c r="E4153" s="18"/>
      <c r="F4153" s="19"/>
      <c r="N4153" s="47"/>
    </row>
    <row r="4154" spans="4:14" s="20" customFormat="1" ht="13.5" x14ac:dyDescent="0.45">
      <c r="D4154" s="18"/>
      <c r="E4154" s="18"/>
      <c r="F4154" s="19"/>
      <c r="N4154" s="47"/>
    </row>
    <row r="4155" spans="4:14" s="20" customFormat="1" ht="13.5" x14ac:dyDescent="0.45">
      <c r="D4155" s="18"/>
      <c r="E4155" s="18"/>
      <c r="F4155" s="19"/>
      <c r="N4155" s="47"/>
    </row>
    <row r="4156" spans="4:14" s="20" customFormat="1" ht="13.5" x14ac:dyDescent="0.45">
      <c r="D4156" s="18"/>
      <c r="E4156" s="18"/>
      <c r="F4156" s="19"/>
      <c r="N4156" s="47"/>
    </row>
    <row r="4157" spans="4:14" s="20" customFormat="1" ht="13.5" x14ac:dyDescent="0.45">
      <c r="D4157" s="18"/>
      <c r="E4157" s="18"/>
      <c r="F4157" s="19"/>
      <c r="N4157" s="47"/>
    </row>
    <row r="4158" spans="4:14" s="20" customFormat="1" ht="13.5" x14ac:dyDescent="0.45">
      <c r="D4158" s="18"/>
      <c r="E4158" s="18"/>
      <c r="F4158" s="19"/>
      <c r="N4158" s="47"/>
    </row>
    <row r="4159" spans="4:14" s="20" customFormat="1" ht="13.5" x14ac:dyDescent="0.45">
      <c r="D4159" s="18"/>
      <c r="E4159" s="18"/>
      <c r="F4159" s="19"/>
      <c r="N4159" s="47"/>
    </row>
    <row r="4160" spans="4:14" s="20" customFormat="1" ht="13.5" x14ac:dyDescent="0.45">
      <c r="D4160" s="18"/>
      <c r="E4160" s="18"/>
      <c r="F4160" s="19"/>
      <c r="N4160" s="47"/>
    </row>
    <row r="4161" spans="4:14" s="20" customFormat="1" ht="13.5" x14ac:dyDescent="0.45">
      <c r="D4161" s="18"/>
      <c r="E4161" s="18"/>
      <c r="F4161" s="19"/>
      <c r="N4161" s="47"/>
    </row>
    <row r="4162" spans="4:14" s="20" customFormat="1" ht="13.5" x14ac:dyDescent="0.45">
      <c r="D4162" s="18"/>
      <c r="E4162" s="18"/>
      <c r="F4162" s="19"/>
      <c r="N4162" s="47"/>
    </row>
    <row r="4163" spans="4:14" s="20" customFormat="1" ht="13.5" x14ac:dyDescent="0.45">
      <c r="D4163" s="18"/>
      <c r="E4163" s="18"/>
      <c r="F4163" s="19"/>
      <c r="N4163" s="47"/>
    </row>
    <row r="4164" spans="4:14" s="20" customFormat="1" ht="13.5" x14ac:dyDescent="0.45">
      <c r="D4164" s="18"/>
      <c r="E4164" s="18"/>
      <c r="F4164" s="19"/>
      <c r="N4164" s="47"/>
    </row>
    <row r="4165" spans="4:14" s="20" customFormat="1" ht="13.5" x14ac:dyDescent="0.45">
      <c r="D4165" s="18"/>
      <c r="E4165" s="18"/>
      <c r="F4165" s="19"/>
      <c r="N4165" s="47"/>
    </row>
    <row r="4166" spans="4:14" s="20" customFormat="1" ht="13.5" x14ac:dyDescent="0.45">
      <c r="D4166" s="18"/>
      <c r="E4166" s="18"/>
      <c r="F4166" s="19"/>
      <c r="N4166" s="47"/>
    </row>
    <row r="4167" spans="4:14" s="20" customFormat="1" ht="13.5" x14ac:dyDescent="0.45">
      <c r="D4167" s="18"/>
      <c r="E4167" s="18"/>
      <c r="F4167" s="19"/>
      <c r="N4167" s="47"/>
    </row>
    <row r="4168" spans="4:14" s="20" customFormat="1" ht="13.5" x14ac:dyDescent="0.45">
      <c r="D4168" s="18"/>
      <c r="E4168" s="18"/>
      <c r="F4168" s="19"/>
      <c r="N4168" s="47"/>
    </row>
    <row r="4169" spans="4:14" s="20" customFormat="1" ht="13.5" x14ac:dyDescent="0.45">
      <c r="D4169" s="18"/>
      <c r="E4169" s="18"/>
      <c r="F4169" s="19"/>
      <c r="N4169" s="47"/>
    </row>
    <row r="4170" spans="4:14" s="20" customFormat="1" ht="13.5" x14ac:dyDescent="0.45">
      <c r="D4170" s="18"/>
      <c r="E4170" s="18"/>
      <c r="F4170" s="19"/>
      <c r="N4170" s="47"/>
    </row>
    <row r="4171" spans="4:14" s="20" customFormat="1" ht="13.5" x14ac:dyDescent="0.45">
      <c r="D4171" s="18"/>
      <c r="E4171" s="18"/>
      <c r="F4171" s="19"/>
      <c r="N4171" s="47"/>
    </row>
    <row r="4172" spans="4:14" s="20" customFormat="1" ht="13.5" x14ac:dyDescent="0.45">
      <c r="D4172" s="18"/>
      <c r="E4172" s="18"/>
      <c r="F4172" s="19"/>
      <c r="N4172" s="47"/>
    </row>
    <row r="4173" spans="4:14" s="20" customFormat="1" ht="13.5" x14ac:dyDescent="0.45">
      <c r="D4173" s="18"/>
      <c r="E4173" s="18"/>
      <c r="F4173" s="19"/>
      <c r="N4173" s="47"/>
    </row>
    <row r="4174" spans="4:14" s="20" customFormat="1" ht="13.5" x14ac:dyDescent="0.45">
      <c r="D4174" s="18"/>
      <c r="E4174" s="18"/>
      <c r="F4174" s="19"/>
      <c r="N4174" s="47"/>
    </row>
    <row r="4175" spans="4:14" s="20" customFormat="1" ht="13.5" x14ac:dyDescent="0.45">
      <c r="D4175" s="18"/>
      <c r="E4175" s="18"/>
      <c r="F4175" s="19"/>
      <c r="N4175" s="47"/>
    </row>
    <row r="4176" spans="4:14" s="20" customFormat="1" ht="13.5" x14ac:dyDescent="0.45">
      <c r="D4176" s="18"/>
      <c r="E4176" s="18"/>
      <c r="F4176" s="19"/>
      <c r="N4176" s="47"/>
    </row>
    <row r="4177" spans="4:14" s="20" customFormat="1" ht="13.5" x14ac:dyDescent="0.45">
      <c r="D4177" s="18"/>
      <c r="E4177" s="18"/>
      <c r="F4177" s="19"/>
      <c r="N4177" s="47"/>
    </row>
    <row r="4178" spans="4:14" s="20" customFormat="1" ht="13.5" x14ac:dyDescent="0.45">
      <c r="D4178" s="18"/>
      <c r="E4178" s="18"/>
      <c r="F4178" s="19"/>
      <c r="N4178" s="47"/>
    </row>
    <row r="4179" spans="4:14" s="20" customFormat="1" ht="13.5" x14ac:dyDescent="0.45">
      <c r="D4179" s="18"/>
      <c r="E4179" s="18"/>
      <c r="F4179" s="19"/>
      <c r="N4179" s="47"/>
    </row>
    <row r="4180" spans="4:14" s="20" customFormat="1" ht="13.5" x14ac:dyDescent="0.45">
      <c r="D4180" s="18"/>
      <c r="E4180" s="18"/>
      <c r="F4180" s="19"/>
      <c r="N4180" s="47"/>
    </row>
    <row r="4181" spans="4:14" s="20" customFormat="1" ht="13.5" x14ac:dyDescent="0.45">
      <c r="D4181" s="18"/>
      <c r="E4181" s="18"/>
      <c r="F4181" s="19"/>
      <c r="N4181" s="47"/>
    </row>
    <row r="4182" spans="4:14" s="20" customFormat="1" ht="13.5" x14ac:dyDescent="0.45">
      <c r="D4182" s="18"/>
      <c r="E4182" s="18"/>
      <c r="F4182" s="19"/>
      <c r="N4182" s="47"/>
    </row>
    <row r="4183" spans="4:14" s="20" customFormat="1" ht="13.5" x14ac:dyDescent="0.45">
      <c r="D4183" s="18"/>
      <c r="E4183" s="18"/>
      <c r="F4183" s="19"/>
      <c r="N4183" s="47"/>
    </row>
    <row r="4184" spans="4:14" s="20" customFormat="1" ht="13.5" x14ac:dyDescent="0.45">
      <c r="D4184" s="18"/>
      <c r="E4184" s="18"/>
      <c r="F4184" s="19"/>
      <c r="N4184" s="47"/>
    </row>
    <row r="4185" spans="4:14" s="20" customFormat="1" ht="13.5" x14ac:dyDescent="0.45">
      <c r="D4185" s="18"/>
      <c r="E4185" s="18"/>
      <c r="F4185" s="19"/>
      <c r="N4185" s="47"/>
    </row>
    <row r="4186" spans="4:14" s="20" customFormat="1" ht="13.5" x14ac:dyDescent="0.45">
      <c r="D4186" s="18"/>
      <c r="E4186" s="18"/>
      <c r="F4186" s="19"/>
      <c r="N4186" s="47"/>
    </row>
    <row r="4187" spans="4:14" s="20" customFormat="1" ht="13.5" x14ac:dyDescent="0.45">
      <c r="D4187" s="18"/>
      <c r="E4187" s="18"/>
      <c r="F4187" s="19"/>
      <c r="N4187" s="47"/>
    </row>
    <row r="4188" spans="4:14" s="20" customFormat="1" ht="13.5" x14ac:dyDescent="0.45">
      <c r="D4188" s="18"/>
      <c r="E4188" s="18"/>
      <c r="F4188" s="19"/>
      <c r="N4188" s="47"/>
    </row>
    <row r="4189" spans="4:14" s="20" customFormat="1" ht="13.5" x14ac:dyDescent="0.45">
      <c r="D4189" s="18"/>
      <c r="E4189" s="18"/>
      <c r="F4189" s="19"/>
      <c r="N4189" s="47"/>
    </row>
    <row r="4190" spans="4:14" s="20" customFormat="1" ht="13.5" x14ac:dyDescent="0.45">
      <c r="D4190" s="18"/>
      <c r="E4190" s="18"/>
      <c r="F4190" s="19"/>
      <c r="N4190" s="47"/>
    </row>
    <row r="4191" spans="4:14" s="20" customFormat="1" ht="13.5" x14ac:dyDescent="0.45">
      <c r="D4191" s="18"/>
      <c r="E4191" s="18"/>
      <c r="F4191" s="19"/>
      <c r="N4191" s="47"/>
    </row>
    <row r="4192" spans="4:14" s="20" customFormat="1" ht="13.5" x14ac:dyDescent="0.45">
      <c r="D4192" s="18"/>
      <c r="E4192" s="18"/>
      <c r="F4192" s="19"/>
      <c r="N4192" s="47"/>
    </row>
    <row r="4193" spans="4:14" s="20" customFormat="1" ht="13.5" x14ac:dyDescent="0.45">
      <c r="D4193" s="18"/>
      <c r="E4193" s="18"/>
      <c r="F4193" s="19"/>
      <c r="N4193" s="47"/>
    </row>
    <row r="4194" spans="4:14" s="20" customFormat="1" ht="13.5" x14ac:dyDescent="0.45">
      <c r="D4194" s="18"/>
      <c r="E4194" s="18"/>
      <c r="F4194" s="19"/>
      <c r="N4194" s="47"/>
    </row>
    <row r="4195" spans="4:14" s="20" customFormat="1" ht="13.5" x14ac:dyDescent="0.45">
      <c r="D4195" s="18"/>
      <c r="E4195" s="18"/>
      <c r="F4195" s="19"/>
      <c r="N4195" s="47"/>
    </row>
    <row r="4196" spans="4:14" s="20" customFormat="1" ht="13.5" x14ac:dyDescent="0.45">
      <c r="D4196" s="18"/>
      <c r="E4196" s="18"/>
      <c r="F4196" s="19"/>
      <c r="N4196" s="47"/>
    </row>
    <row r="4197" spans="4:14" s="20" customFormat="1" ht="13.5" x14ac:dyDescent="0.45">
      <c r="D4197" s="18"/>
      <c r="E4197" s="18"/>
      <c r="F4197" s="19"/>
      <c r="N4197" s="47"/>
    </row>
    <row r="4198" spans="4:14" s="20" customFormat="1" ht="13.5" x14ac:dyDescent="0.45">
      <c r="D4198" s="18"/>
      <c r="E4198" s="18"/>
      <c r="F4198" s="19"/>
      <c r="N4198" s="47"/>
    </row>
    <row r="4199" spans="4:14" s="20" customFormat="1" ht="13.5" x14ac:dyDescent="0.45">
      <c r="D4199" s="18"/>
      <c r="E4199" s="18"/>
      <c r="F4199" s="19"/>
      <c r="N4199" s="47"/>
    </row>
    <row r="4200" spans="4:14" s="20" customFormat="1" ht="13.5" x14ac:dyDescent="0.45">
      <c r="D4200" s="18"/>
      <c r="E4200" s="18"/>
      <c r="F4200" s="19"/>
      <c r="N4200" s="47"/>
    </row>
    <row r="4201" spans="4:14" s="20" customFormat="1" ht="13.5" x14ac:dyDescent="0.45">
      <c r="D4201" s="18"/>
      <c r="E4201" s="18"/>
      <c r="F4201" s="19"/>
      <c r="N4201" s="47"/>
    </row>
    <row r="4202" spans="4:14" s="20" customFormat="1" ht="13.5" x14ac:dyDescent="0.45">
      <c r="D4202" s="18"/>
      <c r="E4202" s="18"/>
      <c r="F4202" s="19"/>
      <c r="N4202" s="47"/>
    </row>
    <row r="4203" spans="4:14" s="20" customFormat="1" ht="13.5" x14ac:dyDescent="0.45">
      <c r="D4203" s="18"/>
      <c r="E4203" s="18"/>
      <c r="F4203" s="19"/>
      <c r="N4203" s="47"/>
    </row>
    <row r="4204" spans="4:14" s="20" customFormat="1" ht="13.5" x14ac:dyDescent="0.45">
      <c r="D4204" s="18"/>
      <c r="E4204" s="18"/>
      <c r="F4204" s="19"/>
      <c r="N4204" s="47"/>
    </row>
    <row r="4205" spans="4:14" s="20" customFormat="1" ht="13.5" x14ac:dyDescent="0.45">
      <c r="D4205" s="18"/>
      <c r="E4205" s="18"/>
      <c r="F4205" s="19"/>
      <c r="N4205" s="47"/>
    </row>
    <row r="4206" spans="4:14" s="20" customFormat="1" ht="13.5" x14ac:dyDescent="0.45">
      <c r="D4206" s="18"/>
      <c r="E4206" s="18"/>
      <c r="F4206" s="19"/>
      <c r="N4206" s="47"/>
    </row>
    <row r="4207" spans="4:14" s="20" customFormat="1" ht="13.5" x14ac:dyDescent="0.45">
      <c r="D4207" s="18"/>
      <c r="E4207" s="18"/>
      <c r="F4207" s="19"/>
      <c r="N4207" s="47"/>
    </row>
    <row r="4208" spans="4:14" s="20" customFormat="1" ht="13.5" x14ac:dyDescent="0.45">
      <c r="D4208" s="18"/>
      <c r="E4208" s="18"/>
      <c r="F4208" s="19"/>
      <c r="N4208" s="47"/>
    </row>
    <row r="4209" spans="4:14" s="20" customFormat="1" ht="13.5" x14ac:dyDescent="0.45">
      <c r="D4209" s="18"/>
      <c r="E4209" s="18"/>
      <c r="F4209" s="19"/>
      <c r="N4209" s="47"/>
    </row>
    <row r="4210" spans="4:14" s="20" customFormat="1" ht="13.5" x14ac:dyDescent="0.45">
      <c r="D4210" s="18"/>
      <c r="E4210" s="18"/>
      <c r="F4210" s="19"/>
      <c r="N4210" s="47"/>
    </row>
    <row r="4211" spans="4:14" s="20" customFormat="1" ht="13.5" x14ac:dyDescent="0.45">
      <c r="D4211" s="18"/>
      <c r="E4211" s="18"/>
      <c r="F4211" s="19"/>
      <c r="N4211" s="47"/>
    </row>
    <row r="4212" spans="4:14" s="20" customFormat="1" ht="13.5" x14ac:dyDescent="0.45">
      <c r="D4212" s="18"/>
      <c r="E4212" s="18"/>
      <c r="F4212" s="19"/>
      <c r="N4212" s="47"/>
    </row>
    <row r="4213" spans="4:14" s="20" customFormat="1" ht="13.5" x14ac:dyDescent="0.45">
      <c r="D4213" s="18"/>
      <c r="E4213" s="18"/>
      <c r="F4213" s="19"/>
      <c r="N4213" s="47"/>
    </row>
    <row r="4214" spans="4:14" s="20" customFormat="1" ht="13.5" x14ac:dyDescent="0.45">
      <c r="D4214" s="18"/>
      <c r="E4214" s="18"/>
      <c r="F4214" s="19"/>
      <c r="N4214" s="47"/>
    </row>
    <row r="4215" spans="4:14" s="20" customFormat="1" ht="13.5" x14ac:dyDescent="0.45">
      <c r="D4215" s="18"/>
      <c r="E4215" s="18"/>
      <c r="F4215" s="19"/>
      <c r="N4215" s="47"/>
    </row>
    <row r="4216" spans="4:14" s="20" customFormat="1" ht="13.5" x14ac:dyDescent="0.45">
      <c r="D4216" s="18"/>
      <c r="E4216" s="18"/>
      <c r="F4216" s="19"/>
      <c r="N4216" s="47"/>
    </row>
    <row r="4217" spans="4:14" s="20" customFormat="1" ht="13.5" x14ac:dyDescent="0.45">
      <c r="D4217" s="18"/>
      <c r="E4217" s="18"/>
      <c r="F4217" s="19"/>
      <c r="N4217" s="47"/>
    </row>
    <row r="4218" spans="4:14" s="20" customFormat="1" ht="13.5" x14ac:dyDescent="0.45">
      <c r="D4218" s="18"/>
      <c r="E4218" s="18"/>
      <c r="F4218" s="19"/>
      <c r="N4218" s="47"/>
    </row>
    <row r="4219" spans="4:14" s="20" customFormat="1" ht="13.5" x14ac:dyDescent="0.45">
      <c r="D4219" s="18"/>
      <c r="E4219" s="18"/>
      <c r="F4219" s="19"/>
      <c r="N4219" s="47"/>
    </row>
    <row r="4220" spans="4:14" s="20" customFormat="1" ht="13.5" x14ac:dyDescent="0.45">
      <c r="D4220" s="18"/>
      <c r="E4220" s="18"/>
      <c r="F4220" s="19"/>
      <c r="N4220" s="47"/>
    </row>
    <row r="4221" spans="4:14" s="20" customFormat="1" ht="13.5" x14ac:dyDescent="0.45">
      <c r="D4221" s="18"/>
      <c r="E4221" s="18"/>
      <c r="F4221" s="19"/>
      <c r="N4221" s="47"/>
    </row>
    <row r="4222" spans="4:14" s="20" customFormat="1" ht="13.5" x14ac:dyDescent="0.45">
      <c r="D4222" s="18"/>
      <c r="E4222" s="18"/>
      <c r="F4222" s="19"/>
      <c r="N4222" s="47"/>
    </row>
    <row r="4223" spans="4:14" s="20" customFormat="1" ht="13.5" x14ac:dyDescent="0.45">
      <c r="D4223" s="18"/>
      <c r="E4223" s="18"/>
      <c r="F4223" s="19"/>
      <c r="N4223" s="47"/>
    </row>
    <row r="4224" spans="4:14" s="20" customFormat="1" ht="13.5" x14ac:dyDescent="0.45">
      <c r="D4224" s="18"/>
      <c r="E4224" s="18"/>
      <c r="F4224" s="19"/>
      <c r="N4224" s="47"/>
    </row>
    <row r="4225" spans="4:14" s="20" customFormat="1" ht="13.5" x14ac:dyDescent="0.45">
      <c r="D4225" s="18"/>
      <c r="E4225" s="18"/>
      <c r="F4225" s="19"/>
      <c r="N4225" s="47"/>
    </row>
    <row r="4226" spans="4:14" s="20" customFormat="1" ht="13.5" x14ac:dyDescent="0.45">
      <c r="D4226" s="18"/>
      <c r="E4226" s="18"/>
      <c r="F4226" s="19"/>
      <c r="N4226" s="47"/>
    </row>
    <row r="4227" spans="4:14" s="20" customFormat="1" ht="13.5" x14ac:dyDescent="0.45">
      <c r="D4227" s="18"/>
      <c r="E4227" s="18"/>
      <c r="F4227" s="19"/>
      <c r="N4227" s="47"/>
    </row>
    <row r="4228" spans="4:14" s="20" customFormat="1" ht="13.5" x14ac:dyDescent="0.45">
      <c r="D4228" s="18"/>
      <c r="E4228" s="18"/>
      <c r="F4228" s="19"/>
      <c r="N4228" s="47"/>
    </row>
    <row r="4229" spans="4:14" s="20" customFormat="1" ht="13.5" x14ac:dyDescent="0.45">
      <c r="D4229" s="18"/>
      <c r="E4229" s="18"/>
      <c r="F4229" s="19"/>
      <c r="N4229" s="47"/>
    </row>
    <row r="4230" spans="4:14" s="20" customFormat="1" ht="13.5" x14ac:dyDescent="0.45">
      <c r="D4230" s="18"/>
      <c r="E4230" s="18"/>
      <c r="F4230" s="19"/>
      <c r="N4230" s="47"/>
    </row>
    <row r="4231" spans="4:14" s="20" customFormat="1" ht="13.5" x14ac:dyDescent="0.45">
      <c r="D4231" s="18"/>
      <c r="E4231" s="18"/>
      <c r="F4231" s="19"/>
      <c r="N4231" s="47"/>
    </row>
    <row r="4232" spans="4:14" s="20" customFormat="1" ht="13.5" x14ac:dyDescent="0.45">
      <c r="D4232" s="18"/>
      <c r="E4232" s="18"/>
      <c r="F4232" s="19"/>
      <c r="N4232" s="47"/>
    </row>
    <row r="4233" spans="4:14" s="20" customFormat="1" ht="13.5" x14ac:dyDescent="0.45">
      <c r="D4233" s="18"/>
      <c r="E4233" s="18"/>
      <c r="F4233" s="19"/>
      <c r="N4233" s="47"/>
    </row>
    <row r="4234" spans="4:14" s="20" customFormat="1" ht="13.5" x14ac:dyDescent="0.45">
      <c r="D4234" s="18"/>
      <c r="E4234" s="18"/>
      <c r="F4234" s="19"/>
      <c r="N4234" s="47"/>
    </row>
    <row r="4235" spans="4:14" s="20" customFormat="1" ht="13.5" x14ac:dyDescent="0.45">
      <c r="D4235" s="18"/>
      <c r="E4235" s="18"/>
      <c r="F4235" s="19"/>
      <c r="N4235" s="47"/>
    </row>
    <row r="4236" spans="4:14" s="20" customFormat="1" ht="13.5" x14ac:dyDescent="0.45">
      <c r="D4236" s="18"/>
      <c r="E4236" s="18"/>
      <c r="F4236" s="19"/>
      <c r="N4236" s="47"/>
    </row>
    <row r="4237" spans="4:14" s="20" customFormat="1" ht="13.5" x14ac:dyDescent="0.45">
      <c r="D4237" s="18"/>
      <c r="E4237" s="18"/>
      <c r="F4237" s="19"/>
      <c r="N4237" s="47"/>
    </row>
    <row r="4238" spans="4:14" s="20" customFormat="1" ht="13.5" x14ac:dyDescent="0.45">
      <c r="D4238" s="18"/>
      <c r="E4238" s="18"/>
      <c r="F4238" s="19"/>
      <c r="N4238" s="47"/>
    </row>
    <row r="4239" spans="4:14" s="20" customFormat="1" ht="13.5" x14ac:dyDescent="0.45">
      <c r="D4239" s="18"/>
      <c r="E4239" s="18"/>
      <c r="F4239" s="19"/>
      <c r="N4239" s="47"/>
    </row>
    <row r="4240" spans="4:14" s="20" customFormat="1" ht="13.5" x14ac:dyDescent="0.45">
      <c r="D4240" s="18"/>
      <c r="E4240" s="18"/>
      <c r="F4240" s="19"/>
      <c r="N4240" s="47"/>
    </row>
    <row r="4241" spans="4:14" s="20" customFormat="1" ht="13.5" x14ac:dyDescent="0.45">
      <c r="D4241" s="18"/>
      <c r="E4241" s="18"/>
      <c r="F4241" s="19"/>
      <c r="N4241" s="47"/>
    </row>
    <row r="4242" spans="4:14" s="20" customFormat="1" ht="13.5" x14ac:dyDescent="0.45">
      <c r="D4242" s="18"/>
      <c r="E4242" s="18"/>
      <c r="F4242" s="19"/>
      <c r="N4242" s="47"/>
    </row>
    <row r="4243" spans="4:14" s="20" customFormat="1" ht="13.5" x14ac:dyDescent="0.45">
      <c r="D4243" s="18"/>
      <c r="E4243" s="18"/>
      <c r="F4243" s="19"/>
      <c r="N4243" s="47"/>
    </row>
    <row r="4244" spans="4:14" s="20" customFormat="1" ht="13.5" x14ac:dyDescent="0.45">
      <c r="D4244" s="18"/>
      <c r="E4244" s="18"/>
      <c r="F4244" s="19"/>
      <c r="N4244" s="47"/>
    </row>
    <row r="4245" spans="4:14" s="20" customFormat="1" ht="13.5" x14ac:dyDescent="0.45">
      <c r="D4245" s="18"/>
      <c r="E4245" s="18"/>
      <c r="F4245" s="19"/>
      <c r="N4245" s="47"/>
    </row>
    <row r="4246" spans="4:14" s="20" customFormat="1" ht="13.5" x14ac:dyDescent="0.45">
      <c r="D4246" s="18"/>
      <c r="E4246" s="18"/>
      <c r="F4246" s="19"/>
      <c r="N4246" s="47"/>
    </row>
    <row r="4247" spans="4:14" s="20" customFormat="1" ht="13.5" x14ac:dyDescent="0.45">
      <c r="D4247" s="18"/>
      <c r="E4247" s="18"/>
      <c r="F4247" s="19"/>
      <c r="N4247" s="47"/>
    </row>
    <row r="4248" spans="4:14" s="20" customFormat="1" ht="13.5" x14ac:dyDescent="0.45">
      <c r="D4248" s="18"/>
      <c r="E4248" s="18"/>
      <c r="F4248" s="19"/>
      <c r="N4248" s="47"/>
    </row>
    <row r="4249" spans="4:14" s="20" customFormat="1" ht="13.5" x14ac:dyDescent="0.45">
      <c r="D4249" s="18"/>
      <c r="E4249" s="18"/>
      <c r="F4249" s="19"/>
      <c r="N4249" s="47"/>
    </row>
    <row r="4250" spans="4:14" s="20" customFormat="1" ht="13.5" x14ac:dyDescent="0.45">
      <c r="D4250" s="18"/>
      <c r="E4250" s="18"/>
      <c r="F4250" s="19"/>
      <c r="N4250" s="47"/>
    </row>
    <row r="4251" spans="4:14" s="20" customFormat="1" ht="13.5" x14ac:dyDescent="0.45">
      <c r="D4251" s="18"/>
      <c r="E4251" s="18"/>
      <c r="F4251" s="19"/>
      <c r="N4251" s="47"/>
    </row>
    <row r="4252" spans="4:14" s="20" customFormat="1" ht="13.5" x14ac:dyDescent="0.45">
      <c r="D4252" s="18"/>
      <c r="E4252" s="18"/>
      <c r="F4252" s="19"/>
      <c r="N4252" s="47"/>
    </row>
    <row r="4253" spans="4:14" s="20" customFormat="1" ht="13.5" x14ac:dyDescent="0.45">
      <c r="D4253" s="18"/>
      <c r="E4253" s="18"/>
      <c r="F4253" s="19"/>
      <c r="N4253" s="47"/>
    </row>
    <row r="4254" spans="4:14" s="20" customFormat="1" ht="13.5" x14ac:dyDescent="0.45">
      <c r="D4254" s="18"/>
      <c r="E4254" s="18"/>
      <c r="F4254" s="19"/>
      <c r="N4254" s="47"/>
    </row>
    <row r="4255" spans="4:14" s="20" customFormat="1" ht="13.5" x14ac:dyDescent="0.45">
      <c r="D4255" s="18"/>
      <c r="E4255" s="18"/>
      <c r="F4255" s="19"/>
      <c r="N4255" s="47"/>
    </row>
    <row r="4256" spans="4:14" s="20" customFormat="1" ht="13.5" x14ac:dyDescent="0.45">
      <c r="D4256" s="18"/>
      <c r="E4256" s="18"/>
      <c r="F4256" s="19"/>
      <c r="N4256" s="47"/>
    </row>
    <row r="4257" spans="4:14" s="20" customFormat="1" ht="13.5" x14ac:dyDescent="0.45">
      <c r="D4257" s="18"/>
      <c r="E4257" s="18"/>
      <c r="F4257" s="19"/>
      <c r="N4257" s="47"/>
    </row>
    <row r="4258" spans="4:14" s="20" customFormat="1" ht="13.5" x14ac:dyDescent="0.45">
      <c r="D4258" s="18"/>
      <c r="E4258" s="18"/>
      <c r="F4258" s="19"/>
      <c r="N4258" s="47"/>
    </row>
    <row r="4259" spans="4:14" s="20" customFormat="1" ht="13.5" x14ac:dyDescent="0.45">
      <c r="D4259" s="18"/>
      <c r="E4259" s="18"/>
      <c r="F4259" s="19"/>
      <c r="N4259" s="47"/>
    </row>
    <row r="4260" spans="4:14" s="20" customFormat="1" ht="13.5" x14ac:dyDescent="0.45">
      <c r="D4260" s="18"/>
      <c r="E4260" s="18"/>
      <c r="F4260" s="19"/>
      <c r="N4260" s="47"/>
    </row>
    <row r="4261" spans="4:14" s="20" customFormat="1" ht="13.5" x14ac:dyDescent="0.45">
      <c r="D4261" s="18"/>
      <c r="E4261" s="18"/>
      <c r="F4261" s="19"/>
      <c r="N4261" s="47"/>
    </row>
    <row r="4262" spans="4:14" s="20" customFormat="1" ht="13.5" x14ac:dyDescent="0.45">
      <c r="D4262" s="18"/>
      <c r="E4262" s="18"/>
      <c r="F4262" s="19"/>
      <c r="N4262" s="47"/>
    </row>
    <row r="4263" spans="4:14" s="20" customFormat="1" ht="13.5" x14ac:dyDescent="0.45">
      <c r="D4263" s="18"/>
      <c r="E4263" s="18"/>
      <c r="F4263" s="19"/>
      <c r="N4263" s="47"/>
    </row>
    <row r="4264" spans="4:14" s="20" customFormat="1" ht="13.5" x14ac:dyDescent="0.45">
      <c r="D4264" s="18"/>
      <c r="E4264" s="18"/>
      <c r="F4264" s="19"/>
      <c r="N4264" s="47"/>
    </row>
    <row r="4265" spans="4:14" s="20" customFormat="1" ht="13.5" x14ac:dyDescent="0.45">
      <c r="D4265" s="18"/>
      <c r="E4265" s="18"/>
      <c r="F4265" s="19"/>
      <c r="N4265" s="47"/>
    </row>
    <row r="4266" spans="4:14" s="20" customFormat="1" ht="13.5" x14ac:dyDescent="0.45">
      <c r="D4266" s="18"/>
      <c r="E4266" s="18"/>
      <c r="F4266" s="19"/>
      <c r="N4266" s="47"/>
    </row>
    <row r="4267" spans="4:14" s="20" customFormat="1" ht="13.5" x14ac:dyDescent="0.45">
      <c r="D4267" s="18"/>
      <c r="E4267" s="18"/>
      <c r="F4267" s="19"/>
      <c r="N4267" s="47"/>
    </row>
    <row r="4268" spans="4:14" s="20" customFormat="1" ht="13.5" x14ac:dyDescent="0.45">
      <c r="D4268" s="18"/>
      <c r="E4268" s="18"/>
      <c r="F4268" s="19"/>
      <c r="N4268" s="47"/>
    </row>
    <row r="4269" spans="4:14" s="20" customFormat="1" ht="13.5" x14ac:dyDescent="0.45">
      <c r="D4269" s="18"/>
      <c r="E4269" s="18"/>
      <c r="F4269" s="19"/>
      <c r="N4269" s="47"/>
    </row>
    <row r="4270" spans="4:14" s="20" customFormat="1" ht="13.5" x14ac:dyDescent="0.45">
      <c r="D4270" s="18"/>
      <c r="E4270" s="18"/>
      <c r="F4270" s="19"/>
      <c r="N4270" s="47"/>
    </row>
    <row r="4271" spans="4:14" s="20" customFormat="1" ht="13.5" x14ac:dyDescent="0.45">
      <c r="D4271" s="18"/>
      <c r="E4271" s="18"/>
      <c r="F4271" s="19"/>
      <c r="N4271" s="47"/>
    </row>
    <row r="4272" spans="4:14" s="20" customFormat="1" ht="13.5" x14ac:dyDescent="0.45">
      <c r="D4272" s="18"/>
      <c r="E4272" s="18"/>
      <c r="F4272" s="19"/>
      <c r="N4272" s="47"/>
    </row>
    <row r="4273" spans="4:14" s="20" customFormat="1" ht="13.5" x14ac:dyDescent="0.45">
      <c r="D4273" s="18"/>
      <c r="E4273" s="18"/>
      <c r="F4273" s="19"/>
      <c r="N4273" s="47"/>
    </row>
    <row r="4274" spans="4:14" s="20" customFormat="1" ht="13.5" x14ac:dyDescent="0.45">
      <c r="D4274" s="18"/>
      <c r="E4274" s="18"/>
      <c r="F4274" s="19"/>
      <c r="N4274" s="47"/>
    </row>
    <row r="4275" spans="4:14" s="20" customFormat="1" ht="13.5" x14ac:dyDescent="0.45">
      <c r="D4275" s="18"/>
      <c r="E4275" s="18"/>
      <c r="F4275" s="19"/>
      <c r="N4275" s="47"/>
    </row>
    <row r="4276" spans="4:14" s="20" customFormat="1" ht="13.5" x14ac:dyDescent="0.45">
      <c r="D4276" s="18"/>
      <c r="E4276" s="18"/>
      <c r="F4276" s="19"/>
      <c r="N4276" s="47"/>
    </row>
    <row r="4277" spans="4:14" s="20" customFormat="1" ht="13.5" x14ac:dyDescent="0.45">
      <c r="D4277" s="18"/>
      <c r="E4277" s="18"/>
      <c r="F4277" s="19"/>
      <c r="N4277" s="47"/>
    </row>
    <row r="4278" spans="4:14" s="20" customFormat="1" ht="13.5" x14ac:dyDescent="0.45">
      <c r="D4278" s="18"/>
      <c r="E4278" s="18"/>
      <c r="F4278" s="19"/>
      <c r="N4278" s="47"/>
    </row>
    <row r="4279" spans="4:14" s="20" customFormat="1" ht="13.5" x14ac:dyDescent="0.45">
      <c r="D4279" s="18"/>
      <c r="E4279" s="18"/>
      <c r="F4279" s="19"/>
      <c r="N4279" s="47"/>
    </row>
    <row r="4280" spans="4:14" s="20" customFormat="1" ht="13.5" x14ac:dyDescent="0.45">
      <c r="D4280" s="18"/>
      <c r="E4280" s="18"/>
      <c r="F4280" s="19"/>
      <c r="N4280" s="47"/>
    </row>
    <row r="4281" spans="4:14" s="20" customFormat="1" ht="13.5" x14ac:dyDescent="0.45">
      <c r="D4281" s="18"/>
      <c r="E4281" s="18"/>
      <c r="F4281" s="19"/>
      <c r="N4281" s="47"/>
    </row>
    <row r="4282" spans="4:14" s="20" customFormat="1" ht="13.5" x14ac:dyDescent="0.45">
      <c r="D4282" s="18"/>
      <c r="E4282" s="18"/>
      <c r="F4282" s="19"/>
      <c r="N4282" s="47"/>
    </row>
    <row r="4283" spans="4:14" s="20" customFormat="1" ht="13.5" x14ac:dyDescent="0.45">
      <c r="D4283" s="18"/>
      <c r="E4283" s="18"/>
      <c r="F4283" s="19"/>
      <c r="N4283" s="47"/>
    </row>
    <row r="4284" spans="4:14" s="20" customFormat="1" ht="13.5" x14ac:dyDescent="0.45">
      <c r="D4284" s="18"/>
      <c r="E4284" s="18"/>
      <c r="F4284" s="19"/>
      <c r="N4284" s="47"/>
    </row>
    <row r="4285" spans="4:14" s="20" customFormat="1" ht="13.5" x14ac:dyDescent="0.45">
      <c r="D4285" s="18"/>
      <c r="E4285" s="18"/>
      <c r="F4285" s="19"/>
      <c r="N4285" s="47"/>
    </row>
    <row r="4286" spans="4:14" s="20" customFormat="1" ht="13.5" x14ac:dyDescent="0.45">
      <c r="D4286" s="18"/>
      <c r="E4286" s="18"/>
      <c r="F4286" s="19"/>
      <c r="N4286" s="47"/>
    </row>
    <row r="4287" spans="4:14" s="20" customFormat="1" ht="13.5" x14ac:dyDescent="0.45">
      <c r="D4287" s="18"/>
      <c r="E4287" s="18"/>
      <c r="F4287" s="19"/>
      <c r="N4287" s="47"/>
    </row>
    <row r="4288" spans="4:14" s="20" customFormat="1" ht="13.5" x14ac:dyDescent="0.45">
      <c r="D4288" s="18"/>
      <c r="E4288" s="18"/>
      <c r="F4288" s="19"/>
      <c r="N4288" s="47"/>
    </row>
    <row r="4289" spans="4:14" s="20" customFormat="1" ht="13.5" x14ac:dyDescent="0.45">
      <c r="D4289" s="18"/>
      <c r="E4289" s="18"/>
      <c r="F4289" s="19"/>
      <c r="N4289" s="47"/>
    </row>
    <row r="4290" spans="4:14" s="20" customFormat="1" ht="13.5" x14ac:dyDescent="0.45">
      <c r="D4290" s="18"/>
      <c r="E4290" s="18"/>
      <c r="F4290" s="19"/>
      <c r="N4290" s="47"/>
    </row>
    <row r="4291" spans="4:14" s="20" customFormat="1" ht="13.5" x14ac:dyDescent="0.45">
      <c r="D4291" s="18"/>
      <c r="E4291" s="18"/>
      <c r="F4291" s="19"/>
      <c r="N4291" s="47"/>
    </row>
    <row r="4292" spans="4:14" s="20" customFormat="1" ht="13.5" x14ac:dyDescent="0.45">
      <c r="D4292" s="18"/>
      <c r="E4292" s="18"/>
      <c r="F4292" s="19"/>
      <c r="N4292" s="47"/>
    </row>
    <row r="4293" spans="4:14" s="20" customFormat="1" ht="13.5" x14ac:dyDescent="0.45">
      <c r="D4293" s="18"/>
      <c r="E4293" s="18"/>
      <c r="F4293" s="19"/>
      <c r="N4293" s="47"/>
    </row>
    <row r="4294" spans="4:14" s="20" customFormat="1" ht="13.5" x14ac:dyDescent="0.45">
      <c r="D4294" s="18"/>
      <c r="E4294" s="18"/>
      <c r="F4294" s="19"/>
      <c r="N4294" s="47"/>
    </row>
    <row r="4295" spans="4:14" s="20" customFormat="1" ht="13.5" x14ac:dyDescent="0.45">
      <c r="D4295" s="18"/>
      <c r="E4295" s="18"/>
      <c r="F4295" s="19"/>
      <c r="N4295" s="47"/>
    </row>
    <row r="4296" spans="4:14" s="20" customFormat="1" ht="13.5" x14ac:dyDescent="0.45">
      <c r="D4296" s="18"/>
      <c r="E4296" s="18"/>
      <c r="F4296" s="19"/>
      <c r="N4296" s="47"/>
    </row>
    <row r="4297" spans="4:14" s="20" customFormat="1" ht="13.5" x14ac:dyDescent="0.45">
      <c r="D4297" s="18"/>
      <c r="E4297" s="18"/>
      <c r="F4297" s="19"/>
      <c r="N4297" s="47"/>
    </row>
    <row r="4298" spans="4:14" s="20" customFormat="1" ht="13.5" x14ac:dyDescent="0.45">
      <c r="D4298" s="18"/>
      <c r="E4298" s="18"/>
      <c r="F4298" s="19"/>
      <c r="N4298" s="47"/>
    </row>
    <row r="4299" spans="4:14" s="20" customFormat="1" ht="13.5" x14ac:dyDescent="0.45">
      <c r="D4299" s="18"/>
      <c r="E4299" s="18"/>
      <c r="F4299" s="19"/>
      <c r="N4299" s="47"/>
    </row>
    <row r="4300" spans="4:14" s="20" customFormat="1" ht="13.5" x14ac:dyDescent="0.45">
      <c r="D4300" s="18"/>
      <c r="E4300" s="18"/>
      <c r="F4300" s="19"/>
      <c r="N4300" s="47"/>
    </row>
    <row r="4301" spans="4:14" s="20" customFormat="1" ht="13.5" x14ac:dyDescent="0.45">
      <c r="D4301" s="18"/>
      <c r="E4301" s="18"/>
      <c r="F4301" s="19"/>
      <c r="N4301" s="47"/>
    </row>
    <row r="4302" spans="4:14" s="20" customFormat="1" ht="13.5" x14ac:dyDescent="0.45">
      <c r="D4302" s="18"/>
      <c r="E4302" s="18"/>
      <c r="F4302" s="19"/>
      <c r="N4302" s="47"/>
    </row>
    <row r="4303" spans="4:14" s="20" customFormat="1" ht="13.5" x14ac:dyDescent="0.45">
      <c r="D4303" s="18"/>
      <c r="E4303" s="18"/>
      <c r="F4303" s="19"/>
      <c r="N4303" s="47"/>
    </row>
    <row r="4304" spans="4:14" s="20" customFormat="1" ht="13.5" x14ac:dyDescent="0.45">
      <c r="D4304" s="18"/>
      <c r="E4304" s="18"/>
      <c r="F4304" s="19"/>
      <c r="N4304" s="47"/>
    </row>
    <row r="4305" spans="4:14" s="20" customFormat="1" ht="13.5" x14ac:dyDescent="0.45">
      <c r="D4305" s="18"/>
      <c r="E4305" s="18"/>
      <c r="F4305" s="19"/>
      <c r="N4305" s="47"/>
    </row>
    <row r="4306" spans="4:14" s="20" customFormat="1" ht="13.5" x14ac:dyDescent="0.45">
      <c r="D4306" s="18"/>
      <c r="E4306" s="18"/>
      <c r="F4306" s="19"/>
      <c r="N4306" s="47"/>
    </row>
    <row r="4307" spans="4:14" s="20" customFormat="1" ht="13.5" x14ac:dyDescent="0.45">
      <c r="D4307" s="18"/>
      <c r="E4307" s="18"/>
      <c r="F4307" s="19"/>
      <c r="N4307" s="47"/>
    </row>
    <row r="4308" spans="4:14" s="20" customFormat="1" ht="13.5" x14ac:dyDescent="0.45">
      <c r="D4308" s="18"/>
      <c r="E4308" s="18"/>
      <c r="F4308" s="19"/>
      <c r="N4308" s="47"/>
    </row>
    <row r="4309" spans="4:14" s="20" customFormat="1" ht="13.5" x14ac:dyDescent="0.45">
      <c r="D4309" s="18"/>
      <c r="E4309" s="18"/>
      <c r="F4309" s="19"/>
      <c r="N4309" s="47"/>
    </row>
    <row r="4310" spans="4:14" s="20" customFormat="1" ht="13.5" x14ac:dyDescent="0.45">
      <c r="D4310" s="18"/>
      <c r="E4310" s="18"/>
      <c r="F4310" s="19"/>
      <c r="N4310" s="47"/>
    </row>
    <row r="4311" spans="4:14" s="20" customFormat="1" ht="13.5" x14ac:dyDescent="0.45">
      <c r="D4311" s="18"/>
      <c r="E4311" s="18"/>
      <c r="F4311" s="19"/>
      <c r="N4311" s="47"/>
    </row>
    <row r="4312" spans="4:14" s="20" customFormat="1" ht="13.5" x14ac:dyDescent="0.45">
      <c r="D4312" s="18"/>
      <c r="E4312" s="18"/>
      <c r="F4312" s="19"/>
      <c r="N4312" s="47"/>
    </row>
    <row r="4313" spans="4:14" s="20" customFormat="1" ht="13.5" x14ac:dyDescent="0.45">
      <c r="D4313" s="18"/>
      <c r="E4313" s="18"/>
      <c r="F4313" s="19"/>
      <c r="N4313" s="47"/>
    </row>
    <row r="4314" spans="4:14" s="20" customFormat="1" ht="13.5" x14ac:dyDescent="0.45">
      <c r="D4314" s="18"/>
      <c r="E4314" s="18"/>
      <c r="F4314" s="19"/>
      <c r="N4314" s="47"/>
    </row>
    <row r="4315" spans="4:14" s="20" customFormat="1" ht="13.5" x14ac:dyDescent="0.45">
      <c r="D4315" s="18"/>
      <c r="E4315" s="18"/>
      <c r="F4315" s="19"/>
      <c r="N4315" s="47"/>
    </row>
    <row r="4316" spans="4:14" s="20" customFormat="1" ht="13.5" x14ac:dyDescent="0.45">
      <c r="D4316" s="18"/>
      <c r="E4316" s="18"/>
      <c r="F4316" s="19"/>
      <c r="N4316" s="47"/>
    </row>
    <row r="4317" spans="4:14" s="20" customFormat="1" ht="13.5" x14ac:dyDescent="0.45">
      <c r="D4317" s="18"/>
      <c r="E4317" s="18"/>
      <c r="F4317" s="19"/>
      <c r="N4317" s="47"/>
    </row>
    <row r="4318" spans="4:14" s="20" customFormat="1" ht="13.5" x14ac:dyDescent="0.45">
      <c r="D4318" s="18"/>
      <c r="E4318" s="18"/>
      <c r="F4318" s="19"/>
      <c r="N4318" s="47"/>
    </row>
    <row r="4319" spans="4:14" s="20" customFormat="1" ht="13.5" x14ac:dyDescent="0.45">
      <c r="D4319" s="18"/>
      <c r="E4319" s="18"/>
      <c r="F4319" s="19"/>
      <c r="N4319" s="47"/>
    </row>
    <row r="4320" spans="4:14" s="20" customFormat="1" ht="13.5" x14ac:dyDescent="0.45">
      <c r="D4320" s="18"/>
      <c r="E4320" s="18"/>
      <c r="F4320" s="19"/>
      <c r="N4320" s="47"/>
    </row>
    <row r="4321" spans="4:14" s="20" customFormat="1" ht="13.5" x14ac:dyDescent="0.45">
      <c r="D4321" s="18"/>
      <c r="E4321" s="18"/>
      <c r="F4321" s="19"/>
      <c r="N4321" s="47"/>
    </row>
    <row r="4322" spans="4:14" s="20" customFormat="1" ht="13.5" x14ac:dyDescent="0.45">
      <c r="D4322" s="18"/>
      <c r="E4322" s="18"/>
      <c r="F4322" s="19"/>
      <c r="N4322" s="47"/>
    </row>
    <row r="4323" spans="4:14" s="20" customFormat="1" ht="13.5" x14ac:dyDescent="0.45">
      <c r="D4323" s="18"/>
      <c r="E4323" s="18"/>
      <c r="F4323" s="19"/>
      <c r="N4323" s="47"/>
    </row>
    <row r="4324" spans="4:14" s="20" customFormat="1" ht="13.5" x14ac:dyDescent="0.45">
      <c r="D4324" s="18"/>
      <c r="E4324" s="18"/>
      <c r="F4324" s="19"/>
      <c r="N4324" s="47"/>
    </row>
    <row r="4325" spans="4:14" s="20" customFormat="1" ht="13.5" x14ac:dyDescent="0.45">
      <c r="D4325" s="18"/>
      <c r="E4325" s="18"/>
      <c r="F4325" s="19"/>
      <c r="N4325" s="47"/>
    </row>
    <row r="4326" spans="4:14" s="20" customFormat="1" ht="13.5" x14ac:dyDescent="0.45">
      <c r="D4326" s="18"/>
      <c r="E4326" s="18"/>
      <c r="F4326" s="19"/>
      <c r="N4326" s="47"/>
    </row>
    <row r="4327" spans="4:14" s="20" customFormat="1" ht="13.5" x14ac:dyDescent="0.45">
      <c r="D4327" s="18"/>
      <c r="E4327" s="18"/>
      <c r="F4327" s="19"/>
      <c r="N4327" s="47"/>
    </row>
    <row r="4328" spans="4:14" s="20" customFormat="1" ht="13.5" x14ac:dyDescent="0.45">
      <c r="D4328" s="18"/>
      <c r="E4328" s="18"/>
      <c r="F4328" s="19"/>
      <c r="N4328" s="47"/>
    </row>
    <row r="4329" spans="4:14" s="20" customFormat="1" ht="13.5" x14ac:dyDescent="0.45">
      <c r="D4329" s="18"/>
      <c r="E4329" s="18"/>
      <c r="F4329" s="19"/>
      <c r="N4329" s="47"/>
    </row>
    <row r="4330" spans="4:14" s="20" customFormat="1" ht="13.5" x14ac:dyDescent="0.45">
      <c r="D4330" s="18"/>
      <c r="E4330" s="18"/>
      <c r="F4330" s="19"/>
      <c r="N4330" s="47"/>
    </row>
    <row r="4331" spans="4:14" s="20" customFormat="1" ht="13.5" x14ac:dyDescent="0.45">
      <c r="D4331" s="18"/>
      <c r="E4331" s="18"/>
      <c r="F4331" s="19"/>
      <c r="N4331" s="47"/>
    </row>
    <row r="4332" spans="4:14" s="20" customFormat="1" ht="13.5" x14ac:dyDescent="0.45">
      <c r="D4332" s="18"/>
      <c r="E4332" s="18"/>
      <c r="F4332" s="19"/>
      <c r="N4332" s="47"/>
    </row>
    <row r="4333" spans="4:14" s="20" customFormat="1" ht="13.5" x14ac:dyDescent="0.45">
      <c r="D4333" s="18"/>
      <c r="E4333" s="18"/>
      <c r="F4333" s="19"/>
      <c r="N4333" s="47"/>
    </row>
    <row r="4334" spans="4:14" s="20" customFormat="1" ht="13.5" x14ac:dyDescent="0.45">
      <c r="D4334" s="18"/>
      <c r="E4334" s="18"/>
      <c r="F4334" s="19"/>
      <c r="N4334" s="47"/>
    </row>
    <row r="4335" spans="4:14" s="20" customFormat="1" ht="13.5" x14ac:dyDescent="0.45">
      <c r="D4335" s="18"/>
      <c r="E4335" s="18"/>
      <c r="F4335" s="19"/>
      <c r="N4335" s="47"/>
    </row>
    <row r="4336" spans="4:14" s="20" customFormat="1" ht="13.5" x14ac:dyDescent="0.45">
      <c r="D4336" s="18"/>
      <c r="E4336" s="18"/>
      <c r="F4336" s="19"/>
      <c r="N4336" s="47"/>
    </row>
    <row r="4337" spans="4:14" s="20" customFormat="1" ht="13.5" x14ac:dyDescent="0.45">
      <c r="D4337" s="18"/>
      <c r="E4337" s="18"/>
      <c r="F4337" s="19"/>
      <c r="N4337" s="47"/>
    </row>
    <row r="4338" spans="4:14" s="20" customFormat="1" ht="13.5" x14ac:dyDescent="0.45">
      <c r="D4338" s="18"/>
      <c r="E4338" s="18"/>
      <c r="F4338" s="19"/>
      <c r="N4338" s="47"/>
    </row>
    <row r="4339" spans="4:14" s="20" customFormat="1" ht="13.5" x14ac:dyDescent="0.45">
      <c r="D4339" s="18"/>
      <c r="E4339" s="18"/>
      <c r="F4339" s="19"/>
      <c r="N4339" s="47"/>
    </row>
    <row r="4340" spans="4:14" s="20" customFormat="1" ht="13.5" x14ac:dyDescent="0.45">
      <c r="D4340" s="18"/>
      <c r="E4340" s="18"/>
      <c r="F4340" s="19"/>
      <c r="N4340" s="47"/>
    </row>
    <row r="4341" spans="4:14" s="20" customFormat="1" ht="13.5" x14ac:dyDescent="0.45">
      <c r="D4341" s="18"/>
      <c r="E4341" s="18"/>
      <c r="F4341" s="19"/>
      <c r="N4341" s="47"/>
    </row>
    <row r="4342" spans="4:14" s="20" customFormat="1" ht="13.5" x14ac:dyDescent="0.45">
      <c r="D4342" s="18"/>
      <c r="E4342" s="18"/>
      <c r="F4342" s="19"/>
      <c r="N4342" s="47"/>
    </row>
    <row r="4343" spans="4:14" s="20" customFormat="1" ht="13.5" x14ac:dyDescent="0.45">
      <c r="D4343" s="18"/>
      <c r="E4343" s="18"/>
      <c r="F4343" s="19"/>
      <c r="N4343" s="47"/>
    </row>
    <row r="4344" spans="4:14" s="20" customFormat="1" ht="13.5" x14ac:dyDescent="0.45">
      <c r="D4344" s="18"/>
      <c r="E4344" s="18"/>
      <c r="F4344" s="19"/>
      <c r="N4344" s="47"/>
    </row>
    <row r="4345" spans="4:14" s="20" customFormat="1" ht="13.5" x14ac:dyDescent="0.45">
      <c r="D4345" s="18"/>
      <c r="E4345" s="18"/>
      <c r="F4345" s="19"/>
      <c r="N4345" s="47"/>
    </row>
    <row r="4346" spans="4:14" s="20" customFormat="1" ht="13.5" x14ac:dyDescent="0.45">
      <c r="D4346" s="18"/>
      <c r="E4346" s="18"/>
      <c r="F4346" s="19"/>
      <c r="N4346" s="47"/>
    </row>
    <row r="4347" spans="4:14" s="20" customFormat="1" ht="13.5" x14ac:dyDescent="0.45">
      <c r="D4347" s="18"/>
      <c r="E4347" s="18"/>
      <c r="F4347" s="19"/>
      <c r="N4347" s="47"/>
    </row>
    <row r="4348" spans="4:14" s="20" customFormat="1" ht="13.5" x14ac:dyDescent="0.45">
      <c r="D4348" s="18"/>
      <c r="E4348" s="18"/>
      <c r="F4348" s="19"/>
      <c r="N4348" s="47"/>
    </row>
    <row r="4349" spans="4:14" s="20" customFormat="1" ht="13.5" x14ac:dyDescent="0.45">
      <c r="D4349" s="18"/>
      <c r="E4349" s="18"/>
      <c r="F4349" s="19"/>
      <c r="N4349" s="47"/>
    </row>
    <row r="4350" spans="4:14" s="20" customFormat="1" ht="13.5" x14ac:dyDescent="0.45">
      <c r="D4350" s="18"/>
      <c r="E4350" s="18"/>
      <c r="F4350" s="19"/>
      <c r="N4350" s="47"/>
    </row>
    <row r="4351" spans="4:14" s="20" customFormat="1" ht="13.5" x14ac:dyDescent="0.45">
      <c r="D4351" s="18"/>
      <c r="E4351" s="18"/>
      <c r="F4351" s="19"/>
      <c r="N4351" s="47"/>
    </row>
    <row r="4352" spans="4:14" s="20" customFormat="1" ht="13.5" x14ac:dyDescent="0.45">
      <c r="D4352" s="18"/>
      <c r="E4352" s="18"/>
      <c r="F4352" s="19"/>
      <c r="N4352" s="47"/>
    </row>
    <row r="4353" spans="4:14" s="20" customFormat="1" ht="13.5" x14ac:dyDescent="0.45">
      <c r="D4353" s="18"/>
      <c r="E4353" s="18"/>
      <c r="F4353" s="19"/>
      <c r="N4353" s="47"/>
    </row>
    <row r="4354" spans="4:14" s="20" customFormat="1" ht="13.5" x14ac:dyDescent="0.45">
      <c r="D4354" s="18"/>
      <c r="E4354" s="18"/>
      <c r="F4354" s="19"/>
      <c r="N4354" s="47"/>
    </row>
    <row r="4355" spans="4:14" s="20" customFormat="1" ht="13.5" x14ac:dyDescent="0.45">
      <c r="D4355" s="18"/>
      <c r="E4355" s="18"/>
      <c r="F4355" s="19"/>
      <c r="N4355" s="47"/>
    </row>
    <row r="4356" spans="4:14" s="20" customFormat="1" ht="13.5" x14ac:dyDescent="0.45">
      <c r="D4356" s="18"/>
      <c r="E4356" s="18"/>
      <c r="F4356" s="19"/>
      <c r="N4356" s="47"/>
    </row>
    <row r="4357" spans="4:14" s="20" customFormat="1" ht="13.5" x14ac:dyDescent="0.45">
      <c r="D4357" s="18"/>
      <c r="E4357" s="18"/>
      <c r="F4357" s="19"/>
      <c r="N4357" s="47"/>
    </row>
    <row r="4358" spans="4:14" s="20" customFormat="1" ht="13.5" x14ac:dyDescent="0.45">
      <c r="D4358" s="18"/>
      <c r="E4358" s="18"/>
      <c r="F4358" s="19"/>
      <c r="N4358" s="47"/>
    </row>
    <row r="4359" spans="4:14" s="20" customFormat="1" ht="13.5" x14ac:dyDescent="0.45">
      <c r="D4359" s="18"/>
      <c r="E4359" s="18"/>
      <c r="F4359" s="19"/>
      <c r="N4359" s="47"/>
    </row>
    <row r="4360" spans="4:14" s="20" customFormat="1" ht="13.5" x14ac:dyDescent="0.45">
      <c r="D4360" s="18"/>
      <c r="E4360" s="18"/>
      <c r="F4360" s="19"/>
      <c r="N4360" s="47"/>
    </row>
    <row r="4361" spans="4:14" s="20" customFormat="1" ht="13.5" x14ac:dyDescent="0.45">
      <c r="D4361" s="18"/>
      <c r="E4361" s="18"/>
      <c r="F4361" s="19"/>
      <c r="N4361" s="47"/>
    </row>
    <row r="4362" spans="4:14" s="20" customFormat="1" ht="13.5" x14ac:dyDescent="0.45">
      <c r="D4362" s="18"/>
      <c r="E4362" s="18"/>
      <c r="F4362" s="19"/>
      <c r="N4362" s="47"/>
    </row>
    <row r="4363" spans="4:14" s="20" customFormat="1" ht="13.5" x14ac:dyDescent="0.45">
      <c r="D4363" s="18"/>
      <c r="E4363" s="18"/>
      <c r="F4363" s="19"/>
      <c r="N4363" s="47"/>
    </row>
    <row r="4364" spans="4:14" s="20" customFormat="1" ht="13.5" x14ac:dyDescent="0.45">
      <c r="D4364" s="18"/>
      <c r="E4364" s="18"/>
      <c r="F4364" s="19"/>
      <c r="N4364" s="47"/>
    </row>
    <row r="4365" spans="4:14" s="20" customFormat="1" ht="13.5" x14ac:dyDescent="0.45">
      <c r="D4365" s="18"/>
      <c r="E4365" s="18"/>
      <c r="F4365" s="19"/>
      <c r="N4365" s="47"/>
    </row>
    <row r="4366" spans="4:14" s="20" customFormat="1" ht="13.5" x14ac:dyDescent="0.45">
      <c r="D4366" s="18"/>
      <c r="E4366" s="18"/>
      <c r="F4366" s="19"/>
      <c r="N4366" s="47"/>
    </row>
    <row r="4367" spans="4:14" s="20" customFormat="1" ht="13.5" x14ac:dyDescent="0.45">
      <c r="D4367" s="18"/>
      <c r="E4367" s="18"/>
      <c r="F4367" s="19"/>
      <c r="N4367" s="47"/>
    </row>
    <row r="4368" spans="4:14" s="20" customFormat="1" ht="13.5" x14ac:dyDescent="0.45">
      <c r="D4368" s="18"/>
      <c r="E4368" s="18"/>
      <c r="F4368" s="19"/>
      <c r="N4368" s="47"/>
    </row>
    <row r="4369" spans="4:14" s="20" customFormat="1" ht="13.5" x14ac:dyDescent="0.45">
      <c r="D4369" s="18"/>
      <c r="E4369" s="18"/>
      <c r="F4369" s="19"/>
      <c r="N4369" s="47"/>
    </row>
    <row r="4370" spans="4:14" s="20" customFormat="1" ht="13.5" x14ac:dyDescent="0.45">
      <c r="D4370" s="18"/>
      <c r="E4370" s="18"/>
      <c r="F4370" s="19"/>
      <c r="N4370" s="47"/>
    </row>
    <row r="4371" spans="4:14" s="20" customFormat="1" ht="13.5" x14ac:dyDescent="0.45">
      <c r="D4371" s="18"/>
      <c r="E4371" s="18"/>
      <c r="F4371" s="19"/>
      <c r="N4371" s="47"/>
    </row>
    <row r="4372" spans="4:14" s="20" customFormat="1" ht="13.5" x14ac:dyDescent="0.45">
      <c r="D4372" s="18"/>
      <c r="E4372" s="18"/>
      <c r="F4372" s="19"/>
      <c r="N4372" s="47"/>
    </row>
    <row r="4373" spans="4:14" s="20" customFormat="1" ht="13.5" x14ac:dyDescent="0.45">
      <c r="D4373" s="18"/>
      <c r="E4373" s="18"/>
      <c r="F4373" s="19"/>
      <c r="N4373" s="47"/>
    </row>
    <row r="4374" spans="4:14" s="20" customFormat="1" ht="13.5" x14ac:dyDescent="0.45">
      <c r="D4374" s="18"/>
      <c r="E4374" s="18"/>
      <c r="F4374" s="19"/>
      <c r="N4374" s="47"/>
    </row>
    <row r="4375" spans="4:14" s="20" customFormat="1" ht="13.5" x14ac:dyDescent="0.45">
      <c r="D4375" s="18"/>
      <c r="E4375" s="18"/>
      <c r="F4375" s="19"/>
      <c r="N4375" s="47"/>
    </row>
    <row r="4376" spans="4:14" s="20" customFormat="1" ht="13.5" x14ac:dyDescent="0.45">
      <c r="D4376" s="18"/>
      <c r="E4376" s="18"/>
      <c r="F4376" s="19"/>
      <c r="N4376" s="47"/>
    </row>
    <row r="4377" spans="4:14" s="20" customFormat="1" ht="13.5" x14ac:dyDescent="0.45">
      <c r="D4377" s="18"/>
      <c r="E4377" s="18"/>
      <c r="F4377" s="19"/>
      <c r="N4377" s="47"/>
    </row>
    <row r="4378" spans="4:14" s="20" customFormat="1" ht="13.5" x14ac:dyDescent="0.45">
      <c r="D4378" s="18"/>
      <c r="E4378" s="18"/>
      <c r="F4378" s="19"/>
      <c r="N4378" s="47"/>
    </row>
    <row r="4379" spans="4:14" s="20" customFormat="1" ht="13.5" x14ac:dyDescent="0.45">
      <c r="D4379" s="18"/>
      <c r="E4379" s="18"/>
      <c r="F4379" s="19"/>
      <c r="N4379" s="47"/>
    </row>
    <row r="4380" spans="4:14" s="20" customFormat="1" ht="13.5" x14ac:dyDescent="0.45">
      <c r="D4380" s="18"/>
      <c r="E4380" s="18"/>
      <c r="F4380" s="19"/>
      <c r="N4380" s="47"/>
    </row>
    <row r="4381" spans="4:14" s="20" customFormat="1" ht="13.5" x14ac:dyDescent="0.45">
      <c r="D4381" s="18"/>
      <c r="E4381" s="18"/>
      <c r="F4381" s="19"/>
      <c r="N4381" s="47"/>
    </row>
    <row r="4382" spans="4:14" s="20" customFormat="1" ht="13.5" x14ac:dyDescent="0.45">
      <c r="D4382" s="18"/>
      <c r="E4382" s="18"/>
      <c r="F4382" s="19"/>
      <c r="N4382" s="47"/>
    </row>
    <row r="4383" spans="4:14" s="20" customFormat="1" ht="13.5" x14ac:dyDescent="0.45">
      <c r="D4383" s="18"/>
      <c r="E4383" s="18"/>
      <c r="F4383" s="19"/>
      <c r="N4383" s="47"/>
    </row>
    <row r="4384" spans="4:14" s="20" customFormat="1" ht="13.5" x14ac:dyDescent="0.45">
      <c r="D4384" s="18"/>
      <c r="E4384" s="18"/>
      <c r="F4384" s="19"/>
      <c r="N4384" s="47"/>
    </row>
    <row r="4385" spans="4:14" s="20" customFormat="1" ht="13.5" x14ac:dyDescent="0.45">
      <c r="D4385" s="18"/>
      <c r="E4385" s="18"/>
      <c r="F4385" s="19"/>
      <c r="N4385" s="47"/>
    </row>
    <row r="4386" spans="4:14" s="20" customFormat="1" ht="13.5" x14ac:dyDescent="0.45">
      <c r="D4386" s="18"/>
      <c r="E4386" s="18"/>
      <c r="F4386" s="19"/>
      <c r="N4386" s="47"/>
    </row>
    <row r="4387" spans="4:14" s="20" customFormat="1" ht="13.5" x14ac:dyDescent="0.45">
      <c r="D4387" s="18"/>
      <c r="E4387" s="18"/>
      <c r="F4387" s="19"/>
      <c r="N4387" s="47"/>
    </row>
    <row r="4388" spans="4:14" s="20" customFormat="1" ht="13.5" x14ac:dyDescent="0.45">
      <c r="D4388" s="18"/>
      <c r="E4388" s="18"/>
      <c r="F4388" s="19"/>
      <c r="N4388" s="47"/>
    </row>
    <row r="4389" spans="4:14" s="20" customFormat="1" ht="13.5" x14ac:dyDescent="0.45">
      <c r="D4389" s="18"/>
      <c r="E4389" s="18"/>
      <c r="F4389" s="19"/>
      <c r="N4389" s="47"/>
    </row>
    <row r="4390" spans="4:14" s="20" customFormat="1" ht="13.5" x14ac:dyDescent="0.45">
      <c r="D4390" s="18"/>
      <c r="E4390" s="18"/>
      <c r="F4390" s="19"/>
      <c r="N4390" s="47"/>
    </row>
    <row r="4391" spans="4:14" s="20" customFormat="1" ht="13.5" x14ac:dyDescent="0.45">
      <c r="D4391" s="18"/>
      <c r="E4391" s="18"/>
      <c r="F4391" s="19"/>
      <c r="N4391" s="47"/>
    </row>
    <row r="4392" spans="4:14" s="20" customFormat="1" ht="13.5" x14ac:dyDescent="0.45">
      <c r="D4392" s="18"/>
      <c r="E4392" s="18"/>
      <c r="F4392" s="19"/>
      <c r="N4392" s="47"/>
    </row>
    <row r="4393" spans="4:14" s="20" customFormat="1" ht="13.5" x14ac:dyDescent="0.45">
      <c r="D4393" s="18"/>
      <c r="E4393" s="18"/>
      <c r="F4393" s="19"/>
      <c r="N4393" s="47"/>
    </row>
    <row r="4394" spans="4:14" s="20" customFormat="1" ht="13.5" x14ac:dyDescent="0.45">
      <c r="D4394" s="18"/>
      <c r="E4394" s="18"/>
      <c r="F4394" s="19"/>
      <c r="N4394" s="47"/>
    </row>
    <row r="4395" spans="4:14" s="20" customFormat="1" ht="13.5" x14ac:dyDescent="0.45">
      <c r="D4395" s="18"/>
      <c r="E4395" s="18"/>
      <c r="F4395" s="19"/>
      <c r="N4395" s="47"/>
    </row>
    <row r="4396" spans="4:14" s="20" customFormat="1" ht="13.5" x14ac:dyDescent="0.45">
      <c r="D4396" s="18"/>
      <c r="E4396" s="18"/>
      <c r="F4396" s="19"/>
      <c r="N4396" s="47"/>
    </row>
    <row r="4397" spans="4:14" s="20" customFormat="1" ht="13.5" x14ac:dyDescent="0.45">
      <c r="D4397" s="18"/>
      <c r="E4397" s="18"/>
      <c r="F4397" s="19"/>
      <c r="N4397" s="47"/>
    </row>
    <row r="4398" spans="4:14" s="20" customFormat="1" ht="13.5" x14ac:dyDescent="0.45">
      <c r="D4398" s="18"/>
      <c r="E4398" s="18"/>
      <c r="F4398" s="19"/>
      <c r="N4398" s="47"/>
    </row>
    <row r="4399" spans="4:14" s="20" customFormat="1" ht="13.5" x14ac:dyDescent="0.45">
      <c r="D4399" s="18"/>
      <c r="E4399" s="18"/>
      <c r="F4399" s="19"/>
      <c r="N4399" s="47"/>
    </row>
    <row r="4400" spans="4:14" s="20" customFormat="1" ht="13.5" x14ac:dyDescent="0.45">
      <c r="D4400" s="18"/>
      <c r="E4400" s="18"/>
      <c r="F4400" s="19"/>
      <c r="N4400" s="47"/>
    </row>
    <row r="4401" spans="4:14" s="20" customFormat="1" ht="13.5" x14ac:dyDescent="0.45">
      <c r="D4401" s="18"/>
      <c r="E4401" s="18"/>
      <c r="F4401" s="19"/>
      <c r="N4401" s="47"/>
    </row>
    <row r="4402" spans="4:14" s="20" customFormat="1" ht="13.5" x14ac:dyDescent="0.45">
      <c r="D4402" s="18"/>
      <c r="E4402" s="18"/>
      <c r="F4402" s="19"/>
      <c r="N4402" s="47"/>
    </row>
    <row r="4403" spans="4:14" s="20" customFormat="1" ht="13.5" x14ac:dyDescent="0.45">
      <c r="D4403" s="18"/>
      <c r="E4403" s="18"/>
      <c r="F4403" s="19"/>
      <c r="N4403" s="47"/>
    </row>
    <row r="4404" spans="4:14" s="20" customFormat="1" ht="13.5" x14ac:dyDescent="0.45">
      <c r="D4404" s="18"/>
      <c r="E4404" s="18"/>
      <c r="F4404" s="19"/>
      <c r="N4404" s="47"/>
    </row>
    <row r="4405" spans="4:14" s="20" customFormat="1" ht="13.5" x14ac:dyDescent="0.45">
      <c r="D4405" s="18"/>
      <c r="E4405" s="18"/>
      <c r="F4405" s="19"/>
      <c r="N4405" s="47"/>
    </row>
    <row r="4406" spans="4:14" s="20" customFormat="1" ht="13.5" x14ac:dyDescent="0.45">
      <c r="D4406" s="18"/>
      <c r="E4406" s="18"/>
      <c r="F4406" s="19"/>
      <c r="N4406" s="47"/>
    </row>
    <row r="4407" spans="4:14" s="20" customFormat="1" ht="13.5" x14ac:dyDescent="0.45">
      <c r="D4407" s="18"/>
      <c r="E4407" s="18"/>
      <c r="F4407" s="19"/>
      <c r="N4407" s="47"/>
    </row>
    <row r="4408" spans="4:14" s="20" customFormat="1" ht="13.5" x14ac:dyDescent="0.45">
      <c r="D4408" s="18"/>
      <c r="E4408" s="18"/>
      <c r="F4408" s="19"/>
      <c r="N4408" s="47"/>
    </row>
    <row r="4409" spans="4:14" s="20" customFormat="1" ht="13.5" x14ac:dyDescent="0.45">
      <c r="D4409" s="18"/>
      <c r="E4409" s="18"/>
      <c r="F4409" s="19"/>
      <c r="N4409" s="47"/>
    </row>
    <row r="4410" spans="4:14" s="20" customFormat="1" ht="13.5" x14ac:dyDescent="0.45">
      <c r="D4410" s="18"/>
      <c r="E4410" s="18"/>
      <c r="F4410" s="19"/>
      <c r="N4410" s="47"/>
    </row>
    <row r="4411" spans="4:14" s="20" customFormat="1" ht="13.5" x14ac:dyDescent="0.45">
      <c r="D4411" s="18"/>
      <c r="E4411" s="18"/>
      <c r="F4411" s="19"/>
      <c r="N4411" s="47"/>
    </row>
    <row r="4412" spans="4:14" s="20" customFormat="1" ht="13.5" x14ac:dyDescent="0.45">
      <c r="D4412" s="18"/>
      <c r="E4412" s="18"/>
      <c r="F4412" s="19"/>
      <c r="N4412" s="47"/>
    </row>
    <row r="4413" spans="4:14" s="20" customFormat="1" ht="13.5" x14ac:dyDescent="0.45">
      <c r="D4413" s="18"/>
      <c r="E4413" s="18"/>
      <c r="F4413" s="19"/>
      <c r="N4413" s="47"/>
    </row>
    <row r="4414" spans="4:14" s="20" customFormat="1" ht="13.5" x14ac:dyDescent="0.45">
      <c r="D4414" s="18"/>
      <c r="E4414" s="18"/>
      <c r="F4414" s="19"/>
      <c r="N4414" s="47"/>
    </row>
    <row r="4415" spans="4:14" s="20" customFormat="1" ht="13.5" x14ac:dyDescent="0.45">
      <c r="D4415" s="18"/>
      <c r="E4415" s="18"/>
      <c r="F4415" s="19"/>
      <c r="N4415" s="47"/>
    </row>
    <row r="4416" spans="4:14" s="20" customFormat="1" ht="13.5" x14ac:dyDescent="0.45">
      <c r="D4416" s="18"/>
      <c r="E4416" s="18"/>
      <c r="F4416" s="19"/>
      <c r="N4416" s="47"/>
    </row>
    <row r="4417" spans="4:14" s="20" customFormat="1" ht="13.5" x14ac:dyDescent="0.45">
      <c r="D4417" s="18"/>
      <c r="E4417" s="18"/>
      <c r="F4417" s="19"/>
      <c r="N4417" s="47"/>
    </row>
    <row r="4418" spans="4:14" s="20" customFormat="1" ht="13.5" x14ac:dyDescent="0.45">
      <c r="D4418" s="18"/>
      <c r="E4418" s="18"/>
      <c r="F4418" s="19"/>
      <c r="N4418" s="47"/>
    </row>
    <row r="4419" spans="4:14" s="20" customFormat="1" ht="13.5" x14ac:dyDescent="0.45">
      <c r="D4419" s="18"/>
      <c r="E4419" s="18"/>
      <c r="F4419" s="19"/>
      <c r="N4419" s="47"/>
    </row>
    <row r="4420" spans="4:14" s="20" customFormat="1" ht="13.5" x14ac:dyDescent="0.45">
      <c r="D4420" s="18"/>
      <c r="E4420" s="18"/>
      <c r="F4420" s="19"/>
      <c r="N4420" s="47"/>
    </row>
    <row r="4421" spans="4:14" s="20" customFormat="1" ht="13.5" x14ac:dyDescent="0.45">
      <c r="D4421" s="18"/>
      <c r="E4421" s="18"/>
      <c r="F4421" s="19"/>
      <c r="N4421" s="47"/>
    </row>
    <row r="4422" spans="4:14" s="20" customFormat="1" ht="13.5" x14ac:dyDescent="0.45">
      <c r="D4422" s="18"/>
      <c r="E4422" s="18"/>
      <c r="F4422" s="19"/>
      <c r="N4422" s="47"/>
    </row>
    <row r="4423" spans="4:14" s="20" customFormat="1" ht="13.5" x14ac:dyDescent="0.45">
      <c r="D4423" s="18"/>
      <c r="E4423" s="18"/>
      <c r="F4423" s="19"/>
      <c r="N4423" s="47"/>
    </row>
    <row r="4424" spans="4:14" s="20" customFormat="1" ht="13.5" x14ac:dyDescent="0.45">
      <c r="D4424" s="18"/>
      <c r="E4424" s="18"/>
      <c r="F4424" s="19"/>
      <c r="N4424" s="47"/>
    </row>
    <row r="4425" spans="4:14" s="20" customFormat="1" ht="13.5" x14ac:dyDescent="0.45">
      <c r="D4425" s="18"/>
      <c r="E4425" s="18"/>
      <c r="F4425" s="19"/>
      <c r="N4425" s="47"/>
    </row>
    <row r="4426" spans="4:14" s="20" customFormat="1" ht="13.5" x14ac:dyDescent="0.45">
      <c r="D4426" s="18"/>
      <c r="E4426" s="18"/>
      <c r="F4426" s="19"/>
      <c r="N4426" s="47"/>
    </row>
    <row r="4427" spans="4:14" s="20" customFormat="1" ht="13.5" x14ac:dyDescent="0.45">
      <c r="D4427" s="18"/>
      <c r="E4427" s="18"/>
      <c r="F4427" s="19"/>
      <c r="N4427" s="47"/>
    </row>
    <row r="4428" spans="4:14" s="20" customFormat="1" ht="13.5" x14ac:dyDescent="0.45">
      <c r="D4428" s="18"/>
      <c r="E4428" s="18"/>
      <c r="F4428" s="19"/>
      <c r="N4428" s="47"/>
    </row>
    <row r="4429" spans="4:14" s="20" customFormat="1" ht="13.5" x14ac:dyDescent="0.45">
      <c r="D4429" s="18"/>
      <c r="E4429" s="18"/>
      <c r="F4429" s="19"/>
      <c r="N4429" s="47"/>
    </row>
    <row r="4430" spans="4:14" s="20" customFormat="1" ht="13.5" x14ac:dyDescent="0.45">
      <c r="D4430" s="18"/>
      <c r="E4430" s="18"/>
      <c r="F4430" s="19"/>
      <c r="N4430" s="47"/>
    </row>
    <row r="4431" spans="4:14" s="20" customFormat="1" ht="13.5" x14ac:dyDescent="0.45">
      <c r="D4431" s="18"/>
      <c r="E4431" s="18"/>
      <c r="F4431" s="19"/>
      <c r="N4431" s="47"/>
    </row>
    <row r="4432" spans="4:14" s="20" customFormat="1" ht="13.5" x14ac:dyDescent="0.45">
      <c r="D4432" s="18"/>
      <c r="E4432" s="18"/>
      <c r="F4432" s="19"/>
      <c r="N4432" s="47"/>
    </row>
    <row r="4433" spans="4:14" s="20" customFormat="1" ht="13.5" x14ac:dyDescent="0.45">
      <c r="D4433" s="18"/>
      <c r="E4433" s="18"/>
      <c r="F4433" s="19"/>
      <c r="N4433" s="47"/>
    </row>
    <row r="4434" spans="4:14" s="20" customFormat="1" ht="13.5" x14ac:dyDescent="0.45">
      <c r="D4434" s="18"/>
      <c r="E4434" s="18"/>
      <c r="F4434" s="19"/>
      <c r="N4434" s="47"/>
    </row>
    <row r="4435" spans="4:14" s="20" customFormat="1" ht="13.5" x14ac:dyDescent="0.45">
      <c r="D4435" s="18"/>
      <c r="E4435" s="18"/>
      <c r="F4435" s="19"/>
      <c r="N4435" s="47"/>
    </row>
    <row r="4436" spans="4:14" s="20" customFormat="1" ht="13.5" x14ac:dyDescent="0.45">
      <c r="D4436" s="18"/>
      <c r="E4436" s="18"/>
      <c r="F4436" s="19"/>
      <c r="N4436" s="47"/>
    </row>
    <row r="4437" spans="4:14" s="20" customFormat="1" ht="13.5" x14ac:dyDescent="0.45">
      <c r="D4437" s="18"/>
      <c r="E4437" s="18"/>
      <c r="F4437" s="19"/>
      <c r="N4437" s="47"/>
    </row>
    <row r="4438" spans="4:14" s="20" customFormat="1" ht="13.5" x14ac:dyDescent="0.45">
      <c r="D4438" s="18"/>
      <c r="E4438" s="18"/>
      <c r="F4438" s="19"/>
      <c r="N4438" s="47"/>
    </row>
    <row r="4439" spans="4:14" s="20" customFormat="1" ht="13.5" x14ac:dyDescent="0.45">
      <c r="D4439" s="18"/>
      <c r="E4439" s="18"/>
      <c r="F4439" s="19"/>
      <c r="N4439" s="47"/>
    </row>
    <row r="4440" spans="4:14" s="20" customFormat="1" ht="13.5" x14ac:dyDescent="0.45">
      <c r="D4440" s="18"/>
      <c r="E4440" s="18"/>
      <c r="F4440" s="19"/>
      <c r="N4440" s="47"/>
    </row>
    <row r="4441" spans="4:14" s="20" customFormat="1" ht="13.5" x14ac:dyDescent="0.45">
      <c r="D4441" s="18"/>
      <c r="E4441" s="18"/>
      <c r="F4441" s="19"/>
      <c r="N4441" s="47"/>
    </row>
    <row r="4442" spans="4:14" s="20" customFormat="1" ht="13.5" x14ac:dyDescent="0.45">
      <c r="D4442" s="18"/>
      <c r="E4442" s="18"/>
      <c r="F4442" s="19"/>
      <c r="N4442" s="47"/>
    </row>
    <row r="4443" spans="4:14" s="20" customFormat="1" ht="13.5" x14ac:dyDescent="0.45">
      <c r="D4443" s="18"/>
      <c r="E4443" s="18"/>
      <c r="F4443" s="19"/>
      <c r="N4443" s="47"/>
    </row>
    <row r="4444" spans="4:14" s="20" customFormat="1" ht="13.5" x14ac:dyDescent="0.45">
      <c r="D4444" s="18"/>
      <c r="E4444" s="18"/>
      <c r="F4444" s="19"/>
      <c r="N4444" s="47"/>
    </row>
    <row r="4445" spans="4:14" s="20" customFormat="1" ht="13.5" x14ac:dyDescent="0.45">
      <c r="D4445" s="18"/>
      <c r="E4445" s="18"/>
      <c r="F4445" s="19"/>
      <c r="N4445" s="47"/>
    </row>
    <row r="4446" spans="4:14" s="20" customFormat="1" ht="13.5" x14ac:dyDescent="0.45">
      <c r="D4446" s="18"/>
      <c r="E4446" s="18"/>
      <c r="F4446" s="19"/>
      <c r="N4446" s="47"/>
    </row>
    <row r="4447" spans="4:14" s="20" customFormat="1" ht="13.5" x14ac:dyDescent="0.45">
      <c r="D4447" s="18"/>
      <c r="E4447" s="18"/>
      <c r="F4447" s="19"/>
      <c r="N4447" s="47"/>
    </row>
    <row r="4448" spans="4:14" s="20" customFormat="1" ht="13.5" x14ac:dyDescent="0.45">
      <c r="D4448" s="18"/>
      <c r="E4448" s="18"/>
      <c r="F4448" s="19"/>
      <c r="N4448" s="47"/>
    </row>
    <row r="4449" spans="4:14" s="20" customFormat="1" ht="13.5" x14ac:dyDescent="0.45">
      <c r="D4449" s="18"/>
      <c r="E4449" s="18"/>
      <c r="F4449" s="19"/>
      <c r="N4449" s="47"/>
    </row>
    <row r="4450" spans="4:14" s="20" customFormat="1" ht="13.5" x14ac:dyDescent="0.45">
      <c r="D4450" s="18"/>
      <c r="E4450" s="18"/>
      <c r="F4450" s="19"/>
      <c r="N4450" s="47"/>
    </row>
    <row r="4451" spans="4:14" s="20" customFormat="1" ht="13.5" x14ac:dyDescent="0.45">
      <c r="D4451" s="18"/>
      <c r="E4451" s="18"/>
      <c r="F4451" s="19"/>
      <c r="N4451" s="47"/>
    </row>
    <row r="4452" spans="4:14" s="20" customFormat="1" ht="13.5" x14ac:dyDescent="0.45">
      <c r="D4452" s="18"/>
      <c r="E4452" s="18"/>
      <c r="F4452" s="19"/>
      <c r="N4452" s="47"/>
    </row>
    <row r="4453" spans="4:14" s="20" customFormat="1" ht="13.5" x14ac:dyDescent="0.45">
      <c r="D4453" s="18"/>
      <c r="E4453" s="18"/>
      <c r="F4453" s="19"/>
      <c r="N4453" s="47"/>
    </row>
    <row r="4454" spans="4:14" s="20" customFormat="1" ht="13.5" x14ac:dyDescent="0.45">
      <c r="D4454" s="18"/>
      <c r="E4454" s="18"/>
      <c r="F4454" s="19"/>
      <c r="N4454" s="47"/>
    </row>
    <row r="4455" spans="4:14" s="20" customFormat="1" ht="13.5" x14ac:dyDescent="0.45">
      <c r="D4455" s="18"/>
      <c r="E4455" s="18"/>
      <c r="F4455" s="19"/>
      <c r="N4455" s="47"/>
    </row>
    <row r="4456" spans="4:14" s="20" customFormat="1" ht="13.5" x14ac:dyDescent="0.45">
      <c r="D4456" s="18"/>
      <c r="E4456" s="18"/>
      <c r="F4456" s="19"/>
      <c r="N4456" s="47"/>
    </row>
    <row r="4457" spans="4:14" s="20" customFormat="1" ht="13.5" x14ac:dyDescent="0.45">
      <c r="D4457" s="18"/>
      <c r="E4457" s="18"/>
      <c r="F4457" s="19"/>
      <c r="N4457" s="47"/>
    </row>
    <row r="4458" spans="4:14" s="20" customFormat="1" ht="13.5" x14ac:dyDescent="0.45">
      <c r="D4458" s="18"/>
      <c r="E4458" s="18"/>
      <c r="F4458" s="19"/>
      <c r="N4458" s="47"/>
    </row>
    <row r="4459" spans="4:14" s="20" customFormat="1" ht="13.5" x14ac:dyDescent="0.45">
      <c r="D4459" s="18"/>
      <c r="E4459" s="18"/>
      <c r="F4459" s="19"/>
      <c r="N4459" s="47"/>
    </row>
    <row r="4460" spans="4:14" s="20" customFormat="1" ht="13.5" x14ac:dyDescent="0.45">
      <c r="D4460" s="18"/>
      <c r="E4460" s="18"/>
      <c r="F4460" s="19"/>
      <c r="N4460" s="47"/>
    </row>
    <row r="4461" spans="4:14" s="20" customFormat="1" ht="13.5" x14ac:dyDescent="0.45">
      <c r="D4461" s="18"/>
      <c r="E4461" s="18"/>
      <c r="F4461" s="19"/>
      <c r="N4461" s="47"/>
    </row>
    <row r="4462" spans="4:14" s="20" customFormat="1" ht="13.5" x14ac:dyDescent="0.45">
      <c r="D4462" s="18"/>
      <c r="E4462" s="18"/>
      <c r="F4462" s="19"/>
      <c r="N4462" s="47"/>
    </row>
    <row r="4463" spans="4:14" s="20" customFormat="1" ht="13.5" x14ac:dyDescent="0.45">
      <c r="D4463" s="18"/>
      <c r="E4463" s="18"/>
      <c r="F4463" s="19"/>
      <c r="N4463" s="47"/>
    </row>
    <row r="4464" spans="4:14" s="20" customFormat="1" ht="13.5" x14ac:dyDescent="0.45">
      <c r="D4464" s="18"/>
      <c r="E4464" s="18"/>
      <c r="F4464" s="19"/>
      <c r="N4464" s="47"/>
    </row>
    <row r="4465" spans="4:14" s="20" customFormat="1" ht="13.5" x14ac:dyDescent="0.45">
      <c r="D4465" s="18"/>
      <c r="E4465" s="18"/>
      <c r="F4465" s="19"/>
      <c r="N4465" s="47"/>
    </row>
    <row r="4466" spans="4:14" s="20" customFormat="1" ht="13.5" x14ac:dyDescent="0.45">
      <c r="D4466" s="18"/>
      <c r="E4466" s="18"/>
      <c r="F4466" s="19"/>
      <c r="N4466" s="47"/>
    </row>
    <row r="4467" spans="4:14" s="20" customFormat="1" ht="13.5" x14ac:dyDescent="0.45">
      <c r="D4467" s="18"/>
      <c r="E4467" s="18"/>
      <c r="F4467" s="19"/>
      <c r="N4467" s="47"/>
    </row>
    <row r="4468" spans="4:14" s="20" customFormat="1" ht="13.5" x14ac:dyDescent="0.45">
      <c r="D4468" s="18"/>
      <c r="E4468" s="18"/>
      <c r="F4468" s="19"/>
      <c r="N4468" s="47"/>
    </row>
    <row r="4469" spans="4:14" s="20" customFormat="1" ht="13.5" x14ac:dyDescent="0.45">
      <c r="D4469" s="18"/>
      <c r="E4469" s="18"/>
      <c r="F4469" s="19"/>
      <c r="N4469" s="47"/>
    </row>
    <row r="4470" spans="4:14" s="20" customFormat="1" ht="13.5" x14ac:dyDescent="0.45">
      <c r="D4470" s="18"/>
      <c r="E4470" s="18"/>
      <c r="F4470" s="19"/>
      <c r="N4470" s="47"/>
    </row>
    <row r="4471" spans="4:14" s="20" customFormat="1" ht="13.5" x14ac:dyDescent="0.45">
      <c r="D4471" s="18"/>
      <c r="E4471" s="18"/>
      <c r="F4471" s="19"/>
      <c r="N4471" s="47"/>
    </row>
    <row r="4472" spans="4:14" s="20" customFormat="1" ht="13.5" x14ac:dyDescent="0.45">
      <c r="D4472" s="18"/>
      <c r="E4472" s="18"/>
      <c r="F4472" s="19"/>
      <c r="N4472" s="47"/>
    </row>
    <row r="4473" spans="4:14" s="20" customFormat="1" ht="13.5" x14ac:dyDescent="0.45">
      <c r="D4473" s="18"/>
      <c r="E4473" s="18"/>
      <c r="F4473" s="19"/>
      <c r="N4473" s="47"/>
    </row>
    <row r="4474" spans="4:14" s="20" customFormat="1" ht="13.5" x14ac:dyDescent="0.45">
      <c r="D4474" s="18"/>
      <c r="E4474" s="18"/>
      <c r="F4474" s="19"/>
      <c r="N4474" s="47"/>
    </row>
    <row r="4475" spans="4:14" s="20" customFormat="1" ht="13.5" x14ac:dyDescent="0.45">
      <c r="D4475" s="18"/>
      <c r="E4475" s="18"/>
      <c r="F4475" s="19"/>
      <c r="N4475" s="47"/>
    </row>
    <row r="4476" spans="4:14" s="20" customFormat="1" ht="13.5" x14ac:dyDescent="0.45">
      <c r="D4476" s="18"/>
      <c r="E4476" s="18"/>
      <c r="F4476" s="19"/>
      <c r="N4476" s="47"/>
    </row>
    <row r="4477" spans="4:14" s="20" customFormat="1" ht="13.5" x14ac:dyDescent="0.45">
      <c r="D4477" s="18"/>
      <c r="E4477" s="18"/>
      <c r="F4477" s="19"/>
      <c r="N4477" s="47"/>
    </row>
    <row r="4478" spans="4:14" s="20" customFormat="1" ht="13.5" x14ac:dyDescent="0.45">
      <c r="D4478" s="18"/>
      <c r="E4478" s="18"/>
      <c r="F4478" s="19"/>
      <c r="N4478" s="47"/>
    </row>
    <row r="4479" spans="4:14" s="20" customFormat="1" ht="13.5" x14ac:dyDescent="0.45">
      <c r="D4479" s="18"/>
      <c r="E4479" s="18"/>
      <c r="F4479" s="19"/>
      <c r="N4479" s="47"/>
    </row>
    <row r="4480" spans="4:14" s="20" customFormat="1" ht="13.5" x14ac:dyDescent="0.45">
      <c r="D4480" s="18"/>
      <c r="E4480" s="18"/>
      <c r="F4480" s="19"/>
      <c r="N4480" s="47"/>
    </row>
    <row r="4481" spans="4:14" s="20" customFormat="1" ht="13.5" x14ac:dyDescent="0.45">
      <c r="D4481" s="18"/>
      <c r="E4481" s="18"/>
      <c r="F4481" s="19"/>
      <c r="N4481" s="47"/>
    </row>
    <row r="4482" spans="4:14" s="20" customFormat="1" ht="13.5" x14ac:dyDescent="0.45">
      <c r="D4482" s="18"/>
      <c r="E4482" s="18"/>
      <c r="F4482" s="19"/>
      <c r="N4482" s="47"/>
    </row>
    <row r="4483" spans="4:14" s="20" customFormat="1" ht="13.5" x14ac:dyDescent="0.45">
      <c r="D4483" s="18"/>
      <c r="E4483" s="18"/>
      <c r="F4483" s="19"/>
      <c r="N4483" s="47"/>
    </row>
    <row r="4484" spans="4:14" s="20" customFormat="1" ht="13.5" x14ac:dyDescent="0.45">
      <c r="D4484" s="18"/>
      <c r="E4484" s="18"/>
      <c r="F4484" s="19"/>
      <c r="N4484" s="47"/>
    </row>
    <row r="4485" spans="4:14" s="20" customFormat="1" ht="13.5" x14ac:dyDescent="0.45">
      <c r="D4485" s="18"/>
      <c r="E4485" s="18"/>
      <c r="F4485" s="19"/>
      <c r="N4485" s="47"/>
    </row>
    <row r="4486" spans="4:14" s="20" customFormat="1" ht="13.5" x14ac:dyDescent="0.45">
      <c r="D4486" s="18"/>
      <c r="E4486" s="18"/>
      <c r="F4486" s="19"/>
      <c r="N4486" s="47"/>
    </row>
    <row r="4487" spans="4:14" s="20" customFormat="1" ht="13.5" x14ac:dyDescent="0.45">
      <c r="D4487" s="18"/>
      <c r="E4487" s="18"/>
      <c r="F4487" s="19"/>
      <c r="N4487" s="47"/>
    </row>
    <row r="4488" spans="4:14" s="20" customFormat="1" ht="13.5" x14ac:dyDescent="0.45">
      <c r="D4488" s="18"/>
      <c r="E4488" s="18"/>
      <c r="F4488" s="19"/>
      <c r="N4488" s="47"/>
    </row>
    <row r="4489" spans="4:14" s="20" customFormat="1" ht="13.5" x14ac:dyDescent="0.45">
      <c r="D4489" s="18"/>
      <c r="E4489" s="18"/>
      <c r="F4489" s="19"/>
      <c r="N4489" s="47"/>
    </row>
    <row r="4490" spans="4:14" s="20" customFormat="1" ht="13.5" x14ac:dyDescent="0.45">
      <c r="D4490" s="18"/>
      <c r="E4490" s="18"/>
      <c r="F4490" s="19"/>
      <c r="N4490" s="47"/>
    </row>
    <row r="4491" spans="4:14" s="20" customFormat="1" ht="13.5" x14ac:dyDescent="0.45">
      <c r="D4491" s="18"/>
      <c r="E4491" s="18"/>
      <c r="F4491" s="19"/>
      <c r="N4491" s="47"/>
    </row>
    <row r="4492" spans="4:14" s="20" customFormat="1" ht="13.5" x14ac:dyDescent="0.45">
      <c r="D4492" s="18"/>
      <c r="E4492" s="18"/>
      <c r="F4492" s="19"/>
      <c r="N4492" s="47"/>
    </row>
    <row r="4493" spans="4:14" s="20" customFormat="1" ht="13.5" x14ac:dyDescent="0.45">
      <c r="D4493" s="18"/>
      <c r="E4493" s="18"/>
      <c r="F4493" s="19"/>
      <c r="N4493" s="47"/>
    </row>
    <row r="4494" spans="4:14" s="20" customFormat="1" ht="13.5" x14ac:dyDescent="0.45">
      <c r="D4494" s="18"/>
      <c r="E4494" s="18"/>
      <c r="F4494" s="19"/>
      <c r="N4494" s="47"/>
    </row>
    <row r="4495" spans="4:14" s="20" customFormat="1" ht="13.5" x14ac:dyDescent="0.45">
      <c r="D4495" s="18"/>
      <c r="E4495" s="18"/>
      <c r="F4495" s="19"/>
      <c r="N4495" s="47"/>
    </row>
    <row r="4496" spans="4:14" s="20" customFormat="1" ht="13.5" x14ac:dyDescent="0.45">
      <c r="D4496" s="18"/>
      <c r="E4496" s="18"/>
      <c r="F4496" s="19"/>
      <c r="N4496" s="47"/>
    </row>
    <row r="4497" spans="4:14" s="20" customFormat="1" ht="13.5" x14ac:dyDescent="0.45">
      <c r="D4497" s="18"/>
      <c r="E4497" s="18"/>
      <c r="F4497" s="19"/>
      <c r="N4497" s="47"/>
    </row>
    <row r="4498" spans="4:14" s="20" customFormat="1" ht="13.5" x14ac:dyDescent="0.45">
      <c r="D4498" s="18"/>
      <c r="E4498" s="18"/>
      <c r="F4498" s="19"/>
      <c r="N4498" s="47"/>
    </row>
    <row r="4499" spans="4:14" s="20" customFormat="1" ht="13.5" x14ac:dyDescent="0.45">
      <c r="D4499" s="18"/>
      <c r="E4499" s="18"/>
      <c r="F4499" s="19"/>
      <c r="N4499" s="47"/>
    </row>
    <row r="4500" spans="4:14" s="20" customFormat="1" ht="13.5" x14ac:dyDescent="0.45">
      <c r="D4500" s="18"/>
      <c r="E4500" s="18"/>
      <c r="F4500" s="19"/>
      <c r="N4500" s="47"/>
    </row>
    <row r="4501" spans="4:14" s="20" customFormat="1" ht="13.5" x14ac:dyDescent="0.45">
      <c r="D4501" s="18"/>
      <c r="E4501" s="18"/>
      <c r="F4501" s="19"/>
      <c r="N4501" s="47"/>
    </row>
    <row r="4502" spans="4:14" s="20" customFormat="1" ht="13.5" x14ac:dyDescent="0.45">
      <c r="D4502" s="18"/>
      <c r="E4502" s="18"/>
      <c r="F4502" s="19"/>
      <c r="N4502" s="47"/>
    </row>
    <row r="4503" spans="4:14" s="20" customFormat="1" ht="13.5" x14ac:dyDescent="0.45">
      <c r="D4503" s="18"/>
      <c r="E4503" s="18"/>
      <c r="F4503" s="19"/>
      <c r="N4503" s="47"/>
    </row>
    <row r="4504" spans="4:14" s="20" customFormat="1" ht="13.5" x14ac:dyDescent="0.45">
      <c r="D4504" s="18"/>
      <c r="E4504" s="18"/>
      <c r="F4504" s="19"/>
      <c r="N4504" s="47"/>
    </row>
    <row r="4505" spans="4:14" s="20" customFormat="1" ht="13.5" x14ac:dyDescent="0.45">
      <c r="D4505" s="18"/>
      <c r="E4505" s="18"/>
      <c r="F4505" s="19"/>
      <c r="N4505" s="47"/>
    </row>
    <row r="4506" spans="4:14" s="20" customFormat="1" ht="13.5" x14ac:dyDescent="0.45">
      <c r="D4506" s="18"/>
      <c r="E4506" s="18"/>
      <c r="F4506" s="19"/>
      <c r="N4506" s="47"/>
    </row>
    <row r="4507" spans="4:14" s="20" customFormat="1" ht="13.5" x14ac:dyDescent="0.45">
      <c r="D4507" s="18"/>
      <c r="E4507" s="18"/>
      <c r="F4507" s="19"/>
      <c r="N4507" s="47"/>
    </row>
    <row r="4508" spans="4:14" s="20" customFormat="1" ht="13.5" x14ac:dyDescent="0.45">
      <c r="D4508" s="18"/>
      <c r="E4508" s="18"/>
      <c r="F4508" s="19"/>
      <c r="N4508" s="47"/>
    </row>
    <row r="4509" spans="4:14" s="20" customFormat="1" ht="13.5" x14ac:dyDescent="0.45">
      <c r="D4509" s="18"/>
      <c r="E4509" s="18"/>
      <c r="F4509" s="19"/>
      <c r="N4509" s="47"/>
    </row>
    <row r="4510" spans="4:14" s="20" customFormat="1" ht="13.5" x14ac:dyDescent="0.45">
      <c r="D4510" s="18"/>
      <c r="E4510" s="18"/>
      <c r="F4510" s="19"/>
      <c r="N4510" s="47"/>
    </row>
    <row r="4511" spans="4:14" s="20" customFormat="1" ht="13.5" x14ac:dyDescent="0.45">
      <c r="D4511" s="18"/>
      <c r="E4511" s="18"/>
      <c r="F4511" s="19"/>
      <c r="N4511" s="47"/>
    </row>
    <row r="4512" spans="4:14" s="20" customFormat="1" ht="13.5" x14ac:dyDescent="0.45">
      <c r="D4512" s="18"/>
      <c r="E4512" s="18"/>
      <c r="F4512" s="19"/>
      <c r="N4512" s="47"/>
    </row>
    <row r="4513" spans="4:14" s="20" customFormat="1" ht="13.5" x14ac:dyDescent="0.45">
      <c r="D4513" s="18"/>
      <c r="E4513" s="18"/>
      <c r="F4513" s="19"/>
      <c r="N4513" s="47"/>
    </row>
    <row r="4514" spans="4:14" s="20" customFormat="1" ht="13.5" x14ac:dyDescent="0.45">
      <c r="D4514" s="18"/>
      <c r="E4514" s="18"/>
      <c r="F4514" s="19"/>
      <c r="N4514" s="47"/>
    </row>
    <row r="4515" spans="4:14" s="20" customFormat="1" ht="13.5" x14ac:dyDescent="0.45">
      <c r="D4515" s="18"/>
      <c r="E4515" s="18"/>
      <c r="F4515" s="19"/>
      <c r="N4515" s="47"/>
    </row>
    <row r="4516" spans="4:14" s="20" customFormat="1" ht="13.5" x14ac:dyDescent="0.45">
      <c r="D4516" s="18"/>
      <c r="E4516" s="18"/>
      <c r="F4516" s="19"/>
      <c r="N4516" s="47"/>
    </row>
    <row r="4517" spans="4:14" s="20" customFormat="1" ht="13.5" x14ac:dyDescent="0.45">
      <c r="D4517" s="18"/>
      <c r="E4517" s="18"/>
      <c r="F4517" s="19"/>
      <c r="N4517" s="47"/>
    </row>
    <row r="4518" spans="4:14" s="20" customFormat="1" ht="13.5" x14ac:dyDescent="0.45">
      <c r="D4518" s="18"/>
      <c r="E4518" s="18"/>
      <c r="F4518" s="19"/>
      <c r="N4518" s="47"/>
    </row>
    <row r="4519" spans="4:14" s="20" customFormat="1" ht="13.5" x14ac:dyDescent="0.45">
      <c r="D4519" s="18"/>
      <c r="E4519" s="18"/>
      <c r="F4519" s="19"/>
      <c r="N4519" s="47"/>
    </row>
    <row r="4520" spans="4:14" s="20" customFormat="1" ht="13.5" x14ac:dyDescent="0.45">
      <c r="D4520" s="18"/>
      <c r="E4520" s="18"/>
      <c r="F4520" s="19"/>
      <c r="N4520" s="47"/>
    </row>
    <row r="4521" spans="4:14" s="20" customFormat="1" ht="13.5" x14ac:dyDescent="0.45">
      <c r="D4521" s="18"/>
      <c r="E4521" s="18"/>
      <c r="F4521" s="19"/>
      <c r="N4521" s="47"/>
    </row>
    <row r="4522" spans="4:14" s="20" customFormat="1" ht="13.5" x14ac:dyDescent="0.45">
      <c r="D4522" s="18"/>
      <c r="E4522" s="18"/>
      <c r="F4522" s="19"/>
      <c r="N4522" s="47"/>
    </row>
    <row r="4523" spans="4:14" s="20" customFormat="1" ht="13.5" x14ac:dyDescent="0.45">
      <c r="D4523" s="18"/>
      <c r="E4523" s="18"/>
      <c r="F4523" s="19"/>
      <c r="N4523" s="47"/>
    </row>
    <row r="4524" spans="4:14" s="20" customFormat="1" ht="13.5" x14ac:dyDescent="0.45">
      <c r="D4524" s="18"/>
      <c r="E4524" s="18"/>
      <c r="F4524" s="19"/>
      <c r="N4524" s="47"/>
    </row>
    <row r="4525" spans="4:14" s="20" customFormat="1" ht="13.5" x14ac:dyDescent="0.45">
      <c r="D4525" s="18"/>
      <c r="E4525" s="18"/>
      <c r="F4525" s="19"/>
      <c r="N4525" s="47"/>
    </row>
    <row r="4526" spans="4:14" s="20" customFormat="1" ht="13.5" x14ac:dyDescent="0.45">
      <c r="D4526" s="18"/>
      <c r="E4526" s="18"/>
      <c r="F4526" s="19"/>
      <c r="N4526" s="47"/>
    </row>
    <row r="4527" spans="4:14" s="20" customFormat="1" ht="13.5" x14ac:dyDescent="0.45">
      <c r="D4527" s="18"/>
      <c r="E4527" s="18"/>
      <c r="F4527" s="19"/>
      <c r="N4527" s="47"/>
    </row>
    <row r="4528" spans="4:14" s="20" customFormat="1" ht="13.5" x14ac:dyDescent="0.45">
      <c r="D4528" s="18"/>
      <c r="E4528" s="18"/>
      <c r="F4528" s="19"/>
      <c r="N4528" s="47"/>
    </row>
    <row r="4529" spans="4:14" s="20" customFormat="1" ht="13.5" x14ac:dyDescent="0.45">
      <c r="D4529" s="18"/>
      <c r="E4529" s="18"/>
      <c r="F4529" s="19"/>
      <c r="N4529" s="47"/>
    </row>
    <row r="4530" spans="4:14" s="20" customFormat="1" ht="13.5" x14ac:dyDescent="0.45">
      <c r="D4530" s="18"/>
      <c r="E4530" s="18"/>
      <c r="F4530" s="19"/>
      <c r="N4530" s="47"/>
    </row>
    <row r="4531" spans="4:14" s="20" customFormat="1" ht="13.5" x14ac:dyDescent="0.45">
      <c r="D4531" s="18"/>
      <c r="E4531" s="18"/>
      <c r="F4531" s="19"/>
      <c r="N4531" s="47"/>
    </row>
    <row r="4532" spans="4:14" s="20" customFormat="1" ht="13.5" x14ac:dyDescent="0.45">
      <c r="D4532" s="18"/>
      <c r="E4532" s="18"/>
      <c r="F4532" s="19"/>
      <c r="N4532" s="47"/>
    </row>
    <row r="4533" spans="4:14" s="20" customFormat="1" ht="13.5" x14ac:dyDescent="0.45">
      <c r="D4533" s="18"/>
      <c r="E4533" s="18"/>
      <c r="F4533" s="19"/>
      <c r="N4533" s="47"/>
    </row>
    <row r="4534" spans="4:14" s="20" customFormat="1" ht="13.5" x14ac:dyDescent="0.45">
      <c r="D4534" s="18"/>
      <c r="E4534" s="18"/>
      <c r="F4534" s="19"/>
      <c r="N4534" s="47"/>
    </row>
    <row r="4535" spans="4:14" s="20" customFormat="1" ht="13.5" x14ac:dyDescent="0.45">
      <c r="D4535" s="18"/>
      <c r="E4535" s="18"/>
      <c r="F4535" s="19"/>
      <c r="N4535" s="47"/>
    </row>
    <row r="4536" spans="4:14" s="20" customFormat="1" ht="13.5" x14ac:dyDescent="0.45">
      <c r="D4536" s="18"/>
      <c r="E4536" s="18"/>
      <c r="F4536" s="19"/>
      <c r="N4536" s="47"/>
    </row>
    <row r="4537" spans="4:14" s="20" customFormat="1" ht="13.5" x14ac:dyDescent="0.45">
      <c r="D4537" s="18"/>
      <c r="E4537" s="18"/>
      <c r="F4537" s="19"/>
      <c r="N4537" s="47"/>
    </row>
    <row r="4538" spans="4:14" s="20" customFormat="1" ht="13.5" x14ac:dyDescent="0.45">
      <c r="D4538" s="18"/>
      <c r="E4538" s="18"/>
      <c r="F4538" s="19"/>
      <c r="N4538" s="47"/>
    </row>
    <row r="4539" spans="4:14" s="20" customFormat="1" ht="13.5" x14ac:dyDescent="0.45">
      <c r="D4539" s="18"/>
      <c r="E4539" s="18"/>
      <c r="F4539" s="19"/>
      <c r="N4539" s="47"/>
    </row>
    <row r="4540" spans="4:14" s="20" customFormat="1" ht="13.5" x14ac:dyDescent="0.45">
      <c r="D4540" s="18"/>
      <c r="E4540" s="18"/>
      <c r="F4540" s="19"/>
      <c r="N4540" s="47"/>
    </row>
    <row r="4541" spans="4:14" s="20" customFormat="1" ht="13.5" x14ac:dyDescent="0.45">
      <c r="D4541" s="18"/>
      <c r="E4541" s="18"/>
      <c r="F4541" s="19"/>
      <c r="N4541" s="47"/>
    </row>
    <row r="4542" spans="4:14" s="20" customFormat="1" ht="13.5" x14ac:dyDescent="0.45">
      <c r="D4542" s="18"/>
      <c r="E4542" s="18"/>
      <c r="F4542" s="19"/>
      <c r="N4542" s="47"/>
    </row>
    <row r="4543" spans="4:14" s="20" customFormat="1" ht="13.5" x14ac:dyDescent="0.45">
      <c r="D4543" s="18"/>
      <c r="E4543" s="18"/>
      <c r="F4543" s="19"/>
      <c r="N4543" s="47"/>
    </row>
    <row r="4544" spans="4:14" s="20" customFormat="1" ht="13.5" x14ac:dyDescent="0.45">
      <c r="D4544" s="18"/>
      <c r="E4544" s="18"/>
      <c r="F4544" s="19"/>
      <c r="N4544" s="47"/>
    </row>
    <row r="4545" spans="4:14" s="20" customFormat="1" ht="13.5" x14ac:dyDescent="0.45">
      <c r="D4545" s="18"/>
      <c r="E4545" s="18"/>
      <c r="F4545" s="19"/>
      <c r="N4545" s="47"/>
    </row>
    <row r="4546" spans="4:14" s="20" customFormat="1" ht="13.5" x14ac:dyDescent="0.45">
      <c r="D4546" s="18"/>
      <c r="E4546" s="18"/>
      <c r="F4546" s="19"/>
      <c r="N4546" s="47"/>
    </row>
    <row r="4547" spans="4:14" s="20" customFormat="1" ht="13.5" x14ac:dyDescent="0.45">
      <c r="D4547" s="18"/>
      <c r="E4547" s="18"/>
      <c r="F4547" s="19"/>
      <c r="N4547" s="47"/>
    </row>
    <row r="4548" spans="4:14" s="20" customFormat="1" ht="13.5" x14ac:dyDescent="0.45">
      <c r="D4548" s="18"/>
      <c r="E4548" s="18"/>
      <c r="F4548" s="19"/>
      <c r="N4548" s="47"/>
    </row>
    <row r="4549" spans="4:14" s="20" customFormat="1" ht="13.5" x14ac:dyDescent="0.45">
      <c r="D4549" s="18"/>
      <c r="E4549" s="18"/>
      <c r="F4549" s="19"/>
      <c r="N4549" s="47"/>
    </row>
    <row r="4550" spans="4:14" s="20" customFormat="1" ht="13.5" x14ac:dyDescent="0.45">
      <c r="D4550" s="18"/>
      <c r="E4550" s="18"/>
      <c r="F4550" s="19"/>
      <c r="N4550" s="47"/>
    </row>
    <row r="4551" spans="4:14" s="20" customFormat="1" ht="13.5" x14ac:dyDescent="0.45">
      <c r="D4551" s="18"/>
      <c r="E4551" s="18"/>
      <c r="F4551" s="19"/>
      <c r="N4551" s="47"/>
    </row>
    <row r="4552" spans="4:14" s="20" customFormat="1" ht="13.5" x14ac:dyDescent="0.45">
      <c r="D4552" s="18"/>
      <c r="E4552" s="18"/>
      <c r="F4552" s="19"/>
      <c r="N4552" s="47"/>
    </row>
    <row r="4553" spans="4:14" s="20" customFormat="1" ht="13.5" x14ac:dyDescent="0.45">
      <c r="D4553" s="18"/>
      <c r="E4553" s="18"/>
      <c r="F4553" s="19"/>
      <c r="N4553" s="47"/>
    </row>
    <row r="4554" spans="4:14" s="20" customFormat="1" ht="13.5" x14ac:dyDescent="0.45">
      <c r="D4554" s="18"/>
      <c r="E4554" s="18"/>
      <c r="F4554" s="19"/>
      <c r="N4554" s="47"/>
    </row>
    <row r="4555" spans="4:14" s="20" customFormat="1" ht="13.5" x14ac:dyDescent="0.45">
      <c r="D4555" s="18"/>
      <c r="E4555" s="18"/>
      <c r="F4555" s="19"/>
      <c r="N4555" s="47"/>
    </row>
    <row r="4556" spans="4:14" s="20" customFormat="1" ht="13.5" x14ac:dyDescent="0.45">
      <c r="D4556" s="18"/>
      <c r="E4556" s="18"/>
      <c r="F4556" s="19"/>
      <c r="N4556" s="47"/>
    </row>
    <row r="4557" spans="4:14" s="20" customFormat="1" ht="13.5" x14ac:dyDescent="0.45">
      <c r="D4557" s="18"/>
      <c r="E4557" s="18"/>
      <c r="F4557" s="19"/>
      <c r="N4557" s="47"/>
    </row>
    <row r="4558" spans="4:14" s="20" customFormat="1" ht="13.5" x14ac:dyDescent="0.45">
      <c r="D4558" s="18"/>
      <c r="E4558" s="18"/>
      <c r="F4558" s="19"/>
      <c r="N4558" s="47"/>
    </row>
    <row r="4559" spans="4:14" s="20" customFormat="1" ht="13.5" x14ac:dyDescent="0.45">
      <c r="D4559" s="18"/>
      <c r="E4559" s="18"/>
      <c r="F4559" s="19"/>
      <c r="N4559" s="47"/>
    </row>
    <row r="4560" spans="4:14" s="20" customFormat="1" ht="13.5" x14ac:dyDescent="0.45">
      <c r="D4560" s="18"/>
      <c r="E4560" s="18"/>
      <c r="F4560" s="19"/>
      <c r="N4560" s="47"/>
    </row>
    <row r="4561" spans="4:14" s="20" customFormat="1" ht="13.5" x14ac:dyDescent="0.45">
      <c r="D4561" s="18"/>
      <c r="E4561" s="18"/>
      <c r="F4561" s="19"/>
      <c r="N4561" s="47"/>
    </row>
    <row r="4562" spans="4:14" s="20" customFormat="1" ht="13.5" x14ac:dyDescent="0.45">
      <c r="D4562" s="18"/>
      <c r="E4562" s="18"/>
      <c r="F4562" s="19"/>
      <c r="N4562" s="47"/>
    </row>
    <row r="4563" spans="4:14" s="20" customFormat="1" ht="13.5" x14ac:dyDescent="0.45">
      <c r="D4563" s="18"/>
      <c r="E4563" s="18"/>
      <c r="F4563" s="19"/>
      <c r="N4563" s="47"/>
    </row>
    <row r="4564" spans="4:14" s="20" customFormat="1" ht="13.5" x14ac:dyDescent="0.45">
      <c r="D4564" s="18"/>
      <c r="E4564" s="18"/>
      <c r="F4564" s="19"/>
      <c r="N4564" s="47"/>
    </row>
    <row r="4565" spans="4:14" s="20" customFormat="1" ht="13.5" x14ac:dyDescent="0.45">
      <c r="D4565" s="18"/>
      <c r="E4565" s="18"/>
      <c r="F4565" s="19"/>
      <c r="N4565" s="47"/>
    </row>
    <row r="4566" spans="4:14" s="20" customFormat="1" ht="13.5" x14ac:dyDescent="0.45">
      <c r="D4566" s="18"/>
      <c r="E4566" s="18"/>
      <c r="F4566" s="19"/>
      <c r="N4566" s="47"/>
    </row>
    <row r="4567" spans="4:14" s="20" customFormat="1" ht="13.5" x14ac:dyDescent="0.45">
      <c r="D4567" s="18"/>
      <c r="E4567" s="18"/>
      <c r="F4567" s="19"/>
      <c r="N4567" s="47"/>
    </row>
    <row r="4568" spans="4:14" s="20" customFormat="1" ht="13.5" x14ac:dyDescent="0.45">
      <c r="D4568" s="18"/>
      <c r="E4568" s="18"/>
      <c r="F4568" s="19"/>
      <c r="N4568" s="47"/>
    </row>
    <row r="4569" spans="4:14" s="20" customFormat="1" ht="13.5" x14ac:dyDescent="0.45">
      <c r="D4569" s="18"/>
      <c r="E4569" s="18"/>
      <c r="F4569" s="19"/>
      <c r="N4569" s="47"/>
    </row>
    <row r="4570" spans="4:14" s="20" customFormat="1" ht="13.5" x14ac:dyDescent="0.45">
      <c r="D4570" s="18"/>
      <c r="E4570" s="18"/>
      <c r="F4570" s="19"/>
      <c r="N4570" s="47"/>
    </row>
    <row r="4571" spans="4:14" s="20" customFormat="1" ht="13.5" x14ac:dyDescent="0.45">
      <c r="D4571" s="18"/>
      <c r="E4571" s="18"/>
      <c r="F4571" s="19"/>
      <c r="N4571" s="47"/>
    </row>
    <row r="4572" spans="4:14" s="20" customFormat="1" ht="13.5" x14ac:dyDescent="0.45">
      <c r="D4572" s="18"/>
      <c r="E4572" s="18"/>
      <c r="F4572" s="19"/>
      <c r="N4572" s="47"/>
    </row>
    <row r="4573" spans="4:14" s="20" customFormat="1" ht="13.5" x14ac:dyDescent="0.45">
      <c r="D4573" s="18"/>
      <c r="E4573" s="18"/>
      <c r="F4573" s="19"/>
      <c r="N4573" s="47"/>
    </row>
    <row r="4574" spans="4:14" s="20" customFormat="1" ht="13.5" x14ac:dyDescent="0.45">
      <c r="D4574" s="18"/>
      <c r="E4574" s="18"/>
      <c r="F4574" s="19"/>
      <c r="N4574" s="47"/>
    </row>
    <row r="4575" spans="4:14" s="20" customFormat="1" ht="13.5" x14ac:dyDescent="0.45">
      <c r="D4575" s="18"/>
      <c r="E4575" s="18"/>
      <c r="F4575" s="19"/>
      <c r="N4575" s="47"/>
    </row>
    <row r="4576" spans="4:14" s="20" customFormat="1" ht="13.5" x14ac:dyDescent="0.45">
      <c r="D4576" s="18"/>
      <c r="E4576" s="18"/>
      <c r="F4576" s="19"/>
      <c r="N4576" s="47"/>
    </row>
    <row r="4577" spans="4:14" s="20" customFormat="1" ht="13.5" x14ac:dyDescent="0.45">
      <c r="D4577" s="18"/>
      <c r="E4577" s="18"/>
      <c r="F4577" s="19"/>
      <c r="N4577" s="47"/>
    </row>
    <row r="4578" spans="4:14" s="20" customFormat="1" ht="13.5" x14ac:dyDescent="0.45">
      <c r="D4578" s="18"/>
      <c r="E4578" s="18"/>
      <c r="F4578" s="19"/>
      <c r="N4578" s="47"/>
    </row>
    <row r="4579" spans="4:14" s="20" customFormat="1" ht="13.5" x14ac:dyDescent="0.45">
      <c r="D4579" s="18"/>
      <c r="E4579" s="18"/>
      <c r="F4579" s="19"/>
      <c r="N4579" s="47"/>
    </row>
    <row r="4580" spans="4:14" s="20" customFormat="1" ht="13.5" x14ac:dyDescent="0.45">
      <c r="D4580" s="18"/>
      <c r="E4580" s="18"/>
      <c r="F4580" s="19"/>
      <c r="N4580" s="47"/>
    </row>
    <row r="4581" spans="4:14" s="20" customFormat="1" ht="13.5" x14ac:dyDescent="0.45">
      <c r="D4581" s="18"/>
      <c r="E4581" s="18"/>
      <c r="F4581" s="19"/>
      <c r="N4581" s="47"/>
    </row>
    <row r="4582" spans="4:14" s="20" customFormat="1" ht="13.5" x14ac:dyDescent="0.45">
      <c r="D4582" s="18"/>
      <c r="E4582" s="18"/>
      <c r="F4582" s="19"/>
      <c r="N4582" s="47"/>
    </row>
    <row r="4583" spans="4:14" s="20" customFormat="1" ht="13.5" x14ac:dyDescent="0.45">
      <c r="D4583" s="18"/>
      <c r="E4583" s="18"/>
      <c r="F4583" s="19"/>
      <c r="N4583" s="47"/>
    </row>
    <row r="4584" spans="4:14" s="20" customFormat="1" ht="13.5" x14ac:dyDescent="0.45">
      <c r="D4584" s="18"/>
      <c r="E4584" s="18"/>
      <c r="F4584" s="19"/>
      <c r="N4584" s="47"/>
    </row>
    <row r="4585" spans="4:14" s="20" customFormat="1" ht="13.5" x14ac:dyDescent="0.45">
      <c r="D4585" s="18"/>
      <c r="E4585" s="18"/>
      <c r="F4585" s="19"/>
      <c r="N4585" s="47"/>
    </row>
    <row r="4586" spans="4:14" s="20" customFormat="1" ht="13.5" x14ac:dyDescent="0.45">
      <c r="D4586" s="18"/>
      <c r="E4586" s="18"/>
      <c r="F4586" s="19"/>
      <c r="N4586" s="47"/>
    </row>
    <row r="4587" spans="4:14" s="20" customFormat="1" ht="13.5" x14ac:dyDescent="0.45">
      <c r="D4587" s="18"/>
      <c r="E4587" s="18"/>
      <c r="F4587" s="19"/>
      <c r="N4587" s="47"/>
    </row>
    <row r="4588" spans="4:14" s="20" customFormat="1" ht="13.5" x14ac:dyDescent="0.45">
      <c r="D4588" s="18"/>
      <c r="E4588" s="18"/>
      <c r="F4588" s="19"/>
      <c r="N4588" s="47"/>
    </row>
    <row r="4589" spans="4:14" s="20" customFormat="1" ht="13.5" x14ac:dyDescent="0.45">
      <c r="D4589" s="18"/>
      <c r="E4589" s="18"/>
      <c r="F4589" s="19"/>
      <c r="N4589" s="47"/>
    </row>
    <row r="4590" spans="4:14" s="20" customFormat="1" ht="13.5" x14ac:dyDescent="0.45">
      <c r="D4590" s="18"/>
      <c r="E4590" s="18"/>
      <c r="F4590" s="19"/>
      <c r="N4590" s="47"/>
    </row>
    <row r="4591" spans="4:14" s="20" customFormat="1" ht="13.5" x14ac:dyDescent="0.45">
      <c r="D4591" s="18"/>
      <c r="E4591" s="18"/>
      <c r="F4591" s="19"/>
      <c r="N4591" s="47"/>
    </row>
    <row r="4592" spans="4:14" s="20" customFormat="1" ht="13.5" x14ac:dyDescent="0.45">
      <c r="D4592" s="18"/>
      <c r="E4592" s="18"/>
      <c r="F4592" s="19"/>
      <c r="N4592" s="47"/>
    </row>
    <row r="4593" spans="4:14" s="20" customFormat="1" ht="13.5" x14ac:dyDescent="0.45">
      <c r="D4593" s="18"/>
      <c r="E4593" s="18"/>
      <c r="F4593" s="19"/>
      <c r="N4593" s="47"/>
    </row>
    <row r="4594" spans="4:14" s="20" customFormat="1" ht="13.5" x14ac:dyDescent="0.45">
      <c r="D4594" s="18"/>
      <c r="E4594" s="18"/>
      <c r="F4594" s="19"/>
      <c r="N4594" s="47"/>
    </row>
    <row r="4595" spans="4:14" s="20" customFormat="1" ht="13.5" x14ac:dyDescent="0.45">
      <c r="D4595" s="18"/>
      <c r="E4595" s="18"/>
      <c r="F4595" s="19"/>
      <c r="N4595" s="47"/>
    </row>
    <row r="4596" spans="4:14" s="20" customFormat="1" ht="13.5" x14ac:dyDescent="0.45">
      <c r="D4596" s="18"/>
      <c r="E4596" s="18"/>
      <c r="F4596" s="19"/>
      <c r="N4596" s="47"/>
    </row>
    <row r="4597" spans="4:14" s="20" customFormat="1" ht="13.5" x14ac:dyDescent="0.45">
      <c r="D4597" s="18"/>
      <c r="E4597" s="18"/>
      <c r="F4597" s="19"/>
      <c r="N4597" s="47"/>
    </row>
    <row r="4598" spans="4:14" s="20" customFormat="1" ht="13.5" x14ac:dyDescent="0.45">
      <c r="D4598" s="18"/>
      <c r="E4598" s="18"/>
      <c r="F4598" s="19"/>
      <c r="N4598" s="47"/>
    </row>
    <row r="4599" spans="4:14" s="20" customFormat="1" ht="13.5" x14ac:dyDescent="0.45">
      <c r="D4599" s="18"/>
      <c r="E4599" s="18"/>
      <c r="F4599" s="19"/>
      <c r="N4599" s="47"/>
    </row>
    <row r="4600" spans="4:14" s="20" customFormat="1" ht="13.5" x14ac:dyDescent="0.45">
      <c r="D4600" s="18"/>
      <c r="E4600" s="18"/>
      <c r="F4600" s="19"/>
      <c r="N4600" s="47"/>
    </row>
    <row r="4601" spans="4:14" s="20" customFormat="1" ht="13.5" x14ac:dyDescent="0.45">
      <c r="D4601" s="18"/>
      <c r="E4601" s="18"/>
      <c r="F4601" s="19"/>
      <c r="N4601" s="47"/>
    </row>
    <row r="4602" spans="4:14" s="20" customFormat="1" ht="13.5" x14ac:dyDescent="0.45">
      <c r="D4602" s="18"/>
      <c r="E4602" s="18"/>
      <c r="F4602" s="19"/>
      <c r="N4602" s="47"/>
    </row>
    <row r="4603" spans="4:14" s="20" customFormat="1" ht="13.5" x14ac:dyDescent="0.45">
      <c r="D4603" s="18"/>
      <c r="E4603" s="18"/>
      <c r="F4603" s="19"/>
      <c r="N4603" s="47"/>
    </row>
    <row r="4604" spans="4:14" s="20" customFormat="1" ht="13.5" x14ac:dyDescent="0.45">
      <c r="D4604" s="18"/>
      <c r="E4604" s="18"/>
      <c r="F4604" s="19"/>
      <c r="N4604" s="47"/>
    </row>
    <row r="4605" spans="4:14" s="20" customFormat="1" ht="13.5" x14ac:dyDescent="0.45">
      <c r="D4605" s="18"/>
      <c r="E4605" s="18"/>
      <c r="F4605" s="19"/>
      <c r="N4605" s="47"/>
    </row>
    <row r="4606" spans="4:14" s="20" customFormat="1" ht="13.5" x14ac:dyDescent="0.45">
      <c r="D4606" s="18"/>
      <c r="E4606" s="18"/>
      <c r="F4606" s="19"/>
      <c r="N4606" s="47"/>
    </row>
    <row r="4607" spans="4:14" s="20" customFormat="1" ht="13.5" x14ac:dyDescent="0.45">
      <c r="D4607" s="18"/>
      <c r="E4607" s="18"/>
      <c r="F4607" s="19"/>
      <c r="N4607" s="47"/>
    </row>
    <row r="4608" spans="4:14" s="20" customFormat="1" ht="13.5" x14ac:dyDescent="0.45">
      <c r="D4608" s="18"/>
      <c r="E4608" s="18"/>
      <c r="F4608" s="19"/>
      <c r="N4608" s="47"/>
    </row>
    <row r="4609" spans="4:14" s="20" customFormat="1" ht="13.5" x14ac:dyDescent="0.45">
      <c r="D4609" s="18"/>
      <c r="E4609" s="18"/>
      <c r="F4609" s="19"/>
      <c r="N4609" s="47"/>
    </row>
    <row r="4610" spans="4:14" s="20" customFormat="1" ht="13.5" x14ac:dyDescent="0.45">
      <c r="D4610" s="18"/>
      <c r="E4610" s="18"/>
      <c r="F4610" s="19"/>
      <c r="N4610" s="47"/>
    </row>
    <row r="4611" spans="4:14" s="20" customFormat="1" ht="13.5" x14ac:dyDescent="0.45">
      <c r="D4611" s="18"/>
      <c r="E4611" s="18"/>
      <c r="F4611" s="19"/>
      <c r="N4611" s="47"/>
    </row>
    <row r="4612" spans="4:14" s="20" customFormat="1" ht="13.5" x14ac:dyDescent="0.45">
      <c r="D4612" s="18"/>
      <c r="E4612" s="18"/>
      <c r="F4612" s="19"/>
      <c r="N4612" s="47"/>
    </row>
    <row r="4613" spans="4:14" s="20" customFormat="1" ht="13.5" x14ac:dyDescent="0.45">
      <c r="D4613" s="18"/>
      <c r="E4613" s="18"/>
      <c r="F4613" s="19"/>
      <c r="N4613" s="47"/>
    </row>
    <row r="4614" spans="4:14" s="20" customFormat="1" ht="13.5" x14ac:dyDescent="0.45">
      <c r="D4614" s="18"/>
      <c r="E4614" s="18"/>
      <c r="F4614" s="19"/>
      <c r="N4614" s="47"/>
    </row>
    <row r="4615" spans="4:14" s="20" customFormat="1" ht="13.5" x14ac:dyDescent="0.45">
      <c r="D4615" s="18"/>
      <c r="E4615" s="18"/>
      <c r="F4615" s="19"/>
      <c r="N4615" s="47"/>
    </row>
    <row r="4616" spans="4:14" s="20" customFormat="1" ht="13.5" x14ac:dyDescent="0.45">
      <c r="D4616" s="18"/>
      <c r="E4616" s="18"/>
      <c r="F4616" s="19"/>
      <c r="N4616" s="47"/>
    </row>
    <row r="4617" spans="4:14" s="20" customFormat="1" ht="13.5" x14ac:dyDescent="0.45">
      <c r="D4617" s="18"/>
      <c r="E4617" s="18"/>
      <c r="F4617" s="19"/>
      <c r="N4617" s="47"/>
    </row>
    <row r="4618" spans="4:14" s="20" customFormat="1" ht="13.5" x14ac:dyDescent="0.45">
      <c r="D4618" s="18"/>
      <c r="E4618" s="18"/>
      <c r="F4618" s="19"/>
      <c r="N4618" s="47"/>
    </row>
    <row r="4619" spans="4:14" s="20" customFormat="1" ht="13.5" x14ac:dyDescent="0.45">
      <c r="D4619" s="18"/>
      <c r="E4619" s="18"/>
      <c r="F4619" s="19"/>
      <c r="N4619" s="47"/>
    </row>
    <row r="4620" spans="4:14" s="20" customFormat="1" ht="13.5" x14ac:dyDescent="0.45">
      <c r="D4620" s="18"/>
      <c r="E4620" s="18"/>
      <c r="F4620" s="19"/>
      <c r="N4620" s="47"/>
    </row>
    <row r="4621" spans="4:14" s="20" customFormat="1" ht="13.5" x14ac:dyDescent="0.45">
      <c r="D4621" s="18"/>
      <c r="E4621" s="18"/>
      <c r="F4621" s="19"/>
      <c r="N4621" s="47"/>
    </row>
    <row r="4622" spans="4:14" s="20" customFormat="1" ht="13.5" x14ac:dyDescent="0.45">
      <c r="D4622" s="18"/>
      <c r="E4622" s="18"/>
      <c r="F4622" s="19"/>
      <c r="N4622" s="47"/>
    </row>
    <row r="4623" spans="4:14" s="20" customFormat="1" ht="13.5" x14ac:dyDescent="0.45">
      <c r="D4623" s="18"/>
      <c r="E4623" s="18"/>
      <c r="F4623" s="19"/>
      <c r="N4623" s="47"/>
    </row>
    <row r="4624" spans="4:14" s="20" customFormat="1" ht="13.5" x14ac:dyDescent="0.45">
      <c r="D4624" s="18"/>
      <c r="E4624" s="18"/>
      <c r="F4624" s="19"/>
      <c r="N4624" s="47"/>
    </row>
    <row r="4625" spans="4:14" s="20" customFormat="1" ht="13.5" x14ac:dyDescent="0.45">
      <c r="D4625" s="18"/>
      <c r="E4625" s="18"/>
      <c r="F4625" s="19"/>
      <c r="N4625" s="47"/>
    </row>
    <row r="4626" spans="4:14" s="20" customFormat="1" ht="13.5" x14ac:dyDescent="0.45">
      <c r="D4626" s="18"/>
      <c r="E4626" s="18"/>
      <c r="F4626" s="19"/>
      <c r="N4626" s="47"/>
    </row>
    <row r="4627" spans="4:14" s="20" customFormat="1" ht="13.5" x14ac:dyDescent="0.45">
      <c r="D4627" s="18"/>
      <c r="E4627" s="18"/>
      <c r="F4627" s="19"/>
      <c r="N4627" s="47"/>
    </row>
    <row r="4628" spans="4:14" s="20" customFormat="1" ht="13.5" x14ac:dyDescent="0.45">
      <c r="D4628" s="18"/>
      <c r="E4628" s="18"/>
      <c r="F4628" s="19"/>
      <c r="N4628" s="47"/>
    </row>
    <row r="4629" spans="4:14" s="20" customFormat="1" ht="13.5" x14ac:dyDescent="0.45">
      <c r="D4629" s="18"/>
      <c r="E4629" s="18"/>
      <c r="F4629" s="19"/>
      <c r="N4629" s="47"/>
    </row>
    <row r="4630" spans="4:14" s="20" customFormat="1" ht="13.5" x14ac:dyDescent="0.45">
      <c r="D4630" s="18"/>
      <c r="E4630" s="18"/>
      <c r="F4630" s="19"/>
      <c r="N4630" s="47"/>
    </row>
    <row r="4631" spans="4:14" s="20" customFormat="1" ht="13.5" x14ac:dyDescent="0.45">
      <c r="D4631" s="18"/>
      <c r="E4631" s="18"/>
      <c r="F4631" s="19"/>
      <c r="N4631" s="47"/>
    </row>
    <row r="4632" spans="4:14" s="20" customFormat="1" ht="13.5" x14ac:dyDescent="0.45">
      <c r="D4632" s="18"/>
      <c r="E4632" s="18"/>
      <c r="F4632" s="19"/>
      <c r="N4632" s="47"/>
    </row>
    <row r="4633" spans="4:14" s="20" customFormat="1" ht="13.5" x14ac:dyDescent="0.45">
      <c r="D4633" s="18"/>
      <c r="E4633" s="18"/>
      <c r="F4633" s="19"/>
      <c r="N4633" s="47"/>
    </row>
    <row r="4634" spans="4:14" s="20" customFormat="1" ht="13.5" x14ac:dyDescent="0.45">
      <c r="D4634" s="18"/>
      <c r="E4634" s="18"/>
      <c r="F4634" s="19"/>
      <c r="N4634" s="47"/>
    </row>
    <row r="4635" spans="4:14" s="20" customFormat="1" ht="13.5" x14ac:dyDescent="0.45">
      <c r="D4635" s="18"/>
      <c r="E4635" s="18"/>
      <c r="F4635" s="19"/>
      <c r="N4635" s="47"/>
    </row>
    <row r="4636" spans="4:14" s="20" customFormat="1" ht="13.5" x14ac:dyDescent="0.45">
      <c r="D4636" s="18"/>
      <c r="E4636" s="18"/>
      <c r="F4636" s="19"/>
      <c r="N4636" s="47"/>
    </row>
    <row r="4637" spans="4:14" s="20" customFormat="1" ht="13.5" x14ac:dyDescent="0.45">
      <c r="D4637" s="18"/>
      <c r="E4637" s="18"/>
      <c r="F4637" s="19"/>
      <c r="N4637" s="47"/>
    </row>
    <row r="4638" spans="4:14" s="20" customFormat="1" ht="13.5" x14ac:dyDescent="0.45">
      <c r="D4638" s="18"/>
      <c r="E4638" s="18"/>
      <c r="F4638" s="19"/>
      <c r="N4638" s="47"/>
    </row>
    <row r="4639" spans="4:14" s="20" customFormat="1" ht="13.5" x14ac:dyDescent="0.45">
      <c r="D4639" s="18"/>
      <c r="E4639" s="18"/>
      <c r="F4639" s="19"/>
      <c r="N4639" s="47"/>
    </row>
    <row r="4640" spans="4:14" s="20" customFormat="1" ht="13.5" x14ac:dyDescent="0.45">
      <c r="D4640" s="18"/>
      <c r="E4640" s="18"/>
      <c r="F4640" s="19"/>
      <c r="N4640" s="47"/>
    </row>
    <row r="4641" spans="4:14" s="20" customFormat="1" ht="13.5" x14ac:dyDescent="0.45">
      <c r="D4641" s="18"/>
      <c r="E4641" s="18"/>
      <c r="F4641" s="19"/>
      <c r="N4641" s="47"/>
    </row>
    <row r="4642" spans="4:14" s="20" customFormat="1" ht="13.5" x14ac:dyDescent="0.45">
      <c r="D4642" s="18"/>
      <c r="E4642" s="18"/>
      <c r="F4642" s="19"/>
      <c r="N4642" s="47"/>
    </row>
    <row r="4643" spans="4:14" s="20" customFormat="1" ht="13.5" x14ac:dyDescent="0.45">
      <c r="D4643" s="18"/>
      <c r="E4643" s="18"/>
      <c r="F4643" s="19"/>
      <c r="N4643" s="47"/>
    </row>
    <row r="4644" spans="4:14" s="20" customFormat="1" ht="13.5" x14ac:dyDescent="0.45">
      <c r="D4644" s="18"/>
      <c r="E4644" s="18"/>
      <c r="F4644" s="19"/>
      <c r="N4644" s="47"/>
    </row>
    <row r="4645" spans="4:14" s="20" customFormat="1" ht="13.5" x14ac:dyDescent="0.45">
      <c r="D4645" s="18"/>
      <c r="E4645" s="18"/>
      <c r="F4645" s="19"/>
      <c r="N4645" s="47"/>
    </row>
    <row r="4646" spans="4:14" s="20" customFormat="1" ht="13.5" x14ac:dyDescent="0.45">
      <c r="D4646" s="18"/>
      <c r="E4646" s="18"/>
      <c r="F4646" s="19"/>
      <c r="N4646" s="47"/>
    </row>
    <row r="4647" spans="4:14" s="20" customFormat="1" ht="13.5" x14ac:dyDescent="0.45">
      <c r="D4647" s="18"/>
      <c r="E4647" s="18"/>
      <c r="F4647" s="19"/>
      <c r="N4647" s="47"/>
    </row>
    <row r="4648" spans="4:14" s="20" customFormat="1" ht="13.5" x14ac:dyDescent="0.45">
      <c r="D4648" s="18"/>
      <c r="E4648" s="18"/>
      <c r="F4648" s="19"/>
      <c r="N4648" s="47"/>
    </row>
    <row r="4649" spans="4:14" s="20" customFormat="1" ht="13.5" x14ac:dyDescent="0.45">
      <c r="D4649" s="18"/>
      <c r="E4649" s="18"/>
      <c r="F4649" s="19"/>
      <c r="N4649" s="47"/>
    </row>
    <row r="4650" spans="4:14" s="20" customFormat="1" ht="13.5" x14ac:dyDescent="0.45">
      <c r="D4650" s="18"/>
      <c r="E4650" s="18"/>
      <c r="F4650" s="19"/>
      <c r="N4650" s="47"/>
    </row>
    <row r="4651" spans="4:14" s="20" customFormat="1" ht="13.5" x14ac:dyDescent="0.45">
      <c r="D4651" s="18"/>
      <c r="E4651" s="18"/>
      <c r="F4651" s="19"/>
      <c r="N4651" s="47"/>
    </row>
    <row r="4652" spans="4:14" s="20" customFormat="1" ht="13.5" x14ac:dyDescent="0.45">
      <c r="D4652" s="18"/>
      <c r="E4652" s="18"/>
      <c r="F4652" s="19"/>
      <c r="N4652" s="47"/>
    </row>
    <row r="4653" spans="4:14" s="20" customFormat="1" ht="13.5" x14ac:dyDescent="0.45">
      <c r="D4653" s="18"/>
      <c r="E4653" s="18"/>
      <c r="F4653" s="19"/>
      <c r="N4653" s="47"/>
    </row>
    <row r="4654" spans="4:14" s="20" customFormat="1" ht="13.5" x14ac:dyDescent="0.45">
      <c r="D4654" s="18"/>
      <c r="E4654" s="18"/>
      <c r="F4654" s="19"/>
      <c r="N4654" s="47"/>
    </row>
    <row r="4655" spans="4:14" s="20" customFormat="1" ht="13.5" x14ac:dyDescent="0.45">
      <c r="D4655" s="18"/>
      <c r="E4655" s="18"/>
      <c r="F4655" s="19"/>
      <c r="N4655" s="47"/>
    </row>
    <row r="4656" spans="4:14" s="20" customFormat="1" ht="13.5" x14ac:dyDescent="0.45">
      <c r="D4656" s="18"/>
      <c r="E4656" s="18"/>
      <c r="F4656" s="19"/>
      <c r="N4656" s="47"/>
    </row>
    <row r="4657" spans="4:14" s="20" customFormat="1" ht="13.5" x14ac:dyDescent="0.45">
      <c r="D4657" s="18"/>
      <c r="E4657" s="18"/>
      <c r="F4657" s="19"/>
      <c r="N4657" s="47"/>
    </row>
    <row r="4658" spans="4:14" s="20" customFormat="1" ht="13.5" x14ac:dyDescent="0.45">
      <c r="D4658" s="18"/>
      <c r="E4658" s="18"/>
      <c r="F4658" s="19"/>
      <c r="N4658" s="47"/>
    </row>
    <row r="4659" spans="4:14" s="20" customFormat="1" ht="13.5" x14ac:dyDescent="0.45">
      <c r="D4659" s="18"/>
      <c r="E4659" s="18"/>
      <c r="F4659" s="19"/>
      <c r="N4659" s="47"/>
    </row>
    <row r="4660" spans="4:14" s="20" customFormat="1" ht="13.5" x14ac:dyDescent="0.45">
      <c r="D4660" s="18"/>
      <c r="E4660" s="18"/>
      <c r="F4660" s="19"/>
      <c r="N4660" s="47"/>
    </row>
    <row r="4661" spans="4:14" s="20" customFormat="1" ht="13.5" x14ac:dyDescent="0.45">
      <c r="D4661" s="18"/>
      <c r="E4661" s="18"/>
      <c r="F4661" s="19"/>
      <c r="N4661" s="47"/>
    </row>
    <row r="4662" spans="4:14" s="20" customFormat="1" ht="13.5" x14ac:dyDescent="0.45">
      <c r="D4662" s="18"/>
      <c r="E4662" s="18"/>
      <c r="F4662" s="19"/>
      <c r="N4662" s="47"/>
    </row>
    <row r="4663" spans="4:14" s="20" customFormat="1" ht="13.5" x14ac:dyDescent="0.45">
      <c r="D4663" s="18"/>
      <c r="E4663" s="18"/>
      <c r="F4663" s="19"/>
      <c r="N4663" s="47"/>
    </row>
    <row r="4664" spans="4:14" s="20" customFormat="1" ht="13.5" x14ac:dyDescent="0.45">
      <c r="D4664" s="18"/>
      <c r="E4664" s="18"/>
      <c r="F4664" s="19"/>
      <c r="N4664" s="47"/>
    </row>
    <row r="4665" spans="4:14" s="20" customFormat="1" ht="13.5" x14ac:dyDescent="0.45">
      <c r="D4665" s="18"/>
      <c r="E4665" s="18"/>
      <c r="F4665" s="19"/>
      <c r="N4665" s="47"/>
    </row>
    <row r="4666" spans="4:14" s="20" customFormat="1" ht="13.5" x14ac:dyDescent="0.45">
      <c r="D4666" s="18"/>
      <c r="E4666" s="18"/>
      <c r="F4666" s="19"/>
      <c r="N4666" s="47"/>
    </row>
    <row r="4667" spans="4:14" s="20" customFormat="1" ht="13.5" x14ac:dyDescent="0.45">
      <c r="D4667" s="18"/>
      <c r="E4667" s="18"/>
      <c r="F4667" s="19"/>
      <c r="N4667" s="47"/>
    </row>
    <row r="4668" spans="4:14" s="20" customFormat="1" ht="13.5" x14ac:dyDescent="0.45">
      <c r="D4668" s="18"/>
      <c r="E4668" s="18"/>
      <c r="F4668" s="19"/>
      <c r="N4668" s="47"/>
    </row>
    <row r="4669" spans="4:14" s="20" customFormat="1" ht="13.5" x14ac:dyDescent="0.45">
      <c r="D4669" s="18"/>
      <c r="E4669" s="18"/>
      <c r="F4669" s="19"/>
      <c r="N4669" s="47"/>
    </row>
    <row r="4670" spans="4:14" s="20" customFormat="1" ht="13.5" x14ac:dyDescent="0.45">
      <c r="D4670" s="18"/>
      <c r="E4670" s="18"/>
      <c r="F4670" s="19"/>
      <c r="N4670" s="47"/>
    </row>
    <row r="4671" spans="4:14" s="20" customFormat="1" ht="13.5" x14ac:dyDescent="0.45">
      <c r="D4671" s="18"/>
      <c r="E4671" s="18"/>
      <c r="F4671" s="19"/>
      <c r="N4671" s="47"/>
    </row>
    <row r="4672" spans="4:14" s="20" customFormat="1" ht="13.5" x14ac:dyDescent="0.45">
      <c r="D4672" s="18"/>
      <c r="E4672" s="18"/>
      <c r="F4672" s="19"/>
      <c r="N4672" s="47"/>
    </row>
    <row r="4673" spans="4:14" s="20" customFormat="1" ht="13.5" x14ac:dyDescent="0.45">
      <c r="D4673" s="18"/>
      <c r="E4673" s="18"/>
      <c r="F4673" s="19"/>
      <c r="N4673" s="47"/>
    </row>
    <row r="4674" spans="4:14" s="20" customFormat="1" ht="13.5" x14ac:dyDescent="0.45">
      <c r="D4674" s="18"/>
      <c r="E4674" s="18"/>
      <c r="F4674" s="19"/>
      <c r="N4674" s="47"/>
    </row>
    <row r="4675" spans="4:14" s="20" customFormat="1" ht="13.5" x14ac:dyDescent="0.45">
      <c r="D4675" s="18"/>
      <c r="E4675" s="18"/>
      <c r="F4675" s="19"/>
      <c r="N4675" s="47"/>
    </row>
    <row r="4676" spans="4:14" s="20" customFormat="1" ht="13.5" x14ac:dyDescent="0.45">
      <c r="D4676" s="18"/>
      <c r="E4676" s="18"/>
      <c r="F4676" s="19"/>
      <c r="N4676" s="47"/>
    </row>
    <row r="4677" spans="4:14" s="20" customFormat="1" ht="13.5" x14ac:dyDescent="0.45">
      <c r="D4677" s="18"/>
      <c r="E4677" s="18"/>
      <c r="F4677" s="19"/>
      <c r="N4677" s="47"/>
    </row>
    <row r="4678" spans="4:14" s="20" customFormat="1" ht="13.5" x14ac:dyDescent="0.45">
      <c r="D4678" s="18"/>
      <c r="E4678" s="18"/>
      <c r="F4678" s="19"/>
      <c r="N4678" s="47"/>
    </row>
    <row r="4679" spans="4:14" s="20" customFormat="1" ht="13.5" x14ac:dyDescent="0.45">
      <c r="D4679" s="18"/>
      <c r="E4679" s="18"/>
      <c r="F4679" s="19"/>
      <c r="N4679" s="47"/>
    </row>
    <row r="4680" spans="4:14" s="20" customFormat="1" ht="13.5" x14ac:dyDescent="0.45">
      <c r="D4680" s="18"/>
      <c r="E4680" s="18"/>
      <c r="F4680" s="19"/>
      <c r="N4680" s="47"/>
    </row>
    <row r="4681" spans="4:14" s="20" customFormat="1" ht="13.5" x14ac:dyDescent="0.45">
      <c r="D4681" s="18"/>
      <c r="E4681" s="18"/>
      <c r="F4681" s="19"/>
      <c r="N4681" s="47"/>
    </row>
    <row r="4682" spans="4:14" s="20" customFormat="1" ht="13.5" x14ac:dyDescent="0.45">
      <c r="D4682" s="18"/>
      <c r="E4682" s="18"/>
      <c r="F4682" s="19"/>
      <c r="N4682" s="47"/>
    </row>
    <row r="4683" spans="4:14" s="20" customFormat="1" ht="13.5" x14ac:dyDescent="0.45">
      <c r="D4683" s="18"/>
      <c r="E4683" s="18"/>
      <c r="F4683" s="19"/>
      <c r="N4683" s="47"/>
    </row>
    <row r="4684" spans="4:14" s="20" customFormat="1" ht="13.5" x14ac:dyDescent="0.45">
      <c r="D4684" s="18"/>
      <c r="E4684" s="18"/>
      <c r="F4684" s="19"/>
      <c r="N4684" s="47"/>
    </row>
    <row r="4685" spans="4:14" s="20" customFormat="1" ht="13.5" x14ac:dyDescent="0.45">
      <c r="D4685" s="18"/>
      <c r="E4685" s="18"/>
      <c r="F4685" s="19"/>
      <c r="N4685" s="47"/>
    </row>
    <row r="4686" spans="4:14" s="20" customFormat="1" ht="13.5" x14ac:dyDescent="0.45">
      <c r="D4686" s="18"/>
      <c r="E4686" s="18"/>
      <c r="F4686" s="19"/>
      <c r="N4686" s="47"/>
    </row>
    <row r="4687" spans="4:14" s="20" customFormat="1" ht="13.5" x14ac:dyDescent="0.45">
      <c r="D4687" s="18"/>
      <c r="E4687" s="18"/>
      <c r="F4687" s="19"/>
      <c r="N4687" s="47"/>
    </row>
    <row r="4688" spans="4:14" s="20" customFormat="1" ht="13.5" x14ac:dyDescent="0.45">
      <c r="D4688" s="18"/>
      <c r="E4688" s="18"/>
      <c r="F4688" s="19"/>
      <c r="N4688" s="47"/>
    </row>
    <row r="4689" spans="4:14" s="20" customFormat="1" ht="13.5" x14ac:dyDescent="0.45">
      <c r="D4689" s="18"/>
      <c r="E4689" s="18"/>
      <c r="F4689" s="19"/>
      <c r="N4689" s="47"/>
    </row>
    <row r="4690" spans="4:14" s="20" customFormat="1" ht="13.5" x14ac:dyDescent="0.45">
      <c r="D4690" s="18"/>
      <c r="E4690" s="18"/>
      <c r="F4690" s="19"/>
      <c r="N4690" s="47"/>
    </row>
    <row r="4691" spans="4:14" s="20" customFormat="1" ht="13.5" x14ac:dyDescent="0.45">
      <c r="D4691" s="18"/>
      <c r="E4691" s="18"/>
      <c r="F4691" s="19"/>
      <c r="N4691" s="47"/>
    </row>
    <row r="4692" spans="4:14" s="20" customFormat="1" ht="13.5" x14ac:dyDescent="0.45">
      <c r="D4692" s="18"/>
      <c r="E4692" s="18"/>
      <c r="F4692" s="19"/>
      <c r="N4692" s="47"/>
    </row>
    <row r="4693" spans="4:14" s="20" customFormat="1" ht="13.5" x14ac:dyDescent="0.45">
      <c r="D4693" s="18"/>
      <c r="E4693" s="18"/>
      <c r="F4693" s="19"/>
      <c r="N4693" s="47"/>
    </row>
    <row r="4694" spans="4:14" s="20" customFormat="1" ht="13.5" x14ac:dyDescent="0.45">
      <c r="D4694" s="18"/>
      <c r="E4694" s="18"/>
      <c r="F4694" s="19"/>
      <c r="N4694" s="47"/>
    </row>
    <row r="4695" spans="4:14" s="20" customFormat="1" ht="13.5" x14ac:dyDescent="0.45">
      <c r="D4695" s="18"/>
      <c r="E4695" s="18"/>
      <c r="F4695" s="19"/>
      <c r="N4695" s="47"/>
    </row>
    <row r="4696" spans="4:14" s="20" customFormat="1" ht="13.5" x14ac:dyDescent="0.45">
      <c r="D4696" s="18"/>
      <c r="E4696" s="18"/>
      <c r="F4696" s="19"/>
      <c r="N4696" s="47"/>
    </row>
    <row r="4697" spans="4:14" s="20" customFormat="1" ht="13.5" x14ac:dyDescent="0.45">
      <c r="D4697" s="18"/>
      <c r="E4697" s="18"/>
      <c r="F4697" s="19"/>
      <c r="N4697" s="47"/>
    </row>
    <row r="4698" spans="4:14" s="20" customFormat="1" ht="13.5" x14ac:dyDescent="0.45">
      <c r="D4698" s="18"/>
      <c r="E4698" s="18"/>
      <c r="F4698" s="19"/>
      <c r="N4698" s="47"/>
    </row>
    <row r="4699" spans="4:14" s="20" customFormat="1" ht="13.5" x14ac:dyDescent="0.45">
      <c r="D4699" s="18"/>
      <c r="E4699" s="18"/>
      <c r="F4699" s="19"/>
      <c r="N4699" s="47"/>
    </row>
    <row r="4700" spans="4:14" s="20" customFormat="1" ht="13.5" x14ac:dyDescent="0.45">
      <c r="D4700" s="18"/>
      <c r="E4700" s="18"/>
      <c r="F4700" s="19"/>
      <c r="N4700" s="47"/>
    </row>
    <row r="4701" spans="4:14" s="20" customFormat="1" ht="13.5" x14ac:dyDescent="0.45">
      <c r="D4701" s="18"/>
      <c r="E4701" s="18"/>
      <c r="F4701" s="19"/>
      <c r="N4701" s="47"/>
    </row>
    <row r="4702" spans="4:14" s="20" customFormat="1" ht="13.5" x14ac:dyDescent="0.45">
      <c r="D4702" s="18"/>
      <c r="E4702" s="18"/>
      <c r="F4702" s="19"/>
      <c r="N4702" s="47"/>
    </row>
    <row r="4703" spans="4:14" s="20" customFormat="1" ht="13.5" x14ac:dyDescent="0.45">
      <c r="D4703" s="18"/>
      <c r="E4703" s="18"/>
      <c r="F4703" s="19"/>
      <c r="N4703" s="47"/>
    </row>
    <row r="4704" spans="4:14" s="20" customFormat="1" ht="13.5" x14ac:dyDescent="0.45">
      <c r="D4704" s="18"/>
      <c r="E4704" s="18"/>
      <c r="F4704" s="19"/>
      <c r="N4704" s="47"/>
    </row>
    <row r="4705" spans="4:14" s="20" customFormat="1" ht="13.5" x14ac:dyDescent="0.45">
      <c r="D4705" s="18"/>
      <c r="E4705" s="18"/>
      <c r="F4705" s="19"/>
      <c r="N4705" s="47"/>
    </row>
    <row r="4706" spans="4:14" s="20" customFormat="1" ht="13.5" x14ac:dyDescent="0.45">
      <c r="D4706" s="18"/>
      <c r="E4706" s="18"/>
      <c r="F4706" s="19"/>
      <c r="N4706" s="47"/>
    </row>
    <row r="4707" spans="4:14" s="20" customFormat="1" ht="13.5" x14ac:dyDescent="0.45">
      <c r="D4707" s="18"/>
      <c r="E4707" s="18"/>
      <c r="F4707" s="19"/>
      <c r="N4707" s="47"/>
    </row>
    <row r="4708" spans="4:14" s="20" customFormat="1" ht="13.5" x14ac:dyDescent="0.45">
      <c r="D4708" s="18"/>
      <c r="E4708" s="18"/>
      <c r="F4708" s="19"/>
      <c r="N4708" s="47"/>
    </row>
    <row r="4709" spans="4:14" s="20" customFormat="1" ht="13.5" x14ac:dyDescent="0.45">
      <c r="D4709" s="18"/>
      <c r="E4709" s="18"/>
      <c r="F4709" s="19"/>
      <c r="N4709" s="47"/>
    </row>
    <row r="4710" spans="4:14" s="20" customFormat="1" ht="13.5" x14ac:dyDescent="0.45">
      <c r="D4710" s="18"/>
      <c r="E4710" s="18"/>
      <c r="F4710" s="19"/>
      <c r="N4710" s="47"/>
    </row>
    <row r="4711" spans="4:14" s="20" customFormat="1" ht="13.5" x14ac:dyDescent="0.45">
      <c r="D4711" s="18"/>
      <c r="E4711" s="18"/>
      <c r="F4711" s="19"/>
      <c r="N4711" s="47"/>
    </row>
    <row r="4712" spans="4:14" s="20" customFormat="1" ht="13.5" x14ac:dyDescent="0.45">
      <c r="D4712" s="18"/>
      <c r="E4712" s="18"/>
      <c r="F4712" s="19"/>
      <c r="N4712" s="47"/>
    </row>
    <row r="4713" spans="4:14" s="20" customFormat="1" ht="13.5" x14ac:dyDescent="0.45">
      <c r="D4713" s="18"/>
      <c r="E4713" s="18"/>
      <c r="F4713" s="19"/>
      <c r="N4713" s="47"/>
    </row>
    <row r="4714" spans="4:14" s="20" customFormat="1" ht="13.5" x14ac:dyDescent="0.45">
      <c r="D4714" s="18"/>
      <c r="E4714" s="18"/>
      <c r="F4714" s="19"/>
      <c r="N4714" s="47"/>
    </row>
    <row r="4715" spans="4:14" s="20" customFormat="1" ht="13.5" x14ac:dyDescent="0.45">
      <c r="D4715" s="18"/>
      <c r="E4715" s="18"/>
      <c r="F4715" s="19"/>
      <c r="N4715" s="47"/>
    </row>
    <row r="4716" spans="4:14" s="20" customFormat="1" ht="13.5" x14ac:dyDescent="0.45">
      <c r="D4716" s="18"/>
      <c r="E4716" s="18"/>
      <c r="F4716" s="19"/>
      <c r="N4716" s="47"/>
    </row>
    <row r="4717" spans="4:14" s="20" customFormat="1" ht="13.5" x14ac:dyDescent="0.45">
      <c r="D4717" s="18"/>
      <c r="E4717" s="18"/>
      <c r="F4717" s="19"/>
      <c r="N4717" s="47"/>
    </row>
    <row r="4718" spans="4:14" s="20" customFormat="1" ht="13.5" x14ac:dyDescent="0.45">
      <c r="D4718" s="18"/>
      <c r="E4718" s="18"/>
      <c r="F4718" s="19"/>
      <c r="N4718" s="47"/>
    </row>
    <row r="4719" spans="4:14" s="20" customFormat="1" ht="13.5" x14ac:dyDescent="0.45">
      <c r="D4719" s="18"/>
      <c r="E4719" s="18"/>
      <c r="F4719" s="19"/>
      <c r="N4719" s="47"/>
    </row>
    <row r="4720" spans="4:14" s="20" customFormat="1" ht="13.5" x14ac:dyDescent="0.45">
      <c r="D4720" s="18"/>
      <c r="E4720" s="18"/>
      <c r="F4720" s="19"/>
      <c r="N4720" s="47"/>
    </row>
    <row r="4721" spans="4:14" s="20" customFormat="1" ht="13.5" x14ac:dyDescent="0.45">
      <c r="D4721" s="18"/>
      <c r="E4721" s="18"/>
      <c r="F4721" s="19"/>
      <c r="N4721" s="47"/>
    </row>
    <row r="4722" spans="4:14" s="20" customFormat="1" ht="13.5" x14ac:dyDescent="0.45">
      <c r="D4722" s="18"/>
      <c r="E4722" s="18"/>
      <c r="F4722" s="19"/>
      <c r="N4722" s="47"/>
    </row>
    <row r="4723" spans="4:14" s="20" customFormat="1" ht="13.5" x14ac:dyDescent="0.45">
      <c r="D4723" s="18"/>
      <c r="E4723" s="18"/>
      <c r="F4723" s="19"/>
      <c r="N4723" s="47"/>
    </row>
    <row r="4724" spans="4:14" s="20" customFormat="1" ht="13.5" x14ac:dyDescent="0.45">
      <c r="D4724" s="18"/>
      <c r="E4724" s="18"/>
      <c r="F4724" s="19"/>
      <c r="N4724" s="47"/>
    </row>
    <row r="4725" spans="4:14" s="20" customFormat="1" ht="13.5" x14ac:dyDescent="0.45">
      <c r="D4725" s="18"/>
      <c r="E4725" s="18"/>
      <c r="F4725" s="19"/>
      <c r="N4725" s="47"/>
    </row>
    <row r="4726" spans="4:14" s="20" customFormat="1" ht="13.5" x14ac:dyDescent="0.45">
      <c r="D4726" s="18"/>
      <c r="E4726" s="18"/>
      <c r="F4726" s="19"/>
      <c r="N4726" s="47"/>
    </row>
    <row r="4727" spans="4:14" s="20" customFormat="1" ht="13.5" x14ac:dyDescent="0.45">
      <c r="D4727" s="18"/>
      <c r="E4727" s="18"/>
      <c r="F4727" s="19"/>
      <c r="N4727" s="47"/>
    </row>
    <row r="4728" spans="4:14" s="20" customFormat="1" ht="13.5" x14ac:dyDescent="0.45">
      <c r="D4728" s="18"/>
      <c r="E4728" s="18"/>
      <c r="F4728" s="19"/>
      <c r="N4728" s="47"/>
    </row>
    <row r="4729" spans="4:14" s="20" customFormat="1" ht="13.5" x14ac:dyDescent="0.45">
      <c r="D4729" s="18"/>
      <c r="E4729" s="18"/>
      <c r="F4729" s="19"/>
      <c r="N4729" s="47"/>
    </row>
    <row r="4730" spans="4:14" s="20" customFormat="1" ht="13.5" x14ac:dyDescent="0.45">
      <c r="D4730" s="18"/>
      <c r="E4730" s="18"/>
      <c r="F4730" s="19"/>
      <c r="N4730" s="47"/>
    </row>
    <row r="4731" spans="4:14" s="20" customFormat="1" ht="13.5" x14ac:dyDescent="0.45">
      <c r="D4731" s="18"/>
      <c r="E4731" s="18"/>
      <c r="F4731" s="19"/>
      <c r="N4731" s="47"/>
    </row>
    <row r="4732" spans="4:14" s="20" customFormat="1" ht="13.5" x14ac:dyDescent="0.45">
      <c r="D4732" s="18"/>
      <c r="E4732" s="18"/>
      <c r="F4732" s="19"/>
      <c r="N4732" s="47"/>
    </row>
    <row r="4733" spans="4:14" s="20" customFormat="1" ht="13.5" x14ac:dyDescent="0.45">
      <c r="D4733" s="18"/>
      <c r="E4733" s="18"/>
      <c r="F4733" s="19"/>
      <c r="N4733" s="47"/>
    </row>
    <row r="4734" spans="4:14" s="20" customFormat="1" ht="13.5" x14ac:dyDescent="0.45">
      <c r="D4734" s="18"/>
      <c r="E4734" s="18"/>
      <c r="F4734" s="19"/>
      <c r="N4734" s="47"/>
    </row>
    <row r="4735" spans="4:14" s="20" customFormat="1" ht="13.5" x14ac:dyDescent="0.45">
      <c r="D4735" s="18"/>
      <c r="E4735" s="18"/>
      <c r="F4735" s="19"/>
      <c r="N4735" s="47"/>
    </row>
    <row r="4736" spans="4:14" s="20" customFormat="1" ht="13.5" x14ac:dyDescent="0.45">
      <c r="D4736" s="18"/>
      <c r="E4736" s="18"/>
      <c r="F4736" s="19"/>
      <c r="N4736" s="47"/>
    </row>
    <row r="4737" spans="4:14" s="20" customFormat="1" ht="13.5" x14ac:dyDescent="0.45">
      <c r="D4737" s="18"/>
      <c r="E4737" s="18"/>
      <c r="F4737" s="19"/>
      <c r="N4737" s="47"/>
    </row>
    <row r="4738" spans="4:14" s="20" customFormat="1" ht="13.5" x14ac:dyDescent="0.45">
      <c r="D4738" s="18"/>
      <c r="E4738" s="18"/>
      <c r="F4738" s="19"/>
      <c r="N4738" s="47"/>
    </row>
    <row r="4739" spans="4:14" s="20" customFormat="1" ht="13.5" x14ac:dyDescent="0.45">
      <c r="D4739" s="18"/>
      <c r="E4739" s="18"/>
      <c r="F4739" s="19"/>
      <c r="N4739" s="47"/>
    </row>
    <row r="4740" spans="4:14" s="20" customFormat="1" ht="13.5" x14ac:dyDescent="0.45">
      <c r="D4740" s="18"/>
      <c r="E4740" s="18"/>
      <c r="F4740" s="19"/>
      <c r="N4740" s="47"/>
    </row>
    <row r="4741" spans="4:14" s="20" customFormat="1" ht="13.5" x14ac:dyDescent="0.45">
      <c r="D4741" s="18"/>
      <c r="E4741" s="18"/>
      <c r="F4741" s="19"/>
      <c r="N4741" s="47"/>
    </row>
    <row r="4742" spans="4:14" s="20" customFormat="1" ht="13.5" x14ac:dyDescent="0.45">
      <c r="D4742" s="18"/>
      <c r="E4742" s="18"/>
      <c r="F4742" s="19"/>
      <c r="N4742" s="47"/>
    </row>
    <row r="4743" spans="4:14" s="20" customFormat="1" ht="13.5" x14ac:dyDescent="0.45">
      <c r="D4743" s="18"/>
      <c r="E4743" s="18"/>
      <c r="F4743" s="19"/>
      <c r="N4743" s="47"/>
    </row>
    <row r="4744" spans="4:14" s="20" customFormat="1" ht="13.5" x14ac:dyDescent="0.45">
      <c r="D4744" s="18"/>
      <c r="E4744" s="18"/>
      <c r="F4744" s="19"/>
      <c r="N4744" s="47"/>
    </row>
    <row r="4745" spans="4:14" s="20" customFormat="1" ht="13.5" x14ac:dyDescent="0.45">
      <c r="D4745" s="18"/>
      <c r="E4745" s="18"/>
      <c r="F4745" s="19"/>
      <c r="N4745" s="47"/>
    </row>
    <row r="4746" spans="4:14" s="20" customFormat="1" ht="13.5" x14ac:dyDescent="0.45">
      <c r="D4746" s="18"/>
      <c r="E4746" s="18"/>
      <c r="F4746" s="19"/>
      <c r="N4746" s="47"/>
    </row>
    <row r="4747" spans="4:14" s="20" customFormat="1" ht="13.5" x14ac:dyDescent="0.45">
      <c r="D4747" s="18"/>
      <c r="E4747" s="18"/>
      <c r="F4747" s="19"/>
      <c r="N4747" s="47"/>
    </row>
    <row r="4748" spans="4:14" s="20" customFormat="1" ht="13.5" x14ac:dyDescent="0.45">
      <c r="D4748" s="18"/>
      <c r="E4748" s="18"/>
      <c r="F4748" s="19"/>
      <c r="N4748" s="47"/>
    </row>
    <row r="4749" spans="4:14" s="20" customFormat="1" ht="13.5" x14ac:dyDescent="0.45">
      <c r="D4749" s="18"/>
      <c r="E4749" s="18"/>
      <c r="F4749" s="19"/>
      <c r="N4749" s="47"/>
    </row>
    <row r="4750" spans="4:14" s="20" customFormat="1" ht="13.5" x14ac:dyDescent="0.45">
      <c r="D4750" s="18"/>
      <c r="E4750" s="18"/>
      <c r="F4750" s="19"/>
      <c r="N4750" s="47"/>
    </row>
    <row r="4751" spans="4:14" s="20" customFormat="1" ht="13.5" x14ac:dyDescent="0.45">
      <c r="D4751" s="18"/>
      <c r="E4751" s="18"/>
      <c r="F4751" s="19"/>
      <c r="N4751" s="47"/>
    </row>
    <row r="4752" spans="4:14" s="20" customFormat="1" ht="13.5" x14ac:dyDescent="0.45">
      <c r="D4752" s="18"/>
      <c r="E4752" s="18"/>
      <c r="F4752" s="19"/>
      <c r="N4752" s="47"/>
    </row>
    <row r="4753" spans="4:14" s="20" customFormat="1" ht="13.5" x14ac:dyDescent="0.45">
      <c r="D4753" s="18"/>
      <c r="E4753" s="18"/>
      <c r="F4753" s="19"/>
      <c r="N4753" s="47"/>
    </row>
    <row r="4754" spans="4:14" s="20" customFormat="1" ht="13.5" x14ac:dyDescent="0.45">
      <c r="D4754" s="18"/>
      <c r="E4754" s="18"/>
      <c r="F4754" s="19"/>
      <c r="N4754" s="47"/>
    </row>
    <row r="4755" spans="4:14" s="20" customFormat="1" ht="13.5" x14ac:dyDescent="0.45">
      <c r="D4755" s="18"/>
      <c r="E4755" s="18"/>
      <c r="F4755" s="19"/>
      <c r="N4755" s="47"/>
    </row>
    <row r="4756" spans="4:14" s="20" customFormat="1" ht="13.5" x14ac:dyDescent="0.45">
      <c r="D4756" s="18"/>
      <c r="E4756" s="18"/>
      <c r="F4756" s="19"/>
      <c r="N4756" s="47"/>
    </row>
    <row r="4757" spans="4:14" s="20" customFormat="1" ht="13.5" x14ac:dyDescent="0.45">
      <c r="D4757" s="18"/>
      <c r="E4757" s="18"/>
      <c r="F4757" s="19"/>
      <c r="N4757" s="47"/>
    </row>
    <row r="4758" spans="4:14" s="20" customFormat="1" ht="13.5" x14ac:dyDescent="0.45">
      <c r="D4758" s="18"/>
      <c r="E4758" s="18"/>
      <c r="F4758" s="19"/>
      <c r="N4758" s="47"/>
    </row>
    <row r="4759" spans="4:14" s="20" customFormat="1" ht="13.5" x14ac:dyDescent="0.45">
      <c r="D4759" s="18"/>
      <c r="E4759" s="18"/>
      <c r="F4759" s="19"/>
      <c r="N4759" s="47"/>
    </row>
    <row r="4760" spans="4:14" s="20" customFormat="1" ht="13.5" x14ac:dyDescent="0.45">
      <c r="D4760" s="18"/>
      <c r="E4760" s="18"/>
      <c r="F4760" s="19"/>
      <c r="N4760" s="47"/>
    </row>
    <row r="4761" spans="4:14" s="20" customFormat="1" ht="13.5" x14ac:dyDescent="0.45">
      <c r="D4761" s="18"/>
      <c r="E4761" s="18"/>
      <c r="F4761" s="19"/>
      <c r="N4761" s="47"/>
    </row>
    <row r="4762" spans="4:14" s="20" customFormat="1" ht="13.5" x14ac:dyDescent="0.45">
      <c r="D4762" s="18"/>
      <c r="E4762" s="18"/>
      <c r="F4762" s="19"/>
      <c r="N4762" s="47"/>
    </row>
    <row r="4763" spans="4:14" s="20" customFormat="1" ht="13.5" x14ac:dyDescent="0.45">
      <c r="D4763" s="18"/>
      <c r="E4763" s="18"/>
      <c r="F4763" s="19"/>
      <c r="N4763" s="47"/>
    </row>
    <row r="4764" spans="4:14" s="20" customFormat="1" ht="13.5" x14ac:dyDescent="0.45">
      <c r="D4764" s="18"/>
      <c r="E4764" s="18"/>
      <c r="F4764" s="19"/>
      <c r="N4764" s="47"/>
    </row>
    <row r="4765" spans="4:14" s="20" customFormat="1" ht="13.5" x14ac:dyDescent="0.45">
      <c r="D4765" s="18"/>
      <c r="E4765" s="18"/>
      <c r="F4765" s="19"/>
      <c r="N4765" s="47"/>
    </row>
    <row r="4766" spans="4:14" s="20" customFormat="1" ht="13.5" x14ac:dyDescent="0.45">
      <c r="D4766" s="18"/>
      <c r="E4766" s="18"/>
      <c r="F4766" s="19"/>
      <c r="N4766" s="47"/>
    </row>
    <row r="4767" spans="4:14" s="20" customFormat="1" ht="13.5" x14ac:dyDescent="0.45">
      <c r="D4767" s="18"/>
      <c r="E4767" s="18"/>
      <c r="F4767" s="19"/>
      <c r="N4767" s="47"/>
    </row>
    <row r="4768" spans="4:14" s="20" customFormat="1" ht="13.5" x14ac:dyDescent="0.45">
      <c r="D4768" s="18"/>
      <c r="E4768" s="18"/>
      <c r="F4768" s="19"/>
      <c r="N4768" s="47"/>
    </row>
    <row r="4769" spans="4:14" s="20" customFormat="1" ht="13.5" x14ac:dyDescent="0.45">
      <c r="D4769" s="18"/>
      <c r="E4769" s="18"/>
      <c r="F4769" s="19"/>
      <c r="N4769" s="47"/>
    </row>
    <row r="4770" spans="4:14" s="20" customFormat="1" ht="13.5" x14ac:dyDescent="0.45">
      <c r="D4770" s="18"/>
      <c r="E4770" s="18"/>
      <c r="F4770" s="19"/>
      <c r="N4770" s="47"/>
    </row>
    <row r="4771" spans="4:14" s="20" customFormat="1" ht="13.5" x14ac:dyDescent="0.45">
      <c r="D4771" s="18"/>
      <c r="E4771" s="18"/>
      <c r="F4771" s="19"/>
      <c r="N4771" s="47"/>
    </row>
    <row r="4772" spans="4:14" s="20" customFormat="1" ht="13.5" x14ac:dyDescent="0.45">
      <c r="D4772" s="18"/>
      <c r="E4772" s="18"/>
      <c r="F4772" s="19"/>
      <c r="N4772" s="47"/>
    </row>
    <row r="4773" spans="4:14" s="20" customFormat="1" ht="13.5" x14ac:dyDescent="0.45">
      <c r="D4773" s="18"/>
      <c r="E4773" s="18"/>
      <c r="F4773" s="19"/>
      <c r="N4773" s="47"/>
    </row>
    <row r="4774" spans="4:14" s="20" customFormat="1" ht="13.5" x14ac:dyDescent="0.45">
      <c r="D4774" s="18"/>
      <c r="E4774" s="18"/>
      <c r="F4774" s="19"/>
      <c r="N4774" s="47"/>
    </row>
    <row r="4775" spans="4:14" s="20" customFormat="1" ht="13.5" x14ac:dyDescent="0.45">
      <c r="D4775" s="18"/>
      <c r="E4775" s="18"/>
      <c r="F4775" s="19"/>
      <c r="N4775" s="47"/>
    </row>
    <row r="4776" spans="4:14" s="20" customFormat="1" ht="13.5" x14ac:dyDescent="0.45">
      <c r="D4776" s="18"/>
      <c r="E4776" s="18"/>
      <c r="F4776" s="19"/>
      <c r="N4776" s="47"/>
    </row>
    <row r="4777" spans="4:14" s="20" customFormat="1" ht="13.5" x14ac:dyDescent="0.45">
      <c r="D4777" s="18"/>
      <c r="E4777" s="18"/>
      <c r="F4777" s="19"/>
      <c r="N4777" s="47"/>
    </row>
    <row r="4778" spans="4:14" s="20" customFormat="1" ht="13.5" x14ac:dyDescent="0.45">
      <c r="D4778" s="18"/>
      <c r="E4778" s="18"/>
      <c r="F4778" s="19"/>
      <c r="N4778" s="47"/>
    </row>
    <row r="4779" spans="4:14" s="20" customFormat="1" ht="13.5" x14ac:dyDescent="0.45">
      <c r="D4779" s="18"/>
      <c r="E4779" s="18"/>
      <c r="F4779" s="19"/>
      <c r="N4779" s="47"/>
    </row>
    <row r="4780" spans="4:14" s="20" customFormat="1" ht="13.5" x14ac:dyDescent="0.45">
      <c r="D4780" s="18"/>
      <c r="E4780" s="18"/>
      <c r="F4780" s="19"/>
      <c r="N4780" s="47"/>
    </row>
    <row r="4781" spans="4:14" s="20" customFormat="1" ht="13.5" x14ac:dyDescent="0.45">
      <c r="D4781" s="18"/>
      <c r="E4781" s="18"/>
      <c r="F4781" s="19"/>
      <c r="N4781" s="47"/>
    </row>
    <row r="4782" spans="4:14" s="20" customFormat="1" ht="13.5" x14ac:dyDescent="0.45">
      <c r="D4782" s="18"/>
      <c r="E4782" s="18"/>
      <c r="F4782" s="19"/>
      <c r="N4782" s="47"/>
    </row>
    <row r="4783" spans="4:14" s="20" customFormat="1" ht="13.5" x14ac:dyDescent="0.45">
      <c r="D4783" s="18"/>
      <c r="E4783" s="18"/>
      <c r="F4783" s="19"/>
      <c r="N4783" s="47"/>
    </row>
    <row r="4784" spans="4:14" s="20" customFormat="1" ht="13.5" x14ac:dyDescent="0.45">
      <c r="D4784" s="18"/>
      <c r="E4784" s="18"/>
      <c r="F4784" s="19"/>
      <c r="N4784" s="47"/>
    </row>
    <row r="4785" spans="4:14" s="20" customFormat="1" ht="13.5" x14ac:dyDescent="0.45">
      <c r="D4785" s="18"/>
      <c r="E4785" s="18"/>
      <c r="F4785" s="19"/>
      <c r="N4785" s="47"/>
    </row>
    <row r="4786" spans="4:14" s="20" customFormat="1" ht="13.5" x14ac:dyDescent="0.45">
      <c r="D4786" s="18"/>
      <c r="E4786" s="18"/>
      <c r="F4786" s="19"/>
      <c r="N4786" s="47"/>
    </row>
    <row r="4787" spans="4:14" s="20" customFormat="1" ht="13.5" x14ac:dyDescent="0.45">
      <c r="D4787" s="18"/>
      <c r="E4787" s="18"/>
      <c r="F4787" s="19"/>
      <c r="N4787" s="47"/>
    </row>
    <row r="4788" spans="4:14" s="20" customFormat="1" ht="13.5" x14ac:dyDescent="0.45">
      <c r="D4788" s="18"/>
      <c r="E4788" s="18"/>
      <c r="F4788" s="19"/>
      <c r="N4788" s="47"/>
    </row>
    <row r="4789" spans="4:14" s="20" customFormat="1" ht="13.5" x14ac:dyDescent="0.45">
      <c r="D4789" s="18"/>
      <c r="E4789" s="18"/>
      <c r="F4789" s="19"/>
      <c r="N4789" s="47"/>
    </row>
    <row r="4790" spans="4:14" s="20" customFormat="1" ht="13.5" x14ac:dyDescent="0.45">
      <c r="D4790" s="18"/>
      <c r="E4790" s="18"/>
      <c r="F4790" s="19"/>
      <c r="N4790" s="47"/>
    </row>
    <row r="4791" spans="4:14" s="20" customFormat="1" ht="13.5" x14ac:dyDescent="0.45">
      <c r="D4791" s="18"/>
      <c r="E4791" s="18"/>
      <c r="F4791" s="19"/>
      <c r="N4791" s="47"/>
    </row>
    <row r="4792" spans="4:14" s="20" customFormat="1" ht="13.5" x14ac:dyDescent="0.45">
      <c r="D4792" s="18"/>
      <c r="E4792" s="18"/>
      <c r="F4792" s="19"/>
      <c r="N4792" s="47"/>
    </row>
    <row r="4793" spans="4:14" s="20" customFormat="1" ht="13.5" x14ac:dyDescent="0.45">
      <c r="D4793" s="18"/>
      <c r="E4793" s="18"/>
      <c r="F4793" s="19"/>
      <c r="N4793" s="47"/>
    </row>
    <row r="4794" spans="4:14" s="20" customFormat="1" ht="13.5" x14ac:dyDescent="0.45">
      <c r="D4794" s="18"/>
      <c r="E4794" s="18"/>
      <c r="F4794" s="19"/>
      <c r="N4794" s="47"/>
    </row>
    <row r="4795" spans="4:14" s="20" customFormat="1" ht="13.5" x14ac:dyDescent="0.45">
      <c r="D4795" s="18"/>
      <c r="E4795" s="18"/>
      <c r="F4795" s="19"/>
      <c r="N4795" s="47"/>
    </row>
    <row r="4796" spans="4:14" s="20" customFormat="1" ht="13.5" x14ac:dyDescent="0.45">
      <c r="D4796" s="18"/>
      <c r="E4796" s="18"/>
      <c r="F4796" s="19"/>
      <c r="N4796" s="47"/>
    </row>
    <row r="4797" spans="4:14" s="20" customFormat="1" ht="13.5" x14ac:dyDescent="0.45">
      <c r="D4797" s="18"/>
      <c r="E4797" s="18"/>
      <c r="F4797" s="19"/>
      <c r="N4797" s="47"/>
    </row>
    <row r="4798" spans="4:14" s="20" customFormat="1" ht="13.5" x14ac:dyDescent="0.45">
      <c r="D4798" s="18"/>
      <c r="E4798" s="18"/>
      <c r="F4798" s="19"/>
      <c r="N4798" s="47"/>
    </row>
    <row r="4799" spans="4:14" s="20" customFormat="1" ht="13.5" x14ac:dyDescent="0.45">
      <c r="D4799" s="18"/>
      <c r="E4799" s="18"/>
      <c r="F4799" s="19"/>
      <c r="N4799" s="47"/>
    </row>
    <row r="4800" spans="4:14" s="20" customFormat="1" ht="13.5" x14ac:dyDescent="0.45">
      <c r="D4800" s="18"/>
      <c r="E4800" s="18"/>
      <c r="F4800" s="19"/>
      <c r="N4800" s="47"/>
    </row>
    <row r="4801" spans="4:14" s="20" customFormat="1" ht="13.5" x14ac:dyDescent="0.45">
      <c r="D4801" s="18"/>
      <c r="E4801" s="18"/>
      <c r="F4801" s="19"/>
      <c r="N4801" s="47"/>
    </row>
    <row r="4802" spans="4:14" s="20" customFormat="1" ht="13.5" x14ac:dyDescent="0.45">
      <c r="D4802" s="18"/>
      <c r="E4802" s="18"/>
      <c r="F4802" s="19"/>
      <c r="N4802" s="47"/>
    </row>
    <row r="4803" spans="4:14" s="20" customFormat="1" ht="13.5" x14ac:dyDescent="0.45">
      <c r="D4803" s="18"/>
      <c r="E4803" s="18"/>
      <c r="F4803" s="19"/>
      <c r="N4803" s="47"/>
    </row>
    <row r="4804" spans="4:14" s="20" customFormat="1" ht="13.5" x14ac:dyDescent="0.45">
      <c r="D4804" s="18"/>
      <c r="E4804" s="18"/>
      <c r="F4804" s="19"/>
      <c r="N4804" s="47"/>
    </row>
    <row r="4805" spans="4:14" s="20" customFormat="1" ht="13.5" x14ac:dyDescent="0.45">
      <c r="D4805" s="18"/>
      <c r="E4805" s="18"/>
      <c r="F4805" s="19"/>
      <c r="N4805" s="47"/>
    </row>
    <row r="4806" spans="4:14" s="20" customFormat="1" ht="13.5" x14ac:dyDescent="0.45">
      <c r="D4806" s="18"/>
      <c r="E4806" s="18"/>
      <c r="F4806" s="19"/>
      <c r="N4806" s="47"/>
    </row>
    <row r="4807" spans="4:14" s="20" customFormat="1" ht="13.5" x14ac:dyDescent="0.45">
      <c r="D4807" s="18"/>
      <c r="E4807" s="18"/>
      <c r="F4807" s="19"/>
      <c r="N4807" s="47"/>
    </row>
    <row r="4808" spans="4:14" s="20" customFormat="1" ht="13.5" x14ac:dyDescent="0.45">
      <c r="D4808" s="18"/>
      <c r="E4808" s="18"/>
      <c r="F4808" s="19"/>
      <c r="N4808" s="47"/>
    </row>
    <row r="4809" spans="4:14" s="20" customFormat="1" ht="13.5" x14ac:dyDescent="0.45">
      <c r="D4809" s="18"/>
      <c r="E4809" s="18"/>
      <c r="F4809" s="19"/>
      <c r="N4809" s="47"/>
    </row>
    <row r="4810" spans="4:14" s="20" customFormat="1" ht="13.5" x14ac:dyDescent="0.45">
      <c r="D4810" s="18"/>
      <c r="E4810" s="18"/>
      <c r="F4810" s="19"/>
      <c r="N4810" s="47"/>
    </row>
    <row r="4811" spans="4:14" s="20" customFormat="1" ht="13.5" x14ac:dyDescent="0.45">
      <c r="D4811" s="18"/>
      <c r="E4811" s="18"/>
      <c r="F4811" s="19"/>
      <c r="N4811" s="47"/>
    </row>
    <row r="4812" spans="4:14" s="20" customFormat="1" ht="13.5" x14ac:dyDescent="0.45">
      <c r="D4812" s="18"/>
      <c r="E4812" s="18"/>
      <c r="F4812" s="19"/>
      <c r="N4812" s="47"/>
    </row>
    <row r="4813" spans="4:14" s="20" customFormat="1" ht="13.5" x14ac:dyDescent="0.45">
      <c r="D4813" s="18"/>
      <c r="E4813" s="18"/>
      <c r="F4813" s="19"/>
      <c r="N4813" s="47"/>
    </row>
    <row r="4814" spans="4:14" s="20" customFormat="1" ht="13.5" x14ac:dyDescent="0.45">
      <c r="D4814" s="18"/>
      <c r="E4814" s="18"/>
      <c r="F4814" s="19"/>
      <c r="N4814" s="47"/>
    </row>
    <row r="4815" spans="4:14" s="20" customFormat="1" ht="13.5" x14ac:dyDescent="0.45">
      <c r="D4815" s="18"/>
      <c r="E4815" s="18"/>
      <c r="F4815" s="19"/>
      <c r="N4815" s="47"/>
    </row>
    <row r="4816" spans="4:14" s="20" customFormat="1" ht="13.5" x14ac:dyDescent="0.45">
      <c r="D4816" s="18"/>
      <c r="E4816" s="18"/>
      <c r="F4816" s="19"/>
      <c r="N4816" s="47"/>
    </row>
    <row r="4817" spans="4:14" s="20" customFormat="1" ht="13.5" x14ac:dyDescent="0.45">
      <c r="D4817" s="18"/>
      <c r="E4817" s="18"/>
      <c r="F4817" s="19"/>
      <c r="N4817" s="47"/>
    </row>
    <row r="4818" spans="4:14" s="20" customFormat="1" ht="13.5" x14ac:dyDescent="0.45">
      <c r="D4818" s="18"/>
      <c r="E4818" s="18"/>
      <c r="F4818" s="19"/>
      <c r="N4818" s="47"/>
    </row>
    <row r="4819" spans="4:14" s="20" customFormat="1" ht="13.5" x14ac:dyDescent="0.45">
      <c r="D4819" s="18"/>
      <c r="E4819" s="18"/>
      <c r="F4819" s="19"/>
      <c r="N4819" s="47"/>
    </row>
    <row r="4820" spans="4:14" s="20" customFormat="1" ht="13.5" x14ac:dyDescent="0.45">
      <c r="D4820" s="18"/>
      <c r="E4820" s="18"/>
      <c r="F4820" s="19"/>
      <c r="N4820" s="47"/>
    </row>
    <row r="4821" spans="4:14" s="20" customFormat="1" ht="13.5" x14ac:dyDescent="0.45">
      <c r="D4821" s="18"/>
      <c r="E4821" s="18"/>
      <c r="F4821" s="19"/>
      <c r="N4821" s="47"/>
    </row>
    <row r="4822" spans="4:14" s="20" customFormat="1" ht="13.5" x14ac:dyDescent="0.45">
      <c r="D4822" s="18"/>
      <c r="E4822" s="18"/>
      <c r="F4822" s="19"/>
      <c r="N4822" s="47"/>
    </row>
    <row r="4823" spans="4:14" s="20" customFormat="1" ht="13.5" x14ac:dyDescent="0.45">
      <c r="D4823" s="18"/>
      <c r="E4823" s="18"/>
      <c r="F4823" s="19"/>
      <c r="N4823" s="47"/>
    </row>
    <row r="4824" spans="4:14" s="20" customFormat="1" ht="13.5" x14ac:dyDescent="0.45">
      <c r="D4824" s="18"/>
      <c r="E4824" s="18"/>
      <c r="F4824" s="19"/>
      <c r="N4824" s="47"/>
    </row>
    <row r="4825" spans="4:14" s="20" customFormat="1" ht="13.5" x14ac:dyDescent="0.45">
      <c r="D4825" s="18"/>
      <c r="E4825" s="18"/>
      <c r="F4825" s="19"/>
      <c r="N4825" s="47"/>
    </row>
    <row r="4826" spans="4:14" s="20" customFormat="1" ht="13.5" x14ac:dyDescent="0.45">
      <c r="D4826" s="18"/>
      <c r="E4826" s="18"/>
      <c r="F4826" s="19"/>
      <c r="N4826" s="47"/>
    </row>
    <row r="4827" spans="4:14" s="20" customFormat="1" ht="13.5" x14ac:dyDescent="0.45">
      <c r="D4827" s="18"/>
      <c r="E4827" s="18"/>
      <c r="F4827" s="19"/>
      <c r="N4827" s="47"/>
    </row>
    <row r="4828" spans="4:14" s="20" customFormat="1" ht="13.5" x14ac:dyDescent="0.45">
      <c r="D4828" s="18"/>
      <c r="E4828" s="18"/>
      <c r="F4828" s="19"/>
      <c r="N4828" s="47"/>
    </row>
    <row r="4829" spans="4:14" s="20" customFormat="1" ht="13.5" x14ac:dyDescent="0.45">
      <c r="D4829" s="18"/>
      <c r="E4829" s="18"/>
      <c r="F4829" s="19"/>
      <c r="N4829" s="47"/>
    </row>
    <row r="4830" spans="4:14" s="20" customFormat="1" ht="13.5" x14ac:dyDescent="0.45">
      <c r="D4830" s="18"/>
      <c r="E4830" s="18"/>
      <c r="F4830" s="19"/>
      <c r="N4830" s="47"/>
    </row>
    <row r="4831" spans="4:14" s="20" customFormat="1" ht="13.5" x14ac:dyDescent="0.45">
      <c r="D4831" s="18"/>
      <c r="E4831" s="18"/>
      <c r="F4831" s="19"/>
      <c r="N4831" s="47"/>
    </row>
    <row r="4832" spans="4:14" s="20" customFormat="1" ht="13.5" x14ac:dyDescent="0.45">
      <c r="D4832" s="18"/>
      <c r="E4832" s="18"/>
      <c r="F4832" s="19"/>
      <c r="N4832" s="47"/>
    </row>
    <row r="4833" spans="4:14" s="20" customFormat="1" ht="13.5" x14ac:dyDescent="0.45">
      <c r="D4833" s="18"/>
      <c r="E4833" s="18"/>
      <c r="F4833" s="19"/>
      <c r="N4833" s="47"/>
    </row>
    <row r="4834" spans="4:14" s="20" customFormat="1" ht="13.5" x14ac:dyDescent="0.45">
      <c r="D4834" s="18"/>
      <c r="E4834" s="18"/>
      <c r="F4834" s="19"/>
      <c r="N4834" s="47"/>
    </row>
    <row r="4835" spans="4:14" s="20" customFormat="1" ht="13.5" x14ac:dyDescent="0.45">
      <c r="D4835" s="18"/>
      <c r="E4835" s="18"/>
      <c r="F4835" s="19"/>
      <c r="N4835" s="47"/>
    </row>
    <row r="4836" spans="4:14" s="20" customFormat="1" ht="13.5" x14ac:dyDescent="0.45">
      <c r="D4836" s="18"/>
      <c r="E4836" s="18"/>
      <c r="F4836" s="19"/>
      <c r="N4836" s="47"/>
    </row>
    <row r="4837" spans="4:14" s="20" customFormat="1" ht="13.5" x14ac:dyDescent="0.45">
      <c r="D4837" s="18"/>
      <c r="E4837" s="18"/>
      <c r="F4837" s="19"/>
      <c r="N4837" s="47"/>
    </row>
    <row r="4838" spans="4:14" s="20" customFormat="1" ht="13.5" x14ac:dyDescent="0.45">
      <c r="D4838" s="18"/>
      <c r="E4838" s="18"/>
      <c r="F4838" s="19"/>
      <c r="N4838" s="47"/>
    </row>
    <row r="4839" spans="4:14" s="20" customFormat="1" ht="13.5" x14ac:dyDescent="0.45">
      <c r="D4839" s="18"/>
      <c r="E4839" s="18"/>
      <c r="F4839" s="19"/>
      <c r="N4839" s="47"/>
    </row>
    <row r="4840" spans="4:14" s="20" customFormat="1" ht="13.5" x14ac:dyDescent="0.45">
      <c r="D4840" s="18"/>
      <c r="E4840" s="18"/>
      <c r="F4840" s="19"/>
      <c r="N4840" s="47"/>
    </row>
    <row r="4841" spans="4:14" s="20" customFormat="1" ht="13.5" x14ac:dyDescent="0.45">
      <c r="D4841" s="18"/>
      <c r="E4841" s="18"/>
      <c r="F4841" s="19"/>
      <c r="N4841" s="47"/>
    </row>
    <row r="4842" spans="4:14" s="20" customFormat="1" ht="13.5" x14ac:dyDescent="0.45">
      <c r="D4842" s="18"/>
      <c r="E4842" s="18"/>
      <c r="F4842" s="19"/>
      <c r="N4842" s="47"/>
    </row>
    <row r="4843" spans="4:14" s="20" customFormat="1" ht="13.5" x14ac:dyDescent="0.45">
      <c r="D4843" s="18"/>
      <c r="E4843" s="18"/>
      <c r="F4843" s="19"/>
      <c r="N4843" s="47"/>
    </row>
    <row r="4844" spans="4:14" s="20" customFormat="1" ht="13.5" x14ac:dyDescent="0.45">
      <c r="D4844" s="18"/>
      <c r="E4844" s="18"/>
      <c r="F4844" s="19"/>
      <c r="N4844" s="47"/>
    </row>
    <row r="4845" spans="4:14" s="20" customFormat="1" ht="13.5" x14ac:dyDescent="0.45">
      <c r="D4845" s="18"/>
      <c r="E4845" s="18"/>
      <c r="F4845" s="19"/>
      <c r="N4845" s="47"/>
    </row>
    <row r="4846" spans="4:14" s="20" customFormat="1" ht="13.5" x14ac:dyDescent="0.45">
      <c r="D4846" s="18"/>
      <c r="E4846" s="18"/>
      <c r="F4846" s="19"/>
      <c r="N4846" s="47"/>
    </row>
    <row r="4847" spans="4:14" s="20" customFormat="1" ht="13.5" x14ac:dyDescent="0.45">
      <c r="D4847" s="18"/>
      <c r="E4847" s="18"/>
      <c r="F4847" s="19"/>
      <c r="N4847" s="47"/>
    </row>
    <row r="4848" spans="4:14" s="20" customFormat="1" ht="13.5" x14ac:dyDescent="0.45">
      <c r="D4848" s="18"/>
      <c r="E4848" s="18"/>
      <c r="F4848" s="19"/>
      <c r="N4848" s="47"/>
    </row>
    <row r="4849" spans="4:14" s="20" customFormat="1" ht="13.5" x14ac:dyDescent="0.45">
      <c r="D4849" s="18"/>
      <c r="E4849" s="18"/>
      <c r="F4849" s="19"/>
      <c r="N4849" s="47"/>
    </row>
    <row r="4850" spans="4:14" s="20" customFormat="1" ht="13.5" x14ac:dyDescent="0.45">
      <c r="D4850" s="18"/>
      <c r="E4850" s="18"/>
      <c r="F4850" s="19"/>
      <c r="N4850" s="47"/>
    </row>
    <row r="4851" spans="4:14" s="20" customFormat="1" ht="13.5" x14ac:dyDescent="0.45">
      <c r="D4851" s="18"/>
      <c r="E4851" s="18"/>
      <c r="F4851" s="19"/>
      <c r="N4851" s="47"/>
    </row>
    <row r="4852" spans="4:14" s="20" customFormat="1" ht="13.5" x14ac:dyDescent="0.45">
      <c r="D4852" s="18"/>
      <c r="E4852" s="18"/>
      <c r="F4852" s="19"/>
      <c r="N4852" s="47"/>
    </row>
    <row r="4853" spans="4:14" s="20" customFormat="1" ht="13.5" x14ac:dyDescent="0.45">
      <c r="D4853" s="18"/>
      <c r="E4853" s="18"/>
      <c r="F4853" s="19"/>
      <c r="N4853" s="47"/>
    </row>
    <row r="4854" spans="4:14" s="20" customFormat="1" ht="13.5" x14ac:dyDescent="0.45">
      <c r="D4854" s="18"/>
      <c r="E4854" s="18"/>
      <c r="F4854" s="19"/>
      <c r="N4854" s="47"/>
    </row>
    <row r="4855" spans="4:14" s="20" customFormat="1" ht="13.5" x14ac:dyDescent="0.45">
      <c r="D4855" s="18"/>
      <c r="E4855" s="18"/>
      <c r="F4855" s="19"/>
      <c r="N4855" s="47"/>
    </row>
    <row r="4856" spans="4:14" s="20" customFormat="1" ht="13.5" x14ac:dyDescent="0.45">
      <c r="D4856" s="18"/>
      <c r="E4856" s="18"/>
      <c r="F4856" s="19"/>
      <c r="N4856" s="47"/>
    </row>
    <row r="4857" spans="4:14" s="20" customFormat="1" ht="13.5" x14ac:dyDescent="0.45">
      <c r="D4857" s="18"/>
      <c r="E4857" s="18"/>
      <c r="F4857" s="19"/>
      <c r="N4857" s="47"/>
    </row>
    <row r="4858" spans="4:14" s="20" customFormat="1" ht="13.5" x14ac:dyDescent="0.45">
      <c r="D4858" s="18"/>
      <c r="E4858" s="18"/>
      <c r="F4858" s="19"/>
      <c r="N4858" s="47"/>
    </row>
    <row r="4859" spans="4:14" s="20" customFormat="1" ht="13.5" x14ac:dyDescent="0.45">
      <c r="D4859" s="18"/>
      <c r="E4859" s="18"/>
      <c r="F4859" s="19"/>
      <c r="N4859" s="47"/>
    </row>
    <row r="4860" spans="4:14" s="20" customFormat="1" ht="13.5" x14ac:dyDescent="0.45">
      <c r="D4860" s="18"/>
      <c r="E4860" s="18"/>
      <c r="F4860" s="19"/>
      <c r="N4860" s="47"/>
    </row>
    <row r="4861" spans="4:14" s="20" customFormat="1" ht="13.5" x14ac:dyDescent="0.45">
      <c r="D4861" s="18"/>
      <c r="E4861" s="18"/>
      <c r="F4861" s="19"/>
      <c r="N4861" s="47"/>
    </row>
    <row r="4862" spans="4:14" s="20" customFormat="1" ht="13.5" x14ac:dyDescent="0.45">
      <c r="D4862" s="18"/>
      <c r="E4862" s="18"/>
      <c r="F4862" s="19"/>
      <c r="N4862" s="47"/>
    </row>
    <row r="4863" spans="4:14" s="20" customFormat="1" ht="13.5" x14ac:dyDescent="0.45">
      <c r="D4863" s="18"/>
      <c r="E4863" s="18"/>
      <c r="F4863" s="19"/>
      <c r="N4863" s="47"/>
    </row>
    <row r="4864" spans="4:14" s="20" customFormat="1" ht="13.5" x14ac:dyDescent="0.45">
      <c r="D4864" s="18"/>
      <c r="E4864" s="18"/>
      <c r="F4864" s="19"/>
      <c r="N4864" s="47"/>
    </row>
    <row r="4865" spans="4:14" s="20" customFormat="1" ht="13.5" x14ac:dyDescent="0.45">
      <c r="D4865" s="18"/>
      <c r="E4865" s="18"/>
      <c r="F4865" s="19"/>
      <c r="N4865" s="47"/>
    </row>
    <row r="4866" spans="4:14" s="20" customFormat="1" ht="13.5" x14ac:dyDescent="0.45">
      <c r="D4866" s="18"/>
      <c r="E4866" s="18"/>
      <c r="F4866" s="19"/>
      <c r="N4866" s="47"/>
    </row>
    <row r="4867" spans="4:14" s="20" customFormat="1" ht="13.5" x14ac:dyDescent="0.45">
      <c r="D4867" s="18"/>
      <c r="E4867" s="18"/>
      <c r="F4867" s="19"/>
      <c r="N4867" s="47"/>
    </row>
    <row r="4868" spans="4:14" s="20" customFormat="1" ht="13.5" x14ac:dyDescent="0.45">
      <c r="D4868" s="18"/>
      <c r="E4868" s="18"/>
      <c r="F4868" s="19"/>
      <c r="N4868" s="47"/>
    </row>
    <row r="4869" spans="4:14" s="20" customFormat="1" ht="13.5" x14ac:dyDescent="0.45">
      <c r="D4869" s="18"/>
      <c r="E4869" s="18"/>
      <c r="F4869" s="19"/>
      <c r="N4869" s="47"/>
    </row>
    <row r="4870" spans="4:14" s="20" customFormat="1" ht="13.5" x14ac:dyDescent="0.45">
      <c r="D4870" s="18"/>
      <c r="E4870" s="18"/>
      <c r="F4870" s="19"/>
      <c r="N4870" s="47"/>
    </row>
    <row r="4871" spans="4:14" s="20" customFormat="1" ht="13.5" x14ac:dyDescent="0.45">
      <c r="D4871" s="18"/>
      <c r="E4871" s="18"/>
      <c r="F4871" s="19"/>
      <c r="N4871" s="47"/>
    </row>
    <row r="4872" spans="4:14" s="20" customFormat="1" ht="13.5" x14ac:dyDescent="0.45">
      <c r="D4872" s="18"/>
      <c r="E4872" s="18"/>
      <c r="F4872" s="19"/>
      <c r="N4872" s="47"/>
    </row>
    <row r="4873" spans="4:14" s="20" customFormat="1" ht="13.5" x14ac:dyDescent="0.45">
      <c r="D4873" s="18"/>
      <c r="E4873" s="18"/>
      <c r="F4873" s="19"/>
      <c r="N4873" s="47"/>
    </row>
    <row r="4874" spans="4:14" s="20" customFormat="1" ht="13.5" x14ac:dyDescent="0.45">
      <c r="D4874" s="18"/>
      <c r="E4874" s="18"/>
      <c r="F4874" s="19"/>
      <c r="N4874" s="47"/>
    </row>
    <row r="4875" spans="4:14" s="20" customFormat="1" ht="13.5" x14ac:dyDescent="0.45">
      <c r="D4875" s="18"/>
      <c r="E4875" s="18"/>
      <c r="F4875" s="19"/>
      <c r="N4875" s="47"/>
    </row>
    <row r="4876" spans="4:14" s="20" customFormat="1" ht="13.5" x14ac:dyDescent="0.45">
      <c r="D4876" s="18"/>
      <c r="E4876" s="18"/>
      <c r="F4876" s="19"/>
      <c r="N4876" s="47"/>
    </row>
    <row r="4877" spans="4:14" s="20" customFormat="1" ht="13.5" x14ac:dyDescent="0.45">
      <c r="D4877" s="18"/>
      <c r="E4877" s="18"/>
      <c r="F4877" s="19"/>
      <c r="N4877" s="47"/>
    </row>
    <row r="4878" spans="4:14" s="20" customFormat="1" ht="13.5" x14ac:dyDescent="0.45">
      <c r="D4878" s="18"/>
      <c r="E4878" s="18"/>
      <c r="F4878" s="19"/>
      <c r="N4878" s="47"/>
    </row>
    <row r="4879" spans="4:14" s="20" customFormat="1" ht="13.5" x14ac:dyDescent="0.45">
      <c r="D4879" s="18"/>
      <c r="E4879" s="18"/>
      <c r="F4879" s="19"/>
      <c r="N4879" s="47"/>
    </row>
    <row r="4880" spans="4:14" s="20" customFormat="1" ht="13.5" x14ac:dyDescent="0.45">
      <c r="D4880" s="18"/>
      <c r="E4880" s="18"/>
      <c r="F4880" s="19"/>
      <c r="N4880" s="47"/>
    </row>
    <row r="4881" spans="4:14" s="20" customFormat="1" ht="13.5" x14ac:dyDescent="0.45">
      <c r="D4881" s="18"/>
      <c r="E4881" s="18"/>
      <c r="F4881" s="19"/>
      <c r="N4881" s="47"/>
    </row>
    <row r="4882" spans="4:14" s="20" customFormat="1" ht="13.5" x14ac:dyDescent="0.45">
      <c r="D4882" s="18"/>
      <c r="E4882" s="18"/>
      <c r="F4882" s="19"/>
      <c r="N4882" s="47"/>
    </row>
    <row r="4883" spans="4:14" s="20" customFormat="1" ht="13.5" x14ac:dyDescent="0.45">
      <c r="D4883" s="18"/>
      <c r="E4883" s="18"/>
      <c r="F4883" s="19"/>
      <c r="N4883" s="47"/>
    </row>
    <row r="4884" spans="4:14" s="20" customFormat="1" ht="13.5" x14ac:dyDescent="0.45">
      <c r="D4884" s="18"/>
      <c r="E4884" s="18"/>
      <c r="F4884" s="19"/>
      <c r="N4884" s="47"/>
    </row>
    <row r="4885" spans="4:14" s="20" customFormat="1" ht="13.5" x14ac:dyDescent="0.45">
      <c r="D4885" s="18"/>
      <c r="E4885" s="18"/>
      <c r="F4885" s="19"/>
      <c r="N4885" s="47"/>
    </row>
    <row r="4886" spans="4:14" s="20" customFormat="1" ht="13.5" x14ac:dyDescent="0.45">
      <c r="D4886" s="18"/>
      <c r="E4886" s="18"/>
      <c r="F4886" s="19"/>
      <c r="N4886" s="47"/>
    </row>
    <row r="4887" spans="4:14" s="20" customFormat="1" ht="13.5" x14ac:dyDescent="0.45">
      <c r="D4887" s="18"/>
      <c r="E4887" s="18"/>
      <c r="F4887" s="19"/>
      <c r="N4887" s="47"/>
    </row>
    <row r="4888" spans="4:14" s="20" customFormat="1" ht="13.5" x14ac:dyDescent="0.45">
      <c r="D4888" s="18"/>
      <c r="E4888" s="18"/>
      <c r="F4888" s="19"/>
      <c r="N4888" s="47"/>
    </row>
    <row r="4889" spans="4:14" s="20" customFormat="1" ht="13.5" x14ac:dyDescent="0.45">
      <c r="D4889" s="18"/>
      <c r="E4889" s="18"/>
      <c r="F4889" s="19"/>
      <c r="N4889" s="47"/>
    </row>
    <row r="4890" spans="4:14" s="20" customFormat="1" ht="13.5" x14ac:dyDescent="0.45">
      <c r="D4890" s="18"/>
      <c r="E4890" s="18"/>
      <c r="F4890" s="19"/>
      <c r="N4890" s="47"/>
    </row>
    <row r="4891" spans="4:14" s="20" customFormat="1" ht="13.5" x14ac:dyDescent="0.45">
      <c r="D4891" s="18"/>
      <c r="E4891" s="18"/>
      <c r="F4891" s="19"/>
      <c r="N4891" s="47"/>
    </row>
    <row r="4892" spans="4:14" s="20" customFormat="1" ht="13.5" x14ac:dyDescent="0.45">
      <c r="D4892" s="18"/>
      <c r="E4892" s="18"/>
      <c r="F4892" s="19"/>
      <c r="N4892" s="47"/>
    </row>
    <row r="4893" spans="4:14" s="20" customFormat="1" ht="13.5" x14ac:dyDescent="0.45">
      <c r="D4893" s="18"/>
      <c r="E4893" s="18"/>
      <c r="F4893" s="19"/>
      <c r="N4893" s="47"/>
    </row>
    <row r="4894" spans="4:14" s="20" customFormat="1" ht="13.5" x14ac:dyDescent="0.45">
      <c r="D4894" s="18"/>
      <c r="E4894" s="18"/>
      <c r="F4894" s="19"/>
      <c r="N4894" s="47"/>
    </row>
    <row r="4895" spans="4:14" s="20" customFormat="1" ht="13.5" x14ac:dyDescent="0.45">
      <c r="D4895" s="18"/>
      <c r="E4895" s="18"/>
      <c r="F4895" s="19"/>
      <c r="N4895" s="47"/>
    </row>
    <row r="4896" spans="4:14" s="20" customFormat="1" ht="13.5" x14ac:dyDescent="0.45">
      <c r="D4896" s="18"/>
      <c r="E4896" s="18"/>
      <c r="F4896" s="19"/>
      <c r="N4896" s="47"/>
    </row>
    <row r="4897" spans="4:14" s="20" customFormat="1" ht="13.5" x14ac:dyDescent="0.45">
      <c r="D4897" s="18"/>
      <c r="E4897" s="18"/>
      <c r="F4897" s="19"/>
      <c r="N4897" s="47"/>
    </row>
    <row r="4898" spans="4:14" s="20" customFormat="1" ht="13.5" x14ac:dyDescent="0.45">
      <c r="D4898" s="18"/>
      <c r="E4898" s="18"/>
      <c r="F4898" s="19"/>
      <c r="N4898" s="47"/>
    </row>
    <row r="4899" spans="4:14" s="20" customFormat="1" ht="13.5" x14ac:dyDescent="0.45">
      <c r="D4899" s="18"/>
      <c r="E4899" s="18"/>
      <c r="F4899" s="19"/>
      <c r="N4899" s="47"/>
    </row>
    <row r="4900" spans="4:14" s="20" customFormat="1" ht="13.5" x14ac:dyDescent="0.45">
      <c r="D4900" s="18"/>
      <c r="E4900" s="18"/>
      <c r="F4900" s="19"/>
      <c r="N4900" s="47"/>
    </row>
    <row r="4901" spans="4:14" s="20" customFormat="1" ht="13.5" x14ac:dyDescent="0.45">
      <c r="D4901" s="18"/>
      <c r="E4901" s="18"/>
      <c r="F4901" s="19"/>
      <c r="N4901" s="47"/>
    </row>
    <row r="4902" spans="4:14" s="20" customFormat="1" ht="13.5" x14ac:dyDescent="0.45">
      <c r="D4902" s="18"/>
      <c r="E4902" s="18"/>
      <c r="F4902" s="19"/>
      <c r="N4902" s="47"/>
    </row>
    <row r="4903" spans="4:14" s="20" customFormat="1" ht="13.5" x14ac:dyDescent="0.45">
      <c r="D4903" s="18"/>
      <c r="E4903" s="18"/>
      <c r="F4903" s="19"/>
      <c r="N4903" s="47"/>
    </row>
    <row r="4904" spans="4:14" s="20" customFormat="1" ht="13.5" x14ac:dyDescent="0.45">
      <c r="D4904" s="18"/>
      <c r="E4904" s="18"/>
      <c r="F4904" s="19"/>
      <c r="N4904" s="47"/>
    </row>
    <row r="4905" spans="4:14" s="20" customFormat="1" ht="13.5" x14ac:dyDescent="0.45">
      <c r="D4905" s="18"/>
      <c r="E4905" s="18"/>
      <c r="F4905" s="19"/>
      <c r="N4905" s="47"/>
    </row>
    <row r="4906" spans="4:14" s="20" customFormat="1" ht="13.5" x14ac:dyDescent="0.45">
      <c r="D4906" s="18"/>
      <c r="E4906" s="18"/>
      <c r="F4906" s="19"/>
      <c r="N4906" s="47"/>
    </row>
    <row r="4907" spans="4:14" s="20" customFormat="1" ht="13.5" x14ac:dyDescent="0.45">
      <c r="D4907" s="18"/>
      <c r="E4907" s="18"/>
      <c r="F4907" s="19"/>
      <c r="N4907" s="47"/>
    </row>
    <row r="4908" spans="4:14" s="20" customFormat="1" ht="13.5" x14ac:dyDescent="0.45">
      <c r="D4908" s="18"/>
      <c r="E4908" s="18"/>
      <c r="F4908" s="19"/>
      <c r="N4908" s="47"/>
    </row>
    <row r="4909" spans="4:14" s="20" customFormat="1" ht="13.5" x14ac:dyDescent="0.45">
      <c r="D4909" s="18"/>
      <c r="E4909" s="18"/>
      <c r="F4909" s="19"/>
      <c r="N4909" s="47"/>
    </row>
    <row r="4910" spans="4:14" s="20" customFormat="1" ht="13.5" x14ac:dyDescent="0.45">
      <c r="D4910" s="18"/>
      <c r="E4910" s="18"/>
      <c r="F4910" s="19"/>
      <c r="N4910" s="47"/>
    </row>
    <row r="4911" spans="4:14" s="20" customFormat="1" ht="13.5" x14ac:dyDescent="0.45">
      <c r="D4911" s="18"/>
      <c r="E4911" s="18"/>
      <c r="F4911" s="19"/>
      <c r="N4911" s="47"/>
    </row>
    <row r="4912" spans="4:14" s="20" customFormat="1" ht="13.5" x14ac:dyDescent="0.45">
      <c r="D4912" s="18"/>
      <c r="E4912" s="18"/>
      <c r="F4912" s="19"/>
      <c r="N4912" s="47"/>
    </row>
    <row r="4913" spans="4:14" s="20" customFormat="1" ht="13.5" x14ac:dyDescent="0.45">
      <c r="D4913" s="18"/>
      <c r="E4913" s="18"/>
      <c r="F4913" s="19"/>
      <c r="N4913" s="47"/>
    </row>
    <row r="4914" spans="4:14" s="20" customFormat="1" ht="13.5" x14ac:dyDescent="0.45">
      <c r="D4914" s="18"/>
      <c r="E4914" s="18"/>
      <c r="F4914" s="19"/>
      <c r="N4914" s="47"/>
    </row>
    <row r="4915" spans="4:14" s="20" customFormat="1" ht="13.5" x14ac:dyDescent="0.45">
      <c r="D4915" s="18"/>
      <c r="E4915" s="18"/>
      <c r="F4915" s="19"/>
      <c r="N4915" s="47"/>
    </row>
    <row r="4916" spans="4:14" s="20" customFormat="1" ht="13.5" x14ac:dyDescent="0.45">
      <c r="D4916" s="18"/>
      <c r="E4916" s="18"/>
      <c r="F4916" s="19"/>
      <c r="N4916" s="47"/>
    </row>
    <row r="4917" spans="4:14" s="20" customFormat="1" ht="13.5" x14ac:dyDescent="0.45">
      <c r="D4917" s="18"/>
      <c r="E4917" s="18"/>
      <c r="F4917" s="19"/>
      <c r="N4917" s="47"/>
    </row>
    <row r="4918" spans="4:14" s="20" customFormat="1" ht="13.5" x14ac:dyDescent="0.45">
      <c r="D4918" s="18"/>
      <c r="E4918" s="18"/>
      <c r="F4918" s="19"/>
      <c r="N4918" s="47"/>
    </row>
    <row r="4919" spans="4:14" s="20" customFormat="1" ht="13.5" x14ac:dyDescent="0.45">
      <c r="D4919" s="18"/>
      <c r="E4919" s="18"/>
      <c r="F4919" s="19"/>
      <c r="N4919" s="47"/>
    </row>
    <row r="4920" spans="4:14" s="20" customFormat="1" ht="13.5" x14ac:dyDescent="0.45">
      <c r="D4920" s="18"/>
      <c r="E4920" s="18"/>
      <c r="F4920" s="19"/>
      <c r="N4920" s="47"/>
    </row>
    <row r="4921" spans="4:14" s="20" customFormat="1" ht="13.5" x14ac:dyDescent="0.45">
      <c r="D4921" s="18"/>
      <c r="E4921" s="18"/>
      <c r="F4921" s="19"/>
      <c r="N4921" s="47"/>
    </row>
    <row r="4922" spans="4:14" s="20" customFormat="1" ht="13.5" x14ac:dyDescent="0.45">
      <c r="D4922" s="18"/>
      <c r="E4922" s="18"/>
      <c r="F4922" s="19"/>
      <c r="N4922" s="47"/>
    </row>
    <row r="4923" spans="4:14" s="20" customFormat="1" ht="13.5" x14ac:dyDescent="0.45">
      <c r="D4923" s="18"/>
      <c r="E4923" s="18"/>
      <c r="F4923" s="19"/>
      <c r="N4923" s="47"/>
    </row>
    <row r="4924" spans="4:14" s="20" customFormat="1" ht="13.5" x14ac:dyDescent="0.45">
      <c r="D4924" s="18"/>
      <c r="E4924" s="18"/>
      <c r="F4924" s="19"/>
      <c r="N4924" s="47"/>
    </row>
    <row r="4925" spans="4:14" s="20" customFormat="1" ht="13.5" x14ac:dyDescent="0.45">
      <c r="D4925" s="18"/>
      <c r="E4925" s="18"/>
      <c r="F4925" s="19"/>
      <c r="N4925" s="47"/>
    </row>
    <row r="4926" spans="4:14" s="20" customFormat="1" ht="13.5" x14ac:dyDescent="0.45">
      <c r="D4926" s="18"/>
      <c r="E4926" s="18"/>
      <c r="F4926" s="19"/>
      <c r="N4926" s="47"/>
    </row>
    <row r="4927" spans="4:14" s="20" customFormat="1" ht="13.5" x14ac:dyDescent="0.45">
      <c r="D4927" s="18"/>
      <c r="E4927" s="18"/>
      <c r="F4927" s="19"/>
      <c r="N4927" s="47"/>
    </row>
    <row r="4928" spans="4:14" s="20" customFormat="1" ht="13.5" x14ac:dyDescent="0.45">
      <c r="D4928" s="18"/>
      <c r="E4928" s="18"/>
      <c r="F4928" s="19"/>
      <c r="N4928" s="47"/>
    </row>
    <row r="4929" spans="4:14" s="20" customFormat="1" ht="13.5" x14ac:dyDescent="0.45">
      <c r="D4929" s="18"/>
      <c r="E4929" s="18"/>
      <c r="F4929" s="19"/>
      <c r="N4929" s="47"/>
    </row>
    <row r="4930" spans="4:14" s="20" customFormat="1" ht="13.5" x14ac:dyDescent="0.45">
      <c r="D4930" s="18"/>
      <c r="E4930" s="18"/>
      <c r="F4930" s="19"/>
      <c r="N4930" s="47"/>
    </row>
    <row r="4931" spans="4:14" s="20" customFormat="1" ht="13.5" x14ac:dyDescent="0.45">
      <c r="D4931" s="18"/>
      <c r="E4931" s="18"/>
      <c r="F4931" s="19"/>
      <c r="N4931" s="47"/>
    </row>
    <row r="4932" spans="4:14" s="20" customFormat="1" ht="13.5" x14ac:dyDescent="0.45">
      <c r="D4932" s="18"/>
      <c r="E4932" s="18"/>
      <c r="F4932" s="19"/>
      <c r="N4932" s="47"/>
    </row>
    <row r="4933" spans="4:14" s="20" customFormat="1" ht="13.5" x14ac:dyDescent="0.45">
      <c r="D4933" s="18"/>
      <c r="E4933" s="18"/>
      <c r="F4933" s="19"/>
      <c r="N4933" s="47"/>
    </row>
    <row r="4934" spans="4:14" s="20" customFormat="1" ht="13.5" x14ac:dyDescent="0.45">
      <c r="D4934" s="18"/>
      <c r="E4934" s="18"/>
      <c r="F4934" s="19"/>
      <c r="N4934" s="47"/>
    </row>
    <row r="4935" spans="4:14" s="20" customFormat="1" ht="13.5" x14ac:dyDescent="0.45">
      <c r="D4935" s="18"/>
      <c r="E4935" s="18"/>
      <c r="F4935" s="19"/>
      <c r="N4935" s="47"/>
    </row>
    <row r="4936" spans="4:14" s="20" customFormat="1" ht="13.5" x14ac:dyDescent="0.45">
      <c r="D4936" s="18"/>
      <c r="E4936" s="18"/>
      <c r="F4936" s="19"/>
      <c r="N4936" s="47"/>
    </row>
    <row r="4937" spans="4:14" s="20" customFormat="1" ht="13.5" x14ac:dyDescent="0.45">
      <c r="D4937" s="18"/>
      <c r="E4937" s="18"/>
      <c r="F4937" s="19"/>
      <c r="N4937" s="47"/>
    </row>
    <row r="4938" spans="4:14" s="20" customFormat="1" ht="13.5" x14ac:dyDescent="0.45">
      <c r="D4938" s="18"/>
      <c r="E4938" s="18"/>
      <c r="F4938" s="19"/>
      <c r="N4938" s="47"/>
    </row>
    <row r="4939" spans="4:14" s="20" customFormat="1" ht="13.5" x14ac:dyDescent="0.45">
      <c r="D4939" s="18"/>
      <c r="E4939" s="18"/>
      <c r="F4939" s="19"/>
      <c r="N4939" s="47"/>
    </row>
    <row r="4940" spans="4:14" s="20" customFormat="1" ht="13.5" x14ac:dyDescent="0.45">
      <c r="D4940" s="18"/>
      <c r="E4940" s="18"/>
      <c r="F4940" s="19"/>
      <c r="N4940" s="47"/>
    </row>
    <row r="4941" spans="4:14" s="20" customFormat="1" ht="13.5" x14ac:dyDescent="0.45">
      <c r="D4941" s="18"/>
      <c r="E4941" s="18"/>
      <c r="F4941" s="19"/>
      <c r="N4941" s="47"/>
    </row>
    <row r="4942" spans="4:14" s="20" customFormat="1" ht="13.5" x14ac:dyDescent="0.45">
      <c r="D4942" s="18"/>
      <c r="E4942" s="18"/>
      <c r="F4942" s="19"/>
      <c r="N4942" s="47"/>
    </row>
    <row r="4943" spans="4:14" s="20" customFormat="1" ht="13.5" x14ac:dyDescent="0.45">
      <c r="D4943" s="18"/>
      <c r="E4943" s="18"/>
      <c r="F4943" s="19"/>
      <c r="N4943" s="47"/>
    </row>
    <row r="4944" spans="4:14" s="20" customFormat="1" ht="13.5" x14ac:dyDescent="0.45">
      <c r="D4944" s="18"/>
      <c r="E4944" s="18"/>
      <c r="F4944" s="19"/>
      <c r="N4944" s="47"/>
    </row>
    <row r="4945" spans="4:14" s="20" customFormat="1" ht="13.5" x14ac:dyDescent="0.45">
      <c r="D4945" s="18"/>
      <c r="E4945" s="18"/>
      <c r="F4945" s="19"/>
      <c r="N4945" s="47"/>
    </row>
    <row r="4946" spans="4:14" s="20" customFormat="1" ht="13.5" x14ac:dyDescent="0.45">
      <c r="D4946" s="18"/>
      <c r="E4946" s="18"/>
      <c r="F4946" s="19"/>
      <c r="N4946" s="47"/>
    </row>
    <row r="4947" spans="4:14" s="20" customFormat="1" ht="13.5" x14ac:dyDescent="0.45">
      <c r="D4947" s="18"/>
      <c r="E4947" s="18"/>
      <c r="F4947" s="19"/>
      <c r="N4947" s="47"/>
    </row>
    <row r="4948" spans="4:14" s="20" customFormat="1" ht="13.5" x14ac:dyDescent="0.45">
      <c r="D4948" s="18"/>
      <c r="E4948" s="18"/>
      <c r="F4948" s="19"/>
      <c r="N4948" s="47"/>
    </row>
    <row r="4949" spans="4:14" s="20" customFormat="1" ht="13.5" x14ac:dyDescent="0.45">
      <c r="D4949" s="18"/>
      <c r="E4949" s="18"/>
      <c r="F4949" s="19"/>
      <c r="N4949" s="47"/>
    </row>
    <row r="4950" spans="4:14" s="20" customFormat="1" ht="13.5" x14ac:dyDescent="0.45">
      <c r="D4950" s="18"/>
      <c r="E4950" s="18"/>
      <c r="F4950" s="19"/>
      <c r="N4950" s="47"/>
    </row>
    <row r="4951" spans="4:14" s="20" customFormat="1" ht="13.5" x14ac:dyDescent="0.45">
      <c r="D4951" s="18"/>
      <c r="E4951" s="18"/>
      <c r="F4951" s="19"/>
      <c r="N4951" s="47"/>
    </row>
    <row r="4952" spans="4:14" s="20" customFormat="1" ht="13.5" x14ac:dyDescent="0.45">
      <c r="D4952" s="18"/>
      <c r="E4952" s="18"/>
      <c r="F4952" s="19"/>
      <c r="N4952" s="47"/>
    </row>
    <row r="4953" spans="4:14" s="20" customFormat="1" ht="13.5" x14ac:dyDescent="0.45">
      <c r="D4953" s="18"/>
      <c r="E4953" s="18"/>
      <c r="F4953" s="19"/>
      <c r="N4953" s="47"/>
    </row>
    <row r="4954" spans="4:14" s="20" customFormat="1" ht="13.5" x14ac:dyDescent="0.45">
      <c r="D4954" s="18"/>
      <c r="E4954" s="18"/>
      <c r="F4954" s="19"/>
      <c r="N4954" s="47"/>
    </row>
    <row r="4955" spans="4:14" s="20" customFormat="1" ht="13.5" x14ac:dyDescent="0.45">
      <c r="D4955" s="18"/>
      <c r="E4955" s="18"/>
      <c r="F4955" s="19"/>
      <c r="N4955" s="47"/>
    </row>
    <row r="4956" spans="4:14" s="20" customFormat="1" ht="13.5" x14ac:dyDescent="0.45">
      <c r="D4956" s="18"/>
      <c r="E4956" s="18"/>
      <c r="F4956" s="19"/>
      <c r="N4956" s="47"/>
    </row>
    <row r="4957" spans="4:14" s="20" customFormat="1" ht="13.5" x14ac:dyDescent="0.45">
      <c r="D4957" s="18"/>
      <c r="E4957" s="18"/>
      <c r="F4957" s="19"/>
      <c r="N4957" s="47"/>
    </row>
    <row r="4958" spans="4:14" s="20" customFormat="1" ht="13.5" x14ac:dyDescent="0.45">
      <c r="D4958" s="18"/>
      <c r="E4958" s="18"/>
      <c r="F4958" s="19"/>
      <c r="N4958" s="47"/>
    </row>
    <row r="4959" spans="4:14" s="20" customFormat="1" ht="13.5" x14ac:dyDescent="0.45">
      <c r="D4959" s="18"/>
      <c r="E4959" s="18"/>
      <c r="F4959" s="19"/>
      <c r="N4959" s="47"/>
    </row>
    <row r="4960" spans="4:14" s="20" customFormat="1" ht="13.5" x14ac:dyDescent="0.45">
      <c r="D4960" s="18"/>
      <c r="E4960" s="18"/>
      <c r="F4960" s="19"/>
      <c r="N4960" s="47"/>
    </row>
    <row r="4961" spans="4:14" s="20" customFormat="1" ht="13.5" x14ac:dyDescent="0.45">
      <c r="D4961" s="18"/>
      <c r="E4961" s="18"/>
      <c r="F4961" s="19"/>
      <c r="N4961" s="47"/>
    </row>
    <row r="4962" spans="4:14" s="20" customFormat="1" ht="13.5" x14ac:dyDescent="0.45">
      <c r="D4962" s="18"/>
      <c r="E4962" s="18"/>
      <c r="F4962" s="19"/>
      <c r="N4962" s="47"/>
    </row>
    <row r="4963" spans="4:14" s="20" customFormat="1" ht="13.5" x14ac:dyDescent="0.45">
      <c r="D4963" s="18"/>
      <c r="E4963" s="18"/>
      <c r="F4963" s="19"/>
      <c r="N4963" s="47"/>
    </row>
    <row r="4964" spans="4:14" s="20" customFormat="1" ht="13.5" x14ac:dyDescent="0.45">
      <c r="D4964" s="18"/>
      <c r="E4964" s="18"/>
      <c r="F4964" s="19"/>
      <c r="N4964" s="47"/>
    </row>
    <row r="4965" spans="4:14" s="20" customFormat="1" ht="13.5" x14ac:dyDescent="0.45">
      <c r="D4965" s="18"/>
      <c r="E4965" s="18"/>
      <c r="F4965" s="19"/>
      <c r="N4965" s="47"/>
    </row>
    <row r="4966" spans="4:14" s="20" customFormat="1" ht="13.5" x14ac:dyDescent="0.45">
      <c r="D4966" s="18"/>
      <c r="E4966" s="18"/>
      <c r="F4966" s="19"/>
      <c r="N4966" s="47"/>
    </row>
    <row r="4967" spans="4:14" s="20" customFormat="1" ht="13.5" x14ac:dyDescent="0.45">
      <c r="D4967" s="18"/>
      <c r="E4967" s="18"/>
      <c r="F4967" s="19"/>
      <c r="N4967" s="47"/>
    </row>
    <row r="4968" spans="4:14" s="20" customFormat="1" ht="13.5" x14ac:dyDescent="0.45">
      <c r="D4968" s="18"/>
      <c r="E4968" s="18"/>
      <c r="F4968" s="19"/>
      <c r="N4968" s="47"/>
    </row>
    <row r="4969" spans="4:14" s="20" customFormat="1" ht="13.5" x14ac:dyDescent="0.45">
      <c r="D4969" s="18"/>
      <c r="E4969" s="18"/>
      <c r="F4969" s="19"/>
      <c r="N4969" s="47"/>
    </row>
    <row r="4970" spans="4:14" s="20" customFormat="1" ht="13.5" x14ac:dyDescent="0.45">
      <c r="D4970" s="18"/>
      <c r="E4970" s="18"/>
      <c r="F4970" s="19"/>
      <c r="N4970" s="47"/>
    </row>
    <row r="4971" spans="4:14" s="20" customFormat="1" ht="13.5" x14ac:dyDescent="0.45">
      <c r="D4971" s="18"/>
      <c r="E4971" s="18"/>
      <c r="F4971" s="19"/>
      <c r="N4971" s="47"/>
    </row>
    <row r="4972" spans="4:14" s="20" customFormat="1" ht="13.5" x14ac:dyDescent="0.45">
      <c r="D4972" s="18"/>
      <c r="E4972" s="18"/>
      <c r="F4972" s="19"/>
      <c r="N4972" s="47"/>
    </row>
    <row r="4973" spans="4:14" s="20" customFormat="1" ht="13.5" x14ac:dyDescent="0.45">
      <c r="D4973" s="18"/>
      <c r="E4973" s="18"/>
      <c r="F4973" s="19"/>
      <c r="N4973" s="47"/>
    </row>
    <row r="4974" spans="4:14" s="20" customFormat="1" ht="13.5" x14ac:dyDescent="0.45">
      <c r="D4974" s="18"/>
      <c r="E4974" s="18"/>
      <c r="F4974" s="19"/>
      <c r="N4974" s="47"/>
    </row>
    <row r="4975" spans="4:14" s="20" customFormat="1" ht="13.5" x14ac:dyDescent="0.45">
      <c r="D4975" s="18"/>
      <c r="E4975" s="18"/>
      <c r="F4975" s="19"/>
      <c r="N4975" s="47"/>
    </row>
    <row r="4976" spans="4:14" s="20" customFormat="1" ht="13.5" x14ac:dyDescent="0.45">
      <c r="D4976" s="18"/>
      <c r="E4976" s="18"/>
      <c r="F4976" s="19"/>
      <c r="N4976" s="47"/>
    </row>
    <row r="4977" spans="4:14" s="20" customFormat="1" ht="13.5" x14ac:dyDescent="0.45">
      <c r="D4977" s="18"/>
      <c r="E4977" s="18"/>
      <c r="F4977" s="19"/>
      <c r="N4977" s="47"/>
    </row>
    <row r="4978" spans="4:14" s="20" customFormat="1" ht="13.5" x14ac:dyDescent="0.45">
      <c r="D4978" s="18"/>
      <c r="E4978" s="18"/>
      <c r="F4978" s="19"/>
      <c r="N4978" s="47"/>
    </row>
    <row r="4979" spans="4:14" s="20" customFormat="1" ht="13.5" x14ac:dyDescent="0.45">
      <c r="D4979" s="18"/>
      <c r="E4979" s="18"/>
      <c r="F4979" s="19"/>
      <c r="N4979" s="47"/>
    </row>
    <row r="4980" spans="4:14" s="20" customFormat="1" ht="13.5" x14ac:dyDescent="0.45">
      <c r="D4980" s="18"/>
      <c r="E4980" s="18"/>
      <c r="F4980" s="19"/>
      <c r="N4980" s="47"/>
    </row>
    <row r="4981" spans="4:14" s="20" customFormat="1" ht="13.5" x14ac:dyDescent="0.45">
      <c r="D4981" s="18"/>
      <c r="E4981" s="18"/>
      <c r="F4981" s="19"/>
      <c r="N4981" s="47"/>
    </row>
    <row r="4982" spans="4:14" s="20" customFormat="1" ht="13.5" x14ac:dyDescent="0.45">
      <c r="D4982" s="18"/>
      <c r="E4982" s="18"/>
      <c r="F4982" s="19"/>
      <c r="N4982" s="47"/>
    </row>
    <row r="4983" spans="4:14" s="20" customFormat="1" ht="13.5" x14ac:dyDescent="0.45">
      <c r="D4983" s="18"/>
      <c r="E4983" s="18"/>
      <c r="F4983" s="19"/>
      <c r="N4983" s="47"/>
    </row>
    <row r="4984" spans="4:14" s="20" customFormat="1" ht="13.5" x14ac:dyDescent="0.45">
      <c r="D4984" s="18"/>
      <c r="E4984" s="18"/>
      <c r="F4984" s="19"/>
      <c r="N4984" s="47"/>
    </row>
    <row r="4985" spans="4:14" s="20" customFormat="1" ht="13.5" x14ac:dyDescent="0.45">
      <c r="D4985" s="18"/>
      <c r="E4985" s="18"/>
      <c r="F4985" s="19"/>
      <c r="N4985" s="47"/>
    </row>
    <row r="4986" spans="4:14" s="20" customFormat="1" ht="13.5" x14ac:dyDescent="0.45">
      <c r="D4986" s="18"/>
      <c r="E4986" s="18"/>
      <c r="F4986" s="19"/>
      <c r="N4986" s="47"/>
    </row>
    <row r="4987" spans="4:14" s="20" customFormat="1" ht="13.5" x14ac:dyDescent="0.45">
      <c r="D4987" s="18"/>
      <c r="E4987" s="18"/>
      <c r="F4987" s="19"/>
      <c r="N4987" s="47"/>
    </row>
    <row r="4988" spans="4:14" s="20" customFormat="1" ht="13.5" x14ac:dyDescent="0.45">
      <c r="D4988" s="18"/>
      <c r="E4988" s="18"/>
      <c r="F4988" s="19"/>
      <c r="N4988" s="47"/>
    </row>
    <row r="4989" spans="4:14" s="20" customFormat="1" ht="13.5" x14ac:dyDescent="0.45">
      <c r="D4989" s="18"/>
      <c r="E4989" s="18"/>
      <c r="F4989" s="19"/>
      <c r="N4989" s="47"/>
    </row>
    <row r="4990" spans="4:14" s="20" customFormat="1" ht="13.5" x14ac:dyDescent="0.45">
      <c r="D4990" s="18"/>
      <c r="E4990" s="18"/>
      <c r="F4990" s="19"/>
      <c r="N4990" s="47"/>
    </row>
    <row r="4991" spans="4:14" s="20" customFormat="1" ht="13.5" x14ac:dyDescent="0.45">
      <c r="D4991" s="18"/>
      <c r="E4991" s="18"/>
      <c r="F4991" s="19"/>
      <c r="N4991" s="47"/>
    </row>
    <row r="4992" spans="4:14" s="20" customFormat="1" ht="13.5" x14ac:dyDescent="0.45">
      <c r="D4992" s="18"/>
      <c r="E4992" s="18"/>
      <c r="F4992" s="19"/>
      <c r="N4992" s="47"/>
    </row>
    <row r="4993" spans="4:14" s="20" customFormat="1" ht="13.5" x14ac:dyDescent="0.45">
      <c r="D4993" s="18"/>
      <c r="E4993" s="18"/>
      <c r="F4993" s="19"/>
      <c r="N4993" s="47"/>
    </row>
    <row r="4994" spans="4:14" s="20" customFormat="1" ht="13.5" x14ac:dyDescent="0.45">
      <c r="D4994" s="18"/>
      <c r="E4994" s="18"/>
      <c r="F4994" s="19"/>
      <c r="N4994" s="47"/>
    </row>
    <row r="4995" spans="4:14" s="20" customFormat="1" ht="13.5" x14ac:dyDescent="0.45">
      <c r="D4995" s="18"/>
      <c r="E4995" s="18"/>
      <c r="F4995" s="19"/>
      <c r="N4995" s="47"/>
    </row>
    <row r="4996" spans="4:14" s="20" customFormat="1" ht="13.5" x14ac:dyDescent="0.45">
      <c r="D4996" s="18"/>
      <c r="E4996" s="18"/>
      <c r="F4996" s="19"/>
      <c r="N4996" s="47"/>
    </row>
    <row r="4997" spans="4:14" s="20" customFormat="1" ht="13.5" x14ac:dyDescent="0.45">
      <c r="D4997" s="18"/>
      <c r="E4997" s="18"/>
      <c r="F4997" s="19"/>
      <c r="N4997" s="47"/>
    </row>
    <row r="4998" spans="4:14" s="20" customFormat="1" ht="13.5" x14ac:dyDescent="0.45">
      <c r="D4998" s="18"/>
      <c r="E4998" s="18"/>
      <c r="F4998" s="19"/>
      <c r="N4998" s="47"/>
    </row>
    <row r="4999" spans="4:14" s="20" customFormat="1" ht="13.5" x14ac:dyDescent="0.45">
      <c r="D4999" s="18"/>
      <c r="E4999" s="18"/>
      <c r="F4999" s="19"/>
      <c r="N4999" s="47"/>
    </row>
    <row r="5000" spans="4:14" s="20" customFormat="1" ht="13.5" x14ac:dyDescent="0.45">
      <c r="D5000" s="18"/>
      <c r="E5000" s="18"/>
      <c r="F5000" s="19"/>
      <c r="N5000" s="47"/>
    </row>
    <row r="5001" spans="4:14" s="20" customFormat="1" ht="13.5" x14ac:dyDescent="0.45">
      <c r="D5001" s="18"/>
      <c r="E5001" s="18"/>
      <c r="F5001" s="19"/>
      <c r="N5001" s="47"/>
    </row>
    <row r="5002" spans="4:14" s="20" customFormat="1" ht="13.5" x14ac:dyDescent="0.45">
      <c r="D5002" s="18"/>
      <c r="E5002" s="18"/>
      <c r="F5002" s="19"/>
      <c r="N5002" s="47"/>
    </row>
    <row r="5003" spans="4:14" s="20" customFormat="1" ht="13.5" x14ac:dyDescent="0.45">
      <c r="D5003" s="18"/>
      <c r="E5003" s="18"/>
      <c r="F5003" s="19"/>
      <c r="N5003" s="47"/>
    </row>
    <row r="5004" spans="4:14" s="20" customFormat="1" ht="13.5" x14ac:dyDescent="0.45">
      <c r="D5004" s="18"/>
      <c r="E5004" s="18"/>
      <c r="F5004" s="19"/>
      <c r="N5004" s="47"/>
    </row>
    <row r="5005" spans="4:14" s="20" customFormat="1" ht="13.5" x14ac:dyDescent="0.45">
      <c r="D5005" s="18"/>
      <c r="E5005" s="18"/>
      <c r="F5005" s="19"/>
      <c r="N5005" s="47"/>
    </row>
    <row r="5006" spans="4:14" s="20" customFormat="1" ht="13.5" x14ac:dyDescent="0.45">
      <c r="D5006" s="18"/>
      <c r="E5006" s="18"/>
      <c r="F5006" s="19"/>
      <c r="N5006" s="47"/>
    </row>
    <row r="5007" spans="4:14" s="20" customFormat="1" ht="13.5" x14ac:dyDescent="0.45">
      <c r="D5007" s="18"/>
      <c r="E5007" s="18"/>
      <c r="F5007" s="19"/>
      <c r="N5007" s="47"/>
    </row>
    <row r="5008" spans="4:14" s="20" customFormat="1" ht="13.5" x14ac:dyDescent="0.45">
      <c r="D5008" s="18"/>
      <c r="E5008" s="18"/>
      <c r="F5008" s="19"/>
      <c r="N5008" s="47"/>
    </row>
    <row r="5009" spans="4:14" s="20" customFormat="1" ht="13.5" x14ac:dyDescent="0.45">
      <c r="D5009" s="18"/>
      <c r="E5009" s="18"/>
      <c r="F5009" s="19"/>
      <c r="N5009" s="47"/>
    </row>
    <row r="5010" spans="4:14" s="20" customFormat="1" ht="13.5" x14ac:dyDescent="0.45">
      <c r="D5010" s="18"/>
      <c r="E5010" s="18"/>
      <c r="F5010" s="19"/>
      <c r="N5010" s="47"/>
    </row>
    <row r="5011" spans="4:14" s="20" customFormat="1" ht="13.5" x14ac:dyDescent="0.45">
      <c r="D5011" s="18"/>
      <c r="E5011" s="18"/>
      <c r="F5011" s="19"/>
      <c r="N5011" s="47"/>
    </row>
    <row r="5012" spans="4:14" s="20" customFormat="1" ht="13.5" x14ac:dyDescent="0.45">
      <c r="D5012" s="18"/>
      <c r="E5012" s="18"/>
      <c r="F5012" s="19"/>
      <c r="N5012" s="47"/>
    </row>
    <row r="5013" spans="4:14" s="20" customFormat="1" ht="13.5" x14ac:dyDescent="0.45">
      <c r="D5013" s="18"/>
      <c r="E5013" s="18"/>
      <c r="F5013" s="19"/>
      <c r="N5013" s="47"/>
    </row>
    <row r="5014" spans="4:14" s="20" customFormat="1" ht="13.5" x14ac:dyDescent="0.45">
      <c r="D5014" s="18"/>
      <c r="E5014" s="18"/>
      <c r="F5014" s="19"/>
      <c r="N5014" s="47"/>
    </row>
    <row r="5015" spans="4:14" s="20" customFormat="1" ht="13.5" x14ac:dyDescent="0.45">
      <c r="D5015" s="18"/>
      <c r="E5015" s="18"/>
      <c r="F5015" s="19"/>
      <c r="N5015" s="47"/>
    </row>
    <row r="5016" spans="4:14" s="20" customFormat="1" ht="13.5" x14ac:dyDescent="0.45">
      <c r="D5016" s="18"/>
      <c r="E5016" s="18"/>
      <c r="F5016" s="19"/>
      <c r="N5016" s="47"/>
    </row>
    <row r="5017" spans="4:14" s="20" customFormat="1" ht="13.5" x14ac:dyDescent="0.45">
      <c r="D5017" s="18"/>
      <c r="E5017" s="18"/>
      <c r="F5017" s="19"/>
      <c r="N5017" s="47"/>
    </row>
    <row r="5018" spans="4:14" s="20" customFormat="1" ht="13.5" x14ac:dyDescent="0.45">
      <c r="D5018" s="18"/>
      <c r="E5018" s="18"/>
      <c r="F5018" s="19"/>
      <c r="N5018" s="47"/>
    </row>
    <row r="5019" spans="4:14" s="20" customFormat="1" ht="13.5" x14ac:dyDescent="0.45">
      <c r="D5019" s="18"/>
      <c r="E5019" s="18"/>
      <c r="F5019" s="19"/>
      <c r="N5019" s="47"/>
    </row>
    <row r="5020" spans="4:14" s="20" customFormat="1" ht="13.5" x14ac:dyDescent="0.45">
      <c r="D5020" s="18"/>
      <c r="E5020" s="18"/>
      <c r="F5020" s="19"/>
      <c r="N5020" s="47"/>
    </row>
    <row r="5021" spans="4:14" s="20" customFormat="1" ht="13.5" x14ac:dyDescent="0.45">
      <c r="D5021" s="18"/>
      <c r="E5021" s="18"/>
      <c r="F5021" s="19"/>
      <c r="N5021" s="47"/>
    </row>
    <row r="5022" spans="4:14" s="20" customFormat="1" ht="13.5" x14ac:dyDescent="0.45">
      <c r="D5022" s="18"/>
      <c r="E5022" s="18"/>
      <c r="F5022" s="19"/>
      <c r="N5022" s="47"/>
    </row>
    <row r="5023" spans="4:14" s="20" customFormat="1" ht="13.5" x14ac:dyDescent="0.45">
      <c r="D5023" s="18"/>
      <c r="E5023" s="18"/>
      <c r="F5023" s="19"/>
      <c r="N5023" s="47"/>
    </row>
    <row r="5024" spans="4:14" s="20" customFormat="1" ht="13.5" x14ac:dyDescent="0.45">
      <c r="D5024" s="18"/>
      <c r="E5024" s="18"/>
      <c r="F5024" s="19"/>
      <c r="N5024" s="47"/>
    </row>
    <row r="5025" spans="4:14" s="20" customFormat="1" ht="13.5" x14ac:dyDescent="0.45">
      <c r="D5025" s="18"/>
      <c r="E5025" s="18"/>
      <c r="F5025" s="19"/>
      <c r="N5025" s="47"/>
    </row>
    <row r="5026" spans="4:14" s="20" customFormat="1" ht="13.5" x14ac:dyDescent="0.45">
      <c r="D5026" s="18"/>
      <c r="E5026" s="18"/>
      <c r="F5026" s="19"/>
      <c r="N5026" s="47"/>
    </row>
    <row r="5027" spans="4:14" s="20" customFormat="1" ht="13.5" x14ac:dyDescent="0.45">
      <c r="D5027" s="18"/>
      <c r="E5027" s="18"/>
      <c r="F5027" s="19"/>
      <c r="N5027" s="47"/>
    </row>
    <row r="5028" spans="4:14" s="20" customFormat="1" ht="13.5" x14ac:dyDescent="0.45">
      <c r="D5028" s="18"/>
      <c r="E5028" s="18"/>
      <c r="F5028" s="19"/>
      <c r="N5028" s="47"/>
    </row>
    <row r="5029" spans="4:14" s="20" customFormat="1" ht="13.5" x14ac:dyDescent="0.45">
      <c r="D5029" s="18"/>
      <c r="E5029" s="18"/>
      <c r="F5029" s="19"/>
      <c r="N5029" s="47"/>
    </row>
    <row r="5030" spans="4:14" s="20" customFormat="1" ht="13.5" x14ac:dyDescent="0.45">
      <c r="D5030" s="18"/>
      <c r="E5030" s="18"/>
      <c r="F5030" s="19"/>
      <c r="N5030" s="47"/>
    </row>
    <row r="5031" spans="4:14" s="20" customFormat="1" ht="13.5" x14ac:dyDescent="0.45">
      <c r="D5031" s="18"/>
      <c r="E5031" s="18"/>
      <c r="F5031" s="19"/>
      <c r="N5031" s="47"/>
    </row>
    <row r="5032" spans="4:14" s="20" customFormat="1" ht="13.5" x14ac:dyDescent="0.45">
      <c r="D5032" s="18"/>
      <c r="E5032" s="18"/>
      <c r="F5032" s="19"/>
      <c r="N5032" s="47"/>
    </row>
    <row r="5033" spans="4:14" s="20" customFormat="1" ht="13.5" x14ac:dyDescent="0.45">
      <c r="D5033" s="18"/>
      <c r="E5033" s="18"/>
      <c r="F5033" s="19"/>
      <c r="N5033" s="47"/>
    </row>
    <row r="5034" spans="4:14" s="20" customFormat="1" ht="13.5" x14ac:dyDescent="0.45">
      <c r="D5034" s="18"/>
      <c r="E5034" s="18"/>
      <c r="F5034" s="19"/>
      <c r="N5034" s="47"/>
    </row>
    <row r="5035" spans="4:14" s="20" customFormat="1" ht="13.5" x14ac:dyDescent="0.45">
      <c r="D5035" s="18"/>
      <c r="E5035" s="18"/>
      <c r="F5035" s="19"/>
      <c r="N5035" s="47"/>
    </row>
    <row r="5036" spans="4:14" s="20" customFormat="1" ht="13.5" x14ac:dyDescent="0.45">
      <c r="D5036" s="18"/>
      <c r="E5036" s="18"/>
      <c r="F5036" s="19"/>
      <c r="N5036" s="47"/>
    </row>
    <row r="5037" spans="4:14" s="20" customFormat="1" ht="13.5" x14ac:dyDescent="0.45">
      <c r="D5037" s="18"/>
      <c r="E5037" s="18"/>
      <c r="F5037" s="19"/>
      <c r="N5037" s="47"/>
    </row>
    <row r="5038" spans="4:14" s="20" customFormat="1" ht="13.5" x14ac:dyDescent="0.45">
      <c r="D5038" s="18"/>
      <c r="E5038" s="18"/>
      <c r="F5038" s="19"/>
      <c r="N5038" s="47"/>
    </row>
    <row r="5039" spans="4:14" s="20" customFormat="1" ht="13.5" x14ac:dyDescent="0.45">
      <c r="D5039" s="18"/>
      <c r="E5039" s="18"/>
      <c r="F5039" s="19"/>
      <c r="N5039" s="47"/>
    </row>
    <row r="5040" spans="4:14" s="20" customFormat="1" ht="13.5" x14ac:dyDescent="0.45">
      <c r="D5040" s="18"/>
      <c r="E5040" s="18"/>
      <c r="F5040" s="19"/>
      <c r="N5040" s="47"/>
    </row>
    <row r="5041" spans="4:14" s="20" customFormat="1" ht="13.5" x14ac:dyDescent="0.45">
      <c r="D5041" s="18"/>
      <c r="E5041" s="18"/>
      <c r="F5041" s="19"/>
      <c r="N5041" s="47"/>
    </row>
    <row r="5042" spans="4:14" s="20" customFormat="1" ht="13.5" x14ac:dyDescent="0.45">
      <c r="D5042" s="18"/>
      <c r="E5042" s="18"/>
      <c r="F5042" s="19"/>
      <c r="N5042" s="47"/>
    </row>
    <row r="5043" spans="4:14" s="20" customFormat="1" ht="13.5" x14ac:dyDescent="0.45">
      <c r="D5043" s="18"/>
      <c r="E5043" s="18"/>
      <c r="F5043" s="19"/>
      <c r="N5043" s="47"/>
    </row>
    <row r="5044" spans="4:14" s="20" customFormat="1" ht="13.5" x14ac:dyDescent="0.45">
      <c r="D5044" s="18"/>
      <c r="E5044" s="18"/>
      <c r="F5044" s="19"/>
      <c r="N5044" s="47"/>
    </row>
    <row r="5045" spans="4:14" s="20" customFormat="1" ht="13.5" x14ac:dyDescent="0.45">
      <c r="D5045" s="18"/>
      <c r="E5045" s="18"/>
      <c r="F5045" s="19"/>
      <c r="N5045" s="47"/>
    </row>
    <row r="5046" spans="4:14" s="20" customFormat="1" ht="13.5" x14ac:dyDescent="0.45">
      <c r="D5046" s="18"/>
      <c r="E5046" s="18"/>
      <c r="F5046" s="19"/>
      <c r="N5046" s="47"/>
    </row>
    <row r="5047" spans="4:14" s="20" customFormat="1" ht="13.5" x14ac:dyDescent="0.45">
      <c r="D5047" s="18"/>
      <c r="E5047" s="18"/>
      <c r="F5047" s="19"/>
      <c r="N5047" s="47"/>
    </row>
    <row r="5048" spans="4:14" s="20" customFormat="1" ht="13.5" x14ac:dyDescent="0.45">
      <c r="D5048" s="18"/>
      <c r="E5048" s="18"/>
      <c r="F5048" s="19"/>
      <c r="N5048" s="47"/>
    </row>
    <row r="5049" spans="4:14" s="20" customFormat="1" ht="13.5" x14ac:dyDescent="0.45">
      <c r="D5049" s="18"/>
      <c r="E5049" s="18"/>
      <c r="F5049" s="19"/>
      <c r="N5049" s="47"/>
    </row>
    <row r="5050" spans="4:14" s="20" customFormat="1" ht="13.5" x14ac:dyDescent="0.45">
      <c r="D5050" s="18"/>
      <c r="E5050" s="18"/>
      <c r="F5050" s="19"/>
      <c r="N5050" s="47"/>
    </row>
    <row r="5051" spans="4:14" s="20" customFormat="1" ht="13.5" x14ac:dyDescent="0.45">
      <c r="D5051" s="18"/>
      <c r="E5051" s="18"/>
      <c r="F5051" s="19"/>
      <c r="N5051" s="47"/>
    </row>
    <row r="5052" spans="4:14" s="20" customFormat="1" ht="13.5" x14ac:dyDescent="0.45">
      <c r="D5052" s="18"/>
      <c r="E5052" s="18"/>
      <c r="F5052" s="19"/>
      <c r="N5052" s="47"/>
    </row>
    <row r="5053" spans="4:14" s="20" customFormat="1" ht="13.5" x14ac:dyDescent="0.45">
      <c r="D5053" s="18"/>
      <c r="E5053" s="18"/>
      <c r="F5053" s="19"/>
      <c r="N5053" s="47"/>
    </row>
    <row r="5054" spans="4:14" s="20" customFormat="1" ht="13.5" x14ac:dyDescent="0.45">
      <c r="D5054" s="18"/>
      <c r="E5054" s="18"/>
      <c r="F5054" s="19"/>
      <c r="N5054" s="47"/>
    </row>
    <row r="5055" spans="4:14" s="20" customFormat="1" ht="13.5" x14ac:dyDescent="0.45">
      <c r="D5055" s="18"/>
      <c r="E5055" s="18"/>
      <c r="F5055" s="19"/>
      <c r="N5055" s="47"/>
    </row>
    <row r="5056" spans="4:14" s="20" customFormat="1" ht="13.5" x14ac:dyDescent="0.45">
      <c r="D5056" s="18"/>
      <c r="E5056" s="18"/>
      <c r="F5056" s="19"/>
      <c r="N5056" s="47"/>
    </row>
    <row r="5057" spans="4:14" s="20" customFormat="1" ht="13.5" x14ac:dyDescent="0.45">
      <c r="D5057" s="18"/>
      <c r="E5057" s="18"/>
      <c r="F5057" s="19"/>
      <c r="N5057" s="47"/>
    </row>
    <row r="5058" spans="4:14" s="20" customFormat="1" ht="13.5" x14ac:dyDescent="0.45">
      <c r="D5058" s="18"/>
      <c r="E5058" s="18"/>
      <c r="F5058" s="19"/>
      <c r="N5058" s="47"/>
    </row>
    <row r="5059" spans="4:14" s="20" customFormat="1" ht="13.5" x14ac:dyDescent="0.45">
      <c r="D5059" s="18"/>
      <c r="E5059" s="18"/>
      <c r="F5059" s="19"/>
      <c r="N5059" s="47"/>
    </row>
    <row r="5060" spans="4:14" s="20" customFormat="1" ht="13.5" x14ac:dyDescent="0.45">
      <c r="D5060" s="18"/>
      <c r="E5060" s="18"/>
      <c r="F5060" s="19"/>
      <c r="N5060" s="47"/>
    </row>
    <row r="5061" spans="4:14" s="20" customFormat="1" ht="13.5" x14ac:dyDescent="0.45">
      <c r="D5061" s="18"/>
      <c r="E5061" s="18"/>
      <c r="F5061" s="19"/>
      <c r="N5061" s="47"/>
    </row>
    <row r="5062" spans="4:14" s="20" customFormat="1" ht="13.5" x14ac:dyDescent="0.45">
      <c r="D5062" s="18"/>
      <c r="E5062" s="18"/>
      <c r="F5062" s="19"/>
      <c r="N5062" s="47"/>
    </row>
    <row r="5063" spans="4:14" s="20" customFormat="1" ht="13.5" x14ac:dyDescent="0.45">
      <c r="D5063" s="18"/>
      <c r="E5063" s="18"/>
      <c r="F5063" s="19"/>
      <c r="N5063" s="47"/>
    </row>
    <row r="5064" spans="4:14" s="20" customFormat="1" ht="13.5" x14ac:dyDescent="0.45">
      <c r="D5064" s="18"/>
      <c r="E5064" s="18"/>
      <c r="F5064" s="19"/>
      <c r="N5064" s="47"/>
    </row>
    <row r="5065" spans="4:14" s="20" customFormat="1" ht="13.5" x14ac:dyDescent="0.45">
      <c r="D5065" s="18"/>
      <c r="E5065" s="18"/>
      <c r="F5065" s="19"/>
      <c r="N5065" s="47"/>
    </row>
    <row r="5066" spans="4:14" s="20" customFormat="1" ht="13.5" x14ac:dyDescent="0.45">
      <c r="D5066" s="18"/>
      <c r="E5066" s="18"/>
      <c r="F5066" s="19"/>
      <c r="N5066" s="47"/>
    </row>
    <row r="5067" spans="4:14" s="20" customFormat="1" ht="13.5" x14ac:dyDescent="0.45">
      <c r="D5067" s="18"/>
      <c r="E5067" s="18"/>
      <c r="F5067" s="19"/>
      <c r="N5067" s="47"/>
    </row>
    <row r="5068" spans="4:14" s="20" customFormat="1" ht="13.5" x14ac:dyDescent="0.45">
      <c r="D5068" s="18"/>
      <c r="E5068" s="18"/>
      <c r="F5068" s="19"/>
      <c r="N5068" s="47"/>
    </row>
    <row r="5069" spans="4:14" s="20" customFormat="1" ht="13.5" x14ac:dyDescent="0.45">
      <c r="D5069" s="18"/>
      <c r="E5069" s="18"/>
      <c r="F5069" s="19"/>
      <c r="N5069" s="47"/>
    </row>
    <row r="5070" spans="4:14" s="20" customFormat="1" ht="13.5" x14ac:dyDescent="0.45">
      <c r="D5070" s="18"/>
      <c r="E5070" s="18"/>
      <c r="F5070" s="19"/>
      <c r="N5070" s="47"/>
    </row>
    <row r="5071" spans="4:14" s="20" customFormat="1" ht="13.5" x14ac:dyDescent="0.45">
      <c r="D5071" s="18"/>
      <c r="E5071" s="18"/>
      <c r="F5071" s="19"/>
      <c r="N5071" s="47"/>
    </row>
    <row r="5072" spans="4:14" s="20" customFormat="1" ht="13.5" x14ac:dyDescent="0.45">
      <c r="D5072" s="18"/>
      <c r="E5072" s="18"/>
      <c r="F5072" s="19"/>
      <c r="N5072" s="47"/>
    </row>
    <row r="5073" spans="4:14" s="20" customFormat="1" ht="13.5" x14ac:dyDescent="0.45">
      <c r="D5073" s="18"/>
      <c r="E5073" s="18"/>
      <c r="F5073" s="19"/>
      <c r="N5073" s="47"/>
    </row>
    <row r="5074" spans="4:14" s="20" customFormat="1" ht="13.5" x14ac:dyDescent="0.45">
      <c r="D5074" s="18"/>
      <c r="E5074" s="18"/>
      <c r="F5074" s="19"/>
      <c r="N5074" s="47"/>
    </row>
    <row r="5075" spans="4:14" s="20" customFormat="1" ht="13.5" x14ac:dyDescent="0.45">
      <c r="D5075" s="18"/>
      <c r="E5075" s="18"/>
      <c r="F5075" s="19"/>
      <c r="N5075" s="47"/>
    </row>
    <row r="5076" spans="4:14" s="20" customFormat="1" ht="13.5" x14ac:dyDescent="0.45">
      <c r="D5076" s="18"/>
      <c r="E5076" s="18"/>
      <c r="F5076" s="19"/>
      <c r="N5076" s="47"/>
    </row>
    <row r="5077" spans="4:14" s="20" customFormat="1" ht="13.5" x14ac:dyDescent="0.45">
      <c r="D5077" s="18"/>
      <c r="E5077" s="18"/>
      <c r="F5077" s="19"/>
      <c r="N5077" s="47"/>
    </row>
    <row r="5078" spans="4:14" s="20" customFormat="1" ht="13.5" x14ac:dyDescent="0.45">
      <c r="D5078" s="18"/>
      <c r="E5078" s="18"/>
      <c r="F5078" s="19"/>
      <c r="N5078" s="47"/>
    </row>
    <row r="5079" spans="4:14" s="20" customFormat="1" ht="13.5" x14ac:dyDescent="0.45">
      <c r="D5079" s="18"/>
      <c r="E5079" s="18"/>
      <c r="F5079" s="19"/>
      <c r="N5079" s="47"/>
    </row>
    <row r="5080" spans="4:14" s="20" customFormat="1" ht="13.5" x14ac:dyDescent="0.45">
      <c r="D5080" s="18"/>
      <c r="E5080" s="18"/>
      <c r="F5080" s="19"/>
      <c r="N5080" s="47"/>
    </row>
    <row r="5081" spans="4:14" s="20" customFormat="1" ht="13.5" x14ac:dyDescent="0.45">
      <c r="D5081" s="18"/>
      <c r="E5081" s="18"/>
      <c r="F5081" s="19"/>
      <c r="N5081" s="47"/>
    </row>
    <row r="5082" spans="4:14" s="20" customFormat="1" ht="13.5" x14ac:dyDescent="0.45">
      <c r="D5082" s="18"/>
      <c r="E5082" s="18"/>
      <c r="F5082" s="19"/>
      <c r="N5082" s="47"/>
    </row>
    <row r="5083" spans="4:14" s="20" customFormat="1" ht="13.5" x14ac:dyDescent="0.45">
      <c r="D5083" s="18"/>
      <c r="E5083" s="18"/>
      <c r="F5083" s="19"/>
      <c r="N5083" s="47"/>
    </row>
    <row r="5084" spans="4:14" s="20" customFormat="1" ht="13.5" x14ac:dyDescent="0.45">
      <c r="D5084" s="18"/>
      <c r="E5084" s="18"/>
      <c r="F5084" s="19"/>
      <c r="N5084" s="47"/>
    </row>
    <row r="5085" spans="4:14" s="20" customFormat="1" ht="13.5" x14ac:dyDescent="0.45">
      <c r="D5085" s="18"/>
      <c r="E5085" s="18"/>
      <c r="F5085" s="19"/>
      <c r="N5085" s="47"/>
    </row>
    <row r="5086" spans="4:14" s="20" customFormat="1" ht="13.5" x14ac:dyDescent="0.45">
      <c r="D5086" s="18"/>
      <c r="E5086" s="18"/>
      <c r="F5086" s="19"/>
      <c r="N5086" s="47"/>
    </row>
    <row r="5087" spans="4:14" s="20" customFormat="1" ht="13.5" x14ac:dyDescent="0.45">
      <c r="D5087" s="18"/>
      <c r="E5087" s="18"/>
      <c r="F5087" s="19"/>
      <c r="N5087" s="47"/>
    </row>
    <row r="5088" spans="4:14" s="20" customFormat="1" ht="13.5" x14ac:dyDescent="0.45">
      <c r="D5088" s="18"/>
      <c r="E5088" s="18"/>
      <c r="F5088" s="19"/>
      <c r="N5088" s="47"/>
    </row>
    <row r="5089" spans="4:14" s="20" customFormat="1" ht="13.5" x14ac:dyDescent="0.45">
      <c r="D5089" s="18"/>
      <c r="E5089" s="18"/>
      <c r="F5089" s="19"/>
      <c r="N5089" s="47"/>
    </row>
    <row r="5090" spans="4:14" s="20" customFormat="1" ht="13.5" x14ac:dyDescent="0.45">
      <c r="D5090" s="18"/>
      <c r="E5090" s="18"/>
      <c r="F5090" s="19"/>
      <c r="N5090" s="47"/>
    </row>
    <row r="5091" spans="4:14" s="20" customFormat="1" ht="13.5" x14ac:dyDescent="0.45">
      <c r="D5091" s="18"/>
      <c r="E5091" s="18"/>
      <c r="F5091" s="19"/>
      <c r="N5091" s="47"/>
    </row>
    <row r="5092" spans="4:14" s="20" customFormat="1" ht="13.5" x14ac:dyDescent="0.45">
      <c r="D5092" s="18"/>
      <c r="E5092" s="18"/>
      <c r="F5092" s="19"/>
      <c r="N5092" s="47"/>
    </row>
    <row r="5093" spans="4:14" s="20" customFormat="1" ht="13.5" x14ac:dyDescent="0.45">
      <c r="D5093" s="18"/>
      <c r="E5093" s="18"/>
      <c r="F5093" s="19"/>
      <c r="N5093" s="47"/>
    </row>
    <row r="5094" spans="4:14" s="20" customFormat="1" ht="13.5" x14ac:dyDescent="0.45">
      <c r="D5094" s="18"/>
      <c r="E5094" s="18"/>
      <c r="F5094" s="19"/>
      <c r="N5094" s="47"/>
    </row>
    <row r="5095" spans="4:14" s="20" customFormat="1" ht="13.5" x14ac:dyDescent="0.45">
      <c r="D5095" s="18"/>
      <c r="E5095" s="18"/>
      <c r="F5095" s="19"/>
      <c r="N5095" s="47"/>
    </row>
    <row r="5096" spans="4:14" s="20" customFormat="1" ht="13.5" x14ac:dyDescent="0.45">
      <c r="D5096" s="18"/>
      <c r="E5096" s="18"/>
      <c r="F5096" s="19"/>
      <c r="N5096" s="47"/>
    </row>
    <row r="5097" spans="4:14" s="20" customFormat="1" ht="13.5" x14ac:dyDescent="0.45">
      <c r="D5097" s="18"/>
      <c r="E5097" s="18"/>
      <c r="F5097" s="19"/>
      <c r="N5097" s="47"/>
    </row>
    <row r="5098" spans="4:14" s="20" customFormat="1" ht="13.5" x14ac:dyDescent="0.45">
      <c r="D5098" s="18"/>
      <c r="E5098" s="18"/>
      <c r="F5098" s="19"/>
      <c r="N5098" s="47"/>
    </row>
    <row r="5099" spans="4:14" s="20" customFormat="1" ht="13.5" x14ac:dyDescent="0.45">
      <c r="D5099" s="18"/>
      <c r="E5099" s="18"/>
      <c r="F5099" s="19"/>
      <c r="N5099" s="47"/>
    </row>
    <row r="5100" spans="4:14" s="20" customFormat="1" ht="13.5" x14ac:dyDescent="0.45">
      <c r="D5100" s="18"/>
      <c r="E5100" s="18"/>
      <c r="F5100" s="19"/>
      <c r="N5100" s="47"/>
    </row>
    <row r="5101" spans="4:14" s="20" customFormat="1" ht="13.5" x14ac:dyDescent="0.45">
      <c r="D5101" s="18"/>
      <c r="E5101" s="18"/>
      <c r="F5101" s="19"/>
      <c r="N5101" s="47"/>
    </row>
    <row r="5102" spans="4:14" s="20" customFormat="1" ht="13.5" x14ac:dyDescent="0.45">
      <c r="D5102" s="18"/>
      <c r="E5102" s="18"/>
      <c r="F5102" s="19"/>
      <c r="N5102" s="47"/>
    </row>
    <row r="5103" spans="4:14" s="20" customFormat="1" ht="13.5" x14ac:dyDescent="0.45">
      <c r="D5103" s="18"/>
      <c r="E5103" s="18"/>
      <c r="F5103" s="19"/>
      <c r="N5103" s="47"/>
    </row>
    <row r="5104" spans="4:14" s="20" customFormat="1" ht="13.5" x14ac:dyDescent="0.45">
      <c r="D5104" s="18"/>
      <c r="E5104" s="18"/>
      <c r="F5104" s="19"/>
      <c r="N5104" s="47"/>
    </row>
    <row r="5105" spans="4:14" s="20" customFormat="1" ht="13.5" x14ac:dyDescent="0.45">
      <c r="D5105" s="18"/>
      <c r="E5105" s="18"/>
      <c r="F5105" s="19"/>
      <c r="N5105" s="47"/>
    </row>
    <row r="5106" spans="4:14" s="20" customFormat="1" ht="13.5" x14ac:dyDescent="0.45">
      <c r="D5106" s="18"/>
      <c r="E5106" s="18"/>
      <c r="F5106" s="19"/>
      <c r="N5106" s="47"/>
    </row>
    <row r="5107" spans="4:14" s="20" customFormat="1" ht="13.5" x14ac:dyDescent="0.45">
      <c r="D5107" s="18"/>
      <c r="E5107" s="18"/>
      <c r="F5107" s="19"/>
      <c r="N5107" s="47"/>
    </row>
    <row r="5108" spans="4:14" s="20" customFormat="1" ht="13.5" x14ac:dyDescent="0.45">
      <c r="D5108" s="18"/>
      <c r="E5108" s="18"/>
      <c r="F5108" s="19"/>
      <c r="N5108" s="47"/>
    </row>
    <row r="5109" spans="4:14" s="20" customFormat="1" ht="13.5" x14ac:dyDescent="0.45">
      <c r="D5109" s="18"/>
      <c r="E5109" s="18"/>
      <c r="F5109" s="19"/>
      <c r="N5109" s="47"/>
    </row>
    <row r="5110" spans="4:14" s="20" customFormat="1" ht="13.5" x14ac:dyDescent="0.45">
      <c r="D5110" s="18"/>
      <c r="E5110" s="18"/>
      <c r="F5110" s="19"/>
      <c r="N5110" s="47"/>
    </row>
    <row r="5111" spans="4:14" s="20" customFormat="1" ht="13.5" x14ac:dyDescent="0.45">
      <c r="D5111" s="18"/>
      <c r="E5111" s="18"/>
      <c r="F5111" s="19"/>
      <c r="N5111" s="47"/>
    </row>
    <row r="5112" spans="4:14" s="20" customFormat="1" ht="13.5" x14ac:dyDescent="0.45">
      <c r="D5112" s="18"/>
      <c r="E5112" s="18"/>
      <c r="F5112" s="19"/>
      <c r="N5112" s="47"/>
    </row>
    <row r="5113" spans="4:14" s="20" customFormat="1" ht="13.5" x14ac:dyDescent="0.45">
      <c r="D5113" s="18"/>
      <c r="E5113" s="18"/>
      <c r="F5113" s="19"/>
      <c r="N5113" s="47"/>
    </row>
    <row r="5114" spans="4:14" s="20" customFormat="1" ht="13.5" x14ac:dyDescent="0.45">
      <c r="D5114" s="18"/>
      <c r="E5114" s="18"/>
      <c r="F5114" s="19"/>
      <c r="N5114" s="47"/>
    </row>
    <row r="5115" spans="4:14" s="20" customFormat="1" ht="13.5" x14ac:dyDescent="0.45">
      <c r="D5115" s="18"/>
      <c r="E5115" s="18"/>
      <c r="F5115" s="19"/>
      <c r="N5115" s="47"/>
    </row>
    <row r="5116" spans="4:14" s="20" customFormat="1" ht="13.5" x14ac:dyDescent="0.45">
      <c r="D5116" s="18"/>
      <c r="E5116" s="18"/>
      <c r="F5116" s="19"/>
      <c r="N5116" s="47"/>
    </row>
    <row r="5117" spans="4:14" s="20" customFormat="1" ht="13.5" x14ac:dyDescent="0.45">
      <c r="D5117" s="18"/>
      <c r="E5117" s="18"/>
      <c r="F5117" s="19"/>
      <c r="N5117" s="47"/>
    </row>
    <row r="5118" spans="4:14" s="20" customFormat="1" ht="13.5" x14ac:dyDescent="0.45">
      <c r="D5118" s="18"/>
      <c r="E5118" s="18"/>
      <c r="F5118" s="19"/>
      <c r="N5118" s="47"/>
    </row>
    <row r="5119" spans="4:14" s="20" customFormat="1" ht="13.5" x14ac:dyDescent="0.45">
      <c r="D5119" s="18"/>
      <c r="E5119" s="18"/>
      <c r="F5119" s="19"/>
      <c r="N5119" s="47"/>
    </row>
    <row r="5120" spans="4:14" s="20" customFormat="1" ht="13.5" x14ac:dyDescent="0.45">
      <c r="D5120" s="18"/>
      <c r="E5120" s="18"/>
      <c r="F5120" s="19"/>
      <c r="N5120" s="47"/>
    </row>
    <row r="5121" spans="4:14" s="20" customFormat="1" ht="13.5" x14ac:dyDescent="0.45">
      <c r="D5121" s="18"/>
      <c r="E5121" s="18"/>
      <c r="F5121" s="19"/>
      <c r="N5121" s="47"/>
    </row>
    <row r="5122" spans="4:14" s="20" customFormat="1" ht="13.5" x14ac:dyDescent="0.45">
      <c r="D5122" s="18"/>
      <c r="E5122" s="18"/>
      <c r="F5122" s="19"/>
      <c r="N5122" s="47"/>
    </row>
    <row r="5123" spans="4:14" s="20" customFormat="1" ht="13.5" x14ac:dyDescent="0.45">
      <c r="D5123" s="18"/>
      <c r="E5123" s="18"/>
      <c r="F5123" s="19"/>
      <c r="N5123" s="47"/>
    </row>
    <row r="5124" spans="4:14" s="20" customFormat="1" ht="13.5" x14ac:dyDescent="0.45">
      <c r="D5124" s="18"/>
      <c r="E5124" s="18"/>
      <c r="F5124" s="19"/>
      <c r="N5124" s="47"/>
    </row>
    <row r="5125" spans="4:14" s="20" customFormat="1" ht="13.5" x14ac:dyDescent="0.45">
      <c r="D5125" s="18"/>
      <c r="E5125" s="18"/>
      <c r="F5125" s="19"/>
      <c r="N5125" s="47"/>
    </row>
    <row r="5126" spans="4:14" s="20" customFormat="1" ht="13.5" x14ac:dyDescent="0.45">
      <c r="D5126" s="18"/>
      <c r="E5126" s="18"/>
      <c r="F5126" s="19"/>
      <c r="N5126" s="47"/>
    </row>
    <row r="5127" spans="4:14" s="20" customFormat="1" ht="13.5" x14ac:dyDescent="0.45">
      <c r="D5127" s="18"/>
      <c r="E5127" s="18"/>
      <c r="F5127" s="19"/>
      <c r="N5127" s="47"/>
    </row>
    <row r="5128" spans="4:14" s="20" customFormat="1" ht="13.5" x14ac:dyDescent="0.45">
      <c r="D5128" s="18"/>
      <c r="E5128" s="18"/>
      <c r="F5128" s="19"/>
      <c r="N5128" s="47"/>
    </row>
    <row r="5129" spans="4:14" s="20" customFormat="1" ht="13.5" x14ac:dyDescent="0.45">
      <c r="D5129" s="18"/>
      <c r="E5129" s="18"/>
      <c r="F5129" s="19"/>
      <c r="N5129" s="47"/>
    </row>
    <row r="5130" spans="4:14" s="20" customFormat="1" ht="13.5" x14ac:dyDescent="0.45">
      <c r="D5130" s="18"/>
      <c r="E5130" s="18"/>
      <c r="F5130" s="19"/>
      <c r="N5130" s="47"/>
    </row>
    <row r="5131" spans="4:14" s="20" customFormat="1" ht="13.5" x14ac:dyDescent="0.45">
      <c r="D5131" s="18"/>
      <c r="E5131" s="18"/>
      <c r="F5131" s="19"/>
      <c r="N5131" s="47"/>
    </row>
    <row r="5132" spans="4:14" s="20" customFormat="1" ht="13.5" x14ac:dyDescent="0.45">
      <c r="D5132" s="18"/>
      <c r="E5132" s="18"/>
      <c r="F5132" s="19"/>
      <c r="N5132" s="47"/>
    </row>
    <row r="5133" spans="4:14" s="20" customFormat="1" ht="13.5" x14ac:dyDescent="0.45">
      <c r="D5133" s="18"/>
      <c r="E5133" s="18"/>
      <c r="F5133" s="19"/>
      <c r="N5133" s="47"/>
    </row>
    <row r="5134" spans="4:14" s="20" customFormat="1" ht="13.5" x14ac:dyDescent="0.45">
      <c r="D5134" s="18"/>
      <c r="E5134" s="18"/>
      <c r="F5134" s="19"/>
      <c r="N5134" s="47"/>
    </row>
    <row r="5135" spans="4:14" s="20" customFormat="1" ht="13.5" x14ac:dyDescent="0.45">
      <c r="D5135" s="18"/>
      <c r="E5135" s="18"/>
      <c r="F5135" s="19"/>
      <c r="N5135" s="47"/>
    </row>
    <row r="5136" spans="4:14" s="20" customFormat="1" ht="13.5" x14ac:dyDescent="0.45">
      <c r="D5136" s="18"/>
      <c r="E5136" s="18"/>
      <c r="F5136" s="19"/>
      <c r="N5136" s="47"/>
    </row>
    <row r="5137" spans="4:14" s="20" customFormat="1" ht="13.5" x14ac:dyDescent="0.45">
      <c r="D5137" s="18"/>
      <c r="E5137" s="18"/>
      <c r="F5137" s="19"/>
      <c r="N5137" s="47"/>
    </row>
    <row r="5138" spans="4:14" s="20" customFormat="1" ht="13.5" x14ac:dyDescent="0.45">
      <c r="D5138" s="18"/>
      <c r="E5138" s="18"/>
      <c r="F5138" s="19"/>
      <c r="N5138" s="47"/>
    </row>
    <row r="5139" spans="4:14" s="20" customFormat="1" ht="13.5" x14ac:dyDescent="0.45">
      <c r="D5139" s="18"/>
      <c r="E5139" s="18"/>
      <c r="F5139" s="19"/>
      <c r="N5139" s="47"/>
    </row>
    <row r="5140" spans="4:14" s="20" customFormat="1" ht="13.5" x14ac:dyDescent="0.45">
      <c r="D5140" s="18"/>
      <c r="E5140" s="18"/>
      <c r="F5140" s="19"/>
      <c r="N5140" s="47"/>
    </row>
    <row r="5141" spans="4:14" s="20" customFormat="1" ht="13.5" x14ac:dyDescent="0.45">
      <c r="D5141" s="18"/>
      <c r="E5141" s="18"/>
      <c r="F5141" s="19"/>
      <c r="N5141" s="47"/>
    </row>
    <row r="5142" spans="4:14" s="20" customFormat="1" ht="13.5" x14ac:dyDescent="0.45">
      <c r="D5142" s="18"/>
      <c r="E5142" s="18"/>
      <c r="F5142" s="19"/>
      <c r="N5142" s="47"/>
    </row>
    <row r="5143" spans="4:14" s="20" customFormat="1" ht="13.5" x14ac:dyDescent="0.45">
      <c r="D5143" s="18"/>
      <c r="E5143" s="18"/>
      <c r="F5143" s="19"/>
      <c r="N5143" s="47"/>
    </row>
    <row r="5144" spans="4:14" s="20" customFormat="1" ht="13.5" x14ac:dyDescent="0.45">
      <c r="D5144" s="18"/>
      <c r="E5144" s="18"/>
      <c r="F5144" s="19"/>
      <c r="N5144" s="47"/>
    </row>
    <row r="5145" spans="4:14" s="20" customFormat="1" ht="13.5" x14ac:dyDescent="0.45">
      <c r="D5145" s="18"/>
      <c r="E5145" s="18"/>
      <c r="F5145" s="19"/>
      <c r="N5145" s="47"/>
    </row>
    <row r="5146" spans="4:14" s="20" customFormat="1" ht="13.5" x14ac:dyDescent="0.45">
      <c r="D5146" s="18"/>
      <c r="E5146" s="18"/>
      <c r="F5146" s="19"/>
      <c r="N5146" s="47"/>
    </row>
    <row r="5147" spans="4:14" s="20" customFormat="1" ht="13.5" x14ac:dyDescent="0.45">
      <c r="D5147" s="18"/>
      <c r="E5147" s="18"/>
      <c r="F5147" s="19"/>
      <c r="N5147" s="47"/>
    </row>
    <row r="5148" spans="4:14" s="20" customFormat="1" ht="13.5" x14ac:dyDescent="0.45">
      <c r="D5148" s="18"/>
      <c r="E5148" s="18"/>
      <c r="F5148" s="19"/>
      <c r="N5148" s="47"/>
    </row>
    <row r="5149" spans="4:14" s="20" customFormat="1" ht="13.5" x14ac:dyDescent="0.45">
      <c r="D5149" s="18"/>
      <c r="E5149" s="18"/>
      <c r="F5149" s="19"/>
      <c r="N5149" s="47"/>
    </row>
    <row r="5150" spans="4:14" s="20" customFormat="1" ht="13.5" x14ac:dyDescent="0.45">
      <c r="D5150" s="18"/>
      <c r="E5150" s="18"/>
      <c r="F5150" s="19"/>
      <c r="N5150" s="47"/>
    </row>
    <row r="5151" spans="4:14" s="20" customFormat="1" ht="13.5" x14ac:dyDescent="0.45">
      <c r="D5151" s="18"/>
      <c r="E5151" s="18"/>
      <c r="F5151" s="19"/>
      <c r="N5151" s="47"/>
    </row>
    <row r="5152" spans="4:14" s="20" customFormat="1" ht="13.5" x14ac:dyDescent="0.45">
      <c r="D5152" s="18"/>
      <c r="E5152" s="18"/>
      <c r="F5152" s="19"/>
      <c r="N5152" s="47"/>
    </row>
    <row r="5153" spans="4:14" s="20" customFormat="1" ht="13.5" x14ac:dyDescent="0.45">
      <c r="D5153" s="18"/>
      <c r="E5153" s="18"/>
      <c r="F5153" s="19"/>
      <c r="N5153" s="47"/>
    </row>
    <row r="5154" spans="4:14" s="20" customFormat="1" ht="13.5" x14ac:dyDescent="0.45">
      <c r="D5154" s="18"/>
      <c r="E5154" s="18"/>
      <c r="F5154" s="19"/>
      <c r="N5154" s="47"/>
    </row>
    <row r="5155" spans="4:14" s="20" customFormat="1" ht="13.5" x14ac:dyDescent="0.45">
      <c r="D5155" s="18"/>
      <c r="E5155" s="18"/>
      <c r="F5155" s="19"/>
      <c r="N5155" s="47"/>
    </row>
    <row r="5156" spans="4:14" s="20" customFormat="1" ht="13.5" x14ac:dyDescent="0.45">
      <c r="D5156" s="18"/>
      <c r="E5156" s="18"/>
      <c r="F5156" s="19"/>
      <c r="N5156" s="47"/>
    </row>
    <row r="5157" spans="4:14" s="20" customFormat="1" ht="13.5" x14ac:dyDescent="0.45">
      <c r="D5157" s="18"/>
      <c r="E5157" s="18"/>
      <c r="F5157" s="19"/>
      <c r="N5157" s="47"/>
    </row>
    <row r="5158" spans="4:14" s="20" customFormat="1" ht="13.5" x14ac:dyDescent="0.45">
      <c r="D5158" s="18"/>
      <c r="E5158" s="18"/>
      <c r="F5158" s="19"/>
      <c r="N5158" s="47"/>
    </row>
    <row r="5159" spans="4:14" s="20" customFormat="1" ht="13.5" x14ac:dyDescent="0.45">
      <c r="D5159" s="18"/>
      <c r="E5159" s="18"/>
      <c r="F5159" s="19"/>
      <c r="N5159" s="47"/>
    </row>
    <row r="5160" spans="4:14" s="20" customFormat="1" ht="13.5" x14ac:dyDescent="0.45">
      <c r="D5160" s="18"/>
      <c r="E5160" s="18"/>
      <c r="F5160" s="19"/>
      <c r="N5160" s="47"/>
    </row>
    <row r="5161" spans="4:14" s="20" customFormat="1" ht="13.5" x14ac:dyDescent="0.45">
      <c r="D5161" s="18"/>
      <c r="E5161" s="18"/>
      <c r="F5161" s="19"/>
      <c r="N5161" s="47"/>
    </row>
    <row r="5162" spans="4:14" s="20" customFormat="1" ht="13.5" x14ac:dyDescent="0.45">
      <c r="D5162" s="18"/>
      <c r="E5162" s="18"/>
      <c r="F5162" s="19"/>
      <c r="N5162" s="47"/>
    </row>
    <row r="5163" spans="4:14" s="20" customFormat="1" ht="13.5" x14ac:dyDescent="0.45">
      <c r="D5163" s="18"/>
      <c r="E5163" s="18"/>
      <c r="F5163" s="19"/>
      <c r="N5163" s="47"/>
    </row>
    <row r="5164" spans="4:14" s="20" customFormat="1" ht="13.5" x14ac:dyDescent="0.45">
      <c r="D5164" s="18"/>
      <c r="E5164" s="18"/>
      <c r="F5164" s="19"/>
      <c r="N5164" s="47"/>
    </row>
    <row r="5165" spans="4:14" s="20" customFormat="1" ht="13.5" x14ac:dyDescent="0.45">
      <c r="D5165" s="18"/>
      <c r="E5165" s="18"/>
      <c r="F5165" s="19"/>
      <c r="N5165" s="47"/>
    </row>
    <row r="5166" spans="4:14" s="20" customFormat="1" ht="13.5" x14ac:dyDescent="0.45">
      <c r="D5166" s="18"/>
      <c r="E5166" s="18"/>
      <c r="F5166" s="19"/>
      <c r="N5166" s="47"/>
    </row>
    <row r="5167" spans="4:14" s="20" customFormat="1" ht="13.5" x14ac:dyDescent="0.45">
      <c r="D5167" s="18"/>
      <c r="E5167" s="18"/>
      <c r="F5167" s="19"/>
      <c r="N5167" s="47"/>
    </row>
    <row r="5168" spans="4:14" s="20" customFormat="1" ht="13.5" x14ac:dyDescent="0.45">
      <c r="D5168" s="18"/>
      <c r="E5168" s="18"/>
      <c r="F5168" s="19"/>
      <c r="N5168" s="47"/>
    </row>
    <row r="5169" spans="4:14" s="20" customFormat="1" ht="13.5" x14ac:dyDescent="0.45">
      <c r="D5169" s="18"/>
      <c r="E5169" s="18"/>
      <c r="F5169" s="19"/>
      <c r="N5169" s="47"/>
    </row>
    <row r="5170" spans="4:14" s="20" customFormat="1" ht="13.5" x14ac:dyDescent="0.45">
      <c r="D5170" s="18"/>
      <c r="E5170" s="18"/>
      <c r="F5170" s="19"/>
      <c r="N5170" s="47"/>
    </row>
    <row r="5171" spans="4:14" s="20" customFormat="1" ht="13.5" x14ac:dyDescent="0.45">
      <c r="D5171" s="18"/>
      <c r="E5171" s="18"/>
      <c r="F5171" s="19"/>
      <c r="N5171" s="47"/>
    </row>
    <row r="5172" spans="4:14" s="20" customFormat="1" ht="13.5" x14ac:dyDescent="0.45">
      <c r="D5172" s="18"/>
      <c r="E5172" s="18"/>
      <c r="F5172" s="19"/>
      <c r="N5172" s="47"/>
    </row>
    <row r="5173" spans="4:14" s="20" customFormat="1" ht="13.5" x14ac:dyDescent="0.45">
      <c r="D5173" s="18"/>
      <c r="E5173" s="18"/>
      <c r="F5173" s="19"/>
      <c r="N5173" s="47"/>
    </row>
    <row r="5174" spans="4:14" s="20" customFormat="1" ht="13.5" x14ac:dyDescent="0.45">
      <c r="D5174" s="18"/>
      <c r="E5174" s="18"/>
      <c r="F5174" s="19"/>
      <c r="N5174" s="47"/>
    </row>
    <row r="5175" spans="4:14" s="20" customFormat="1" ht="13.5" x14ac:dyDescent="0.45">
      <c r="D5175" s="18"/>
      <c r="E5175" s="18"/>
      <c r="F5175" s="19"/>
      <c r="N5175" s="47"/>
    </row>
    <row r="5176" spans="4:14" s="20" customFormat="1" ht="13.5" x14ac:dyDescent="0.45">
      <c r="D5176" s="18"/>
      <c r="E5176" s="18"/>
      <c r="F5176" s="19"/>
      <c r="N5176" s="47"/>
    </row>
    <row r="5177" spans="4:14" s="20" customFormat="1" ht="13.5" x14ac:dyDescent="0.45">
      <c r="D5177" s="18"/>
      <c r="E5177" s="18"/>
      <c r="F5177" s="19"/>
      <c r="N5177" s="47"/>
    </row>
    <row r="5178" spans="4:14" s="20" customFormat="1" ht="13.5" x14ac:dyDescent="0.45">
      <c r="D5178" s="18"/>
      <c r="E5178" s="18"/>
      <c r="F5178" s="19"/>
      <c r="N5178" s="47"/>
    </row>
    <row r="5179" spans="4:14" s="20" customFormat="1" ht="13.5" x14ac:dyDescent="0.45">
      <c r="D5179" s="18"/>
      <c r="E5179" s="18"/>
      <c r="F5179" s="19"/>
      <c r="N5179" s="47"/>
    </row>
    <row r="5180" spans="4:14" s="20" customFormat="1" ht="13.5" x14ac:dyDescent="0.45">
      <c r="D5180" s="18"/>
      <c r="E5180" s="18"/>
      <c r="F5180" s="19"/>
      <c r="N5180" s="47"/>
    </row>
    <row r="5181" spans="4:14" s="20" customFormat="1" ht="13.5" x14ac:dyDescent="0.45">
      <c r="D5181" s="18"/>
      <c r="E5181" s="18"/>
      <c r="F5181" s="19"/>
      <c r="N5181" s="47"/>
    </row>
    <row r="5182" spans="4:14" s="20" customFormat="1" ht="13.5" x14ac:dyDescent="0.45">
      <c r="D5182" s="18"/>
      <c r="E5182" s="18"/>
      <c r="F5182" s="19"/>
      <c r="N5182" s="47"/>
    </row>
    <row r="5183" spans="4:14" s="20" customFormat="1" ht="13.5" x14ac:dyDescent="0.45">
      <c r="D5183" s="18"/>
      <c r="E5183" s="18"/>
      <c r="F5183" s="19"/>
      <c r="N5183" s="47"/>
    </row>
    <row r="5184" spans="4:14" s="20" customFormat="1" ht="13.5" x14ac:dyDescent="0.45">
      <c r="D5184" s="18"/>
      <c r="E5184" s="18"/>
      <c r="F5184" s="19"/>
      <c r="N5184" s="47"/>
    </row>
    <row r="5185" spans="4:14" s="20" customFormat="1" ht="13.5" x14ac:dyDescent="0.45">
      <c r="D5185" s="18"/>
      <c r="E5185" s="18"/>
      <c r="F5185" s="19"/>
      <c r="N5185" s="47"/>
    </row>
    <row r="5186" spans="4:14" s="20" customFormat="1" ht="13.5" x14ac:dyDescent="0.45">
      <c r="D5186" s="18"/>
      <c r="E5186" s="18"/>
      <c r="F5186" s="19"/>
      <c r="N5186" s="47"/>
    </row>
    <row r="5187" spans="4:14" s="20" customFormat="1" ht="13.5" x14ac:dyDescent="0.45">
      <c r="D5187" s="18"/>
      <c r="E5187" s="18"/>
      <c r="F5187" s="19"/>
      <c r="N5187" s="47"/>
    </row>
    <row r="5188" spans="4:14" s="20" customFormat="1" ht="13.5" x14ac:dyDescent="0.45">
      <c r="D5188" s="18"/>
      <c r="E5188" s="18"/>
      <c r="F5188" s="19"/>
      <c r="N5188" s="47"/>
    </row>
    <row r="5189" spans="4:14" s="20" customFormat="1" ht="13.5" x14ac:dyDescent="0.45">
      <c r="D5189" s="18"/>
      <c r="E5189" s="18"/>
      <c r="F5189" s="19"/>
      <c r="N5189" s="47"/>
    </row>
    <row r="5190" spans="4:14" s="20" customFormat="1" ht="13.5" x14ac:dyDescent="0.45">
      <c r="D5190" s="18"/>
      <c r="E5190" s="18"/>
      <c r="F5190" s="19"/>
      <c r="N5190" s="47"/>
    </row>
    <row r="5191" spans="4:14" s="20" customFormat="1" ht="13.5" x14ac:dyDescent="0.45">
      <c r="D5191" s="18"/>
      <c r="E5191" s="18"/>
      <c r="F5191" s="19"/>
      <c r="N5191" s="47"/>
    </row>
    <row r="5192" spans="4:14" s="20" customFormat="1" ht="13.5" x14ac:dyDescent="0.45">
      <c r="D5192" s="18"/>
      <c r="E5192" s="18"/>
      <c r="F5192" s="19"/>
      <c r="N5192" s="47"/>
    </row>
    <row r="5193" spans="4:14" s="20" customFormat="1" ht="13.5" x14ac:dyDescent="0.45">
      <c r="D5193" s="18"/>
      <c r="E5193" s="18"/>
      <c r="F5193" s="19"/>
      <c r="N5193" s="47"/>
    </row>
    <row r="5194" spans="4:14" s="20" customFormat="1" ht="13.5" x14ac:dyDescent="0.45">
      <c r="D5194" s="18"/>
      <c r="E5194" s="18"/>
      <c r="F5194" s="19"/>
      <c r="N5194" s="47"/>
    </row>
    <row r="5195" spans="4:14" s="20" customFormat="1" ht="13.5" x14ac:dyDescent="0.45">
      <c r="D5195" s="18"/>
      <c r="E5195" s="18"/>
      <c r="F5195" s="19"/>
      <c r="N5195" s="47"/>
    </row>
    <row r="5196" spans="4:14" s="20" customFormat="1" ht="13.5" x14ac:dyDescent="0.45">
      <c r="D5196" s="18"/>
      <c r="E5196" s="18"/>
      <c r="F5196" s="19"/>
      <c r="N5196" s="47"/>
    </row>
    <row r="5197" spans="4:14" s="20" customFormat="1" ht="13.5" x14ac:dyDescent="0.45">
      <c r="D5197" s="18"/>
      <c r="E5197" s="18"/>
      <c r="F5197" s="19"/>
      <c r="N5197" s="47"/>
    </row>
    <row r="5198" spans="4:14" s="20" customFormat="1" ht="13.5" x14ac:dyDescent="0.45">
      <c r="D5198" s="18"/>
      <c r="E5198" s="18"/>
      <c r="F5198" s="19"/>
      <c r="N5198" s="47"/>
    </row>
    <row r="5199" spans="4:14" s="20" customFormat="1" ht="13.5" x14ac:dyDescent="0.45">
      <c r="D5199" s="18"/>
      <c r="E5199" s="18"/>
      <c r="F5199" s="19"/>
      <c r="N5199" s="47"/>
    </row>
    <row r="5200" spans="4:14" s="20" customFormat="1" ht="13.5" x14ac:dyDescent="0.45">
      <c r="D5200" s="18"/>
      <c r="E5200" s="18"/>
      <c r="F5200" s="19"/>
      <c r="N5200" s="47"/>
    </row>
    <row r="5201" spans="4:14" s="20" customFormat="1" ht="13.5" x14ac:dyDescent="0.45">
      <c r="D5201" s="18"/>
      <c r="E5201" s="18"/>
      <c r="F5201" s="19"/>
      <c r="N5201" s="47"/>
    </row>
    <row r="5202" spans="4:14" s="20" customFormat="1" ht="13.5" x14ac:dyDescent="0.45">
      <c r="D5202" s="18"/>
      <c r="E5202" s="18"/>
      <c r="F5202" s="19"/>
      <c r="N5202" s="47"/>
    </row>
    <row r="5203" spans="4:14" s="20" customFormat="1" ht="13.5" x14ac:dyDescent="0.45">
      <c r="D5203" s="18"/>
      <c r="E5203" s="18"/>
      <c r="F5203" s="19"/>
      <c r="N5203" s="47"/>
    </row>
    <row r="5204" spans="4:14" s="20" customFormat="1" ht="13.5" x14ac:dyDescent="0.45">
      <c r="D5204" s="18"/>
      <c r="E5204" s="18"/>
      <c r="F5204" s="19"/>
      <c r="N5204" s="47"/>
    </row>
    <row r="5205" spans="4:14" s="20" customFormat="1" ht="13.5" x14ac:dyDescent="0.45">
      <c r="D5205" s="18"/>
      <c r="E5205" s="18"/>
      <c r="F5205" s="19"/>
      <c r="N5205" s="47"/>
    </row>
    <row r="5206" spans="4:14" s="20" customFormat="1" ht="13.5" x14ac:dyDescent="0.45">
      <c r="D5206" s="18"/>
      <c r="E5206" s="18"/>
      <c r="F5206" s="19"/>
      <c r="N5206" s="47"/>
    </row>
    <row r="5207" spans="4:14" s="20" customFormat="1" ht="13.5" x14ac:dyDescent="0.45">
      <c r="D5207" s="18"/>
      <c r="E5207" s="18"/>
      <c r="F5207" s="19"/>
      <c r="N5207" s="47"/>
    </row>
    <row r="5208" spans="4:14" s="20" customFormat="1" ht="13.5" x14ac:dyDescent="0.45">
      <c r="D5208" s="18"/>
      <c r="E5208" s="18"/>
      <c r="F5208" s="19"/>
      <c r="N5208" s="47"/>
    </row>
    <row r="5209" spans="4:14" s="20" customFormat="1" ht="13.5" x14ac:dyDescent="0.45">
      <c r="D5209" s="18"/>
      <c r="E5209" s="18"/>
      <c r="F5209" s="19"/>
      <c r="N5209" s="47"/>
    </row>
    <row r="5210" spans="4:14" s="20" customFormat="1" ht="13.5" x14ac:dyDescent="0.45">
      <c r="D5210" s="18"/>
      <c r="E5210" s="18"/>
      <c r="F5210" s="19"/>
      <c r="N5210" s="47"/>
    </row>
    <row r="5211" spans="4:14" s="20" customFormat="1" ht="13.5" x14ac:dyDescent="0.45">
      <c r="D5211" s="18"/>
      <c r="E5211" s="18"/>
      <c r="F5211" s="19"/>
      <c r="N5211" s="47"/>
    </row>
    <row r="5212" spans="4:14" s="20" customFormat="1" ht="13.5" x14ac:dyDescent="0.45">
      <c r="D5212" s="18"/>
      <c r="E5212" s="18"/>
      <c r="F5212" s="19"/>
      <c r="N5212" s="47"/>
    </row>
    <row r="5213" spans="4:14" s="20" customFormat="1" ht="13.5" x14ac:dyDescent="0.45">
      <c r="D5213" s="18"/>
      <c r="E5213" s="18"/>
      <c r="F5213" s="19"/>
      <c r="N5213" s="47"/>
    </row>
    <row r="5214" spans="4:14" s="20" customFormat="1" ht="13.5" x14ac:dyDescent="0.45">
      <c r="D5214" s="18"/>
      <c r="E5214" s="18"/>
      <c r="F5214" s="19"/>
      <c r="N5214" s="47"/>
    </row>
    <row r="5215" spans="4:14" s="20" customFormat="1" ht="13.5" x14ac:dyDescent="0.45">
      <c r="D5215" s="18"/>
      <c r="E5215" s="18"/>
      <c r="F5215" s="19"/>
      <c r="N5215" s="47"/>
    </row>
    <row r="5216" spans="4:14" s="20" customFormat="1" ht="13.5" x14ac:dyDescent="0.45">
      <c r="D5216" s="18"/>
      <c r="E5216" s="18"/>
      <c r="F5216" s="19"/>
      <c r="N5216" s="47"/>
    </row>
    <row r="5217" spans="4:14" s="20" customFormat="1" ht="13.5" x14ac:dyDescent="0.45">
      <c r="D5217" s="18"/>
      <c r="E5217" s="18"/>
      <c r="F5217" s="19"/>
      <c r="N5217" s="47"/>
    </row>
    <row r="5218" spans="4:14" s="20" customFormat="1" ht="13.5" x14ac:dyDescent="0.45">
      <c r="D5218" s="18"/>
      <c r="E5218" s="18"/>
      <c r="F5218" s="19"/>
      <c r="N5218" s="47"/>
    </row>
    <row r="5219" spans="4:14" s="20" customFormat="1" ht="13.5" x14ac:dyDescent="0.45">
      <c r="D5219" s="18"/>
      <c r="E5219" s="18"/>
      <c r="F5219" s="19"/>
      <c r="N5219" s="47"/>
    </row>
    <row r="5220" spans="4:14" s="20" customFormat="1" ht="13.5" x14ac:dyDescent="0.45">
      <c r="D5220" s="18"/>
      <c r="E5220" s="18"/>
      <c r="F5220" s="19"/>
      <c r="N5220" s="47"/>
    </row>
    <row r="5221" spans="4:14" s="20" customFormat="1" ht="13.5" x14ac:dyDescent="0.45">
      <c r="D5221" s="18"/>
      <c r="E5221" s="18"/>
      <c r="F5221" s="19"/>
      <c r="N5221" s="47"/>
    </row>
    <row r="5222" spans="4:14" s="20" customFormat="1" ht="13.5" x14ac:dyDescent="0.45">
      <c r="D5222" s="18"/>
      <c r="E5222" s="18"/>
      <c r="F5222" s="19"/>
      <c r="N5222" s="47"/>
    </row>
    <row r="5223" spans="4:14" s="20" customFormat="1" ht="13.5" x14ac:dyDescent="0.45">
      <c r="D5223" s="18"/>
      <c r="E5223" s="18"/>
      <c r="F5223" s="19"/>
      <c r="N5223" s="47"/>
    </row>
    <row r="5224" spans="4:14" s="20" customFormat="1" ht="13.5" x14ac:dyDescent="0.45">
      <c r="D5224" s="18"/>
      <c r="E5224" s="18"/>
      <c r="F5224" s="19"/>
      <c r="N5224" s="47"/>
    </row>
    <row r="5225" spans="4:14" s="20" customFormat="1" ht="13.5" x14ac:dyDescent="0.45">
      <c r="D5225" s="18"/>
      <c r="E5225" s="18"/>
      <c r="F5225" s="19"/>
      <c r="N5225" s="47"/>
    </row>
    <row r="5226" spans="4:14" s="20" customFormat="1" ht="13.5" x14ac:dyDescent="0.45">
      <c r="D5226" s="18"/>
      <c r="E5226" s="18"/>
      <c r="F5226" s="19"/>
      <c r="N5226" s="47"/>
    </row>
    <row r="5227" spans="4:14" s="20" customFormat="1" ht="13.5" x14ac:dyDescent="0.45">
      <c r="D5227" s="18"/>
      <c r="E5227" s="18"/>
      <c r="F5227" s="19"/>
      <c r="N5227" s="47"/>
    </row>
    <row r="5228" spans="4:14" s="20" customFormat="1" ht="13.5" x14ac:dyDescent="0.45">
      <c r="D5228" s="18"/>
      <c r="E5228" s="18"/>
      <c r="F5228" s="19"/>
      <c r="N5228" s="47"/>
    </row>
    <row r="5229" spans="4:14" s="20" customFormat="1" ht="13.5" x14ac:dyDescent="0.45">
      <c r="D5229" s="18"/>
      <c r="E5229" s="18"/>
      <c r="F5229" s="19"/>
      <c r="N5229" s="47"/>
    </row>
    <row r="5230" spans="4:14" s="20" customFormat="1" ht="13.5" x14ac:dyDescent="0.45">
      <c r="D5230" s="18"/>
      <c r="E5230" s="18"/>
      <c r="F5230" s="19"/>
      <c r="N5230" s="47"/>
    </row>
    <row r="5231" spans="4:14" s="20" customFormat="1" ht="13.5" x14ac:dyDescent="0.45">
      <c r="D5231" s="18"/>
      <c r="E5231" s="18"/>
      <c r="F5231" s="19"/>
      <c r="N5231" s="47"/>
    </row>
    <row r="5232" spans="4:14" s="20" customFormat="1" ht="13.5" x14ac:dyDescent="0.45">
      <c r="D5232" s="18"/>
      <c r="E5232" s="18"/>
      <c r="F5232" s="19"/>
      <c r="N5232" s="47"/>
    </row>
    <row r="5233" spans="4:14" s="20" customFormat="1" ht="13.5" x14ac:dyDescent="0.45">
      <c r="D5233" s="18"/>
      <c r="E5233" s="18"/>
      <c r="F5233" s="19"/>
      <c r="N5233" s="47"/>
    </row>
    <row r="5234" spans="4:14" s="20" customFormat="1" ht="13.5" x14ac:dyDescent="0.45">
      <c r="D5234" s="18"/>
      <c r="E5234" s="18"/>
      <c r="F5234" s="19"/>
      <c r="N5234" s="47"/>
    </row>
    <row r="5235" spans="4:14" s="20" customFormat="1" ht="13.5" x14ac:dyDescent="0.45">
      <c r="D5235" s="18"/>
      <c r="E5235" s="18"/>
      <c r="F5235" s="19"/>
      <c r="N5235" s="47"/>
    </row>
    <row r="5236" spans="4:14" s="20" customFormat="1" ht="13.5" x14ac:dyDescent="0.45">
      <c r="D5236" s="18"/>
      <c r="E5236" s="18"/>
      <c r="F5236" s="19"/>
      <c r="N5236" s="47"/>
    </row>
    <row r="5237" spans="4:14" s="20" customFormat="1" ht="13.5" x14ac:dyDescent="0.45">
      <c r="D5237" s="18"/>
      <c r="E5237" s="18"/>
      <c r="F5237" s="19"/>
      <c r="N5237" s="47"/>
    </row>
    <row r="5238" spans="4:14" s="20" customFormat="1" ht="13.5" x14ac:dyDescent="0.45">
      <c r="D5238" s="18"/>
      <c r="E5238" s="18"/>
      <c r="F5238" s="19"/>
      <c r="N5238" s="47"/>
    </row>
    <row r="5239" spans="4:14" s="20" customFormat="1" ht="13.5" x14ac:dyDescent="0.45">
      <c r="D5239" s="18"/>
      <c r="E5239" s="18"/>
      <c r="F5239" s="19"/>
      <c r="N5239" s="47"/>
    </row>
    <row r="5240" spans="4:14" s="20" customFormat="1" ht="13.5" x14ac:dyDescent="0.45">
      <c r="D5240" s="18"/>
      <c r="E5240" s="18"/>
      <c r="F5240" s="19"/>
      <c r="N5240" s="47"/>
    </row>
    <row r="5241" spans="4:14" s="20" customFormat="1" ht="13.5" x14ac:dyDescent="0.45">
      <c r="D5241" s="18"/>
      <c r="E5241" s="18"/>
      <c r="F5241" s="19"/>
      <c r="N5241" s="47"/>
    </row>
    <row r="5242" spans="4:14" s="20" customFormat="1" ht="13.5" x14ac:dyDescent="0.45">
      <c r="D5242" s="18"/>
      <c r="E5242" s="18"/>
      <c r="F5242" s="19"/>
      <c r="N5242" s="47"/>
    </row>
    <row r="5243" spans="4:14" s="20" customFormat="1" ht="13.5" x14ac:dyDescent="0.45">
      <c r="D5243" s="18"/>
      <c r="E5243" s="18"/>
      <c r="F5243" s="19"/>
      <c r="N5243" s="47"/>
    </row>
    <row r="5244" spans="4:14" s="20" customFormat="1" ht="13.5" x14ac:dyDescent="0.45">
      <c r="D5244" s="18"/>
      <c r="E5244" s="18"/>
      <c r="F5244" s="19"/>
      <c r="N5244" s="47"/>
    </row>
    <row r="5245" spans="4:14" s="20" customFormat="1" ht="13.5" x14ac:dyDescent="0.45">
      <c r="D5245" s="18"/>
      <c r="E5245" s="18"/>
      <c r="F5245" s="19"/>
      <c r="N5245" s="47"/>
    </row>
    <row r="5246" spans="4:14" s="20" customFormat="1" ht="13.5" x14ac:dyDescent="0.45">
      <c r="D5246" s="18"/>
      <c r="E5246" s="18"/>
      <c r="F5246" s="19"/>
      <c r="N5246" s="47"/>
    </row>
    <row r="5247" spans="4:14" s="20" customFormat="1" ht="13.5" x14ac:dyDescent="0.45">
      <c r="D5247" s="18"/>
      <c r="E5247" s="18"/>
      <c r="F5247" s="19"/>
      <c r="N5247" s="47"/>
    </row>
    <row r="5248" spans="4:14" s="20" customFormat="1" ht="13.5" x14ac:dyDescent="0.45">
      <c r="D5248" s="18"/>
      <c r="E5248" s="18"/>
      <c r="F5248" s="19"/>
      <c r="N5248" s="47"/>
    </row>
    <row r="5249" spans="4:14" s="20" customFormat="1" ht="13.5" x14ac:dyDescent="0.45">
      <c r="D5249" s="18"/>
      <c r="E5249" s="18"/>
      <c r="F5249" s="19"/>
      <c r="N5249" s="47"/>
    </row>
    <row r="5250" spans="4:14" s="20" customFormat="1" ht="13.5" x14ac:dyDescent="0.45">
      <c r="D5250" s="18"/>
      <c r="E5250" s="18"/>
      <c r="F5250" s="19"/>
      <c r="N5250" s="47"/>
    </row>
    <row r="5251" spans="4:14" s="20" customFormat="1" ht="13.5" x14ac:dyDescent="0.45">
      <c r="D5251" s="18"/>
      <c r="E5251" s="18"/>
      <c r="F5251" s="19"/>
      <c r="N5251" s="47"/>
    </row>
    <row r="5252" spans="4:14" s="20" customFormat="1" ht="13.5" x14ac:dyDescent="0.45">
      <c r="D5252" s="18"/>
      <c r="E5252" s="18"/>
      <c r="F5252" s="19"/>
      <c r="N5252" s="47"/>
    </row>
    <row r="5253" spans="4:14" s="20" customFormat="1" ht="13.5" x14ac:dyDescent="0.45">
      <c r="D5253" s="18"/>
      <c r="E5253" s="18"/>
      <c r="F5253" s="19"/>
      <c r="N5253" s="47"/>
    </row>
    <row r="5254" spans="4:14" s="20" customFormat="1" ht="13.5" x14ac:dyDescent="0.45">
      <c r="D5254" s="18"/>
      <c r="E5254" s="18"/>
      <c r="F5254" s="19"/>
      <c r="N5254" s="47"/>
    </row>
    <row r="5255" spans="4:14" s="20" customFormat="1" ht="13.5" x14ac:dyDescent="0.45">
      <c r="D5255" s="18"/>
      <c r="E5255" s="18"/>
      <c r="F5255" s="19"/>
      <c r="N5255" s="47"/>
    </row>
    <row r="5256" spans="4:14" s="20" customFormat="1" ht="13.5" x14ac:dyDescent="0.45">
      <c r="D5256" s="18"/>
      <c r="E5256" s="18"/>
      <c r="F5256" s="19"/>
      <c r="N5256" s="47"/>
    </row>
    <row r="5257" spans="4:14" s="20" customFormat="1" ht="13.5" x14ac:dyDescent="0.45">
      <c r="D5257" s="18"/>
      <c r="E5257" s="18"/>
      <c r="F5257" s="19"/>
      <c r="N5257" s="47"/>
    </row>
    <row r="5258" spans="4:14" s="20" customFormat="1" ht="13.5" x14ac:dyDescent="0.45">
      <c r="D5258" s="18"/>
      <c r="E5258" s="18"/>
      <c r="F5258" s="19"/>
      <c r="N5258" s="47"/>
    </row>
    <row r="5259" spans="4:14" s="20" customFormat="1" ht="13.5" x14ac:dyDescent="0.45">
      <c r="D5259" s="18"/>
      <c r="E5259" s="18"/>
      <c r="F5259" s="19"/>
      <c r="N5259" s="47"/>
    </row>
    <row r="5260" spans="4:14" s="20" customFormat="1" ht="13.5" x14ac:dyDescent="0.45">
      <c r="D5260" s="18"/>
      <c r="E5260" s="18"/>
      <c r="F5260" s="19"/>
      <c r="N5260" s="47"/>
    </row>
    <row r="5261" spans="4:14" s="20" customFormat="1" ht="13.5" x14ac:dyDescent="0.45">
      <c r="D5261" s="18"/>
      <c r="E5261" s="18"/>
      <c r="F5261" s="19"/>
      <c r="N5261" s="47"/>
    </row>
    <row r="5262" spans="4:14" s="20" customFormat="1" ht="13.5" x14ac:dyDescent="0.45">
      <c r="D5262" s="18"/>
      <c r="E5262" s="18"/>
      <c r="F5262" s="19"/>
      <c r="N5262" s="47"/>
    </row>
    <row r="5263" spans="4:14" s="20" customFormat="1" ht="13.5" x14ac:dyDescent="0.45">
      <c r="D5263" s="18"/>
      <c r="E5263" s="18"/>
      <c r="F5263" s="19"/>
      <c r="N5263" s="47"/>
    </row>
    <row r="5264" spans="4:14" s="20" customFormat="1" ht="13.5" x14ac:dyDescent="0.45">
      <c r="D5264" s="18"/>
      <c r="E5264" s="18"/>
      <c r="F5264" s="19"/>
      <c r="N5264" s="47"/>
    </row>
    <row r="5265" spans="4:14" s="20" customFormat="1" ht="13.5" x14ac:dyDescent="0.45">
      <c r="D5265" s="18"/>
      <c r="E5265" s="18"/>
      <c r="F5265" s="19"/>
      <c r="N5265" s="47"/>
    </row>
    <row r="5266" spans="4:14" s="20" customFormat="1" ht="13.5" x14ac:dyDescent="0.45">
      <c r="D5266" s="18"/>
      <c r="E5266" s="18"/>
      <c r="F5266" s="19"/>
      <c r="N5266" s="47"/>
    </row>
    <row r="5267" spans="4:14" s="20" customFormat="1" ht="13.5" x14ac:dyDescent="0.45">
      <c r="D5267" s="18"/>
      <c r="E5267" s="18"/>
      <c r="F5267" s="19"/>
      <c r="N5267" s="47"/>
    </row>
    <row r="5268" spans="4:14" s="20" customFormat="1" ht="13.5" x14ac:dyDescent="0.45">
      <c r="D5268" s="18"/>
      <c r="E5268" s="18"/>
      <c r="F5268" s="19"/>
      <c r="N5268" s="47"/>
    </row>
    <row r="5269" spans="4:14" s="20" customFormat="1" ht="13.5" x14ac:dyDescent="0.45">
      <c r="D5269" s="18"/>
      <c r="E5269" s="18"/>
      <c r="F5269" s="19"/>
      <c r="N5269" s="47"/>
    </row>
    <row r="5270" spans="4:14" s="20" customFormat="1" ht="13.5" x14ac:dyDescent="0.45">
      <c r="D5270" s="18"/>
      <c r="E5270" s="18"/>
      <c r="F5270" s="19"/>
      <c r="N5270" s="47"/>
    </row>
    <row r="5271" spans="4:14" s="20" customFormat="1" ht="13.5" x14ac:dyDescent="0.45">
      <c r="D5271" s="18"/>
      <c r="E5271" s="18"/>
      <c r="F5271" s="19"/>
      <c r="N5271" s="47"/>
    </row>
    <row r="5272" spans="4:14" s="20" customFormat="1" ht="13.5" x14ac:dyDescent="0.45">
      <c r="D5272" s="18"/>
      <c r="E5272" s="18"/>
      <c r="F5272" s="19"/>
      <c r="N5272" s="47"/>
    </row>
    <row r="5273" spans="4:14" s="20" customFormat="1" ht="13.5" x14ac:dyDescent="0.45">
      <c r="D5273" s="18"/>
      <c r="E5273" s="18"/>
      <c r="F5273" s="19"/>
      <c r="N5273" s="47"/>
    </row>
    <row r="5274" spans="4:14" s="20" customFormat="1" ht="13.5" x14ac:dyDescent="0.45">
      <c r="D5274" s="18"/>
      <c r="E5274" s="18"/>
      <c r="F5274" s="19"/>
      <c r="N5274" s="47"/>
    </row>
    <row r="5275" spans="4:14" s="20" customFormat="1" ht="13.5" x14ac:dyDescent="0.45">
      <c r="D5275" s="18"/>
      <c r="E5275" s="18"/>
      <c r="F5275" s="19"/>
      <c r="N5275" s="47"/>
    </row>
    <row r="5276" spans="4:14" s="20" customFormat="1" ht="13.5" x14ac:dyDescent="0.45">
      <c r="D5276" s="18"/>
      <c r="E5276" s="18"/>
      <c r="F5276" s="19"/>
      <c r="N5276" s="47"/>
    </row>
    <row r="5277" spans="4:14" s="20" customFormat="1" ht="13.5" x14ac:dyDescent="0.45">
      <c r="D5277" s="18"/>
      <c r="E5277" s="18"/>
      <c r="F5277" s="19"/>
      <c r="N5277" s="47"/>
    </row>
    <row r="5278" spans="4:14" s="20" customFormat="1" ht="13.5" x14ac:dyDescent="0.45">
      <c r="D5278" s="18"/>
      <c r="E5278" s="18"/>
      <c r="F5278" s="19"/>
      <c r="N5278" s="47"/>
    </row>
    <row r="5279" spans="4:14" s="20" customFormat="1" ht="13.5" x14ac:dyDescent="0.45">
      <c r="D5279" s="18"/>
      <c r="E5279" s="18"/>
      <c r="F5279" s="19"/>
      <c r="N5279" s="47"/>
    </row>
    <row r="5280" spans="4:14" s="20" customFormat="1" ht="13.5" x14ac:dyDescent="0.45">
      <c r="D5280" s="18"/>
      <c r="E5280" s="18"/>
      <c r="F5280" s="19"/>
      <c r="N5280" s="47"/>
    </row>
    <row r="5281" spans="4:14" s="20" customFormat="1" ht="13.5" x14ac:dyDescent="0.45">
      <c r="D5281" s="18"/>
      <c r="E5281" s="18"/>
      <c r="F5281" s="19"/>
      <c r="N5281" s="47"/>
    </row>
    <row r="5282" spans="4:14" s="20" customFormat="1" ht="13.5" x14ac:dyDescent="0.45">
      <c r="D5282" s="18"/>
      <c r="E5282" s="18"/>
      <c r="F5282" s="19"/>
      <c r="N5282" s="47"/>
    </row>
    <row r="5283" spans="4:14" s="20" customFormat="1" ht="13.5" x14ac:dyDescent="0.45">
      <c r="D5283" s="18"/>
      <c r="E5283" s="18"/>
      <c r="F5283" s="19"/>
      <c r="N5283" s="47"/>
    </row>
    <row r="5284" spans="4:14" s="20" customFormat="1" ht="13.5" x14ac:dyDescent="0.45">
      <c r="D5284" s="18"/>
      <c r="E5284" s="18"/>
      <c r="F5284" s="19"/>
      <c r="N5284" s="47"/>
    </row>
    <row r="5285" spans="4:14" s="20" customFormat="1" ht="13.5" x14ac:dyDescent="0.45">
      <c r="D5285" s="18"/>
      <c r="E5285" s="18"/>
      <c r="F5285" s="19"/>
      <c r="N5285" s="47"/>
    </row>
    <row r="5286" spans="4:14" s="20" customFormat="1" ht="13.5" x14ac:dyDescent="0.45">
      <c r="D5286" s="18"/>
      <c r="E5286" s="18"/>
      <c r="F5286" s="19"/>
      <c r="N5286" s="47"/>
    </row>
    <row r="5287" spans="4:14" s="20" customFormat="1" ht="13.5" x14ac:dyDescent="0.45">
      <c r="D5287" s="18"/>
      <c r="E5287" s="18"/>
      <c r="F5287" s="19"/>
      <c r="N5287" s="47"/>
    </row>
    <row r="5288" spans="4:14" s="20" customFormat="1" ht="13.5" x14ac:dyDescent="0.45">
      <c r="D5288" s="18"/>
      <c r="E5288" s="18"/>
      <c r="F5288" s="19"/>
      <c r="N5288" s="47"/>
    </row>
    <row r="5289" spans="4:14" s="20" customFormat="1" ht="13.5" x14ac:dyDescent="0.45">
      <c r="D5289" s="18"/>
      <c r="E5289" s="18"/>
      <c r="F5289" s="19"/>
      <c r="N5289" s="47"/>
    </row>
    <row r="5290" spans="4:14" s="20" customFormat="1" ht="13.5" x14ac:dyDescent="0.45">
      <c r="D5290" s="18"/>
      <c r="E5290" s="18"/>
      <c r="F5290" s="19"/>
      <c r="N5290" s="47"/>
    </row>
    <row r="5291" spans="4:14" s="20" customFormat="1" ht="13.5" x14ac:dyDescent="0.45">
      <c r="D5291" s="18"/>
      <c r="E5291" s="18"/>
      <c r="F5291" s="19"/>
      <c r="N5291" s="47"/>
    </row>
    <row r="5292" spans="4:14" s="20" customFormat="1" ht="13.5" x14ac:dyDescent="0.45">
      <c r="D5292" s="18"/>
      <c r="E5292" s="18"/>
      <c r="F5292" s="19"/>
      <c r="N5292" s="47"/>
    </row>
    <row r="5293" spans="4:14" s="20" customFormat="1" ht="13.5" x14ac:dyDescent="0.45">
      <c r="D5293" s="18"/>
      <c r="E5293" s="18"/>
      <c r="F5293" s="19"/>
      <c r="N5293" s="47"/>
    </row>
    <row r="5294" spans="4:14" s="20" customFormat="1" ht="13.5" x14ac:dyDescent="0.45">
      <c r="D5294" s="18"/>
      <c r="E5294" s="18"/>
      <c r="F5294" s="19"/>
      <c r="N5294" s="47"/>
    </row>
    <row r="5295" spans="4:14" s="20" customFormat="1" ht="13.5" x14ac:dyDescent="0.45">
      <c r="D5295" s="18"/>
      <c r="E5295" s="18"/>
      <c r="F5295" s="19"/>
      <c r="N5295" s="47"/>
    </row>
    <row r="5296" spans="4:14" s="20" customFormat="1" ht="13.5" x14ac:dyDescent="0.45">
      <c r="D5296" s="18"/>
      <c r="E5296" s="18"/>
      <c r="F5296" s="19"/>
      <c r="N5296" s="47"/>
    </row>
    <row r="5297" spans="4:14" s="20" customFormat="1" ht="13.5" x14ac:dyDescent="0.45">
      <c r="D5297" s="18"/>
      <c r="E5297" s="18"/>
      <c r="F5297" s="19"/>
      <c r="N5297" s="47"/>
    </row>
    <row r="5298" spans="4:14" s="20" customFormat="1" ht="13.5" x14ac:dyDescent="0.45">
      <c r="D5298" s="18"/>
      <c r="E5298" s="18"/>
      <c r="F5298" s="19"/>
      <c r="N5298" s="47"/>
    </row>
    <row r="5299" spans="4:14" s="20" customFormat="1" ht="13.5" x14ac:dyDescent="0.45">
      <c r="D5299" s="18"/>
      <c r="E5299" s="18"/>
      <c r="F5299" s="19"/>
      <c r="N5299" s="47"/>
    </row>
    <row r="5300" spans="4:14" s="20" customFormat="1" ht="13.5" x14ac:dyDescent="0.45">
      <c r="D5300" s="18"/>
      <c r="E5300" s="18"/>
      <c r="F5300" s="19"/>
      <c r="N5300" s="47"/>
    </row>
    <row r="5301" spans="4:14" s="20" customFormat="1" ht="13.5" x14ac:dyDescent="0.45">
      <c r="D5301" s="18"/>
      <c r="E5301" s="18"/>
      <c r="F5301" s="19"/>
      <c r="N5301" s="47"/>
    </row>
    <row r="5302" spans="4:14" s="20" customFormat="1" ht="13.5" x14ac:dyDescent="0.45">
      <c r="D5302" s="18"/>
      <c r="E5302" s="18"/>
      <c r="F5302" s="19"/>
      <c r="N5302" s="47"/>
    </row>
    <row r="5303" spans="4:14" s="20" customFormat="1" ht="13.5" x14ac:dyDescent="0.45">
      <c r="D5303" s="18"/>
      <c r="E5303" s="18"/>
      <c r="F5303" s="19"/>
      <c r="N5303" s="47"/>
    </row>
    <row r="5304" spans="4:14" s="20" customFormat="1" ht="13.5" x14ac:dyDescent="0.45">
      <c r="D5304" s="18"/>
      <c r="E5304" s="18"/>
      <c r="F5304" s="19"/>
      <c r="N5304" s="47"/>
    </row>
    <row r="5305" spans="4:14" s="20" customFormat="1" ht="13.5" x14ac:dyDescent="0.45">
      <c r="D5305" s="18"/>
      <c r="E5305" s="18"/>
      <c r="F5305" s="19"/>
      <c r="N5305" s="47"/>
    </row>
    <row r="5306" spans="4:14" s="20" customFormat="1" ht="13.5" x14ac:dyDescent="0.45">
      <c r="D5306" s="18"/>
      <c r="E5306" s="18"/>
      <c r="F5306" s="19"/>
      <c r="N5306" s="47"/>
    </row>
    <row r="5307" spans="4:14" s="20" customFormat="1" ht="13.5" x14ac:dyDescent="0.45">
      <c r="D5307" s="18"/>
      <c r="E5307" s="18"/>
      <c r="F5307" s="19"/>
      <c r="N5307" s="47"/>
    </row>
    <row r="5308" spans="4:14" s="20" customFormat="1" ht="13.5" x14ac:dyDescent="0.45">
      <c r="D5308" s="18"/>
      <c r="E5308" s="18"/>
      <c r="F5308" s="19"/>
      <c r="N5308" s="47"/>
    </row>
    <row r="5309" spans="4:14" s="20" customFormat="1" ht="13.5" x14ac:dyDescent="0.45">
      <c r="D5309" s="18"/>
      <c r="E5309" s="18"/>
      <c r="F5309" s="19"/>
      <c r="N5309" s="47"/>
    </row>
    <row r="5310" spans="4:14" s="20" customFormat="1" ht="13.5" x14ac:dyDescent="0.45">
      <c r="D5310" s="18"/>
      <c r="E5310" s="18"/>
      <c r="F5310" s="19"/>
      <c r="N5310" s="47"/>
    </row>
    <row r="5311" spans="4:14" s="20" customFormat="1" ht="13.5" x14ac:dyDescent="0.45">
      <c r="D5311" s="18"/>
      <c r="E5311" s="18"/>
      <c r="F5311" s="19"/>
      <c r="N5311" s="47"/>
    </row>
    <row r="5312" spans="4:14" s="20" customFormat="1" ht="13.5" x14ac:dyDescent="0.45">
      <c r="D5312" s="18"/>
      <c r="E5312" s="18"/>
      <c r="F5312" s="19"/>
      <c r="N5312" s="47"/>
    </row>
    <row r="5313" spans="4:14" s="20" customFormat="1" ht="13.5" x14ac:dyDescent="0.45">
      <c r="D5313" s="18"/>
      <c r="E5313" s="18"/>
      <c r="F5313" s="19"/>
      <c r="N5313" s="47"/>
    </row>
    <row r="5314" spans="4:14" s="20" customFormat="1" ht="13.5" x14ac:dyDescent="0.45">
      <c r="D5314" s="18"/>
      <c r="E5314" s="18"/>
      <c r="F5314" s="19"/>
      <c r="N5314" s="47"/>
    </row>
    <row r="5315" spans="4:14" s="20" customFormat="1" ht="13.5" x14ac:dyDescent="0.45">
      <c r="D5315" s="18"/>
      <c r="E5315" s="18"/>
      <c r="F5315" s="19"/>
      <c r="N5315" s="47"/>
    </row>
    <row r="5316" spans="4:14" s="20" customFormat="1" ht="13.5" x14ac:dyDescent="0.45">
      <c r="D5316" s="18"/>
      <c r="E5316" s="18"/>
      <c r="F5316" s="19"/>
      <c r="N5316" s="47"/>
    </row>
    <row r="5317" spans="4:14" s="20" customFormat="1" ht="13.5" x14ac:dyDescent="0.45">
      <c r="D5317" s="18"/>
      <c r="E5317" s="18"/>
      <c r="F5317" s="19"/>
      <c r="N5317" s="47"/>
    </row>
    <row r="5318" spans="4:14" s="20" customFormat="1" ht="13.5" x14ac:dyDescent="0.45">
      <c r="D5318" s="18"/>
      <c r="E5318" s="18"/>
      <c r="F5318" s="19"/>
      <c r="N5318" s="47"/>
    </row>
    <row r="5319" spans="4:14" s="20" customFormat="1" ht="13.5" x14ac:dyDescent="0.45">
      <c r="D5319" s="18"/>
      <c r="E5319" s="18"/>
      <c r="F5319" s="19"/>
      <c r="N5319" s="47"/>
    </row>
    <row r="5320" spans="4:14" s="20" customFormat="1" ht="13.5" x14ac:dyDescent="0.45">
      <c r="D5320" s="18"/>
      <c r="E5320" s="18"/>
      <c r="F5320" s="19"/>
      <c r="N5320" s="47"/>
    </row>
    <row r="5321" spans="4:14" s="20" customFormat="1" ht="13.5" x14ac:dyDescent="0.45">
      <c r="D5321" s="18"/>
      <c r="E5321" s="18"/>
      <c r="F5321" s="19"/>
      <c r="N5321" s="47"/>
    </row>
    <row r="5322" spans="4:14" s="20" customFormat="1" ht="13.5" x14ac:dyDescent="0.45">
      <c r="D5322" s="18"/>
      <c r="E5322" s="18"/>
      <c r="F5322" s="19"/>
      <c r="N5322" s="47"/>
    </row>
    <row r="5323" spans="4:14" s="20" customFormat="1" ht="13.5" x14ac:dyDescent="0.45">
      <c r="D5323" s="18"/>
      <c r="E5323" s="18"/>
      <c r="F5323" s="19"/>
      <c r="N5323" s="47"/>
    </row>
    <row r="5324" spans="4:14" s="20" customFormat="1" ht="13.5" x14ac:dyDescent="0.45">
      <c r="D5324" s="18"/>
      <c r="E5324" s="18"/>
      <c r="F5324" s="19"/>
      <c r="N5324" s="47"/>
    </row>
    <row r="5325" spans="4:14" s="20" customFormat="1" ht="13.5" x14ac:dyDescent="0.45">
      <c r="D5325" s="18"/>
      <c r="E5325" s="18"/>
      <c r="F5325" s="19"/>
      <c r="N5325" s="47"/>
    </row>
    <row r="5326" spans="4:14" s="20" customFormat="1" ht="13.5" x14ac:dyDescent="0.45">
      <c r="D5326" s="18"/>
      <c r="E5326" s="18"/>
      <c r="F5326" s="19"/>
      <c r="N5326" s="47"/>
    </row>
    <row r="5327" spans="4:14" s="20" customFormat="1" ht="13.5" x14ac:dyDescent="0.45">
      <c r="D5327" s="18"/>
      <c r="E5327" s="18"/>
      <c r="F5327" s="19"/>
      <c r="N5327" s="47"/>
    </row>
    <row r="5328" spans="4:14" s="20" customFormat="1" ht="13.5" x14ac:dyDescent="0.45">
      <c r="D5328" s="18"/>
      <c r="E5328" s="18"/>
      <c r="F5328" s="19"/>
      <c r="N5328" s="47"/>
    </row>
    <row r="5329" spans="4:14" s="20" customFormat="1" ht="13.5" x14ac:dyDescent="0.45">
      <c r="D5329" s="18"/>
      <c r="E5329" s="18"/>
      <c r="F5329" s="19"/>
      <c r="N5329" s="47"/>
    </row>
    <row r="5330" spans="4:14" s="20" customFormat="1" ht="13.5" x14ac:dyDescent="0.45">
      <c r="D5330" s="18"/>
      <c r="E5330" s="18"/>
      <c r="F5330" s="19"/>
      <c r="N5330" s="47"/>
    </row>
    <row r="5331" spans="4:14" s="20" customFormat="1" ht="13.5" x14ac:dyDescent="0.45">
      <c r="D5331" s="18"/>
      <c r="E5331" s="18"/>
      <c r="F5331" s="19"/>
      <c r="N5331" s="47"/>
    </row>
    <row r="5332" spans="4:14" s="20" customFormat="1" ht="13.5" x14ac:dyDescent="0.45">
      <c r="D5332" s="18"/>
      <c r="E5332" s="18"/>
      <c r="F5332" s="19"/>
      <c r="N5332" s="47"/>
    </row>
    <row r="5333" spans="4:14" s="20" customFormat="1" ht="13.5" x14ac:dyDescent="0.45">
      <c r="D5333" s="18"/>
      <c r="E5333" s="18"/>
      <c r="F5333" s="19"/>
      <c r="N5333" s="47"/>
    </row>
    <row r="5334" spans="4:14" s="20" customFormat="1" ht="13.5" x14ac:dyDescent="0.45">
      <c r="D5334" s="18"/>
      <c r="E5334" s="18"/>
      <c r="F5334" s="19"/>
      <c r="N5334" s="47"/>
    </row>
    <row r="5335" spans="4:14" s="20" customFormat="1" ht="13.5" x14ac:dyDescent="0.45">
      <c r="D5335" s="18"/>
      <c r="E5335" s="18"/>
      <c r="F5335" s="19"/>
      <c r="N5335" s="47"/>
    </row>
    <row r="5336" spans="4:14" s="20" customFormat="1" ht="13.5" x14ac:dyDescent="0.45">
      <c r="D5336" s="18"/>
      <c r="E5336" s="18"/>
      <c r="F5336" s="19"/>
      <c r="N5336" s="47"/>
    </row>
    <row r="5337" spans="4:14" s="20" customFormat="1" ht="13.5" x14ac:dyDescent="0.45">
      <c r="D5337" s="18"/>
      <c r="E5337" s="18"/>
      <c r="F5337" s="19"/>
      <c r="N5337" s="47"/>
    </row>
    <row r="5338" spans="4:14" s="20" customFormat="1" ht="13.5" x14ac:dyDescent="0.45">
      <c r="D5338" s="18"/>
      <c r="E5338" s="18"/>
      <c r="F5338" s="19"/>
      <c r="N5338" s="47"/>
    </row>
    <row r="5339" spans="4:14" s="20" customFormat="1" ht="13.5" x14ac:dyDescent="0.45">
      <c r="D5339" s="18"/>
      <c r="E5339" s="18"/>
      <c r="F5339" s="19"/>
      <c r="N5339" s="47"/>
    </row>
    <row r="5340" spans="4:14" s="20" customFormat="1" ht="13.5" x14ac:dyDescent="0.45">
      <c r="D5340" s="18"/>
      <c r="E5340" s="18"/>
      <c r="F5340" s="19"/>
      <c r="N5340" s="47"/>
    </row>
    <row r="5341" spans="4:14" s="20" customFormat="1" ht="13.5" x14ac:dyDescent="0.45">
      <c r="D5341" s="18"/>
      <c r="E5341" s="18"/>
      <c r="F5341" s="19"/>
      <c r="N5341" s="47"/>
    </row>
    <row r="5342" spans="4:14" s="20" customFormat="1" ht="13.5" x14ac:dyDescent="0.45">
      <c r="D5342" s="18"/>
      <c r="E5342" s="18"/>
      <c r="F5342" s="19"/>
      <c r="N5342" s="47"/>
    </row>
    <row r="5343" spans="4:14" s="20" customFormat="1" ht="13.5" x14ac:dyDescent="0.45">
      <c r="D5343" s="18"/>
      <c r="E5343" s="18"/>
      <c r="F5343" s="19"/>
      <c r="N5343" s="47"/>
    </row>
    <row r="5344" spans="4:14" s="20" customFormat="1" ht="13.5" x14ac:dyDescent="0.45">
      <c r="D5344" s="18"/>
      <c r="E5344" s="18"/>
      <c r="F5344" s="19"/>
      <c r="N5344" s="47"/>
    </row>
    <row r="5345" spans="4:14" s="20" customFormat="1" ht="13.5" x14ac:dyDescent="0.45">
      <c r="D5345" s="18"/>
      <c r="E5345" s="18"/>
      <c r="F5345" s="19"/>
      <c r="N5345" s="47"/>
    </row>
    <row r="5346" spans="4:14" s="20" customFormat="1" ht="13.5" x14ac:dyDescent="0.45">
      <c r="D5346" s="18"/>
      <c r="E5346" s="18"/>
      <c r="F5346" s="19"/>
      <c r="N5346" s="47"/>
    </row>
    <row r="5347" spans="4:14" s="20" customFormat="1" ht="13.5" x14ac:dyDescent="0.45">
      <c r="D5347" s="18"/>
      <c r="E5347" s="18"/>
      <c r="F5347" s="19"/>
      <c r="N5347" s="47"/>
    </row>
    <row r="5348" spans="4:14" s="20" customFormat="1" ht="13.5" x14ac:dyDescent="0.45">
      <c r="D5348" s="18"/>
      <c r="E5348" s="18"/>
      <c r="F5348" s="19"/>
      <c r="N5348" s="47"/>
    </row>
    <row r="5349" spans="4:14" s="20" customFormat="1" ht="13.5" x14ac:dyDescent="0.45">
      <c r="D5349" s="18"/>
      <c r="E5349" s="18"/>
      <c r="F5349" s="19"/>
      <c r="N5349" s="47"/>
    </row>
    <row r="5350" spans="4:14" s="20" customFormat="1" ht="13.5" x14ac:dyDescent="0.45">
      <c r="D5350" s="18"/>
      <c r="E5350" s="18"/>
      <c r="F5350" s="19"/>
      <c r="N5350" s="47"/>
    </row>
    <row r="5351" spans="4:14" s="20" customFormat="1" ht="13.5" x14ac:dyDescent="0.45">
      <c r="D5351" s="18"/>
      <c r="E5351" s="18"/>
      <c r="F5351" s="19"/>
      <c r="N5351" s="47"/>
    </row>
    <row r="5352" spans="4:14" s="20" customFormat="1" ht="13.5" x14ac:dyDescent="0.45">
      <c r="D5352" s="18"/>
      <c r="E5352" s="18"/>
      <c r="F5352" s="19"/>
      <c r="N5352" s="47"/>
    </row>
    <row r="5353" spans="4:14" s="20" customFormat="1" ht="13.5" x14ac:dyDescent="0.45">
      <c r="D5353" s="18"/>
      <c r="E5353" s="18"/>
      <c r="F5353" s="19"/>
      <c r="N5353" s="47"/>
    </row>
    <row r="5354" spans="4:14" s="20" customFormat="1" ht="13.5" x14ac:dyDescent="0.45">
      <c r="D5354" s="18"/>
      <c r="E5354" s="18"/>
      <c r="F5354" s="19"/>
      <c r="N5354" s="47"/>
    </row>
    <row r="5355" spans="4:14" s="20" customFormat="1" ht="13.5" x14ac:dyDescent="0.45">
      <c r="D5355" s="18"/>
      <c r="E5355" s="18"/>
      <c r="F5355" s="19"/>
      <c r="N5355" s="47"/>
    </row>
    <row r="5356" spans="4:14" s="20" customFormat="1" ht="13.5" x14ac:dyDescent="0.45">
      <c r="D5356" s="18"/>
      <c r="E5356" s="18"/>
      <c r="F5356" s="19"/>
      <c r="N5356" s="47"/>
    </row>
    <row r="5357" spans="4:14" s="20" customFormat="1" ht="13.5" x14ac:dyDescent="0.45">
      <c r="D5357" s="18"/>
      <c r="E5357" s="18"/>
      <c r="F5357" s="19"/>
      <c r="N5357" s="47"/>
    </row>
    <row r="5358" spans="4:14" s="20" customFormat="1" ht="13.5" x14ac:dyDescent="0.45">
      <c r="D5358" s="18"/>
      <c r="E5358" s="18"/>
      <c r="F5358" s="19"/>
      <c r="N5358" s="47"/>
    </row>
    <row r="5359" spans="4:14" s="20" customFormat="1" ht="13.5" x14ac:dyDescent="0.45">
      <c r="D5359" s="18"/>
      <c r="E5359" s="18"/>
      <c r="F5359" s="19"/>
      <c r="N5359" s="47"/>
    </row>
    <row r="5360" spans="4:14" s="20" customFormat="1" ht="13.5" x14ac:dyDescent="0.45">
      <c r="D5360" s="18"/>
      <c r="E5360" s="18"/>
      <c r="F5360" s="19"/>
      <c r="N5360" s="47"/>
    </row>
    <row r="5361" spans="4:14" s="20" customFormat="1" ht="13.5" x14ac:dyDescent="0.45">
      <c r="D5361" s="18"/>
      <c r="E5361" s="18"/>
      <c r="F5361" s="19"/>
      <c r="N5361" s="47"/>
    </row>
    <row r="5362" spans="4:14" s="20" customFormat="1" ht="13.5" x14ac:dyDescent="0.45">
      <c r="D5362" s="18"/>
      <c r="E5362" s="18"/>
      <c r="F5362" s="19"/>
      <c r="N5362" s="47"/>
    </row>
    <row r="5363" spans="4:14" s="20" customFormat="1" ht="13.5" x14ac:dyDescent="0.45">
      <c r="D5363" s="18"/>
      <c r="E5363" s="18"/>
      <c r="F5363" s="19"/>
      <c r="N5363" s="47"/>
    </row>
    <row r="5364" spans="4:14" s="20" customFormat="1" ht="13.5" x14ac:dyDescent="0.45">
      <c r="D5364" s="18"/>
      <c r="E5364" s="18"/>
      <c r="F5364" s="19"/>
      <c r="N5364" s="47"/>
    </row>
    <row r="5365" spans="4:14" s="20" customFormat="1" ht="13.5" x14ac:dyDescent="0.45">
      <c r="D5365" s="18"/>
      <c r="E5365" s="18"/>
      <c r="F5365" s="19"/>
      <c r="N5365" s="47"/>
    </row>
    <row r="5366" spans="4:14" s="20" customFormat="1" ht="13.5" x14ac:dyDescent="0.45">
      <c r="D5366" s="18"/>
      <c r="E5366" s="18"/>
      <c r="F5366" s="19"/>
      <c r="N5366" s="47"/>
    </row>
    <row r="5367" spans="4:14" s="20" customFormat="1" ht="13.5" x14ac:dyDescent="0.45">
      <c r="D5367" s="18"/>
      <c r="E5367" s="18"/>
      <c r="F5367" s="19"/>
      <c r="N5367" s="47"/>
    </row>
    <row r="5368" spans="4:14" s="20" customFormat="1" ht="13.5" x14ac:dyDescent="0.45">
      <c r="D5368" s="18"/>
      <c r="E5368" s="18"/>
      <c r="F5368" s="19"/>
      <c r="N5368" s="47"/>
    </row>
    <row r="5369" spans="4:14" s="20" customFormat="1" ht="13.5" x14ac:dyDescent="0.45">
      <c r="D5369" s="18"/>
      <c r="E5369" s="18"/>
      <c r="F5369" s="19"/>
      <c r="N5369" s="47"/>
    </row>
    <row r="5370" spans="4:14" s="20" customFormat="1" ht="13.5" x14ac:dyDescent="0.45">
      <c r="D5370" s="18"/>
      <c r="E5370" s="18"/>
      <c r="F5370" s="19"/>
      <c r="N5370" s="47"/>
    </row>
    <row r="5371" spans="4:14" s="20" customFormat="1" ht="13.5" x14ac:dyDescent="0.45">
      <c r="D5371" s="18"/>
      <c r="E5371" s="18"/>
      <c r="F5371" s="19"/>
      <c r="N5371" s="47"/>
    </row>
    <row r="5372" spans="4:14" s="20" customFormat="1" ht="13.5" x14ac:dyDescent="0.45">
      <c r="D5372" s="18"/>
      <c r="E5372" s="18"/>
      <c r="F5372" s="19"/>
      <c r="N5372" s="47"/>
    </row>
    <row r="5373" spans="4:14" s="20" customFormat="1" ht="13.5" x14ac:dyDescent="0.45">
      <c r="D5373" s="18"/>
      <c r="E5373" s="18"/>
      <c r="F5373" s="19"/>
      <c r="N5373" s="47"/>
    </row>
    <row r="5374" spans="4:14" s="20" customFormat="1" ht="13.5" x14ac:dyDescent="0.45">
      <c r="D5374" s="18"/>
      <c r="E5374" s="18"/>
      <c r="F5374" s="19"/>
      <c r="N5374" s="47"/>
    </row>
    <row r="5375" spans="4:14" s="20" customFormat="1" ht="13.5" x14ac:dyDescent="0.45">
      <c r="D5375" s="18"/>
      <c r="E5375" s="18"/>
      <c r="F5375" s="19"/>
      <c r="N5375" s="47"/>
    </row>
    <row r="5376" spans="4:14" s="20" customFormat="1" ht="13.5" x14ac:dyDescent="0.45">
      <c r="D5376" s="18"/>
      <c r="E5376" s="18"/>
      <c r="F5376" s="19"/>
      <c r="N5376" s="47"/>
    </row>
    <row r="5377" spans="4:14" s="20" customFormat="1" ht="13.5" x14ac:dyDescent="0.45">
      <c r="D5377" s="18"/>
      <c r="E5377" s="18"/>
      <c r="F5377" s="19"/>
      <c r="N5377" s="47"/>
    </row>
    <row r="5378" spans="4:14" s="20" customFormat="1" ht="13.5" x14ac:dyDescent="0.45">
      <c r="D5378" s="18"/>
      <c r="E5378" s="18"/>
      <c r="F5378" s="19"/>
      <c r="N5378" s="47"/>
    </row>
    <row r="5379" spans="4:14" s="20" customFormat="1" ht="13.5" x14ac:dyDescent="0.45">
      <c r="D5379" s="18"/>
      <c r="E5379" s="18"/>
      <c r="F5379" s="19"/>
      <c r="N5379" s="47"/>
    </row>
    <row r="5380" spans="4:14" s="20" customFormat="1" ht="13.5" x14ac:dyDescent="0.45">
      <c r="D5380" s="18"/>
      <c r="E5380" s="18"/>
      <c r="F5380" s="19"/>
      <c r="N5380" s="47"/>
    </row>
    <row r="5381" spans="4:14" s="20" customFormat="1" ht="13.5" x14ac:dyDescent="0.45">
      <c r="D5381" s="18"/>
      <c r="E5381" s="18"/>
      <c r="F5381" s="19"/>
      <c r="N5381" s="47"/>
    </row>
    <row r="5382" spans="4:14" s="20" customFormat="1" ht="13.5" x14ac:dyDescent="0.45">
      <c r="D5382" s="18"/>
      <c r="E5382" s="18"/>
      <c r="F5382" s="19"/>
      <c r="N5382" s="47"/>
    </row>
    <row r="5383" spans="4:14" s="20" customFormat="1" ht="13.5" x14ac:dyDescent="0.45">
      <c r="D5383" s="18"/>
      <c r="E5383" s="18"/>
      <c r="F5383" s="19"/>
      <c r="N5383" s="47"/>
    </row>
    <row r="5384" spans="4:14" s="20" customFormat="1" ht="13.5" x14ac:dyDescent="0.45">
      <c r="D5384" s="18"/>
      <c r="E5384" s="18"/>
      <c r="F5384" s="19"/>
      <c r="N5384" s="47"/>
    </row>
    <row r="5385" spans="4:14" s="20" customFormat="1" ht="13.5" x14ac:dyDescent="0.45">
      <c r="D5385" s="18"/>
      <c r="E5385" s="18"/>
      <c r="F5385" s="19"/>
      <c r="N5385" s="47"/>
    </row>
    <row r="5386" spans="4:14" s="20" customFormat="1" ht="13.5" x14ac:dyDescent="0.45">
      <c r="D5386" s="18"/>
      <c r="E5386" s="18"/>
      <c r="F5386" s="19"/>
      <c r="N5386" s="47"/>
    </row>
    <row r="5387" spans="4:14" s="20" customFormat="1" ht="13.5" x14ac:dyDescent="0.45">
      <c r="D5387" s="18"/>
      <c r="E5387" s="18"/>
      <c r="F5387" s="19"/>
      <c r="N5387" s="47"/>
    </row>
    <row r="5388" spans="4:14" s="20" customFormat="1" ht="13.5" x14ac:dyDescent="0.45">
      <c r="D5388" s="18"/>
      <c r="E5388" s="18"/>
      <c r="F5388" s="19"/>
      <c r="N5388" s="47"/>
    </row>
    <row r="5389" spans="4:14" s="20" customFormat="1" ht="13.5" x14ac:dyDescent="0.45">
      <c r="D5389" s="18"/>
      <c r="E5389" s="18"/>
      <c r="F5389" s="19"/>
      <c r="N5389" s="47"/>
    </row>
    <row r="5390" spans="4:14" s="20" customFormat="1" ht="13.5" x14ac:dyDescent="0.45">
      <c r="D5390" s="18"/>
      <c r="E5390" s="18"/>
      <c r="F5390" s="19"/>
      <c r="N5390" s="47"/>
    </row>
    <row r="5391" spans="4:14" s="20" customFormat="1" ht="13.5" x14ac:dyDescent="0.45">
      <c r="D5391" s="18"/>
      <c r="E5391" s="18"/>
      <c r="F5391" s="19"/>
      <c r="N5391" s="47"/>
    </row>
    <row r="5392" spans="4:14" s="20" customFormat="1" ht="13.5" x14ac:dyDescent="0.45">
      <c r="D5392" s="18"/>
      <c r="E5392" s="18"/>
      <c r="F5392" s="19"/>
      <c r="N5392" s="47"/>
    </row>
    <row r="5393" spans="4:14" s="20" customFormat="1" ht="13.5" x14ac:dyDescent="0.45">
      <c r="D5393" s="18"/>
      <c r="E5393" s="18"/>
      <c r="F5393" s="19"/>
      <c r="N5393" s="47"/>
    </row>
    <row r="5394" spans="4:14" s="20" customFormat="1" ht="13.5" x14ac:dyDescent="0.45">
      <c r="D5394" s="18"/>
      <c r="E5394" s="18"/>
      <c r="F5394" s="19"/>
      <c r="N5394" s="47"/>
    </row>
    <row r="5395" spans="4:14" s="20" customFormat="1" ht="13.5" x14ac:dyDescent="0.45">
      <c r="D5395" s="18"/>
      <c r="E5395" s="18"/>
      <c r="F5395" s="19"/>
      <c r="N5395" s="47"/>
    </row>
    <row r="5396" spans="4:14" s="20" customFormat="1" ht="13.5" x14ac:dyDescent="0.45">
      <c r="D5396" s="18"/>
      <c r="E5396" s="18"/>
      <c r="F5396" s="19"/>
      <c r="N5396" s="47"/>
    </row>
    <row r="5397" spans="4:14" s="20" customFormat="1" ht="13.5" x14ac:dyDescent="0.45">
      <c r="D5397" s="18"/>
      <c r="E5397" s="18"/>
      <c r="F5397" s="19"/>
      <c r="N5397" s="47"/>
    </row>
    <row r="5398" spans="4:14" s="20" customFormat="1" ht="13.5" x14ac:dyDescent="0.45">
      <c r="D5398" s="18"/>
      <c r="E5398" s="18"/>
      <c r="F5398" s="19"/>
      <c r="N5398" s="47"/>
    </row>
    <row r="5399" spans="4:14" s="20" customFormat="1" ht="13.5" x14ac:dyDescent="0.45">
      <c r="D5399" s="18"/>
      <c r="E5399" s="18"/>
      <c r="F5399" s="19"/>
      <c r="N5399" s="47"/>
    </row>
    <row r="5400" spans="4:14" s="20" customFormat="1" ht="13.5" x14ac:dyDescent="0.45">
      <c r="D5400" s="18"/>
      <c r="E5400" s="18"/>
      <c r="F5400" s="19"/>
      <c r="N5400" s="47"/>
    </row>
    <row r="5401" spans="4:14" s="20" customFormat="1" ht="13.5" x14ac:dyDescent="0.45">
      <c r="D5401" s="18"/>
      <c r="E5401" s="18"/>
      <c r="F5401" s="19"/>
      <c r="N5401" s="47"/>
    </row>
    <row r="5402" spans="4:14" s="20" customFormat="1" ht="13.5" x14ac:dyDescent="0.45">
      <c r="D5402" s="18"/>
      <c r="E5402" s="18"/>
      <c r="F5402" s="19"/>
      <c r="N5402" s="47"/>
    </row>
    <row r="5403" spans="4:14" s="20" customFormat="1" ht="13.5" x14ac:dyDescent="0.45">
      <c r="D5403" s="18"/>
      <c r="E5403" s="18"/>
      <c r="F5403" s="19"/>
      <c r="N5403" s="47"/>
    </row>
    <row r="5404" spans="4:14" s="20" customFormat="1" ht="13.5" x14ac:dyDescent="0.45">
      <c r="D5404" s="18"/>
      <c r="E5404" s="18"/>
      <c r="F5404" s="19"/>
      <c r="N5404" s="47"/>
    </row>
    <row r="5405" spans="4:14" s="20" customFormat="1" ht="13.5" x14ac:dyDescent="0.45">
      <c r="D5405" s="18"/>
      <c r="E5405" s="18"/>
      <c r="F5405" s="19"/>
      <c r="N5405" s="47"/>
    </row>
    <row r="5406" spans="4:14" s="20" customFormat="1" ht="13.5" x14ac:dyDescent="0.45">
      <c r="D5406" s="18"/>
      <c r="E5406" s="18"/>
      <c r="F5406" s="19"/>
      <c r="N5406" s="47"/>
    </row>
    <row r="5407" spans="4:14" s="20" customFormat="1" ht="13.5" x14ac:dyDescent="0.45">
      <c r="D5407" s="18"/>
      <c r="E5407" s="18"/>
      <c r="F5407" s="19"/>
      <c r="N5407" s="47"/>
    </row>
    <row r="5408" spans="4:14" s="20" customFormat="1" ht="13.5" x14ac:dyDescent="0.45">
      <c r="D5408" s="18"/>
      <c r="E5408" s="18"/>
      <c r="F5408" s="19"/>
      <c r="N5408" s="47"/>
    </row>
    <row r="5409" spans="4:14" s="20" customFormat="1" ht="13.5" x14ac:dyDescent="0.45">
      <c r="D5409" s="18"/>
      <c r="E5409" s="18"/>
      <c r="F5409" s="19"/>
      <c r="N5409" s="47"/>
    </row>
    <row r="5410" spans="4:14" s="20" customFormat="1" ht="13.5" x14ac:dyDescent="0.45">
      <c r="D5410" s="18"/>
      <c r="E5410" s="18"/>
      <c r="F5410" s="19"/>
      <c r="N5410" s="47"/>
    </row>
    <row r="5411" spans="4:14" s="20" customFormat="1" ht="13.5" x14ac:dyDescent="0.45">
      <c r="D5411" s="18"/>
      <c r="E5411" s="18"/>
      <c r="F5411" s="19"/>
      <c r="N5411" s="47"/>
    </row>
    <row r="5412" spans="4:14" s="20" customFormat="1" ht="13.5" x14ac:dyDescent="0.45">
      <c r="D5412" s="18"/>
      <c r="E5412" s="18"/>
      <c r="F5412" s="19"/>
      <c r="N5412" s="47"/>
    </row>
    <row r="5413" spans="4:14" s="20" customFormat="1" ht="13.5" x14ac:dyDescent="0.45">
      <c r="D5413" s="18"/>
      <c r="E5413" s="18"/>
      <c r="F5413" s="19"/>
      <c r="N5413" s="47"/>
    </row>
    <row r="5414" spans="4:14" s="20" customFormat="1" ht="13.5" x14ac:dyDescent="0.45">
      <c r="D5414" s="18"/>
      <c r="E5414" s="18"/>
      <c r="F5414" s="19"/>
      <c r="N5414" s="47"/>
    </row>
    <row r="5415" spans="4:14" s="20" customFormat="1" ht="13.5" x14ac:dyDescent="0.45">
      <c r="D5415" s="18"/>
      <c r="E5415" s="18"/>
      <c r="F5415" s="19"/>
      <c r="N5415" s="47"/>
    </row>
    <row r="5416" spans="4:14" s="20" customFormat="1" ht="13.5" x14ac:dyDescent="0.45">
      <c r="D5416" s="18"/>
      <c r="E5416" s="18"/>
      <c r="F5416" s="19"/>
      <c r="N5416" s="47"/>
    </row>
    <row r="5417" spans="4:14" s="20" customFormat="1" ht="13.5" x14ac:dyDescent="0.45">
      <c r="D5417" s="18"/>
      <c r="E5417" s="18"/>
      <c r="F5417" s="19"/>
      <c r="N5417" s="47"/>
    </row>
    <row r="5418" spans="4:14" s="20" customFormat="1" ht="13.5" x14ac:dyDescent="0.45">
      <c r="D5418" s="18"/>
      <c r="E5418" s="18"/>
      <c r="F5418" s="19"/>
      <c r="N5418" s="47"/>
    </row>
    <row r="5419" spans="4:14" s="20" customFormat="1" ht="13.5" x14ac:dyDescent="0.45">
      <c r="D5419" s="18"/>
      <c r="E5419" s="18"/>
      <c r="F5419" s="19"/>
      <c r="N5419" s="47"/>
    </row>
    <row r="5420" spans="4:14" s="20" customFormat="1" ht="13.5" x14ac:dyDescent="0.45">
      <c r="D5420" s="18"/>
      <c r="E5420" s="18"/>
      <c r="F5420" s="19"/>
      <c r="N5420" s="47"/>
    </row>
    <row r="5421" spans="4:14" s="20" customFormat="1" ht="13.5" x14ac:dyDescent="0.45">
      <c r="D5421" s="18"/>
      <c r="E5421" s="18"/>
      <c r="F5421" s="19"/>
      <c r="N5421" s="47"/>
    </row>
    <row r="5422" spans="4:14" s="20" customFormat="1" ht="13.5" x14ac:dyDescent="0.45">
      <c r="D5422" s="18"/>
      <c r="E5422" s="18"/>
      <c r="F5422" s="19"/>
      <c r="N5422" s="47"/>
    </row>
    <row r="5423" spans="4:14" s="20" customFormat="1" ht="13.5" x14ac:dyDescent="0.45">
      <c r="D5423" s="18"/>
      <c r="E5423" s="18"/>
      <c r="F5423" s="19"/>
      <c r="N5423" s="47"/>
    </row>
    <row r="5424" spans="4:14" s="20" customFormat="1" ht="13.5" x14ac:dyDescent="0.45">
      <c r="D5424" s="18"/>
      <c r="E5424" s="18"/>
      <c r="F5424" s="19"/>
      <c r="N5424" s="47"/>
    </row>
    <row r="5425" spans="4:14" s="20" customFormat="1" ht="13.5" x14ac:dyDescent="0.45">
      <c r="D5425" s="18"/>
      <c r="E5425" s="18"/>
      <c r="F5425" s="19"/>
      <c r="N5425" s="47"/>
    </row>
    <row r="5426" spans="4:14" s="20" customFormat="1" ht="13.5" x14ac:dyDescent="0.45">
      <c r="D5426" s="18"/>
      <c r="E5426" s="18"/>
      <c r="F5426" s="19"/>
      <c r="N5426" s="47"/>
    </row>
    <row r="5427" spans="4:14" s="20" customFormat="1" ht="13.5" x14ac:dyDescent="0.45">
      <c r="D5427" s="18"/>
      <c r="E5427" s="18"/>
      <c r="F5427" s="19"/>
      <c r="N5427" s="47"/>
    </row>
    <row r="5428" spans="4:14" s="20" customFormat="1" ht="13.5" x14ac:dyDescent="0.45">
      <c r="D5428" s="18"/>
      <c r="E5428" s="18"/>
      <c r="F5428" s="19"/>
      <c r="N5428" s="47"/>
    </row>
    <row r="5429" spans="4:14" s="20" customFormat="1" ht="13.5" x14ac:dyDescent="0.45">
      <c r="D5429" s="18"/>
      <c r="E5429" s="18"/>
      <c r="F5429" s="19"/>
      <c r="N5429" s="47"/>
    </row>
    <row r="5430" spans="4:14" s="20" customFormat="1" ht="13.5" x14ac:dyDescent="0.45">
      <c r="D5430" s="18"/>
      <c r="E5430" s="18"/>
      <c r="F5430" s="19"/>
      <c r="N5430" s="47"/>
    </row>
    <row r="5431" spans="4:14" s="20" customFormat="1" ht="13.5" x14ac:dyDescent="0.45">
      <c r="D5431" s="18"/>
      <c r="E5431" s="18"/>
      <c r="F5431" s="19"/>
      <c r="N5431" s="47"/>
    </row>
    <row r="5432" spans="4:14" s="20" customFormat="1" ht="13.5" x14ac:dyDescent="0.45">
      <c r="D5432" s="18"/>
      <c r="E5432" s="18"/>
      <c r="F5432" s="19"/>
      <c r="N5432" s="47"/>
    </row>
    <row r="5433" spans="4:14" s="20" customFormat="1" ht="13.5" x14ac:dyDescent="0.45">
      <c r="D5433" s="18"/>
      <c r="E5433" s="18"/>
      <c r="F5433" s="19"/>
      <c r="N5433" s="47"/>
    </row>
    <row r="5434" spans="4:14" s="20" customFormat="1" ht="13.5" x14ac:dyDescent="0.45">
      <c r="D5434" s="18"/>
      <c r="E5434" s="18"/>
      <c r="F5434" s="19"/>
      <c r="N5434" s="47"/>
    </row>
    <row r="5435" spans="4:14" s="20" customFormat="1" ht="13.5" x14ac:dyDescent="0.45">
      <c r="D5435" s="18"/>
      <c r="E5435" s="18"/>
      <c r="F5435" s="19"/>
      <c r="N5435" s="47"/>
    </row>
    <row r="5436" spans="4:14" s="20" customFormat="1" ht="13.5" x14ac:dyDescent="0.45">
      <c r="D5436" s="18"/>
      <c r="E5436" s="18"/>
      <c r="F5436" s="19"/>
      <c r="N5436" s="47"/>
    </row>
    <row r="5437" spans="4:14" s="20" customFormat="1" ht="13.5" x14ac:dyDescent="0.45">
      <c r="D5437" s="18"/>
      <c r="E5437" s="18"/>
      <c r="F5437" s="19"/>
      <c r="N5437" s="47"/>
    </row>
    <row r="5438" spans="4:14" s="20" customFormat="1" ht="13.5" x14ac:dyDescent="0.45">
      <c r="D5438" s="18"/>
      <c r="E5438" s="18"/>
      <c r="F5438" s="19"/>
      <c r="N5438" s="47"/>
    </row>
    <row r="5439" spans="4:14" s="20" customFormat="1" ht="13.5" x14ac:dyDescent="0.45">
      <c r="D5439" s="18"/>
      <c r="E5439" s="18"/>
      <c r="F5439" s="19"/>
      <c r="N5439" s="47"/>
    </row>
    <row r="5440" spans="4:14" s="20" customFormat="1" ht="13.5" x14ac:dyDescent="0.45">
      <c r="D5440" s="18"/>
      <c r="E5440" s="18"/>
      <c r="F5440" s="19"/>
      <c r="N5440" s="47"/>
    </row>
    <row r="5441" spans="4:14" s="20" customFormat="1" ht="13.5" x14ac:dyDescent="0.45">
      <c r="D5441" s="18"/>
      <c r="E5441" s="18"/>
      <c r="F5441" s="19"/>
      <c r="N5441" s="47"/>
    </row>
    <row r="5442" spans="4:14" s="20" customFormat="1" ht="13.5" x14ac:dyDescent="0.45">
      <c r="D5442" s="18"/>
      <c r="E5442" s="18"/>
      <c r="F5442" s="19"/>
      <c r="N5442" s="47"/>
    </row>
    <row r="5443" spans="4:14" s="20" customFormat="1" ht="13.5" x14ac:dyDescent="0.45">
      <c r="D5443" s="18"/>
      <c r="E5443" s="18"/>
      <c r="F5443" s="19"/>
      <c r="N5443" s="47"/>
    </row>
    <row r="5444" spans="4:14" s="20" customFormat="1" ht="13.5" x14ac:dyDescent="0.45">
      <c r="D5444" s="18"/>
      <c r="E5444" s="18"/>
      <c r="F5444" s="19"/>
      <c r="N5444" s="47"/>
    </row>
    <row r="5445" spans="4:14" s="20" customFormat="1" ht="13.5" x14ac:dyDescent="0.45">
      <c r="D5445" s="18"/>
      <c r="E5445" s="18"/>
      <c r="F5445" s="19"/>
      <c r="N5445" s="47"/>
    </row>
    <row r="5446" spans="4:14" s="20" customFormat="1" ht="13.5" x14ac:dyDescent="0.45">
      <c r="D5446" s="18"/>
      <c r="E5446" s="18"/>
      <c r="F5446" s="19"/>
      <c r="N5446" s="47"/>
    </row>
    <row r="5447" spans="4:14" s="20" customFormat="1" ht="13.5" x14ac:dyDescent="0.45">
      <c r="D5447" s="18"/>
      <c r="E5447" s="18"/>
      <c r="F5447" s="19"/>
      <c r="N5447" s="47"/>
    </row>
    <row r="5448" spans="4:14" s="20" customFormat="1" ht="13.5" x14ac:dyDescent="0.45">
      <c r="D5448" s="18"/>
      <c r="E5448" s="18"/>
      <c r="F5448" s="19"/>
      <c r="N5448" s="47"/>
    </row>
    <row r="5449" spans="4:14" s="20" customFormat="1" ht="13.5" x14ac:dyDescent="0.45">
      <c r="D5449" s="18"/>
      <c r="E5449" s="18"/>
      <c r="F5449" s="19"/>
      <c r="N5449" s="47"/>
    </row>
    <row r="5450" spans="4:14" s="20" customFormat="1" ht="13.5" x14ac:dyDescent="0.45">
      <c r="D5450" s="18"/>
      <c r="E5450" s="18"/>
      <c r="F5450" s="19"/>
      <c r="N5450" s="47"/>
    </row>
    <row r="5451" spans="4:14" s="20" customFormat="1" ht="13.5" x14ac:dyDescent="0.45">
      <c r="D5451" s="18"/>
      <c r="E5451" s="18"/>
      <c r="F5451" s="19"/>
      <c r="N5451" s="47"/>
    </row>
    <row r="5452" spans="4:14" s="20" customFormat="1" ht="13.5" x14ac:dyDescent="0.45">
      <c r="D5452" s="18"/>
      <c r="E5452" s="18"/>
      <c r="F5452" s="19"/>
      <c r="N5452" s="47"/>
    </row>
    <row r="5453" spans="4:14" s="20" customFormat="1" ht="13.5" x14ac:dyDescent="0.45">
      <c r="D5453" s="18"/>
      <c r="E5453" s="18"/>
      <c r="F5453" s="19"/>
      <c r="N5453" s="47"/>
    </row>
    <row r="5454" spans="4:14" s="20" customFormat="1" ht="13.5" x14ac:dyDescent="0.45">
      <c r="D5454" s="18"/>
      <c r="E5454" s="18"/>
      <c r="F5454" s="19"/>
      <c r="N5454" s="47"/>
    </row>
    <row r="5455" spans="4:14" s="20" customFormat="1" ht="13.5" x14ac:dyDescent="0.45">
      <c r="D5455" s="18"/>
      <c r="E5455" s="18"/>
      <c r="F5455" s="19"/>
      <c r="N5455" s="47"/>
    </row>
    <row r="5456" spans="4:14" s="20" customFormat="1" ht="13.5" x14ac:dyDescent="0.45">
      <c r="D5456" s="18"/>
      <c r="E5456" s="18"/>
      <c r="F5456" s="19"/>
      <c r="N5456" s="47"/>
    </row>
    <row r="5457" spans="4:14" s="20" customFormat="1" ht="13.5" x14ac:dyDescent="0.45">
      <c r="D5457" s="18"/>
      <c r="E5457" s="18"/>
      <c r="F5457" s="19"/>
      <c r="N5457" s="47"/>
    </row>
    <row r="5458" spans="4:14" s="20" customFormat="1" ht="13.5" x14ac:dyDescent="0.45">
      <c r="D5458" s="18"/>
      <c r="E5458" s="18"/>
      <c r="F5458" s="19"/>
      <c r="N5458" s="47"/>
    </row>
    <row r="5459" spans="4:14" s="20" customFormat="1" ht="13.5" x14ac:dyDescent="0.45">
      <c r="D5459" s="18"/>
      <c r="E5459" s="18"/>
      <c r="F5459" s="19"/>
      <c r="N5459" s="47"/>
    </row>
    <row r="5460" spans="4:14" s="20" customFormat="1" ht="13.5" x14ac:dyDescent="0.45">
      <c r="D5460" s="18"/>
      <c r="E5460" s="18"/>
      <c r="F5460" s="19"/>
      <c r="N5460" s="47"/>
    </row>
    <row r="5461" spans="4:14" s="20" customFormat="1" ht="13.5" x14ac:dyDescent="0.45">
      <c r="D5461" s="18"/>
      <c r="E5461" s="18"/>
      <c r="F5461" s="19"/>
      <c r="N5461" s="47"/>
    </row>
    <row r="5462" spans="4:14" s="20" customFormat="1" ht="13.5" x14ac:dyDescent="0.45">
      <c r="D5462" s="18"/>
      <c r="E5462" s="18"/>
      <c r="F5462" s="19"/>
      <c r="N5462" s="47"/>
    </row>
    <row r="5463" spans="4:14" s="20" customFormat="1" ht="13.5" x14ac:dyDescent="0.45">
      <c r="D5463" s="18"/>
      <c r="E5463" s="18"/>
      <c r="F5463" s="19"/>
      <c r="N5463" s="47"/>
    </row>
    <row r="5464" spans="4:14" s="20" customFormat="1" ht="13.5" x14ac:dyDescent="0.45">
      <c r="D5464" s="18"/>
      <c r="E5464" s="18"/>
      <c r="F5464" s="19"/>
      <c r="N5464" s="47"/>
    </row>
    <row r="5465" spans="4:14" s="20" customFormat="1" ht="13.5" x14ac:dyDescent="0.45">
      <c r="D5465" s="18"/>
      <c r="E5465" s="18"/>
      <c r="F5465" s="19"/>
      <c r="N5465" s="47"/>
    </row>
    <row r="5466" spans="4:14" s="20" customFormat="1" ht="13.5" x14ac:dyDescent="0.45">
      <c r="D5466" s="18"/>
      <c r="E5466" s="18"/>
      <c r="F5466" s="19"/>
      <c r="N5466" s="47"/>
    </row>
    <row r="5467" spans="4:14" s="20" customFormat="1" ht="13.5" x14ac:dyDescent="0.45">
      <c r="D5467" s="18"/>
      <c r="E5467" s="18"/>
      <c r="F5467" s="19"/>
      <c r="N5467" s="47"/>
    </row>
    <row r="5468" spans="4:14" s="20" customFormat="1" ht="13.5" x14ac:dyDescent="0.45">
      <c r="D5468" s="18"/>
      <c r="E5468" s="18"/>
      <c r="F5468" s="19"/>
      <c r="N5468" s="47"/>
    </row>
    <row r="5469" spans="4:14" s="20" customFormat="1" ht="13.5" x14ac:dyDescent="0.45">
      <c r="D5469" s="18"/>
      <c r="E5469" s="18"/>
      <c r="F5469" s="19"/>
      <c r="N5469" s="47"/>
    </row>
    <row r="5470" spans="4:14" s="20" customFormat="1" ht="13.5" x14ac:dyDescent="0.45">
      <c r="D5470" s="18"/>
      <c r="E5470" s="18"/>
      <c r="F5470" s="19"/>
      <c r="N5470" s="47"/>
    </row>
    <row r="5471" spans="4:14" s="20" customFormat="1" ht="13.5" x14ac:dyDescent="0.45">
      <c r="D5471" s="18"/>
      <c r="E5471" s="18"/>
      <c r="F5471" s="19"/>
      <c r="N5471" s="47"/>
    </row>
    <row r="5472" spans="4:14" s="20" customFormat="1" ht="13.5" x14ac:dyDescent="0.45">
      <c r="D5472" s="18"/>
      <c r="E5472" s="18"/>
      <c r="F5472" s="19"/>
      <c r="N5472" s="47"/>
    </row>
    <row r="5473" spans="4:14" s="20" customFormat="1" ht="13.5" x14ac:dyDescent="0.45">
      <c r="D5473" s="18"/>
      <c r="E5473" s="18"/>
      <c r="F5473" s="19"/>
      <c r="N5473" s="47"/>
    </row>
    <row r="5474" spans="4:14" s="20" customFormat="1" ht="13.5" x14ac:dyDescent="0.45">
      <c r="D5474" s="18"/>
      <c r="E5474" s="18"/>
      <c r="F5474" s="19"/>
      <c r="N5474" s="47"/>
    </row>
    <row r="5475" spans="4:14" s="20" customFormat="1" ht="13.5" x14ac:dyDescent="0.45">
      <c r="D5475" s="18"/>
      <c r="E5475" s="18"/>
      <c r="F5475" s="19"/>
      <c r="N5475" s="47"/>
    </row>
    <row r="5476" spans="4:14" s="20" customFormat="1" ht="13.5" x14ac:dyDescent="0.45">
      <c r="D5476" s="18"/>
      <c r="E5476" s="18"/>
      <c r="F5476" s="19"/>
      <c r="N5476" s="47"/>
    </row>
    <row r="5477" spans="4:14" s="20" customFormat="1" ht="13.5" x14ac:dyDescent="0.45">
      <c r="D5477" s="18"/>
      <c r="E5477" s="18"/>
      <c r="F5477" s="19"/>
      <c r="N5477" s="47"/>
    </row>
    <row r="5478" spans="4:14" s="20" customFormat="1" ht="13.5" x14ac:dyDescent="0.45">
      <c r="D5478" s="18"/>
      <c r="E5478" s="18"/>
      <c r="F5478" s="19"/>
      <c r="N5478" s="47"/>
    </row>
    <row r="5479" spans="4:14" s="20" customFormat="1" ht="13.5" x14ac:dyDescent="0.45">
      <c r="D5479" s="18"/>
      <c r="E5479" s="18"/>
      <c r="F5479" s="19"/>
      <c r="N5479" s="47"/>
    </row>
    <row r="5480" spans="4:14" s="20" customFormat="1" ht="13.5" x14ac:dyDescent="0.45">
      <c r="D5480" s="18"/>
      <c r="E5480" s="18"/>
      <c r="F5480" s="19"/>
      <c r="N5480" s="47"/>
    </row>
    <row r="5481" spans="4:14" s="20" customFormat="1" ht="13.5" x14ac:dyDescent="0.45">
      <c r="D5481" s="18"/>
      <c r="E5481" s="18"/>
      <c r="F5481" s="19"/>
      <c r="N5481" s="47"/>
    </row>
    <row r="5482" spans="4:14" s="20" customFormat="1" ht="13.5" x14ac:dyDescent="0.45">
      <c r="D5482" s="18"/>
      <c r="E5482" s="18"/>
      <c r="F5482" s="19"/>
      <c r="N5482" s="47"/>
    </row>
    <row r="5483" spans="4:14" s="20" customFormat="1" ht="13.5" x14ac:dyDescent="0.45">
      <c r="D5483" s="18"/>
      <c r="E5483" s="18"/>
      <c r="F5483" s="19"/>
      <c r="N5483" s="47"/>
    </row>
    <row r="5484" spans="4:14" s="20" customFormat="1" ht="13.5" x14ac:dyDescent="0.45">
      <c r="D5484" s="18"/>
      <c r="E5484" s="18"/>
      <c r="F5484" s="19"/>
      <c r="N5484" s="47"/>
    </row>
    <row r="5485" spans="4:14" s="20" customFormat="1" ht="13.5" x14ac:dyDescent="0.45">
      <c r="D5485" s="18"/>
      <c r="E5485" s="18"/>
      <c r="F5485" s="19"/>
      <c r="N5485" s="47"/>
    </row>
    <row r="5486" spans="4:14" s="20" customFormat="1" ht="13.5" x14ac:dyDescent="0.45">
      <c r="D5486" s="18"/>
      <c r="E5486" s="18"/>
      <c r="F5486" s="19"/>
      <c r="N5486" s="47"/>
    </row>
    <row r="5487" spans="4:14" s="20" customFormat="1" ht="13.5" x14ac:dyDescent="0.45">
      <c r="D5487" s="18"/>
      <c r="E5487" s="18"/>
      <c r="F5487" s="19"/>
      <c r="N5487" s="47"/>
    </row>
    <row r="5488" spans="4:14" s="20" customFormat="1" ht="13.5" x14ac:dyDescent="0.45">
      <c r="D5488" s="18"/>
      <c r="E5488" s="18"/>
      <c r="F5488" s="19"/>
      <c r="N5488" s="47"/>
    </row>
    <row r="5489" spans="4:14" s="20" customFormat="1" ht="13.5" x14ac:dyDescent="0.45">
      <c r="D5489" s="18"/>
      <c r="E5489" s="18"/>
      <c r="F5489" s="19"/>
      <c r="N5489" s="47"/>
    </row>
    <row r="5490" spans="4:14" s="20" customFormat="1" ht="13.5" x14ac:dyDescent="0.45">
      <c r="D5490" s="18"/>
      <c r="E5490" s="18"/>
      <c r="F5490" s="19"/>
      <c r="N5490" s="47"/>
    </row>
    <row r="5491" spans="4:14" s="20" customFormat="1" ht="13.5" x14ac:dyDescent="0.45">
      <c r="D5491" s="18"/>
      <c r="E5491" s="18"/>
      <c r="F5491" s="19"/>
      <c r="N5491" s="47"/>
    </row>
    <row r="5492" spans="4:14" s="20" customFormat="1" ht="13.5" x14ac:dyDescent="0.45">
      <c r="D5492" s="18"/>
      <c r="E5492" s="18"/>
      <c r="F5492" s="19"/>
      <c r="N5492" s="47"/>
    </row>
    <row r="5493" spans="4:14" s="20" customFormat="1" ht="13.5" x14ac:dyDescent="0.45">
      <c r="D5493" s="18"/>
      <c r="E5493" s="18"/>
      <c r="F5493" s="19"/>
      <c r="N5493" s="47"/>
    </row>
    <row r="5494" spans="4:14" s="20" customFormat="1" ht="13.5" x14ac:dyDescent="0.45">
      <c r="D5494" s="18"/>
      <c r="E5494" s="18"/>
      <c r="F5494" s="19"/>
      <c r="N5494" s="47"/>
    </row>
    <row r="5495" spans="4:14" s="20" customFormat="1" ht="13.5" x14ac:dyDescent="0.45">
      <c r="D5495" s="18"/>
      <c r="E5495" s="18"/>
      <c r="F5495" s="19"/>
      <c r="N5495" s="47"/>
    </row>
    <row r="5496" spans="4:14" s="20" customFormat="1" ht="13.5" x14ac:dyDescent="0.45">
      <c r="D5496" s="18"/>
      <c r="E5496" s="18"/>
      <c r="F5496" s="19"/>
      <c r="N5496" s="47"/>
    </row>
    <row r="5497" spans="4:14" s="20" customFormat="1" ht="13.5" x14ac:dyDescent="0.45">
      <c r="D5497" s="18"/>
      <c r="E5497" s="18"/>
      <c r="F5497" s="19"/>
      <c r="N5497" s="47"/>
    </row>
    <row r="5498" spans="4:14" s="20" customFormat="1" ht="13.5" x14ac:dyDescent="0.45">
      <c r="D5498" s="18"/>
      <c r="E5498" s="18"/>
      <c r="F5498" s="19"/>
      <c r="N5498" s="47"/>
    </row>
    <row r="5499" spans="4:14" s="20" customFormat="1" ht="13.5" x14ac:dyDescent="0.45">
      <c r="D5499" s="18"/>
      <c r="E5499" s="18"/>
      <c r="F5499" s="19"/>
      <c r="N5499" s="47"/>
    </row>
    <row r="5500" spans="4:14" s="20" customFormat="1" ht="13.5" x14ac:dyDescent="0.45">
      <c r="D5500" s="18"/>
      <c r="E5500" s="18"/>
      <c r="F5500" s="19"/>
      <c r="N5500" s="47"/>
    </row>
    <row r="5501" spans="4:14" s="20" customFormat="1" ht="13.5" x14ac:dyDescent="0.45">
      <c r="D5501" s="18"/>
      <c r="E5501" s="18"/>
      <c r="F5501" s="19"/>
      <c r="N5501" s="47"/>
    </row>
    <row r="5502" spans="4:14" s="20" customFormat="1" ht="13.5" x14ac:dyDescent="0.45">
      <c r="D5502" s="18"/>
      <c r="E5502" s="18"/>
      <c r="F5502" s="19"/>
      <c r="N5502" s="47"/>
    </row>
    <row r="5503" spans="4:14" s="20" customFormat="1" ht="13.5" x14ac:dyDescent="0.45">
      <c r="D5503" s="18"/>
      <c r="E5503" s="18"/>
      <c r="F5503" s="19"/>
      <c r="N5503" s="47"/>
    </row>
    <row r="5504" spans="4:14" s="20" customFormat="1" ht="13.5" x14ac:dyDescent="0.45">
      <c r="D5504" s="18"/>
      <c r="E5504" s="18"/>
      <c r="F5504" s="19"/>
      <c r="N5504" s="47"/>
    </row>
    <row r="5505" spans="4:14" s="20" customFormat="1" ht="13.5" x14ac:dyDescent="0.45">
      <c r="D5505" s="18"/>
      <c r="E5505" s="18"/>
      <c r="F5505" s="19"/>
      <c r="N5505" s="47"/>
    </row>
    <row r="5506" spans="4:14" s="20" customFormat="1" ht="13.5" x14ac:dyDescent="0.45">
      <c r="D5506" s="18"/>
      <c r="E5506" s="18"/>
      <c r="F5506" s="19"/>
      <c r="N5506" s="47"/>
    </row>
    <row r="5507" spans="4:14" s="20" customFormat="1" ht="13.5" x14ac:dyDescent="0.45">
      <c r="D5507" s="18"/>
      <c r="E5507" s="18"/>
      <c r="F5507" s="19"/>
      <c r="N5507" s="47"/>
    </row>
    <row r="5508" spans="4:14" s="20" customFormat="1" ht="13.5" x14ac:dyDescent="0.45">
      <c r="D5508" s="18"/>
      <c r="E5508" s="18"/>
      <c r="F5508" s="19"/>
      <c r="N5508" s="47"/>
    </row>
    <row r="5509" spans="4:14" s="20" customFormat="1" ht="13.5" x14ac:dyDescent="0.45">
      <c r="D5509" s="18"/>
      <c r="E5509" s="18"/>
      <c r="F5509" s="19"/>
      <c r="N5509" s="47"/>
    </row>
    <row r="5510" spans="4:14" s="20" customFormat="1" ht="13.5" x14ac:dyDescent="0.45">
      <c r="D5510" s="18"/>
      <c r="E5510" s="18"/>
      <c r="F5510" s="19"/>
      <c r="N5510" s="47"/>
    </row>
    <row r="5511" spans="4:14" s="20" customFormat="1" ht="13.5" x14ac:dyDescent="0.45">
      <c r="D5511" s="18"/>
      <c r="E5511" s="18"/>
      <c r="F5511" s="19"/>
      <c r="N5511" s="47"/>
    </row>
    <row r="5512" spans="4:14" s="20" customFormat="1" ht="13.5" x14ac:dyDescent="0.45">
      <c r="D5512" s="18"/>
      <c r="E5512" s="18"/>
      <c r="F5512" s="19"/>
      <c r="N5512" s="47"/>
    </row>
    <row r="5513" spans="4:14" s="20" customFormat="1" ht="13.5" x14ac:dyDescent="0.45">
      <c r="D5513" s="18"/>
      <c r="E5513" s="18"/>
      <c r="F5513" s="19"/>
      <c r="N5513" s="47"/>
    </row>
    <row r="5514" spans="4:14" s="20" customFormat="1" ht="13.5" x14ac:dyDescent="0.45">
      <c r="D5514" s="18"/>
      <c r="E5514" s="18"/>
      <c r="F5514" s="19"/>
      <c r="N5514" s="47"/>
    </row>
    <row r="5515" spans="4:14" s="20" customFormat="1" ht="13.5" x14ac:dyDescent="0.45">
      <c r="D5515" s="18"/>
      <c r="E5515" s="18"/>
      <c r="F5515" s="19"/>
      <c r="N5515" s="47"/>
    </row>
    <row r="5516" spans="4:14" s="20" customFormat="1" ht="13.5" x14ac:dyDescent="0.45">
      <c r="D5516" s="18"/>
      <c r="E5516" s="18"/>
      <c r="F5516" s="19"/>
      <c r="N5516" s="47"/>
    </row>
    <row r="5517" spans="4:14" s="20" customFormat="1" ht="13.5" x14ac:dyDescent="0.45">
      <c r="D5517" s="18"/>
      <c r="E5517" s="18"/>
      <c r="F5517" s="19"/>
      <c r="N5517" s="47"/>
    </row>
    <row r="5518" spans="4:14" s="20" customFormat="1" ht="13.5" x14ac:dyDescent="0.45">
      <c r="D5518" s="18"/>
      <c r="E5518" s="18"/>
      <c r="F5518" s="19"/>
      <c r="N5518" s="47"/>
    </row>
    <row r="5519" spans="4:14" s="20" customFormat="1" ht="13.5" x14ac:dyDescent="0.45">
      <c r="D5519" s="18"/>
      <c r="E5519" s="18"/>
      <c r="F5519" s="19"/>
      <c r="N5519" s="47"/>
    </row>
    <row r="5520" spans="4:14" s="20" customFormat="1" ht="13.5" x14ac:dyDescent="0.45">
      <c r="D5520" s="18"/>
      <c r="E5520" s="18"/>
      <c r="F5520" s="19"/>
      <c r="N5520" s="47"/>
    </row>
    <row r="5521" spans="4:14" s="20" customFormat="1" ht="13.5" x14ac:dyDescent="0.45">
      <c r="D5521" s="18"/>
      <c r="E5521" s="18"/>
      <c r="F5521" s="19"/>
      <c r="N5521" s="47"/>
    </row>
    <row r="5522" spans="4:14" s="20" customFormat="1" ht="13.5" x14ac:dyDescent="0.45">
      <c r="D5522" s="18"/>
      <c r="E5522" s="18"/>
      <c r="F5522" s="19"/>
      <c r="N5522" s="47"/>
    </row>
    <row r="5523" spans="4:14" s="20" customFormat="1" ht="13.5" x14ac:dyDescent="0.45">
      <c r="D5523" s="18"/>
      <c r="E5523" s="18"/>
      <c r="F5523" s="19"/>
      <c r="N5523" s="47"/>
    </row>
    <row r="5524" spans="4:14" s="20" customFormat="1" ht="13.5" x14ac:dyDescent="0.45">
      <c r="D5524" s="18"/>
      <c r="E5524" s="18"/>
      <c r="F5524" s="19"/>
      <c r="N5524" s="47"/>
    </row>
    <row r="5525" spans="4:14" s="20" customFormat="1" ht="13.5" x14ac:dyDescent="0.45">
      <c r="D5525" s="18"/>
      <c r="E5525" s="18"/>
      <c r="F5525" s="19"/>
      <c r="N5525" s="47"/>
    </row>
    <row r="5526" spans="4:14" s="20" customFormat="1" ht="13.5" x14ac:dyDescent="0.45">
      <c r="D5526" s="18"/>
      <c r="E5526" s="18"/>
      <c r="F5526" s="19"/>
      <c r="N5526" s="47"/>
    </row>
    <row r="5527" spans="4:14" s="20" customFormat="1" ht="13.5" x14ac:dyDescent="0.45">
      <c r="D5527" s="18"/>
      <c r="E5527" s="18"/>
      <c r="F5527" s="19"/>
      <c r="N5527" s="47"/>
    </row>
    <row r="5528" spans="4:14" s="20" customFormat="1" ht="13.5" x14ac:dyDescent="0.45">
      <c r="D5528" s="18"/>
      <c r="E5528" s="18"/>
      <c r="F5528" s="19"/>
      <c r="N5528" s="47"/>
    </row>
    <row r="5529" spans="4:14" s="20" customFormat="1" ht="13.5" x14ac:dyDescent="0.45">
      <c r="D5529" s="18"/>
      <c r="E5529" s="18"/>
      <c r="F5529" s="19"/>
      <c r="N5529" s="47"/>
    </row>
    <row r="5530" spans="4:14" s="20" customFormat="1" ht="13.5" x14ac:dyDescent="0.45">
      <c r="D5530" s="18"/>
      <c r="E5530" s="18"/>
      <c r="F5530" s="19"/>
      <c r="N5530" s="47"/>
    </row>
    <row r="5531" spans="4:14" s="20" customFormat="1" ht="13.5" x14ac:dyDescent="0.45">
      <c r="D5531" s="18"/>
      <c r="E5531" s="18"/>
      <c r="F5531" s="19"/>
      <c r="N5531" s="47"/>
    </row>
    <row r="5532" spans="4:14" s="20" customFormat="1" ht="13.5" x14ac:dyDescent="0.45">
      <c r="D5532" s="18"/>
      <c r="E5532" s="18"/>
      <c r="F5532" s="19"/>
      <c r="N5532" s="47"/>
    </row>
    <row r="5533" spans="4:14" s="20" customFormat="1" ht="13.5" x14ac:dyDescent="0.45">
      <c r="D5533" s="18"/>
      <c r="E5533" s="18"/>
      <c r="F5533" s="19"/>
      <c r="N5533" s="47"/>
    </row>
    <row r="5534" spans="4:14" s="20" customFormat="1" ht="13.5" x14ac:dyDescent="0.45">
      <c r="D5534" s="18"/>
      <c r="E5534" s="18"/>
      <c r="F5534" s="19"/>
      <c r="N5534" s="47"/>
    </row>
    <row r="5535" spans="4:14" s="20" customFormat="1" ht="13.5" x14ac:dyDescent="0.45">
      <c r="D5535" s="18"/>
      <c r="E5535" s="18"/>
      <c r="F5535" s="19"/>
      <c r="N5535" s="47"/>
    </row>
    <row r="5536" spans="4:14" s="20" customFormat="1" ht="13.5" x14ac:dyDescent="0.45">
      <c r="D5536" s="18"/>
      <c r="E5536" s="18"/>
      <c r="F5536" s="19"/>
      <c r="N5536" s="47"/>
    </row>
    <row r="5537" spans="4:14" s="20" customFormat="1" ht="13.5" x14ac:dyDescent="0.45">
      <c r="D5537" s="18"/>
      <c r="E5537" s="18"/>
      <c r="F5537" s="19"/>
      <c r="N5537" s="47"/>
    </row>
    <row r="5538" spans="4:14" s="20" customFormat="1" ht="13.5" x14ac:dyDescent="0.45">
      <c r="D5538" s="18"/>
      <c r="E5538" s="18"/>
      <c r="F5538" s="19"/>
      <c r="N5538" s="47"/>
    </row>
    <row r="5539" spans="4:14" s="20" customFormat="1" ht="13.5" x14ac:dyDescent="0.45">
      <c r="D5539" s="18"/>
      <c r="E5539" s="18"/>
      <c r="F5539" s="19"/>
      <c r="N5539" s="47"/>
    </row>
    <row r="5540" spans="4:14" s="20" customFormat="1" ht="13.5" x14ac:dyDescent="0.45">
      <c r="D5540" s="18"/>
      <c r="E5540" s="18"/>
      <c r="F5540" s="19"/>
      <c r="N5540" s="47"/>
    </row>
    <row r="5541" spans="4:14" s="20" customFormat="1" ht="13.5" x14ac:dyDescent="0.45">
      <c r="D5541" s="18"/>
      <c r="E5541" s="18"/>
      <c r="F5541" s="19"/>
      <c r="N5541" s="47"/>
    </row>
    <row r="5542" spans="4:14" s="20" customFormat="1" ht="13.5" x14ac:dyDescent="0.45">
      <c r="D5542" s="18"/>
      <c r="E5542" s="18"/>
      <c r="F5542" s="19"/>
      <c r="N5542" s="47"/>
    </row>
    <row r="5543" spans="4:14" s="20" customFormat="1" ht="13.5" x14ac:dyDescent="0.45">
      <c r="D5543" s="18"/>
      <c r="E5543" s="18"/>
      <c r="F5543" s="19"/>
      <c r="N5543" s="47"/>
    </row>
    <row r="5544" spans="4:14" s="20" customFormat="1" ht="13.5" x14ac:dyDescent="0.45">
      <c r="D5544" s="18"/>
      <c r="E5544" s="18"/>
      <c r="F5544" s="19"/>
      <c r="N5544" s="47"/>
    </row>
    <row r="5545" spans="4:14" s="20" customFormat="1" ht="13.5" x14ac:dyDescent="0.45">
      <c r="D5545" s="18"/>
      <c r="E5545" s="18"/>
      <c r="F5545" s="19"/>
      <c r="N5545" s="47"/>
    </row>
    <row r="5546" spans="4:14" s="20" customFormat="1" ht="13.5" x14ac:dyDescent="0.45">
      <c r="D5546" s="18"/>
      <c r="E5546" s="18"/>
      <c r="F5546" s="19"/>
      <c r="N5546" s="47"/>
    </row>
    <row r="5547" spans="4:14" s="20" customFormat="1" ht="13.5" x14ac:dyDescent="0.45">
      <c r="D5547" s="18"/>
      <c r="E5547" s="18"/>
      <c r="F5547" s="19"/>
      <c r="N5547" s="47"/>
    </row>
    <row r="5548" spans="4:14" s="20" customFormat="1" ht="13.5" x14ac:dyDescent="0.45">
      <c r="D5548" s="18"/>
      <c r="E5548" s="18"/>
      <c r="F5548" s="19"/>
      <c r="N5548" s="47"/>
    </row>
    <row r="5549" spans="4:14" s="20" customFormat="1" ht="13.5" x14ac:dyDescent="0.45">
      <c r="D5549" s="18"/>
      <c r="E5549" s="18"/>
      <c r="F5549" s="19"/>
      <c r="N5549" s="47"/>
    </row>
    <row r="5550" spans="4:14" s="20" customFormat="1" ht="13.5" x14ac:dyDescent="0.45">
      <c r="D5550" s="18"/>
      <c r="E5550" s="18"/>
      <c r="F5550" s="19"/>
      <c r="N5550" s="47"/>
    </row>
    <row r="5551" spans="4:14" s="20" customFormat="1" ht="13.5" x14ac:dyDescent="0.45">
      <c r="D5551" s="18"/>
      <c r="E5551" s="18"/>
      <c r="F5551" s="19"/>
      <c r="N5551" s="47"/>
    </row>
    <row r="5552" spans="4:14" s="20" customFormat="1" ht="13.5" x14ac:dyDescent="0.45">
      <c r="D5552" s="18"/>
      <c r="E5552" s="18"/>
      <c r="F5552" s="19"/>
      <c r="N5552" s="47"/>
    </row>
    <row r="5553" spans="4:14" s="20" customFormat="1" ht="13.5" x14ac:dyDescent="0.45">
      <c r="D5553" s="18"/>
      <c r="E5553" s="18"/>
      <c r="F5553" s="19"/>
      <c r="N5553" s="47"/>
    </row>
    <row r="5554" spans="4:14" s="20" customFormat="1" ht="13.5" x14ac:dyDescent="0.45">
      <c r="D5554" s="18"/>
      <c r="E5554" s="18"/>
      <c r="F5554" s="19"/>
      <c r="N5554" s="47"/>
    </row>
    <row r="5555" spans="4:14" s="20" customFormat="1" ht="13.5" x14ac:dyDescent="0.45">
      <c r="D5555" s="18"/>
      <c r="E5555" s="18"/>
      <c r="F5555" s="19"/>
      <c r="N5555" s="47"/>
    </row>
    <row r="5556" spans="4:14" s="20" customFormat="1" ht="13.5" x14ac:dyDescent="0.45">
      <c r="D5556" s="18"/>
      <c r="E5556" s="18"/>
      <c r="F5556" s="19"/>
      <c r="N5556" s="47"/>
    </row>
    <row r="5557" spans="4:14" s="20" customFormat="1" ht="13.5" x14ac:dyDescent="0.45">
      <c r="D5557" s="18"/>
      <c r="E5557" s="18"/>
      <c r="F5557" s="19"/>
      <c r="N5557" s="47"/>
    </row>
    <row r="5558" spans="4:14" s="20" customFormat="1" ht="13.5" x14ac:dyDescent="0.45">
      <c r="D5558" s="18"/>
      <c r="E5558" s="18"/>
      <c r="F5558" s="19"/>
      <c r="N5558" s="47"/>
    </row>
    <row r="5559" spans="4:14" s="20" customFormat="1" ht="13.5" x14ac:dyDescent="0.45">
      <c r="D5559" s="18"/>
      <c r="E5559" s="18"/>
      <c r="F5559" s="19"/>
      <c r="N5559" s="47"/>
    </row>
    <row r="5560" spans="4:14" s="20" customFormat="1" ht="13.5" x14ac:dyDescent="0.45">
      <c r="D5560" s="18"/>
      <c r="E5560" s="18"/>
      <c r="F5560" s="19"/>
      <c r="N5560" s="47"/>
    </row>
    <row r="5561" spans="4:14" s="20" customFormat="1" ht="13.5" x14ac:dyDescent="0.45">
      <c r="D5561" s="18"/>
      <c r="E5561" s="18"/>
      <c r="F5561" s="19"/>
      <c r="N5561" s="47"/>
    </row>
    <row r="5562" spans="4:14" s="20" customFormat="1" ht="13.5" x14ac:dyDescent="0.45">
      <c r="D5562" s="18"/>
      <c r="E5562" s="18"/>
      <c r="F5562" s="19"/>
      <c r="N5562" s="47"/>
    </row>
    <row r="5563" spans="4:14" s="20" customFormat="1" ht="13.5" x14ac:dyDescent="0.45">
      <c r="D5563" s="18"/>
      <c r="E5563" s="18"/>
      <c r="F5563" s="19"/>
      <c r="N5563" s="47"/>
    </row>
    <row r="5564" spans="4:14" s="20" customFormat="1" ht="13.5" x14ac:dyDescent="0.45">
      <c r="D5564" s="18"/>
      <c r="E5564" s="18"/>
      <c r="F5564" s="19"/>
      <c r="N5564" s="47"/>
    </row>
    <row r="5565" spans="4:14" s="20" customFormat="1" ht="13.5" x14ac:dyDescent="0.45">
      <c r="D5565" s="18"/>
      <c r="E5565" s="18"/>
      <c r="F5565" s="19"/>
      <c r="N5565" s="47"/>
    </row>
    <row r="5566" spans="4:14" s="20" customFormat="1" ht="13.5" x14ac:dyDescent="0.45">
      <c r="D5566" s="18"/>
      <c r="E5566" s="18"/>
      <c r="F5566" s="19"/>
      <c r="N5566" s="47"/>
    </row>
    <row r="5567" spans="4:14" s="20" customFormat="1" ht="13.5" x14ac:dyDescent="0.45">
      <c r="D5567" s="18"/>
      <c r="E5567" s="18"/>
      <c r="F5567" s="19"/>
      <c r="N5567" s="47"/>
    </row>
    <row r="5568" spans="4:14" s="20" customFormat="1" ht="13.5" x14ac:dyDescent="0.45">
      <c r="D5568" s="18"/>
      <c r="E5568" s="18"/>
      <c r="F5568" s="19"/>
      <c r="N5568" s="47"/>
    </row>
    <row r="5569" spans="4:14" s="20" customFormat="1" ht="13.5" x14ac:dyDescent="0.45">
      <c r="D5569" s="18"/>
      <c r="E5569" s="18"/>
      <c r="F5569" s="19"/>
      <c r="N5569" s="47"/>
    </row>
    <row r="5570" spans="4:14" s="20" customFormat="1" ht="13.5" x14ac:dyDescent="0.45">
      <c r="D5570" s="18"/>
      <c r="E5570" s="18"/>
      <c r="F5570" s="19"/>
      <c r="N5570" s="47"/>
    </row>
    <row r="5571" spans="4:14" s="20" customFormat="1" ht="13.5" x14ac:dyDescent="0.45">
      <c r="D5571" s="18"/>
      <c r="E5571" s="18"/>
      <c r="F5571" s="19"/>
      <c r="N5571" s="47"/>
    </row>
    <row r="5572" spans="4:14" s="20" customFormat="1" ht="13.5" x14ac:dyDescent="0.45">
      <c r="D5572" s="18"/>
      <c r="E5572" s="18"/>
      <c r="F5572" s="19"/>
      <c r="N5572" s="47"/>
    </row>
    <row r="5573" spans="4:14" s="20" customFormat="1" ht="13.5" x14ac:dyDescent="0.45">
      <c r="D5573" s="18"/>
      <c r="E5573" s="18"/>
      <c r="F5573" s="19"/>
      <c r="N5573" s="47"/>
    </row>
    <row r="5574" spans="4:14" s="20" customFormat="1" ht="13.5" x14ac:dyDescent="0.45">
      <c r="D5574" s="18"/>
      <c r="E5574" s="18"/>
      <c r="F5574" s="19"/>
      <c r="N5574" s="47"/>
    </row>
    <row r="5575" spans="4:14" s="20" customFormat="1" ht="13.5" x14ac:dyDescent="0.45">
      <c r="D5575" s="18"/>
      <c r="E5575" s="18"/>
      <c r="F5575" s="19"/>
      <c r="N5575" s="47"/>
    </row>
    <row r="5576" spans="4:14" s="20" customFormat="1" ht="13.5" x14ac:dyDescent="0.45">
      <c r="D5576" s="18"/>
      <c r="E5576" s="18"/>
      <c r="F5576" s="19"/>
      <c r="N5576" s="47"/>
    </row>
    <row r="5577" spans="4:14" s="20" customFormat="1" ht="13.5" x14ac:dyDescent="0.45">
      <c r="D5577" s="18"/>
      <c r="E5577" s="18"/>
      <c r="F5577" s="19"/>
      <c r="N5577" s="47"/>
    </row>
    <row r="5578" spans="4:14" s="20" customFormat="1" ht="13.5" x14ac:dyDescent="0.45">
      <c r="D5578" s="18"/>
      <c r="E5578" s="18"/>
      <c r="F5578" s="19"/>
      <c r="N5578" s="47"/>
    </row>
    <row r="5579" spans="4:14" s="20" customFormat="1" ht="13.5" x14ac:dyDescent="0.45">
      <c r="D5579" s="18"/>
      <c r="E5579" s="18"/>
      <c r="F5579" s="19"/>
      <c r="N5579" s="47"/>
    </row>
    <row r="5580" spans="4:14" s="20" customFormat="1" ht="13.5" x14ac:dyDescent="0.45">
      <c r="D5580" s="18"/>
      <c r="E5580" s="18"/>
      <c r="F5580" s="19"/>
      <c r="N5580" s="47"/>
    </row>
    <row r="5581" spans="4:14" s="20" customFormat="1" ht="13.5" x14ac:dyDescent="0.45">
      <c r="D5581" s="18"/>
      <c r="E5581" s="18"/>
      <c r="F5581" s="19"/>
      <c r="N5581" s="47"/>
    </row>
    <row r="5582" spans="4:14" s="20" customFormat="1" ht="13.5" x14ac:dyDescent="0.45">
      <c r="D5582" s="18"/>
      <c r="E5582" s="18"/>
      <c r="F5582" s="19"/>
      <c r="N5582" s="47"/>
    </row>
    <row r="5583" spans="4:14" s="20" customFormat="1" ht="13.5" x14ac:dyDescent="0.45">
      <c r="D5583" s="18"/>
      <c r="E5583" s="18"/>
      <c r="F5583" s="19"/>
      <c r="N5583" s="47"/>
    </row>
    <row r="5584" spans="4:14" s="20" customFormat="1" ht="13.5" x14ac:dyDescent="0.45">
      <c r="D5584" s="18"/>
      <c r="E5584" s="18"/>
      <c r="F5584" s="19"/>
      <c r="N5584" s="47"/>
    </row>
    <row r="5585" spans="4:14" s="20" customFormat="1" ht="13.5" x14ac:dyDescent="0.45">
      <c r="D5585" s="18"/>
      <c r="E5585" s="18"/>
      <c r="F5585" s="19"/>
      <c r="N5585" s="47"/>
    </row>
    <row r="5586" spans="4:14" s="20" customFormat="1" ht="13.5" x14ac:dyDescent="0.45">
      <c r="D5586" s="18"/>
      <c r="E5586" s="18"/>
      <c r="F5586" s="19"/>
      <c r="N5586" s="47"/>
    </row>
    <row r="5587" spans="4:14" s="20" customFormat="1" ht="13.5" x14ac:dyDescent="0.45">
      <c r="D5587" s="18"/>
      <c r="E5587" s="18"/>
      <c r="F5587" s="19"/>
      <c r="N5587" s="47"/>
    </row>
    <row r="5588" spans="4:14" s="20" customFormat="1" ht="13.5" x14ac:dyDescent="0.45">
      <c r="D5588" s="18"/>
      <c r="E5588" s="18"/>
      <c r="F5588" s="19"/>
      <c r="N5588" s="47"/>
    </row>
    <row r="5589" spans="4:14" s="20" customFormat="1" ht="13.5" x14ac:dyDescent="0.45">
      <c r="D5589" s="18"/>
      <c r="E5589" s="18"/>
      <c r="F5589" s="19"/>
      <c r="N5589" s="47"/>
    </row>
    <row r="5590" spans="4:14" s="20" customFormat="1" ht="13.5" x14ac:dyDescent="0.45">
      <c r="D5590" s="18"/>
      <c r="E5590" s="18"/>
      <c r="F5590" s="19"/>
      <c r="N5590" s="47"/>
    </row>
    <row r="5591" spans="4:14" s="20" customFormat="1" ht="13.5" x14ac:dyDescent="0.45">
      <c r="D5591" s="18"/>
      <c r="E5591" s="18"/>
      <c r="F5591" s="19"/>
      <c r="N5591" s="47"/>
    </row>
    <row r="5592" spans="4:14" s="20" customFormat="1" ht="13.5" x14ac:dyDescent="0.45">
      <c r="D5592" s="18"/>
      <c r="E5592" s="18"/>
      <c r="F5592" s="19"/>
      <c r="N5592" s="47"/>
    </row>
    <row r="5593" spans="4:14" s="20" customFormat="1" ht="13.5" x14ac:dyDescent="0.45">
      <c r="D5593" s="18"/>
      <c r="E5593" s="18"/>
      <c r="F5593" s="19"/>
      <c r="N5593" s="47"/>
    </row>
    <row r="5594" spans="4:14" s="20" customFormat="1" ht="13.5" x14ac:dyDescent="0.45">
      <c r="D5594" s="18"/>
      <c r="E5594" s="18"/>
      <c r="F5594" s="19"/>
      <c r="N5594" s="47"/>
    </row>
    <row r="5595" spans="4:14" s="20" customFormat="1" ht="13.5" x14ac:dyDescent="0.45">
      <c r="D5595" s="18"/>
      <c r="E5595" s="18"/>
      <c r="F5595" s="19"/>
      <c r="N5595" s="47"/>
    </row>
    <row r="5596" spans="4:14" s="20" customFormat="1" ht="13.5" x14ac:dyDescent="0.45">
      <c r="D5596" s="18"/>
      <c r="E5596" s="18"/>
      <c r="F5596" s="19"/>
      <c r="N5596" s="47"/>
    </row>
    <row r="5597" spans="4:14" s="20" customFormat="1" ht="13.5" x14ac:dyDescent="0.45">
      <c r="D5597" s="18"/>
      <c r="E5597" s="18"/>
      <c r="F5597" s="19"/>
      <c r="N5597" s="47"/>
    </row>
    <row r="5598" spans="4:14" s="20" customFormat="1" ht="13.5" x14ac:dyDescent="0.45">
      <c r="D5598" s="18"/>
      <c r="E5598" s="18"/>
      <c r="F5598" s="19"/>
      <c r="N5598" s="47"/>
    </row>
    <row r="5599" spans="4:14" s="20" customFormat="1" ht="13.5" x14ac:dyDescent="0.45">
      <c r="D5599" s="18"/>
      <c r="E5599" s="18"/>
      <c r="F5599" s="19"/>
      <c r="N5599" s="47"/>
    </row>
    <row r="5600" spans="4:14" s="20" customFormat="1" ht="13.5" x14ac:dyDescent="0.45">
      <c r="D5600" s="18"/>
      <c r="E5600" s="18"/>
      <c r="F5600" s="19"/>
      <c r="N5600" s="47"/>
    </row>
    <row r="5601" spans="4:14" s="20" customFormat="1" ht="13.5" x14ac:dyDescent="0.45">
      <c r="D5601" s="18"/>
      <c r="E5601" s="18"/>
      <c r="F5601" s="19"/>
      <c r="N5601" s="47"/>
    </row>
    <row r="5602" spans="4:14" s="20" customFormat="1" ht="13.5" x14ac:dyDescent="0.45">
      <c r="D5602" s="18"/>
      <c r="E5602" s="18"/>
      <c r="F5602" s="19"/>
      <c r="N5602" s="47"/>
    </row>
    <row r="5603" spans="4:14" s="20" customFormat="1" ht="13.5" x14ac:dyDescent="0.45">
      <c r="D5603" s="18"/>
      <c r="E5603" s="18"/>
      <c r="F5603" s="19"/>
      <c r="N5603" s="47"/>
    </row>
    <row r="5604" spans="4:14" s="20" customFormat="1" ht="13.5" x14ac:dyDescent="0.45">
      <c r="D5604" s="18"/>
      <c r="E5604" s="18"/>
      <c r="F5604" s="19"/>
      <c r="N5604" s="47"/>
    </row>
    <row r="5605" spans="4:14" s="20" customFormat="1" ht="13.5" x14ac:dyDescent="0.45">
      <c r="D5605" s="18"/>
      <c r="E5605" s="18"/>
      <c r="F5605" s="19"/>
      <c r="N5605" s="47"/>
    </row>
    <row r="5606" spans="4:14" s="20" customFormat="1" ht="13.5" x14ac:dyDescent="0.45">
      <c r="D5606" s="18"/>
      <c r="E5606" s="18"/>
      <c r="F5606" s="19"/>
      <c r="N5606" s="47"/>
    </row>
    <row r="5607" spans="4:14" s="20" customFormat="1" ht="13.5" x14ac:dyDescent="0.45">
      <c r="D5607" s="18"/>
      <c r="E5607" s="18"/>
      <c r="F5607" s="19"/>
      <c r="N5607" s="47"/>
    </row>
    <row r="5608" spans="4:14" s="20" customFormat="1" ht="13.5" x14ac:dyDescent="0.45">
      <c r="D5608" s="18"/>
      <c r="E5608" s="18"/>
      <c r="F5608" s="19"/>
      <c r="N5608" s="47"/>
    </row>
    <row r="5609" spans="4:14" s="20" customFormat="1" ht="13.5" x14ac:dyDescent="0.45">
      <c r="D5609" s="18"/>
      <c r="E5609" s="18"/>
      <c r="F5609" s="19"/>
      <c r="N5609" s="47"/>
    </row>
    <row r="5610" spans="4:14" s="20" customFormat="1" ht="13.5" x14ac:dyDescent="0.45">
      <c r="D5610" s="18"/>
      <c r="E5610" s="18"/>
      <c r="F5610" s="19"/>
      <c r="N5610" s="47"/>
    </row>
    <row r="5611" spans="4:14" s="20" customFormat="1" ht="13.5" x14ac:dyDescent="0.45">
      <c r="D5611" s="18"/>
      <c r="E5611" s="18"/>
      <c r="F5611" s="19"/>
      <c r="N5611" s="47"/>
    </row>
    <row r="5612" spans="4:14" s="20" customFormat="1" ht="13.5" x14ac:dyDescent="0.45">
      <c r="D5612" s="18"/>
      <c r="E5612" s="18"/>
      <c r="F5612" s="19"/>
      <c r="N5612" s="47"/>
    </row>
    <row r="5613" spans="4:14" s="20" customFormat="1" ht="13.5" x14ac:dyDescent="0.45">
      <c r="D5613" s="18"/>
      <c r="E5613" s="18"/>
      <c r="F5613" s="19"/>
      <c r="N5613" s="47"/>
    </row>
    <row r="5614" spans="4:14" s="20" customFormat="1" ht="13.5" x14ac:dyDescent="0.45">
      <c r="D5614" s="18"/>
      <c r="E5614" s="18"/>
      <c r="F5614" s="19"/>
      <c r="N5614" s="47"/>
    </row>
    <row r="5615" spans="4:14" s="20" customFormat="1" ht="13.5" x14ac:dyDescent="0.45">
      <c r="D5615" s="18"/>
      <c r="E5615" s="18"/>
      <c r="F5615" s="19"/>
      <c r="N5615" s="47"/>
    </row>
    <row r="5616" spans="4:14" s="20" customFormat="1" ht="13.5" x14ac:dyDescent="0.45">
      <c r="D5616" s="18"/>
      <c r="E5616" s="18"/>
      <c r="F5616" s="19"/>
      <c r="N5616" s="47"/>
    </row>
    <row r="5617" spans="4:14" s="20" customFormat="1" ht="13.5" x14ac:dyDescent="0.45">
      <c r="D5617" s="18"/>
      <c r="E5617" s="18"/>
      <c r="F5617" s="19"/>
      <c r="N5617" s="47"/>
    </row>
    <row r="5618" spans="4:14" s="20" customFormat="1" ht="13.5" x14ac:dyDescent="0.45">
      <c r="D5618" s="18"/>
      <c r="E5618" s="18"/>
      <c r="F5618" s="19"/>
      <c r="N5618" s="47"/>
    </row>
    <row r="5619" spans="4:14" s="20" customFormat="1" ht="13.5" x14ac:dyDescent="0.45">
      <c r="D5619" s="18"/>
      <c r="E5619" s="18"/>
      <c r="F5619" s="19"/>
      <c r="N5619" s="47"/>
    </row>
    <row r="5620" spans="4:14" s="20" customFormat="1" ht="13.5" x14ac:dyDescent="0.45">
      <c r="D5620" s="18"/>
      <c r="E5620" s="18"/>
      <c r="F5620" s="19"/>
      <c r="N5620" s="47"/>
    </row>
    <row r="5621" spans="4:14" s="20" customFormat="1" ht="13.5" x14ac:dyDescent="0.45">
      <c r="D5621" s="18"/>
      <c r="E5621" s="18"/>
      <c r="F5621" s="19"/>
      <c r="N5621" s="47"/>
    </row>
    <row r="5622" spans="4:14" s="20" customFormat="1" ht="13.5" x14ac:dyDescent="0.45">
      <c r="D5622" s="18"/>
      <c r="E5622" s="18"/>
      <c r="F5622" s="19"/>
      <c r="N5622" s="47"/>
    </row>
    <row r="5623" spans="4:14" s="20" customFormat="1" ht="13.5" x14ac:dyDescent="0.45">
      <c r="D5623" s="18"/>
      <c r="E5623" s="18"/>
      <c r="F5623" s="19"/>
      <c r="N5623" s="47"/>
    </row>
    <row r="5624" spans="4:14" s="20" customFormat="1" ht="13.5" x14ac:dyDescent="0.45">
      <c r="D5624" s="18"/>
      <c r="E5624" s="18"/>
      <c r="F5624" s="19"/>
      <c r="N5624" s="47"/>
    </row>
    <row r="5625" spans="4:14" s="20" customFormat="1" ht="13.5" x14ac:dyDescent="0.45">
      <c r="D5625" s="18"/>
      <c r="E5625" s="18"/>
      <c r="F5625" s="19"/>
      <c r="N5625" s="47"/>
    </row>
    <row r="5626" spans="4:14" s="20" customFormat="1" ht="13.5" x14ac:dyDescent="0.45">
      <c r="D5626" s="18"/>
      <c r="E5626" s="18"/>
      <c r="F5626" s="19"/>
      <c r="N5626" s="47"/>
    </row>
    <row r="5627" spans="4:14" s="20" customFormat="1" ht="13.5" x14ac:dyDescent="0.45">
      <c r="D5627" s="18"/>
      <c r="E5627" s="18"/>
      <c r="F5627" s="19"/>
      <c r="N5627" s="47"/>
    </row>
    <row r="5628" spans="4:14" s="20" customFormat="1" ht="13.5" x14ac:dyDescent="0.45">
      <c r="D5628" s="18"/>
      <c r="E5628" s="18"/>
      <c r="F5628" s="19"/>
      <c r="N5628" s="47"/>
    </row>
    <row r="5629" spans="4:14" s="20" customFormat="1" ht="13.5" x14ac:dyDescent="0.45">
      <c r="D5629" s="18"/>
      <c r="E5629" s="18"/>
      <c r="F5629" s="19"/>
      <c r="N5629" s="47"/>
    </row>
    <row r="5630" spans="4:14" s="20" customFormat="1" ht="13.5" x14ac:dyDescent="0.45">
      <c r="D5630" s="18"/>
      <c r="E5630" s="18"/>
      <c r="F5630" s="19"/>
      <c r="N5630" s="47"/>
    </row>
    <row r="5631" spans="4:14" s="20" customFormat="1" ht="13.5" x14ac:dyDescent="0.45">
      <c r="D5631" s="18"/>
      <c r="E5631" s="18"/>
      <c r="F5631" s="19"/>
      <c r="N5631" s="47"/>
    </row>
    <row r="5632" spans="4:14" s="20" customFormat="1" ht="13.5" x14ac:dyDescent="0.45">
      <c r="D5632" s="18"/>
      <c r="E5632" s="18"/>
      <c r="F5632" s="19"/>
      <c r="N5632" s="47"/>
    </row>
    <row r="5633" spans="4:14" s="20" customFormat="1" ht="13.5" x14ac:dyDescent="0.45">
      <c r="D5633" s="18"/>
      <c r="E5633" s="18"/>
      <c r="F5633" s="19"/>
      <c r="N5633" s="47"/>
    </row>
    <row r="5634" spans="4:14" s="20" customFormat="1" ht="13.5" x14ac:dyDescent="0.45">
      <c r="D5634" s="18"/>
      <c r="E5634" s="18"/>
      <c r="F5634" s="19"/>
      <c r="N5634" s="47"/>
    </row>
    <row r="5635" spans="4:14" s="20" customFormat="1" ht="13.5" x14ac:dyDescent="0.45">
      <c r="D5635" s="18"/>
      <c r="E5635" s="18"/>
      <c r="F5635" s="19"/>
      <c r="N5635" s="47"/>
    </row>
    <row r="5636" spans="4:14" s="20" customFormat="1" ht="13.5" x14ac:dyDescent="0.45">
      <c r="D5636" s="18"/>
      <c r="E5636" s="18"/>
      <c r="F5636" s="19"/>
      <c r="N5636" s="47"/>
    </row>
    <row r="5637" spans="4:14" s="20" customFormat="1" ht="13.5" x14ac:dyDescent="0.45">
      <c r="D5637" s="18"/>
      <c r="E5637" s="18"/>
      <c r="F5637" s="19"/>
      <c r="N5637" s="47"/>
    </row>
    <row r="5638" spans="4:14" s="20" customFormat="1" ht="13.5" x14ac:dyDescent="0.45">
      <c r="D5638" s="18"/>
      <c r="E5638" s="18"/>
      <c r="F5638" s="19"/>
      <c r="N5638" s="47"/>
    </row>
    <row r="5639" spans="4:14" s="20" customFormat="1" ht="13.5" x14ac:dyDescent="0.45">
      <c r="D5639" s="18"/>
      <c r="E5639" s="18"/>
      <c r="F5639" s="19"/>
      <c r="N5639" s="47"/>
    </row>
    <row r="5640" spans="4:14" s="20" customFormat="1" ht="13.5" x14ac:dyDescent="0.45">
      <c r="D5640" s="18"/>
      <c r="E5640" s="18"/>
      <c r="F5640" s="19"/>
      <c r="N5640" s="47"/>
    </row>
    <row r="5641" spans="4:14" s="20" customFormat="1" ht="13.5" x14ac:dyDescent="0.45">
      <c r="D5641" s="18"/>
      <c r="E5641" s="18"/>
      <c r="F5641" s="19"/>
      <c r="N5641" s="47"/>
    </row>
    <row r="5642" spans="4:14" s="20" customFormat="1" ht="13.5" x14ac:dyDescent="0.45">
      <c r="D5642" s="18"/>
      <c r="E5642" s="18"/>
      <c r="F5642" s="19"/>
      <c r="N5642" s="47"/>
    </row>
    <row r="5643" spans="4:14" s="20" customFormat="1" ht="13.5" x14ac:dyDescent="0.45">
      <c r="D5643" s="18"/>
      <c r="E5643" s="18"/>
      <c r="F5643" s="19"/>
      <c r="N5643" s="47"/>
    </row>
    <row r="5644" spans="4:14" s="20" customFormat="1" ht="13.5" x14ac:dyDescent="0.45">
      <c r="D5644" s="18"/>
      <c r="E5644" s="18"/>
      <c r="F5644" s="19"/>
      <c r="N5644" s="47"/>
    </row>
    <row r="5645" spans="4:14" s="20" customFormat="1" ht="13.5" x14ac:dyDescent="0.45">
      <c r="D5645" s="18"/>
      <c r="E5645" s="18"/>
      <c r="F5645" s="19"/>
      <c r="N5645" s="47"/>
    </row>
    <row r="5646" spans="4:14" s="20" customFormat="1" ht="13.5" x14ac:dyDescent="0.45">
      <c r="D5646" s="18"/>
      <c r="E5646" s="18"/>
      <c r="F5646" s="19"/>
      <c r="N5646" s="47"/>
    </row>
    <row r="5647" spans="4:14" s="20" customFormat="1" ht="13.5" x14ac:dyDescent="0.45">
      <c r="D5647" s="18"/>
      <c r="E5647" s="18"/>
      <c r="F5647" s="19"/>
      <c r="N5647" s="47"/>
    </row>
    <row r="5648" spans="4:14" s="20" customFormat="1" ht="13.5" x14ac:dyDescent="0.45">
      <c r="D5648" s="18"/>
      <c r="E5648" s="18"/>
      <c r="F5648" s="19"/>
      <c r="N5648" s="47"/>
    </row>
    <row r="5649" spans="4:14" s="20" customFormat="1" ht="13.5" x14ac:dyDescent="0.45">
      <c r="D5649" s="18"/>
      <c r="E5649" s="18"/>
      <c r="F5649" s="19"/>
      <c r="N5649" s="47"/>
    </row>
    <row r="5650" spans="4:14" s="20" customFormat="1" ht="13.5" x14ac:dyDescent="0.45">
      <c r="D5650" s="18"/>
      <c r="E5650" s="18"/>
      <c r="F5650" s="19"/>
      <c r="N5650" s="47"/>
    </row>
    <row r="5651" spans="4:14" s="20" customFormat="1" ht="13.5" x14ac:dyDescent="0.45">
      <c r="D5651" s="18"/>
      <c r="E5651" s="18"/>
      <c r="F5651" s="19"/>
      <c r="N5651" s="47"/>
    </row>
    <row r="5652" spans="4:14" s="20" customFormat="1" ht="13.5" x14ac:dyDescent="0.45">
      <c r="D5652" s="18"/>
      <c r="E5652" s="18"/>
      <c r="F5652" s="19"/>
      <c r="N5652" s="47"/>
    </row>
    <row r="5653" spans="4:14" s="20" customFormat="1" ht="13.5" x14ac:dyDescent="0.45">
      <c r="D5653" s="18"/>
      <c r="E5653" s="18"/>
      <c r="F5653" s="19"/>
      <c r="N5653" s="47"/>
    </row>
    <row r="5654" spans="4:14" s="20" customFormat="1" ht="13.5" x14ac:dyDescent="0.45">
      <c r="D5654" s="18"/>
      <c r="E5654" s="18"/>
      <c r="F5654" s="19"/>
      <c r="N5654" s="47"/>
    </row>
    <row r="5655" spans="4:14" s="20" customFormat="1" ht="13.5" x14ac:dyDescent="0.45">
      <c r="D5655" s="18"/>
      <c r="E5655" s="18"/>
      <c r="F5655" s="19"/>
      <c r="N5655" s="47"/>
    </row>
    <row r="5656" spans="4:14" s="20" customFormat="1" ht="13.5" x14ac:dyDescent="0.45">
      <c r="D5656" s="18"/>
      <c r="E5656" s="18"/>
      <c r="F5656" s="19"/>
      <c r="N5656" s="47"/>
    </row>
    <row r="5657" spans="4:14" s="20" customFormat="1" ht="13.5" x14ac:dyDescent="0.45">
      <c r="D5657" s="18"/>
      <c r="E5657" s="18"/>
      <c r="F5657" s="19"/>
      <c r="N5657" s="47"/>
    </row>
    <row r="5658" spans="4:14" s="20" customFormat="1" ht="13.5" x14ac:dyDescent="0.45">
      <c r="D5658" s="18"/>
      <c r="E5658" s="18"/>
      <c r="F5658" s="19"/>
      <c r="N5658" s="47"/>
    </row>
    <row r="5659" spans="4:14" s="20" customFormat="1" ht="13.5" x14ac:dyDescent="0.45">
      <c r="D5659" s="18"/>
      <c r="E5659" s="18"/>
      <c r="F5659" s="19"/>
      <c r="N5659" s="47"/>
    </row>
    <row r="5660" spans="4:14" s="20" customFormat="1" ht="13.5" x14ac:dyDescent="0.45">
      <c r="D5660" s="18"/>
      <c r="E5660" s="18"/>
      <c r="F5660" s="19"/>
      <c r="N5660" s="47"/>
    </row>
    <row r="5661" spans="4:14" s="20" customFormat="1" ht="13.5" x14ac:dyDescent="0.45">
      <c r="D5661" s="18"/>
      <c r="E5661" s="18"/>
      <c r="F5661" s="19"/>
      <c r="N5661" s="47"/>
    </row>
    <row r="5662" spans="4:14" s="20" customFormat="1" ht="13.5" x14ac:dyDescent="0.45">
      <c r="D5662" s="18"/>
      <c r="E5662" s="18"/>
      <c r="F5662" s="19"/>
      <c r="N5662" s="47"/>
    </row>
    <row r="5663" spans="4:14" s="20" customFormat="1" ht="13.5" x14ac:dyDescent="0.45">
      <c r="D5663" s="18"/>
      <c r="E5663" s="18"/>
      <c r="F5663" s="19"/>
      <c r="N5663" s="47"/>
    </row>
    <row r="5664" spans="4:14" s="20" customFormat="1" ht="13.5" x14ac:dyDescent="0.45">
      <c r="D5664" s="18"/>
      <c r="E5664" s="18"/>
      <c r="F5664" s="19"/>
      <c r="N5664" s="47"/>
    </row>
    <row r="5665" spans="4:14" s="20" customFormat="1" ht="13.5" x14ac:dyDescent="0.45">
      <c r="D5665" s="18"/>
      <c r="E5665" s="18"/>
      <c r="F5665" s="19"/>
      <c r="N5665" s="47"/>
    </row>
    <row r="5666" spans="4:14" s="20" customFormat="1" ht="13.5" x14ac:dyDescent="0.45">
      <c r="D5666" s="18"/>
      <c r="E5666" s="18"/>
      <c r="F5666" s="19"/>
      <c r="N5666" s="47"/>
    </row>
    <row r="5667" spans="4:14" s="20" customFormat="1" ht="13.5" x14ac:dyDescent="0.45">
      <c r="D5667" s="18"/>
      <c r="E5667" s="18"/>
      <c r="F5667" s="19"/>
      <c r="N5667" s="47"/>
    </row>
    <row r="5668" spans="4:14" s="20" customFormat="1" ht="13.5" x14ac:dyDescent="0.45">
      <c r="D5668" s="18"/>
      <c r="E5668" s="18"/>
      <c r="F5668" s="19"/>
      <c r="N5668" s="47"/>
    </row>
    <row r="5669" spans="4:14" s="20" customFormat="1" ht="13.5" x14ac:dyDescent="0.45">
      <c r="D5669" s="18"/>
      <c r="E5669" s="18"/>
      <c r="F5669" s="19"/>
      <c r="N5669" s="47"/>
    </row>
    <row r="5670" spans="4:14" s="20" customFormat="1" ht="13.5" x14ac:dyDescent="0.45">
      <c r="D5670" s="18"/>
      <c r="E5670" s="18"/>
      <c r="F5670" s="19"/>
      <c r="N5670" s="47"/>
    </row>
    <row r="5671" spans="4:14" s="20" customFormat="1" ht="13.5" x14ac:dyDescent="0.45">
      <c r="D5671" s="18"/>
      <c r="E5671" s="18"/>
      <c r="F5671" s="19"/>
      <c r="N5671" s="47"/>
    </row>
    <row r="5672" spans="4:14" s="20" customFormat="1" ht="13.5" x14ac:dyDescent="0.45">
      <c r="D5672" s="18"/>
      <c r="E5672" s="18"/>
      <c r="F5672" s="19"/>
      <c r="N5672" s="47"/>
    </row>
    <row r="5673" spans="4:14" s="20" customFormat="1" ht="13.5" x14ac:dyDescent="0.45">
      <c r="D5673" s="18"/>
      <c r="E5673" s="18"/>
      <c r="F5673" s="19"/>
      <c r="N5673" s="47"/>
    </row>
    <row r="5674" spans="4:14" s="20" customFormat="1" ht="13.5" x14ac:dyDescent="0.45">
      <c r="D5674" s="18"/>
      <c r="E5674" s="18"/>
      <c r="F5674" s="19"/>
      <c r="N5674" s="47"/>
    </row>
    <row r="5675" spans="4:14" s="20" customFormat="1" ht="13.5" x14ac:dyDescent="0.45">
      <c r="D5675" s="18"/>
      <c r="E5675" s="18"/>
      <c r="F5675" s="19"/>
      <c r="N5675" s="47"/>
    </row>
    <row r="5676" spans="4:14" s="20" customFormat="1" ht="13.5" x14ac:dyDescent="0.45">
      <c r="D5676" s="18"/>
      <c r="E5676" s="18"/>
      <c r="F5676" s="19"/>
      <c r="N5676" s="47"/>
    </row>
    <row r="5677" spans="4:14" s="20" customFormat="1" ht="13.5" x14ac:dyDescent="0.45">
      <c r="D5677" s="18"/>
      <c r="E5677" s="18"/>
      <c r="F5677" s="19"/>
      <c r="N5677" s="47"/>
    </row>
    <row r="5678" spans="4:14" s="20" customFormat="1" ht="13.5" x14ac:dyDescent="0.45">
      <c r="D5678" s="18"/>
      <c r="E5678" s="18"/>
      <c r="F5678" s="19"/>
      <c r="N5678" s="47"/>
    </row>
    <row r="5679" spans="4:14" s="20" customFormat="1" ht="13.5" x14ac:dyDescent="0.45">
      <c r="D5679" s="18"/>
      <c r="E5679" s="18"/>
      <c r="F5679" s="19"/>
      <c r="N5679" s="47"/>
    </row>
    <row r="5680" spans="4:14" s="20" customFormat="1" ht="13.5" x14ac:dyDescent="0.45">
      <c r="D5680" s="18"/>
      <c r="E5680" s="18"/>
      <c r="F5680" s="19"/>
      <c r="N5680" s="47"/>
    </row>
    <row r="5681" spans="4:14" s="20" customFormat="1" ht="13.5" x14ac:dyDescent="0.45">
      <c r="D5681" s="18"/>
      <c r="E5681" s="18"/>
      <c r="F5681" s="19"/>
      <c r="N5681" s="47"/>
    </row>
    <row r="5682" spans="4:14" s="20" customFormat="1" ht="13.5" x14ac:dyDescent="0.45">
      <c r="D5682" s="18"/>
      <c r="E5682" s="18"/>
      <c r="F5682" s="19"/>
      <c r="N5682" s="47"/>
    </row>
    <row r="5683" spans="4:14" s="20" customFormat="1" ht="13.5" x14ac:dyDescent="0.45">
      <c r="D5683" s="18"/>
      <c r="E5683" s="18"/>
      <c r="F5683" s="19"/>
      <c r="N5683" s="47"/>
    </row>
    <row r="5684" spans="4:14" s="20" customFormat="1" ht="13.5" x14ac:dyDescent="0.45">
      <c r="D5684" s="18"/>
      <c r="E5684" s="18"/>
      <c r="F5684" s="19"/>
      <c r="N5684" s="47"/>
    </row>
    <row r="5685" spans="4:14" s="20" customFormat="1" ht="13.5" x14ac:dyDescent="0.45">
      <c r="D5685" s="18"/>
      <c r="E5685" s="18"/>
      <c r="F5685" s="19"/>
      <c r="N5685" s="47"/>
    </row>
    <row r="5686" spans="4:14" s="20" customFormat="1" ht="13.5" x14ac:dyDescent="0.45">
      <c r="D5686" s="18"/>
      <c r="E5686" s="18"/>
      <c r="F5686" s="19"/>
      <c r="N5686" s="47"/>
    </row>
    <row r="5687" spans="4:14" s="20" customFormat="1" ht="13.5" x14ac:dyDescent="0.45">
      <c r="D5687" s="18"/>
      <c r="E5687" s="18"/>
      <c r="F5687" s="19"/>
      <c r="N5687" s="47"/>
    </row>
    <row r="5688" spans="4:14" s="20" customFormat="1" ht="13.5" x14ac:dyDescent="0.45">
      <c r="D5688" s="18"/>
      <c r="E5688" s="18"/>
      <c r="F5688" s="19"/>
      <c r="N5688" s="47"/>
    </row>
    <row r="5689" spans="4:14" s="20" customFormat="1" ht="13.5" x14ac:dyDescent="0.45">
      <c r="D5689" s="18"/>
      <c r="E5689" s="18"/>
      <c r="F5689" s="19"/>
      <c r="N5689" s="47"/>
    </row>
    <row r="5690" spans="4:14" s="20" customFormat="1" ht="13.5" x14ac:dyDescent="0.45">
      <c r="D5690" s="18"/>
      <c r="E5690" s="18"/>
      <c r="F5690" s="19"/>
      <c r="N5690" s="47"/>
    </row>
    <row r="5691" spans="4:14" s="20" customFormat="1" ht="13.5" x14ac:dyDescent="0.45">
      <c r="D5691" s="18"/>
      <c r="E5691" s="18"/>
      <c r="F5691" s="19"/>
      <c r="N5691" s="47"/>
    </row>
    <row r="5692" spans="4:14" s="20" customFormat="1" ht="13.5" x14ac:dyDescent="0.45">
      <c r="D5692" s="18"/>
      <c r="E5692" s="18"/>
      <c r="F5692" s="19"/>
      <c r="N5692" s="47"/>
    </row>
    <row r="5693" spans="4:14" s="20" customFormat="1" ht="13.5" x14ac:dyDescent="0.45">
      <c r="D5693" s="18"/>
      <c r="E5693" s="18"/>
      <c r="F5693" s="19"/>
      <c r="N5693" s="47"/>
    </row>
    <row r="5694" spans="4:14" s="20" customFormat="1" ht="13.5" x14ac:dyDescent="0.45">
      <c r="D5694" s="18"/>
      <c r="E5694" s="18"/>
      <c r="F5694" s="19"/>
      <c r="N5694" s="47"/>
    </row>
    <row r="5695" spans="4:14" s="20" customFormat="1" ht="13.5" x14ac:dyDescent="0.45">
      <c r="D5695" s="18"/>
      <c r="E5695" s="18"/>
      <c r="F5695" s="19"/>
      <c r="N5695" s="47"/>
    </row>
    <row r="5696" spans="4:14" s="20" customFormat="1" ht="13.5" x14ac:dyDescent="0.45">
      <c r="D5696" s="18"/>
      <c r="E5696" s="18"/>
      <c r="F5696" s="19"/>
      <c r="N5696" s="47"/>
    </row>
    <row r="5697" spans="4:14" s="20" customFormat="1" ht="13.5" x14ac:dyDescent="0.45">
      <c r="D5697" s="18"/>
      <c r="E5697" s="18"/>
      <c r="F5697" s="19"/>
      <c r="N5697" s="47"/>
    </row>
    <row r="5698" spans="4:14" s="20" customFormat="1" ht="13.5" x14ac:dyDescent="0.45">
      <c r="D5698" s="18"/>
      <c r="E5698" s="18"/>
      <c r="F5698" s="19"/>
      <c r="N5698" s="47"/>
    </row>
    <row r="5699" spans="4:14" s="20" customFormat="1" ht="13.5" x14ac:dyDescent="0.45">
      <c r="D5699" s="18"/>
      <c r="E5699" s="18"/>
      <c r="F5699" s="19"/>
      <c r="N5699" s="47"/>
    </row>
    <row r="5700" spans="4:14" s="20" customFormat="1" ht="13.5" x14ac:dyDescent="0.45">
      <c r="D5700" s="18"/>
      <c r="E5700" s="18"/>
      <c r="F5700" s="19"/>
      <c r="N5700" s="47"/>
    </row>
    <row r="5701" spans="4:14" s="20" customFormat="1" ht="13.5" x14ac:dyDescent="0.45">
      <c r="D5701" s="18"/>
      <c r="E5701" s="18"/>
      <c r="F5701" s="19"/>
      <c r="N5701" s="47"/>
    </row>
    <row r="5702" spans="4:14" s="20" customFormat="1" ht="13.5" x14ac:dyDescent="0.45">
      <c r="D5702" s="18"/>
      <c r="E5702" s="18"/>
      <c r="F5702" s="19"/>
      <c r="N5702" s="47"/>
    </row>
    <row r="5703" spans="4:14" s="20" customFormat="1" ht="13.5" x14ac:dyDescent="0.45">
      <c r="D5703" s="18"/>
      <c r="E5703" s="18"/>
      <c r="F5703" s="19"/>
      <c r="N5703" s="47"/>
    </row>
    <row r="5704" spans="4:14" s="20" customFormat="1" ht="13.5" x14ac:dyDescent="0.45">
      <c r="D5704" s="18"/>
      <c r="E5704" s="18"/>
      <c r="F5704" s="19"/>
      <c r="N5704" s="47"/>
    </row>
    <row r="5705" spans="4:14" s="20" customFormat="1" ht="13.5" x14ac:dyDescent="0.45">
      <c r="D5705" s="18"/>
      <c r="E5705" s="18"/>
      <c r="F5705" s="19"/>
      <c r="N5705" s="47"/>
    </row>
    <row r="5706" spans="4:14" s="20" customFormat="1" ht="13.5" x14ac:dyDescent="0.45">
      <c r="D5706" s="18"/>
      <c r="E5706" s="18"/>
      <c r="F5706" s="19"/>
      <c r="N5706" s="47"/>
    </row>
    <row r="5707" spans="4:14" s="20" customFormat="1" ht="13.5" x14ac:dyDescent="0.45">
      <c r="D5707" s="18"/>
      <c r="E5707" s="18"/>
      <c r="F5707" s="19"/>
      <c r="N5707" s="47"/>
    </row>
    <row r="5708" spans="4:14" s="20" customFormat="1" ht="13.5" x14ac:dyDescent="0.45">
      <c r="D5708" s="18"/>
      <c r="E5708" s="18"/>
      <c r="F5708" s="19"/>
      <c r="N5708" s="47"/>
    </row>
    <row r="5709" spans="4:14" s="20" customFormat="1" ht="13.5" x14ac:dyDescent="0.45">
      <c r="D5709" s="18" t="s">
        <v>16</v>
      </c>
      <c r="E5709" s="18"/>
      <c r="F5709" s="19"/>
      <c r="N5709" s="47"/>
    </row>
    <row r="5710" spans="4:14" s="20" customFormat="1" ht="13.5" x14ac:dyDescent="0.45">
      <c r="D5710" s="18" t="s">
        <v>17</v>
      </c>
      <c r="E5710" s="18"/>
      <c r="F5710" s="19"/>
      <c r="N5710" s="47"/>
    </row>
    <row r="5711" spans="4:14" s="20" customFormat="1" ht="13.5" x14ac:dyDescent="0.45">
      <c r="D5711" s="18"/>
      <c r="E5711" s="18"/>
      <c r="F5711" s="19"/>
      <c r="N5711" s="47"/>
    </row>
    <row r="5712" spans="4:14" s="20" customFormat="1" ht="13.5" x14ac:dyDescent="0.45">
      <c r="D5712" s="18"/>
      <c r="E5712" s="18"/>
      <c r="F5712" s="19"/>
      <c r="N5712" s="47"/>
    </row>
    <row r="5713" spans="4:14" s="20" customFormat="1" ht="13.5" x14ac:dyDescent="0.45">
      <c r="D5713" s="18"/>
      <c r="E5713" s="18"/>
      <c r="F5713" s="19"/>
      <c r="N5713" s="47"/>
    </row>
    <row r="5714" spans="4:14" ht="13.5" x14ac:dyDescent="0.45">
      <c r="D5714" s="18"/>
      <c r="E5714" s="18"/>
      <c r="F5714" s="19"/>
      <c r="G5714" s="20"/>
      <c r="H5714" s="20"/>
    </row>
    <row r="5715" spans="4:14" ht="13.5" x14ac:dyDescent="0.45">
      <c r="D5715" s="18"/>
      <c r="E5715" s="18"/>
      <c r="F5715" s="19"/>
      <c r="G5715" s="20"/>
      <c r="H5715" s="20"/>
    </row>
  </sheetData>
  <sheetProtection algorithmName="SHA-512" hashValue="wvJINe9xPghn4Fjb895gPpaMAX9+XvvedzR7VyJwCpmH5D+EuieN1bfWHTpSvxGYO2HEC485B1RSxOcEWagE1w==" saltValue="eDlntFIis1NnG64PBGRgSw==" spinCount="100000" sheet="1" objects="1" scenarios="1"/>
  <mergeCells count="37">
    <mergeCell ref="F12:H12"/>
    <mergeCell ref="R14:U14"/>
    <mergeCell ref="I3:M3"/>
    <mergeCell ref="Q6:S6"/>
    <mergeCell ref="I4:M4"/>
    <mergeCell ref="I5:M5"/>
    <mergeCell ref="P12:P13"/>
    <mergeCell ref="O1:P1"/>
    <mergeCell ref="D12:E13"/>
    <mergeCell ref="D2:E2"/>
    <mergeCell ref="V14:Y14"/>
    <mergeCell ref="V12:Y13"/>
    <mergeCell ref="O12:O13"/>
    <mergeCell ref="R12:U13"/>
    <mergeCell ref="N12:N13"/>
    <mergeCell ref="L12:M13"/>
    <mergeCell ref="D1:F1"/>
    <mergeCell ref="I1:M2"/>
    <mergeCell ref="F14:H14"/>
    <mergeCell ref="I14:K14"/>
    <mergeCell ref="I12:K13"/>
    <mergeCell ref="I6:M6"/>
    <mergeCell ref="I7:S8"/>
    <mergeCell ref="B76:C76"/>
    <mergeCell ref="B77:C77"/>
    <mergeCell ref="D3:E3"/>
    <mergeCell ref="D4:E4"/>
    <mergeCell ref="D5:E5"/>
    <mergeCell ref="D6:E6"/>
    <mergeCell ref="D7:E7"/>
    <mergeCell ref="B16:C44"/>
    <mergeCell ref="B45:B75"/>
    <mergeCell ref="C45:C57"/>
    <mergeCell ref="C58:C70"/>
    <mergeCell ref="C71:C74"/>
    <mergeCell ref="D8:E8"/>
    <mergeCell ref="D9:E9"/>
  </mergeCells>
  <conditionalFormatting sqref="Q3">
    <cfRule type="cellIs" dxfId="36" priority="69" operator="lessThan">
      <formula>$P$3</formula>
    </cfRule>
    <cfRule type="cellIs" dxfId="35" priority="70" operator="greaterThan">
      <formula>0.031</formula>
    </cfRule>
    <cfRule type="cellIs" dxfId="34" priority="71" operator="greaterThan">
      <formula>$P$3</formula>
    </cfRule>
  </conditionalFormatting>
  <conditionalFormatting sqref="S3">
    <cfRule type="cellIs" dxfId="33" priority="72" operator="lessThan">
      <formula>0</formula>
    </cfRule>
    <cfRule type="cellIs" dxfId="32" priority="73" operator="greaterThan">
      <formula>0</formula>
    </cfRule>
    <cfRule type="cellIs" dxfId="31" priority="74" operator="lessThan">
      <formula>$P$3</formula>
    </cfRule>
    <cfRule type="cellIs" dxfId="30" priority="76" operator="greaterThan">
      <formula>$P$3</formula>
    </cfRule>
  </conditionalFormatting>
  <conditionalFormatting sqref="S4">
    <cfRule type="cellIs" dxfId="29" priority="13" operator="lessThan">
      <formula>0</formula>
    </cfRule>
    <cfRule type="cellIs" dxfId="28" priority="14" operator="greaterThan">
      <formula>0</formula>
    </cfRule>
    <cfRule type="cellIs" dxfId="27" priority="15" operator="greaterThan">
      <formula>$P$3</formula>
    </cfRule>
    <cfRule type="cellIs" dxfId="26" priority="16" operator="lessThan">
      <formula>$P$3</formula>
    </cfRule>
  </conditionalFormatting>
  <conditionalFormatting sqref="Q6">
    <cfRule type="cellIs" dxfId="25" priority="11" operator="equal">
      <formula>"Yes"</formula>
    </cfRule>
    <cfRule type="cellIs" dxfId="24" priority="12" operator="equal">
      <formula>"No"</formula>
    </cfRule>
  </conditionalFormatting>
  <conditionalFormatting sqref="S5">
    <cfRule type="cellIs" dxfId="23" priority="7" operator="lessThan">
      <formula>0</formula>
    </cfRule>
    <cfRule type="cellIs" dxfId="22" priority="8" operator="greaterThan">
      <formula>0</formula>
    </cfRule>
    <cfRule type="cellIs" dxfId="21" priority="9" operator="greaterThan">
      <formula>$P$3</formula>
    </cfRule>
    <cfRule type="cellIs" dxfId="20" priority="10" operator="lessThan">
      <formula>$P$3</formula>
    </cfRule>
  </conditionalFormatting>
  <conditionalFormatting sqref="Q4:Q5">
    <cfRule type="cellIs" dxfId="19" priority="1" operator="lessThan">
      <formula>$P$3</formula>
    </cfRule>
    <cfRule type="cellIs" dxfId="18" priority="2" operator="greaterThan">
      <formula>0.031</formula>
    </cfRule>
    <cfRule type="cellIs" dxfId="17" priority="3" operator="greaterThan">
      <formula>$P$3</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6194-6A91-4295-8191-1B2B4B2DBD21}">
  <sheetPr>
    <tabColor rgb="FF00B050"/>
  </sheetPr>
  <dimension ref="A1:AC5836"/>
  <sheetViews>
    <sheetView showGridLines="0" topLeftCell="B1" zoomScale="80" zoomScaleNormal="80" workbookViewId="0">
      <pane ySplit="14" topLeftCell="A59" activePane="bottomLeft" state="frozen"/>
      <selection pane="bottomLeft" activeCell="D26" sqref="D26"/>
    </sheetView>
  </sheetViews>
  <sheetFormatPr defaultColWidth="0" defaultRowHeight="12.75" zeroHeight="1" outlineLevelRow="1" x14ac:dyDescent="0.45"/>
  <cols>
    <col min="1" max="1" width="3.86328125" style="2" customWidth="1"/>
    <col min="2" max="2" width="7.73046875" style="2" customWidth="1"/>
    <col min="3" max="3" width="25.1328125" style="2" customWidth="1"/>
    <col min="4" max="4" width="48.1328125" style="21" customWidth="1"/>
    <col min="5" max="5" width="15.1328125" style="21" customWidth="1"/>
    <col min="6" max="6" width="13.1328125" style="22" customWidth="1"/>
    <col min="7" max="7" width="13.3984375" style="2" customWidth="1"/>
    <col min="8" max="8" width="12" style="2" customWidth="1"/>
    <col min="9" max="9" width="10.86328125" style="2" customWidth="1"/>
    <col min="10" max="11" width="12" style="2" customWidth="1"/>
    <col min="12" max="12" width="13.1328125" style="2" customWidth="1"/>
    <col min="13" max="13" width="12" style="2" customWidth="1"/>
    <col min="14" max="14" width="17.1328125" style="48" customWidth="1"/>
    <col min="15" max="15" width="16.1328125" style="2" customWidth="1"/>
    <col min="16" max="16" width="12" style="2" customWidth="1"/>
    <col min="17" max="17" width="18.1328125" style="2" customWidth="1"/>
    <col min="18" max="18" width="14.59765625" style="2" customWidth="1"/>
    <col min="19" max="20" width="14.1328125" style="2" customWidth="1"/>
    <col min="21" max="22" width="12" style="2" customWidth="1"/>
    <col min="23" max="24" width="11" style="2" customWidth="1"/>
    <col min="25" max="25" width="11.59765625" style="2" customWidth="1"/>
    <col min="26" max="26" width="12.265625" style="2" bestFit="1" customWidth="1"/>
    <col min="27" max="27" width="9.1328125" style="2" customWidth="1"/>
    <col min="28" max="29" width="0" style="2" hidden="1" customWidth="1"/>
    <col min="30" max="16384" width="9.1328125" style="2" hidden="1"/>
  </cols>
  <sheetData>
    <row r="1" spans="2:29" ht="35.25" customHeight="1" outlineLevel="1" x14ac:dyDescent="0.45">
      <c r="D1" s="513" t="s">
        <v>0</v>
      </c>
      <c r="E1" s="513"/>
      <c r="F1" s="513"/>
      <c r="G1" s="88"/>
      <c r="I1" s="549"/>
      <c r="J1" s="549"/>
      <c r="K1" s="549"/>
      <c r="L1" s="549"/>
      <c r="M1" s="549"/>
      <c r="N1" s="386"/>
      <c r="O1" s="550"/>
      <c r="P1" s="550"/>
      <c r="Q1" s="375"/>
      <c r="R1" s="375"/>
      <c r="S1" s="375"/>
      <c r="T1" s="375"/>
      <c r="U1" s="1"/>
      <c r="V1" s="4"/>
      <c r="W1" s="1"/>
      <c r="X1" s="4"/>
    </row>
    <row r="2" spans="2:29" ht="31.5" customHeight="1" outlineLevel="1" x14ac:dyDescent="0.45">
      <c r="D2" s="486" t="s">
        <v>2</v>
      </c>
      <c r="E2" s="487"/>
      <c r="F2" s="3">
        <f>'MODEL FY 1920'!F2</f>
        <v>1</v>
      </c>
      <c r="G2" s="4"/>
      <c r="H2" s="4"/>
      <c r="I2" s="549"/>
      <c r="J2" s="549"/>
      <c r="K2" s="549"/>
      <c r="L2" s="549"/>
      <c r="M2" s="549"/>
      <c r="N2" s="387"/>
      <c r="O2" s="388"/>
      <c r="P2" s="389"/>
      <c r="Q2" s="390"/>
      <c r="R2" s="391"/>
      <c r="S2" s="383"/>
      <c r="T2" s="383"/>
      <c r="U2" s="4"/>
      <c r="V2" s="4"/>
      <c r="W2" s="4"/>
      <c r="X2" s="4"/>
    </row>
    <row r="3" spans="2:29" ht="11.25" customHeight="1" outlineLevel="1" x14ac:dyDescent="0.45">
      <c r="D3" s="486" t="s">
        <v>5</v>
      </c>
      <c r="E3" s="487"/>
      <c r="F3" s="3" t="str">
        <f>'MODEL FY 1920'!F3</f>
        <v>2019-20</v>
      </c>
      <c r="G3" s="377"/>
      <c r="H3" s="4"/>
      <c r="I3" s="551"/>
      <c r="J3" s="551"/>
      <c r="K3" s="551"/>
      <c r="L3" s="551"/>
      <c r="M3" s="551"/>
      <c r="N3" s="552"/>
      <c r="O3" s="553"/>
      <c r="P3" s="553"/>
      <c r="Q3" s="541"/>
      <c r="R3" s="542"/>
      <c r="S3" s="543"/>
      <c r="T3" s="384"/>
      <c r="U3" s="4"/>
      <c r="V3" s="4"/>
      <c r="W3" s="4"/>
      <c r="X3" s="4"/>
    </row>
    <row r="4" spans="2:29" ht="11.25" customHeight="1" outlineLevel="1" x14ac:dyDescent="0.45">
      <c r="D4" s="488" t="s">
        <v>6</v>
      </c>
      <c r="E4" s="489"/>
      <c r="F4" s="5">
        <f>'MODEL FY 1920'!F4</f>
        <v>6.0000000000000001E-3</v>
      </c>
      <c r="G4" s="374"/>
      <c r="H4" s="4"/>
      <c r="I4" s="551"/>
      <c r="J4" s="551"/>
      <c r="K4" s="551"/>
      <c r="L4" s="551"/>
      <c r="M4" s="551"/>
      <c r="N4" s="552"/>
      <c r="O4" s="553"/>
      <c r="P4" s="553"/>
      <c r="Q4" s="541"/>
      <c r="R4" s="542"/>
      <c r="S4" s="543"/>
      <c r="T4" s="385"/>
      <c r="U4" s="4"/>
      <c r="V4" s="4"/>
    </row>
    <row r="5" spans="2:29" ht="11.25" customHeight="1" outlineLevel="1" x14ac:dyDescent="0.45">
      <c r="D5" s="488" t="s">
        <v>7</v>
      </c>
      <c r="E5" s="489"/>
      <c r="F5" s="87">
        <f>'MODEL FY 1920'!F5</f>
        <v>43556</v>
      </c>
      <c r="G5" s="374"/>
      <c r="H5" s="4"/>
      <c r="I5" s="4"/>
      <c r="J5" s="4"/>
      <c r="K5" s="6"/>
      <c r="L5" s="6"/>
      <c r="M5" s="6"/>
      <c r="N5" s="44"/>
      <c r="O5" s="6"/>
      <c r="P5" s="6"/>
      <c r="Q5" s="6"/>
      <c r="R5" s="4"/>
      <c r="S5" s="4"/>
      <c r="T5" s="4"/>
      <c r="U5" s="4"/>
      <c r="V5" s="4"/>
    </row>
    <row r="6" spans="2:29" ht="11.25" customHeight="1" outlineLevel="1" x14ac:dyDescent="0.45">
      <c r="D6" s="488" t="s">
        <v>8</v>
      </c>
      <c r="E6" s="489"/>
      <c r="F6" s="7">
        <f>'MODEL FY 1920'!F6</f>
        <v>43921</v>
      </c>
      <c r="J6" s="4"/>
      <c r="K6" s="6"/>
      <c r="L6" s="6"/>
      <c r="M6" s="6"/>
      <c r="N6" s="44"/>
      <c r="O6" s="6"/>
      <c r="P6" s="6"/>
      <c r="Q6" s="6"/>
      <c r="R6" s="4"/>
      <c r="S6" s="4"/>
      <c r="T6" s="4"/>
      <c r="U6" s="4"/>
      <c r="V6" s="4"/>
    </row>
    <row r="7" spans="2:29" ht="11.25" customHeight="1" outlineLevel="1" x14ac:dyDescent="0.45">
      <c r="D7" s="488" t="s">
        <v>9</v>
      </c>
      <c r="E7" s="489"/>
      <c r="F7" s="8">
        <f>'MODEL FY 1920'!F7</f>
        <v>366</v>
      </c>
      <c r="I7" s="4"/>
      <c r="J7" s="4"/>
      <c r="K7" s="4"/>
      <c r="L7" s="4"/>
      <c r="M7" s="4"/>
      <c r="N7" s="45"/>
      <c r="O7" s="4"/>
      <c r="P7" s="4"/>
      <c r="Q7" s="4"/>
      <c r="R7" s="4"/>
      <c r="S7" s="4"/>
      <c r="T7" s="4"/>
      <c r="U7" s="4"/>
      <c r="V7" s="4"/>
      <c r="W7" s="4"/>
      <c r="X7" s="4"/>
      <c r="Y7" s="4"/>
    </row>
    <row r="8" spans="2:29" ht="11.25" customHeight="1" outlineLevel="1" x14ac:dyDescent="0.45">
      <c r="D8" s="488" t="s">
        <v>1494</v>
      </c>
      <c r="E8" s="489"/>
      <c r="F8" s="8">
        <v>365</v>
      </c>
      <c r="G8" s="4"/>
      <c r="J8" s="4"/>
      <c r="K8" s="4"/>
      <c r="L8" s="4"/>
      <c r="M8" s="4"/>
      <c r="N8" s="45"/>
      <c r="O8" s="4"/>
      <c r="P8" s="4"/>
      <c r="Q8" s="4"/>
      <c r="R8" s="4"/>
      <c r="S8" s="4"/>
      <c r="T8" s="4"/>
      <c r="U8" s="4"/>
      <c r="V8" s="4"/>
      <c r="W8" s="4"/>
      <c r="X8" s="4"/>
      <c r="Y8" s="4"/>
    </row>
    <row r="9" spans="2:29" ht="11.25" customHeight="1" outlineLevel="1" x14ac:dyDescent="0.45">
      <c r="D9" s="488" t="s">
        <v>1495</v>
      </c>
      <c r="E9" s="489"/>
      <c r="F9" s="7">
        <v>43555</v>
      </c>
      <c r="G9" s="4"/>
      <c r="J9" s="4"/>
      <c r="K9" s="4"/>
      <c r="L9" s="4"/>
      <c r="M9" s="4"/>
      <c r="N9" s="45"/>
      <c r="O9" s="4"/>
      <c r="P9" s="4"/>
      <c r="Q9" s="4"/>
      <c r="R9" s="4"/>
      <c r="S9" s="4"/>
      <c r="T9" s="4"/>
      <c r="U9" s="4"/>
      <c r="V9" s="4"/>
      <c r="W9" s="4"/>
      <c r="X9" s="4"/>
      <c r="Y9" s="4"/>
    </row>
    <row r="10" spans="2:29" ht="11.25" customHeight="1" x14ac:dyDescent="0.45">
      <c r="C10" s="4"/>
      <c r="D10" s="25"/>
      <c r="E10" s="25"/>
      <c r="F10" s="9"/>
      <c r="G10" s="375"/>
      <c r="H10" s="4"/>
      <c r="I10" s="4"/>
      <c r="J10" s="4"/>
      <c r="K10" s="4"/>
      <c r="L10" s="4"/>
      <c r="M10" s="4"/>
      <c r="N10" s="45"/>
      <c r="O10" s="4"/>
      <c r="P10" s="4"/>
      <c r="Q10" s="4"/>
      <c r="R10" s="89" t="s">
        <v>1337</v>
      </c>
      <c r="S10" s="4"/>
      <c r="T10" s="4"/>
      <c r="U10" s="4"/>
      <c r="V10" s="140"/>
    </row>
    <row r="11" spans="2:29" ht="16.5" customHeight="1" x14ac:dyDescent="0.45">
      <c r="D11" s="544" t="s">
        <v>605</v>
      </c>
      <c r="E11" s="545"/>
      <c r="F11" s="523" t="s">
        <v>10</v>
      </c>
      <c r="G11" s="548"/>
      <c r="H11" s="548"/>
      <c r="I11" s="523" t="s">
        <v>11</v>
      </c>
      <c r="J11" s="523"/>
      <c r="K11" s="523"/>
      <c r="L11" s="512" t="s">
        <v>12</v>
      </c>
      <c r="M11" s="512"/>
      <c r="N11" s="511" t="s">
        <v>1277</v>
      </c>
      <c r="O11" s="508" t="s">
        <v>19</v>
      </c>
      <c r="P11" s="508" t="s">
        <v>13</v>
      </c>
      <c r="R11" s="509" t="s">
        <v>10</v>
      </c>
      <c r="S11" s="504"/>
      <c r="T11" s="504"/>
      <c r="U11" s="505"/>
      <c r="V11" s="504" t="s">
        <v>11</v>
      </c>
      <c r="W11" s="504"/>
      <c r="X11" s="504"/>
      <c r="Y11" s="505"/>
    </row>
    <row r="12" spans="2:29" ht="20.25" customHeight="1" x14ac:dyDescent="0.45">
      <c r="D12" s="546"/>
      <c r="E12" s="547"/>
      <c r="F12" s="548"/>
      <c r="G12" s="548"/>
      <c r="H12" s="548"/>
      <c r="I12" s="523"/>
      <c r="J12" s="523"/>
      <c r="K12" s="523"/>
      <c r="L12" s="512"/>
      <c r="M12" s="512"/>
      <c r="N12" s="511"/>
      <c r="O12" s="508"/>
      <c r="P12" s="508"/>
      <c r="R12" s="510"/>
      <c r="S12" s="506"/>
      <c r="T12" s="506"/>
      <c r="U12" s="507"/>
      <c r="V12" s="506"/>
      <c r="W12" s="506"/>
      <c r="X12" s="506"/>
      <c r="Y12" s="507"/>
    </row>
    <row r="13" spans="2:29" s="10" customFormat="1" ht="13.15" x14ac:dyDescent="0.45">
      <c r="D13" s="136" t="s">
        <v>21</v>
      </c>
      <c r="E13" s="136" t="s">
        <v>454</v>
      </c>
      <c r="F13" s="503" t="str">
        <f>F3</f>
        <v>2019-20</v>
      </c>
      <c r="G13" s="503"/>
      <c r="H13" s="503"/>
      <c r="I13" s="503" t="str">
        <f>F13</f>
        <v>2019-20</v>
      </c>
      <c r="J13" s="503"/>
      <c r="K13" s="503"/>
      <c r="L13" s="24" t="s">
        <v>26</v>
      </c>
      <c r="M13" s="24" t="str">
        <f>I13</f>
        <v>2019-20</v>
      </c>
      <c r="N13" s="46" t="s">
        <v>1336</v>
      </c>
      <c r="O13" s="24" t="s">
        <v>26</v>
      </c>
      <c r="P13" s="24" t="s">
        <v>1335</v>
      </c>
      <c r="R13" s="520" t="s">
        <v>26</v>
      </c>
      <c r="S13" s="521"/>
      <c r="T13" s="521"/>
      <c r="U13" s="521"/>
      <c r="V13" s="503" t="str">
        <f>R13</f>
        <v>2018/19</v>
      </c>
      <c r="W13" s="503"/>
      <c r="X13" s="503"/>
      <c r="Y13" s="503"/>
    </row>
    <row r="14" spans="2:29" ht="13.15" x14ac:dyDescent="0.45">
      <c r="D14" s="137"/>
      <c r="E14" s="137"/>
      <c r="F14" s="26">
        <f>F5</f>
        <v>43556</v>
      </c>
      <c r="G14" s="11">
        <v>43600</v>
      </c>
      <c r="H14" s="26">
        <v>43921</v>
      </c>
      <c r="I14" s="429">
        <f>F14</f>
        <v>43556</v>
      </c>
      <c r="J14" s="429">
        <f>G14</f>
        <v>43600</v>
      </c>
      <c r="K14" s="429">
        <f>H14</f>
        <v>43921</v>
      </c>
      <c r="L14" s="13" t="s">
        <v>14</v>
      </c>
      <c r="M14" s="13" t="s">
        <v>14</v>
      </c>
      <c r="N14" s="46" t="s">
        <v>14</v>
      </c>
      <c r="O14" s="13" t="s">
        <v>15</v>
      </c>
      <c r="P14" s="13" t="s">
        <v>15</v>
      </c>
      <c r="Q14" s="135"/>
      <c r="R14" s="26">
        <v>43191</v>
      </c>
      <c r="S14" s="11">
        <v>43359</v>
      </c>
      <c r="T14" s="11">
        <v>43374</v>
      </c>
      <c r="U14" s="11">
        <v>43374</v>
      </c>
      <c r="V14" s="12">
        <f>R14</f>
        <v>43191</v>
      </c>
      <c r="W14" s="12">
        <f>S14</f>
        <v>43359</v>
      </c>
      <c r="X14" s="12">
        <f>T14</f>
        <v>43374</v>
      </c>
      <c r="Y14" s="12">
        <f>U14</f>
        <v>43374</v>
      </c>
    </row>
    <row r="15" spans="2:29" ht="14.25" customHeight="1" x14ac:dyDescent="0.35">
      <c r="B15" s="537" t="s">
        <v>1349</v>
      </c>
      <c r="C15" s="537"/>
      <c r="D15" s="380" t="s">
        <v>31</v>
      </c>
      <c r="E15" s="137" t="s">
        <v>30</v>
      </c>
      <c r="F15" s="14">
        <v>1E-3</v>
      </c>
      <c r="G15" s="14">
        <v>1E-3</v>
      </c>
      <c r="H15" s="468">
        <v>1E-3</v>
      </c>
      <c r="I15" s="151">
        <f t="shared" ref="I15:I57" si="0">$G$14-$F$14</f>
        <v>44</v>
      </c>
      <c r="J15" s="151">
        <f t="shared" ref="J15:J57" si="1">$H$14-$G$14</f>
        <v>321</v>
      </c>
      <c r="K15" s="151">
        <f t="shared" ref="K15:K57" si="2">$F$6+1-$H$14</f>
        <v>1</v>
      </c>
      <c r="L15" s="43">
        <f t="shared" ref="L15:L57" si="3">((R15*V15)+(S15*W15)+(T15*X15)+(U15*Y15))/$F$8</f>
        <v>1E-3</v>
      </c>
      <c r="M15" s="16">
        <f t="shared" ref="M15:M57" si="4">((F15*I15)+(G15*J15)+(H15*K15))/$F$7</f>
        <v>1E-3</v>
      </c>
      <c r="N15" s="122"/>
      <c r="O15" s="17">
        <f>IFERROR(N15/$O$199,0)</f>
        <v>0</v>
      </c>
      <c r="P15" s="17">
        <f t="shared" ref="P15:P61" si="5">IF(L15=0,"0%",M15/L15-1)</f>
        <v>0</v>
      </c>
      <c r="R15" s="14">
        <v>1E-3</v>
      </c>
      <c r="S15" s="14">
        <v>1E-3</v>
      </c>
      <c r="T15" s="14">
        <v>1E-3</v>
      </c>
      <c r="U15" s="14">
        <v>1E-3</v>
      </c>
      <c r="V15" s="15">
        <f t="shared" ref="V15:V57" si="6">$S$14-$R$14</f>
        <v>168</v>
      </c>
      <c r="W15" s="15">
        <f t="shared" ref="W15:W57" si="7">$T$14-$S$14</f>
        <v>15</v>
      </c>
      <c r="X15" s="15">
        <f t="shared" ref="X15:X57" si="8">$U$14-$T$14</f>
        <v>0</v>
      </c>
      <c r="Y15" s="15">
        <f t="shared" ref="Y15:Y57" si="9">$F$9+1-$U$14</f>
        <v>182</v>
      </c>
      <c r="Z15" s="411"/>
      <c r="AA15" s="411"/>
      <c r="AB15" s="410"/>
      <c r="AC15" s="410"/>
    </row>
    <row r="16" spans="2:29" ht="14.25" customHeight="1" x14ac:dyDescent="0.35">
      <c r="B16" s="537"/>
      <c r="C16" s="537"/>
      <c r="D16" s="380" t="s">
        <v>35</v>
      </c>
      <c r="E16" s="137" t="s">
        <v>34</v>
      </c>
      <c r="F16" s="14">
        <v>1E-3</v>
      </c>
      <c r="G16" s="14">
        <v>1E-3</v>
      </c>
      <c r="H16" s="468">
        <v>1E-3</v>
      </c>
      <c r="I16" s="151">
        <f t="shared" si="0"/>
        <v>44</v>
      </c>
      <c r="J16" s="151">
        <f t="shared" si="1"/>
        <v>321</v>
      </c>
      <c r="K16" s="151">
        <f t="shared" si="2"/>
        <v>1</v>
      </c>
      <c r="L16" s="43">
        <f t="shared" si="3"/>
        <v>1E-3</v>
      </c>
      <c r="M16" s="16">
        <f t="shared" si="4"/>
        <v>1E-3</v>
      </c>
      <c r="N16" s="122"/>
      <c r="O16" s="17">
        <f t="shared" ref="O16:O61" si="10">IFERROR(N16/$O$199,0)</f>
        <v>0</v>
      </c>
      <c r="P16" s="17">
        <f t="shared" si="5"/>
        <v>0</v>
      </c>
      <c r="R16" s="14">
        <v>1E-3</v>
      </c>
      <c r="S16" s="14">
        <v>1E-3</v>
      </c>
      <c r="T16" s="14">
        <v>1E-3</v>
      </c>
      <c r="U16" s="14">
        <v>1E-3</v>
      </c>
      <c r="V16" s="15">
        <f t="shared" si="6"/>
        <v>168</v>
      </c>
      <c r="W16" s="15">
        <f t="shared" si="7"/>
        <v>15</v>
      </c>
      <c r="X16" s="15">
        <f t="shared" si="8"/>
        <v>0</v>
      </c>
      <c r="Y16" s="15">
        <f t="shared" si="9"/>
        <v>182</v>
      </c>
      <c r="Z16" s="411"/>
      <c r="AA16" s="411"/>
      <c r="AB16" s="410"/>
      <c r="AC16" s="410"/>
    </row>
    <row r="17" spans="1:29" ht="14.25" customHeight="1" x14ac:dyDescent="0.35">
      <c r="B17" s="537"/>
      <c r="C17" s="537"/>
      <c r="D17" s="380" t="s">
        <v>38</v>
      </c>
      <c r="E17" s="137" t="s">
        <v>37</v>
      </c>
      <c r="F17" s="14">
        <v>1E-3</v>
      </c>
      <c r="G17" s="14">
        <v>1E-3</v>
      </c>
      <c r="H17" s="468">
        <v>1E-3</v>
      </c>
      <c r="I17" s="151">
        <f t="shared" si="0"/>
        <v>44</v>
      </c>
      <c r="J17" s="151">
        <f t="shared" si="1"/>
        <v>321</v>
      </c>
      <c r="K17" s="151">
        <f t="shared" si="2"/>
        <v>1</v>
      </c>
      <c r="L17" s="43">
        <f t="shared" si="3"/>
        <v>1E-3</v>
      </c>
      <c r="M17" s="16">
        <f t="shared" si="4"/>
        <v>1E-3</v>
      </c>
      <c r="N17" s="122"/>
      <c r="O17" s="17">
        <f t="shared" si="10"/>
        <v>0</v>
      </c>
      <c r="P17" s="17">
        <f t="shared" si="5"/>
        <v>0</v>
      </c>
      <c r="R17" s="14">
        <v>1E-3</v>
      </c>
      <c r="S17" s="14">
        <v>1E-3</v>
      </c>
      <c r="T17" s="14">
        <v>1E-3</v>
      </c>
      <c r="U17" s="14">
        <v>1E-3</v>
      </c>
      <c r="V17" s="15">
        <f t="shared" si="6"/>
        <v>168</v>
      </c>
      <c r="W17" s="15">
        <f t="shared" si="7"/>
        <v>15</v>
      </c>
      <c r="X17" s="15">
        <f t="shared" si="8"/>
        <v>0</v>
      </c>
      <c r="Y17" s="15">
        <f t="shared" si="9"/>
        <v>182</v>
      </c>
      <c r="Z17" s="411"/>
      <c r="AA17" s="411"/>
      <c r="AB17" s="410"/>
      <c r="AC17" s="410"/>
    </row>
    <row r="18" spans="1:29" ht="25.5" x14ac:dyDescent="0.35">
      <c r="B18" s="537"/>
      <c r="C18" s="537"/>
      <c r="D18" s="380" t="s">
        <v>42</v>
      </c>
      <c r="E18" s="139" t="s">
        <v>41</v>
      </c>
      <c r="F18" s="14">
        <v>1E-3</v>
      </c>
      <c r="G18" s="14">
        <v>1E-3</v>
      </c>
      <c r="H18" s="468">
        <v>1E-3</v>
      </c>
      <c r="I18" s="151">
        <f t="shared" si="0"/>
        <v>44</v>
      </c>
      <c r="J18" s="151">
        <f t="shared" si="1"/>
        <v>321</v>
      </c>
      <c r="K18" s="151">
        <f t="shared" si="2"/>
        <v>1</v>
      </c>
      <c r="L18" s="43">
        <f t="shared" si="3"/>
        <v>1E-3</v>
      </c>
      <c r="M18" s="16">
        <f t="shared" si="4"/>
        <v>1E-3</v>
      </c>
      <c r="N18" s="122"/>
      <c r="O18" s="17">
        <f t="shared" si="10"/>
        <v>0</v>
      </c>
      <c r="P18" s="17">
        <f t="shared" si="5"/>
        <v>0</v>
      </c>
      <c r="R18" s="14">
        <v>1E-3</v>
      </c>
      <c r="S18" s="14">
        <v>1E-3</v>
      </c>
      <c r="T18" s="14">
        <v>1E-3</v>
      </c>
      <c r="U18" s="14">
        <v>1E-3</v>
      </c>
      <c r="V18" s="15">
        <f t="shared" si="6"/>
        <v>168</v>
      </c>
      <c r="W18" s="15">
        <f t="shared" si="7"/>
        <v>15</v>
      </c>
      <c r="X18" s="15">
        <f t="shared" si="8"/>
        <v>0</v>
      </c>
      <c r="Y18" s="15">
        <f t="shared" si="9"/>
        <v>182</v>
      </c>
      <c r="Z18" s="411"/>
      <c r="AA18" s="411"/>
      <c r="AB18" s="410"/>
      <c r="AC18" s="410"/>
    </row>
    <row r="19" spans="1:29" ht="14.25" customHeight="1" x14ac:dyDescent="0.35">
      <c r="B19" s="537"/>
      <c r="C19" s="537"/>
      <c r="D19" s="380" t="s">
        <v>60</v>
      </c>
      <c r="E19" s="137" t="s">
        <v>36</v>
      </c>
      <c r="F19" s="14">
        <v>1E-3</v>
      </c>
      <c r="G19" s="14">
        <v>1E-3</v>
      </c>
      <c r="H19" s="468">
        <v>1E-3</v>
      </c>
      <c r="I19" s="151">
        <f t="shared" si="0"/>
        <v>44</v>
      </c>
      <c r="J19" s="151">
        <f t="shared" si="1"/>
        <v>321</v>
      </c>
      <c r="K19" s="151">
        <f t="shared" si="2"/>
        <v>1</v>
      </c>
      <c r="L19" s="43">
        <f t="shared" si="3"/>
        <v>1E-3</v>
      </c>
      <c r="M19" s="16">
        <f t="shared" si="4"/>
        <v>1E-3</v>
      </c>
      <c r="N19" s="122"/>
      <c r="O19" s="17">
        <f t="shared" si="10"/>
        <v>0</v>
      </c>
      <c r="P19" s="17">
        <f t="shared" si="5"/>
        <v>0</v>
      </c>
      <c r="R19" s="14">
        <v>1E-3</v>
      </c>
      <c r="S19" s="14">
        <v>1E-3</v>
      </c>
      <c r="T19" s="14">
        <v>1E-3</v>
      </c>
      <c r="U19" s="14">
        <v>1E-3</v>
      </c>
      <c r="V19" s="15">
        <f t="shared" si="6"/>
        <v>168</v>
      </c>
      <c r="W19" s="15">
        <f t="shared" si="7"/>
        <v>15</v>
      </c>
      <c r="X19" s="15">
        <f t="shared" si="8"/>
        <v>0</v>
      </c>
      <c r="Y19" s="15">
        <f t="shared" si="9"/>
        <v>182</v>
      </c>
      <c r="Z19" s="411"/>
      <c r="AA19" s="411"/>
      <c r="AB19" s="410"/>
      <c r="AC19" s="410"/>
    </row>
    <row r="20" spans="1:29" ht="13.5" x14ac:dyDescent="0.35">
      <c r="B20" s="537"/>
      <c r="C20" s="537"/>
      <c r="D20" s="380" t="s">
        <v>62</v>
      </c>
      <c r="E20" s="137" t="s">
        <v>61</v>
      </c>
      <c r="F20" s="14">
        <v>1E-3</v>
      </c>
      <c r="G20" s="14">
        <v>1E-3</v>
      </c>
      <c r="H20" s="468">
        <v>1E-3</v>
      </c>
      <c r="I20" s="151">
        <f t="shared" si="0"/>
        <v>44</v>
      </c>
      <c r="J20" s="151">
        <f t="shared" si="1"/>
        <v>321</v>
      </c>
      <c r="K20" s="151">
        <f t="shared" si="2"/>
        <v>1</v>
      </c>
      <c r="L20" s="43">
        <f t="shared" si="3"/>
        <v>1E-3</v>
      </c>
      <c r="M20" s="16">
        <f t="shared" si="4"/>
        <v>1E-3</v>
      </c>
      <c r="N20" s="122"/>
      <c r="O20" s="17">
        <f t="shared" si="10"/>
        <v>0</v>
      </c>
      <c r="P20" s="17">
        <f t="shared" si="5"/>
        <v>0</v>
      </c>
      <c r="R20" s="14">
        <v>1E-3</v>
      </c>
      <c r="S20" s="14">
        <v>1E-3</v>
      </c>
      <c r="T20" s="14">
        <v>1E-3</v>
      </c>
      <c r="U20" s="14">
        <v>1E-3</v>
      </c>
      <c r="V20" s="15">
        <f t="shared" si="6"/>
        <v>168</v>
      </c>
      <c r="W20" s="15">
        <f t="shared" si="7"/>
        <v>15</v>
      </c>
      <c r="X20" s="15">
        <f t="shared" si="8"/>
        <v>0</v>
      </c>
      <c r="Y20" s="15">
        <f t="shared" si="9"/>
        <v>182</v>
      </c>
      <c r="Z20" s="411"/>
      <c r="AA20" s="411"/>
      <c r="AB20" s="410"/>
      <c r="AC20" s="410"/>
    </row>
    <row r="21" spans="1:29" ht="25.5" x14ac:dyDescent="0.35">
      <c r="B21" s="537"/>
      <c r="C21" s="537"/>
      <c r="D21" s="380" t="s">
        <v>67</v>
      </c>
      <c r="E21" s="137" t="s">
        <v>66</v>
      </c>
      <c r="F21" s="14">
        <v>1E-3</v>
      </c>
      <c r="G21" s="14">
        <v>1E-3</v>
      </c>
      <c r="H21" s="468">
        <v>1E-3</v>
      </c>
      <c r="I21" s="151">
        <f t="shared" si="0"/>
        <v>44</v>
      </c>
      <c r="J21" s="151">
        <f t="shared" si="1"/>
        <v>321</v>
      </c>
      <c r="K21" s="151">
        <f t="shared" si="2"/>
        <v>1</v>
      </c>
      <c r="L21" s="43">
        <f t="shared" si="3"/>
        <v>1E-3</v>
      </c>
      <c r="M21" s="16">
        <f t="shared" si="4"/>
        <v>1E-3</v>
      </c>
      <c r="N21" s="122"/>
      <c r="O21" s="17">
        <f t="shared" si="10"/>
        <v>0</v>
      </c>
      <c r="P21" s="17">
        <f t="shared" si="5"/>
        <v>0</v>
      </c>
      <c r="R21" s="14">
        <v>1E-3</v>
      </c>
      <c r="S21" s="14">
        <v>1E-3</v>
      </c>
      <c r="T21" s="14">
        <v>1E-3</v>
      </c>
      <c r="U21" s="14">
        <v>1E-3</v>
      </c>
      <c r="V21" s="15">
        <f t="shared" si="6"/>
        <v>168</v>
      </c>
      <c r="W21" s="15">
        <f t="shared" si="7"/>
        <v>15</v>
      </c>
      <c r="X21" s="15">
        <f t="shared" si="8"/>
        <v>0</v>
      </c>
      <c r="Y21" s="15">
        <f t="shared" si="9"/>
        <v>182</v>
      </c>
      <c r="Z21" s="411"/>
      <c r="AA21" s="411"/>
      <c r="AB21" s="410"/>
      <c r="AC21" s="410"/>
    </row>
    <row r="22" spans="1:29" ht="14.25" customHeight="1" x14ac:dyDescent="0.35">
      <c r="B22" s="537"/>
      <c r="C22" s="537"/>
      <c r="D22" s="380" t="s">
        <v>92</v>
      </c>
      <c r="E22" s="137" t="s">
        <v>91</v>
      </c>
      <c r="F22" s="14">
        <v>1E-3</v>
      </c>
      <c r="G22" s="14">
        <v>1E-3</v>
      </c>
      <c r="H22" s="468">
        <v>1E-3</v>
      </c>
      <c r="I22" s="151">
        <f t="shared" si="0"/>
        <v>44</v>
      </c>
      <c r="J22" s="151">
        <f t="shared" si="1"/>
        <v>321</v>
      </c>
      <c r="K22" s="151">
        <f t="shared" si="2"/>
        <v>1</v>
      </c>
      <c r="L22" s="43">
        <f t="shared" si="3"/>
        <v>1E-3</v>
      </c>
      <c r="M22" s="16">
        <f t="shared" si="4"/>
        <v>1E-3</v>
      </c>
      <c r="N22" s="122"/>
      <c r="O22" s="17">
        <f t="shared" si="10"/>
        <v>0</v>
      </c>
      <c r="P22" s="17">
        <f t="shared" si="5"/>
        <v>0</v>
      </c>
      <c r="R22" s="14">
        <v>1E-3</v>
      </c>
      <c r="S22" s="14">
        <v>1E-3</v>
      </c>
      <c r="T22" s="14">
        <v>1E-3</v>
      </c>
      <c r="U22" s="14">
        <v>1E-3</v>
      </c>
      <c r="V22" s="15">
        <f t="shared" si="6"/>
        <v>168</v>
      </c>
      <c r="W22" s="15">
        <f t="shared" si="7"/>
        <v>15</v>
      </c>
      <c r="X22" s="15">
        <f t="shared" si="8"/>
        <v>0</v>
      </c>
      <c r="Y22" s="15">
        <f t="shared" si="9"/>
        <v>182</v>
      </c>
      <c r="Z22" s="411"/>
      <c r="AA22" s="411"/>
      <c r="AB22" s="410"/>
      <c r="AC22" s="410"/>
    </row>
    <row r="23" spans="1:29" ht="25.5" x14ac:dyDescent="0.35">
      <c r="B23" s="537"/>
      <c r="C23" s="537"/>
      <c r="D23" s="380" t="s">
        <v>98</v>
      </c>
      <c r="E23" s="137" t="s">
        <v>97</v>
      </c>
      <c r="F23" s="14">
        <v>1E-3</v>
      </c>
      <c r="G23" s="14">
        <v>1E-3</v>
      </c>
      <c r="H23" s="468">
        <v>1E-3</v>
      </c>
      <c r="I23" s="151">
        <f t="shared" si="0"/>
        <v>44</v>
      </c>
      <c r="J23" s="151">
        <f t="shared" si="1"/>
        <v>321</v>
      </c>
      <c r="K23" s="151">
        <f t="shared" si="2"/>
        <v>1</v>
      </c>
      <c r="L23" s="43">
        <f t="shared" si="3"/>
        <v>1E-3</v>
      </c>
      <c r="M23" s="16">
        <f t="shared" si="4"/>
        <v>1E-3</v>
      </c>
      <c r="N23" s="122"/>
      <c r="O23" s="17">
        <f t="shared" si="10"/>
        <v>0</v>
      </c>
      <c r="P23" s="17">
        <f t="shared" si="5"/>
        <v>0</v>
      </c>
      <c r="R23" s="14">
        <v>1E-3</v>
      </c>
      <c r="S23" s="14">
        <v>1E-3</v>
      </c>
      <c r="T23" s="14">
        <v>1E-3</v>
      </c>
      <c r="U23" s="14">
        <v>1E-3</v>
      </c>
      <c r="V23" s="15">
        <f t="shared" si="6"/>
        <v>168</v>
      </c>
      <c r="W23" s="15">
        <f t="shared" si="7"/>
        <v>15</v>
      </c>
      <c r="X23" s="15">
        <f t="shared" si="8"/>
        <v>0</v>
      </c>
      <c r="Y23" s="15">
        <f t="shared" si="9"/>
        <v>182</v>
      </c>
      <c r="Z23" s="411"/>
      <c r="AA23" s="411"/>
      <c r="AB23" s="410"/>
      <c r="AC23" s="410"/>
    </row>
    <row r="24" spans="1:29" ht="14.25" customHeight="1" x14ac:dyDescent="0.35">
      <c r="A24" s="20"/>
      <c r="B24" s="537"/>
      <c r="C24" s="537"/>
      <c r="D24" s="380" t="s">
        <v>108</v>
      </c>
      <c r="E24" s="137" t="s">
        <v>107</v>
      </c>
      <c r="F24" s="14">
        <v>1E-3</v>
      </c>
      <c r="G24" s="14">
        <v>1E-3</v>
      </c>
      <c r="H24" s="468">
        <v>1E-3</v>
      </c>
      <c r="I24" s="151">
        <f t="shared" si="0"/>
        <v>44</v>
      </c>
      <c r="J24" s="151">
        <f t="shared" si="1"/>
        <v>321</v>
      </c>
      <c r="K24" s="151">
        <f t="shared" si="2"/>
        <v>1</v>
      </c>
      <c r="L24" s="43">
        <f t="shared" si="3"/>
        <v>1E-3</v>
      </c>
      <c r="M24" s="16">
        <f t="shared" si="4"/>
        <v>1E-3</v>
      </c>
      <c r="N24" s="122"/>
      <c r="O24" s="17">
        <f t="shared" si="10"/>
        <v>0</v>
      </c>
      <c r="P24" s="17">
        <f t="shared" si="5"/>
        <v>0</v>
      </c>
      <c r="R24" s="14">
        <v>1E-3</v>
      </c>
      <c r="S24" s="14">
        <v>1E-3</v>
      </c>
      <c r="T24" s="14">
        <v>1E-3</v>
      </c>
      <c r="U24" s="14">
        <v>1E-3</v>
      </c>
      <c r="V24" s="15">
        <f t="shared" si="6"/>
        <v>168</v>
      </c>
      <c r="W24" s="15">
        <f t="shared" si="7"/>
        <v>15</v>
      </c>
      <c r="X24" s="15">
        <f t="shared" si="8"/>
        <v>0</v>
      </c>
      <c r="Y24" s="15">
        <f t="shared" si="9"/>
        <v>182</v>
      </c>
      <c r="Z24" s="411"/>
      <c r="AA24" s="411"/>
      <c r="AB24" s="410"/>
      <c r="AC24" s="410"/>
    </row>
    <row r="25" spans="1:29" ht="14.25" customHeight="1" x14ac:dyDescent="0.35">
      <c r="A25" s="20"/>
      <c r="B25" s="537"/>
      <c r="C25" s="537"/>
      <c r="D25" s="380" t="s">
        <v>115</v>
      </c>
      <c r="E25" s="137" t="s">
        <v>114</v>
      </c>
      <c r="F25" s="14">
        <v>1E-3</v>
      </c>
      <c r="G25" s="14">
        <v>1E-3</v>
      </c>
      <c r="H25" s="468">
        <v>1E-3</v>
      </c>
      <c r="I25" s="151">
        <f t="shared" si="0"/>
        <v>44</v>
      </c>
      <c r="J25" s="151">
        <f t="shared" si="1"/>
        <v>321</v>
      </c>
      <c r="K25" s="151">
        <f t="shared" si="2"/>
        <v>1</v>
      </c>
      <c r="L25" s="43">
        <f t="shared" si="3"/>
        <v>1E-3</v>
      </c>
      <c r="M25" s="16">
        <f t="shared" si="4"/>
        <v>1E-3</v>
      </c>
      <c r="N25" s="122"/>
      <c r="O25" s="17">
        <f t="shared" si="10"/>
        <v>0</v>
      </c>
      <c r="P25" s="17">
        <f t="shared" si="5"/>
        <v>0</v>
      </c>
      <c r="R25" s="14">
        <v>1E-3</v>
      </c>
      <c r="S25" s="14">
        <v>1E-3</v>
      </c>
      <c r="T25" s="14">
        <v>1E-3</v>
      </c>
      <c r="U25" s="14">
        <v>1E-3</v>
      </c>
      <c r="V25" s="15">
        <f t="shared" si="6"/>
        <v>168</v>
      </c>
      <c r="W25" s="15">
        <f t="shared" si="7"/>
        <v>15</v>
      </c>
      <c r="X25" s="15">
        <f t="shared" si="8"/>
        <v>0</v>
      </c>
      <c r="Y25" s="15">
        <f t="shared" si="9"/>
        <v>182</v>
      </c>
      <c r="Z25" s="411"/>
      <c r="AA25" s="411"/>
      <c r="AB25" s="410"/>
      <c r="AC25" s="410"/>
    </row>
    <row r="26" spans="1:29" ht="14.25" customHeight="1" x14ac:dyDescent="0.35">
      <c r="A26" s="20"/>
      <c r="B26" s="537"/>
      <c r="C26" s="537"/>
      <c r="D26" s="380" t="s">
        <v>119</v>
      </c>
      <c r="E26" s="137" t="s">
        <v>118</v>
      </c>
      <c r="F26" s="14">
        <v>1E-3</v>
      </c>
      <c r="G26" s="14">
        <v>1E-3</v>
      </c>
      <c r="H26" s="468">
        <v>1E-3</v>
      </c>
      <c r="I26" s="151">
        <f t="shared" si="0"/>
        <v>44</v>
      </c>
      <c r="J26" s="151">
        <f t="shared" si="1"/>
        <v>321</v>
      </c>
      <c r="K26" s="151">
        <f t="shared" si="2"/>
        <v>1</v>
      </c>
      <c r="L26" s="43">
        <f t="shared" si="3"/>
        <v>1E-3</v>
      </c>
      <c r="M26" s="16">
        <f t="shared" si="4"/>
        <v>1E-3</v>
      </c>
      <c r="N26" s="122"/>
      <c r="O26" s="17">
        <f t="shared" si="10"/>
        <v>0</v>
      </c>
      <c r="P26" s="17">
        <f t="shared" si="5"/>
        <v>0</v>
      </c>
      <c r="R26" s="14">
        <v>1E-3</v>
      </c>
      <c r="S26" s="14">
        <v>1E-3</v>
      </c>
      <c r="T26" s="14">
        <v>1E-3</v>
      </c>
      <c r="U26" s="14">
        <v>1E-3</v>
      </c>
      <c r="V26" s="15">
        <f t="shared" si="6"/>
        <v>168</v>
      </c>
      <c r="W26" s="15">
        <f t="shared" si="7"/>
        <v>15</v>
      </c>
      <c r="X26" s="15">
        <f t="shared" si="8"/>
        <v>0</v>
      </c>
      <c r="Y26" s="15">
        <f t="shared" si="9"/>
        <v>182</v>
      </c>
      <c r="Z26" s="411"/>
      <c r="AA26" s="411"/>
      <c r="AB26" s="410"/>
      <c r="AC26" s="410"/>
    </row>
    <row r="27" spans="1:29" ht="14.25" customHeight="1" x14ac:dyDescent="0.35">
      <c r="A27" s="20"/>
      <c r="B27" s="537"/>
      <c r="C27" s="537"/>
      <c r="D27" s="380" t="s">
        <v>126</v>
      </c>
      <c r="E27" s="137" t="s">
        <v>125</v>
      </c>
      <c r="F27" s="14">
        <v>1E-3</v>
      </c>
      <c r="G27" s="14">
        <v>1E-3</v>
      </c>
      <c r="H27" s="468">
        <v>1E-3</v>
      </c>
      <c r="I27" s="151">
        <f t="shared" si="0"/>
        <v>44</v>
      </c>
      <c r="J27" s="151">
        <f t="shared" si="1"/>
        <v>321</v>
      </c>
      <c r="K27" s="151">
        <f t="shared" si="2"/>
        <v>1</v>
      </c>
      <c r="L27" s="43">
        <f t="shared" si="3"/>
        <v>1E-3</v>
      </c>
      <c r="M27" s="16">
        <f t="shared" si="4"/>
        <v>1E-3</v>
      </c>
      <c r="N27" s="122"/>
      <c r="O27" s="17">
        <f t="shared" si="10"/>
        <v>0</v>
      </c>
      <c r="P27" s="17">
        <f t="shared" si="5"/>
        <v>0</v>
      </c>
      <c r="R27" s="14">
        <v>1E-3</v>
      </c>
      <c r="S27" s="14">
        <v>1E-3</v>
      </c>
      <c r="T27" s="14">
        <v>1E-3</v>
      </c>
      <c r="U27" s="14">
        <v>1E-3</v>
      </c>
      <c r="V27" s="15">
        <f t="shared" si="6"/>
        <v>168</v>
      </c>
      <c r="W27" s="15">
        <f t="shared" si="7"/>
        <v>15</v>
      </c>
      <c r="X27" s="15">
        <f t="shared" si="8"/>
        <v>0</v>
      </c>
      <c r="Y27" s="15">
        <f t="shared" si="9"/>
        <v>182</v>
      </c>
      <c r="Z27" s="411"/>
      <c r="AA27" s="411"/>
      <c r="AB27" s="410"/>
      <c r="AC27" s="410"/>
    </row>
    <row r="28" spans="1:29" ht="13.5" x14ac:dyDescent="0.35">
      <c r="A28" s="20"/>
      <c r="B28" s="537"/>
      <c r="C28" s="537"/>
      <c r="D28" s="380" t="s">
        <v>133</v>
      </c>
      <c r="E28" s="137" t="s">
        <v>132</v>
      </c>
      <c r="F28" s="14">
        <v>1E-3</v>
      </c>
      <c r="G28" s="14">
        <v>1E-3</v>
      </c>
      <c r="H28" s="468">
        <v>1E-3</v>
      </c>
      <c r="I28" s="151">
        <f t="shared" si="0"/>
        <v>44</v>
      </c>
      <c r="J28" s="151">
        <f t="shared" si="1"/>
        <v>321</v>
      </c>
      <c r="K28" s="151">
        <f t="shared" si="2"/>
        <v>1</v>
      </c>
      <c r="L28" s="43">
        <f t="shared" si="3"/>
        <v>1E-3</v>
      </c>
      <c r="M28" s="16">
        <f t="shared" si="4"/>
        <v>1E-3</v>
      </c>
      <c r="N28" s="122"/>
      <c r="O28" s="17">
        <f t="shared" si="10"/>
        <v>0</v>
      </c>
      <c r="P28" s="17">
        <f t="shared" si="5"/>
        <v>0</v>
      </c>
      <c r="R28" s="14">
        <v>1E-3</v>
      </c>
      <c r="S28" s="14">
        <v>1E-3</v>
      </c>
      <c r="T28" s="14">
        <v>1E-3</v>
      </c>
      <c r="U28" s="14">
        <v>1E-3</v>
      </c>
      <c r="V28" s="15">
        <f t="shared" si="6"/>
        <v>168</v>
      </c>
      <c r="W28" s="15">
        <f t="shared" si="7"/>
        <v>15</v>
      </c>
      <c r="X28" s="15">
        <f t="shared" si="8"/>
        <v>0</v>
      </c>
      <c r="Y28" s="15">
        <f t="shared" si="9"/>
        <v>182</v>
      </c>
      <c r="Z28" s="411"/>
      <c r="AA28" s="411"/>
      <c r="AB28" s="410"/>
      <c r="AC28" s="410"/>
    </row>
    <row r="29" spans="1:29" ht="25.5" x14ac:dyDescent="0.35">
      <c r="A29" s="20"/>
      <c r="B29" s="537"/>
      <c r="C29" s="537"/>
      <c r="D29" s="380" t="s">
        <v>157</v>
      </c>
      <c r="E29" s="137" t="s">
        <v>156</v>
      </c>
      <c r="F29" s="14">
        <v>1E-3</v>
      </c>
      <c r="G29" s="14">
        <v>1E-3</v>
      </c>
      <c r="H29" s="468">
        <v>1E-3</v>
      </c>
      <c r="I29" s="151">
        <f t="shared" si="0"/>
        <v>44</v>
      </c>
      <c r="J29" s="151">
        <f t="shared" si="1"/>
        <v>321</v>
      </c>
      <c r="K29" s="151">
        <f t="shared" si="2"/>
        <v>1</v>
      </c>
      <c r="L29" s="43">
        <f t="shared" si="3"/>
        <v>1E-3</v>
      </c>
      <c r="M29" s="16">
        <f t="shared" si="4"/>
        <v>1E-3</v>
      </c>
      <c r="N29" s="122"/>
      <c r="O29" s="17">
        <f t="shared" si="10"/>
        <v>0</v>
      </c>
      <c r="P29" s="17">
        <f t="shared" si="5"/>
        <v>0</v>
      </c>
      <c r="R29" s="14">
        <v>1E-3</v>
      </c>
      <c r="S29" s="14">
        <v>1E-3</v>
      </c>
      <c r="T29" s="14">
        <v>1E-3</v>
      </c>
      <c r="U29" s="14">
        <v>1E-3</v>
      </c>
      <c r="V29" s="15">
        <f t="shared" si="6"/>
        <v>168</v>
      </c>
      <c r="W29" s="15">
        <f t="shared" si="7"/>
        <v>15</v>
      </c>
      <c r="X29" s="15">
        <f t="shared" si="8"/>
        <v>0</v>
      </c>
      <c r="Y29" s="15">
        <f t="shared" si="9"/>
        <v>182</v>
      </c>
      <c r="Z29" s="411"/>
      <c r="AA29" s="411"/>
      <c r="AB29" s="410"/>
      <c r="AC29" s="410"/>
    </row>
    <row r="30" spans="1:29" ht="25.5" x14ac:dyDescent="0.35">
      <c r="A30" s="20"/>
      <c r="B30" s="537"/>
      <c r="C30" s="537"/>
      <c r="D30" s="380" t="s">
        <v>159</v>
      </c>
      <c r="E30" s="137" t="s">
        <v>158</v>
      </c>
      <c r="F30" s="14">
        <v>1E-3</v>
      </c>
      <c r="G30" s="14">
        <v>1E-3</v>
      </c>
      <c r="H30" s="468">
        <v>1E-3</v>
      </c>
      <c r="I30" s="151">
        <f t="shared" si="0"/>
        <v>44</v>
      </c>
      <c r="J30" s="151">
        <f t="shared" si="1"/>
        <v>321</v>
      </c>
      <c r="K30" s="151">
        <f t="shared" si="2"/>
        <v>1</v>
      </c>
      <c r="L30" s="43">
        <f t="shared" si="3"/>
        <v>1E-3</v>
      </c>
      <c r="M30" s="16">
        <f t="shared" si="4"/>
        <v>1E-3</v>
      </c>
      <c r="N30" s="122"/>
      <c r="O30" s="17">
        <f t="shared" si="10"/>
        <v>0</v>
      </c>
      <c r="P30" s="17">
        <f t="shared" si="5"/>
        <v>0</v>
      </c>
      <c r="R30" s="14">
        <v>1E-3</v>
      </c>
      <c r="S30" s="14">
        <v>1E-3</v>
      </c>
      <c r="T30" s="14">
        <v>1E-3</v>
      </c>
      <c r="U30" s="14">
        <v>1E-3</v>
      </c>
      <c r="V30" s="15">
        <f t="shared" si="6"/>
        <v>168</v>
      </c>
      <c r="W30" s="15">
        <f t="shared" si="7"/>
        <v>15</v>
      </c>
      <c r="X30" s="15">
        <f t="shared" si="8"/>
        <v>0</v>
      </c>
      <c r="Y30" s="15">
        <f t="shared" si="9"/>
        <v>182</v>
      </c>
      <c r="Z30" s="411"/>
      <c r="AA30" s="411"/>
      <c r="AB30" s="410"/>
      <c r="AC30" s="410"/>
    </row>
    <row r="31" spans="1:29" ht="28.5" customHeight="1" x14ac:dyDescent="0.35">
      <c r="A31" s="20"/>
      <c r="B31" s="537"/>
      <c r="C31" s="537"/>
      <c r="D31" s="380" t="s">
        <v>174</v>
      </c>
      <c r="E31" s="137" t="s">
        <v>173</v>
      </c>
      <c r="F31" s="14">
        <v>1E-3</v>
      </c>
      <c r="G31" s="14">
        <v>1E-3</v>
      </c>
      <c r="H31" s="468">
        <v>1E-3</v>
      </c>
      <c r="I31" s="151">
        <f t="shared" si="0"/>
        <v>44</v>
      </c>
      <c r="J31" s="151">
        <f t="shared" si="1"/>
        <v>321</v>
      </c>
      <c r="K31" s="151">
        <f t="shared" si="2"/>
        <v>1</v>
      </c>
      <c r="L31" s="43">
        <f t="shared" si="3"/>
        <v>1E-3</v>
      </c>
      <c r="M31" s="16">
        <f t="shared" si="4"/>
        <v>1E-3</v>
      </c>
      <c r="N31" s="122"/>
      <c r="O31" s="17">
        <f t="shared" si="10"/>
        <v>0</v>
      </c>
      <c r="P31" s="17">
        <f t="shared" si="5"/>
        <v>0</v>
      </c>
      <c r="R31" s="14">
        <v>1E-3</v>
      </c>
      <c r="S31" s="14">
        <v>1E-3</v>
      </c>
      <c r="T31" s="14">
        <v>1E-3</v>
      </c>
      <c r="U31" s="14">
        <v>1E-3</v>
      </c>
      <c r="V31" s="15">
        <f t="shared" si="6"/>
        <v>168</v>
      </c>
      <c r="W31" s="15">
        <f t="shared" si="7"/>
        <v>15</v>
      </c>
      <c r="X31" s="15">
        <f t="shared" si="8"/>
        <v>0</v>
      </c>
      <c r="Y31" s="15">
        <f t="shared" si="9"/>
        <v>182</v>
      </c>
      <c r="Z31" s="411"/>
      <c r="AA31" s="411"/>
      <c r="AB31" s="410"/>
      <c r="AC31" s="410"/>
    </row>
    <row r="32" spans="1:29" ht="25.5" x14ac:dyDescent="0.35">
      <c r="A32" s="20"/>
      <c r="B32" s="537"/>
      <c r="C32" s="537"/>
      <c r="D32" s="380" t="s">
        <v>184</v>
      </c>
      <c r="E32" s="137" t="s">
        <v>183</v>
      </c>
      <c r="F32" s="14">
        <v>1E-3</v>
      </c>
      <c r="G32" s="14">
        <v>1E-3</v>
      </c>
      <c r="H32" s="468">
        <v>1E-3</v>
      </c>
      <c r="I32" s="151">
        <f t="shared" si="0"/>
        <v>44</v>
      </c>
      <c r="J32" s="151">
        <f t="shared" si="1"/>
        <v>321</v>
      </c>
      <c r="K32" s="151">
        <f t="shared" si="2"/>
        <v>1</v>
      </c>
      <c r="L32" s="43">
        <f t="shared" si="3"/>
        <v>1E-3</v>
      </c>
      <c r="M32" s="16">
        <f t="shared" si="4"/>
        <v>1E-3</v>
      </c>
      <c r="N32" s="122"/>
      <c r="O32" s="17">
        <f t="shared" si="10"/>
        <v>0</v>
      </c>
      <c r="P32" s="17">
        <f t="shared" si="5"/>
        <v>0</v>
      </c>
      <c r="R32" s="14">
        <v>1E-3</v>
      </c>
      <c r="S32" s="14">
        <v>1E-3</v>
      </c>
      <c r="T32" s="14">
        <v>1E-3</v>
      </c>
      <c r="U32" s="14">
        <v>1E-3</v>
      </c>
      <c r="V32" s="15">
        <f t="shared" si="6"/>
        <v>168</v>
      </c>
      <c r="W32" s="15">
        <f t="shared" si="7"/>
        <v>15</v>
      </c>
      <c r="X32" s="15">
        <f t="shared" si="8"/>
        <v>0</v>
      </c>
      <c r="Y32" s="15">
        <f t="shared" si="9"/>
        <v>182</v>
      </c>
      <c r="Z32" s="411"/>
      <c r="AA32" s="411"/>
      <c r="AB32" s="410"/>
      <c r="AC32" s="410"/>
    </row>
    <row r="33" spans="1:29" ht="13.5" x14ac:dyDescent="0.35">
      <c r="A33" s="20"/>
      <c r="B33" s="537"/>
      <c r="C33" s="537"/>
      <c r="D33" s="380" t="s">
        <v>213</v>
      </c>
      <c r="E33" s="137" t="s">
        <v>212</v>
      </c>
      <c r="F33" s="14">
        <v>1E-3</v>
      </c>
      <c r="G33" s="14">
        <v>1E-3</v>
      </c>
      <c r="H33" s="468">
        <v>1E-3</v>
      </c>
      <c r="I33" s="151">
        <f t="shared" si="0"/>
        <v>44</v>
      </c>
      <c r="J33" s="151">
        <f t="shared" si="1"/>
        <v>321</v>
      </c>
      <c r="K33" s="151">
        <f t="shared" si="2"/>
        <v>1</v>
      </c>
      <c r="L33" s="43">
        <f t="shared" si="3"/>
        <v>1E-3</v>
      </c>
      <c r="M33" s="16">
        <f t="shared" si="4"/>
        <v>1E-3</v>
      </c>
      <c r="N33" s="122"/>
      <c r="O33" s="17">
        <f t="shared" si="10"/>
        <v>0</v>
      </c>
      <c r="P33" s="17">
        <f t="shared" si="5"/>
        <v>0</v>
      </c>
      <c r="R33" s="14">
        <v>1E-3</v>
      </c>
      <c r="S33" s="14">
        <v>1E-3</v>
      </c>
      <c r="T33" s="14">
        <v>1E-3</v>
      </c>
      <c r="U33" s="14">
        <v>1E-3</v>
      </c>
      <c r="V33" s="15">
        <f t="shared" si="6"/>
        <v>168</v>
      </c>
      <c r="W33" s="15">
        <f t="shared" si="7"/>
        <v>15</v>
      </c>
      <c r="X33" s="15">
        <f t="shared" si="8"/>
        <v>0</v>
      </c>
      <c r="Y33" s="15">
        <f t="shared" si="9"/>
        <v>182</v>
      </c>
      <c r="Z33" s="411"/>
      <c r="AA33" s="411"/>
      <c r="AB33" s="410"/>
      <c r="AC33" s="410"/>
    </row>
    <row r="34" spans="1:29" ht="12.75" customHeight="1" x14ac:dyDescent="0.35">
      <c r="A34" s="20"/>
      <c r="B34" s="537"/>
      <c r="C34" s="537"/>
      <c r="D34" s="380" t="s">
        <v>217</v>
      </c>
      <c r="E34" s="137" t="s">
        <v>216</v>
      </c>
      <c r="F34" s="14">
        <v>1E-3</v>
      </c>
      <c r="G34" s="14">
        <v>1E-3</v>
      </c>
      <c r="H34" s="468">
        <v>1E-3</v>
      </c>
      <c r="I34" s="151">
        <f t="shared" si="0"/>
        <v>44</v>
      </c>
      <c r="J34" s="151">
        <f t="shared" si="1"/>
        <v>321</v>
      </c>
      <c r="K34" s="151">
        <f t="shared" si="2"/>
        <v>1</v>
      </c>
      <c r="L34" s="43">
        <f t="shared" si="3"/>
        <v>1E-3</v>
      </c>
      <c r="M34" s="16">
        <f t="shared" si="4"/>
        <v>1E-3</v>
      </c>
      <c r="N34" s="122"/>
      <c r="O34" s="17">
        <f t="shared" si="10"/>
        <v>0</v>
      </c>
      <c r="P34" s="17">
        <f t="shared" si="5"/>
        <v>0</v>
      </c>
      <c r="R34" s="14">
        <v>1E-3</v>
      </c>
      <c r="S34" s="14">
        <v>1E-3</v>
      </c>
      <c r="T34" s="14">
        <v>1E-3</v>
      </c>
      <c r="U34" s="14">
        <v>1E-3</v>
      </c>
      <c r="V34" s="15">
        <f t="shared" si="6"/>
        <v>168</v>
      </c>
      <c r="W34" s="15">
        <f t="shared" si="7"/>
        <v>15</v>
      </c>
      <c r="X34" s="15">
        <f t="shared" si="8"/>
        <v>0</v>
      </c>
      <c r="Y34" s="15">
        <f t="shared" si="9"/>
        <v>182</v>
      </c>
      <c r="Z34" s="411"/>
      <c r="AA34" s="411"/>
      <c r="AB34" s="410"/>
      <c r="AC34" s="410"/>
    </row>
    <row r="35" spans="1:29" ht="25.5" x14ac:dyDescent="0.35">
      <c r="A35" s="20"/>
      <c r="B35" s="537"/>
      <c r="C35" s="537"/>
      <c r="D35" s="380" t="s">
        <v>220</v>
      </c>
      <c r="E35" s="137" t="s">
        <v>219</v>
      </c>
      <c r="F35" s="14">
        <v>1E-3</v>
      </c>
      <c r="G35" s="14">
        <v>1E-3</v>
      </c>
      <c r="H35" s="468">
        <v>1E-3</v>
      </c>
      <c r="I35" s="151">
        <f t="shared" si="0"/>
        <v>44</v>
      </c>
      <c r="J35" s="151">
        <f t="shared" si="1"/>
        <v>321</v>
      </c>
      <c r="K35" s="151">
        <f t="shared" si="2"/>
        <v>1</v>
      </c>
      <c r="L35" s="43">
        <f t="shared" si="3"/>
        <v>1E-3</v>
      </c>
      <c r="M35" s="16">
        <f t="shared" si="4"/>
        <v>1E-3</v>
      </c>
      <c r="N35" s="122"/>
      <c r="O35" s="17">
        <f t="shared" si="10"/>
        <v>0</v>
      </c>
      <c r="P35" s="17">
        <f t="shared" si="5"/>
        <v>0</v>
      </c>
      <c r="R35" s="14">
        <v>1E-3</v>
      </c>
      <c r="S35" s="14">
        <v>1E-3</v>
      </c>
      <c r="T35" s="14">
        <v>1E-3</v>
      </c>
      <c r="U35" s="14">
        <v>1E-3</v>
      </c>
      <c r="V35" s="15">
        <f t="shared" si="6"/>
        <v>168</v>
      </c>
      <c r="W35" s="15">
        <f t="shared" si="7"/>
        <v>15</v>
      </c>
      <c r="X35" s="15">
        <f t="shared" si="8"/>
        <v>0</v>
      </c>
      <c r="Y35" s="15">
        <f t="shared" si="9"/>
        <v>182</v>
      </c>
      <c r="Z35" s="411"/>
      <c r="AA35" s="411"/>
      <c r="AB35" s="410"/>
      <c r="AC35" s="410"/>
    </row>
    <row r="36" spans="1:29" ht="14.25" customHeight="1" x14ac:dyDescent="0.35">
      <c r="A36" s="20"/>
      <c r="B36" s="537"/>
      <c r="C36" s="537"/>
      <c r="D36" s="380" t="s">
        <v>233</v>
      </c>
      <c r="E36" s="137" t="s">
        <v>232</v>
      </c>
      <c r="F36" s="14">
        <v>1E-3</v>
      </c>
      <c r="G36" s="14">
        <v>1E-3</v>
      </c>
      <c r="H36" s="468">
        <v>1E-3</v>
      </c>
      <c r="I36" s="151">
        <f t="shared" si="0"/>
        <v>44</v>
      </c>
      <c r="J36" s="151">
        <f t="shared" si="1"/>
        <v>321</v>
      </c>
      <c r="K36" s="151">
        <f t="shared" si="2"/>
        <v>1</v>
      </c>
      <c r="L36" s="43">
        <f t="shared" si="3"/>
        <v>1E-3</v>
      </c>
      <c r="M36" s="16">
        <f t="shared" si="4"/>
        <v>1E-3</v>
      </c>
      <c r="N36" s="122"/>
      <c r="O36" s="17">
        <f t="shared" si="10"/>
        <v>0</v>
      </c>
      <c r="P36" s="17">
        <f t="shared" si="5"/>
        <v>0</v>
      </c>
      <c r="R36" s="14">
        <v>1E-3</v>
      </c>
      <c r="S36" s="14">
        <v>1E-3</v>
      </c>
      <c r="T36" s="14">
        <v>1E-3</v>
      </c>
      <c r="U36" s="14">
        <v>1E-3</v>
      </c>
      <c r="V36" s="15">
        <f t="shared" si="6"/>
        <v>168</v>
      </c>
      <c r="W36" s="15">
        <f t="shared" si="7"/>
        <v>15</v>
      </c>
      <c r="X36" s="15">
        <f t="shared" si="8"/>
        <v>0</v>
      </c>
      <c r="Y36" s="15">
        <f t="shared" si="9"/>
        <v>182</v>
      </c>
      <c r="Z36" s="411"/>
      <c r="AA36" s="411"/>
      <c r="AB36" s="410"/>
      <c r="AC36" s="410"/>
    </row>
    <row r="37" spans="1:29" s="20" customFormat="1" ht="13.5" x14ac:dyDescent="0.35">
      <c r="B37" s="537"/>
      <c r="C37" s="537"/>
      <c r="D37" s="380" t="s">
        <v>240</v>
      </c>
      <c r="E37" s="137" t="s">
        <v>239</v>
      </c>
      <c r="F37" s="14">
        <v>1E-3</v>
      </c>
      <c r="G37" s="14">
        <v>1E-3</v>
      </c>
      <c r="H37" s="468">
        <v>1E-3</v>
      </c>
      <c r="I37" s="151">
        <f t="shared" si="0"/>
        <v>44</v>
      </c>
      <c r="J37" s="151">
        <f t="shared" si="1"/>
        <v>321</v>
      </c>
      <c r="K37" s="151">
        <f t="shared" si="2"/>
        <v>1</v>
      </c>
      <c r="L37" s="43">
        <f t="shared" si="3"/>
        <v>1E-3</v>
      </c>
      <c r="M37" s="16">
        <f t="shared" si="4"/>
        <v>1E-3</v>
      </c>
      <c r="N37" s="122"/>
      <c r="O37" s="17">
        <f t="shared" si="10"/>
        <v>0</v>
      </c>
      <c r="P37" s="17">
        <f t="shared" si="5"/>
        <v>0</v>
      </c>
      <c r="Q37" s="2"/>
      <c r="R37" s="14">
        <v>1E-3</v>
      </c>
      <c r="S37" s="14">
        <v>1E-3</v>
      </c>
      <c r="T37" s="14">
        <v>1E-3</v>
      </c>
      <c r="U37" s="14">
        <v>1E-3</v>
      </c>
      <c r="V37" s="15">
        <f t="shared" si="6"/>
        <v>168</v>
      </c>
      <c r="W37" s="15">
        <f t="shared" si="7"/>
        <v>15</v>
      </c>
      <c r="X37" s="15">
        <f t="shared" si="8"/>
        <v>0</v>
      </c>
      <c r="Y37" s="15">
        <f t="shared" si="9"/>
        <v>182</v>
      </c>
      <c r="Z37" s="411"/>
      <c r="AA37" s="411"/>
      <c r="AB37" s="410"/>
      <c r="AC37" s="410"/>
    </row>
    <row r="38" spans="1:29" s="20" customFormat="1" ht="13.5" x14ac:dyDescent="0.35">
      <c r="B38" s="537"/>
      <c r="C38" s="537"/>
      <c r="D38" s="380" t="s">
        <v>242</v>
      </c>
      <c r="E38" s="137" t="s">
        <v>241</v>
      </c>
      <c r="F38" s="14">
        <v>1E-3</v>
      </c>
      <c r="G38" s="14">
        <v>1E-3</v>
      </c>
      <c r="H38" s="468">
        <v>1E-3</v>
      </c>
      <c r="I38" s="151">
        <f t="shared" si="0"/>
        <v>44</v>
      </c>
      <c r="J38" s="151">
        <f t="shared" si="1"/>
        <v>321</v>
      </c>
      <c r="K38" s="151">
        <f t="shared" si="2"/>
        <v>1</v>
      </c>
      <c r="L38" s="43">
        <f t="shared" si="3"/>
        <v>1E-3</v>
      </c>
      <c r="M38" s="16">
        <f t="shared" si="4"/>
        <v>1E-3</v>
      </c>
      <c r="N38" s="122"/>
      <c r="O38" s="17">
        <f t="shared" si="10"/>
        <v>0</v>
      </c>
      <c r="P38" s="17">
        <f t="shared" si="5"/>
        <v>0</v>
      </c>
      <c r="Q38" s="2"/>
      <c r="R38" s="14">
        <v>1E-3</v>
      </c>
      <c r="S38" s="14">
        <v>1E-3</v>
      </c>
      <c r="T38" s="14">
        <v>1E-3</v>
      </c>
      <c r="U38" s="14">
        <v>1E-3</v>
      </c>
      <c r="V38" s="15">
        <f t="shared" si="6"/>
        <v>168</v>
      </c>
      <c r="W38" s="15">
        <f t="shared" si="7"/>
        <v>15</v>
      </c>
      <c r="X38" s="15">
        <f t="shared" si="8"/>
        <v>0</v>
      </c>
      <c r="Y38" s="15">
        <f t="shared" si="9"/>
        <v>182</v>
      </c>
      <c r="Z38" s="411"/>
      <c r="AA38" s="411"/>
      <c r="AB38" s="410"/>
      <c r="AC38" s="410"/>
    </row>
    <row r="39" spans="1:29" s="20" customFormat="1" ht="13.5" x14ac:dyDescent="0.35">
      <c r="B39" s="537"/>
      <c r="C39" s="537"/>
      <c r="D39" s="380" t="s">
        <v>245</v>
      </c>
      <c r="E39" s="137" t="s">
        <v>244</v>
      </c>
      <c r="F39" s="14">
        <v>1E-3</v>
      </c>
      <c r="G39" s="14">
        <v>1E-3</v>
      </c>
      <c r="H39" s="468">
        <v>1E-3</v>
      </c>
      <c r="I39" s="151">
        <f t="shared" si="0"/>
        <v>44</v>
      </c>
      <c r="J39" s="151">
        <f t="shared" si="1"/>
        <v>321</v>
      </c>
      <c r="K39" s="151">
        <f t="shared" si="2"/>
        <v>1</v>
      </c>
      <c r="L39" s="43">
        <f t="shared" si="3"/>
        <v>1E-3</v>
      </c>
      <c r="M39" s="16">
        <f t="shared" si="4"/>
        <v>1E-3</v>
      </c>
      <c r="N39" s="122"/>
      <c r="O39" s="17">
        <f t="shared" si="10"/>
        <v>0</v>
      </c>
      <c r="P39" s="17">
        <f t="shared" si="5"/>
        <v>0</v>
      </c>
      <c r="Q39" s="2"/>
      <c r="R39" s="14">
        <v>1E-3</v>
      </c>
      <c r="S39" s="14">
        <v>1E-3</v>
      </c>
      <c r="T39" s="14">
        <v>1E-3</v>
      </c>
      <c r="U39" s="14">
        <v>1E-3</v>
      </c>
      <c r="V39" s="15">
        <f t="shared" si="6"/>
        <v>168</v>
      </c>
      <c r="W39" s="15">
        <f t="shared" si="7"/>
        <v>15</v>
      </c>
      <c r="X39" s="15">
        <f t="shared" si="8"/>
        <v>0</v>
      </c>
      <c r="Y39" s="15">
        <f t="shared" si="9"/>
        <v>182</v>
      </c>
      <c r="Z39" s="411"/>
      <c r="AA39" s="411"/>
      <c r="AB39" s="410"/>
      <c r="AC39" s="410"/>
    </row>
    <row r="40" spans="1:29" s="20" customFormat="1" ht="25.5" x14ac:dyDescent="0.35">
      <c r="B40" s="537"/>
      <c r="C40" s="537"/>
      <c r="D40" s="380" t="s">
        <v>249</v>
      </c>
      <c r="E40" s="137" t="s">
        <v>248</v>
      </c>
      <c r="F40" s="14">
        <v>1E-3</v>
      </c>
      <c r="G40" s="14">
        <v>1E-3</v>
      </c>
      <c r="H40" s="468">
        <v>1E-3</v>
      </c>
      <c r="I40" s="151">
        <f t="shared" si="0"/>
        <v>44</v>
      </c>
      <c r="J40" s="151">
        <f t="shared" si="1"/>
        <v>321</v>
      </c>
      <c r="K40" s="151">
        <f t="shared" si="2"/>
        <v>1</v>
      </c>
      <c r="L40" s="43">
        <f t="shared" si="3"/>
        <v>1E-3</v>
      </c>
      <c r="M40" s="16">
        <f t="shared" si="4"/>
        <v>1E-3</v>
      </c>
      <c r="N40" s="122"/>
      <c r="O40" s="17">
        <f t="shared" si="10"/>
        <v>0</v>
      </c>
      <c r="P40" s="17">
        <f t="shared" si="5"/>
        <v>0</v>
      </c>
      <c r="Q40" s="2"/>
      <c r="R40" s="14">
        <v>1E-3</v>
      </c>
      <c r="S40" s="14">
        <v>1E-3</v>
      </c>
      <c r="T40" s="14">
        <v>1E-3</v>
      </c>
      <c r="U40" s="14">
        <v>1E-3</v>
      </c>
      <c r="V40" s="15">
        <f t="shared" si="6"/>
        <v>168</v>
      </c>
      <c r="W40" s="15">
        <f t="shared" si="7"/>
        <v>15</v>
      </c>
      <c r="X40" s="15">
        <f t="shared" si="8"/>
        <v>0</v>
      </c>
      <c r="Y40" s="15">
        <f t="shared" si="9"/>
        <v>182</v>
      </c>
      <c r="Z40" s="411"/>
      <c r="AA40" s="411"/>
      <c r="AB40" s="410"/>
      <c r="AC40" s="410"/>
    </row>
    <row r="41" spans="1:29" s="20" customFormat="1" ht="13.5" x14ac:dyDescent="0.35">
      <c r="B41" s="537"/>
      <c r="C41" s="537"/>
      <c r="D41" s="380" t="s">
        <v>253</v>
      </c>
      <c r="E41" s="137" t="s">
        <v>252</v>
      </c>
      <c r="F41" s="14">
        <v>1E-3</v>
      </c>
      <c r="G41" s="14">
        <v>1E-3</v>
      </c>
      <c r="H41" s="468">
        <v>1E-3</v>
      </c>
      <c r="I41" s="151">
        <f t="shared" si="0"/>
        <v>44</v>
      </c>
      <c r="J41" s="151">
        <f t="shared" si="1"/>
        <v>321</v>
      </c>
      <c r="K41" s="151">
        <f t="shared" si="2"/>
        <v>1</v>
      </c>
      <c r="L41" s="43">
        <f t="shared" si="3"/>
        <v>1E-3</v>
      </c>
      <c r="M41" s="16">
        <f t="shared" si="4"/>
        <v>1E-3</v>
      </c>
      <c r="N41" s="122"/>
      <c r="O41" s="17">
        <f t="shared" si="10"/>
        <v>0</v>
      </c>
      <c r="P41" s="17">
        <f t="shared" si="5"/>
        <v>0</v>
      </c>
      <c r="Q41" s="2"/>
      <c r="R41" s="14">
        <v>1E-3</v>
      </c>
      <c r="S41" s="14">
        <v>1E-3</v>
      </c>
      <c r="T41" s="14">
        <v>1E-3</v>
      </c>
      <c r="U41" s="14">
        <v>1E-3</v>
      </c>
      <c r="V41" s="15">
        <f t="shared" si="6"/>
        <v>168</v>
      </c>
      <c r="W41" s="15">
        <f t="shared" si="7"/>
        <v>15</v>
      </c>
      <c r="X41" s="15">
        <f t="shared" si="8"/>
        <v>0</v>
      </c>
      <c r="Y41" s="15">
        <f t="shared" si="9"/>
        <v>182</v>
      </c>
      <c r="Z41" s="411"/>
      <c r="AA41" s="411"/>
      <c r="AB41" s="410"/>
      <c r="AC41" s="410"/>
    </row>
    <row r="42" spans="1:29" s="20" customFormat="1" ht="14.25" customHeight="1" x14ac:dyDescent="0.35">
      <c r="B42" s="537"/>
      <c r="C42" s="537"/>
      <c r="D42" s="380" t="s">
        <v>256</v>
      </c>
      <c r="E42" s="137" t="s">
        <v>255</v>
      </c>
      <c r="F42" s="14">
        <v>1E-3</v>
      </c>
      <c r="G42" s="14">
        <v>1E-3</v>
      </c>
      <c r="H42" s="468">
        <v>1E-3</v>
      </c>
      <c r="I42" s="151">
        <f t="shared" si="0"/>
        <v>44</v>
      </c>
      <c r="J42" s="151">
        <f t="shared" si="1"/>
        <v>321</v>
      </c>
      <c r="K42" s="151">
        <f t="shared" si="2"/>
        <v>1</v>
      </c>
      <c r="L42" s="43">
        <f t="shared" si="3"/>
        <v>1E-3</v>
      </c>
      <c r="M42" s="16">
        <f t="shared" si="4"/>
        <v>1E-3</v>
      </c>
      <c r="N42" s="122"/>
      <c r="O42" s="17">
        <f t="shared" si="10"/>
        <v>0</v>
      </c>
      <c r="P42" s="17">
        <f t="shared" si="5"/>
        <v>0</v>
      </c>
      <c r="Q42" s="2"/>
      <c r="R42" s="14">
        <v>1E-3</v>
      </c>
      <c r="S42" s="14">
        <v>1E-3</v>
      </c>
      <c r="T42" s="14">
        <v>1E-3</v>
      </c>
      <c r="U42" s="14">
        <v>1E-3</v>
      </c>
      <c r="V42" s="15">
        <f t="shared" si="6"/>
        <v>168</v>
      </c>
      <c r="W42" s="15">
        <f t="shared" si="7"/>
        <v>15</v>
      </c>
      <c r="X42" s="15">
        <f t="shared" si="8"/>
        <v>0</v>
      </c>
      <c r="Y42" s="15">
        <f t="shared" si="9"/>
        <v>182</v>
      </c>
      <c r="Z42" s="411"/>
      <c r="AA42" s="411"/>
      <c r="AB42" s="410"/>
      <c r="AC42" s="410"/>
    </row>
    <row r="43" spans="1:29" s="20" customFormat="1" ht="14.25" customHeight="1" x14ac:dyDescent="0.35">
      <c r="B43" s="537"/>
      <c r="C43" s="537"/>
      <c r="D43" s="380" t="s">
        <v>258</v>
      </c>
      <c r="E43" s="137" t="s">
        <v>257</v>
      </c>
      <c r="F43" s="14">
        <v>1E-3</v>
      </c>
      <c r="G43" s="14">
        <v>1E-3</v>
      </c>
      <c r="H43" s="468">
        <v>1E-3</v>
      </c>
      <c r="I43" s="151">
        <f t="shared" si="0"/>
        <v>44</v>
      </c>
      <c r="J43" s="151">
        <f t="shared" si="1"/>
        <v>321</v>
      </c>
      <c r="K43" s="151">
        <f t="shared" si="2"/>
        <v>1</v>
      </c>
      <c r="L43" s="43">
        <f t="shared" si="3"/>
        <v>1E-3</v>
      </c>
      <c r="M43" s="16">
        <f t="shared" si="4"/>
        <v>1E-3</v>
      </c>
      <c r="N43" s="122"/>
      <c r="O43" s="17">
        <f t="shared" si="10"/>
        <v>0</v>
      </c>
      <c r="P43" s="17">
        <f t="shared" si="5"/>
        <v>0</v>
      </c>
      <c r="Q43" s="2"/>
      <c r="R43" s="14">
        <v>1E-3</v>
      </c>
      <c r="S43" s="14">
        <v>1E-3</v>
      </c>
      <c r="T43" s="14">
        <v>1E-3</v>
      </c>
      <c r="U43" s="14">
        <v>1E-3</v>
      </c>
      <c r="V43" s="15">
        <f t="shared" si="6"/>
        <v>168</v>
      </c>
      <c r="W43" s="15">
        <f t="shared" si="7"/>
        <v>15</v>
      </c>
      <c r="X43" s="15">
        <f t="shared" si="8"/>
        <v>0</v>
      </c>
      <c r="Y43" s="15">
        <f t="shared" si="9"/>
        <v>182</v>
      </c>
      <c r="Z43" s="411"/>
      <c r="AA43" s="411"/>
      <c r="AB43" s="410"/>
      <c r="AC43" s="410"/>
    </row>
    <row r="44" spans="1:29" s="20" customFormat="1" ht="25.5" x14ac:dyDescent="0.35">
      <c r="B44" s="537"/>
      <c r="C44" s="537"/>
      <c r="D44" s="380" t="s">
        <v>262</v>
      </c>
      <c r="E44" s="137" t="s">
        <v>261</v>
      </c>
      <c r="F44" s="14">
        <v>1E-3</v>
      </c>
      <c r="G44" s="14">
        <v>1E-3</v>
      </c>
      <c r="H44" s="468">
        <v>1E-3</v>
      </c>
      <c r="I44" s="151">
        <f t="shared" si="0"/>
        <v>44</v>
      </c>
      <c r="J44" s="151">
        <f t="shared" si="1"/>
        <v>321</v>
      </c>
      <c r="K44" s="151">
        <f t="shared" si="2"/>
        <v>1</v>
      </c>
      <c r="L44" s="43">
        <f t="shared" si="3"/>
        <v>1E-3</v>
      </c>
      <c r="M44" s="16">
        <f t="shared" si="4"/>
        <v>1E-3</v>
      </c>
      <c r="N44" s="122"/>
      <c r="O44" s="17">
        <f t="shared" si="10"/>
        <v>0</v>
      </c>
      <c r="P44" s="17">
        <f t="shared" si="5"/>
        <v>0</v>
      </c>
      <c r="Q44" s="2"/>
      <c r="R44" s="14">
        <v>1E-3</v>
      </c>
      <c r="S44" s="14">
        <v>1E-3</v>
      </c>
      <c r="T44" s="14">
        <v>1E-3</v>
      </c>
      <c r="U44" s="14">
        <v>1E-3</v>
      </c>
      <c r="V44" s="15">
        <f t="shared" si="6"/>
        <v>168</v>
      </c>
      <c r="W44" s="15">
        <f t="shared" si="7"/>
        <v>15</v>
      </c>
      <c r="X44" s="15">
        <f t="shared" si="8"/>
        <v>0</v>
      </c>
      <c r="Y44" s="15">
        <f t="shared" si="9"/>
        <v>182</v>
      </c>
      <c r="Z44" s="411"/>
      <c r="AA44" s="411"/>
      <c r="AB44" s="410"/>
      <c r="AC44" s="410"/>
    </row>
    <row r="45" spans="1:29" s="20" customFormat="1" ht="25.5" x14ac:dyDescent="0.35">
      <c r="B45" s="537"/>
      <c r="C45" s="537"/>
      <c r="D45" s="380" t="s">
        <v>265</v>
      </c>
      <c r="E45" s="137" t="s">
        <v>264</v>
      </c>
      <c r="F45" s="14">
        <v>1E-3</v>
      </c>
      <c r="G45" s="14">
        <v>1E-3</v>
      </c>
      <c r="H45" s="468">
        <v>1E-3</v>
      </c>
      <c r="I45" s="151">
        <f t="shared" si="0"/>
        <v>44</v>
      </c>
      <c r="J45" s="151">
        <f t="shared" si="1"/>
        <v>321</v>
      </c>
      <c r="K45" s="151">
        <f t="shared" si="2"/>
        <v>1</v>
      </c>
      <c r="L45" s="43">
        <f t="shared" si="3"/>
        <v>1E-3</v>
      </c>
      <c r="M45" s="16">
        <f t="shared" si="4"/>
        <v>1E-3</v>
      </c>
      <c r="N45" s="122"/>
      <c r="O45" s="17">
        <f t="shared" si="10"/>
        <v>0</v>
      </c>
      <c r="P45" s="17">
        <f t="shared" si="5"/>
        <v>0</v>
      </c>
      <c r="Q45" s="2"/>
      <c r="R45" s="14">
        <v>1E-3</v>
      </c>
      <c r="S45" s="14">
        <v>1E-3</v>
      </c>
      <c r="T45" s="14">
        <v>1E-3</v>
      </c>
      <c r="U45" s="14">
        <v>1E-3</v>
      </c>
      <c r="V45" s="15">
        <f t="shared" si="6"/>
        <v>168</v>
      </c>
      <c r="W45" s="15">
        <f t="shared" si="7"/>
        <v>15</v>
      </c>
      <c r="X45" s="15">
        <f t="shared" si="8"/>
        <v>0</v>
      </c>
      <c r="Y45" s="15">
        <f t="shared" si="9"/>
        <v>182</v>
      </c>
      <c r="Z45" s="411"/>
      <c r="AA45" s="411"/>
      <c r="AB45" s="410"/>
      <c r="AC45" s="410"/>
    </row>
    <row r="46" spans="1:29" s="20" customFormat="1" ht="22.5" customHeight="1" x14ac:dyDescent="0.35">
      <c r="B46" s="537"/>
      <c r="C46" s="537"/>
      <c r="D46" s="380" t="s">
        <v>280</v>
      </c>
      <c r="E46" s="137" t="s">
        <v>279</v>
      </c>
      <c r="F46" s="14">
        <v>1E-3</v>
      </c>
      <c r="G46" s="14">
        <v>1E-3</v>
      </c>
      <c r="H46" s="468">
        <v>1E-3</v>
      </c>
      <c r="I46" s="151">
        <f t="shared" si="0"/>
        <v>44</v>
      </c>
      <c r="J46" s="151">
        <f t="shared" si="1"/>
        <v>321</v>
      </c>
      <c r="K46" s="151">
        <f t="shared" si="2"/>
        <v>1</v>
      </c>
      <c r="L46" s="43">
        <f t="shared" si="3"/>
        <v>1E-3</v>
      </c>
      <c r="M46" s="16">
        <f t="shared" si="4"/>
        <v>1E-3</v>
      </c>
      <c r="N46" s="122"/>
      <c r="O46" s="17">
        <f t="shared" si="10"/>
        <v>0</v>
      </c>
      <c r="P46" s="17">
        <f t="shared" si="5"/>
        <v>0</v>
      </c>
      <c r="Q46" s="2"/>
      <c r="R46" s="14">
        <v>1E-3</v>
      </c>
      <c r="S46" s="14">
        <v>1E-3</v>
      </c>
      <c r="T46" s="14">
        <v>1E-3</v>
      </c>
      <c r="U46" s="14">
        <v>1E-3</v>
      </c>
      <c r="V46" s="15">
        <f t="shared" si="6"/>
        <v>168</v>
      </c>
      <c r="W46" s="15">
        <f t="shared" si="7"/>
        <v>15</v>
      </c>
      <c r="X46" s="15">
        <f t="shared" si="8"/>
        <v>0</v>
      </c>
      <c r="Y46" s="15">
        <f t="shared" si="9"/>
        <v>182</v>
      </c>
      <c r="Z46" s="411"/>
      <c r="AA46" s="411"/>
      <c r="AB46" s="410"/>
      <c r="AC46" s="410"/>
    </row>
    <row r="47" spans="1:29" s="20" customFormat="1" ht="26.25" customHeight="1" x14ac:dyDescent="0.35">
      <c r="B47" s="537"/>
      <c r="C47" s="537"/>
      <c r="D47" s="380" t="s">
        <v>283</v>
      </c>
      <c r="E47" s="137" t="s">
        <v>282</v>
      </c>
      <c r="F47" s="14">
        <v>1E-3</v>
      </c>
      <c r="G47" s="14">
        <v>1E-3</v>
      </c>
      <c r="H47" s="468">
        <v>1E-3</v>
      </c>
      <c r="I47" s="151">
        <f t="shared" si="0"/>
        <v>44</v>
      </c>
      <c r="J47" s="151">
        <f t="shared" si="1"/>
        <v>321</v>
      </c>
      <c r="K47" s="151">
        <f t="shared" si="2"/>
        <v>1</v>
      </c>
      <c r="L47" s="43">
        <f t="shared" si="3"/>
        <v>1E-3</v>
      </c>
      <c r="M47" s="16">
        <f t="shared" si="4"/>
        <v>1E-3</v>
      </c>
      <c r="N47" s="122"/>
      <c r="O47" s="17">
        <f t="shared" si="10"/>
        <v>0</v>
      </c>
      <c r="P47" s="17">
        <f t="shared" si="5"/>
        <v>0</v>
      </c>
      <c r="Q47" s="2"/>
      <c r="R47" s="14">
        <v>1E-3</v>
      </c>
      <c r="S47" s="14">
        <v>1E-3</v>
      </c>
      <c r="T47" s="14">
        <v>1E-3</v>
      </c>
      <c r="U47" s="14">
        <v>1E-3</v>
      </c>
      <c r="V47" s="15">
        <f t="shared" si="6"/>
        <v>168</v>
      </c>
      <c r="W47" s="15">
        <f t="shared" si="7"/>
        <v>15</v>
      </c>
      <c r="X47" s="15">
        <f t="shared" si="8"/>
        <v>0</v>
      </c>
      <c r="Y47" s="15">
        <f t="shared" si="9"/>
        <v>182</v>
      </c>
      <c r="Z47" s="411"/>
      <c r="AA47" s="411"/>
      <c r="AB47" s="410"/>
      <c r="AC47" s="410"/>
    </row>
    <row r="48" spans="1:29" s="20" customFormat="1" ht="13.5" x14ac:dyDescent="0.35">
      <c r="B48" s="537"/>
      <c r="C48" s="537"/>
      <c r="D48" s="380" t="s">
        <v>299</v>
      </c>
      <c r="E48" s="137" t="s">
        <v>298</v>
      </c>
      <c r="F48" s="14">
        <v>1E-3</v>
      </c>
      <c r="G48" s="14">
        <v>1E-3</v>
      </c>
      <c r="H48" s="468">
        <v>1E-3</v>
      </c>
      <c r="I48" s="151">
        <f t="shared" si="0"/>
        <v>44</v>
      </c>
      <c r="J48" s="151">
        <f t="shared" si="1"/>
        <v>321</v>
      </c>
      <c r="K48" s="151">
        <f t="shared" si="2"/>
        <v>1</v>
      </c>
      <c r="L48" s="43">
        <f t="shared" si="3"/>
        <v>1E-3</v>
      </c>
      <c r="M48" s="16">
        <f t="shared" si="4"/>
        <v>1E-3</v>
      </c>
      <c r="N48" s="122"/>
      <c r="O48" s="17">
        <f t="shared" si="10"/>
        <v>0</v>
      </c>
      <c r="P48" s="17">
        <f t="shared" si="5"/>
        <v>0</v>
      </c>
      <c r="Q48" s="2"/>
      <c r="R48" s="14">
        <v>1E-3</v>
      </c>
      <c r="S48" s="14">
        <v>1E-3</v>
      </c>
      <c r="T48" s="14">
        <v>1E-3</v>
      </c>
      <c r="U48" s="14">
        <v>1E-3</v>
      </c>
      <c r="V48" s="15">
        <f t="shared" si="6"/>
        <v>168</v>
      </c>
      <c r="W48" s="15">
        <f t="shared" si="7"/>
        <v>15</v>
      </c>
      <c r="X48" s="15">
        <f t="shared" si="8"/>
        <v>0</v>
      </c>
      <c r="Y48" s="15">
        <f t="shared" si="9"/>
        <v>182</v>
      </c>
      <c r="Z48" s="411"/>
      <c r="AA48" s="411"/>
      <c r="AB48" s="410"/>
      <c r="AC48" s="410"/>
    </row>
    <row r="49" spans="1:29" s="20" customFormat="1" ht="25.5" x14ac:dyDescent="0.35">
      <c r="B49" s="537"/>
      <c r="C49" s="537"/>
      <c r="D49" s="380" t="s">
        <v>301</v>
      </c>
      <c r="E49" s="137" t="s">
        <v>300</v>
      </c>
      <c r="F49" s="14">
        <v>1E-3</v>
      </c>
      <c r="G49" s="14">
        <v>1E-3</v>
      </c>
      <c r="H49" s="468">
        <v>1E-3</v>
      </c>
      <c r="I49" s="151">
        <f t="shared" si="0"/>
        <v>44</v>
      </c>
      <c r="J49" s="151">
        <f t="shared" si="1"/>
        <v>321</v>
      </c>
      <c r="K49" s="151">
        <f t="shared" si="2"/>
        <v>1</v>
      </c>
      <c r="L49" s="43">
        <f t="shared" si="3"/>
        <v>1E-3</v>
      </c>
      <c r="M49" s="16">
        <f t="shared" si="4"/>
        <v>1E-3</v>
      </c>
      <c r="N49" s="122"/>
      <c r="O49" s="17">
        <f t="shared" si="10"/>
        <v>0</v>
      </c>
      <c r="P49" s="17">
        <f t="shared" si="5"/>
        <v>0</v>
      </c>
      <c r="Q49" s="2"/>
      <c r="R49" s="14">
        <v>1E-3</v>
      </c>
      <c r="S49" s="14">
        <v>1E-3</v>
      </c>
      <c r="T49" s="14">
        <v>1E-3</v>
      </c>
      <c r="U49" s="14">
        <v>1E-3</v>
      </c>
      <c r="V49" s="15">
        <f t="shared" si="6"/>
        <v>168</v>
      </c>
      <c r="W49" s="15">
        <f t="shared" si="7"/>
        <v>15</v>
      </c>
      <c r="X49" s="15">
        <f t="shared" si="8"/>
        <v>0</v>
      </c>
      <c r="Y49" s="15">
        <f t="shared" si="9"/>
        <v>182</v>
      </c>
      <c r="Z49" s="411"/>
      <c r="AA49" s="411"/>
      <c r="AB49" s="410"/>
      <c r="AC49" s="410"/>
    </row>
    <row r="50" spans="1:29" s="20" customFormat="1" ht="13.5" x14ac:dyDescent="0.35">
      <c r="B50" s="537"/>
      <c r="C50" s="537"/>
      <c r="D50" s="380" t="s">
        <v>307</v>
      </c>
      <c r="E50" s="137" t="s">
        <v>306</v>
      </c>
      <c r="F50" s="14">
        <v>1E-3</v>
      </c>
      <c r="G50" s="14">
        <v>1E-3</v>
      </c>
      <c r="H50" s="468">
        <v>1E-3</v>
      </c>
      <c r="I50" s="151">
        <f t="shared" si="0"/>
        <v>44</v>
      </c>
      <c r="J50" s="151">
        <f t="shared" si="1"/>
        <v>321</v>
      </c>
      <c r="K50" s="151">
        <f t="shared" si="2"/>
        <v>1</v>
      </c>
      <c r="L50" s="43">
        <f t="shared" si="3"/>
        <v>1E-3</v>
      </c>
      <c r="M50" s="16">
        <f t="shared" si="4"/>
        <v>1E-3</v>
      </c>
      <c r="N50" s="122"/>
      <c r="O50" s="17">
        <f t="shared" si="10"/>
        <v>0</v>
      </c>
      <c r="P50" s="17">
        <f t="shared" si="5"/>
        <v>0</v>
      </c>
      <c r="Q50" s="2"/>
      <c r="R50" s="14">
        <v>1E-3</v>
      </c>
      <c r="S50" s="14">
        <v>1E-3</v>
      </c>
      <c r="T50" s="14">
        <v>1E-3</v>
      </c>
      <c r="U50" s="14">
        <v>1E-3</v>
      </c>
      <c r="V50" s="15">
        <f t="shared" si="6"/>
        <v>168</v>
      </c>
      <c r="W50" s="15">
        <f t="shared" si="7"/>
        <v>15</v>
      </c>
      <c r="X50" s="15">
        <f t="shared" si="8"/>
        <v>0</v>
      </c>
      <c r="Y50" s="15">
        <f t="shared" si="9"/>
        <v>182</v>
      </c>
      <c r="Z50" s="411"/>
      <c r="AA50" s="411"/>
      <c r="AB50" s="410"/>
      <c r="AC50" s="410"/>
    </row>
    <row r="51" spans="1:29" s="20" customFormat="1" ht="25.5" x14ac:dyDescent="0.35">
      <c r="B51" s="537"/>
      <c r="C51" s="537"/>
      <c r="D51" s="380" t="s">
        <v>310</v>
      </c>
      <c r="E51" s="137" t="s">
        <v>309</v>
      </c>
      <c r="F51" s="14">
        <v>1E-3</v>
      </c>
      <c r="G51" s="14">
        <v>1E-3</v>
      </c>
      <c r="H51" s="468">
        <v>1E-3</v>
      </c>
      <c r="I51" s="151">
        <f t="shared" si="0"/>
        <v>44</v>
      </c>
      <c r="J51" s="151">
        <f t="shared" si="1"/>
        <v>321</v>
      </c>
      <c r="K51" s="151">
        <f t="shared" si="2"/>
        <v>1</v>
      </c>
      <c r="L51" s="43">
        <f t="shared" si="3"/>
        <v>1E-3</v>
      </c>
      <c r="M51" s="16">
        <f t="shared" si="4"/>
        <v>1E-3</v>
      </c>
      <c r="N51" s="122"/>
      <c r="O51" s="17">
        <f t="shared" si="10"/>
        <v>0</v>
      </c>
      <c r="P51" s="17">
        <f t="shared" si="5"/>
        <v>0</v>
      </c>
      <c r="Q51" s="2"/>
      <c r="R51" s="14">
        <v>1E-3</v>
      </c>
      <c r="S51" s="14">
        <v>1E-3</v>
      </c>
      <c r="T51" s="14">
        <v>1E-3</v>
      </c>
      <c r="U51" s="14">
        <v>1E-3</v>
      </c>
      <c r="V51" s="15">
        <f t="shared" si="6"/>
        <v>168</v>
      </c>
      <c r="W51" s="15">
        <f t="shared" si="7"/>
        <v>15</v>
      </c>
      <c r="X51" s="15">
        <f t="shared" si="8"/>
        <v>0</v>
      </c>
      <c r="Y51" s="15">
        <f t="shared" si="9"/>
        <v>182</v>
      </c>
      <c r="Z51" s="411"/>
      <c r="AA51" s="411"/>
      <c r="AB51" s="410"/>
      <c r="AC51" s="410"/>
    </row>
    <row r="52" spans="1:29" s="20" customFormat="1" ht="25.5" x14ac:dyDescent="0.35">
      <c r="B52" s="537"/>
      <c r="C52" s="537"/>
      <c r="D52" s="380" t="s">
        <v>314</v>
      </c>
      <c r="E52" s="137" t="s">
        <v>313</v>
      </c>
      <c r="F52" s="14">
        <v>1E-3</v>
      </c>
      <c r="G52" s="14">
        <v>1E-3</v>
      </c>
      <c r="H52" s="468">
        <v>1E-3</v>
      </c>
      <c r="I52" s="151">
        <f t="shared" si="0"/>
        <v>44</v>
      </c>
      <c r="J52" s="151">
        <f t="shared" si="1"/>
        <v>321</v>
      </c>
      <c r="K52" s="151">
        <f t="shared" si="2"/>
        <v>1</v>
      </c>
      <c r="L52" s="43">
        <f t="shared" si="3"/>
        <v>1E-3</v>
      </c>
      <c r="M52" s="16">
        <f t="shared" si="4"/>
        <v>1E-3</v>
      </c>
      <c r="N52" s="122"/>
      <c r="O52" s="17">
        <f t="shared" si="10"/>
        <v>0</v>
      </c>
      <c r="P52" s="17">
        <f t="shared" si="5"/>
        <v>0</v>
      </c>
      <c r="Q52" s="2"/>
      <c r="R52" s="14">
        <v>1E-3</v>
      </c>
      <c r="S52" s="14">
        <v>1E-3</v>
      </c>
      <c r="T52" s="14">
        <v>1E-3</v>
      </c>
      <c r="U52" s="14">
        <v>1E-3</v>
      </c>
      <c r="V52" s="15">
        <f t="shared" si="6"/>
        <v>168</v>
      </c>
      <c r="W52" s="15">
        <f t="shared" si="7"/>
        <v>15</v>
      </c>
      <c r="X52" s="15">
        <f t="shared" si="8"/>
        <v>0</v>
      </c>
      <c r="Y52" s="15">
        <f t="shared" si="9"/>
        <v>182</v>
      </c>
      <c r="Z52" s="411"/>
      <c r="AA52" s="411"/>
      <c r="AB52" s="410"/>
      <c r="AC52" s="410"/>
    </row>
    <row r="53" spans="1:29" s="20" customFormat="1" ht="25.5" x14ac:dyDescent="0.35">
      <c r="B53" s="537"/>
      <c r="C53" s="537"/>
      <c r="D53" s="380" t="s">
        <v>316</v>
      </c>
      <c r="E53" s="137" t="s">
        <v>315</v>
      </c>
      <c r="F53" s="14">
        <v>1E-3</v>
      </c>
      <c r="G53" s="14">
        <v>1E-3</v>
      </c>
      <c r="H53" s="468">
        <v>1E-3</v>
      </c>
      <c r="I53" s="151">
        <f t="shared" si="0"/>
        <v>44</v>
      </c>
      <c r="J53" s="151">
        <f t="shared" si="1"/>
        <v>321</v>
      </c>
      <c r="K53" s="151">
        <f t="shared" si="2"/>
        <v>1</v>
      </c>
      <c r="L53" s="43">
        <f t="shared" si="3"/>
        <v>1E-3</v>
      </c>
      <c r="M53" s="16">
        <f t="shared" si="4"/>
        <v>1E-3</v>
      </c>
      <c r="N53" s="122"/>
      <c r="O53" s="17">
        <f t="shared" si="10"/>
        <v>0</v>
      </c>
      <c r="P53" s="17">
        <f t="shared" si="5"/>
        <v>0</v>
      </c>
      <c r="Q53" s="2"/>
      <c r="R53" s="14">
        <v>1E-3</v>
      </c>
      <c r="S53" s="14">
        <v>1E-3</v>
      </c>
      <c r="T53" s="14">
        <v>1E-3</v>
      </c>
      <c r="U53" s="14">
        <v>1E-3</v>
      </c>
      <c r="V53" s="15">
        <f t="shared" si="6"/>
        <v>168</v>
      </c>
      <c r="W53" s="15">
        <f t="shared" si="7"/>
        <v>15</v>
      </c>
      <c r="X53" s="15">
        <f t="shared" si="8"/>
        <v>0</v>
      </c>
      <c r="Y53" s="15">
        <f t="shared" si="9"/>
        <v>182</v>
      </c>
      <c r="Z53" s="411"/>
      <c r="AA53" s="411"/>
      <c r="AB53" s="410"/>
      <c r="AC53" s="410"/>
    </row>
    <row r="54" spans="1:29" s="20" customFormat="1" ht="25.5" x14ac:dyDescent="0.35">
      <c r="B54" s="537"/>
      <c r="C54" s="537"/>
      <c r="D54" s="380" t="s">
        <v>329</v>
      </c>
      <c r="E54" s="137" t="s">
        <v>328</v>
      </c>
      <c r="F54" s="14">
        <v>1E-3</v>
      </c>
      <c r="G54" s="14">
        <v>1E-3</v>
      </c>
      <c r="H54" s="468">
        <v>1E-3</v>
      </c>
      <c r="I54" s="151">
        <f t="shared" si="0"/>
        <v>44</v>
      </c>
      <c r="J54" s="151">
        <f t="shared" si="1"/>
        <v>321</v>
      </c>
      <c r="K54" s="151">
        <f t="shared" si="2"/>
        <v>1</v>
      </c>
      <c r="L54" s="43">
        <f t="shared" si="3"/>
        <v>1E-3</v>
      </c>
      <c r="M54" s="16">
        <f t="shared" si="4"/>
        <v>1E-3</v>
      </c>
      <c r="N54" s="122"/>
      <c r="O54" s="17">
        <f t="shared" si="10"/>
        <v>0</v>
      </c>
      <c r="P54" s="17">
        <f t="shared" si="5"/>
        <v>0</v>
      </c>
      <c r="Q54" s="2"/>
      <c r="R54" s="14">
        <v>1E-3</v>
      </c>
      <c r="S54" s="14">
        <v>1E-3</v>
      </c>
      <c r="T54" s="14">
        <v>1E-3</v>
      </c>
      <c r="U54" s="14">
        <v>1E-3</v>
      </c>
      <c r="V54" s="15">
        <f t="shared" si="6"/>
        <v>168</v>
      </c>
      <c r="W54" s="15">
        <f t="shared" si="7"/>
        <v>15</v>
      </c>
      <c r="X54" s="15">
        <f t="shared" si="8"/>
        <v>0</v>
      </c>
      <c r="Y54" s="15">
        <f t="shared" si="9"/>
        <v>182</v>
      </c>
      <c r="Z54" s="411"/>
      <c r="AA54" s="411"/>
      <c r="AB54" s="410"/>
      <c r="AC54" s="410"/>
    </row>
    <row r="55" spans="1:29" s="20" customFormat="1" ht="25.5" x14ac:dyDescent="0.35">
      <c r="B55" s="537"/>
      <c r="C55" s="537"/>
      <c r="D55" s="380" t="s">
        <v>336</v>
      </c>
      <c r="E55" s="137" t="s">
        <v>335</v>
      </c>
      <c r="F55" s="14">
        <v>1E-3</v>
      </c>
      <c r="G55" s="14">
        <v>1E-3</v>
      </c>
      <c r="H55" s="468">
        <v>1E-3</v>
      </c>
      <c r="I55" s="151">
        <f t="shared" si="0"/>
        <v>44</v>
      </c>
      <c r="J55" s="151">
        <f t="shared" si="1"/>
        <v>321</v>
      </c>
      <c r="K55" s="151">
        <f t="shared" si="2"/>
        <v>1</v>
      </c>
      <c r="L55" s="43">
        <f t="shared" si="3"/>
        <v>1E-3</v>
      </c>
      <c r="M55" s="16">
        <f t="shared" si="4"/>
        <v>1E-3</v>
      </c>
      <c r="N55" s="122"/>
      <c r="O55" s="17">
        <f t="shared" si="10"/>
        <v>0</v>
      </c>
      <c r="P55" s="17">
        <f t="shared" si="5"/>
        <v>0</v>
      </c>
      <c r="Q55" s="2"/>
      <c r="R55" s="14">
        <v>1E-3</v>
      </c>
      <c r="S55" s="14">
        <v>1E-3</v>
      </c>
      <c r="T55" s="14">
        <v>1E-3</v>
      </c>
      <c r="U55" s="14">
        <v>1E-3</v>
      </c>
      <c r="V55" s="15">
        <f t="shared" si="6"/>
        <v>168</v>
      </c>
      <c r="W55" s="15">
        <f t="shared" si="7"/>
        <v>15</v>
      </c>
      <c r="X55" s="15">
        <f t="shared" si="8"/>
        <v>0</v>
      </c>
      <c r="Y55" s="15">
        <f t="shared" si="9"/>
        <v>182</v>
      </c>
      <c r="Z55" s="411"/>
      <c r="AA55" s="411"/>
      <c r="AB55" s="410"/>
      <c r="AC55" s="410"/>
    </row>
    <row r="56" spans="1:29" s="20" customFormat="1" ht="13.5" x14ac:dyDescent="0.35">
      <c r="B56" s="537"/>
      <c r="C56" s="537"/>
      <c r="D56" s="380" t="s">
        <v>339</v>
      </c>
      <c r="E56" s="137" t="s">
        <v>338</v>
      </c>
      <c r="F56" s="14">
        <v>1E-3</v>
      </c>
      <c r="G56" s="14">
        <v>1E-3</v>
      </c>
      <c r="H56" s="468">
        <v>1E-3</v>
      </c>
      <c r="I56" s="151">
        <f t="shared" si="0"/>
        <v>44</v>
      </c>
      <c r="J56" s="151">
        <f t="shared" si="1"/>
        <v>321</v>
      </c>
      <c r="K56" s="151">
        <f t="shared" si="2"/>
        <v>1</v>
      </c>
      <c r="L56" s="43">
        <f t="shared" si="3"/>
        <v>1E-3</v>
      </c>
      <c r="M56" s="16">
        <f t="shared" si="4"/>
        <v>1E-3</v>
      </c>
      <c r="N56" s="122"/>
      <c r="O56" s="17">
        <f t="shared" si="10"/>
        <v>0</v>
      </c>
      <c r="P56" s="17">
        <f t="shared" si="5"/>
        <v>0</v>
      </c>
      <c r="Q56" s="2"/>
      <c r="R56" s="14">
        <v>1E-3</v>
      </c>
      <c r="S56" s="14">
        <v>1E-3</v>
      </c>
      <c r="T56" s="14">
        <v>1E-3</v>
      </c>
      <c r="U56" s="14">
        <v>1E-3</v>
      </c>
      <c r="V56" s="15">
        <f t="shared" si="6"/>
        <v>168</v>
      </c>
      <c r="W56" s="15">
        <f t="shared" si="7"/>
        <v>15</v>
      </c>
      <c r="X56" s="15">
        <f t="shared" si="8"/>
        <v>0</v>
      </c>
      <c r="Y56" s="15">
        <f t="shared" si="9"/>
        <v>182</v>
      </c>
      <c r="Z56" s="411"/>
      <c r="AA56" s="411"/>
      <c r="AB56" s="410"/>
      <c r="AC56" s="410"/>
    </row>
    <row r="57" spans="1:29" s="20" customFormat="1" ht="13.5" x14ac:dyDescent="0.35">
      <c r="B57" s="537"/>
      <c r="C57" s="537"/>
      <c r="D57" s="380" t="s">
        <v>346</v>
      </c>
      <c r="E57" s="137" t="s">
        <v>345</v>
      </c>
      <c r="F57" s="14">
        <v>1E-3</v>
      </c>
      <c r="G57" s="14">
        <v>1E-3</v>
      </c>
      <c r="H57" s="468">
        <v>1E-3</v>
      </c>
      <c r="I57" s="151">
        <f t="shared" si="0"/>
        <v>44</v>
      </c>
      <c r="J57" s="151">
        <f t="shared" si="1"/>
        <v>321</v>
      </c>
      <c r="K57" s="151">
        <f t="shared" si="2"/>
        <v>1</v>
      </c>
      <c r="L57" s="43">
        <f t="shared" si="3"/>
        <v>1E-3</v>
      </c>
      <c r="M57" s="16">
        <f t="shared" si="4"/>
        <v>1E-3</v>
      </c>
      <c r="N57" s="122"/>
      <c r="O57" s="17">
        <f t="shared" si="10"/>
        <v>0</v>
      </c>
      <c r="P57" s="17">
        <f t="shared" si="5"/>
        <v>0</v>
      </c>
      <c r="Q57" s="2"/>
      <c r="R57" s="14">
        <v>1E-3</v>
      </c>
      <c r="S57" s="14">
        <v>1E-3</v>
      </c>
      <c r="T57" s="14">
        <v>1E-3</v>
      </c>
      <c r="U57" s="14">
        <v>1E-3</v>
      </c>
      <c r="V57" s="15">
        <f t="shared" si="6"/>
        <v>168</v>
      </c>
      <c r="W57" s="15">
        <f t="shared" si="7"/>
        <v>15</v>
      </c>
      <c r="X57" s="15">
        <f t="shared" si="8"/>
        <v>0</v>
      </c>
      <c r="Y57" s="15">
        <f t="shared" si="9"/>
        <v>182</v>
      </c>
      <c r="Z57" s="411"/>
      <c r="AA57" s="411"/>
      <c r="AB57" s="410"/>
      <c r="AC57" s="410"/>
    </row>
    <row r="58" spans="1:29" s="20" customFormat="1" ht="13.5" x14ac:dyDescent="0.35">
      <c r="B58" s="537"/>
      <c r="C58" s="537"/>
      <c r="D58" s="380" t="s">
        <v>1350</v>
      </c>
      <c r="E58" s="137" t="s">
        <v>1351</v>
      </c>
      <c r="F58" s="14">
        <v>1E-3</v>
      </c>
      <c r="G58" s="14">
        <v>1E-3</v>
      </c>
      <c r="H58" s="468">
        <v>1E-3</v>
      </c>
      <c r="I58" s="151">
        <v>44</v>
      </c>
      <c r="J58" s="151">
        <v>321</v>
      </c>
      <c r="K58" s="151">
        <v>1</v>
      </c>
      <c r="L58" s="43">
        <v>0</v>
      </c>
      <c r="M58" s="16">
        <v>5.0001516393442618</v>
      </c>
      <c r="N58" s="122"/>
      <c r="O58" s="17">
        <f t="shared" si="10"/>
        <v>0</v>
      </c>
      <c r="P58" s="17" t="str">
        <f t="shared" si="5"/>
        <v>0%</v>
      </c>
      <c r="Q58" s="2"/>
      <c r="R58" s="14">
        <v>1E-3</v>
      </c>
      <c r="S58" s="14">
        <v>1E-3</v>
      </c>
      <c r="T58" s="14">
        <v>1E-3</v>
      </c>
      <c r="U58" s="14">
        <v>1E-3</v>
      </c>
      <c r="V58" s="15">
        <v>168</v>
      </c>
      <c r="W58" s="15">
        <v>15</v>
      </c>
      <c r="X58" s="15">
        <v>0</v>
      </c>
      <c r="Y58" s="15">
        <v>182</v>
      </c>
      <c r="Z58" s="411"/>
      <c r="AA58" s="411"/>
      <c r="AB58" s="410"/>
      <c r="AC58" s="410"/>
    </row>
    <row r="59" spans="1:29" s="20" customFormat="1" ht="13.5" x14ac:dyDescent="0.35">
      <c r="B59" s="537"/>
      <c r="C59" s="537"/>
      <c r="D59" s="380" t="s">
        <v>1352</v>
      </c>
      <c r="E59" s="137" t="s">
        <v>1353</v>
      </c>
      <c r="F59" s="14">
        <v>1E-3</v>
      </c>
      <c r="G59" s="14">
        <v>1E-3</v>
      </c>
      <c r="H59" s="468">
        <v>1E-3</v>
      </c>
      <c r="I59" s="151">
        <v>44</v>
      </c>
      <c r="J59" s="151">
        <v>321</v>
      </c>
      <c r="K59" s="151">
        <v>1</v>
      </c>
      <c r="L59" s="43">
        <v>0</v>
      </c>
      <c r="M59" s="16">
        <v>7.0002122950819663</v>
      </c>
      <c r="N59" s="122"/>
      <c r="O59" s="17">
        <f t="shared" si="10"/>
        <v>0</v>
      </c>
      <c r="P59" s="17" t="str">
        <f t="shared" si="5"/>
        <v>0%</v>
      </c>
      <c r="Q59" s="2"/>
      <c r="R59" s="14">
        <v>1E-3</v>
      </c>
      <c r="S59" s="14">
        <v>1E-3</v>
      </c>
      <c r="T59" s="14">
        <v>1E-3</v>
      </c>
      <c r="U59" s="14">
        <v>1E-3</v>
      </c>
      <c r="V59" s="15">
        <v>168</v>
      </c>
      <c r="W59" s="15">
        <v>15</v>
      </c>
      <c r="X59" s="15">
        <v>0</v>
      </c>
      <c r="Y59" s="15">
        <v>182</v>
      </c>
      <c r="Z59" s="411"/>
      <c r="AA59" s="411"/>
      <c r="AB59" s="410"/>
      <c r="AC59" s="410"/>
    </row>
    <row r="60" spans="1:29" s="20" customFormat="1" ht="13.5" x14ac:dyDescent="0.35">
      <c r="B60" s="537"/>
      <c r="C60" s="537"/>
      <c r="D60" s="380" t="s">
        <v>1354</v>
      </c>
      <c r="E60" s="137" t="s">
        <v>1355</v>
      </c>
      <c r="F60" s="14">
        <v>1E-3</v>
      </c>
      <c r="G60" s="14">
        <v>1E-3</v>
      </c>
      <c r="H60" s="468">
        <v>1E-3</v>
      </c>
      <c r="I60" s="151">
        <v>44</v>
      </c>
      <c r="J60" s="151">
        <v>321</v>
      </c>
      <c r="K60" s="151">
        <v>1</v>
      </c>
      <c r="L60" s="43">
        <v>0</v>
      </c>
      <c r="M60" s="16">
        <v>5.0001516393442618</v>
      </c>
      <c r="N60" s="122"/>
      <c r="O60" s="17">
        <f t="shared" si="10"/>
        <v>0</v>
      </c>
      <c r="P60" s="17" t="str">
        <f t="shared" si="5"/>
        <v>0%</v>
      </c>
      <c r="Q60" s="2"/>
      <c r="R60" s="14">
        <v>1E-3</v>
      </c>
      <c r="S60" s="14">
        <v>1E-3</v>
      </c>
      <c r="T60" s="14">
        <v>1E-3</v>
      </c>
      <c r="U60" s="14">
        <v>1E-3</v>
      </c>
      <c r="V60" s="15">
        <v>168</v>
      </c>
      <c r="W60" s="15">
        <v>15</v>
      </c>
      <c r="X60" s="15">
        <v>0</v>
      </c>
      <c r="Y60" s="15">
        <v>182</v>
      </c>
      <c r="Z60" s="411"/>
      <c r="AA60" s="411"/>
      <c r="AB60" s="410"/>
      <c r="AC60" s="410"/>
    </row>
    <row r="61" spans="1:29" s="20" customFormat="1" ht="13.5" x14ac:dyDescent="0.35">
      <c r="B61" s="537"/>
      <c r="C61" s="537"/>
      <c r="D61" s="380" t="s">
        <v>1356</v>
      </c>
      <c r="E61" s="137" t="s">
        <v>1357</v>
      </c>
      <c r="F61" s="14">
        <v>1E-3</v>
      </c>
      <c r="G61" s="14">
        <v>1E-3</v>
      </c>
      <c r="H61" s="468">
        <v>1E-3</v>
      </c>
      <c r="I61" s="151">
        <v>44</v>
      </c>
      <c r="J61" s="151">
        <v>321</v>
      </c>
      <c r="K61" s="151">
        <v>1</v>
      </c>
      <c r="L61" s="43">
        <v>0</v>
      </c>
      <c r="M61" s="16">
        <v>7.0002122950819663</v>
      </c>
      <c r="N61" s="122"/>
      <c r="O61" s="17">
        <f t="shared" si="10"/>
        <v>0</v>
      </c>
      <c r="P61" s="17" t="str">
        <f t="shared" si="5"/>
        <v>0%</v>
      </c>
      <c r="Q61" s="2"/>
      <c r="R61" s="14">
        <v>1E-3</v>
      </c>
      <c r="S61" s="14">
        <v>1E-3</v>
      </c>
      <c r="T61" s="14">
        <v>1E-3</v>
      </c>
      <c r="U61" s="14">
        <v>1E-3</v>
      </c>
      <c r="V61" s="15">
        <v>168</v>
      </c>
      <c r="W61" s="15">
        <v>15</v>
      </c>
      <c r="X61" s="15">
        <v>0</v>
      </c>
      <c r="Y61" s="15">
        <v>182</v>
      </c>
      <c r="Z61" s="411"/>
      <c r="AA61" s="411"/>
      <c r="AB61" s="410"/>
      <c r="AC61" s="410"/>
    </row>
    <row r="62" spans="1:29" s="433" customFormat="1" ht="13.9" x14ac:dyDescent="0.4">
      <c r="B62" s="538" t="s">
        <v>1482</v>
      </c>
      <c r="C62" s="538"/>
      <c r="D62" s="434"/>
      <c r="E62" s="435"/>
      <c r="F62" s="436"/>
      <c r="G62" s="436"/>
      <c r="H62" s="469"/>
      <c r="I62" s="437"/>
      <c r="J62" s="437"/>
      <c r="K62" s="437"/>
      <c r="L62" s="438"/>
      <c r="M62" s="439"/>
      <c r="N62" s="440">
        <f>SUM(N15:N61)</f>
        <v>0</v>
      </c>
      <c r="O62" s="441">
        <f>IFERROR(N62/O199,0)</f>
        <v>0</v>
      </c>
      <c r="P62" s="441"/>
      <c r="Q62" s="442"/>
      <c r="R62" s="436"/>
      <c r="S62" s="436"/>
      <c r="T62" s="436"/>
      <c r="U62" s="436"/>
      <c r="V62" s="13"/>
      <c r="W62" s="13"/>
      <c r="X62" s="13"/>
      <c r="Y62" s="13"/>
      <c r="Z62" s="443"/>
      <c r="AA62" s="443"/>
      <c r="AB62" s="444"/>
      <c r="AC62" s="444"/>
    </row>
    <row r="63" spans="1:29" s="20" customFormat="1" ht="14.25" customHeight="1" x14ac:dyDescent="0.35">
      <c r="A63" s="2"/>
      <c r="B63" s="539" t="s">
        <v>1348</v>
      </c>
      <c r="C63" s="539"/>
      <c r="D63" s="380" t="s">
        <v>29</v>
      </c>
      <c r="E63" s="137" t="s">
        <v>28</v>
      </c>
      <c r="F63" s="14">
        <v>1E-3</v>
      </c>
      <c r="G63" s="14">
        <v>1E-3</v>
      </c>
      <c r="H63" s="468">
        <v>1E-3</v>
      </c>
      <c r="I63" s="151">
        <f t="shared" ref="I63:I94" si="11">$G$14-$F$14</f>
        <v>44</v>
      </c>
      <c r="J63" s="151">
        <f t="shared" ref="J63:J94" si="12">$H$14-$G$14</f>
        <v>321</v>
      </c>
      <c r="K63" s="151">
        <f t="shared" ref="K63:K94" si="13">$F$6+1-$H$14</f>
        <v>1</v>
      </c>
      <c r="L63" s="43">
        <f t="shared" ref="L63:L94" si="14">((R63*V63)+(S63*W63)+(T63*X63)+(U63*Y63))/$F$8</f>
        <v>1E-3</v>
      </c>
      <c r="M63" s="16">
        <f t="shared" ref="M63:M94" si="15">((F63*I63)+(G63*J63)+(H63*K63))/$F$7</f>
        <v>1E-3</v>
      </c>
      <c r="N63" s="122"/>
      <c r="O63" s="17">
        <f>IFERROR(N63/$O$199,0)</f>
        <v>0</v>
      </c>
      <c r="P63" s="17">
        <f t="shared" ref="P63:P126" si="16">IF(L63=0,"0%",M63/L63-1)</f>
        <v>0</v>
      </c>
      <c r="Q63" s="2"/>
      <c r="R63" s="14">
        <v>1E-3</v>
      </c>
      <c r="S63" s="14">
        <v>1E-3</v>
      </c>
      <c r="T63" s="14">
        <v>1E-3</v>
      </c>
      <c r="U63" s="14">
        <v>1E-3</v>
      </c>
      <c r="V63" s="15">
        <f t="shared" ref="V63:V94" si="17">$S$14-$R$14</f>
        <v>168</v>
      </c>
      <c r="W63" s="15">
        <f t="shared" ref="W63:W94" si="18">$T$14-$S$14</f>
        <v>15</v>
      </c>
      <c r="X63" s="15">
        <f t="shared" ref="X63:X94" si="19">$U$14-$T$14</f>
        <v>0</v>
      </c>
      <c r="Y63" s="15">
        <f t="shared" ref="Y63:Y94" si="20">$F$9+1-$U$14</f>
        <v>182</v>
      </c>
      <c r="Z63" s="411"/>
      <c r="AA63" s="411"/>
      <c r="AB63" s="410"/>
      <c r="AC63" s="410"/>
    </row>
    <row r="64" spans="1:29" s="20" customFormat="1" ht="14.25" customHeight="1" x14ac:dyDescent="0.35">
      <c r="A64" s="2"/>
      <c r="B64" s="539"/>
      <c r="C64" s="539"/>
      <c r="D64" s="380" t="s">
        <v>33</v>
      </c>
      <c r="E64" s="137" t="s">
        <v>32</v>
      </c>
      <c r="F64" s="14">
        <v>1E-3</v>
      </c>
      <c r="G64" s="14">
        <v>1E-3</v>
      </c>
      <c r="H64" s="468">
        <v>1E-3</v>
      </c>
      <c r="I64" s="151">
        <f t="shared" si="11"/>
        <v>44</v>
      </c>
      <c r="J64" s="151">
        <f t="shared" si="12"/>
        <v>321</v>
      </c>
      <c r="K64" s="151">
        <f t="shared" si="13"/>
        <v>1</v>
      </c>
      <c r="L64" s="43">
        <f t="shared" si="14"/>
        <v>1E-3</v>
      </c>
      <c r="M64" s="16">
        <f t="shared" si="15"/>
        <v>1E-3</v>
      </c>
      <c r="N64" s="122"/>
      <c r="O64" s="17">
        <f t="shared" ref="O64:O127" si="21">IFERROR(N64/$O$199,0)</f>
        <v>0</v>
      </c>
      <c r="P64" s="17">
        <f>IF(L64=0,"0%",M64/L64-1)</f>
        <v>0</v>
      </c>
      <c r="Q64" s="2"/>
      <c r="R64" s="14">
        <v>1E-3</v>
      </c>
      <c r="S64" s="14">
        <v>1E-3</v>
      </c>
      <c r="T64" s="14">
        <v>1E-3</v>
      </c>
      <c r="U64" s="14">
        <v>1E-3</v>
      </c>
      <c r="V64" s="15">
        <f t="shared" si="17"/>
        <v>168</v>
      </c>
      <c r="W64" s="15">
        <f t="shared" si="18"/>
        <v>15</v>
      </c>
      <c r="X64" s="15">
        <f t="shared" si="19"/>
        <v>0</v>
      </c>
      <c r="Y64" s="15">
        <f t="shared" si="20"/>
        <v>182</v>
      </c>
      <c r="Z64" s="411"/>
      <c r="AA64" s="411"/>
      <c r="AB64" s="410"/>
      <c r="AC64" s="410"/>
    </row>
    <row r="65" spans="1:29" s="20" customFormat="1" ht="25.5" x14ac:dyDescent="0.35">
      <c r="A65" s="2"/>
      <c r="B65" s="539"/>
      <c r="C65" s="539"/>
      <c r="D65" s="380" t="s">
        <v>46</v>
      </c>
      <c r="E65" s="137" t="s">
        <v>45</v>
      </c>
      <c r="F65" s="14">
        <v>1E-3</v>
      </c>
      <c r="G65" s="14">
        <v>1E-3</v>
      </c>
      <c r="H65" s="468">
        <v>1E-3</v>
      </c>
      <c r="I65" s="151">
        <f t="shared" si="11"/>
        <v>44</v>
      </c>
      <c r="J65" s="151">
        <f t="shared" si="12"/>
        <v>321</v>
      </c>
      <c r="K65" s="151">
        <f t="shared" si="13"/>
        <v>1</v>
      </c>
      <c r="L65" s="43">
        <f t="shared" si="14"/>
        <v>1E-3</v>
      </c>
      <c r="M65" s="16">
        <f t="shared" si="15"/>
        <v>1E-3</v>
      </c>
      <c r="N65" s="122"/>
      <c r="O65" s="17">
        <f t="shared" si="21"/>
        <v>0</v>
      </c>
      <c r="P65" s="17">
        <f t="shared" si="16"/>
        <v>0</v>
      </c>
      <c r="Q65" s="2"/>
      <c r="R65" s="14">
        <v>1E-3</v>
      </c>
      <c r="S65" s="14">
        <v>1E-3</v>
      </c>
      <c r="T65" s="14">
        <v>1E-3</v>
      </c>
      <c r="U65" s="14">
        <v>1E-3</v>
      </c>
      <c r="V65" s="15">
        <f t="shared" si="17"/>
        <v>168</v>
      </c>
      <c r="W65" s="15">
        <f t="shared" si="18"/>
        <v>15</v>
      </c>
      <c r="X65" s="15">
        <f t="shared" si="19"/>
        <v>0</v>
      </c>
      <c r="Y65" s="15">
        <f t="shared" si="20"/>
        <v>182</v>
      </c>
      <c r="Z65" s="411"/>
      <c r="AA65" s="411"/>
      <c r="AB65" s="410"/>
      <c r="AC65" s="410"/>
    </row>
    <row r="66" spans="1:29" s="20" customFormat="1" ht="13.5" x14ac:dyDescent="0.35">
      <c r="A66" s="2"/>
      <c r="B66" s="539"/>
      <c r="C66" s="539"/>
      <c r="D66" s="380" t="s">
        <v>50</v>
      </c>
      <c r="E66" s="137" t="s">
        <v>49</v>
      </c>
      <c r="F66" s="14">
        <v>1E-3</v>
      </c>
      <c r="G66" s="14">
        <v>1E-3</v>
      </c>
      <c r="H66" s="468">
        <v>1E-3</v>
      </c>
      <c r="I66" s="151">
        <f t="shared" si="11"/>
        <v>44</v>
      </c>
      <c r="J66" s="151">
        <f t="shared" si="12"/>
        <v>321</v>
      </c>
      <c r="K66" s="151">
        <f t="shared" si="13"/>
        <v>1</v>
      </c>
      <c r="L66" s="43">
        <f t="shared" si="14"/>
        <v>1E-3</v>
      </c>
      <c r="M66" s="16">
        <f t="shared" si="15"/>
        <v>1E-3</v>
      </c>
      <c r="N66" s="122"/>
      <c r="O66" s="17">
        <f t="shared" si="21"/>
        <v>0</v>
      </c>
      <c r="P66" s="17">
        <f t="shared" si="16"/>
        <v>0</v>
      </c>
      <c r="Q66" s="2"/>
      <c r="R66" s="14">
        <v>1E-3</v>
      </c>
      <c r="S66" s="14">
        <v>1E-3</v>
      </c>
      <c r="T66" s="14">
        <v>1E-3</v>
      </c>
      <c r="U66" s="14">
        <v>1E-3</v>
      </c>
      <c r="V66" s="15">
        <f t="shared" si="17"/>
        <v>168</v>
      </c>
      <c r="W66" s="15">
        <f t="shared" si="18"/>
        <v>15</v>
      </c>
      <c r="X66" s="15">
        <f t="shared" si="19"/>
        <v>0</v>
      </c>
      <c r="Y66" s="15">
        <f t="shared" si="20"/>
        <v>182</v>
      </c>
      <c r="Z66" s="411"/>
      <c r="AA66" s="411"/>
      <c r="AB66" s="410"/>
      <c r="AC66" s="410"/>
    </row>
    <row r="67" spans="1:29" s="20" customFormat="1" ht="25.5" x14ac:dyDescent="0.35">
      <c r="A67" s="2"/>
      <c r="B67" s="539"/>
      <c r="C67" s="539"/>
      <c r="D67" s="380" t="s">
        <v>58</v>
      </c>
      <c r="E67" s="137" t="s">
        <v>57</v>
      </c>
      <c r="F67" s="14">
        <v>1E-3</v>
      </c>
      <c r="G67" s="14">
        <v>1E-3</v>
      </c>
      <c r="H67" s="468">
        <v>1E-3</v>
      </c>
      <c r="I67" s="151">
        <f t="shared" si="11"/>
        <v>44</v>
      </c>
      <c r="J67" s="151">
        <f t="shared" si="12"/>
        <v>321</v>
      </c>
      <c r="K67" s="151">
        <f t="shared" si="13"/>
        <v>1</v>
      </c>
      <c r="L67" s="43">
        <f t="shared" si="14"/>
        <v>1E-3</v>
      </c>
      <c r="M67" s="16">
        <f t="shared" si="15"/>
        <v>1E-3</v>
      </c>
      <c r="N67" s="122"/>
      <c r="O67" s="17">
        <f t="shared" si="21"/>
        <v>0</v>
      </c>
      <c r="P67" s="17">
        <f t="shared" si="16"/>
        <v>0</v>
      </c>
      <c r="Q67" s="2"/>
      <c r="R67" s="14">
        <v>1E-3</v>
      </c>
      <c r="S67" s="14">
        <v>1E-3</v>
      </c>
      <c r="T67" s="14">
        <v>1E-3</v>
      </c>
      <c r="U67" s="14">
        <v>1E-3</v>
      </c>
      <c r="V67" s="15">
        <f t="shared" si="17"/>
        <v>168</v>
      </c>
      <c r="W67" s="15">
        <f t="shared" si="18"/>
        <v>15</v>
      </c>
      <c r="X67" s="15">
        <f t="shared" si="19"/>
        <v>0</v>
      </c>
      <c r="Y67" s="15">
        <f t="shared" si="20"/>
        <v>182</v>
      </c>
      <c r="Z67" s="411"/>
      <c r="AA67" s="411"/>
      <c r="AB67" s="410"/>
      <c r="AC67" s="410"/>
    </row>
    <row r="68" spans="1:29" s="20" customFormat="1" ht="13.5" x14ac:dyDescent="0.35">
      <c r="A68" s="2"/>
      <c r="B68" s="539"/>
      <c r="C68" s="539"/>
      <c r="D68" s="380" t="s">
        <v>63</v>
      </c>
      <c r="E68" s="137" t="s">
        <v>40</v>
      </c>
      <c r="F68" s="14">
        <v>1E-3</v>
      </c>
      <c r="G68" s="14">
        <v>1E-3</v>
      </c>
      <c r="H68" s="468">
        <v>1E-3</v>
      </c>
      <c r="I68" s="151">
        <f t="shared" si="11"/>
        <v>44</v>
      </c>
      <c r="J68" s="151">
        <f t="shared" si="12"/>
        <v>321</v>
      </c>
      <c r="K68" s="151">
        <f t="shared" si="13"/>
        <v>1</v>
      </c>
      <c r="L68" s="43">
        <f t="shared" si="14"/>
        <v>1E-3</v>
      </c>
      <c r="M68" s="16">
        <f t="shared" si="15"/>
        <v>1E-3</v>
      </c>
      <c r="N68" s="122"/>
      <c r="O68" s="17">
        <f t="shared" si="21"/>
        <v>0</v>
      </c>
      <c r="P68" s="17">
        <f t="shared" si="16"/>
        <v>0</v>
      </c>
      <c r="Q68" s="2"/>
      <c r="R68" s="14">
        <v>1E-3</v>
      </c>
      <c r="S68" s="14">
        <v>1E-3</v>
      </c>
      <c r="T68" s="14">
        <v>1E-3</v>
      </c>
      <c r="U68" s="14">
        <v>1E-3</v>
      </c>
      <c r="V68" s="15">
        <f t="shared" si="17"/>
        <v>168</v>
      </c>
      <c r="W68" s="15">
        <f t="shared" si="18"/>
        <v>15</v>
      </c>
      <c r="X68" s="15">
        <f t="shared" si="19"/>
        <v>0</v>
      </c>
      <c r="Y68" s="15">
        <f t="shared" si="20"/>
        <v>182</v>
      </c>
      <c r="Z68" s="411"/>
      <c r="AA68" s="411"/>
      <c r="AB68" s="410"/>
      <c r="AC68" s="410"/>
    </row>
    <row r="69" spans="1:29" s="20" customFormat="1" ht="13.5" x14ac:dyDescent="0.35">
      <c r="A69" s="2"/>
      <c r="B69" s="539"/>
      <c r="C69" s="539"/>
      <c r="D69" s="380" t="s">
        <v>65</v>
      </c>
      <c r="E69" s="137" t="s">
        <v>64</v>
      </c>
      <c r="F69" s="14">
        <v>1E-3</v>
      </c>
      <c r="G69" s="14">
        <v>1E-3</v>
      </c>
      <c r="H69" s="468">
        <v>1E-3</v>
      </c>
      <c r="I69" s="151">
        <f t="shared" si="11"/>
        <v>44</v>
      </c>
      <c r="J69" s="151">
        <f t="shared" si="12"/>
        <v>321</v>
      </c>
      <c r="K69" s="151">
        <f t="shared" si="13"/>
        <v>1</v>
      </c>
      <c r="L69" s="43">
        <f t="shared" si="14"/>
        <v>1E-3</v>
      </c>
      <c r="M69" s="16">
        <f t="shared" si="15"/>
        <v>1E-3</v>
      </c>
      <c r="N69" s="122"/>
      <c r="O69" s="17">
        <f t="shared" si="21"/>
        <v>0</v>
      </c>
      <c r="P69" s="17">
        <f t="shared" si="16"/>
        <v>0</v>
      </c>
      <c r="Q69" s="2"/>
      <c r="R69" s="14">
        <v>1E-3</v>
      </c>
      <c r="S69" s="14">
        <v>1E-3</v>
      </c>
      <c r="T69" s="14">
        <v>1E-3</v>
      </c>
      <c r="U69" s="14">
        <v>1E-3</v>
      </c>
      <c r="V69" s="15">
        <f t="shared" si="17"/>
        <v>168</v>
      </c>
      <c r="W69" s="15">
        <f t="shared" si="18"/>
        <v>15</v>
      </c>
      <c r="X69" s="15">
        <f t="shared" si="19"/>
        <v>0</v>
      </c>
      <c r="Y69" s="15">
        <f t="shared" si="20"/>
        <v>182</v>
      </c>
      <c r="Z69" s="411"/>
      <c r="AA69" s="411"/>
      <c r="AB69" s="410"/>
      <c r="AC69" s="410"/>
    </row>
    <row r="70" spans="1:29" s="20" customFormat="1" ht="14.25" customHeight="1" x14ac:dyDescent="0.35">
      <c r="A70" s="2"/>
      <c r="B70" s="539"/>
      <c r="C70" s="539"/>
      <c r="D70" s="380" t="s">
        <v>69</v>
      </c>
      <c r="E70" s="137" t="s">
        <v>68</v>
      </c>
      <c r="F70" s="14">
        <v>1E-3</v>
      </c>
      <c r="G70" s="14">
        <v>1E-3</v>
      </c>
      <c r="H70" s="468">
        <v>1E-3</v>
      </c>
      <c r="I70" s="151">
        <f t="shared" si="11"/>
        <v>44</v>
      </c>
      <c r="J70" s="151">
        <f t="shared" si="12"/>
        <v>321</v>
      </c>
      <c r="K70" s="151">
        <f t="shared" si="13"/>
        <v>1</v>
      </c>
      <c r="L70" s="43">
        <f t="shared" si="14"/>
        <v>1E-3</v>
      </c>
      <c r="M70" s="16">
        <f t="shared" si="15"/>
        <v>1E-3</v>
      </c>
      <c r="N70" s="122"/>
      <c r="O70" s="17">
        <f t="shared" si="21"/>
        <v>0</v>
      </c>
      <c r="P70" s="17">
        <f t="shared" si="16"/>
        <v>0</v>
      </c>
      <c r="Q70" s="2"/>
      <c r="R70" s="14">
        <v>1E-3</v>
      </c>
      <c r="S70" s="14">
        <v>1E-3</v>
      </c>
      <c r="T70" s="14">
        <v>1E-3</v>
      </c>
      <c r="U70" s="14">
        <v>1E-3</v>
      </c>
      <c r="V70" s="15">
        <f t="shared" si="17"/>
        <v>168</v>
      </c>
      <c r="W70" s="15">
        <f t="shared" si="18"/>
        <v>15</v>
      </c>
      <c r="X70" s="15">
        <f t="shared" si="19"/>
        <v>0</v>
      </c>
      <c r="Y70" s="15">
        <f t="shared" si="20"/>
        <v>182</v>
      </c>
      <c r="Z70" s="411"/>
      <c r="AA70" s="411"/>
      <c r="AB70" s="410"/>
      <c r="AC70" s="410"/>
    </row>
    <row r="71" spans="1:29" s="20" customFormat="1" ht="25.5" x14ac:dyDescent="0.35">
      <c r="A71" s="2"/>
      <c r="B71" s="539"/>
      <c r="C71" s="539"/>
      <c r="D71" s="380" t="s">
        <v>86</v>
      </c>
      <c r="E71" s="137" t="s">
        <v>85</v>
      </c>
      <c r="F71" s="14">
        <v>1E-3</v>
      </c>
      <c r="G71" s="14">
        <v>1E-3</v>
      </c>
      <c r="H71" s="468">
        <v>1E-3</v>
      </c>
      <c r="I71" s="151">
        <f t="shared" si="11"/>
        <v>44</v>
      </c>
      <c r="J71" s="151">
        <f t="shared" si="12"/>
        <v>321</v>
      </c>
      <c r="K71" s="151">
        <f t="shared" si="13"/>
        <v>1</v>
      </c>
      <c r="L71" s="43">
        <f t="shared" si="14"/>
        <v>1E-3</v>
      </c>
      <c r="M71" s="16">
        <f t="shared" si="15"/>
        <v>1E-3</v>
      </c>
      <c r="N71" s="122"/>
      <c r="O71" s="17">
        <f t="shared" si="21"/>
        <v>0</v>
      </c>
      <c r="P71" s="17">
        <f t="shared" si="16"/>
        <v>0</v>
      </c>
      <c r="Q71" s="2"/>
      <c r="R71" s="14">
        <v>1E-3</v>
      </c>
      <c r="S71" s="14">
        <v>1E-3</v>
      </c>
      <c r="T71" s="14">
        <v>1E-3</v>
      </c>
      <c r="U71" s="14">
        <v>1E-3</v>
      </c>
      <c r="V71" s="15">
        <f t="shared" si="17"/>
        <v>168</v>
      </c>
      <c r="W71" s="15">
        <f t="shared" si="18"/>
        <v>15</v>
      </c>
      <c r="X71" s="15">
        <f t="shared" si="19"/>
        <v>0</v>
      </c>
      <c r="Y71" s="15">
        <f t="shared" si="20"/>
        <v>182</v>
      </c>
      <c r="Z71" s="411"/>
      <c r="AA71" s="411"/>
      <c r="AB71" s="410"/>
      <c r="AC71" s="410"/>
    </row>
    <row r="72" spans="1:29" s="20" customFormat="1" ht="13.5" x14ac:dyDescent="0.35">
      <c r="A72" s="2"/>
      <c r="B72" s="539"/>
      <c r="C72" s="539"/>
      <c r="D72" s="380" t="s">
        <v>90</v>
      </c>
      <c r="E72" s="137" t="s">
        <v>89</v>
      </c>
      <c r="F72" s="14">
        <v>1E-3</v>
      </c>
      <c r="G72" s="14">
        <v>1E-3</v>
      </c>
      <c r="H72" s="468">
        <v>1E-3</v>
      </c>
      <c r="I72" s="151">
        <f t="shared" si="11"/>
        <v>44</v>
      </c>
      <c r="J72" s="151">
        <f t="shared" si="12"/>
        <v>321</v>
      </c>
      <c r="K72" s="151">
        <f t="shared" si="13"/>
        <v>1</v>
      </c>
      <c r="L72" s="43">
        <f t="shared" si="14"/>
        <v>1E-3</v>
      </c>
      <c r="M72" s="16">
        <f t="shared" si="15"/>
        <v>1E-3</v>
      </c>
      <c r="N72" s="122"/>
      <c r="O72" s="17">
        <f t="shared" si="21"/>
        <v>0</v>
      </c>
      <c r="P72" s="17">
        <f t="shared" si="16"/>
        <v>0</v>
      </c>
      <c r="Q72" s="2"/>
      <c r="R72" s="14">
        <v>1E-3</v>
      </c>
      <c r="S72" s="14">
        <v>1E-3</v>
      </c>
      <c r="T72" s="14">
        <v>1E-3</v>
      </c>
      <c r="U72" s="14">
        <v>1E-3</v>
      </c>
      <c r="V72" s="15">
        <f t="shared" si="17"/>
        <v>168</v>
      </c>
      <c r="W72" s="15">
        <f t="shared" si="18"/>
        <v>15</v>
      </c>
      <c r="X72" s="15">
        <f t="shared" si="19"/>
        <v>0</v>
      </c>
      <c r="Y72" s="15">
        <f t="shared" si="20"/>
        <v>182</v>
      </c>
      <c r="Z72" s="411"/>
      <c r="AA72" s="411"/>
      <c r="AB72" s="410"/>
      <c r="AC72" s="410"/>
    </row>
    <row r="73" spans="1:29" s="20" customFormat="1" ht="25.5" x14ac:dyDescent="0.35">
      <c r="A73" s="2"/>
      <c r="B73" s="539"/>
      <c r="C73" s="539"/>
      <c r="D73" s="380" t="s">
        <v>96</v>
      </c>
      <c r="E73" s="137" t="s">
        <v>95</v>
      </c>
      <c r="F73" s="14">
        <v>1E-3</v>
      </c>
      <c r="G73" s="14">
        <v>1E-3</v>
      </c>
      <c r="H73" s="468">
        <v>1E-3</v>
      </c>
      <c r="I73" s="151">
        <f t="shared" si="11"/>
        <v>44</v>
      </c>
      <c r="J73" s="151">
        <f t="shared" si="12"/>
        <v>321</v>
      </c>
      <c r="K73" s="151">
        <f t="shared" si="13"/>
        <v>1</v>
      </c>
      <c r="L73" s="43">
        <f t="shared" si="14"/>
        <v>1E-3</v>
      </c>
      <c r="M73" s="16">
        <f t="shared" si="15"/>
        <v>1E-3</v>
      </c>
      <c r="N73" s="122"/>
      <c r="O73" s="17">
        <f t="shared" si="21"/>
        <v>0</v>
      </c>
      <c r="P73" s="17">
        <f t="shared" si="16"/>
        <v>0</v>
      </c>
      <c r="Q73" s="2"/>
      <c r="R73" s="14">
        <v>1E-3</v>
      </c>
      <c r="S73" s="14">
        <v>1E-3</v>
      </c>
      <c r="T73" s="14">
        <v>1E-3</v>
      </c>
      <c r="U73" s="14">
        <v>1E-3</v>
      </c>
      <c r="V73" s="15">
        <f t="shared" si="17"/>
        <v>168</v>
      </c>
      <c r="W73" s="15">
        <f t="shared" si="18"/>
        <v>15</v>
      </c>
      <c r="X73" s="15">
        <f t="shared" si="19"/>
        <v>0</v>
      </c>
      <c r="Y73" s="15">
        <f t="shared" si="20"/>
        <v>182</v>
      </c>
      <c r="Z73" s="411"/>
      <c r="AA73" s="411"/>
      <c r="AB73" s="410"/>
      <c r="AC73" s="410"/>
    </row>
    <row r="74" spans="1:29" s="20" customFormat="1" ht="25.5" x14ac:dyDescent="0.35">
      <c r="A74" s="2"/>
      <c r="B74" s="539"/>
      <c r="C74" s="539"/>
      <c r="D74" s="380" t="s">
        <v>100</v>
      </c>
      <c r="E74" s="137" t="s">
        <v>99</v>
      </c>
      <c r="F74" s="14">
        <v>1E-3</v>
      </c>
      <c r="G74" s="14">
        <v>1E-3</v>
      </c>
      <c r="H74" s="468">
        <v>1E-3</v>
      </c>
      <c r="I74" s="151">
        <f t="shared" si="11"/>
        <v>44</v>
      </c>
      <c r="J74" s="151">
        <f t="shared" si="12"/>
        <v>321</v>
      </c>
      <c r="K74" s="151">
        <f t="shared" si="13"/>
        <v>1</v>
      </c>
      <c r="L74" s="43">
        <f t="shared" si="14"/>
        <v>1E-3</v>
      </c>
      <c r="M74" s="16">
        <f t="shared" si="15"/>
        <v>1E-3</v>
      </c>
      <c r="N74" s="122"/>
      <c r="O74" s="17">
        <f t="shared" si="21"/>
        <v>0</v>
      </c>
      <c r="P74" s="17">
        <f t="shared" si="16"/>
        <v>0</v>
      </c>
      <c r="Q74" s="2"/>
      <c r="R74" s="14">
        <v>1E-3</v>
      </c>
      <c r="S74" s="14">
        <v>1E-3</v>
      </c>
      <c r="T74" s="14">
        <v>1E-3</v>
      </c>
      <c r="U74" s="14">
        <v>1E-3</v>
      </c>
      <c r="V74" s="15">
        <f t="shared" si="17"/>
        <v>168</v>
      </c>
      <c r="W74" s="15">
        <f t="shared" si="18"/>
        <v>15</v>
      </c>
      <c r="X74" s="15">
        <f t="shared" si="19"/>
        <v>0</v>
      </c>
      <c r="Y74" s="15">
        <f t="shared" si="20"/>
        <v>182</v>
      </c>
      <c r="Z74" s="411"/>
      <c r="AA74" s="411"/>
      <c r="AB74" s="410"/>
      <c r="AC74" s="410"/>
    </row>
    <row r="75" spans="1:29" s="20" customFormat="1" ht="13.5" x14ac:dyDescent="0.35">
      <c r="A75" s="2"/>
      <c r="B75" s="539"/>
      <c r="C75" s="539"/>
      <c r="D75" s="380" t="s">
        <v>102</v>
      </c>
      <c r="E75" s="137" t="s">
        <v>101</v>
      </c>
      <c r="F75" s="14">
        <v>1E-3</v>
      </c>
      <c r="G75" s="14">
        <v>1E-3</v>
      </c>
      <c r="H75" s="468">
        <v>1E-3</v>
      </c>
      <c r="I75" s="151">
        <f t="shared" si="11"/>
        <v>44</v>
      </c>
      <c r="J75" s="151">
        <f t="shared" si="12"/>
        <v>321</v>
      </c>
      <c r="K75" s="151">
        <f t="shared" si="13"/>
        <v>1</v>
      </c>
      <c r="L75" s="43">
        <f t="shared" si="14"/>
        <v>1E-3</v>
      </c>
      <c r="M75" s="16">
        <f t="shared" si="15"/>
        <v>1E-3</v>
      </c>
      <c r="N75" s="122"/>
      <c r="O75" s="17">
        <f t="shared" si="21"/>
        <v>0</v>
      </c>
      <c r="P75" s="17">
        <f t="shared" si="16"/>
        <v>0</v>
      </c>
      <c r="Q75" s="2"/>
      <c r="R75" s="14">
        <v>1E-3</v>
      </c>
      <c r="S75" s="14">
        <v>1E-3</v>
      </c>
      <c r="T75" s="14">
        <v>1E-3</v>
      </c>
      <c r="U75" s="14">
        <v>1E-3</v>
      </c>
      <c r="V75" s="15">
        <f t="shared" si="17"/>
        <v>168</v>
      </c>
      <c r="W75" s="15">
        <f t="shared" si="18"/>
        <v>15</v>
      </c>
      <c r="X75" s="15">
        <f t="shared" si="19"/>
        <v>0</v>
      </c>
      <c r="Y75" s="15">
        <f t="shared" si="20"/>
        <v>182</v>
      </c>
      <c r="Z75" s="411"/>
      <c r="AA75" s="411"/>
      <c r="AB75" s="410"/>
      <c r="AC75" s="410"/>
    </row>
    <row r="76" spans="1:29" s="20" customFormat="1" ht="25.5" x14ac:dyDescent="0.35">
      <c r="B76" s="539"/>
      <c r="C76" s="539"/>
      <c r="D76" s="380" t="s">
        <v>110</v>
      </c>
      <c r="E76" s="137" t="s">
        <v>109</v>
      </c>
      <c r="F76" s="14">
        <v>1E-3</v>
      </c>
      <c r="G76" s="14">
        <v>1E-3</v>
      </c>
      <c r="H76" s="468">
        <v>1E-3</v>
      </c>
      <c r="I76" s="151">
        <f t="shared" si="11"/>
        <v>44</v>
      </c>
      <c r="J76" s="151">
        <f t="shared" si="12"/>
        <v>321</v>
      </c>
      <c r="K76" s="151">
        <f t="shared" si="13"/>
        <v>1</v>
      </c>
      <c r="L76" s="43">
        <f t="shared" si="14"/>
        <v>1E-3</v>
      </c>
      <c r="M76" s="16">
        <f t="shared" si="15"/>
        <v>1E-3</v>
      </c>
      <c r="N76" s="122"/>
      <c r="O76" s="17">
        <f t="shared" si="21"/>
        <v>0</v>
      </c>
      <c r="P76" s="17">
        <f t="shared" si="16"/>
        <v>0</v>
      </c>
      <c r="Q76" s="2"/>
      <c r="R76" s="14">
        <v>1E-3</v>
      </c>
      <c r="S76" s="14">
        <v>1E-3</v>
      </c>
      <c r="T76" s="14">
        <v>1E-3</v>
      </c>
      <c r="U76" s="14">
        <v>1E-3</v>
      </c>
      <c r="V76" s="15">
        <f t="shared" si="17"/>
        <v>168</v>
      </c>
      <c r="W76" s="15">
        <f t="shared" si="18"/>
        <v>15</v>
      </c>
      <c r="X76" s="15">
        <f t="shared" si="19"/>
        <v>0</v>
      </c>
      <c r="Y76" s="15">
        <f t="shared" si="20"/>
        <v>182</v>
      </c>
      <c r="Z76" s="411"/>
      <c r="AA76" s="411"/>
      <c r="AB76" s="410"/>
      <c r="AC76" s="410"/>
    </row>
    <row r="77" spans="1:29" s="20" customFormat="1" ht="14.25" customHeight="1" x14ac:dyDescent="0.35">
      <c r="B77" s="539"/>
      <c r="C77" s="539"/>
      <c r="D77" s="380" t="s">
        <v>117</v>
      </c>
      <c r="E77" s="137" t="s">
        <v>116</v>
      </c>
      <c r="F77" s="14">
        <v>1E-3</v>
      </c>
      <c r="G77" s="14">
        <v>1E-3</v>
      </c>
      <c r="H77" s="468">
        <v>1E-3</v>
      </c>
      <c r="I77" s="151">
        <f t="shared" si="11"/>
        <v>44</v>
      </c>
      <c r="J77" s="151">
        <f t="shared" si="12"/>
        <v>321</v>
      </c>
      <c r="K77" s="151">
        <f t="shared" si="13"/>
        <v>1</v>
      </c>
      <c r="L77" s="43">
        <f t="shared" si="14"/>
        <v>1E-3</v>
      </c>
      <c r="M77" s="16">
        <f t="shared" si="15"/>
        <v>1E-3</v>
      </c>
      <c r="N77" s="122"/>
      <c r="O77" s="17">
        <f t="shared" si="21"/>
        <v>0</v>
      </c>
      <c r="P77" s="17">
        <f t="shared" si="16"/>
        <v>0</v>
      </c>
      <c r="Q77" s="2"/>
      <c r="R77" s="14">
        <v>1E-3</v>
      </c>
      <c r="S77" s="14">
        <v>1E-3</v>
      </c>
      <c r="T77" s="14">
        <v>1E-3</v>
      </c>
      <c r="U77" s="14">
        <v>1E-3</v>
      </c>
      <c r="V77" s="15">
        <f t="shared" si="17"/>
        <v>168</v>
      </c>
      <c r="W77" s="15">
        <f t="shared" si="18"/>
        <v>15</v>
      </c>
      <c r="X77" s="15">
        <f t="shared" si="19"/>
        <v>0</v>
      </c>
      <c r="Y77" s="15">
        <f t="shared" si="20"/>
        <v>182</v>
      </c>
      <c r="Z77" s="411"/>
      <c r="AA77" s="411"/>
      <c r="AB77" s="410"/>
      <c r="AC77" s="410"/>
    </row>
    <row r="78" spans="1:29" s="20" customFormat="1" ht="13.5" x14ac:dyDescent="0.35">
      <c r="B78" s="539"/>
      <c r="C78" s="539"/>
      <c r="D78" s="380" t="s">
        <v>122</v>
      </c>
      <c r="E78" s="137" t="s">
        <v>121</v>
      </c>
      <c r="F78" s="14">
        <v>1E-3</v>
      </c>
      <c r="G78" s="14">
        <v>1E-3</v>
      </c>
      <c r="H78" s="468">
        <v>1E-3</v>
      </c>
      <c r="I78" s="151">
        <f t="shared" si="11"/>
        <v>44</v>
      </c>
      <c r="J78" s="151">
        <f t="shared" si="12"/>
        <v>321</v>
      </c>
      <c r="K78" s="151">
        <f t="shared" si="13"/>
        <v>1</v>
      </c>
      <c r="L78" s="43">
        <f t="shared" si="14"/>
        <v>1E-3</v>
      </c>
      <c r="M78" s="16">
        <f t="shared" si="15"/>
        <v>1E-3</v>
      </c>
      <c r="N78" s="122"/>
      <c r="O78" s="17">
        <f t="shared" si="21"/>
        <v>0</v>
      </c>
      <c r="P78" s="17">
        <f t="shared" si="16"/>
        <v>0</v>
      </c>
      <c r="Q78" s="2"/>
      <c r="R78" s="14">
        <v>1E-3</v>
      </c>
      <c r="S78" s="14">
        <v>1E-3</v>
      </c>
      <c r="T78" s="14">
        <v>1E-3</v>
      </c>
      <c r="U78" s="14">
        <v>1E-3</v>
      </c>
      <c r="V78" s="15">
        <f t="shared" si="17"/>
        <v>168</v>
      </c>
      <c r="W78" s="15">
        <f t="shared" si="18"/>
        <v>15</v>
      </c>
      <c r="X78" s="15">
        <f t="shared" si="19"/>
        <v>0</v>
      </c>
      <c r="Y78" s="15">
        <f t="shared" si="20"/>
        <v>182</v>
      </c>
      <c r="Z78" s="411"/>
      <c r="AA78" s="411"/>
      <c r="AB78" s="410"/>
      <c r="AC78" s="410"/>
    </row>
    <row r="79" spans="1:29" s="20" customFormat="1" ht="13.5" x14ac:dyDescent="0.35">
      <c r="B79" s="539"/>
      <c r="C79" s="539"/>
      <c r="D79" s="380" t="s">
        <v>124</v>
      </c>
      <c r="E79" s="137" t="s">
        <v>123</v>
      </c>
      <c r="F79" s="14">
        <v>1E-3</v>
      </c>
      <c r="G79" s="14">
        <v>1E-3</v>
      </c>
      <c r="H79" s="468">
        <v>1E-3</v>
      </c>
      <c r="I79" s="151">
        <f t="shared" si="11"/>
        <v>44</v>
      </c>
      <c r="J79" s="151">
        <f t="shared" si="12"/>
        <v>321</v>
      </c>
      <c r="K79" s="151">
        <f t="shared" si="13"/>
        <v>1</v>
      </c>
      <c r="L79" s="43">
        <f t="shared" si="14"/>
        <v>1E-3</v>
      </c>
      <c r="M79" s="16">
        <f t="shared" si="15"/>
        <v>1E-3</v>
      </c>
      <c r="N79" s="122"/>
      <c r="O79" s="17">
        <f t="shared" si="21"/>
        <v>0</v>
      </c>
      <c r="P79" s="17">
        <f t="shared" si="16"/>
        <v>0</v>
      </c>
      <c r="Q79" s="2"/>
      <c r="R79" s="14">
        <v>1E-3</v>
      </c>
      <c r="S79" s="14">
        <v>1E-3</v>
      </c>
      <c r="T79" s="14">
        <v>1E-3</v>
      </c>
      <c r="U79" s="14">
        <v>1E-3</v>
      </c>
      <c r="V79" s="15">
        <f t="shared" si="17"/>
        <v>168</v>
      </c>
      <c r="W79" s="15">
        <f t="shared" si="18"/>
        <v>15</v>
      </c>
      <c r="X79" s="15">
        <f t="shared" si="19"/>
        <v>0</v>
      </c>
      <c r="Y79" s="15">
        <f t="shared" si="20"/>
        <v>182</v>
      </c>
      <c r="Z79" s="411"/>
      <c r="AA79" s="411"/>
      <c r="AB79" s="410"/>
      <c r="AC79" s="410"/>
    </row>
    <row r="80" spans="1:29" s="20" customFormat="1" ht="14.25" customHeight="1" x14ac:dyDescent="0.35">
      <c r="B80" s="539"/>
      <c r="C80" s="539"/>
      <c r="D80" s="380" t="s">
        <v>129</v>
      </c>
      <c r="E80" s="137" t="s">
        <v>128</v>
      </c>
      <c r="F80" s="14">
        <v>1E-3</v>
      </c>
      <c r="G80" s="14">
        <v>1E-3</v>
      </c>
      <c r="H80" s="468">
        <v>1E-3</v>
      </c>
      <c r="I80" s="151">
        <f t="shared" si="11"/>
        <v>44</v>
      </c>
      <c r="J80" s="151">
        <f t="shared" si="12"/>
        <v>321</v>
      </c>
      <c r="K80" s="151">
        <f t="shared" si="13"/>
        <v>1</v>
      </c>
      <c r="L80" s="43">
        <f t="shared" si="14"/>
        <v>1E-3</v>
      </c>
      <c r="M80" s="16">
        <f t="shared" si="15"/>
        <v>1E-3</v>
      </c>
      <c r="N80" s="122"/>
      <c r="O80" s="17">
        <f t="shared" si="21"/>
        <v>0</v>
      </c>
      <c r="P80" s="17">
        <f t="shared" si="16"/>
        <v>0</v>
      </c>
      <c r="Q80" s="2"/>
      <c r="R80" s="14">
        <v>1E-3</v>
      </c>
      <c r="S80" s="14">
        <v>1E-3</v>
      </c>
      <c r="T80" s="14">
        <v>1E-3</v>
      </c>
      <c r="U80" s="14">
        <v>1E-3</v>
      </c>
      <c r="V80" s="15">
        <f t="shared" si="17"/>
        <v>168</v>
      </c>
      <c r="W80" s="15">
        <f t="shared" si="18"/>
        <v>15</v>
      </c>
      <c r="X80" s="15">
        <f t="shared" si="19"/>
        <v>0</v>
      </c>
      <c r="Y80" s="15">
        <f t="shared" si="20"/>
        <v>182</v>
      </c>
      <c r="Z80" s="411"/>
      <c r="AA80" s="411"/>
      <c r="AB80" s="410"/>
      <c r="AC80" s="410"/>
    </row>
    <row r="81" spans="2:29" s="20" customFormat="1" ht="14.25" customHeight="1" x14ac:dyDescent="0.35">
      <c r="B81" s="539"/>
      <c r="C81" s="539"/>
      <c r="D81" s="380" t="s">
        <v>136</v>
      </c>
      <c r="E81" s="137" t="s">
        <v>135</v>
      </c>
      <c r="F81" s="14">
        <v>1E-3</v>
      </c>
      <c r="G81" s="14">
        <v>1E-3</v>
      </c>
      <c r="H81" s="468">
        <v>1E-3</v>
      </c>
      <c r="I81" s="151">
        <f t="shared" si="11"/>
        <v>44</v>
      </c>
      <c r="J81" s="151">
        <f t="shared" si="12"/>
        <v>321</v>
      </c>
      <c r="K81" s="151">
        <f t="shared" si="13"/>
        <v>1</v>
      </c>
      <c r="L81" s="43">
        <f t="shared" si="14"/>
        <v>1E-3</v>
      </c>
      <c r="M81" s="16">
        <f t="shared" si="15"/>
        <v>1E-3</v>
      </c>
      <c r="N81" s="122"/>
      <c r="O81" s="17">
        <f t="shared" si="21"/>
        <v>0</v>
      </c>
      <c r="P81" s="17">
        <f t="shared" si="16"/>
        <v>0</v>
      </c>
      <c r="Q81" s="2"/>
      <c r="R81" s="14">
        <v>1E-3</v>
      </c>
      <c r="S81" s="14">
        <v>1E-3</v>
      </c>
      <c r="T81" s="14">
        <v>1E-3</v>
      </c>
      <c r="U81" s="14">
        <v>1E-3</v>
      </c>
      <c r="V81" s="15">
        <f t="shared" si="17"/>
        <v>168</v>
      </c>
      <c r="W81" s="15">
        <f t="shared" si="18"/>
        <v>15</v>
      </c>
      <c r="X81" s="15">
        <f t="shared" si="19"/>
        <v>0</v>
      </c>
      <c r="Y81" s="15">
        <f t="shared" si="20"/>
        <v>182</v>
      </c>
      <c r="Z81" s="411"/>
      <c r="AA81" s="411"/>
      <c r="AB81" s="410"/>
      <c r="AC81" s="410"/>
    </row>
    <row r="82" spans="2:29" s="20" customFormat="1" ht="25.5" x14ac:dyDescent="0.35">
      <c r="B82" s="539"/>
      <c r="C82" s="539"/>
      <c r="D82" s="380" t="s">
        <v>138</v>
      </c>
      <c r="E82" s="137" t="s">
        <v>137</v>
      </c>
      <c r="F82" s="14">
        <v>1E-3</v>
      </c>
      <c r="G82" s="14">
        <v>1E-3</v>
      </c>
      <c r="H82" s="468">
        <v>1E-3</v>
      </c>
      <c r="I82" s="151">
        <f t="shared" si="11"/>
        <v>44</v>
      </c>
      <c r="J82" s="151">
        <f t="shared" si="12"/>
        <v>321</v>
      </c>
      <c r="K82" s="151">
        <f t="shared" si="13"/>
        <v>1</v>
      </c>
      <c r="L82" s="43">
        <f t="shared" si="14"/>
        <v>1E-3</v>
      </c>
      <c r="M82" s="16">
        <f t="shared" si="15"/>
        <v>1E-3</v>
      </c>
      <c r="N82" s="122"/>
      <c r="O82" s="17">
        <f t="shared" si="21"/>
        <v>0</v>
      </c>
      <c r="P82" s="17">
        <f t="shared" si="16"/>
        <v>0</v>
      </c>
      <c r="Q82" s="2"/>
      <c r="R82" s="14">
        <v>1E-3</v>
      </c>
      <c r="S82" s="14">
        <v>1E-3</v>
      </c>
      <c r="T82" s="14">
        <v>1E-3</v>
      </c>
      <c r="U82" s="14">
        <v>1E-3</v>
      </c>
      <c r="V82" s="15">
        <f t="shared" si="17"/>
        <v>168</v>
      </c>
      <c r="W82" s="15">
        <f t="shared" si="18"/>
        <v>15</v>
      </c>
      <c r="X82" s="15">
        <f t="shared" si="19"/>
        <v>0</v>
      </c>
      <c r="Y82" s="15">
        <f t="shared" si="20"/>
        <v>182</v>
      </c>
      <c r="Z82" s="411"/>
      <c r="AA82" s="411"/>
      <c r="AB82" s="410"/>
      <c r="AC82" s="410"/>
    </row>
    <row r="83" spans="2:29" s="20" customFormat="1" ht="25.5" x14ac:dyDescent="0.35">
      <c r="B83" s="539"/>
      <c r="C83" s="539"/>
      <c r="D83" s="380" t="s">
        <v>141</v>
      </c>
      <c r="E83" s="137" t="s">
        <v>140</v>
      </c>
      <c r="F83" s="14">
        <v>1E-3</v>
      </c>
      <c r="G83" s="14">
        <v>1E-3</v>
      </c>
      <c r="H83" s="468">
        <v>1E-3</v>
      </c>
      <c r="I83" s="151">
        <f t="shared" si="11"/>
        <v>44</v>
      </c>
      <c r="J83" s="151">
        <f t="shared" si="12"/>
        <v>321</v>
      </c>
      <c r="K83" s="151">
        <f t="shared" si="13"/>
        <v>1</v>
      </c>
      <c r="L83" s="43">
        <f t="shared" si="14"/>
        <v>1E-3</v>
      </c>
      <c r="M83" s="16">
        <f t="shared" si="15"/>
        <v>1E-3</v>
      </c>
      <c r="N83" s="122"/>
      <c r="O83" s="17">
        <f t="shared" si="21"/>
        <v>0</v>
      </c>
      <c r="P83" s="17">
        <f t="shared" si="16"/>
        <v>0</v>
      </c>
      <c r="Q83" s="2"/>
      <c r="R83" s="14">
        <v>1E-3</v>
      </c>
      <c r="S83" s="14">
        <v>1E-3</v>
      </c>
      <c r="T83" s="14">
        <v>1E-3</v>
      </c>
      <c r="U83" s="14">
        <v>1E-3</v>
      </c>
      <c r="V83" s="15">
        <f t="shared" si="17"/>
        <v>168</v>
      </c>
      <c r="W83" s="15">
        <f t="shared" si="18"/>
        <v>15</v>
      </c>
      <c r="X83" s="15">
        <f t="shared" si="19"/>
        <v>0</v>
      </c>
      <c r="Y83" s="15">
        <f t="shared" si="20"/>
        <v>182</v>
      </c>
      <c r="Z83" s="411"/>
      <c r="AA83" s="411"/>
      <c r="AB83" s="410"/>
      <c r="AC83" s="410"/>
    </row>
    <row r="84" spans="2:29" s="20" customFormat="1" ht="14.25" customHeight="1" x14ac:dyDescent="0.35">
      <c r="B84" s="539"/>
      <c r="C84" s="539"/>
      <c r="D84" s="380" t="s">
        <v>145</v>
      </c>
      <c r="E84" s="137" t="s">
        <v>144</v>
      </c>
      <c r="F84" s="14">
        <v>1E-3</v>
      </c>
      <c r="G84" s="14">
        <v>1E-3</v>
      </c>
      <c r="H84" s="468">
        <v>1E-3</v>
      </c>
      <c r="I84" s="151">
        <f t="shared" si="11"/>
        <v>44</v>
      </c>
      <c r="J84" s="151">
        <f t="shared" si="12"/>
        <v>321</v>
      </c>
      <c r="K84" s="151">
        <f t="shared" si="13"/>
        <v>1</v>
      </c>
      <c r="L84" s="43">
        <f t="shared" si="14"/>
        <v>1E-3</v>
      </c>
      <c r="M84" s="16">
        <f t="shared" si="15"/>
        <v>1E-3</v>
      </c>
      <c r="N84" s="122"/>
      <c r="O84" s="17">
        <f t="shared" si="21"/>
        <v>0</v>
      </c>
      <c r="P84" s="17">
        <f t="shared" si="16"/>
        <v>0</v>
      </c>
      <c r="Q84" s="2"/>
      <c r="R84" s="14">
        <v>1E-3</v>
      </c>
      <c r="S84" s="14">
        <v>1E-3</v>
      </c>
      <c r="T84" s="14">
        <v>1E-3</v>
      </c>
      <c r="U84" s="14">
        <v>1E-3</v>
      </c>
      <c r="V84" s="15">
        <f t="shared" si="17"/>
        <v>168</v>
      </c>
      <c r="W84" s="15">
        <f t="shared" si="18"/>
        <v>15</v>
      </c>
      <c r="X84" s="15">
        <f t="shared" si="19"/>
        <v>0</v>
      </c>
      <c r="Y84" s="15">
        <f t="shared" si="20"/>
        <v>182</v>
      </c>
      <c r="Z84" s="411"/>
      <c r="AA84" s="411"/>
      <c r="AB84" s="410"/>
      <c r="AC84" s="410"/>
    </row>
    <row r="85" spans="2:29" s="20" customFormat="1" ht="14.25" customHeight="1" x14ac:dyDescent="0.35">
      <c r="B85" s="539"/>
      <c r="C85" s="539"/>
      <c r="D85" s="380" t="s">
        <v>148</v>
      </c>
      <c r="E85" s="137" t="s">
        <v>147</v>
      </c>
      <c r="F85" s="14">
        <v>1E-3</v>
      </c>
      <c r="G85" s="14">
        <v>1E-3</v>
      </c>
      <c r="H85" s="468">
        <v>1E-3</v>
      </c>
      <c r="I85" s="151">
        <f t="shared" si="11"/>
        <v>44</v>
      </c>
      <c r="J85" s="151">
        <f t="shared" si="12"/>
        <v>321</v>
      </c>
      <c r="K85" s="151">
        <f t="shared" si="13"/>
        <v>1</v>
      </c>
      <c r="L85" s="43">
        <f t="shared" si="14"/>
        <v>1E-3</v>
      </c>
      <c r="M85" s="16">
        <f t="shared" si="15"/>
        <v>1E-3</v>
      </c>
      <c r="N85" s="122"/>
      <c r="O85" s="17">
        <f t="shared" si="21"/>
        <v>0</v>
      </c>
      <c r="P85" s="17">
        <f t="shared" si="16"/>
        <v>0</v>
      </c>
      <c r="Q85" s="2"/>
      <c r="R85" s="14">
        <v>1E-3</v>
      </c>
      <c r="S85" s="14">
        <v>1E-3</v>
      </c>
      <c r="T85" s="14">
        <v>1E-3</v>
      </c>
      <c r="U85" s="14">
        <v>1E-3</v>
      </c>
      <c r="V85" s="15">
        <f t="shared" si="17"/>
        <v>168</v>
      </c>
      <c r="W85" s="15">
        <f t="shared" si="18"/>
        <v>15</v>
      </c>
      <c r="X85" s="15">
        <f t="shared" si="19"/>
        <v>0</v>
      </c>
      <c r="Y85" s="15">
        <f t="shared" si="20"/>
        <v>182</v>
      </c>
      <c r="Z85" s="411"/>
      <c r="AA85" s="411"/>
      <c r="AB85" s="410"/>
      <c r="AC85" s="410"/>
    </row>
    <row r="86" spans="2:29" s="20" customFormat="1" ht="14.25" customHeight="1" x14ac:dyDescent="0.35">
      <c r="B86" s="539"/>
      <c r="C86" s="539"/>
      <c r="D86" s="380" t="s">
        <v>151</v>
      </c>
      <c r="E86" s="137" t="s">
        <v>150</v>
      </c>
      <c r="F86" s="14">
        <v>1E-3</v>
      </c>
      <c r="G86" s="14">
        <v>1E-3</v>
      </c>
      <c r="H86" s="468">
        <v>1E-3</v>
      </c>
      <c r="I86" s="151">
        <f t="shared" si="11"/>
        <v>44</v>
      </c>
      <c r="J86" s="151">
        <f t="shared" si="12"/>
        <v>321</v>
      </c>
      <c r="K86" s="151">
        <f t="shared" si="13"/>
        <v>1</v>
      </c>
      <c r="L86" s="43">
        <f t="shared" si="14"/>
        <v>1E-3</v>
      </c>
      <c r="M86" s="16">
        <f t="shared" si="15"/>
        <v>1E-3</v>
      </c>
      <c r="N86" s="122"/>
      <c r="O86" s="17">
        <f t="shared" si="21"/>
        <v>0</v>
      </c>
      <c r="P86" s="17">
        <f t="shared" si="16"/>
        <v>0</v>
      </c>
      <c r="Q86" s="2"/>
      <c r="R86" s="14">
        <v>1E-3</v>
      </c>
      <c r="S86" s="14">
        <v>1E-3</v>
      </c>
      <c r="T86" s="14">
        <v>1E-3</v>
      </c>
      <c r="U86" s="14">
        <v>1E-3</v>
      </c>
      <c r="V86" s="15">
        <f t="shared" si="17"/>
        <v>168</v>
      </c>
      <c r="W86" s="15">
        <f t="shared" si="18"/>
        <v>15</v>
      </c>
      <c r="X86" s="15">
        <f t="shared" si="19"/>
        <v>0</v>
      </c>
      <c r="Y86" s="15">
        <f t="shared" si="20"/>
        <v>182</v>
      </c>
      <c r="Z86" s="411"/>
      <c r="AA86" s="411"/>
      <c r="AB86" s="410"/>
      <c r="AC86" s="410"/>
    </row>
    <row r="87" spans="2:29" s="20" customFormat="1" ht="14.25" customHeight="1" x14ac:dyDescent="0.35">
      <c r="B87" s="539"/>
      <c r="C87" s="539"/>
      <c r="D87" s="380" t="s">
        <v>155</v>
      </c>
      <c r="E87" s="137" t="s">
        <v>154</v>
      </c>
      <c r="F87" s="14">
        <v>1E-3</v>
      </c>
      <c r="G87" s="14">
        <v>1E-3</v>
      </c>
      <c r="H87" s="468">
        <v>1E-3</v>
      </c>
      <c r="I87" s="151">
        <f t="shared" si="11"/>
        <v>44</v>
      </c>
      <c r="J87" s="151">
        <f t="shared" si="12"/>
        <v>321</v>
      </c>
      <c r="K87" s="151">
        <f t="shared" si="13"/>
        <v>1</v>
      </c>
      <c r="L87" s="43">
        <f t="shared" si="14"/>
        <v>1E-3</v>
      </c>
      <c r="M87" s="16">
        <f t="shared" si="15"/>
        <v>1E-3</v>
      </c>
      <c r="N87" s="122"/>
      <c r="O87" s="17">
        <f t="shared" si="21"/>
        <v>0</v>
      </c>
      <c r="P87" s="17">
        <f t="shared" si="16"/>
        <v>0</v>
      </c>
      <c r="Q87" s="2"/>
      <c r="R87" s="14">
        <v>1E-3</v>
      </c>
      <c r="S87" s="14">
        <v>1E-3</v>
      </c>
      <c r="T87" s="14">
        <v>1E-3</v>
      </c>
      <c r="U87" s="14">
        <v>1E-3</v>
      </c>
      <c r="V87" s="15">
        <f t="shared" si="17"/>
        <v>168</v>
      </c>
      <c r="W87" s="15">
        <f t="shared" si="18"/>
        <v>15</v>
      </c>
      <c r="X87" s="15">
        <f t="shared" si="19"/>
        <v>0</v>
      </c>
      <c r="Y87" s="15">
        <f t="shared" si="20"/>
        <v>182</v>
      </c>
      <c r="Z87" s="411"/>
      <c r="AA87" s="411"/>
      <c r="AB87" s="410"/>
      <c r="AC87" s="410"/>
    </row>
    <row r="88" spans="2:29" s="20" customFormat="1" ht="14.25" customHeight="1" x14ac:dyDescent="0.35">
      <c r="B88" s="539"/>
      <c r="C88" s="539"/>
      <c r="D88" s="380" t="s">
        <v>161</v>
      </c>
      <c r="E88" s="137" t="s">
        <v>160</v>
      </c>
      <c r="F88" s="14">
        <v>1E-3</v>
      </c>
      <c r="G88" s="14">
        <v>1E-3</v>
      </c>
      <c r="H88" s="468">
        <v>1E-3</v>
      </c>
      <c r="I88" s="151">
        <f t="shared" si="11"/>
        <v>44</v>
      </c>
      <c r="J88" s="151">
        <f t="shared" si="12"/>
        <v>321</v>
      </c>
      <c r="K88" s="151">
        <f t="shared" si="13"/>
        <v>1</v>
      </c>
      <c r="L88" s="43">
        <f t="shared" si="14"/>
        <v>1E-3</v>
      </c>
      <c r="M88" s="16">
        <f t="shared" si="15"/>
        <v>1E-3</v>
      </c>
      <c r="N88" s="122"/>
      <c r="O88" s="17">
        <f t="shared" si="21"/>
        <v>0</v>
      </c>
      <c r="P88" s="17">
        <f t="shared" si="16"/>
        <v>0</v>
      </c>
      <c r="Q88" s="2"/>
      <c r="R88" s="14">
        <v>1E-3</v>
      </c>
      <c r="S88" s="14">
        <v>1E-3</v>
      </c>
      <c r="T88" s="14">
        <v>1E-3</v>
      </c>
      <c r="U88" s="14">
        <v>1E-3</v>
      </c>
      <c r="V88" s="15">
        <f t="shared" si="17"/>
        <v>168</v>
      </c>
      <c r="W88" s="15">
        <f t="shared" si="18"/>
        <v>15</v>
      </c>
      <c r="X88" s="15">
        <f t="shared" si="19"/>
        <v>0</v>
      </c>
      <c r="Y88" s="15">
        <f t="shared" si="20"/>
        <v>182</v>
      </c>
      <c r="Z88" s="411"/>
      <c r="AA88" s="411"/>
      <c r="AB88" s="410"/>
      <c r="AC88" s="410"/>
    </row>
    <row r="89" spans="2:29" s="20" customFormat="1" ht="14.25" customHeight="1" x14ac:dyDescent="0.35">
      <c r="B89" s="539"/>
      <c r="C89" s="539"/>
      <c r="D89" s="380" t="s">
        <v>165</v>
      </c>
      <c r="E89" s="137" t="s">
        <v>164</v>
      </c>
      <c r="F89" s="14">
        <v>1E-3</v>
      </c>
      <c r="G89" s="14">
        <v>1E-3</v>
      </c>
      <c r="H89" s="468">
        <v>1E-3</v>
      </c>
      <c r="I89" s="151">
        <f t="shared" si="11"/>
        <v>44</v>
      </c>
      <c r="J89" s="151">
        <f t="shared" si="12"/>
        <v>321</v>
      </c>
      <c r="K89" s="151">
        <f t="shared" si="13"/>
        <v>1</v>
      </c>
      <c r="L89" s="43">
        <f t="shared" si="14"/>
        <v>1E-3</v>
      </c>
      <c r="M89" s="16">
        <f t="shared" si="15"/>
        <v>1E-3</v>
      </c>
      <c r="N89" s="122"/>
      <c r="O89" s="17">
        <f t="shared" si="21"/>
        <v>0</v>
      </c>
      <c r="P89" s="17">
        <f t="shared" si="16"/>
        <v>0</v>
      </c>
      <c r="Q89" s="2"/>
      <c r="R89" s="14">
        <v>1E-3</v>
      </c>
      <c r="S89" s="14">
        <v>1E-3</v>
      </c>
      <c r="T89" s="14">
        <v>1E-3</v>
      </c>
      <c r="U89" s="14">
        <v>1E-3</v>
      </c>
      <c r="V89" s="15">
        <f t="shared" si="17"/>
        <v>168</v>
      </c>
      <c r="W89" s="15">
        <f t="shared" si="18"/>
        <v>15</v>
      </c>
      <c r="X89" s="15">
        <f t="shared" si="19"/>
        <v>0</v>
      </c>
      <c r="Y89" s="15">
        <f t="shared" si="20"/>
        <v>182</v>
      </c>
      <c r="Z89" s="411"/>
      <c r="AA89" s="411"/>
      <c r="AB89" s="410"/>
      <c r="AC89" s="410"/>
    </row>
    <row r="90" spans="2:29" s="20" customFormat="1" ht="13.5" x14ac:dyDescent="0.35">
      <c r="B90" s="539"/>
      <c r="C90" s="539"/>
      <c r="D90" s="380" t="s">
        <v>169</v>
      </c>
      <c r="E90" s="137" t="s">
        <v>168</v>
      </c>
      <c r="F90" s="14">
        <v>1E-3</v>
      </c>
      <c r="G90" s="14">
        <v>1E-3</v>
      </c>
      <c r="H90" s="468">
        <v>1E-3</v>
      </c>
      <c r="I90" s="151">
        <f t="shared" si="11"/>
        <v>44</v>
      </c>
      <c r="J90" s="151">
        <f t="shared" si="12"/>
        <v>321</v>
      </c>
      <c r="K90" s="151">
        <f t="shared" si="13"/>
        <v>1</v>
      </c>
      <c r="L90" s="43">
        <f t="shared" si="14"/>
        <v>1E-3</v>
      </c>
      <c r="M90" s="16">
        <f t="shared" si="15"/>
        <v>1E-3</v>
      </c>
      <c r="N90" s="122"/>
      <c r="O90" s="17">
        <f t="shared" si="21"/>
        <v>0</v>
      </c>
      <c r="P90" s="17">
        <f t="shared" si="16"/>
        <v>0</v>
      </c>
      <c r="Q90" s="2"/>
      <c r="R90" s="14">
        <v>1E-3</v>
      </c>
      <c r="S90" s="14">
        <v>1E-3</v>
      </c>
      <c r="T90" s="14">
        <v>1E-3</v>
      </c>
      <c r="U90" s="14">
        <v>1E-3</v>
      </c>
      <c r="V90" s="15">
        <f t="shared" si="17"/>
        <v>168</v>
      </c>
      <c r="W90" s="15">
        <f t="shared" si="18"/>
        <v>15</v>
      </c>
      <c r="X90" s="15">
        <f t="shared" si="19"/>
        <v>0</v>
      </c>
      <c r="Y90" s="15">
        <f t="shared" si="20"/>
        <v>182</v>
      </c>
      <c r="Z90" s="411"/>
      <c r="AA90" s="411"/>
      <c r="AB90" s="410"/>
      <c r="AC90" s="410"/>
    </row>
    <row r="91" spans="2:29" s="20" customFormat="1" ht="14.25" customHeight="1" x14ac:dyDescent="0.35">
      <c r="B91" s="539"/>
      <c r="C91" s="539"/>
      <c r="D91" s="380" t="s">
        <v>172</v>
      </c>
      <c r="E91" s="137" t="s">
        <v>170</v>
      </c>
      <c r="F91" s="14">
        <v>1E-3</v>
      </c>
      <c r="G91" s="14">
        <v>1E-3</v>
      </c>
      <c r="H91" s="468">
        <v>1E-3</v>
      </c>
      <c r="I91" s="151">
        <f t="shared" si="11"/>
        <v>44</v>
      </c>
      <c r="J91" s="151">
        <f t="shared" si="12"/>
        <v>321</v>
      </c>
      <c r="K91" s="151">
        <f t="shared" si="13"/>
        <v>1</v>
      </c>
      <c r="L91" s="43">
        <f t="shared" si="14"/>
        <v>1E-3</v>
      </c>
      <c r="M91" s="16">
        <f t="shared" si="15"/>
        <v>1E-3</v>
      </c>
      <c r="N91" s="122"/>
      <c r="O91" s="17">
        <f t="shared" si="21"/>
        <v>0</v>
      </c>
      <c r="P91" s="17">
        <f t="shared" si="16"/>
        <v>0</v>
      </c>
      <c r="Q91" s="2"/>
      <c r="R91" s="14">
        <v>1E-3</v>
      </c>
      <c r="S91" s="14">
        <v>1E-3</v>
      </c>
      <c r="T91" s="14">
        <v>1E-3</v>
      </c>
      <c r="U91" s="14">
        <v>1E-3</v>
      </c>
      <c r="V91" s="15">
        <f t="shared" si="17"/>
        <v>168</v>
      </c>
      <c r="W91" s="15">
        <f t="shared" si="18"/>
        <v>15</v>
      </c>
      <c r="X91" s="15">
        <f t="shared" si="19"/>
        <v>0</v>
      </c>
      <c r="Y91" s="15">
        <f t="shared" si="20"/>
        <v>182</v>
      </c>
      <c r="Z91" s="411"/>
      <c r="AA91" s="411"/>
      <c r="AB91" s="410"/>
      <c r="AC91" s="410"/>
    </row>
    <row r="92" spans="2:29" s="20" customFormat="1" ht="14.25" customHeight="1" x14ac:dyDescent="0.35">
      <c r="B92" s="539"/>
      <c r="C92" s="539"/>
      <c r="D92" s="380" t="s">
        <v>176</v>
      </c>
      <c r="E92" s="137" t="s">
        <v>175</v>
      </c>
      <c r="F92" s="14">
        <v>1E-3</v>
      </c>
      <c r="G92" s="14">
        <v>1E-3</v>
      </c>
      <c r="H92" s="468">
        <v>1E-3</v>
      </c>
      <c r="I92" s="151">
        <f t="shared" si="11"/>
        <v>44</v>
      </c>
      <c r="J92" s="151">
        <f t="shared" si="12"/>
        <v>321</v>
      </c>
      <c r="K92" s="151">
        <f t="shared" si="13"/>
        <v>1</v>
      </c>
      <c r="L92" s="43">
        <f t="shared" si="14"/>
        <v>1E-3</v>
      </c>
      <c r="M92" s="16">
        <f t="shared" si="15"/>
        <v>1E-3</v>
      </c>
      <c r="N92" s="122"/>
      <c r="O92" s="17">
        <f t="shared" si="21"/>
        <v>0</v>
      </c>
      <c r="P92" s="17">
        <f t="shared" si="16"/>
        <v>0</v>
      </c>
      <c r="Q92" s="2"/>
      <c r="R92" s="14">
        <v>1E-3</v>
      </c>
      <c r="S92" s="14">
        <v>1E-3</v>
      </c>
      <c r="T92" s="14">
        <v>1E-3</v>
      </c>
      <c r="U92" s="14">
        <v>1E-3</v>
      </c>
      <c r="V92" s="15">
        <f t="shared" si="17"/>
        <v>168</v>
      </c>
      <c r="W92" s="15">
        <f t="shared" si="18"/>
        <v>15</v>
      </c>
      <c r="X92" s="15">
        <f t="shared" si="19"/>
        <v>0</v>
      </c>
      <c r="Y92" s="15">
        <f t="shared" si="20"/>
        <v>182</v>
      </c>
      <c r="Z92" s="411"/>
      <c r="AA92" s="411"/>
      <c r="AB92" s="410"/>
      <c r="AC92" s="410"/>
    </row>
    <row r="93" spans="2:29" s="20" customFormat="1" ht="13.5" x14ac:dyDescent="0.35">
      <c r="B93" s="539"/>
      <c r="C93" s="539"/>
      <c r="D93" s="380" t="s">
        <v>180</v>
      </c>
      <c r="E93" s="137" t="s">
        <v>179</v>
      </c>
      <c r="F93" s="14">
        <v>1E-3</v>
      </c>
      <c r="G93" s="14">
        <v>1E-3</v>
      </c>
      <c r="H93" s="468">
        <v>1E-3</v>
      </c>
      <c r="I93" s="151">
        <f t="shared" si="11"/>
        <v>44</v>
      </c>
      <c r="J93" s="151">
        <f t="shared" si="12"/>
        <v>321</v>
      </c>
      <c r="K93" s="151">
        <f t="shared" si="13"/>
        <v>1</v>
      </c>
      <c r="L93" s="43">
        <f t="shared" si="14"/>
        <v>1E-3</v>
      </c>
      <c r="M93" s="16">
        <f t="shared" si="15"/>
        <v>1E-3</v>
      </c>
      <c r="N93" s="122"/>
      <c r="O93" s="17">
        <f t="shared" si="21"/>
        <v>0</v>
      </c>
      <c r="P93" s="17">
        <f t="shared" si="16"/>
        <v>0</v>
      </c>
      <c r="Q93" s="2"/>
      <c r="R93" s="14">
        <v>1E-3</v>
      </c>
      <c r="S93" s="14">
        <v>1E-3</v>
      </c>
      <c r="T93" s="14">
        <v>1E-3</v>
      </c>
      <c r="U93" s="14">
        <v>1E-3</v>
      </c>
      <c r="V93" s="15">
        <f t="shared" si="17"/>
        <v>168</v>
      </c>
      <c r="W93" s="15">
        <f t="shared" si="18"/>
        <v>15</v>
      </c>
      <c r="X93" s="15">
        <f t="shared" si="19"/>
        <v>0</v>
      </c>
      <c r="Y93" s="15">
        <f t="shared" si="20"/>
        <v>182</v>
      </c>
      <c r="Z93" s="411"/>
      <c r="AA93" s="411"/>
      <c r="AB93" s="410"/>
      <c r="AC93" s="410"/>
    </row>
    <row r="94" spans="2:29" s="20" customFormat="1" ht="13.5" x14ac:dyDescent="0.35">
      <c r="B94" s="539"/>
      <c r="C94" s="539"/>
      <c r="D94" s="380" t="s">
        <v>186</v>
      </c>
      <c r="E94" s="137" t="s">
        <v>185</v>
      </c>
      <c r="F94" s="14">
        <v>1E-3</v>
      </c>
      <c r="G94" s="14">
        <v>1E-3</v>
      </c>
      <c r="H94" s="468">
        <v>1E-3</v>
      </c>
      <c r="I94" s="151">
        <f t="shared" si="11"/>
        <v>44</v>
      </c>
      <c r="J94" s="151">
        <f t="shared" si="12"/>
        <v>321</v>
      </c>
      <c r="K94" s="151">
        <f t="shared" si="13"/>
        <v>1</v>
      </c>
      <c r="L94" s="43">
        <f t="shared" si="14"/>
        <v>1E-3</v>
      </c>
      <c r="M94" s="16">
        <f t="shared" si="15"/>
        <v>1E-3</v>
      </c>
      <c r="N94" s="122"/>
      <c r="O94" s="17">
        <f t="shared" si="21"/>
        <v>0</v>
      </c>
      <c r="P94" s="17">
        <f t="shared" si="16"/>
        <v>0</v>
      </c>
      <c r="Q94" s="2"/>
      <c r="R94" s="14">
        <v>1E-3</v>
      </c>
      <c r="S94" s="14">
        <v>1E-3</v>
      </c>
      <c r="T94" s="14">
        <v>1E-3</v>
      </c>
      <c r="U94" s="14">
        <v>1E-3</v>
      </c>
      <c r="V94" s="15">
        <f t="shared" si="17"/>
        <v>168</v>
      </c>
      <c r="W94" s="15">
        <f t="shared" si="18"/>
        <v>15</v>
      </c>
      <c r="X94" s="15">
        <f t="shared" si="19"/>
        <v>0</v>
      </c>
      <c r="Y94" s="15">
        <f t="shared" si="20"/>
        <v>182</v>
      </c>
      <c r="Z94" s="411"/>
      <c r="AA94" s="411"/>
      <c r="AB94" s="410"/>
      <c r="AC94" s="410"/>
    </row>
    <row r="95" spans="2:29" s="20" customFormat="1" ht="13.5" x14ac:dyDescent="0.35">
      <c r="B95" s="539"/>
      <c r="C95" s="539"/>
      <c r="D95" s="380" t="s">
        <v>189</v>
      </c>
      <c r="E95" s="137" t="s">
        <v>188</v>
      </c>
      <c r="F95" s="14">
        <v>1E-3</v>
      </c>
      <c r="G95" s="14">
        <v>1E-3</v>
      </c>
      <c r="H95" s="468">
        <v>1E-3</v>
      </c>
      <c r="I95" s="151">
        <f t="shared" ref="I95:I126" si="22">$G$14-$F$14</f>
        <v>44</v>
      </c>
      <c r="J95" s="151">
        <f t="shared" ref="J95:J126" si="23">$H$14-$G$14</f>
        <v>321</v>
      </c>
      <c r="K95" s="151">
        <f t="shared" ref="K95:K126" si="24">$F$6+1-$H$14</f>
        <v>1</v>
      </c>
      <c r="L95" s="43">
        <f t="shared" ref="L95:L126" si="25">((R95*V95)+(S95*W95)+(T95*X95)+(U95*Y95))/$F$8</f>
        <v>1E-3</v>
      </c>
      <c r="M95" s="16">
        <f t="shared" ref="M95:M126" si="26">((F95*I95)+(G95*J95)+(H95*K95))/$F$7</f>
        <v>1E-3</v>
      </c>
      <c r="N95" s="122"/>
      <c r="O95" s="17">
        <f t="shared" si="21"/>
        <v>0</v>
      </c>
      <c r="P95" s="17">
        <f t="shared" si="16"/>
        <v>0</v>
      </c>
      <c r="Q95" s="2"/>
      <c r="R95" s="14">
        <v>1E-3</v>
      </c>
      <c r="S95" s="14">
        <v>1E-3</v>
      </c>
      <c r="T95" s="14">
        <v>1E-3</v>
      </c>
      <c r="U95" s="14">
        <v>1E-3</v>
      </c>
      <c r="V95" s="15">
        <f t="shared" ref="V95:V126" si="27">$S$14-$R$14</f>
        <v>168</v>
      </c>
      <c r="W95" s="15">
        <f t="shared" ref="W95:W126" si="28">$T$14-$S$14</f>
        <v>15</v>
      </c>
      <c r="X95" s="15">
        <f t="shared" ref="X95:X126" si="29">$U$14-$T$14</f>
        <v>0</v>
      </c>
      <c r="Y95" s="15">
        <f t="shared" ref="Y95:Y126" si="30">$F$9+1-$U$14</f>
        <v>182</v>
      </c>
      <c r="Z95" s="411"/>
      <c r="AA95" s="411"/>
      <c r="AB95" s="410"/>
      <c r="AC95" s="410"/>
    </row>
    <row r="96" spans="2:29" s="20" customFormat="1" ht="25.5" x14ac:dyDescent="0.35">
      <c r="B96" s="539"/>
      <c r="C96" s="539"/>
      <c r="D96" s="380" t="s">
        <v>191</v>
      </c>
      <c r="E96" s="137" t="s">
        <v>190</v>
      </c>
      <c r="F96" s="14">
        <v>1E-3</v>
      </c>
      <c r="G96" s="14">
        <v>1E-3</v>
      </c>
      <c r="H96" s="468">
        <v>1E-3</v>
      </c>
      <c r="I96" s="151">
        <f t="shared" si="22"/>
        <v>44</v>
      </c>
      <c r="J96" s="151">
        <f t="shared" si="23"/>
        <v>321</v>
      </c>
      <c r="K96" s="151">
        <f t="shared" si="24"/>
        <v>1</v>
      </c>
      <c r="L96" s="43">
        <f t="shared" si="25"/>
        <v>1E-3</v>
      </c>
      <c r="M96" s="16">
        <f t="shared" si="26"/>
        <v>1E-3</v>
      </c>
      <c r="N96" s="122"/>
      <c r="O96" s="17">
        <f t="shared" si="21"/>
        <v>0</v>
      </c>
      <c r="P96" s="17">
        <f t="shared" si="16"/>
        <v>0</v>
      </c>
      <c r="Q96" s="2"/>
      <c r="R96" s="14">
        <v>1E-3</v>
      </c>
      <c r="S96" s="14">
        <v>1E-3</v>
      </c>
      <c r="T96" s="14">
        <v>1E-3</v>
      </c>
      <c r="U96" s="14">
        <v>1E-3</v>
      </c>
      <c r="V96" s="15">
        <f t="shared" si="27"/>
        <v>168</v>
      </c>
      <c r="W96" s="15">
        <f t="shared" si="28"/>
        <v>15</v>
      </c>
      <c r="X96" s="15">
        <f t="shared" si="29"/>
        <v>0</v>
      </c>
      <c r="Y96" s="15">
        <f t="shared" si="30"/>
        <v>182</v>
      </c>
      <c r="Z96" s="411"/>
      <c r="AA96" s="411"/>
      <c r="AB96" s="410"/>
      <c r="AC96" s="410"/>
    </row>
    <row r="97" spans="2:29" s="20" customFormat="1" ht="14.25" customHeight="1" x14ac:dyDescent="0.35">
      <c r="B97" s="539"/>
      <c r="C97" s="539"/>
      <c r="D97" s="380" t="s">
        <v>195</v>
      </c>
      <c r="E97" s="137" t="s">
        <v>194</v>
      </c>
      <c r="F97" s="14">
        <v>1E-3</v>
      </c>
      <c r="G97" s="14">
        <v>1E-3</v>
      </c>
      <c r="H97" s="468">
        <v>1E-3</v>
      </c>
      <c r="I97" s="151">
        <f t="shared" si="22"/>
        <v>44</v>
      </c>
      <c r="J97" s="151">
        <f t="shared" si="23"/>
        <v>321</v>
      </c>
      <c r="K97" s="151">
        <f t="shared" si="24"/>
        <v>1</v>
      </c>
      <c r="L97" s="43">
        <f t="shared" si="25"/>
        <v>1E-3</v>
      </c>
      <c r="M97" s="16">
        <f t="shared" si="26"/>
        <v>1E-3</v>
      </c>
      <c r="N97" s="122"/>
      <c r="O97" s="17">
        <f t="shared" si="21"/>
        <v>0</v>
      </c>
      <c r="P97" s="17">
        <f t="shared" si="16"/>
        <v>0</v>
      </c>
      <c r="Q97" s="2"/>
      <c r="R97" s="14">
        <v>1E-3</v>
      </c>
      <c r="S97" s="14">
        <v>1E-3</v>
      </c>
      <c r="T97" s="14">
        <v>1E-3</v>
      </c>
      <c r="U97" s="14">
        <v>1E-3</v>
      </c>
      <c r="V97" s="15">
        <f t="shared" si="27"/>
        <v>168</v>
      </c>
      <c r="W97" s="15">
        <f t="shared" si="28"/>
        <v>15</v>
      </c>
      <c r="X97" s="15">
        <f t="shared" si="29"/>
        <v>0</v>
      </c>
      <c r="Y97" s="15">
        <f t="shared" si="30"/>
        <v>182</v>
      </c>
      <c r="Z97" s="411"/>
      <c r="AA97" s="411"/>
      <c r="AB97" s="410"/>
      <c r="AC97" s="410"/>
    </row>
    <row r="98" spans="2:29" s="20" customFormat="1" ht="25.5" x14ac:dyDescent="0.35">
      <c r="B98" s="539"/>
      <c r="C98" s="539"/>
      <c r="D98" s="380" t="s">
        <v>197</v>
      </c>
      <c r="E98" s="137" t="s">
        <v>196</v>
      </c>
      <c r="F98" s="14">
        <v>1E-3</v>
      </c>
      <c r="G98" s="14">
        <v>1E-3</v>
      </c>
      <c r="H98" s="468">
        <v>1E-3</v>
      </c>
      <c r="I98" s="151">
        <f t="shared" si="22"/>
        <v>44</v>
      </c>
      <c r="J98" s="151">
        <f t="shared" si="23"/>
        <v>321</v>
      </c>
      <c r="K98" s="151">
        <f t="shared" si="24"/>
        <v>1</v>
      </c>
      <c r="L98" s="43">
        <f t="shared" si="25"/>
        <v>1E-3</v>
      </c>
      <c r="M98" s="16">
        <f t="shared" si="26"/>
        <v>1E-3</v>
      </c>
      <c r="N98" s="122"/>
      <c r="O98" s="17">
        <f t="shared" si="21"/>
        <v>0</v>
      </c>
      <c r="P98" s="17">
        <f t="shared" si="16"/>
        <v>0</v>
      </c>
      <c r="Q98" s="2"/>
      <c r="R98" s="14">
        <v>1E-3</v>
      </c>
      <c r="S98" s="14">
        <v>1E-3</v>
      </c>
      <c r="T98" s="14">
        <v>1E-3</v>
      </c>
      <c r="U98" s="14">
        <v>1E-3</v>
      </c>
      <c r="V98" s="15">
        <f t="shared" si="27"/>
        <v>168</v>
      </c>
      <c r="W98" s="15">
        <f t="shared" si="28"/>
        <v>15</v>
      </c>
      <c r="X98" s="15">
        <f t="shared" si="29"/>
        <v>0</v>
      </c>
      <c r="Y98" s="15">
        <f t="shared" si="30"/>
        <v>182</v>
      </c>
      <c r="Z98" s="411"/>
      <c r="AA98" s="411"/>
      <c r="AB98" s="410"/>
      <c r="AC98" s="410"/>
    </row>
    <row r="99" spans="2:29" s="20" customFormat="1" ht="14.25" customHeight="1" x14ac:dyDescent="0.35">
      <c r="B99" s="539"/>
      <c r="C99" s="539"/>
      <c r="D99" s="380" t="s">
        <v>199</v>
      </c>
      <c r="E99" s="137" t="s">
        <v>198</v>
      </c>
      <c r="F99" s="14">
        <v>1E-3</v>
      </c>
      <c r="G99" s="14">
        <v>1E-3</v>
      </c>
      <c r="H99" s="468">
        <v>1E-3</v>
      </c>
      <c r="I99" s="151">
        <f t="shared" si="22"/>
        <v>44</v>
      </c>
      <c r="J99" s="151">
        <f t="shared" si="23"/>
        <v>321</v>
      </c>
      <c r="K99" s="151">
        <f t="shared" si="24"/>
        <v>1</v>
      </c>
      <c r="L99" s="43">
        <f t="shared" si="25"/>
        <v>1E-3</v>
      </c>
      <c r="M99" s="16">
        <f t="shared" si="26"/>
        <v>1E-3</v>
      </c>
      <c r="N99" s="122"/>
      <c r="O99" s="17">
        <f t="shared" si="21"/>
        <v>0</v>
      </c>
      <c r="P99" s="17">
        <f t="shared" si="16"/>
        <v>0</v>
      </c>
      <c r="Q99" s="2"/>
      <c r="R99" s="14">
        <v>1E-3</v>
      </c>
      <c r="S99" s="14">
        <v>1E-3</v>
      </c>
      <c r="T99" s="14">
        <v>1E-3</v>
      </c>
      <c r="U99" s="14">
        <v>1E-3</v>
      </c>
      <c r="V99" s="15">
        <f t="shared" si="27"/>
        <v>168</v>
      </c>
      <c r="W99" s="15">
        <f t="shared" si="28"/>
        <v>15</v>
      </c>
      <c r="X99" s="15">
        <f t="shared" si="29"/>
        <v>0</v>
      </c>
      <c r="Y99" s="15">
        <f t="shared" si="30"/>
        <v>182</v>
      </c>
      <c r="Z99" s="411"/>
      <c r="AA99" s="411"/>
      <c r="AB99" s="410"/>
      <c r="AC99" s="410"/>
    </row>
    <row r="100" spans="2:29" s="20" customFormat="1" ht="13.5" x14ac:dyDescent="0.35">
      <c r="B100" s="539"/>
      <c r="C100" s="539"/>
      <c r="D100" s="380" t="s">
        <v>203</v>
      </c>
      <c r="E100" s="137" t="s">
        <v>202</v>
      </c>
      <c r="F100" s="14">
        <v>1E-3</v>
      </c>
      <c r="G100" s="14">
        <v>1E-3</v>
      </c>
      <c r="H100" s="468">
        <v>1E-3</v>
      </c>
      <c r="I100" s="151">
        <f t="shared" si="22"/>
        <v>44</v>
      </c>
      <c r="J100" s="151">
        <f t="shared" si="23"/>
        <v>321</v>
      </c>
      <c r="K100" s="151">
        <f t="shared" si="24"/>
        <v>1</v>
      </c>
      <c r="L100" s="43">
        <f t="shared" si="25"/>
        <v>1E-3</v>
      </c>
      <c r="M100" s="16">
        <f t="shared" si="26"/>
        <v>1E-3</v>
      </c>
      <c r="N100" s="122"/>
      <c r="O100" s="17">
        <f t="shared" si="21"/>
        <v>0</v>
      </c>
      <c r="P100" s="17">
        <f t="shared" si="16"/>
        <v>0</v>
      </c>
      <c r="Q100" s="2"/>
      <c r="R100" s="14">
        <v>1E-3</v>
      </c>
      <c r="S100" s="14">
        <v>1E-3</v>
      </c>
      <c r="T100" s="14">
        <v>1E-3</v>
      </c>
      <c r="U100" s="14">
        <v>1E-3</v>
      </c>
      <c r="V100" s="15">
        <f t="shared" si="27"/>
        <v>168</v>
      </c>
      <c r="W100" s="15">
        <f t="shared" si="28"/>
        <v>15</v>
      </c>
      <c r="X100" s="15">
        <f t="shared" si="29"/>
        <v>0</v>
      </c>
      <c r="Y100" s="15">
        <f t="shared" si="30"/>
        <v>182</v>
      </c>
      <c r="Z100" s="411"/>
      <c r="AA100" s="411"/>
      <c r="AB100" s="410"/>
      <c r="AC100" s="410"/>
    </row>
    <row r="101" spans="2:29" s="20" customFormat="1" ht="25.5" x14ac:dyDescent="0.35">
      <c r="B101" s="539"/>
      <c r="C101" s="539"/>
      <c r="D101" s="380" t="s">
        <v>208</v>
      </c>
      <c r="E101" s="137" t="s">
        <v>207</v>
      </c>
      <c r="F101" s="14">
        <v>1E-3</v>
      </c>
      <c r="G101" s="14">
        <v>1E-3</v>
      </c>
      <c r="H101" s="468">
        <v>1E-3</v>
      </c>
      <c r="I101" s="151">
        <f t="shared" si="22"/>
        <v>44</v>
      </c>
      <c r="J101" s="151">
        <f t="shared" si="23"/>
        <v>321</v>
      </c>
      <c r="K101" s="151">
        <f t="shared" si="24"/>
        <v>1</v>
      </c>
      <c r="L101" s="43">
        <f t="shared" si="25"/>
        <v>1E-3</v>
      </c>
      <c r="M101" s="16">
        <f t="shared" si="26"/>
        <v>1E-3</v>
      </c>
      <c r="N101" s="122"/>
      <c r="O101" s="17">
        <f t="shared" si="21"/>
        <v>0</v>
      </c>
      <c r="P101" s="17">
        <f t="shared" si="16"/>
        <v>0</v>
      </c>
      <c r="Q101" s="2"/>
      <c r="R101" s="14">
        <v>1E-3</v>
      </c>
      <c r="S101" s="14">
        <v>1E-3</v>
      </c>
      <c r="T101" s="14">
        <v>1E-3</v>
      </c>
      <c r="U101" s="14">
        <v>1E-3</v>
      </c>
      <c r="V101" s="15">
        <f t="shared" si="27"/>
        <v>168</v>
      </c>
      <c r="W101" s="15">
        <f t="shared" si="28"/>
        <v>15</v>
      </c>
      <c r="X101" s="15">
        <f t="shared" si="29"/>
        <v>0</v>
      </c>
      <c r="Y101" s="15">
        <f t="shared" si="30"/>
        <v>182</v>
      </c>
      <c r="Z101" s="411"/>
      <c r="AA101" s="411"/>
      <c r="AB101" s="410"/>
      <c r="AC101" s="410"/>
    </row>
    <row r="102" spans="2:29" s="20" customFormat="1" ht="13.5" x14ac:dyDescent="0.35">
      <c r="B102" s="539"/>
      <c r="C102" s="539"/>
      <c r="D102" s="380" t="s">
        <v>222</v>
      </c>
      <c r="E102" s="137" t="s">
        <v>221</v>
      </c>
      <c r="F102" s="14">
        <v>1E-3</v>
      </c>
      <c r="G102" s="14">
        <v>1E-3</v>
      </c>
      <c r="H102" s="468">
        <v>1E-3</v>
      </c>
      <c r="I102" s="151">
        <f t="shared" si="22"/>
        <v>44</v>
      </c>
      <c r="J102" s="151">
        <f t="shared" si="23"/>
        <v>321</v>
      </c>
      <c r="K102" s="151">
        <f t="shared" si="24"/>
        <v>1</v>
      </c>
      <c r="L102" s="43">
        <f t="shared" si="25"/>
        <v>1E-3</v>
      </c>
      <c r="M102" s="16">
        <f t="shared" si="26"/>
        <v>1E-3</v>
      </c>
      <c r="N102" s="122"/>
      <c r="O102" s="17">
        <f t="shared" si="21"/>
        <v>0</v>
      </c>
      <c r="P102" s="17">
        <f t="shared" si="16"/>
        <v>0</v>
      </c>
      <c r="Q102" s="2"/>
      <c r="R102" s="14">
        <v>1E-3</v>
      </c>
      <c r="S102" s="14">
        <v>1E-3</v>
      </c>
      <c r="T102" s="14">
        <v>1E-3</v>
      </c>
      <c r="U102" s="14">
        <v>1E-3</v>
      </c>
      <c r="V102" s="15">
        <f t="shared" si="27"/>
        <v>168</v>
      </c>
      <c r="W102" s="15">
        <f t="shared" si="28"/>
        <v>15</v>
      </c>
      <c r="X102" s="15">
        <f t="shared" si="29"/>
        <v>0</v>
      </c>
      <c r="Y102" s="15">
        <f t="shared" si="30"/>
        <v>182</v>
      </c>
      <c r="Z102" s="411"/>
      <c r="AA102" s="411"/>
      <c r="AB102" s="410"/>
      <c r="AC102" s="410"/>
    </row>
    <row r="103" spans="2:29" s="20" customFormat="1" ht="13.5" x14ac:dyDescent="0.35">
      <c r="B103" s="539"/>
      <c r="C103" s="539"/>
      <c r="D103" s="380" t="s">
        <v>224</v>
      </c>
      <c r="E103" s="137" t="s">
        <v>223</v>
      </c>
      <c r="F103" s="14">
        <v>1E-3</v>
      </c>
      <c r="G103" s="14">
        <v>1E-3</v>
      </c>
      <c r="H103" s="468">
        <v>1E-3</v>
      </c>
      <c r="I103" s="151">
        <f t="shared" si="22"/>
        <v>44</v>
      </c>
      <c r="J103" s="151">
        <f t="shared" si="23"/>
        <v>321</v>
      </c>
      <c r="K103" s="151">
        <f t="shared" si="24"/>
        <v>1</v>
      </c>
      <c r="L103" s="43">
        <f t="shared" si="25"/>
        <v>1E-3</v>
      </c>
      <c r="M103" s="16">
        <f t="shared" si="26"/>
        <v>1E-3</v>
      </c>
      <c r="N103" s="122"/>
      <c r="O103" s="17">
        <f t="shared" si="21"/>
        <v>0</v>
      </c>
      <c r="P103" s="17">
        <f t="shared" si="16"/>
        <v>0</v>
      </c>
      <c r="Q103" s="2"/>
      <c r="R103" s="14">
        <v>1E-3</v>
      </c>
      <c r="S103" s="14">
        <v>1E-3</v>
      </c>
      <c r="T103" s="14">
        <v>1E-3</v>
      </c>
      <c r="U103" s="14">
        <v>1E-3</v>
      </c>
      <c r="V103" s="15">
        <f t="shared" si="27"/>
        <v>168</v>
      </c>
      <c r="W103" s="15">
        <f t="shared" si="28"/>
        <v>15</v>
      </c>
      <c r="X103" s="15">
        <f t="shared" si="29"/>
        <v>0</v>
      </c>
      <c r="Y103" s="15">
        <f t="shared" si="30"/>
        <v>182</v>
      </c>
      <c r="Z103" s="411"/>
      <c r="AA103" s="411"/>
      <c r="AB103" s="410"/>
      <c r="AC103" s="410"/>
    </row>
    <row r="104" spans="2:29" s="20" customFormat="1" ht="14.25" customHeight="1" x14ac:dyDescent="0.35">
      <c r="B104" s="539"/>
      <c r="C104" s="539"/>
      <c r="D104" s="380" t="s">
        <v>227</v>
      </c>
      <c r="E104" s="137" t="s">
        <v>226</v>
      </c>
      <c r="F104" s="14">
        <v>1E-3</v>
      </c>
      <c r="G104" s="14">
        <v>1E-3</v>
      </c>
      <c r="H104" s="468">
        <v>1E-3</v>
      </c>
      <c r="I104" s="151">
        <f t="shared" si="22"/>
        <v>44</v>
      </c>
      <c r="J104" s="151">
        <f t="shared" si="23"/>
        <v>321</v>
      </c>
      <c r="K104" s="151">
        <f t="shared" si="24"/>
        <v>1</v>
      </c>
      <c r="L104" s="43">
        <f t="shared" si="25"/>
        <v>1E-3</v>
      </c>
      <c r="M104" s="16">
        <f t="shared" si="26"/>
        <v>1E-3</v>
      </c>
      <c r="N104" s="122"/>
      <c r="O104" s="17">
        <f t="shared" si="21"/>
        <v>0</v>
      </c>
      <c r="P104" s="17">
        <f t="shared" si="16"/>
        <v>0</v>
      </c>
      <c r="Q104" s="2"/>
      <c r="R104" s="14">
        <v>1E-3</v>
      </c>
      <c r="S104" s="14">
        <v>1E-3</v>
      </c>
      <c r="T104" s="14">
        <v>1E-3</v>
      </c>
      <c r="U104" s="14">
        <v>1E-3</v>
      </c>
      <c r="V104" s="15">
        <f t="shared" si="27"/>
        <v>168</v>
      </c>
      <c r="W104" s="15">
        <f t="shared" si="28"/>
        <v>15</v>
      </c>
      <c r="X104" s="15">
        <f t="shared" si="29"/>
        <v>0</v>
      </c>
      <c r="Y104" s="15">
        <f t="shared" si="30"/>
        <v>182</v>
      </c>
      <c r="Z104" s="411"/>
      <c r="AA104" s="411"/>
      <c r="AB104" s="410"/>
      <c r="AC104" s="410"/>
    </row>
    <row r="105" spans="2:29" s="20" customFormat="1" ht="25.5" x14ac:dyDescent="0.35">
      <c r="B105" s="539"/>
      <c r="C105" s="539"/>
      <c r="D105" s="380" t="s">
        <v>229</v>
      </c>
      <c r="E105" s="137" t="s">
        <v>228</v>
      </c>
      <c r="F105" s="14">
        <v>1E-3</v>
      </c>
      <c r="G105" s="14">
        <v>1E-3</v>
      </c>
      <c r="H105" s="468">
        <v>1E-3</v>
      </c>
      <c r="I105" s="151">
        <f t="shared" si="22"/>
        <v>44</v>
      </c>
      <c r="J105" s="151">
        <f t="shared" si="23"/>
        <v>321</v>
      </c>
      <c r="K105" s="151">
        <f t="shared" si="24"/>
        <v>1</v>
      </c>
      <c r="L105" s="43">
        <f t="shared" si="25"/>
        <v>1E-3</v>
      </c>
      <c r="M105" s="16">
        <f t="shared" si="26"/>
        <v>1E-3</v>
      </c>
      <c r="N105" s="122"/>
      <c r="O105" s="17">
        <f t="shared" si="21"/>
        <v>0</v>
      </c>
      <c r="P105" s="17">
        <f t="shared" si="16"/>
        <v>0</v>
      </c>
      <c r="Q105" s="2"/>
      <c r="R105" s="14">
        <v>1E-3</v>
      </c>
      <c r="S105" s="14">
        <v>1E-3</v>
      </c>
      <c r="T105" s="14">
        <v>1E-3</v>
      </c>
      <c r="U105" s="14">
        <v>1E-3</v>
      </c>
      <c r="V105" s="15">
        <f t="shared" si="27"/>
        <v>168</v>
      </c>
      <c r="W105" s="15">
        <f t="shared" si="28"/>
        <v>15</v>
      </c>
      <c r="X105" s="15">
        <f t="shared" si="29"/>
        <v>0</v>
      </c>
      <c r="Y105" s="15">
        <f t="shared" si="30"/>
        <v>182</v>
      </c>
      <c r="Z105" s="411"/>
      <c r="AA105" s="411"/>
      <c r="AB105" s="410"/>
      <c r="AC105" s="410"/>
    </row>
    <row r="106" spans="2:29" s="20" customFormat="1" ht="14.25" customHeight="1" x14ac:dyDescent="0.35">
      <c r="B106" s="539"/>
      <c r="C106" s="539"/>
      <c r="D106" s="380" t="s">
        <v>235</v>
      </c>
      <c r="E106" s="137" t="s">
        <v>234</v>
      </c>
      <c r="F106" s="14">
        <v>1E-3</v>
      </c>
      <c r="G106" s="14">
        <v>1E-3</v>
      </c>
      <c r="H106" s="468">
        <v>1E-3</v>
      </c>
      <c r="I106" s="151">
        <f t="shared" si="22"/>
        <v>44</v>
      </c>
      <c r="J106" s="151">
        <f t="shared" si="23"/>
        <v>321</v>
      </c>
      <c r="K106" s="151">
        <f t="shared" si="24"/>
        <v>1</v>
      </c>
      <c r="L106" s="43">
        <f t="shared" si="25"/>
        <v>1E-3</v>
      </c>
      <c r="M106" s="16">
        <f t="shared" si="26"/>
        <v>1E-3</v>
      </c>
      <c r="N106" s="122"/>
      <c r="O106" s="17">
        <f t="shared" si="21"/>
        <v>0</v>
      </c>
      <c r="P106" s="17">
        <f t="shared" si="16"/>
        <v>0</v>
      </c>
      <c r="Q106" s="2"/>
      <c r="R106" s="14">
        <v>1E-3</v>
      </c>
      <c r="S106" s="14">
        <v>1E-3</v>
      </c>
      <c r="T106" s="14">
        <v>1E-3</v>
      </c>
      <c r="U106" s="14">
        <v>1E-3</v>
      </c>
      <c r="V106" s="15">
        <f t="shared" si="27"/>
        <v>168</v>
      </c>
      <c r="W106" s="15">
        <f t="shared" si="28"/>
        <v>15</v>
      </c>
      <c r="X106" s="15">
        <f t="shared" si="29"/>
        <v>0</v>
      </c>
      <c r="Y106" s="15">
        <f t="shared" si="30"/>
        <v>182</v>
      </c>
      <c r="Z106" s="411"/>
      <c r="AA106" s="411"/>
      <c r="AB106" s="410"/>
      <c r="AC106" s="410"/>
    </row>
    <row r="107" spans="2:29" s="20" customFormat="1" ht="13.5" x14ac:dyDescent="0.35">
      <c r="B107" s="539"/>
      <c r="C107" s="539"/>
      <c r="D107" s="380" t="s">
        <v>237</v>
      </c>
      <c r="E107" s="137" t="s">
        <v>236</v>
      </c>
      <c r="F107" s="14">
        <v>1E-3</v>
      </c>
      <c r="G107" s="14">
        <v>1E-3</v>
      </c>
      <c r="H107" s="468">
        <v>1E-3</v>
      </c>
      <c r="I107" s="151">
        <f t="shared" si="22"/>
        <v>44</v>
      </c>
      <c r="J107" s="151">
        <f t="shared" si="23"/>
        <v>321</v>
      </c>
      <c r="K107" s="151">
        <f t="shared" si="24"/>
        <v>1</v>
      </c>
      <c r="L107" s="43">
        <f t="shared" si="25"/>
        <v>1E-3</v>
      </c>
      <c r="M107" s="16">
        <f t="shared" si="26"/>
        <v>1E-3</v>
      </c>
      <c r="N107" s="122"/>
      <c r="O107" s="17">
        <f t="shared" si="21"/>
        <v>0</v>
      </c>
      <c r="P107" s="17">
        <f t="shared" si="16"/>
        <v>0</v>
      </c>
      <c r="Q107" s="2"/>
      <c r="R107" s="14">
        <v>1E-3</v>
      </c>
      <c r="S107" s="14">
        <v>1E-3</v>
      </c>
      <c r="T107" s="14">
        <v>1E-3</v>
      </c>
      <c r="U107" s="14">
        <v>1E-3</v>
      </c>
      <c r="V107" s="15">
        <f t="shared" si="27"/>
        <v>168</v>
      </c>
      <c r="W107" s="15">
        <f t="shared" si="28"/>
        <v>15</v>
      </c>
      <c r="X107" s="15">
        <f t="shared" si="29"/>
        <v>0</v>
      </c>
      <c r="Y107" s="15">
        <f t="shared" si="30"/>
        <v>182</v>
      </c>
      <c r="Z107" s="411"/>
      <c r="AA107" s="411"/>
      <c r="AB107" s="410"/>
      <c r="AC107" s="410"/>
    </row>
    <row r="108" spans="2:29" s="20" customFormat="1" ht="14.25" customHeight="1" x14ac:dyDescent="0.35">
      <c r="B108" s="539"/>
      <c r="C108" s="539"/>
      <c r="D108" s="380" t="s">
        <v>267</v>
      </c>
      <c r="E108" s="137" t="s">
        <v>266</v>
      </c>
      <c r="F108" s="14">
        <v>1E-3</v>
      </c>
      <c r="G108" s="14">
        <v>1E-3</v>
      </c>
      <c r="H108" s="468">
        <v>1E-3</v>
      </c>
      <c r="I108" s="151">
        <f t="shared" si="22"/>
        <v>44</v>
      </c>
      <c r="J108" s="151">
        <f t="shared" si="23"/>
        <v>321</v>
      </c>
      <c r="K108" s="151">
        <f t="shared" si="24"/>
        <v>1</v>
      </c>
      <c r="L108" s="43">
        <f t="shared" si="25"/>
        <v>1E-3</v>
      </c>
      <c r="M108" s="16">
        <f t="shared" si="26"/>
        <v>1E-3</v>
      </c>
      <c r="N108" s="122"/>
      <c r="O108" s="17">
        <f t="shared" si="21"/>
        <v>0</v>
      </c>
      <c r="P108" s="17">
        <f t="shared" si="16"/>
        <v>0</v>
      </c>
      <c r="Q108" s="2"/>
      <c r="R108" s="14">
        <v>1E-3</v>
      </c>
      <c r="S108" s="14">
        <v>1E-3</v>
      </c>
      <c r="T108" s="14">
        <v>1E-3</v>
      </c>
      <c r="U108" s="14">
        <v>1E-3</v>
      </c>
      <c r="V108" s="15">
        <f t="shared" si="27"/>
        <v>168</v>
      </c>
      <c r="W108" s="15">
        <f t="shared" si="28"/>
        <v>15</v>
      </c>
      <c r="X108" s="15">
        <f t="shared" si="29"/>
        <v>0</v>
      </c>
      <c r="Y108" s="15">
        <f t="shared" si="30"/>
        <v>182</v>
      </c>
      <c r="Z108" s="411"/>
      <c r="AA108" s="411"/>
      <c r="AB108" s="410"/>
      <c r="AC108" s="410"/>
    </row>
    <row r="109" spans="2:29" s="20" customFormat="1" ht="13.5" x14ac:dyDescent="0.35">
      <c r="B109" s="539"/>
      <c r="C109" s="539"/>
      <c r="D109" s="380" t="s">
        <v>269</v>
      </c>
      <c r="E109" s="137" t="s">
        <v>268</v>
      </c>
      <c r="F109" s="14">
        <v>1E-3</v>
      </c>
      <c r="G109" s="14">
        <v>1E-3</v>
      </c>
      <c r="H109" s="468">
        <v>1E-3</v>
      </c>
      <c r="I109" s="151">
        <f t="shared" si="22"/>
        <v>44</v>
      </c>
      <c r="J109" s="151">
        <f t="shared" si="23"/>
        <v>321</v>
      </c>
      <c r="K109" s="151">
        <f t="shared" si="24"/>
        <v>1</v>
      </c>
      <c r="L109" s="43">
        <f t="shared" si="25"/>
        <v>1E-3</v>
      </c>
      <c r="M109" s="16">
        <f t="shared" si="26"/>
        <v>1E-3</v>
      </c>
      <c r="N109" s="122"/>
      <c r="O109" s="17">
        <f t="shared" si="21"/>
        <v>0</v>
      </c>
      <c r="P109" s="17">
        <f t="shared" si="16"/>
        <v>0</v>
      </c>
      <c r="Q109" s="2"/>
      <c r="R109" s="14">
        <v>1E-3</v>
      </c>
      <c r="S109" s="14">
        <v>1E-3</v>
      </c>
      <c r="T109" s="14">
        <v>1E-3</v>
      </c>
      <c r="U109" s="14">
        <v>1E-3</v>
      </c>
      <c r="V109" s="15">
        <f t="shared" si="27"/>
        <v>168</v>
      </c>
      <c r="W109" s="15">
        <f t="shared" si="28"/>
        <v>15</v>
      </c>
      <c r="X109" s="15">
        <f t="shared" si="29"/>
        <v>0</v>
      </c>
      <c r="Y109" s="15">
        <f t="shared" si="30"/>
        <v>182</v>
      </c>
      <c r="Z109" s="411"/>
      <c r="AA109" s="411"/>
      <c r="AB109" s="410"/>
      <c r="AC109" s="410"/>
    </row>
    <row r="110" spans="2:29" s="20" customFormat="1" ht="14.25" customHeight="1" x14ac:dyDescent="0.35">
      <c r="B110" s="539"/>
      <c r="C110" s="539"/>
      <c r="D110" s="380" t="s">
        <v>271</v>
      </c>
      <c r="E110" s="137" t="s">
        <v>270</v>
      </c>
      <c r="F110" s="14">
        <v>1E-3</v>
      </c>
      <c r="G110" s="14">
        <v>1E-3</v>
      </c>
      <c r="H110" s="468">
        <v>1E-3</v>
      </c>
      <c r="I110" s="151">
        <f t="shared" si="22"/>
        <v>44</v>
      </c>
      <c r="J110" s="151">
        <f t="shared" si="23"/>
        <v>321</v>
      </c>
      <c r="K110" s="151">
        <f t="shared" si="24"/>
        <v>1</v>
      </c>
      <c r="L110" s="43">
        <f t="shared" si="25"/>
        <v>1E-3</v>
      </c>
      <c r="M110" s="16">
        <f t="shared" si="26"/>
        <v>1E-3</v>
      </c>
      <c r="N110" s="122"/>
      <c r="O110" s="17">
        <f t="shared" si="21"/>
        <v>0</v>
      </c>
      <c r="P110" s="17">
        <f t="shared" si="16"/>
        <v>0</v>
      </c>
      <c r="Q110" s="2"/>
      <c r="R110" s="14">
        <v>1E-3</v>
      </c>
      <c r="S110" s="14">
        <v>1E-3</v>
      </c>
      <c r="T110" s="14">
        <v>1E-3</v>
      </c>
      <c r="U110" s="14">
        <v>1E-3</v>
      </c>
      <c r="V110" s="15">
        <f t="shared" si="27"/>
        <v>168</v>
      </c>
      <c r="W110" s="15">
        <f t="shared" si="28"/>
        <v>15</v>
      </c>
      <c r="X110" s="15">
        <f t="shared" si="29"/>
        <v>0</v>
      </c>
      <c r="Y110" s="15">
        <f t="shared" si="30"/>
        <v>182</v>
      </c>
      <c r="Z110" s="411"/>
      <c r="AA110" s="411"/>
      <c r="AB110" s="410"/>
      <c r="AC110" s="410"/>
    </row>
    <row r="111" spans="2:29" s="20" customFormat="1" ht="14.25" customHeight="1" x14ac:dyDescent="0.35">
      <c r="B111" s="539"/>
      <c r="C111" s="539"/>
      <c r="D111" s="380" t="s">
        <v>273</v>
      </c>
      <c r="E111" s="137" t="s">
        <v>272</v>
      </c>
      <c r="F111" s="14">
        <v>1E-3</v>
      </c>
      <c r="G111" s="14">
        <v>1E-3</v>
      </c>
      <c r="H111" s="468">
        <v>1E-3</v>
      </c>
      <c r="I111" s="151">
        <f t="shared" si="22"/>
        <v>44</v>
      </c>
      <c r="J111" s="151">
        <f t="shared" si="23"/>
        <v>321</v>
      </c>
      <c r="K111" s="151">
        <f t="shared" si="24"/>
        <v>1</v>
      </c>
      <c r="L111" s="43">
        <f t="shared" si="25"/>
        <v>1E-3</v>
      </c>
      <c r="M111" s="16">
        <f t="shared" si="26"/>
        <v>1E-3</v>
      </c>
      <c r="N111" s="122"/>
      <c r="O111" s="17">
        <f t="shared" si="21"/>
        <v>0</v>
      </c>
      <c r="P111" s="17">
        <f t="shared" si="16"/>
        <v>0</v>
      </c>
      <c r="Q111" s="2"/>
      <c r="R111" s="14">
        <v>1E-3</v>
      </c>
      <c r="S111" s="14">
        <v>1E-3</v>
      </c>
      <c r="T111" s="14">
        <v>1E-3</v>
      </c>
      <c r="U111" s="14">
        <v>1E-3</v>
      </c>
      <c r="V111" s="15">
        <f t="shared" si="27"/>
        <v>168</v>
      </c>
      <c r="W111" s="15">
        <f t="shared" si="28"/>
        <v>15</v>
      </c>
      <c r="X111" s="15">
        <f t="shared" si="29"/>
        <v>0</v>
      </c>
      <c r="Y111" s="15">
        <f t="shared" si="30"/>
        <v>182</v>
      </c>
      <c r="Z111" s="411"/>
      <c r="AA111" s="411"/>
      <c r="AB111" s="410"/>
      <c r="AC111" s="410"/>
    </row>
    <row r="112" spans="2:29" s="20" customFormat="1" ht="25.5" x14ac:dyDescent="0.35">
      <c r="B112" s="539"/>
      <c r="C112" s="539"/>
      <c r="D112" s="380" t="s">
        <v>276</v>
      </c>
      <c r="E112" s="137" t="s">
        <v>275</v>
      </c>
      <c r="F112" s="14">
        <v>1E-3</v>
      </c>
      <c r="G112" s="14">
        <v>1E-3</v>
      </c>
      <c r="H112" s="468">
        <v>1E-3</v>
      </c>
      <c r="I112" s="151">
        <f t="shared" si="22"/>
        <v>44</v>
      </c>
      <c r="J112" s="151">
        <f t="shared" si="23"/>
        <v>321</v>
      </c>
      <c r="K112" s="151">
        <f t="shared" si="24"/>
        <v>1</v>
      </c>
      <c r="L112" s="43">
        <f t="shared" si="25"/>
        <v>1E-3</v>
      </c>
      <c r="M112" s="16">
        <f t="shared" si="26"/>
        <v>1E-3</v>
      </c>
      <c r="N112" s="122"/>
      <c r="O112" s="17">
        <f t="shared" si="21"/>
        <v>0</v>
      </c>
      <c r="P112" s="17">
        <f t="shared" si="16"/>
        <v>0</v>
      </c>
      <c r="Q112" s="2"/>
      <c r="R112" s="14">
        <v>1E-3</v>
      </c>
      <c r="S112" s="14">
        <v>1E-3</v>
      </c>
      <c r="T112" s="14">
        <v>1E-3</v>
      </c>
      <c r="U112" s="14">
        <v>1E-3</v>
      </c>
      <c r="V112" s="15">
        <f t="shared" si="27"/>
        <v>168</v>
      </c>
      <c r="W112" s="15">
        <f t="shared" si="28"/>
        <v>15</v>
      </c>
      <c r="X112" s="15">
        <f t="shared" si="29"/>
        <v>0</v>
      </c>
      <c r="Y112" s="15">
        <f t="shared" si="30"/>
        <v>182</v>
      </c>
      <c r="Z112" s="411"/>
      <c r="AA112" s="411"/>
      <c r="AB112" s="410"/>
      <c r="AC112" s="410"/>
    </row>
    <row r="113" spans="2:29" s="20" customFormat="1" ht="25.5" x14ac:dyDescent="0.35">
      <c r="B113" s="539"/>
      <c r="C113" s="539"/>
      <c r="D113" s="380" t="s">
        <v>285</v>
      </c>
      <c r="E113" s="137" t="s">
        <v>284</v>
      </c>
      <c r="F113" s="14">
        <v>1E-3</v>
      </c>
      <c r="G113" s="14">
        <v>1E-3</v>
      </c>
      <c r="H113" s="468">
        <v>1E-3</v>
      </c>
      <c r="I113" s="151">
        <f t="shared" si="22"/>
        <v>44</v>
      </c>
      <c r="J113" s="151">
        <f t="shared" si="23"/>
        <v>321</v>
      </c>
      <c r="K113" s="151">
        <f t="shared" si="24"/>
        <v>1</v>
      </c>
      <c r="L113" s="43">
        <f t="shared" si="25"/>
        <v>1E-3</v>
      </c>
      <c r="M113" s="16">
        <f t="shared" si="26"/>
        <v>1E-3</v>
      </c>
      <c r="N113" s="122"/>
      <c r="O113" s="17">
        <f t="shared" si="21"/>
        <v>0</v>
      </c>
      <c r="P113" s="17">
        <f t="shared" si="16"/>
        <v>0</v>
      </c>
      <c r="Q113" s="2"/>
      <c r="R113" s="14">
        <v>1E-3</v>
      </c>
      <c r="S113" s="14">
        <v>1E-3</v>
      </c>
      <c r="T113" s="14">
        <v>1E-3</v>
      </c>
      <c r="U113" s="14">
        <v>1E-3</v>
      </c>
      <c r="V113" s="15">
        <f t="shared" si="27"/>
        <v>168</v>
      </c>
      <c r="W113" s="15">
        <f t="shared" si="28"/>
        <v>15</v>
      </c>
      <c r="X113" s="15">
        <f t="shared" si="29"/>
        <v>0</v>
      </c>
      <c r="Y113" s="15">
        <f t="shared" si="30"/>
        <v>182</v>
      </c>
      <c r="Z113" s="411"/>
      <c r="AA113" s="411"/>
      <c r="AB113" s="410"/>
      <c r="AC113" s="410"/>
    </row>
    <row r="114" spans="2:29" s="20" customFormat="1" ht="13.5" x14ac:dyDescent="0.35">
      <c r="B114" s="539"/>
      <c r="C114" s="539"/>
      <c r="D114" s="380" t="s">
        <v>287</v>
      </c>
      <c r="E114" s="137" t="s">
        <v>286</v>
      </c>
      <c r="F114" s="14">
        <v>1E-3</v>
      </c>
      <c r="G114" s="14">
        <v>1E-3</v>
      </c>
      <c r="H114" s="468">
        <v>1E-3</v>
      </c>
      <c r="I114" s="151">
        <f t="shared" si="22"/>
        <v>44</v>
      </c>
      <c r="J114" s="151">
        <f t="shared" si="23"/>
        <v>321</v>
      </c>
      <c r="K114" s="151">
        <f t="shared" si="24"/>
        <v>1</v>
      </c>
      <c r="L114" s="43">
        <f t="shared" si="25"/>
        <v>1E-3</v>
      </c>
      <c r="M114" s="16">
        <f t="shared" si="26"/>
        <v>1E-3</v>
      </c>
      <c r="N114" s="122"/>
      <c r="O114" s="17">
        <f t="shared" si="21"/>
        <v>0</v>
      </c>
      <c r="P114" s="17">
        <f t="shared" si="16"/>
        <v>0</v>
      </c>
      <c r="Q114" s="2"/>
      <c r="R114" s="14">
        <v>1E-3</v>
      </c>
      <c r="S114" s="14">
        <v>1E-3</v>
      </c>
      <c r="T114" s="14">
        <v>1E-3</v>
      </c>
      <c r="U114" s="14">
        <v>1E-3</v>
      </c>
      <c r="V114" s="15">
        <f t="shared" si="27"/>
        <v>168</v>
      </c>
      <c r="W114" s="15">
        <f t="shared" si="28"/>
        <v>15</v>
      </c>
      <c r="X114" s="15">
        <f t="shared" si="29"/>
        <v>0</v>
      </c>
      <c r="Y114" s="15">
        <f t="shared" si="30"/>
        <v>182</v>
      </c>
      <c r="Z114" s="411"/>
      <c r="AA114" s="411"/>
      <c r="AB114" s="410"/>
      <c r="AC114" s="410"/>
    </row>
    <row r="115" spans="2:29" s="20" customFormat="1" ht="14.25" customHeight="1" x14ac:dyDescent="0.35">
      <c r="B115" s="539"/>
      <c r="C115" s="539"/>
      <c r="D115" s="380" t="s">
        <v>289</v>
      </c>
      <c r="E115" s="137" t="s">
        <v>288</v>
      </c>
      <c r="F115" s="14">
        <v>1E-3</v>
      </c>
      <c r="G115" s="14">
        <v>1E-3</v>
      </c>
      <c r="H115" s="468">
        <v>1E-3</v>
      </c>
      <c r="I115" s="151">
        <f t="shared" si="22"/>
        <v>44</v>
      </c>
      <c r="J115" s="151">
        <f t="shared" si="23"/>
        <v>321</v>
      </c>
      <c r="K115" s="151">
        <f t="shared" si="24"/>
        <v>1</v>
      </c>
      <c r="L115" s="43">
        <f t="shared" si="25"/>
        <v>1E-3</v>
      </c>
      <c r="M115" s="16">
        <f t="shared" si="26"/>
        <v>1E-3</v>
      </c>
      <c r="N115" s="122"/>
      <c r="O115" s="17">
        <f t="shared" si="21"/>
        <v>0</v>
      </c>
      <c r="P115" s="17">
        <f t="shared" si="16"/>
        <v>0</v>
      </c>
      <c r="Q115" s="2"/>
      <c r="R115" s="14">
        <v>1E-3</v>
      </c>
      <c r="S115" s="14">
        <v>1E-3</v>
      </c>
      <c r="T115" s="14">
        <v>1E-3</v>
      </c>
      <c r="U115" s="14">
        <v>1E-3</v>
      </c>
      <c r="V115" s="15">
        <f t="shared" si="27"/>
        <v>168</v>
      </c>
      <c r="W115" s="15">
        <f t="shared" si="28"/>
        <v>15</v>
      </c>
      <c r="X115" s="15">
        <f t="shared" si="29"/>
        <v>0</v>
      </c>
      <c r="Y115" s="15">
        <f t="shared" si="30"/>
        <v>182</v>
      </c>
      <c r="Z115" s="411"/>
      <c r="AA115" s="411"/>
      <c r="AB115" s="410"/>
      <c r="AC115" s="410"/>
    </row>
    <row r="116" spans="2:29" s="20" customFormat="1" ht="13.5" x14ac:dyDescent="0.35">
      <c r="B116" s="539"/>
      <c r="C116" s="539"/>
      <c r="D116" s="380" t="s">
        <v>291</v>
      </c>
      <c r="E116" s="137" t="s">
        <v>290</v>
      </c>
      <c r="F116" s="14">
        <v>1E-3</v>
      </c>
      <c r="G116" s="14">
        <v>1E-3</v>
      </c>
      <c r="H116" s="468">
        <v>1E-3</v>
      </c>
      <c r="I116" s="151">
        <f t="shared" si="22"/>
        <v>44</v>
      </c>
      <c r="J116" s="151">
        <f t="shared" si="23"/>
        <v>321</v>
      </c>
      <c r="K116" s="151">
        <f t="shared" si="24"/>
        <v>1</v>
      </c>
      <c r="L116" s="43">
        <f t="shared" si="25"/>
        <v>1E-3</v>
      </c>
      <c r="M116" s="16">
        <f t="shared" si="26"/>
        <v>1E-3</v>
      </c>
      <c r="N116" s="122"/>
      <c r="O116" s="17">
        <f t="shared" si="21"/>
        <v>0</v>
      </c>
      <c r="P116" s="17">
        <f t="shared" si="16"/>
        <v>0</v>
      </c>
      <c r="Q116" s="2"/>
      <c r="R116" s="14">
        <v>1E-3</v>
      </c>
      <c r="S116" s="14">
        <v>1E-3</v>
      </c>
      <c r="T116" s="14">
        <v>1E-3</v>
      </c>
      <c r="U116" s="14">
        <v>1E-3</v>
      </c>
      <c r="V116" s="15">
        <f t="shared" si="27"/>
        <v>168</v>
      </c>
      <c r="W116" s="15">
        <f t="shared" si="28"/>
        <v>15</v>
      </c>
      <c r="X116" s="15">
        <f t="shared" si="29"/>
        <v>0</v>
      </c>
      <c r="Y116" s="15">
        <f t="shared" si="30"/>
        <v>182</v>
      </c>
      <c r="Z116" s="411"/>
      <c r="AA116" s="411"/>
      <c r="AB116" s="410"/>
      <c r="AC116" s="410"/>
    </row>
    <row r="117" spans="2:29" s="20" customFormat="1" ht="25.5" x14ac:dyDescent="0.35">
      <c r="B117" s="539"/>
      <c r="C117" s="539"/>
      <c r="D117" s="380" t="s">
        <v>294</v>
      </c>
      <c r="E117" s="137" t="s">
        <v>293</v>
      </c>
      <c r="F117" s="14">
        <v>1E-3</v>
      </c>
      <c r="G117" s="14">
        <v>1E-3</v>
      </c>
      <c r="H117" s="468">
        <v>1E-3</v>
      </c>
      <c r="I117" s="151">
        <f t="shared" si="22"/>
        <v>44</v>
      </c>
      <c r="J117" s="151">
        <f t="shared" si="23"/>
        <v>321</v>
      </c>
      <c r="K117" s="151">
        <f t="shared" si="24"/>
        <v>1</v>
      </c>
      <c r="L117" s="43">
        <f t="shared" si="25"/>
        <v>1E-3</v>
      </c>
      <c r="M117" s="16">
        <f t="shared" si="26"/>
        <v>1E-3</v>
      </c>
      <c r="N117" s="122"/>
      <c r="O117" s="17">
        <f t="shared" si="21"/>
        <v>0</v>
      </c>
      <c r="P117" s="17">
        <f t="shared" si="16"/>
        <v>0</v>
      </c>
      <c r="Q117" s="2"/>
      <c r="R117" s="14">
        <v>1E-3</v>
      </c>
      <c r="S117" s="14">
        <v>1E-3</v>
      </c>
      <c r="T117" s="14">
        <v>1E-3</v>
      </c>
      <c r="U117" s="14">
        <v>1E-3</v>
      </c>
      <c r="V117" s="15">
        <f t="shared" si="27"/>
        <v>168</v>
      </c>
      <c r="W117" s="15">
        <f t="shared" si="28"/>
        <v>15</v>
      </c>
      <c r="X117" s="15">
        <f t="shared" si="29"/>
        <v>0</v>
      </c>
      <c r="Y117" s="15">
        <f t="shared" si="30"/>
        <v>182</v>
      </c>
      <c r="Z117" s="411"/>
      <c r="AA117" s="411"/>
      <c r="AB117" s="410"/>
      <c r="AC117" s="410"/>
    </row>
    <row r="118" spans="2:29" s="20" customFormat="1" ht="13.5" x14ac:dyDescent="0.35">
      <c r="B118" s="539"/>
      <c r="C118" s="539"/>
      <c r="D118" s="380" t="s">
        <v>305</v>
      </c>
      <c r="E118" s="137" t="s">
        <v>304</v>
      </c>
      <c r="F118" s="14">
        <v>1E-3</v>
      </c>
      <c r="G118" s="14">
        <v>1E-3</v>
      </c>
      <c r="H118" s="468">
        <v>1E-3</v>
      </c>
      <c r="I118" s="151">
        <f t="shared" si="22"/>
        <v>44</v>
      </c>
      <c r="J118" s="151">
        <f t="shared" si="23"/>
        <v>321</v>
      </c>
      <c r="K118" s="151">
        <f t="shared" si="24"/>
        <v>1</v>
      </c>
      <c r="L118" s="43">
        <f t="shared" si="25"/>
        <v>1E-3</v>
      </c>
      <c r="M118" s="16">
        <f t="shared" si="26"/>
        <v>1E-3</v>
      </c>
      <c r="N118" s="122"/>
      <c r="O118" s="17">
        <f t="shared" si="21"/>
        <v>0</v>
      </c>
      <c r="P118" s="17">
        <f t="shared" si="16"/>
        <v>0</v>
      </c>
      <c r="Q118" s="2"/>
      <c r="R118" s="14">
        <v>1E-3</v>
      </c>
      <c r="S118" s="14">
        <v>1E-3</v>
      </c>
      <c r="T118" s="14">
        <v>1E-3</v>
      </c>
      <c r="U118" s="14">
        <v>1E-3</v>
      </c>
      <c r="V118" s="15">
        <f t="shared" si="27"/>
        <v>168</v>
      </c>
      <c r="W118" s="15">
        <f t="shared" si="28"/>
        <v>15</v>
      </c>
      <c r="X118" s="15">
        <f t="shared" si="29"/>
        <v>0</v>
      </c>
      <c r="Y118" s="15">
        <f t="shared" si="30"/>
        <v>182</v>
      </c>
      <c r="Z118" s="411"/>
      <c r="AA118" s="411"/>
      <c r="AB118" s="410"/>
      <c r="AC118" s="410"/>
    </row>
    <row r="119" spans="2:29" s="20" customFormat="1" ht="13.5" x14ac:dyDescent="0.35">
      <c r="B119" s="539"/>
      <c r="C119" s="539"/>
      <c r="D119" s="380" t="s">
        <v>318</v>
      </c>
      <c r="E119" s="137" t="s">
        <v>317</v>
      </c>
      <c r="F119" s="14">
        <v>1E-3</v>
      </c>
      <c r="G119" s="14">
        <v>1E-3</v>
      </c>
      <c r="H119" s="468">
        <v>1E-3</v>
      </c>
      <c r="I119" s="151">
        <f t="shared" si="22"/>
        <v>44</v>
      </c>
      <c r="J119" s="151">
        <f t="shared" si="23"/>
        <v>321</v>
      </c>
      <c r="K119" s="151">
        <f t="shared" si="24"/>
        <v>1</v>
      </c>
      <c r="L119" s="43">
        <f t="shared" si="25"/>
        <v>1E-3</v>
      </c>
      <c r="M119" s="16">
        <f t="shared" si="26"/>
        <v>1E-3</v>
      </c>
      <c r="N119" s="122"/>
      <c r="O119" s="17">
        <f t="shared" si="21"/>
        <v>0</v>
      </c>
      <c r="P119" s="17">
        <f t="shared" si="16"/>
        <v>0</v>
      </c>
      <c r="Q119" s="2"/>
      <c r="R119" s="14">
        <v>1E-3</v>
      </c>
      <c r="S119" s="14">
        <v>1E-3</v>
      </c>
      <c r="T119" s="14">
        <v>1E-3</v>
      </c>
      <c r="U119" s="14">
        <v>1E-3</v>
      </c>
      <c r="V119" s="15">
        <f t="shared" si="27"/>
        <v>168</v>
      </c>
      <c r="W119" s="15">
        <f t="shared" si="28"/>
        <v>15</v>
      </c>
      <c r="X119" s="15">
        <f t="shared" si="29"/>
        <v>0</v>
      </c>
      <c r="Y119" s="15">
        <f t="shared" si="30"/>
        <v>182</v>
      </c>
      <c r="Z119" s="411"/>
      <c r="AA119" s="411"/>
      <c r="AB119" s="410"/>
      <c r="AC119" s="410"/>
    </row>
    <row r="120" spans="2:29" s="20" customFormat="1" ht="25.5" x14ac:dyDescent="0.35">
      <c r="B120" s="539"/>
      <c r="C120" s="539"/>
      <c r="D120" s="380" t="s">
        <v>321</v>
      </c>
      <c r="E120" s="137" t="s">
        <v>320</v>
      </c>
      <c r="F120" s="14">
        <v>1E-3</v>
      </c>
      <c r="G120" s="14">
        <v>1E-3</v>
      </c>
      <c r="H120" s="468">
        <v>1E-3</v>
      </c>
      <c r="I120" s="151">
        <f t="shared" si="22"/>
        <v>44</v>
      </c>
      <c r="J120" s="151">
        <f t="shared" si="23"/>
        <v>321</v>
      </c>
      <c r="K120" s="151">
        <f t="shared" si="24"/>
        <v>1</v>
      </c>
      <c r="L120" s="43">
        <f t="shared" si="25"/>
        <v>1E-3</v>
      </c>
      <c r="M120" s="16">
        <f t="shared" si="26"/>
        <v>1E-3</v>
      </c>
      <c r="N120" s="122"/>
      <c r="O120" s="17">
        <f t="shared" si="21"/>
        <v>0</v>
      </c>
      <c r="P120" s="17">
        <f t="shared" si="16"/>
        <v>0</v>
      </c>
      <c r="Q120" s="2"/>
      <c r="R120" s="14">
        <v>1E-3</v>
      </c>
      <c r="S120" s="14">
        <v>1E-3</v>
      </c>
      <c r="T120" s="14">
        <v>1E-3</v>
      </c>
      <c r="U120" s="14">
        <v>1E-3</v>
      </c>
      <c r="V120" s="15">
        <f t="shared" si="27"/>
        <v>168</v>
      </c>
      <c r="W120" s="15">
        <f t="shared" si="28"/>
        <v>15</v>
      </c>
      <c r="X120" s="15">
        <f t="shared" si="29"/>
        <v>0</v>
      </c>
      <c r="Y120" s="15">
        <f t="shared" si="30"/>
        <v>182</v>
      </c>
      <c r="Z120" s="411"/>
      <c r="AA120" s="411"/>
      <c r="AB120" s="410"/>
      <c r="AC120" s="410"/>
    </row>
    <row r="121" spans="2:29" s="20" customFormat="1" ht="13.5" x14ac:dyDescent="0.35">
      <c r="B121" s="539"/>
      <c r="C121" s="539"/>
      <c r="D121" s="380" t="s">
        <v>325</v>
      </c>
      <c r="E121" s="137" t="s">
        <v>324</v>
      </c>
      <c r="F121" s="14">
        <v>1E-3</v>
      </c>
      <c r="G121" s="14">
        <v>1E-3</v>
      </c>
      <c r="H121" s="468">
        <v>1E-3</v>
      </c>
      <c r="I121" s="151">
        <f t="shared" si="22"/>
        <v>44</v>
      </c>
      <c r="J121" s="151">
        <f t="shared" si="23"/>
        <v>321</v>
      </c>
      <c r="K121" s="151">
        <f t="shared" si="24"/>
        <v>1</v>
      </c>
      <c r="L121" s="43">
        <f t="shared" si="25"/>
        <v>1E-3</v>
      </c>
      <c r="M121" s="16">
        <f t="shared" si="26"/>
        <v>1E-3</v>
      </c>
      <c r="N121" s="122"/>
      <c r="O121" s="17">
        <f t="shared" si="21"/>
        <v>0</v>
      </c>
      <c r="P121" s="17">
        <f t="shared" si="16"/>
        <v>0</v>
      </c>
      <c r="Q121" s="2"/>
      <c r="R121" s="14">
        <v>1E-3</v>
      </c>
      <c r="S121" s="14">
        <v>1E-3</v>
      </c>
      <c r="T121" s="14">
        <v>1E-3</v>
      </c>
      <c r="U121" s="14">
        <v>1E-3</v>
      </c>
      <c r="V121" s="15">
        <f t="shared" si="27"/>
        <v>168</v>
      </c>
      <c r="W121" s="15">
        <f t="shared" si="28"/>
        <v>15</v>
      </c>
      <c r="X121" s="15">
        <f t="shared" si="29"/>
        <v>0</v>
      </c>
      <c r="Y121" s="15">
        <f t="shared" si="30"/>
        <v>182</v>
      </c>
      <c r="Z121" s="411"/>
      <c r="AA121" s="411"/>
      <c r="AB121" s="410"/>
      <c r="AC121" s="410"/>
    </row>
    <row r="122" spans="2:29" s="20" customFormat="1" ht="33.75" customHeight="1" x14ac:dyDescent="0.35">
      <c r="B122" s="539"/>
      <c r="C122" s="539"/>
      <c r="D122" s="380" t="s">
        <v>327</v>
      </c>
      <c r="E122" s="137" t="s">
        <v>326</v>
      </c>
      <c r="F122" s="14">
        <v>1E-3</v>
      </c>
      <c r="G122" s="14">
        <v>1E-3</v>
      </c>
      <c r="H122" s="468">
        <v>1E-3</v>
      </c>
      <c r="I122" s="151">
        <f t="shared" si="22"/>
        <v>44</v>
      </c>
      <c r="J122" s="151">
        <f t="shared" si="23"/>
        <v>321</v>
      </c>
      <c r="K122" s="151">
        <f t="shared" si="24"/>
        <v>1</v>
      </c>
      <c r="L122" s="43">
        <f t="shared" si="25"/>
        <v>1E-3</v>
      </c>
      <c r="M122" s="16">
        <f t="shared" si="26"/>
        <v>1E-3</v>
      </c>
      <c r="N122" s="122"/>
      <c r="O122" s="17">
        <f t="shared" si="21"/>
        <v>0</v>
      </c>
      <c r="P122" s="17">
        <f t="shared" si="16"/>
        <v>0</v>
      </c>
      <c r="Q122" s="2"/>
      <c r="R122" s="14">
        <v>1E-3</v>
      </c>
      <c r="S122" s="14">
        <v>1E-3</v>
      </c>
      <c r="T122" s="14">
        <v>1E-3</v>
      </c>
      <c r="U122" s="14">
        <v>1E-3</v>
      </c>
      <c r="V122" s="15">
        <f t="shared" si="27"/>
        <v>168</v>
      </c>
      <c r="W122" s="15">
        <f t="shared" si="28"/>
        <v>15</v>
      </c>
      <c r="X122" s="15">
        <f t="shared" si="29"/>
        <v>0</v>
      </c>
      <c r="Y122" s="15">
        <f t="shared" si="30"/>
        <v>182</v>
      </c>
      <c r="Z122" s="411"/>
      <c r="AA122" s="411"/>
      <c r="AB122" s="410"/>
      <c r="AC122" s="410"/>
    </row>
    <row r="123" spans="2:29" s="20" customFormat="1" ht="26.25" customHeight="1" x14ac:dyDescent="0.35">
      <c r="B123" s="539"/>
      <c r="C123" s="539"/>
      <c r="D123" s="380" t="s">
        <v>333</v>
      </c>
      <c r="E123" s="137" t="s">
        <v>332</v>
      </c>
      <c r="F123" s="14">
        <v>1E-3</v>
      </c>
      <c r="G123" s="14">
        <v>1E-3</v>
      </c>
      <c r="H123" s="468">
        <v>1E-3</v>
      </c>
      <c r="I123" s="151">
        <f t="shared" si="22"/>
        <v>44</v>
      </c>
      <c r="J123" s="151">
        <f t="shared" si="23"/>
        <v>321</v>
      </c>
      <c r="K123" s="151">
        <f t="shared" si="24"/>
        <v>1</v>
      </c>
      <c r="L123" s="43">
        <f t="shared" si="25"/>
        <v>1E-3</v>
      </c>
      <c r="M123" s="16">
        <f t="shared" si="26"/>
        <v>1E-3</v>
      </c>
      <c r="N123" s="122"/>
      <c r="O123" s="17">
        <f t="shared" si="21"/>
        <v>0</v>
      </c>
      <c r="P123" s="17">
        <f t="shared" si="16"/>
        <v>0</v>
      </c>
      <c r="Q123" s="2"/>
      <c r="R123" s="14">
        <v>1E-3</v>
      </c>
      <c r="S123" s="14">
        <v>1E-3</v>
      </c>
      <c r="T123" s="14">
        <v>1E-3</v>
      </c>
      <c r="U123" s="14">
        <v>1E-3</v>
      </c>
      <c r="V123" s="15">
        <f t="shared" si="27"/>
        <v>168</v>
      </c>
      <c r="W123" s="15">
        <f t="shared" si="28"/>
        <v>15</v>
      </c>
      <c r="X123" s="15">
        <f t="shared" si="29"/>
        <v>0</v>
      </c>
      <c r="Y123" s="15">
        <f t="shared" si="30"/>
        <v>182</v>
      </c>
      <c r="Z123" s="411"/>
      <c r="AA123" s="411"/>
      <c r="AB123" s="410"/>
      <c r="AC123" s="410"/>
    </row>
    <row r="124" spans="2:29" s="20" customFormat="1" ht="14.25" customHeight="1" x14ac:dyDescent="0.35">
      <c r="B124" s="539"/>
      <c r="C124" s="539"/>
      <c r="D124" s="380" t="s">
        <v>349</v>
      </c>
      <c r="E124" s="137" t="s">
        <v>348</v>
      </c>
      <c r="F124" s="14">
        <v>1E-3</v>
      </c>
      <c r="G124" s="14">
        <v>1E-3</v>
      </c>
      <c r="H124" s="468">
        <v>1E-3</v>
      </c>
      <c r="I124" s="151">
        <f t="shared" si="22"/>
        <v>44</v>
      </c>
      <c r="J124" s="151">
        <f t="shared" si="23"/>
        <v>321</v>
      </c>
      <c r="K124" s="151">
        <f t="shared" si="24"/>
        <v>1</v>
      </c>
      <c r="L124" s="43">
        <f t="shared" si="25"/>
        <v>1E-3</v>
      </c>
      <c r="M124" s="16">
        <f t="shared" si="26"/>
        <v>1E-3</v>
      </c>
      <c r="N124" s="122"/>
      <c r="O124" s="17">
        <f t="shared" si="21"/>
        <v>0</v>
      </c>
      <c r="P124" s="17">
        <f t="shared" si="16"/>
        <v>0</v>
      </c>
      <c r="Q124" s="2"/>
      <c r="R124" s="14">
        <v>1E-3</v>
      </c>
      <c r="S124" s="14">
        <v>1E-3</v>
      </c>
      <c r="T124" s="14">
        <v>1E-3</v>
      </c>
      <c r="U124" s="14">
        <v>1E-3</v>
      </c>
      <c r="V124" s="15">
        <f t="shared" si="27"/>
        <v>168</v>
      </c>
      <c r="W124" s="15">
        <f t="shared" si="28"/>
        <v>15</v>
      </c>
      <c r="X124" s="15">
        <f t="shared" si="29"/>
        <v>0</v>
      </c>
      <c r="Y124" s="15">
        <f t="shared" si="30"/>
        <v>182</v>
      </c>
      <c r="Z124" s="411"/>
      <c r="AA124" s="411"/>
      <c r="AB124" s="410"/>
      <c r="AC124" s="410"/>
    </row>
    <row r="125" spans="2:29" s="20" customFormat="1" ht="14.25" customHeight="1" x14ac:dyDescent="0.35">
      <c r="B125" s="539"/>
      <c r="C125" s="539"/>
      <c r="D125" s="380" t="s">
        <v>353</v>
      </c>
      <c r="E125" s="137" t="s">
        <v>352</v>
      </c>
      <c r="F125" s="14">
        <v>1E-3</v>
      </c>
      <c r="G125" s="14">
        <v>1E-3</v>
      </c>
      <c r="H125" s="468">
        <v>1E-3</v>
      </c>
      <c r="I125" s="151">
        <f t="shared" si="22"/>
        <v>44</v>
      </c>
      <c r="J125" s="151">
        <f t="shared" si="23"/>
        <v>321</v>
      </c>
      <c r="K125" s="151">
        <f t="shared" si="24"/>
        <v>1</v>
      </c>
      <c r="L125" s="43">
        <f t="shared" si="25"/>
        <v>1E-3</v>
      </c>
      <c r="M125" s="16">
        <f t="shared" si="26"/>
        <v>1E-3</v>
      </c>
      <c r="N125" s="122"/>
      <c r="O125" s="17">
        <f t="shared" si="21"/>
        <v>0</v>
      </c>
      <c r="P125" s="17">
        <f t="shared" si="16"/>
        <v>0</v>
      </c>
      <c r="Q125" s="2"/>
      <c r="R125" s="14">
        <v>1E-3</v>
      </c>
      <c r="S125" s="14">
        <v>1E-3</v>
      </c>
      <c r="T125" s="14">
        <v>1E-3</v>
      </c>
      <c r="U125" s="14">
        <v>1E-3</v>
      </c>
      <c r="V125" s="15">
        <f t="shared" si="27"/>
        <v>168</v>
      </c>
      <c r="W125" s="15">
        <f t="shared" si="28"/>
        <v>15</v>
      </c>
      <c r="X125" s="15">
        <f t="shared" si="29"/>
        <v>0</v>
      </c>
      <c r="Y125" s="15">
        <f t="shared" si="30"/>
        <v>182</v>
      </c>
      <c r="Z125" s="411"/>
      <c r="AA125" s="411"/>
      <c r="AB125" s="410"/>
      <c r="AC125" s="410"/>
    </row>
    <row r="126" spans="2:29" s="20" customFormat="1" ht="14.25" customHeight="1" x14ac:dyDescent="0.35">
      <c r="B126" s="539"/>
      <c r="C126" s="539"/>
      <c r="D126" s="380" t="s">
        <v>356</v>
      </c>
      <c r="E126" s="137" t="s">
        <v>355</v>
      </c>
      <c r="F126" s="14">
        <v>1E-3</v>
      </c>
      <c r="G126" s="14">
        <v>1E-3</v>
      </c>
      <c r="H126" s="468">
        <v>1E-3</v>
      </c>
      <c r="I126" s="151">
        <f t="shared" si="22"/>
        <v>44</v>
      </c>
      <c r="J126" s="151">
        <f t="shared" si="23"/>
        <v>321</v>
      </c>
      <c r="K126" s="151">
        <f t="shared" si="24"/>
        <v>1</v>
      </c>
      <c r="L126" s="43">
        <f t="shared" si="25"/>
        <v>1E-3</v>
      </c>
      <c r="M126" s="16">
        <f t="shared" si="26"/>
        <v>1E-3</v>
      </c>
      <c r="N126" s="122"/>
      <c r="O126" s="17">
        <f t="shared" si="21"/>
        <v>0</v>
      </c>
      <c r="P126" s="17">
        <f t="shared" si="16"/>
        <v>0</v>
      </c>
      <c r="Q126" s="2"/>
      <c r="R126" s="14">
        <v>1E-3</v>
      </c>
      <c r="S126" s="14">
        <v>1E-3</v>
      </c>
      <c r="T126" s="14">
        <v>1E-3</v>
      </c>
      <c r="U126" s="14">
        <v>1E-3</v>
      </c>
      <c r="V126" s="15">
        <f t="shared" si="27"/>
        <v>168</v>
      </c>
      <c r="W126" s="15">
        <f t="shared" si="28"/>
        <v>15</v>
      </c>
      <c r="X126" s="15">
        <f t="shared" si="29"/>
        <v>0</v>
      </c>
      <c r="Y126" s="15">
        <f t="shared" si="30"/>
        <v>182</v>
      </c>
      <c r="Z126" s="411"/>
      <c r="AA126" s="411"/>
      <c r="AB126" s="410"/>
      <c r="AC126" s="410"/>
    </row>
    <row r="127" spans="2:29" s="20" customFormat="1" ht="25.5" x14ac:dyDescent="0.35">
      <c r="B127" s="539"/>
      <c r="C127" s="539"/>
      <c r="D127" s="380" t="s">
        <v>359</v>
      </c>
      <c r="E127" s="137" t="s">
        <v>358</v>
      </c>
      <c r="F127" s="14">
        <v>1E-3</v>
      </c>
      <c r="G127" s="14">
        <v>1E-3</v>
      </c>
      <c r="H127" s="468">
        <v>1E-3</v>
      </c>
      <c r="I127" s="151">
        <f t="shared" ref="I127:I142" si="31">$G$14-$F$14</f>
        <v>44</v>
      </c>
      <c r="J127" s="151">
        <f t="shared" ref="J127:J142" si="32">$H$14-$G$14</f>
        <v>321</v>
      </c>
      <c r="K127" s="151">
        <f t="shared" ref="K127:K142" si="33">$F$6+1-$H$14</f>
        <v>1</v>
      </c>
      <c r="L127" s="43">
        <f t="shared" ref="L127:L142" si="34">((R127*V127)+(S127*W127)+(T127*X127)+(U127*Y127))/$F$8</f>
        <v>1E-3</v>
      </c>
      <c r="M127" s="16">
        <f t="shared" ref="M127:M142" si="35">((F127*I127)+(G127*J127)+(H127*K127))/$F$7</f>
        <v>1E-3</v>
      </c>
      <c r="N127" s="122"/>
      <c r="O127" s="17">
        <f t="shared" si="21"/>
        <v>0</v>
      </c>
      <c r="P127" s="17">
        <f t="shared" ref="P127:P190" si="36">IF(L127=0,"0%",M127/L127-1)</f>
        <v>0</v>
      </c>
      <c r="Q127" s="2"/>
      <c r="R127" s="14">
        <v>1E-3</v>
      </c>
      <c r="S127" s="14">
        <v>1E-3</v>
      </c>
      <c r="T127" s="14">
        <v>1E-3</v>
      </c>
      <c r="U127" s="14">
        <v>1E-3</v>
      </c>
      <c r="V127" s="15">
        <f t="shared" ref="V127:V142" si="37">$S$14-$R$14</f>
        <v>168</v>
      </c>
      <c r="W127" s="15">
        <f t="shared" ref="W127:W142" si="38">$T$14-$S$14</f>
        <v>15</v>
      </c>
      <c r="X127" s="15">
        <f t="shared" ref="X127:X142" si="39">$U$14-$T$14</f>
        <v>0</v>
      </c>
      <c r="Y127" s="15">
        <f t="shared" ref="Y127:Y142" si="40">$F$9+1-$U$14</f>
        <v>182</v>
      </c>
      <c r="Z127" s="411"/>
      <c r="AA127" s="411"/>
      <c r="AB127" s="410"/>
      <c r="AC127" s="410"/>
    </row>
    <row r="128" spans="2:29" s="20" customFormat="1" ht="25.5" x14ac:dyDescent="0.35">
      <c r="B128" s="539"/>
      <c r="C128" s="539"/>
      <c r="D128" s="380" t="s">
        <v>363</v>
      </c>
      <c r="E128" s="137" t="s">
        <v>362</v>
      </c>
      <c r="F128" s="14">
        <v>1E-3</v>
      </c>
      <c r="G128" s="14">
        <v>1E-3</v>
      </c>
      <c r="H128" s="468">
        <v>1E-3</v>
      </c>
      <c r="I128" s="151">
        <f t="shared" si="31"/>
        <v>44</v>
      </c>
      <c r="J128" s="151">
        <f t="shared" si="32"/>
        <v>321</v>
      </c>
      <c r="K128" s="151">
        <f t="shared" si="33"/>
        <v>1</v>
      </c>
      <c r="L128" s="43">
        <f t="shared" si="34"/>
        <v>1E-3</v>
      </c>
      <c r="M128" s="16">
        <f t="shared" si="35"/>
        <v>1E-3</v>
      </c>
      <c r="N128" s="122"/>
      <c r="O128" s="17">
        <f t="shared" ref="O128:O191" si="41">IFERROR(N128/$O$199,0)</f>
        <v>0</v>
      </c>
      <c r="P128" s="17">
        <f t="shared" si="36"/>
        <v>0</v>
      </c>
      <c r="Q128" s="2"/>
      <c r="R128" s="14">
        <v>1E-3</v>
      </c>
      <c r="S128" s="14">
        <v>1E-3</v>
      </c>
      <c r="T128" s="14">
        <v>1E-3</v>
      </c>
      <c r="U128" s="14">
        <v>1E-3</v>
      </c>
      <c r="V128" s="15">
        <f t="shared" si="37"/>
        <v>168</v>
      </c>
      <c r="W128" s="15">
        <f t="shared" si="38"/>
        <v>15</v>
      </c>
      <c r="X128" s="15">
        <f t="shared" si="39"/>
        <v>0</v>
      </c>
      <c r="Y128" s="15">
        <f t="shared" si="40"/>
        <v>182</v>
      </c>
      <c r="Z128" s="411"/>
      <c r="AA128" s="411"/>
      <c r="AB128" s="410"/>
      <c r="AC128" s="410"/>
    </row>
    <row r="129" spans="2:29" s="20" customFormat="1" ht="14.25" customHeight="1" x14ac:dyDescent="0.35">
      <c r="B129" s="539"/>
      <c r="C129" s="539"/>
      <c r="D129" s="380" t="s">
        <v>384</v>
      </c>
      <c r="E129" s="137" t="s">
        <v>383</v>
      </c>
      <c r="F129" s="14">
        <v>1E-3</v>
      </c>
      <c r="G129" s="14">
        <v>1E-3</v>
      </c>
      <c r="H129" s="468">
        <v>1E-3</v>
      </c>
      <c r="I129" s="151">
        <f t="shared" si="31"/>
        <v>44</v>
      </c>
      <c r="J129" s="151">
        <f t="shared" si="32"/>
        <v>321</v>
      </c>
      <c r="K129" s="151">
        <f t="shared" si="33"/>
        <v>1</v>
      </c>
      <c r="L129" s="43">
        <f t="shared" si="34"/>
        <v>1E-3</v>
      </c>
      <c r="M129" s="16">
        <f t="shared" si="35"/>
        <v>1E-3</v>
      </c>
      <c r="N129" s="122"/>
      <c r="O129" s="17">
        <f t="shared" si="41"/>
        <v>0</v>
      </c>
      <c r="P129" s="17">
        <f t="shared" si="36"/>
        <v>0</v>
      </c>
      <c r="Q129" s="2"/>
      <c r="R129" s="14">
        <v>1E-3</v>
      </c>
      <c r="S129" s="14">
        <v>1E-3</v>
      </c>
      <c r="T129" s="14">
        <v>1E-3</v>
      </c>
      <c r="U129" s="14">
        <v>1E-3</v>
      </c>
      <c r="V129" s="15">
        <f t="shared" si="37"/>
        <v>168</v>
      </c>
      <c r="W129" s="15">
        <f t="shared" si="38"/>
        <v>15</v>
      </c>
      <c r="X129" s="15">
        <f t="shared" si="39"/>
        <v>0</v>
      </c>
      <c r="Y129" s="15">
        <f t="shared" si="40"/>
        <v>182</v>
      </c>
      <c r="Z129" s="411"/>
      <c r="AA129" s="411"/>
      <c r="AB129" s="410"/>
      <c r="AC129" s="410"/>
    </row>
    <row r="130" spans="2:29" s="20" customFormat="1" ht="13.5" x14ac:dyDescent="0.35">
      <c r="B130" s="539"/>
      <c r="C130" s="539"/>
      <c r="D130" s="381" t="s">
        <v>858</v>
      </c>
      <c r="E130" s="138"/>
      <c r="F130" s="14">
        <v>1E-3</v>
      </c>
      <c r="G130" s="14">
        <v>1E-3</v>
      </c>
      <c r="H130" s="470">
        <v>1E-3</v>
      </c>
      <c r="I130" s="151">
        <f t="shared" si="31"/>
        <v>44</v>
      </c>
      <c r="J130" s="151">
        <f t="shared" si="32"/>
        <v>321</v>
      </c>
      <c r="K130" s="151">
        <f t="shared" si="33"/>
        <v>1</v>
      </c>
      <c r="L130" s="43">
        <f t="shared" si="34"/>
        <v>1E-3</v>
      </c>
      <c r="M130" s="16">
        <f t="shared" si="35"/>
        <v>1E-3</v>
      </c>
      <c r="N130" s="122"/>
      <c r="O130" s="17">
        <f t="shared" si="41"/>
        <v>0</v>
      </c>
      <c r="P130" s="17">
        <f t="shared" si="36"/>
        <v>0</v>
      </c>
      <c r="Q130" s="2"/>
      <c r="R130" s="14">
        <v>1E-3</v>
      </c>
      <c r="S130" s="14">
        <v>1E-3</v>
      </c>
      <c r="T130" s="14">
        <v>1E-3</v>
      </c>
      <c r="U130" s="14">
        <v>1E-3</v>
      </c>
      <c r="V130" s="15">
        <f t="shared" si="37"/>
        <v>168</v>
      </c>
      <c r="W130" s="15">
        <f t="shared" si="38"/>
        <v>15</v>
      </c>
      <c r="X130" s="15">
        <f t="shared" si="39"/>
        <v>0</v>
      </c>
      <c r="Y130" s="15">
        <f t="shared" si="40"/>
        <v>182</v>
      </c>
      <c r="Z130" s="411"/>
      <c r="AA130" s="411"/>
      <c r="AB130" s="410"/>
      <c r="AC130" s="410"/>
    </row>
    <row r="131" spans="2:29" s="20" customFormat="1" ht="13.5" x14ac:dyDescent="0.35">
      <c r="B131" s="539"/>
      <c r="C131" s="539"/>
      <c r="D131" s="381" t="s">
        <v>859</v>
      </c>
      <c r="E131" s="138"/>
      <c r="F131" s="14">
        <v>1E-3</v>
      </c>
      <c r="G131" s="14">
        <v>1E-3</v>
      </c>
      <c r="H131" s="470">
        <v>1E-3</v>
      </c>
      <c r="I131" s="151">
        <f t="shared" si="31"/>
        <v>44</v>
      </c>
      <c r="J131" s="151">
        <f t="shared" si="32"/>
        <v>321</v>
      </c>
      <c r="K131" s="151">
        <f t="shared" si="33"/>
        <v>1</v>
      </c>
      <c r="L131" s="43">
        <f t="shared" si="34"/>
        <v>1E-3</v>
      </c>
      <c r="M131" s="16">
        <f t="shared" si="35"/>
        <v>1E-3</v>
      </c>
      <c r="N131" s="122"/>
      <c r="O131" s="17">
        <f t="shared" si="41"/>
        <v>0</v>
      </c>
      <c r="P131" s="17">
        <f t="shared" si="36"/>
        <v>0</v>
      </c>
      <c r="Q131" s="2"/>
      <c r="R131" s="14">
        <v>1E-3</v>
      </c>
      <c r="S131" s="14">
        <v>1E-3</v>
      </c>
      <c r="T131" s="14">
        <v>1E-3</v>
      </c>
      <c r="U131" s="14">
        <v>1E-3</v>
      </c>
      <c r="V131" s="15">
        <f t="shared" si="37"/>
        <v>168</v>
      </c>
      <c r="W131" s="15">
        <f t="shared" si="38"/>
        <v>15</v>
      </c>
      <c r="X131" s="15">
        <f t="shared" si="39"/>
        <v>0</v>
      </c>
      <c r="Y131" s="15">
        <f t="shared" si="40"/>
        <v>182</v>
      </c>
      <c r="Z131" s="411"/>
      <c r="AA131" s="411"/>
      <c r="AB131" s="410"/>
      <c r="AC131" s="410"/>
    </row>
    <row r="132" spans="2:29" s="20" customFormat="1" ht="13.5" x14ac:dyDescent="0.35">
      <c r="B132" s="539"/>
      <c r="C132" s="539"/>
      <c r="D132" s="381" t="s">
        <v>860</v>
      </c>
      <c r="E132" s="138"/>
      <c r="F132" s="14">
        <v>1E-3</v>
      </c>
      <c r="G132" s="14">
        <v>1E-3</v>
      </c>
      <c r="H132" s="471">
        <v>1E-3</v>
      </c>
      <c r="I132" s="151">
        <f t="shared" si="31"/>
        <v>44</v>
      </c>
      <c r="J132" s="151">
        <f t="shared" si="32"/>
        <v>321</v>
      </c>
      <c r="K132" s="151">
        <f t="shared" si="33"/>
        <v>1</v>
      </c>
      <c r="L132" s="43">
        <f t="shared" si="34"/>
        <v>1E-3</v>
      </c>
      <c r="M132" s="16">
        <f t="shared" si="35"/>
        <v>1E-3</v>
      </c>
      <c r="N132" s="122"/>
      <c r="O132" s="17">
        <f t="shared" si="41"/>
        <v>0</v>
      </c>
      <c r="P132" s="17">
        <f t="shared" si="36"/>
        <v>0</v>
      </c>
      <c r="Q132" s="2"/>
      <c r="R132" s="14">
        <v>1E-3</v>
      </c>
      <c r="S132" s="14">
        <v>1E-3</v>
      </c>
      <c r="T132" s="14">
        <v>1E-3</v>
      </c>
      <c r="U132" s="14">
        <v>1E-3</v>
      </c>
      <c r="V132" s="15">
        <f t="shared" si="37"/>
        <v>168</v>
      </c>
      <c r="W132" s="15">
        <f t="shared" si="38"/>
        <v>15</v>
      </c>
      <c r="X132" s="15">
        <f t="shared" si="39"/>
        <v>0</v>
      </c>
      <c r="Y132" s="15">
        <f t="shared" si="40"/>
        <v>182</v>
      </c>
      <c r="Z132" s="411"/>
      <c r="AA132" s="411"/>
      <c r="AB132" s="410"/>
      <c r="AC132" s="410"/>
    </row>
    <row r="133" spans="2:29" s="20" customFormat="1" ht="13.5" x14ac:dyDescent="0.35">
      <c r="B133" s="539"/>
      <c r="C133" s="539"/>
      <c r="D133" s="381" t="s">
        <v>862</v>
      </c>
      <c r="E133" s="138"/>
      <c r="F133" s="14">
        <v>1E-3</v>
      </c>
      <c r="G133" s="14">
        <v>1E-3</v>
      </c>
      <c r="H133" s="470">
        <v>1E-3</v>
      </c>
      <c r="I133" s="151">
        <f t="shared" si="31"/>
        <v>44</v>
      </c>
      <c r="J133" s="151">
        <f t="shared" si="32"/>
        <v>321</v>
      </c>
      <c r="K133" s="151">
        <f t="shared" si="33"/>
        <v>1</v>
      </c>
      <c r="L133" s="43">
        <f t="shared" si="34"/>
        <v>1E-3</v>
      </c>
      <c r="M133" s="16">
        <f t="shared" si="35"/>
        <v>1E-3</v>
      </c>
      <c r="N133" s="122"/>
      <c r="O133" s="17">
        <f t="shared" si="41"/>
        <v>0</v>
      </c>
      <c r="P133" s="17">
        <f t="shared" si="36"/>
        <v>0</v>
      </c>
      <c r="Q133" s="2"/>
      <c r="R133" s="14">
        <v>1E-3</v>
      </c>
      <c r="S133" s="14">
        <v>1E-3</v>
      </c>
      <c r="T133" s="14">
        <v>1E-3</v>
      </c>
      <c r="U133" s="14">
        <v>1E-3</v>
      </c>
      <c r="V133" s="15">
        <f t="shared" si="37"/>
        <v>168</v>
      </c>
      <c r="W133" s="15">
        <f t="shared" si="38"/>
        <v>15</v>
      </c>
      <c r="X133" s="15">
        <f t="shared" si="39"/>
        <v>0</v>
      </c>
      <c r="Y133" s="15">
        <f t="shared" si="40"/>
        <v>182</v>
      </c>
      <c r="Z133" s="411"/>
      <c r="AA133" s="411"/>
      <c r="AB133" s="410"/>
      <c r="AC133" s="410"/>
    </row>
    <row r="134" spans="2:29" s="20" customFormat="1" ht="13.5" x14ac:dyDescent="0.35">
      <c r="B134" s="539"/>
      <c r="C134" s="539"/>
      <c r="D134" s="381" t="s">
        <v>863</v>
      </c>
      <c r="E134" s="138"/>
      <c r="F134" s="14">
        <v>1E-3</v>
      </c>
      <c r="G134" s="14">
        <v>1E-3</v>
      </c>
      <c r="H134" s="468">
        <v>1E-3</v>
      </c>
      <c r="I134" s="151">
        <f t="shared" si="31"/>
        <v>44</v>
      </c>
      <c r="J134" s="151">
        <f t="shared" si="32"/>
        <v>321</v>
      </c>
      <c r="K134" s="151">
        <f t="shared" si="33"/>
        <v>1</v>
      </c>
      <c r="L134" s="43">
        <f t="shared" si="34"/>
        <v>1E-3</v>
      </c>
      <c r="M134" s="16">
        <f t="shared" si="35"/>
        <v>1E-3</v>
      </c>
      <c r="N134" s="122"/>
      <c r="O134" s="17">
        <f t="shared" si="41"/>
        <v>0</v>
      </c>
      <c r="P134" s="17">
        <f t="shared" si="36"/>
        <v>0</v>
      </c>
      <c r="Q134" s="2"/>
      <c r="R134" s="14">
        <v>1E-3</v>
      </c>
      <c r="S134" s="14">
        <v>1E-3</v>
      </c>
      <c r="T134" s="14">
        <v>1E-3</v>
      </c>
      <c r="U134" s="14">
        <v>1E-3</v>
      </c>
      <c r="V134" s="15">
        <f t="shared" si="37"/>
        <v>168</v>
      </c>
      <c r="W134" s="15">
        <f t="shared" si="38"/>
        <v>15</v>
      </c>
      <c r="X134" s="15">
        <f t="shared" si="39"/>
        <v>0</v>
      </c>
      <c r="Y134" s="15">
        <f t="shared" si="40"/>
        <v>182</v>
      </c>
      <c r="Z134" s="411"/>
      <c r="AA134" s="411"/>
      <c r="AB134" s="410"/>
      <c r="AC134" s="410"/>
    </row>
    <row r="135" spans="2:29" s="20" customFormat="1" ht="13.5" x14ac:dyDescent="0.35">
      <c r="B135" s="539"/>
      <c r="C135" s="539"/>
      <c r="D135" s="381" t="s">
        <v>864</v>
      </c>
      <c r="E135" s="138"/>
      <c r="F135" s="14">
        <v>1E-3</v>
      </c>
      <c r="G135" s="14">
        <v>1E-3</v>
      </c>
      <c r="H135" s="468">
        <v>1E-3</v>
      </c>
      <c r="I135" s="151">
        <f t="shared" si="31"/>
        <v>44</v>
      </c>
      <c r="J135" s="151">
        <f t="shared" si="32"/>
        <v>321</v>
      </c>
      <c r="K135" s="151">
        <f t="shared" si="33"/>
        <v>1</v>
      </c>
      <c r="L135" s="43">
        <f t="shared" si="34"/>
        <v>1E-3</v>
      </c>
      <c r="M135" s="16">
        <f t="shared" si="35"/>
        <v>1E-3</v>
      </c>
      <c r="N135" s="122"/>
      <c r="O135" s="17">
        <f t="shared" si="41"/>
        <v>0</v>
      </c>
      <c r="P135" s="17">
        <f t="shared" si="36"/>
        <v>0</v>
      </c>
      <c r="Q135" s="2"/>
      <c r="R135" s="14">
        <v>1E-3</v>
      </c>
      <c r="S135" s="14">
        <v>1E-3</v>
      </c>
      <c r="T135" s="14">
        <v>1E-3</v>
      </c>
      <c r="U135" s="14">
        <v>1E-3</v>
      </c>
      <c r="V135" s="15">
        <f t="shared" si="37"/>
        <v>168</v>
      </c>
      <c r="W135" s="15">
        <f t="shared" si="38"/>
        <v>15</v>
      </c>
      <c r="X135" s="15">
        <f t="shared" si="39"/>
        <v>0</v>
      </c>
      <c r="Y135" s="15">
        <f t="shared" si="40"/>
        <v>182</v>
      </c>
      <c r="Z135" s="411"/>
      <c r="AA135" s="411"/>
      <c r="AB135" s="410"/>
      <c r="AC135" s="410"/>
    </row>
    <row r="136" spans="2:29" s="20" customFormat="1" ht="13.5" x14ac:dyDescent="0.35">
      <c r="B136" s="539"/>
      <c r="C136" s="539"/>
      <c r="D136" s="381" t="s">
        <v>865</v>
      </c>
      <c r="E136" s="138"/>
      <c r="F136" s="14">
        <v>1E-3</v>
      </c>
      <c r="G136" s="14">
        <v>1E-3</v>
      </c>
      <c r="H136" s="468">
        <v>1E-3</v>
      </c>
      <c r="I136" s="151">
        <f t="shared" si="31"/>
        <v>44</v>
      </c>
      <c r="J136" s="151">
        <f t="shared" si="32"/>
        <v>321</v>
      </c>
      <c r="K136" s="151">
        <f t="shared" si="33"/>
        <v>1</v>
      </c>
      <c r="L136" s="43">
        <f t="shared" si="34"/>
        <v>1E-3</v>
      </c>
      <c r="M136" s="16">
        <f t="shared" si="35"/>
        <v>1E-3</v>
      </c>
      <c r="N136" s="122"/>
      <c r="O136" s="17">
        <f t="shared" si="41"/>
        <v>0</v>
      </c>
      <c r="P136" s="17">
        <f t="shared" si="36"/>
        <v>0</v>
      </c>
      <c r="Q136" s="2"/>
      <c r="R136" s="14">
        <v>1E-3</v>
      </c>
      <c r="S136" s="14">
        <v>1E-3</v>
      </c>
      <c r="T136" s="14">
        <v>1E-3</v>
      </c>
      <c r="U136" s="14">
        <v>1E-3</v>
      </c>
      <c r="V136" s="15">
        <f t="shared" si="37"/>
        <v>168</v>
      </c>
      <c r="W136" s="15">
        <f t="shared" si="38"/>
        <v>15</v>
      </c>
      <c r="X136" s="15">
        <f t="shared" si="39"/>
        <v>0</v>
      </c>
      <c r="Y136" s="15">
        <f t="shared" si="40"/>
        <v>182</v>
      </c>
      <c r="Z136" s="411"/>
      <c r="AA136" s="411"/>
      <c r="AB136" s="410"/>
      <c r="AC136" s="410"/>
    </row>
    <row r="137" spans="2:29" s="20" customFormat="1" ht="13.5" x14ac:dyDescent="0.35">
      <c r="B137" s="539"/>
      <c r="C137" s="539"/>
      <c r="D137" s="381" t="s">
        <v>866</v>
      </c>
      <c r="E137" s="138"/>
      <c r="F137" s="14">
        <v>1E-3</v>
      </c>
      <c r="G137" s="14">
        <v>1E-3</v>
      </c>
      <c r="H137" s="468">
        <v>1E-3</v>
      </c>
      <c r="I137" s="151">
        <f t="shared" si="31"/>
        <v>44</v>
      </c>
      <c r="J137" s="151">
        <f t="shared" si="32"/>
        <v>321</v>
      </c>
      <c r="K137" s="151">
        <f t="shared" si="33"/>
        <v>1</v>
      </c>
      <c r="L137" s="43">
        <f t="shared" si="34"/>
        <v>1E-3</v>
      </c>
      <c r="M137" s="16">
        <f t="shared" si="35"/>
        <v>1E-3</v>
      </c>
      <c r="N137" s="122"/>
      <c r="O137" s="17">
        <f t="shared" si="41"/>
        <v>0</v>
      </c>
      <c r="P137" s="17">
        <f t="shared" si="36"/>
        <v>0</v>
      </c>
      <c r="Q137" s="2"/>
      <c r="R137" s="14">
        <v>1E-3</v>
      </c>
      <c r="S137" s="14">
        <v>1E-3</v>
      </c>
      <c r="T137" s="14">
        <v>1E-3</v>
      </c>
      <c r="U137" s="14">
        <v>1E-3</v>
      </c>
      <c r="V137" s="15">
        <f t="shared" si="37"/>
        <v>168</v>
      </c>
      <c r="W137" s="15">
        <f t="shared" si="38"/>
        <v>15</v>
      </c>
      <c r="X137" s="15">
        <f t="shared" si="39"/>
        <v>0</v>
      </c>
      <c r="Y137" s="15">
        <f t="shared" si="40"/>
        <v>182</v>
      </c>
      <c r="Z137" s="411"/>
      <c r="AA137" s="411"/>
      <c r="AB137" s="410"/>
      <c r="AC137" s="410"/>
    </row>
    <row r="138" spans="2:29" s="20" customFormat="1" ht="13.5" x14ac:dyDescent="0.35">
      <c r="B138" s="539"/>
      <c r="C138" s="539"/>
      <c r="D138" s="381" t="s">
        <v>867</v>
      </c>
      <c r="E138" s="138"/>
      <c r="F138" s="14">
        <v>1E-3</v>
      </c>
      <c r="G138" s="14">
        <v>1E-3</v>
      </c>
      <c r="H138" s="468">
        <v>1E-3</v>
      </c>
      <c r="I138" s="151">
        <f t="shared" si="31"/>
        <v>44</v>
      </c>
      <c r="J138" s="151">
        <f t="shared" si="32"/>
        <v>321</v>
      </c>
      <c r="K138" s="151">
        <f t="shared" si="33"/>
        <v>1</v>
      </c>
      <c r="L138" s="43">
        <f t="shared" si="34"/>
        <v>1E-3</v>
      </c>
      <c r="M138" s="16">
        <f t="shared" si="35"/>
        <v>1E-3</v>
      </c>
      <c r="N138" s="122"/>
      <c r="O138" s="17">
        <f t="shared" si="41"/>
        <v>0</v>
      </c>
      <c r="P138" s="17">
        <f t="shared" si="36"/>
        <v>0</v>
      </c>
      <c r="Q138" s="2"/>
      <c r="R138" s="14">
        <v>1E-3</v>
      </c>
      <c r="S138" s="14">
        <v>1E-3</v>
      </c>
      <c r="T138" s="14">
        <v>1E-3</v>
      </c>
      <c r="U138" s="14">
        <v>1E-3</v>
      </c>
      <c r="V138" s="15">
        <f t="shared" si="37"/>
        <v>168</v>
      </c>
      <c r="W138" s="15">
        <f t="shared" si="38"/>
        <v>15</v>
      </c>
      <c r="X138" s="15">
        <f t="shared" si="39"/>
        <v>0</v>
      </c>
      <c r="Y138" s="15">
        <f t="shared" si="40"/>
        <v>182</v>
      </c>
      <c r="Z138" s="411"/>
      <c r="AA138" s="411"/>
      <c r="AB138" s="410"/>
      <c r="AC138" s="410"/>
    </row>
    <row r="139" spans="2:29" s="20" customFormat="1" ht="13.5" x14ac:dyDescent="0.35">
      <c r="B139" s="539"/>
      <c r="C139" s="539"/>
      <c r="D139" s="381" t="s">
        <v>868</v>
      </c>
      <c r="E139" s="138"/>
      <c r="F139" s="14">
        <v>1E-3</v>
      </c>
      <c r="G139" s="14">
        <v>1E-3</v>
      </c>
      <c r="H139" s="471">
        <v>1E-3</v>
      </c>
      <c r="I139" s="151">
        <f t="shared" si="31"/>
        <v>44</v>
      </c>
      <c r="J139" s="151">
        <f t="shared" si="32"/>
        <v>321</v>
      </c>
      <c r="K139" s="151">
        <f t="shared" si="33"/>
        <v>1</v>
      </c>
      <c r="L139" s="43">
        <f t="shared" si="34"/>
        <v>1E-3</v>
      </c>
      <c r="M139" s="16">
        <f t="shared" si="35"/>
        <v>1E-3</v>
      </c>
      <c r="N139" s="122"/>
      <c r="O139" s="17">
        <f t="shared" si="41"/>
        <v>0</v>
      </c>
      <c r="P139" s="17">
        <f t="shared" si="36"/>
        <v>0</v>
      </c>
      <c r="Q139" s="2"/>
      <c r="R139" s="14">
        <v>1E-3</v>
      </c>
      <c r="S139" s="14">
        <v>1E-3</v>
      </c>
      <c r="T139" s="14">
        <v>1E-3</v>
      </c>
      <c r="U139" s="14">
        <v>1E-3</v>
      </c>
      <c r="V139" s="15">
        <f t="shared" si="37"/>
        <v>168</v>
      </c>
      <c r="W139" s="15">
        <f t="shared" si="38"/>
        <v>15</v>
      </c>
      <c r="X139" s="15">
        <f t="shared" si="39"/>
        <v>0</v>
      </c>
      <c r="Y139" s="15">
        <f t="shared" si="40"/>
        <v>182</v>
      </c>
      <c r="Z139" s="411"/>
      <c r="AA139" s="411"/>
      <c r="AB139" s="410"/>
      <c r="AC139" s="410"/>
    </row>
    <row r="140" spans="2:29" s="20" customFormat="1" ht="13.5" x14ac:dyDescent="0.35">
      <c r="B140" s="539"/>
      <c r="C140" s="539"/>
      <c r="D140" s="381" t="s">
        <v>1186</v>
      </c>
      <c r="E140" s="138"/>
      <c r="F140" s="14">
        <v>1E-3</v>
      </c>
      <c r="G140" s="14">
        <v>1E-3</v>
      </c>
      <c r="H140" s="470">
        <v>1E-3</v>
      </c>
      <c r="I140" s="151">
        <f t="shared" si="31"/>
        <v>44</v>
      </c>
      <c r="J140" s="151">
        <f t="shared" si="32"/>
        <v>321</v>
      </c>
      <c r="K140" s="151">
        <f t="shared" si="33"/>
        <v>1</v>
      </c>
      <c r="L140" s="43">
        <f t="shared" si="34"/>
        <v>1E-3</v>
      </c>
      <c r="M140" s="16">
        <f t="shared" si="35"/>
        <v>1E-3</v>
      </c>
      <c r="N140" s="122"/>
      <c r="O140" s="17">
        <f t="shared" si="41"/>
        <v>0</v>
      </c>
      <c r="P140" s="17">
        <f t="shared" si="36"/>
        <v>0</v>
      </c>
      <c r="Q140" s="2"/>
      <c r="R140" s="14">
        <v>1E-3</v>
      </c>
      <c r="S140" s="14">
        <v>1E-3</v>
      </c>
      <c r="T140" s="14">
        <v>1E-3</v>
      </c>
      <c r="U140" s="14">
        <v>1E-3</v>
      </c>
      <c r="V140" s="15">
        <f t="shared" si="37"/>
        <v>168</v>
      </c>
      <c r="W140" s="15">
        <f t="shared" si="38"/>
        <v>15</v>
      </c>
      <c r="X140" s="15">
        <f t="shared" si="39"/>
        <v>0</v>
      </c>
      <c r="Y140" s="15">
        <f t="shared" si="40"/>
        <v>182</v>
      </c>
      <c r="Z140" s="411"/>
      <c r="AA140" s="411"/>
      <c r="AB140" s="410"/>
      <c r="AC140" s="410"/>
    </row>
    <row r="141" spans="2:29" s="20" customFormat="1" ht="13.5" x14ac:dyDescent="0.35">
      <c r="B141" s="539"/>
      <c r="C141" s="539"/>
      <c r="D141" s="381" t="s">
        <v>1187</v>
      </c>
      <c r="E141" s="138"/>
      <c r="F141" s="14">
        <v>1E-3</v>
      </c>
      <c r="G141" s="14">
        <v>1E-3</v>
      </c>
      <c r="H141" s="470">
        <v>1E-3</v>
      </c>
      <c r="I141" s="151">
        <f t="shared" si="31"/>
        <v>44</v>
      </c>
      <c r="J141" s="151">
        <f t="shared" si="32"/>
        <v>321</v>
      </c>
      <c r="K141" s="151">
        <f t="shared" si="33"/>
        <v>1</v>
      </c>
      <c r="L141" s="43">
        <f t="shared" si="34"/>
        <v>1E-3</v>
      </c>
      <c r="M141" s="16">
        <f t="shared" si="35"/>
        <v>1E-3</v>
      </c>
      <c r="N141" s="122"/>
      <c r="O141" s="17">
        <f t="shared" si="41"/>
        <v>0</v>
      </c>
      <c r="P141" s="17">
        <f t="shared" si="36"/>
        <v>0</v>
      </c>
      <c r="Q141" s="2"/>
      <c r="R141" s="14">
        <v>1E-3</v>
      </c>
      <c r="S141" s="14">
        <v>1E-3</v>
      </c>
      <c r="T141" s="14">
        <v>1E-3</v>
      </c>
      <c r="U141" s="14">
        <v>1E-3</v>
      </c>
      <c r="V141" s="15">
        <f t="shared" si="37"/>
        <v>168</v>
      </c>
      <c r="W141" s="15">
        <f t="shared" si="38"/>
        <v>15</v>
      </c>
      <c r="X141" s="15">
        <f t="shared" si="39"/>
        <v>0</v>
      </c>
      <c r="Y141" s="15">
        <f t="shared" si="40"/>
        <v>182</v>
      </c>
      <c r="Z141" s="411"/>
      <c r="AA141" s="411"/>
      <c r="AB141" s="410"/>
      <c r="AC141" s="410"/>
    </row>
    <row r="142" spans="2:29" s="20" customFormat="1" ht="13.5" x14ac:dyDescent="0.35">
      <c r="B142" s="539"/>
      <c r="C142" s="539"/>
      <c r="D142" s="381" t="s">
        <v>1188</v>
      </c>
      <c r="E142" s="138"/>
      <c r="F142" s="14">
        <v>1E-3</v>
      </c>
      <c r="G142" s="14">
        <v>1E-3</v>
      </c>
      <c r="H142" s="468">
        <v>1E-3</v>
      </c>
      <c r="I142" s="151">
        <f t="shared" si="31"/>
        <v>44</v>
      </c>
      <c r="J142" s="151">
        <f t="shared" si="32"/>
        <v>321</v>
      </c>
      <c r="K142" s="151">
        <f t="shared" si="33"/>
        <v>1</v>
      </c>
      <c r="L142" s="43">
        <f t="shared" si="34"/>
        <v>1E-3</v>
      </c>
      <c r="M142" s="16">
        <f t="shared" si="35"/>
        <v>1E-3</v>
      </c>
      <c r="N142" s="122"/>
      <c r="O142" s="17">
        <f t="shared" si="41"/>
        <v>0</v>
      </c>
      <c r="P142" s="17">
        <f t="shared" si="36"/>
        <v>0</v>
      </c>
      <c r="Q142" s="2"/>
      <c r="R142" s="14">
        <v>1E-3</v>
      </c>
      <c r="S142" s="14">
        <v>1E-3</v>
      </c>
      <c r="T142" s="14">
        <v>1E-3</v>
      </c>
      <c r="U142" s="14">
        <v>1E-3</v>
      </c>
      <c r="V142" s="15">
        <f t="shared" si="37"/>
        <v>168</v>
      </c>
      <c r="W142" s="15">
        <f t="shared" si="38"/>
        <v>15</v>
      </c>
      <c r="X142" s="15">
        <f t="shared" si="39"/>
        <v>0</v>
      </c>
      <c r="Y142" s="15">
        <f t="shared" si="40"/>
        <v>182</v>
      </c>
      <c r="Z142" s="411"/>
      <c r="AA142" s="411"/>
      <c r="AB142" s="410"/>
      <c r="AC142" s="410"/>
    </row>
    <row r="143" spans="2:29" s="20" customFormat="1" ht="13.5" x14ac:dyDescent="0.35">
      <c r="B143" s="539"/>
      <c r="C143" s="539"/>
      <c r="D143" s="456" t="s">
        <v>1358</v>
      </c>
      <c r="E143" s="456" t="s">
        <v>1359</v>
      </c>
      <c r="F143" s="14">
        <v>1E-3</v>
      </c>
      <c r="G143" s="14">
        <v>1E-3</v>
      </c>
      <c r="H143" s="470">
        <v>1E-3</v>
      </c>
      <c r="I143" s="151">
        <v>44</v>
      </c>
      <c r="J143" s="151">
        <v>321</v>
      </c>
      <c r="K143" s="151">
        <v>1</v>
      </c>
      <c r="L143" s="43">
        <v>0</v>
      </c>
      <c r="M143" s="16">
        <v>15.000454918032787</v>
      </c>
      <c r="N143" s="395"/>
      <c r="O143" s="17">
        <f t="shared" si="41"/>
        <v>0</v>
      </c>
      <c r="P143" s="396" t="str">
        <f t="shared" si="36"/>
        <v>0%</v>
      </c>
      <c r="Q143" s="397"/>
      <c r="R143" s="14">
        <v>1E-3</v>
      </c>
      <c r="S143" s="14">
        <v>1E-3</v>
      </c>
      <c r="T143" s="14">
        <v>1E-3</v>
      </c>
      <c r="U143" s="14">
        <v>1E-3</v>
      </c>
      <c r="V143" s="15">
        <v>168</v>
      </c>
      <c r="W143" s="15">
        <v>15</v>
      </c>
      <c r="X143" s="15">
        <v>0</v>
      </c>
      <c r="Y143" s="15">
        <v>182</v>
      </c>
      <c r="Z143" s="411"/>
      <c r="AA143" s="411"/>
      <c r="AB143" s="410"/>
      <c r="AC143" s="410"/>
    </row>
    <row r="144" spans="2:29" s="20" customFormat="1" ht="13.5" x14ac:dyDescent="0.35">
      <c r="B144" s="539"/>
      <c r="C144" s="539"/>
      <c r="D144" s="456" t="s">
        <v>1360</v>
      </c>
      <c r="E144" s="456" t="s">
        <v>1361</v>
      </c>
      <c r="F144" s="14">
        <v>1E-3</v>
      </c>
      <c r="G144" s="14">
        <v>1E-3</v>
      </c>
      <c r="H144" s="470">
        <v>1E-3</v>
      </c>
      <c r="I144" s="151">
        <v>44</v>
      </c>
      <c r="J144" s="151">
        <v>321</v>
      </c>
      <c r="K144" s="151">
        <v>1</v>
      </c>
      <c r="L144" s="43">
        <v>0</v>
      </c>
      <c r="M144" s="16">
        <v>11.58035119672131</v>
      </c>
      <c r="N144" s="395"/>
      <c r="O144" s="17">
        <f t="shared" si="41"/>
        <v>0</v>
      </c>
      <c r="P144" s="396" t="str">
        <f t="shared" si="36"/>
        <v>0%</v>
      </c>
      <c r="Q144" s="397"/>
      <c r="R144" s="14">
        <v>1E-3</v>
      </c>
      <c r="S144" s="14">
        <v>1E-3</v>
      </c>
      <c r="T144" s="14">
        <v>1E-3</v>
      </c>
      <c r="U144" s="14">
        <v>1E-3</v>
      </c>
      <c r="V144" s="15">
        <v>168</v>
      </c>
      <c r="W144" s="15">
        <v>15</v>
      </c>
      <c r="X144" s="15">
        <v>0</v>
      </c>
      <c r="Y144" s="15">
        <v>182</v>
      </c>
      <c r="Z144" s="411"/>
      <c r="AA144" s="411"/>
      <c r="AB144" s="410"/>
      <c r="AC144" s="410"/>
    </row>
    <row r="145" spans="2:29" s="20" customFormat="1" ht="13.5" x14ac:dyDescent="0.35">
      <c r="B145" s="539"/>
      <c r="C145" s="539"/>
      <c r="D145" s="456" t="s">
        <v>1362</v>
      </c>
      <c r="E145" s="456" t="s">
        <v>1363</v>
      </c>
      <c r="F145" s="14">
        <v>1E-3</v>
      </c>
      <c r="G145" s="14">
        <v>1E-3</v>
      </c>
      <c r="H145" s="470">
        <v>1E-3</v>
      </c>
      <c r="I145" s="151">
        <v>44</v>
      </c>
      <c r="J145" s="151">
        <v>321</v>
      </c>
      <c r="K145" s="151">
        <v>1</v>
      </c>
      <c r="L145" s="43">
        <v>0</v>
      </c>
      <c r="M145" s="16">
        <v>12.590381827868853</v>
      </c>
      <c r="N145" s="395"/>
      <c r="O145" s="17">
        <f t="shared" si="41"/>
        <v>0</v>
      </c>
      <c r="P145" s="396" t="str">
        <f t="shared" si="36"/>
        <v>0%</v>
      </c>
      <c r="Q145" s="397"/>
      <c r="R145" s="14">
        <v>1E-3</v>
      </c>
      <c r="S145" s="14">
        <v>1E-3</v>
      </c>
      <c r="T145" s="14">
        <v>1E-3</v>
      </c>
      <c r="U145" s="14">
        <v>1E-3</v>
      </c>
      <c r="V145" s="15">
        <v>168</v>
      </c>
      <c r="W145" s="15">
        <v>15</v>
      </c>
      <c r="X145" s="15">
        <v>0</v>
      </c>
      <c r="Y145" s="15">
        <v>182</v>
      </c>
      <c r="Z145" s="411"/>
      <c r="AA145" s="411"/>
      <c r="AB145" s="410"/>
      <c r="AC145" s="410"/>
    </row>
    <row r="146" spans="2:29" s="20" customFormat="1" ht="13.5" x14ac:dyDescent="0.35">
      <c r="B146" s="539"/>
      <c r="C146" s="539"/>
      <c r="D146" s="456" t="s">
        <v>1364</v>
      </c>
      <c r="E146" s="456" t="s">
        <v>1365</v>
      </c>
      <c r="F146" s="14">
        <v>1E-3</v>
      </c>
      <c r="G146" s="14">
        <v>1E-3</v>
      </c>
      <c r="H146" s="470">
        <v>1E-3</v>
      </c>
      <c r="I146" s="151">
        <v>44</v>
      </c>
      <c r="J146" s="151">
        <v>321</v>
      </c>
      <c r="K146" s="151">
        <v>1</v>
      </c>
      <c r="L146" s="43">
        <v>0</v>
      </c>
      <c r="M146" s="16">
        <v>14.610443090163932</v>
      </c>
      <c r="N146" s="395"/>
      <c r="O146" s="17">
        <f t="shared" si="41"/>
        <v>0</v>
      </c>
      <c r="P146" s="396" t="str">
        <f t="shared" si="36"/>
        <v>0%</v>
      </c>
      <c r="Q146" s="397"/>
      <c r="R146" s="14">
        <v>1E-3</v>
      </c>
      <c r="S146" s="14">
        <v>1E-3</v>
      </c>
      <c r="T146" s="14">
        <v>1E-3</v>
      </c>
      <c r="U146" s="14">
        <v>1E-3</v>
      </c>
      <c r="V146" s="15">
        <v>168</v>
      </c>
      <c r="W146" s="15">
        <v>15</v>
      </c>
      <c r="X146" s="15">
        <v>0</v>
      </c>
      <c r="Y146" s="15">
        <v>182</v>
      </c>
      <c r="Z146" s="411"/>
      <c r="AA146" s="411"/>
      <c r="AB146" s="410"/>
      <c r="AC146" s="410"/>
    </row>
    <row r="147" spans="2:29" s="20" customFormat="1" ht="13.5" x14ac:dyDescent="0.35">
      <c r="B147" s="539"/>
      <c r="C147" s="539"/>
      <c r="D147" s="456" t="s">
        <v>1366</v>
      </c>
      <c r="E147" s="456" t="s">
        <v>1367</v>
      </c>
      <c r="F147" s="14">
        <v>1E-3</v>
      </c>
      <c r="G147" s="14">
        <v>1E-3</v>
      </c>
      <c r="H147" s="470">
        <v>1E-3</v>
      </c>
      <c r="I147" s="151">
        <v>44</v>
      </c>
      <c r="J147" s="151">
        <v>321</v>
      </c>
      <c r="K147" s="151">
        <v>1</v>
      </c>
      <c r="L147" s="43">
        <v>0</v>
      </c>
      <c r="M147" s="16">
        <v>13.920422163934425</v>
      </c>
      <c r="N147" s="395"/>
      <c r="O147" s="17">
        <f t="shared" si="41"/>
        <v>0</v>
      </c>
      <c r="P147" s="396" t="str">
        <f t="shared" si="36"/>
        <v>0%</v>
      </c>
      <c r="Q147" s="397"/>
      <c r="R147" s="14">
        <v>1E-3</v>
      </c>
      <c r="S147" s="14">
        <v>1E-3</v>
      </c>
      <c r="T147" s="14">
        <v>1E-3</v>
      </c>
      <c r="U147" s="14">
        <v>1E-3</v>
      </c>
      <c r="V147" s="15">
        <v>168</v>
      </c>
      <c r="W147" s="15">
        <v>15</v>
      </c>
      <c r="X147" s="15">
        <v>0</v>
      </c>
      <c r="Y147" s="15">
        <v>182</v>
      </c>
      <c r="Z147" s="411"/>
      <c r="AA147" s="411"/>
      <c r="AB147" s="410"/>
      <c r="AC147" s="410"/>
    </row>
    <row r="148" spans="2:29" s="20" customFormat="1" ht="13.5" x14ac:dyDescent="0.35">
      <c r="B148" s="539"/>
      <c r="C148" s="539"/>
      <c r="D148" s="456" t="s">
        <v>1368</v>
      </c>
      <c r="E148" s="456" t="s">
        <v>1369</v>
      </c>
      <c r="F148" s="14">
        <v>1E-3</v>
      </c>
      <c r="G148" s="14">
        <v>1E-3</v>
      </c>
      <c r="H148" s="470">
        <v>1E-3</v>
      </c>
      <c r="I148" s="151">
        <v>44</v>
      </c>
      <c r="J148" s="151">
        <v>321</v>
      </c>
      <c r="K148" s="151">
        <v>1</v>
      </c>
      <c r="L148" s="43">
        <v>0</v>
      </c>
      <c r="M148" s="16">
        <v>14.500439754098362</v>
      </c>
      <c r="N148" s="395"/>
      <c r="O148" s="17">
        <f t="shared" si="41"/>
        <v>0</v>
      </c>
      <c r="P148" s="396" t="str">
        <f t="shared" si="36"/>
        <v>0%</v>
      </c>
      <c r="Q148" s="397"/>
      <c r="R148" s="14">
        <v>1E-3</v>
      </c>
      <c r="S148" s="14">
        <v>1E-3</v>
      </c>
      <c r="T148" s="14">
        <v>1E-3</v>
      </c>
      <c r="U148" s="14">
        <v>1E-3</v>
      </c>
      <c r="V148" s="15">
        <v>168</v>
      </c>
      <c r="W148" s="15">
        <v>15</v>
      </c>
      <c r="X148" s="15">
        <v>0</v>
      </c>
      <c r="Y148" s="15">
        <v>182</v>
      </c>
      <c r="Z148" s="411"/>
      <c r="AA148" s="411"/>
      <c r="AB148" s="410"/>
      <c r="AC148" s="410"/>
    </row>
    <row r="149" spans="2:29" s="20" customFormat="1" ht="13.5" x14ac:dyDescent="0.35">
      <c r="B149" s="539"/>
      <c r="C149" s="539"/>
      <c r="D149" s="456" t="s">
        <v>1370</v>
      </c>
      <c r="E149" s="456" t="s">
        <v>1371</v>
      </c>
      <c r="F149" s="14">
        <v>1E-3</v>
      </c>
      <c r="G149" s="14">
        <v>1E-3</v>
      </c>
      <c r="H149" s="470">
        <v>1E-3</v>
      </c>
      <c r="I149" s="151">
        <v>44</v>
      </c>
      <c r="J149" s="151">
        <v>321</v>
      </c>
      <c r="K149" s="151">
        <v>1</v>
      </c>
      <c r="L149" s="43">
        <v>0</v>
      </c>
      <c r="M149" s="16">
        <v>12.000363934426231</v>
      </c>
      <c r="N149" s="395"/>
      <c r="O149" s="17">
        <f t="shared" si="41"/>
        <v>0</v>
      </c>
      <c r="P149" s="396" t="str">
        <f t="shared" si="36"/>
        <v>0%</v>
      </c>
      <c r="Q149" s="397"/>
      <c r="R149" s="14">
        <v>1E-3</v>
      </c>
      <c r="S149" s="14">
        <v>1E-3</v>
      </c>
      <c r="T149" s="14">
        <v>1E-3</v>
      </c>
      <c r="U149" s="14">
        <v>1E-3</v>
      </c>
      <c r="V149" s="15">
        <v>168</v>
      </c>
      <c r="W149" s="15">
        <v>15</v>
      </c>
      <c r="X149" s="15">
        <v>0</v>
      </c>
      <c r="Y149" s="15">
        <v>182</v>
      </c>
      <c r="Z149" s="411"/>
      <c r="AA149" s="411"/>
      <c r="AB149" s="410"/>
      <c r="AC149" s="410"/>
    </row>
    <row r="150" spans="2:29" s="20" customFormat="1" ht="13.5" x14ac:dyDescent="0.35">
      <c r="B150" s="539"/>
      <c r="C150" s="539"/>
      <c r="D150" s="456" t="s">
        <v>1372</v>
      </c>
      <c r="E150" s="456" t="s">
        <v>1373</v>
      </c>
      <c r="F150" s="14">
        <v>1E-3</v>
      </c>
      <c r="G150" s="14">
        <v>1E-3</v>
      </c>
      <c r="H150" s="470">
        <v>1E-3</v>
      </c>
      <c r="I150" s="151">
        <v>44</v>
      </c>
      <c r="J150" s="151">
        <v>321</v>
      </c>
      <c r="K150" s="151">
        <v>1</v>
      </c>
      <c r="L150" s="43">
        <v>0</v>
      </c>
      <c r="M150" s="16">
        <v>9.260280836065574</v>
      </c>
      <c r="N150" s="395"/>
      <c r="O150" s="17">
        <f t="shared" si="41"/>
        <v>0</v>
      </c>
      <c r="P150" s="396" t="str">
        <f t="shared" si="36"/>
        <v>0%</v>
      </c>
      <c r="Q150" s="397"/>
      <c r="R150" s="14">
        <v>1E-3</v>
      </c>
      <c r="S150" s="14">
        <v>1E-3</v>
      </c>
      <c r="T150" s="14">
        <v>1E-3</v>
      </c>
      <c r="U150" s="14">
        <v>1E-3</v>
      </c>
      <c r="V150" s="15">
        <v>168</v>
      </c>
      <c r="W150" s="15">
        <v>15</v>
      </c>
      <c r="X150" s="15">
        <v>0</v>
      </c>
      <c r="Y150" s="15">
        <v>182</v>
      </c>
      <c r="Z150" s="411"/>
      <c r="AA150" s="411"/>
      <c r="AB150" s="410"/>
      <c r="AC150" s="410"/>
    </row>
    <row r="151" spans="2:29" s="20" customFormat="1" ht="13.5" x14ac:dyDescent="0.35">
      <c r="B151" s="539"/>
      <c r="C151" s="539"/>
      <c r="D151" s="456" t="s">
        <v>1374</v>
      </c>
      <c r="E151" s="456" t="s">
        <v>1375</v>
      </c>
      <c r="F151" s="14">
        <v>1E-3</v>
      </c>
      <c r="G151" s="14">
        <v>1E-3</v>
      </c>
      <c r="H151" s="470">
        <v>1E-3</v>
      </c>
      <c r="I151" s="151">
        <v>44</v>
      </c>
      <c r="J151" s="151">
        <v>321</v>
      </c>
      <c r="K151" s="151">
        <v>1</v>
      </c>
      <c r="L151" s="43">
        <v>0</v>
      </c>
      <c r="M151" s="16">
        <v>0</v>
      </c>
      <c r="N151" s="395"/>
      <c r="O151" s="17">
        <f t="shared" si="41"/>
        <v>0</v>
      </c>
      <c r="P151" s="396" t="str">
        <f t="shared" si="36"/>
        <v>0%</v>
      </c>
      <c r="Q151" s="397"/>
      <c r="R151" s="14">
        <v>1E-3</v>
      </c>
      <c r="S151" s="14">
        <v>1E-3</v>
      </c>
      <c r="T151" s="14">
        <v>1E-3</v>
      </c>
      <c r="U151" s="14">
        <v>1E-3</v>
      </c>
      <c r="V151" s="15">
        <v>168</v>
      </c>
      <c r="W151" s="15">
        <v>15</v>
      </c>
      <c r="X151" s="15">
        <v>0</v>
      </c>
      <c r="Y151" s="15">
        <v>182</v>
      </c>
      <c r="Z151" s="411"/>
      <c r="AA151" s="411"/>
      <c r="AB151" s="410"/>
      <c r="AC151" s="410"/>
    </row>
    <row r="152" spans="2:29" s="20" customFormat="1" ht="13.5" x14ac:dyDescent="0.35">
      <c r="B152" s="539"/>
      <c r="C152" s="539"/>
      <c r="D152" s="456" t="s">
        <v>1376</v>
      </c>
      <c r="E152" s="456" t="s">
        <v>1377</v>
      </c>
      <c r="F152" s="14">
        <v>1E-3</v>
      </c>
      <c r="G152" s="14">
        <v>1E-3</v>
      </c>
      <c r="H152" s="470">
        <v>1E-3</v>
      </c>
      <c r="I152" s="151">
        <v>44</v>
      </c>
      <c r="J152" s="151">
        <v>321</v>
      </c>
      <c r="K152" s="151">
        <v>1</v>
      </c>
      <c r="L152" s="43">
        <v>0</v>
      </c>
      <c r="M152" s="16">
        <v>4.5001364754098363</v>
      </c>
      <c r="N152" s="395"/>
      <c r="O152" s="17">
        <f t="shared" si="41"/>
        <v>0</v>
      </c>
      <c r="P152" s="396" t="str">
        <f t="shared" si="36"/>
        <v>0%</v>
      </c>
      <c r="Q152" s="397"/>
      <c r="R152" s="14">
        <v>1E-3</v>
      </c>
      <c r="S152" s="14">
        <v>1E-3</v>
      </c>
      <c r="T152" s="14">
        <v>1E-3</v>
      </c>
      <c r="U152" s="14">
        <v>1E-3</v>
      </c>
      <c r="V152" s="15">
        <v>168</v>
      </c>
      <c r="W152" s="15">
        <v>15</v>
      </c>
      <c r="X152" s="15">
        <v>0</v>
      </c>
      <c r="Y152" s="15">
        <v>182</v>
      </c>
      <c r="Z152" s="411"/>
      <c r="AA152" s="411"/>
      <c r="AB152" s="410"/>
      <c r="AC152" s="410"/>
    </row>
    <row r="153" spans="2:29" s="20" customFormat="1" ht="13.5" x14ac:dyDescent="0.35">
      <c r="B153" s="539"/>
      <c r="C153" s="539"/>
      <c r="D153" s="456" t="s">
        <v>1378</v>
      </c>
      <c r="E153" s="456" t="s">
        <v>1379</v>
      </c>
      <c r="F153" s="14">
        <v>1E-3</v>
      </c>
      <c r="G153" s="14">
        <v>1E-3</v>
      </c>
      <c r="H153" s="470">
        <v>1E-3</v>
      </c>
      <c r="I153" s="151">
        <v>44</v>
      </c>
      <c r="J153" s="151">
        <v>321</v>
      </c>
      <c r="K153" s="151">
        <v>1</v>
      </c>
      <c r="L153" s="43">
        <v>0</v>
      </c>
      <c r="M153" s="16">
        <v>0</v>
      </c>
      <c r="N153" s="395"/>
      <c r="O153" s="17">
        <f t="shared" si="41"/>
        <v>0</v>
      </c>
      <c r="P153" s="396" t="str">
        <f t="shared" si="36"/>
        <v>0%</v>
      </c>
      <c r="Q153" s="397"/>
      <c r="R153" s="14">
        <v>1E-3</v>
      </c>
      <c r="S153" s="14">
        <v>1E-3</v>
      </c>
      <c r="T153" s="14">
        <v>1E-3</v>
      </c>
      <c r="U153" s="14">
        <v>1E-3</v>
      </c>
      <c r="V153" s="15">
        <v>168</v>
      </c>
      <c r="W153" s="15">
        <v>15</v>
      </c>
      <c r="X153" s="15">
        <v>0</v>
      </c>
      <c r="Y153" s="15">
        <v>182</v>
      </c>
      <c r="Z153" s="411"/>
      <c r="AA153" s="411"/>
      <c r="AB153" s="410"/>
      <c r="AC153" s="410"/>
    </row>
    <row r="154" spans="2:29" s="20" customFormat="1" ht="13.5" x14ac:dyDescent="0.35">
      <c r="B154" s="539"/>
      <c r="C154" s="539"/>
      <c r="D154" s="456" t="s">
        <v>1380</v>
      </c>
      <c r="E154" s="456" t="s">
        <v>1381</v>
      </c>
      <c r="F154" s="14">
        <v>1E-3</v>
      </c>
      <c r="G154" s="14">
        <v>1E-3</v>
      </c>
      <c r="H154" s="470">
        <v>1E-3</v>
      </c>
      <c r="I154" s="151">
        <v>44</v>
      </c>
      <c r="J154" s="151">
        <v>321</v>
      </c>
      <c r="K154" s="151">
        <v>1</v>
      </c>
      <c r="L154" s="43">
        <v>0</v>
      </c>
      <c r="M154" s="16">
        <v>4.5001364754098363</v>
      </c>
      <c r="N154" s="395"/>
      <c r="O154" s="17">
        <f t="shared" si="41"/>
        <v>0</v>
      </c>
      <c r="P154" s="396" t="str">
        <f t="shared" si="36"/>
        <v>0%</v>
      </c>
      <c r="Q154" s="397"/>
      <c r="R154" s="14">
        <v>1E-3</v>
      </c>
      <c r="S154" s="14">
        <v>1E-3</v>
      </c>
      <c r="T154" s="14">
        <v>1E-3</v>
      </c>
      <c r="U154" s="14">
        <v>1E-3</v>
      </c>
      <c r="V154" s="15">
        <v>168</v>
      </c>
      <c r="W154" s="15">
        <v>15</v>
      </c>
      <c r="X154" s="15">
        <v>0</v>
      </c>
      <c r="Y154" s="15">
        <v>182</v>
      </c>
      <c r="Z154" s="411"/>
      <c r="AA154" s="411"/>
      <c r="AB154" s="410"/>
      <c r="AC154" s="410"/>
    </row>
    <row r="155" spans="2:29" s="20" customFormat="1" ht="13.5" x14ac:dyDescent="0.35">
      <c r="B155" s="539"/>
      <c r="C155" s="539"/>
      <c r="D155" s="456" t="s">
        <v>1382</v>
      </c>
      <c r="E155" s="456" t="s">
        <v>1383</v>
      </c>
      <c r="F155" s="14">
        <v>1E-3</v>
      </c>
      <c r="G155" s="14">
        <v>1E-3</v>
      </c>
      <c r="H155" s="470">
        <v>1E-3</v>
      </c>
      <c r="I155" s="151">
        <v>44</v>
      </c>
      <c r="J155" s="151">
        <v>321</v>
      </c>
      <c r="K155" s="151">
        <v>1</v>
      </c>
      <c r="L155" s="43">
        <v>0</v>
      </c>
      <c r="M155" s="16">
        <v>4.7001425409836068</v>
      </c>
      <c r="N155" s="395"/>
      <c r="O155" s="17">
        <f t="shared" si="41"/>
        <v>0</v>
      </c>
      <c r="P155" s="396" t="str">
        <f t="shared" si="36"/>
        <v>0%</v>
      </c>
      <c r="Q155" s="397"/>
      <c r="R155" s="14">
        <v>1E-3</v>
      </c>
      <c r="S155" s="14">
        <v>1E-3</v>
      </c>
      <c r="T155" s="14">
        <v>1E-3</v>
      </c>
      <c r="U155" s="14">
        <v>1E-3</v>
      </c>
      <c r="V155" s="15">
        <v>168</v>
      </c>
      <c r="W155" s="15">
        <v>15</v>
      </c>
      <c r="X155" s="15">
        <v>0</v>
      </c>
      <c r="Y155" s="15">
        <v>182</v>
      </c>
      <c r="Z155" s="411"/>
      <c r="AA155" s="411"/>
      <c r="AB155" s="410"/>
      <c r="AC155" s="410"/>
    </row>
    <row r="156" spans="2:29" s="20" customFormat="1" ht="13.5" x14ac:dyDescent="0.35">
      <c r="B156" s="539"/>
      <c r="C156" s="539"/>
      <c r="D156" s="456" t="s">
        <v>1384</v>
      </c>
      <c r="E156" s="456" t="s">
        <v>1385</v>
      </c>
      <c r="F156" s="14">
        <v>1E-3</v>
      </c>
      <c r="G156" s="14">
        <v>1E-3</v>
      </c>
      <c r="H156" s="470">
        <v>1E-3</v>
      </c>
      <c r="I156" s="151">
        <v>44</v>
      </c>
      <c r="J156" s="151">
        <v>321</v>
      </c>
      <c r="K156" s="151">
        <v>1</v>
      </c>
      <c r="L156" s="43">
        <v>0</v>
      </c>
      <c r="M156" s="16">
        <v>6.3001910655737703</v>
      </c>
      <c r="N156" s="395"/>
      <c r="O156" s="17">
        <f t="shared" si="41"/>
        <v>0</v>
      </c>
      <c r="P156" s="396" t="str">
        <f t="shared" si="36"/>
        <v>0%</v>
      </c>
      <c r="Q156" s="397"/>
      <c r="R156" s="14">
        <v>1E-3</v>
      </c>
      <c r="S156" s="14">
        <v>1E-3</v>
      </c>
      <c r="T156" s="14">
        <v>1E-3</v>
      </c>
      <c r="U156" s="14">
        <v>1E-3</v>
      </c>
      <c r="V156" s="15">
        <v>168</v>
      </c>
      <c r="W156" s="15">
        <v>15</v>
      </c>
      <c r="X156" s="15">
        <v>0</v>
      </c>
      <c r="Y156" s="15">
        <v>182</v>
      </c>
      <c r="Z156" s="411"/>
      <c r="AA156" s="411"/>
      <c r="AB156" s="410"/>
      <c r="AC156" s="410"/>
    </row>
    <row r="157" spans="2:29" s="20" customFormat="1" ht="13.5" x14ac:dyDescent="0.35">
      <c r="B157" s="539"/>
      <c r="C157" s="539"/>
      <c r="D157" s="456" t="s">
        <v>1386</v>
      </c>
      <c r="E157" s="456" t="s">
        <v>1387</v>
      </c>
      <c r="F157" s="14">
        <v>1E-3</v>
      </c>
      <c r="G157" s="14">
        <v>1E-3</v>
      </c>
      <c r="H157" s="470">
        <v>1E-3</v>
      </c>
      <c r="I157" s="151">
        <v>44</v>
      </c>
      <c r="J157" s="151">
        <v>321</v>
      </c>
      <c r="K157" s="151">
        <v>1</v>
      </c>
      <c r="L157" s="43">
        <v>0</v>
      </c>
      <c r="M157" s="16">
        <v>6.990211991803279</v>
      </c>
      <c r="N157" s="395"/>
      <c r="O157" s="17">
        <f t="shared" si="41"/>
        <v>0</v>
      </c>
      <c r="P157" s="396" t="str">
        <f t="shared" si="36"/>
        <v>0%</v>
      </c>
      <c r="Q157" s="397"/>
      <c r="R157" s="14">
        <v>1E-3</v>
      </c>
      <c r="S157" s="14">
        <v>1E-3</v>
      </c>
      <c r="T157" s="14">
        <v>1E-3</v>
      </c>
      <c r="U157" s="14">
        <v>1E-3</v>
      </c>
      <c r="V157" s="15">
        <v>168</v>
      </c>
      <c r="W157" s="15">
        <v>15</v>
      </c>
      <c r="X157" s="15">
        <v>0</v>
      </c>
      <c r="Y157" s="15">
        <v>182</v>
      </c>
      <c r="Z157" s="411"/>
      <c r="AA157" s="411"/>
      <c r="AB157" s="410"/>
      <c r="AC157" s="410"/>
    </row>
    <row r="158" spans="2:29" s="20" customFormat="1" ht="13.5" x14ac:dyDescent="0.35">
      <c r="B158" s="539"/>
      <c r="C158" s="539"/>
      <c r="D158" s="456" t="s">
        <v>1388</v>
      </c>
      <c r="E158" s="456" t="s">
        <v>1389</v>
      </c>
      <c r="F158" s="14">
        <v>1E-3</v>
      </c>
      <c r="G158" s="14">
        <v>1E-3</v>
      </c>
      <c r="H158" s="470">
        <v>1E-3</v>
      </c>
      <c r="I158" s="151">
        <v>44</v>
      </c>
      <c r="J158" s="151">
        <v>321</v>
      </c>
      <c r="K158" s="151">
        <v>1</v>
      </c>
      <c r="L158" s="43">
        <v>0</v>
      </c>
      <c r="M158" s="16">
        <v>7.9902423196721308</v>
      </c>
      <c r="N158" s="395"/>
      <c r="O158" s="17">
        <f t="shared" si="41"/>
        <v>0</v>
      </c>
      <c r="P158" s="396" t="str">
        <f t="shared" si="36"/>
        <v>0%</v>
      </c>
      <c r="Q158" s="397"/>
      <c r="R158" s="14">
        <v>1E-3</v>
      </c>
      <c r="S158" s="14">
        <v>1E-3</v>
      </c>
      <c r="T158" s="14">
        <v>1E-3</v>
      </c>
      <c r="U158" s="14">
        <v>1E-3</v>
      </c>
      <c r="V158" s="15">
        <v>168</v>
      </c>
      <c r="W158" s="15">
        <v>15</v>
      </c>
      <c r="X158" s="15">
        <v>0</v>
      </c>
      <c r="Y158" s="15">
        <v>182</v>
      </c>
      <c r="Z158" s="411"/>
      <c r="AA158" s="411"/>
      <c r="AB158" s="410"/>
      <c r="AC158" s="410"/>
    </row>
    <row r="159" spans="2:29" s="20" customFormat="1" ht="13.5" x14ac:dyDescent="0.35">
      <c r="B159" s="539"/>
      <c r="C159" s="539"/>
      <c r="D159" s="456" t="s">
        <v>1390</v>
      </c>
      <c r="E159" s="456" t="s">
        <v>1391</v>
      </c>
      <c r="F159" s="14">
        <v>1E-3</v>
      </c>
      <c r="G159" s="14">
        <v>1E-3</v>
      </c>
      <c r="H159" s="470">
        <v>1E-3</v>
      </c>
      <c r="I159" s="151">
        <v>44</v>
      </c>
      <c r="J159" s="151">
        <v>321</v>
      </c>
      <c r="K159" s="151">
        <v>1</v>
      </c>
      <c r="L159" s="43">
        <v>0</v>
      </c>
      <c r="M159" s="16">
        <v>8.5002577868852462</v>
      </c>
      <c r="N159" s="395"/>
      <c r="O159" s="17">
        <f t="shared" si="41"/>
        <v>0</v>
      </c>
      <c r="P159" s="396" t="str">
        <f t="shared" si="36"/>
        <v>0%</v>
      </c>
      <c r="Q159" s="397"/>
      <c r="R159" s="14">
        <v>1E-3</v>
      </c>
      <c r="S159" s="14">
        <v>1E-3</v>
      </c>
      <c r="T159" s="14">
        <v>1E-3</v>
      </c>
      <c r="U159" s="14">
        <v>1E-3</v>
      </c>
      <c r="V159" s="15">
        <v>168</v>
      </c>
      <c r="W159" s="15">
        <v>15</v>
      </c>
      <c r="X159" s="15">
        <v>0</v>
      </c>
      <c r="Y159" s="15">
        <v>182</v>
      </c>
      <c r="Z159" s="411"/>
      <c r="AA159" s="411"/>
      <c r="AB159" s="410"/>
      <c r="AC159" s="410"/>
    </row>
    <row r="160" spans="2:29" s="20" customFormat="1" ht="13.5" x14ac:dyDescent="0.35">
      <c r="B160" s="539"/>
      <c r="C160" s="539"/>
      <c r="D160" s="456" t="s">
        <v>1392</v>
      </c>
      <c r="E160" s="456" t="s">
        <v>1393</v>
      </c>
      <c r="F160" s="14">
        <v>1E-3</v>
      </c>
      <c r="G160" s="14">
        <v>1E-3</v>
      </c>
      <c r="H160" s="470">
        <v>1E-3</v>
      </c>
      <c r="I160" s="151">
        <v>44</v>
      </c>
      <c r="J160" s="151">
        <v>321</v>
      </c>
      <c r="K160" s="151">
        <v>1</v>
      </c>
      <c r="L160" s="43">
        <v>0</v>
      </c>
      <c r="M160" s="16">
        <v>9.9903029754098345</v>
      </c>
      <c r="N160" s="395"/>
      <c r="O160" s="17">
        <f t="shared" si="41"/>
        <v>0</v>
      </c>
      <c r="P160" s="396" t="str">
        <f t="shared" si="36"/>
        <v>0%</v>
      </c>
      <c r="Q160" s="397"/>
      <c r="R160" s="14">
        <v>1E-3</v>
      </c>
      <c r="S160" s="14">
        <v>1E-3</v>
      </c>
      <c r="T160" s="14">
        <v>1E-3</v>
      </c>
      <c r="U160" s="14">
        <v>1E-3</v>
      </c>
      <c r="V160" s="15">
        <v>168</v>
      </c>
      <c r="W160" s="15">
        <v>15</v>
      </c>
      <c r="X160" s="15">
        <v>0</v>
      </c>
      <c r="Y160" s="15">
        <v>182</v>
      </c>
      <c r="Z160" s="411"/>
      <c r="AA160" s="411"/>
      <c r="AB160" s="410"/>
      <c r="AC160" s="410"/>
    </row>
    <row r="161" spans="2:29" s="20" customFormat="1" ht="13.5" x14ac:dyDescent="0.35">
      <c r="B161" s="539"/>
      <c r="C161" s="539"/>
      <c r="D161" s="456" t="s">
        <v>1394</v>
      </c>
      <c r="E161" s="456" t="s">
        <v>1395</v>
      </c>
      <c r="F161" s="14">
        <v>1E-3</v>
      </c>
      <c r="G161" s="14">
        <v>1E-3</v>
      </c>
      <c r="H161" s="470">
        <v>1E-3</v>
      </c>
      <c r="I161" s="151">
        <v>44</v>
      </c>
      <c r="J161" s="151">
        <v>321</v>
      </c>
      <c r="K161" s="151">
        <v>1</v>
      </c>
      <c r="L161" s="43">
        <v>0</v>
      </c>
      <c r="M161" s="16">
        <v>11.200339672131147</v>
      </c>
      <c r="N161" s="395"/>
      <c r="O161" s="17">
        <f t="shared" si="41"/>
        <v>0</v>
      </c>
      <c r="P161" s="396" t="str">
        <f t="shared" si="36"/>
        <v>0%</v>
      </c>
      <c r="Q161" s="397"/>
      <c r="R161" s="14">
        <v>1E-3</v>
      </c>
      <c r="S161" s="14">
        <v>1E-3</v>
      </c>
      <c r="T161" s="14">
        <v>1E-3</v>
      </c>
      <c r="U161" s="14">
        <v>1E-3</v>
      </c>
      <c r="V161" s="15">
        <v>168</v>
      </c>
      <c r="W161" s="15">
        <v>15</v>
      </c>
      <c r="X161" s="15">
        <v>0</v>
      </c>
      <c r="Y161" s="15">
        <v>182</v>
      </c>
      <c r="Z161" s="411"/>
      <c r="AA161" s="411"/>
      <c r="AB161" s="410"/>
      <c r="AC161" s="410"/>
    </row>
    <row r="162" spans="2:29" s="20" customFormat="1" ht="13.5" x14ac:dyDescent="0.35">
      <c r="B162" s="539"/>
      <c r="C162" s="539"/>
      <c r="D162" s="456" t="s">
        <v>1396</v>
      </c>
      <c r="E162" s="456" t="s">
        <v>1397</v>
      </c>
      <c r="F162" s="14">
        <v>1E-3</v>
      </c>
      <c r="G162" s="14">
        <v>1E-3</v>
      </c>
      <c r="H162" s="470">
        <v>1E-3</v>
      </c>
      <c r="I162" s="151">
        <v>44</v>
      </c>
      <c r="J162" s="151">
        <v>321</v>
      </c>
      <c r="K162" s="151">
        <v>1</v>
      </c>
      <c r="L162" s="43">
        <v>0</v>
      </c>
      <c r="M162" s="16">
        <v>12.000363934426231</v>
      </c>
      <c r="N162" s="395"/>
      <c r="O162" s="17">
        <f t="shared" si="41"/>
        <v>0</v>
      </c>
      <c r="P162" s="396" t="str">
        <f t="shared" si="36"/>
        <v>0%</v>
      </c>
      <c r="Q162" s="397"/>
      <c r="R162" s="14">
        <v>1E-3</v>
      </c>
      <c r="S162" s="14">
        <v>1E-3</v>
      </c>
      <c r="T162" s="14">
        <v>1E-3</v>
      </c>
      <c r="U162" s="14">
        <v>1E-3</v>
      </c>
      <c r="V162" s="15">
        <v>168</v>
      </c>
      <c r="W162" s="15">
        <v>15</v>
      </c>
      <c r="X162" s="15">
        <v>0</v>
      </c>
      <c r="Y162" s="15">
        <v>182</v>
      </c>
      <c r="Z162" s="411"/>
      <c r="AA162" s="411"/>
      <c r="AB162" s="410"/>
      <c r="AC162" s="410"/>
    </row>
    <row r="163" spans="2:29" s="20" customFormat="1" ht="13.5" x14ac:dyDescent="0.35">
      <c r="B163" s="539"/>
      <c r="C163" s="539"/>
      <c r="D163" s="456" t="s">
        <v>1398</v>
      </c>
      <c r="E163" s="456" t="s">
        <v>1399</v>
      </c>
      <c r="F163" s="14">
        <v>1E-3</v>
      </c>
      <c r="G163" s="14">
        <v>1E-3</v>
      </c>
      <c r="H163" s="470">
        <v>1E-3</v>
      </c>
      <c r="I163" s="151">
        <v>44</v>
      </c>
      <c r="J163" s="151">
        <v>321</v>
      </c>
      <c r="K163" s="151">
        <v>1</v>
      </c>
      <c r="L163" s="43">
        <v>0</v>
      </c>
      <c r="M163" s="16">
        <v>15.000454918032787</v>
      </c>
      <c r="N163" s="395"/>
      <c r="O163" s="17">
        <f t="shared" si="41"/>
        <v>0</v>
      </c>
      <c r="P163" s="396" t="str">
        <f t="shared" si="36"/>
        <v>0%</v>
      </c>
      <c r="Q163" s="397"/>
      <c r="R163" s="14">
        <v>1E-3</v>
      </c>
      <c r="S163" s="14">
        <v>1E-3</v>
      </c>
      <c r="T163" s="14">
        <v>1E-3</v>
      </c>
      <c r="U163" s="14">
        <v>1E-3</v>
      </c>
      <c r="V163" s="15">
        <v>168</v>
      </c>
      <c r="W163" s="15">
        <v>15</v>
      </c>
      <c r="X163" s="15">
        <v>0</v>
      </c>
      <c r="Y163" s="15">
        <v>182</v>
      </c>
      <c r="Z163" s="411"/>
      <c r="AA163" s="411"/>
      <c r="AB163" s="410"/>
      <c r="AC163" s="410"/>
    </row>
    <row r="164" spans="2:29" s="20" customFormat="1" ht="13.5" x14ac:dyDescent="0.35">
      <c r="B164" s="539"/>
      <c r="C164" s="539"/>
      <c r="D164" s="456" t="s">
        <v>1400</v>
      </c>
      <c r="E164" s="456" t="s">
        <v>1401</v>
      </c>
      <c r="F164" s="14">
        <v>1E-3</v>
      </c>
      <c r="G164" s="14">
        <v>1E-3</v>
      </c>
      <c r="H164" s="470">
        <v>1E-3</v>
      </c>
      <c r="I164" s="151">
        <v>44</v>
      </c>
      <c r="J164" s="151">
        <v>321</v>
      </c>
      <c r="K164" s="151">
        <v>1</v>
      </c>
      <c r="L164" s="43">
        <v>0</v>
      </c>
      <c r="M164" s="16">
        <v>14.000424590163933</v>
      </c>
      <c r="N164" s="395"/>
      <c r="O164" s="17">
        <f t="shared" si="41"/>
        <v>0</v>
      </c>
      <c r="P164" s="396" t="str">
        <f t="shared" si="36"/>
        <v>0%</v>
      </c>
      <c r="Q164" s="397"/>
      <c r="R164" s="14">
        <v>1E-3</v>
      </c>
      <c r="S164" s="14">
        <v>1E-3</v>
      </c>
      <c r="T164" s="14">
        <v>1E-3</v>
      </c>
      <c r="U164" s="14">
        <v>1E-3</v>
      </c>
      <c r="V164" s="15">
        <v>168</v>
      </c>
      <c r="W164" s="15">
        <v>15</v>
      </c>
      <c r="X164" s="15">
        <v>0</v>
      </c>
      <c r="Y164" s="15">
        <v>182</v>
      </c>
      <c r="Z164" s="411"/>
      <c r="AA164" s="411"/>
      <c r="AB164" s="410"/>
      <c r="AC164" s="410"/>
    </row>
    <row r="165" spans="2:29" s="20" customFormat="1" ht="13.5" x14ac:dyDescent="0.35">
      <c r="B165" s="539"/>
      <c r="C165" s="539"/>
      <c r="D165" s="456" t="s">
        <v>1402</v>
      </c>
      <c r="E165" s="456" t="s">
        <v>1403</v>
      </c>
      <c r="F165" s="14">
        <v>1E-3</v>
      </c>
      <c r="G165" s="14">
        <v>1E-3</v>
      </c>
      <c r="H165" s="470">
        <v>1E-3</v>
      </c>
      <c r="I165" s="151">
        <v>44</v>
      </c>
      <c r="J165" s="151">
        <v>321</v>
      </c>
      <c r="K165" s="151">
        <v>1</v>
      </c>
      <c r="L165" s="43">
        <v>0</v>
      </c>
      <c r="M165" s="16">
        <v>13.000394262295082</v>
      </c>
      <c r="N165" s="395"/>
      <c r="O165" s="17">
        <f t="shared" si="41"/>
        <v>0</v>
      </c>
      <c r="P165" s="396" t="str">
        <f t="shared" si="36"/>
        <v>0%</v>
      </c>
      <c r="Q165" s="397"/>
      <c r="R165" s="14">
        <v>1E-3</v>
      </c>
      <c r="S165" s="14">
        <v>1E-3</v>
      </c>
      <c r="T165" s="14">
        <v>1E-3</v>
      </c>
      <c r="U165" s="14">
        <v>1E-3</v>
      </c>
      <c r="V165" s="15">
        <v>168</v>
      </c>
      <c r="W165" s="15">
        <v>15</v>
      </c>
      <c r="X165" s="15">
        <v>0</v>
      </c>
      <c r="Y165" s="15">
        <v>182</v>
      </c>
      <c r="Z165" s="411"/>
      <c r="AA165" s="411"/>
      <c r="AB165" s="410"/>
      <c r="AC165" s="410"/>
    </row>
    <row r="166" spans="2:29" s="20" customFormat="1" ht="13.5" x14ac:dyDescent="0.35">
      <c r="B166" s="539"/>
      <c r="C166" s="539"/>
      <c r="D166" s="456" t="s">
        <v>1404</v>
      </c>
      <c r="E166" s="456" t="s">
        <v>1405</v>
      </c>
      <c r="F166" s="14">
        <v>1E-3</v>
      </c>
      <c r="G166" s="14">
        <v>1E-3</v>
      </c>
      <c r="H166" s="470">
        <v>1E-3</v>
      </c>
      <c r="I166" s="151">
        <v>44</v>
      </c>
      <c r="J166" s="151">
        <v>321</v>
      </c>
      <c r="K166" s="151">
        <v>1</v>
      </c>
      <c r="L166" s="43">
        <v>0</v>
      </c>
      <c r="M166" s="16">
        <v>12.500379098360655</v>
      </c>
      <c r="N166" s="395"/>
      <c r="O166" s="17">
        <f t="shared" si="41"/>
        <v>0</v>
      </c>
      <c r="P166" s="396" t="str">
        <f t="shared" si="36"/>
        <v>0%</v>
      </c>
      <c r="Q166" s="397"/>
      <c r="R166" s="14">
        <v>1E-3</v>
      </c>
      <c r="S166" s="14">
        <v>1E-3</v>
      </c>
      <c r="T166" s="14">
        <v>1E-3</v>
      </c>
      <c r="U166" s="14">
        <v>1E-3</v>
      </c>
      <c r="V166" s="15">
        <v>168</v>
      </c>
      <c r="W166" s="15">
        <v>15</v>
      </c>
      <c r="X166" s="15">
        <v>0</v>
      </c>
      <c r="Y166" s="15">
        <v>182</v>
      </c>
      <c r="Z166" s="411"/>
      <c r="AA166" s="411"/>
      <c r="AB166" s="410"/>
      <c r="AC166" s="410"/>
    </row>
    <row r="167" spans="2:29" s="20" customFormat="1" ht="13.5" x14ac:dyDescent="0.35">
      <c r="B167" s="539"/>
      <c r="C167" s="539"/>
      <c r="D167" s="456" t="s">
        <v>1406</v>
      </c>
      <c r="E167" s="456" t="s">
        <v>1407</v>
      </c>
      <c r="F167" s="14">
        <v>1E-3</v>
      </c>
      <c r="G167" s="14">
        <v>1E-3</v>
      </c>
      <c r="H167" s="470">
        <v>1E-3</v>
      </c>
      <c r="I167" s="151">
        <v>44</v>
      </c>
      <c r="J167" s="151">
        <v>321</v>
      </c>
      <c r="K167" s="151">
        <v>1</v>
      </c>
      <c r="L167" s="43">
        <v>0</v>
      </c>
      <c r="M167" s="16">
        <v>11.500348770491804</v>
      </c>
      <c r="N167" s="395"/>
      <c r="O167" s="17">
        <f t="shared" si="41"/>
        <v>0</v>
      </c>
      <c r="P167" s="396" t="str">
        <f t="shared" si="36"/>
        <v>0%</v>
      </c>
      <c r="Q167" s="397"/>
      <c r="R167" s="14">
        <v>1E-3</v>
      </c>
      <c r="S167" s="14">
        <v>1E-3</v>
      </c>
      <c r="T167" s="14">
        <v>1E-3</v>
      </c>
      <c r="U167" s="14">
        <v>1E-3</v>
      </c>
      <c r="V167" s="15">
        <v>168</v>
      </c>
      <c r="W167" s="15">
        <v>15</v>
      </c>
      <c r="X167" s="15">
        <v>0</v>
      </c>
      <c r="Y167" s="15">
        <v>182</v>
      </c>
      <c r="Z167" s="411"/>
      <c r="AA167" s="411"/>
      <c r="AB167" s="410"/>
      <c r="AC167" s="410"/>
    </row>
    <row r="168" spans="2:29" s="20" customFormat="1" ht="13.5" x14ac:dyDescent="0.35">
      <c r="B168" s="539"/>
      <c r="C168" s="539"/>
      <c r="D168" s="456" t="s">
        <v>1408</v>
      </c>
      <c r="E168" s="456" t="s">
        <v>1409</v>
      </c>
      <c r="F168" s="14">
        <v>1E-3</v>
      </c>
      <c r="G168" s="14">
        <v>1E-3</v>
      </c>
      <c r="H168" s="470">
        <v>1E-3</v>
      </c>
      <c r="I168" s="151">
        <v>44</v>
      </c>
      <c r="J168" s="151">
        <v>321</v>
      </c>
      <c r="K168" s="151">
        <v>1</v>
      </c>
      <c r="L168" s="43">
        <v>0</v>
      </c>
      <c r="M168" s="16">
        <v>10.500318442622952</v>
      </c>
      <c r="N168" s="395"/>
      <c r="O168" s="17">
        <f t="shared" si="41"/>
        <v>0</v>
      </c>
      <c r="P168" s="396" t="str">
        <f t="shared" si="36"/>
        <v>0%</v>
      </c>
      <c r="Q168" s="397"/>
      <c r="R168" s="14">
        <v>1E-3</v>
      </c>
      <c r="S168" s="14">
        <v>1E-3</v>
      </c>
      <c r="T168" s="14">
        <v>1E-3</v>
      </c>
      <c r="U168" s="14">
        <v>1E-3</v>
      </c>
      <c r="V168" s="15">
        <v>168</v>
      </c>
      <c r="W168" s="15">
        <v>15</v>
      </c>
      <c r="X168" s="15">
        <v>0</v>
      </c>
      <c r="Y168" s="15">
        <v>182</v>
      </c>
      <c r="Z168" s="411"/>
      <c r="AA168" s="411"/>
      <c r="AB168" s="410"/>
      <c r="AC168" s="410"/>
    </row>
    <row r="169" spans="2:29" s="20" customFormat="1" ht="13.5" x14ac:dyDescent="0.35">
      <c r="B169" s="539"/>
      <c r="C169" s="539"/>
      <c r="D169" s="456" t="s">
        <v>1410</v>
      </c>
      <c r="E169" s="456" t="s">
        <v>1411</v>
      </c>
      <c r="F169" s="14">
        <v>1E-3</v>
      </c>
      <c r="G169" s="14">
        <v>1E-3</v>
      </c>
      <c r="H169" s="470">
        <v>1E-3</v>
      </c>
      <c r="I169" s="151">
        <v>44</v>
      </c>
      <c r="J169" s="151">
        <v>321</v>
      </c>
      <c r="K169" s="151">
        <v>1</v>
      </c>
      <c r="L169" s="43">
        <v>0</v>
      </c>
      <c r="M169" s="16">
        <v>1.0000303278688525</v>
      </c>
      <c r="N169" s="395"/>
      <c r="O169" s="17">
        <f t="shared" si="41"/>
        <v>0</v>
      </c>
      <c r="P169" s="396" t="str">
        <f t="shared" si="36"/>
        <v>0%</v>
      </c>
      <c r="Q169" s="397"/>
      <c r="R169" s="14">
        <v>1E-3</v>
      </c>
      <c r="S169" s="14">
        <v>1E-3</v>
      </c>
      <c r="T169" s="14">
        <v>1E-3</v>
      </c>
      <c r="U169" s="14">
        <v>1E-3</v>
      </c>
      <c r="V169" s="15">
        <v>168</v>
      </c>
      <c r="W169" s="15">
        <v>15</v>
      </c>
      <c r="X169" s="15">
        <v>0</v>
      </c>
      <c r="Y169" s="15">
        <v>182</v>
      </c>
      <c r="Z169" s="411"/>
      <c r="AA169" s="411"/>
      <c r="AB169" s="410"/>
      <c r="AC169" s="410"/>
    </row>
    <row r="170" spans="2:29" s="20" customFormat="1" ht="13.5" x14ac:dyDescent="0.35">
      <c r="B170" s="539"/>
      <c r="C170" s="539"/>
      <c r="D170" s="456" t="s">
        <v>1412</v>
      </c>
      <c r="E170" s="456" t="s">
        <v>1413</v>
      </c>
      <c r="F170" s="14">
        <v>1E-3</v>
      </c>
      <c r="G170" s="14">
        <v>1E-3</v>
      </c>
      <c r="H170" s="470">
        <v>1E-3</v>
      </c>
      <c r="I170" s="151">
        <v>44</v>
      </c>
      <c r="J170" s="151">
        <v>321</v>
      </c>
      <c r="K170" s="151">
        <v>1</v>
      </c>
      <c r="L170" s="43">
        <v>0</v>
      </c>
      <c r="M170" s="16">
        <v>2.000060655737705</v>
      </c>
      <c r="N170" s="395"/>
      <c r="O170" s="17">
        <f t="shared" si="41"/>
        <v>0</v>
      </c>
      <c r="P170" s="396" t="str">
        <f t="shared" si="36"/>
        <v>0%</v>
      </c>
      <c r="Q170" s="397"/>
      <c r="R170" s="14">
        <v>1E-3</v>
      </c>
      <c r="S170" s="14">
        <v>1E-3</v>
      </c>
      <c r="T170" s="14">
        <v>1E-3</v>
      </c>
      <c r="U170" s="14">
        <v>1E-3</v>
      </c>
      <c r="V170" s="15">
        <v>168</v>
      </c>
      <c r="W170" s="15">
        <v>15</v>
      </c>
      <c r="X170" s="15">
        <v>0</v>
      </c>
      <c r="Y170" s="15">
        <v>182</v>
      </c>
      <c r="Z170" s="411"/>
      <c r="AA170" s="411"/>
      <c r="AB170" s="410"/>
      <c r="AC170" s="410"/>
    </row>
    <row r="171" spans="2:29" s="20" customFormat="1" ht="13.5" x14ac:dyDescent="0.35">
      <c r="B171" s="539"/>
      <c r="C171" s="539"/>
      <c r="D171" s="456" t="s">
        <v>1414</v>
      </c>
      <c r="E171" s="456" t="s">
        <v>1415</v>
      </c>
      <c r="F171" s="14">
        <v>1E-3</v>
      </c>
      <c r="G171" s="14">
        <v>1E-3</v>
      </c>
      <c r="H171" s="470">
        <v>1E-3</v>
      </c>
      <c r="I171" s="151">
        <v>44</v>
      </c>
      <c r="J171" s="151">
        <v>321</v>
      </c>
      <c r="K171" s="151">
        <v>1</v>
      </c>
      <c r="L171" s="43">
        <v>0</v>
      </c>
      <c r="M171" s="16">
        <v>3.0000909836065577</v>
      </c>
      <c r="N171" s="395"/>
      <c r="O171" s="17">
        <f t="shared" si="41"/>
        <v>0</v>
      </c>
      <c r="P171" s="396" t="str">
        <f t="shared" si="36"/>
        <v>0%</v>
      </c>
      <c r="Q171" s="397"/>
      <c r="R171" s="14">
        <v>1E-3</v>
      </c>
      <c r="S171" s="14">
        <v>1E-3</v>
      </c>
      <c r="T171" s="14">
        <v>1E-3</v>
      </c>
      <c r="U171" s="14">
        <v>1E-3</v>
      </c>
      <c r="V171" s="15">
        <v>168</v>
      </c>
      <c r="W171" s="15">
        <v>15</v>
      </c>
      <c r="X171" s="15">
        <v>0</v>
      </c>
      <c r="Y171" s="15">
        <v>182</v>
      </c>
      <c r="Z171" s="411"/>
      <c r="AA171" s="411"/>
      <c r="AB171" s="410"/>
      <c r="AC171" s="410"/>
    </row>
    <row r="172" spans="2:29" s="20" customFormat="1" ht="13.5" x14ac:dyDescent="0.35">
      <c r="B172" s="539"/>
      <c r="C172" s="539"/>
      <c r="D172" s="456" t="s">
        <v>1416</v>
      </c>
      <c r="E172" s="456" t="s">
        <v>1417</v>
      </c>
      <c r="F172" s="14">
        <v>1E-3</v>
      </c>
      <c r="G172" s="14">
        <v>1E-3</v>
      </c>
      <c r="H172" s="470">
        <v>1E-3</v>
      </c>
      <c r="I172" s="151">
        <v>44</v>
      </c>
      <c r="J172" s="151">
        <v>321</v>
      </c>
      <c r="K172" s="151">
        <v>1</v>
      </c>
      <c r="L172" s="43">
        <v>0</v>
      </c>
      <c r="M172" s="16">
        <v>4.0001213114754099</v>
      </c>
      <c r="N172" s="395"/>
      <c r="O172" s="17">
        <f t="shared" si="41"/>
        <v>0</v>
      </c>
      <c r="P172" s="396" t="str">
        <f t="shared" si="36"/>
        <v>0%</v>
      </c>
      <c r="Q172" s="397"/>
      <c r="R172" s="14">
        <v>1E-3</v>
      </c>
      <c r="S172" s="14">
        <v>1E-3</v>
      </c>
      <c r="T172" s="14">
        <v>1E-3</v>
      </c>
      <c r="U172" s="14">
        <v>1E-3</v>
      </c>
      <c r="V172" s="15">
        <v>168</v>
      </c>
      <c r="W172" s="15">
        <v>15</v>
      </c>
      <c r="X172" s="15">
        <v>0</v>
      </c>
      <c r="Y172" s="15">
        <v>182</v>
      </c>
      <c r="Z172" s="411"/>
      <c r="AA172" s="411"/>
      <c r="AB172" s="410"/>
      <c r="AC172" s="410"/>
    </row>
    <row r="173" spans="2:29" s="20" customFormat="1" ht="13.5" x14ac:dyDescent="0.35">
      <c r="B173" s="539"/>
      <c r="C173" s="539"/>
      <c r="D173" s="456" t="s">
        <v>1418</v>
      </c>
      <c r="E173" s="456" t="s">
        <v>1419</v>
      </c>
      <c r="F173" s="14">
        <v>1E-3</v>
      </c>
      <c r="G173" s="14">
        <v>1E-3</v>
      </c>
      <c r="H173" s="470">
        <v>1E-3</v>
      </c>
      <c r="I173" s="151">
        <v>44</v>
      </c>
      <c r="J173" s="151">
        <v>321</v>
      </c>
      <c r="K173" s="151">
        <v>1</v>
      </c>
      <c r="L173" s="43">
        <v>0</v>
      </c>
      <c r="M173" s="16">
        <v>5.0001516393442618</v>
      </c>
      <c r="N173" s="395"/>
      <c r="O173" s="17">
        <f t="shared" si="41"/>
        <v>0</v>
      </c>
      <c r="P173" s="396" t="str">
        <f t="shared" si="36"/>
        <v>0%</v>
      </c>
      <c r="Q173" s="397"/>
      <c r="R173" s="14">
        <v>1E-3</v>
      </c>
      <c r="S173" s="14">
        <v>1E-3</v>
      </c>
      <c r="T173" s="14">
        <v>1E-3</v>
      </c>
      <c r="U173" s="14">
        <v>1E-3</v>
      </c>
      <c r="V173" s="15">
        <v>168</v>
      </c>
      <c r="W173" s="15">
        <v>15</v>
      </c>
      <c r="X173" s="15">
        <v>0</v>
      </c>
      <c r="Y173" s="15">
        <v>182</v>
      </c>
      <c r="Z173" s="411"/>
      <c r="AA173" s="411"/>
      <c r="AB173" s="410"/>
      <c r="AC173" s="410"/>
    </row>
    <row r="174" spans="2:29" s="20" customFormat="1" ht="13.5" x14ac:dyDescent="0.35">
      <c r="B174" s="539"/>
      <c r="C174" s="539"/>
      <c r="D174" s="456" t="s">
        <v>1420</v>
      </c>
      <c r="E174" s="456" t="s">
        <v>1421</v>
      </c>
      <c r="F174" s="14">
        <v>1E-3</v>
      </c>
      <c r="G174" s="14">
        <v>1E-3</v>
      </c>
      <c r="H174" s="470">
        <v>1E-3</v>
      </c>
      <c r="I174" s="151">
        <v>44</v>
      </c>
      <c r="J174" s="151">
        <v>321</v>
      </c>
      <c r="K174" s="151">
        <v>1</v>
      </c>
      <c r="L174" s="43">
        <v>0</v>
      </c>
      <c r="M174" s="16">
        <v>9.0002729508196726</v>
      </c>
      <c r="N174" s="395"/>
      <c r="O174" s="17">
        <f t="shared" si="41"/>
        <v>0</v>
      </c>
      <c r="P174" s="396" t="str">
        <f t="shared" si="36"/>
        <v>0%</v>
      </c>
      <c r="Q174" s="397"/>
      <c r="R174" s="14">
        <v>1E-3</v>
      </c>
      <c r="S174" s="14">
        <v>1E-3</v>
      </c>
      <c r="T174" s="14">
        <v>1E-3</v>
      </c>
      <c r="U174" s="14">
        <v>1E-3</v>
      </c>
      <c r="V174" s="15">
        <v>168</v>
      </c>
      <c r="W174" s="15">
        <v>15</v>
      </c>
      <c r="X174" s="15">
        <v>0</v>
      </c>
      <c r="Y174" s="15">
        <v>182</v>
      </c>
      <c r="Z174" s="411"/>
      <c r="AA174" s="411"/>
      <c r="AB174" s="410"/>
      <c r="AC174" s="410"/>
    </row>
    <row r="175" spans="2:29" s="20" customFormat="1" ht="13.5" x14ac:dyDescent="0.35">
      <c r="B175" s="539"/>
      <c r="C175" s="539"/>
      <c r="D175" s="456" t="s">
        <v>1422</v>
      </c>
      <c r="E175" s="456" t="s">
        <v>1423</v>
      </c>
      <c r="F175" s="14">
        <v>1E-3</v>
      </c>
      <c r="G175" s="14">
        <v>1E-3</v>
      </c>
      <c r="H175" s="470">
        <v>1E-3</v>
      </c>
      <c r="I175" s="151">
        <v>44</v>
      </c>
      <c r="J175" s="151">
        <v>321</v>
      </c>
      <c r="K175" s="151">
        <v>1</v>
      </c>
      <c r="L175" s="43">
        <v>0</v>
      </c>
      <c r="M175" s="16">
        <v>10.000303278688524</v>
      </c>
      <c r="N175" s="395"/>
      <c r="O175" s="17">
        <f t="shared" si="41"/>
        <v>0</v>
      </c>
      <c r="P175" s="396" t="str">
        <f t="shared" si="36"/>
        <v>0%</v>
      </c>
      <c r="Q175" s="397"/>
      <c r="R175" s="14">
        <v>1E-3</v>
      </c>
      <c r="S175" s="14">
        <v>1E-3</v>
      </c>
      <c r="T175" s="14">
        <v>1E-3</v>
      </c>
      <c r="U175" s="14">
        <v>1E-3</v>
      </c>
      <c r="V175" s="15">
        <v>168</v>
      </c>
      <c r="W175" s="15">
        <v>15</v>
      </c>
      <c r="X175" s="15">
        <v>0</v>
      </c>
      <c r="Y175" s="15">
        <v>182</v>
      </c>
      <c r="Z175" s="411"/>
      <c r="AA175" s="411"/>
      <c r="AB175" s="410"/>
      <c r="AC175" s="410"/>
    </row>
    <row r="176" spans="2:29" s="20" customFormat="1" ht="13.5" x14ac:dyDescent="0.35">
      <c r="B176" s="539"/>
      <c r="C176" s="539"/>
      <c r="D176" s="456" t="s">
        <v>1424</v>
      </c>
      <c r="E176" s="456" t="s">
        <v>1425</v>
      </c>
      <c r="F176" s="14">
        <v>1E-3</v>
      </c>
      <c r="G176" s="14">
        <v>1E-3</v>
      </c>
      <c r="H176" s="470">
        <v>1E-3</v>
      </c>
      <c r="I176" s="151">
        <v>44</v>
      </c>
      <c r="J176" s="151">
        <v>321</v>
      </c>
      <c r="K176" s="151">
        <v>1</v>
      </c>
      <c r="L176" s="43">
        <v>0</v>
      </c>
      <c r="M176" s="16">
        <v>11.000333606557378</v>
      </c>
      <c r="N176" s="395"/>
      <c r="O176" s="17">
        <f t="shared" si="41"/>
        <v>0</v>
      </c>
      <c r="P176" s="396" t="str">
        <f t="shared" si="36"/>
        <v>0%</v>
      </c>
      <c r="Q176" s="397"/>
      <c r="R176" s="14">
        <v>1E-3</v>
      </c>
      <c r="S176" s="14">
        <v>1E-3</v>
      </c>
      <c r="T176" s="14">
        <v>1E-3</v>
      </c>
      <c r="U176" s="14">
        <v>1E-3</v>
      </c>
      <c r="V176" s="15">
        <v>168</v>
      </c>
      <c r="W176" s="15">
        <v>15</v>
      </c>
      <c r="X176" s="15">
        <v>0</v>
      </c>
      <c r="Y176" s="15">
        <v>182</v>
      </c>
      <c r="Z176" s="411"/>
      <c r="AA176" s="411"/>
      <c r="AB176" s="410"/>
      <c r="AC176" s="410"/>
    </row>
    <row r="177" spans="2:29" s="20" customFormat="1" ht="13.5" x14ac:dyDescent="0.35">
      <c r="B177" s="539"/>
      <c r="C177" s="539"/>
      <c r="D177" s="456" t="s">
        <v>1426</v>
      </c>
      <c r="E177" s="456" t="s">
        <v>1427</v>
      </c>
      <c r="F177" s="14">
        <v>1E-3</v>
      </c>
      <c r="G177" s="14">
        <v>1E-3</v>
      </c>
      <c r="H177" s="470">
        <v>1E-3</v>
      </c>
      <c r="I177" s="151">
        <v>44</v>
      </c>
      <c r="J177" s="151">
        <v>321</v>
      </c>
      <c r="K177" s="151">
        <v>1</v>
      </c>
      <c r="L177" s="43">
        <v>0</v>
      </c>
      <c r="M177" s="16">
        <v>13.500409426229508</v>
      </c>
      <c r="N177" s="395"/>
      <c r="O177" s="17">
        <f t="shared" si="41"/>
        <v>0</v>
      </c>
      <c r="P177" s="396" t="str">
        <f t="shared" si="36"/>
        <v>0%</v>
      </c>
      <c r="Q177" s="397"/>
      <c r="R177" s="14">
        <v>1E-3</v>
      </c>
      <c r="S177" s="14">
        <v>1E-3</v>
      </c>
      <c r="T177" s="14">
        <v>1E-3</v>
      </c>
      <c r="U177" s="14">
        <v>1E-3</v>
      </c>
      <c r="V177" s="15">
        <v>168</v>
      </c>
      <c r="W177" s="15">
        <v>15</v>
      </c>
      <c r="X177" s="15">
        <v>0</v>
      </c>
      <c r="Y177" s="15">
        <v>182</v>
      </c>
      <c r="Z177" s="411"/>
      <c r="AA177" s="411"/>
      <c r="AB177" s="410"/>
      <c r="AC177" s="410"/>
    </row>
    <row r="178" spans="2:29" s="20" customFormat="1" ht="13.5" x14ac:dyDescent="0.35">
      <c r="B178" s="539"/>
      <c r="C178" s="539"/>
      <c r="D178" s="456" t="s">
        <v>1428</v>
      </c>
      <c r="E178" s="456" t="s">
        <v>1429</v>
      </c>
      <c r="F178" s="14">
        <v>1E-3</v>
      </c>
      <c r="G178" s="14">
        <v>1E-3</v>
      </c>
      <c r="H178" s="470">
        <v>1E-3</v>
      </c>
      <c r="I178" s="151">
        <v>44</v>
      </c>
      <c r="J178" s="151">
        <v>321</v>
      </c>
      <c r="K178" s="151">
        <v>1</v>
      </c>
      <c r="L178" s="43">
        <v>0</v>
      </c>
      <c r="M178" s="16">
        <v>14.500439754098362</v>
      </c>
      <c r="N178" s="395"/>
      <c r="O178" s="17">
        <f t="shared" si="41"/>
        <v>0</v>
      </c>
      <c r="P178" s="396" t="str">
        <f t="shared" si="36"/>
        <v>0%</v>
      </c>
      <c r="Q178" s="397"/>
      <c r="R178" s="14">
        <v>1E-3</v>
      </c>
      <c r="S178" s="14">
        <v>1E-3</v>
      </c>
      <c r="T178" s="14">
        <v>1E-3</v>
      </c>
      <c r="U178" s="14">
        <v>1E-3</v>
      </c>
      <c r="V178" s="15">
        <v>168</v>
      </c>
      <c r="W178" s="15">
        <v>15</v>
      </c>
      <c r="X178" s="15">
        <v>0</v>
      </c>
      <c r="Y178" s="15">
        <v>182</v>
      </c>
      <c r="Z178" s="411"/>
      <c r="AA178" s="411"/>
      <c r="AB178" s="410"/>
      <c r="AC178" s="410"/>
    </row>
    <row r="179" spans="2:29" s="20" customFormat="1" ht="13.5" x14ac:dyDescent="0.35">
      <c r="B179" s="539"/>
      <c r="C179" s="539"/>
      <c r="D179" s="456" t="s">
        <v>1430</v>
      </c>
      <c r="E179" s="456" t="s">
        <v>1431</v>
      </c>
      <c r="F179" s="14">
        <v>1E-3</v>
      </c>
      <c r="G179" s="14">
        <v>1E-3</v>
      </c>
      <c r="H179" s="470">
        <v>1E-3</v>
      </c>
      <c r="I179" s="151">
        <v>44</v>
      </c>
      <c r="J179" s="151">
        <v>321</v>
      </c>
      <c r="K179" s="151">
        <v>1</v>
      </c>
      <c r="L179" s="43">
        <v>0</v>
      </c>
      <c r="M179" s="16">
        <v>0.50001516393442624</v>
      </c>
      <c r="N179" s="395"/>
      <c r="O179" s="17">
        <f t="shared" si="41"/>
        <v>0</v>
      </c>
      <c r="P179" s="396" t="str">
        <f t="shared" si="36"/>
        <v>0%</v>
      </c>
      <c r="Q179" s="397"/>
      <c r="R179" s="14">
        <v>1E-3</v>
      </c>
      <c r="S179" s="14">
        <v>1E-3</v>
      </c>
      <c r="T179" s="14">
        <v>1E-3</v>
      </c>
      <c r="U179" s="14">
        <v>1E-3</v>
      </c>
      <c r="V179" s="15">
        <v>168</v>
      </c>
      <c r="W179" s="15">
        <v>15</v>
      </c>
      <c r="X179" s="15">
        <v>0</v>
      </c>
      <c r="Y179" s="15">
        <v>182</v>
      </c>
      <c r="Z179" s="411"/>
      <c r="AA179" s="411"/>
      <c r="AB179" s="410"/>
      <c r="AC179" s="410"/>
    </row>
    <row r="180" spans="2:29" s="20" customFormat="1" ht="13.5" x14ac:dyDescent="0.35">
      <c r="B180" s="539"/>
      <c r="C180" s="539"/>
      <c r="D180" s="456" t="s">
        <v>1432</v>
      </c>
      <c r="E180" s="456" t="s">
        <v>1433</v>
      </c>
      <c r="F180" s="14">
        <v>1E-3</v>
      </c>
      <c r="G180" s="14">
        <v>1E-3</v>
      </c>
      <c r="H180" s="470">
        <v>1E-3</v>
      </c>
      <c r="I180" s="151">
        <v>44</v>
      </c>
      <c r="J180" s="151">
        <v>321</v>
      </c>
      <c r="K180" s="151">
        <v>1</v>
      </c>
      <c r="L180" s="43">
        <v>0</v>
      </c>
      <c r="M180" s="16">
        <v>1.5000454918032788</v>
      </c>
      <c r="N180" s="395"/>
      <c r="O180" s="17">
        <f t="shared" si="41"/>
        <v>0</v>
      </c>
      <c r="P180" s="396" t="str">
        <f t="shared" si="36"/>
        <v>0%</v>
      </c>
      <c r="Q180" s="397"/>
      <c r="R180" s="14">
        <v>1E-3</v>
      </c>
      <c r="S180" s="14">
        <v>1E-3</v>
      </c>
      <c r="T180" s="14">
        <v>1E-3</v>
      </c>
      <c r="U180" s="14">
        <v>1E-3</v>
      </c>
      <c r="V180" s="15">
        <v>168</v>
      </c>
      <c r="W180" s="15">
        <v>15</v>
      </c>
      <c r="X180" s="15">
        <v>0</v>
      </c>
      <c r="Y180" s="15">
        <v>182</v>
      </c>
      <c r="Z180" s="411"/>
      <c r="AA180" s="411"/>
      <c r="AB180" s="410"/>
      <c r="AC180" s="410"/>
    </row>
    <row r="181" spans="2:29" s="20" customFormat="1" ht="13.5" x14ac:dyDescent="0.35">
      <c r="B181" s="539"/>
      <c r="C181" s="539"/>
      <c r="D181" s="456" t="s">
        <v>1434</v>
      </c>
      <c r="E181" s="456" t="s">
        <v>1435</v>
      </c>
      <c r="F181" s="14">
        <v>1E-3</v>
      </c>
      <c r="G181" s="14">
        <v>1E-3</v>
      </c>
      <c r="H181" s="470">
        <v>1E-3</v>
      </c>
      <c r="I181" s="151">
        <v>44</v>
      </c>
      <c r="J181" s="151">
        <v>321</v>
      </c>
      <c r="K181" s="151">
        <v>1</v>
      </c>
      <c r="L181" s="43">
        <v>0</v>
      </c>
      <c r="M181" s="16">
        <v>2.5000758196721309</v>
      </c>
      <c r="N181" s="395"/>
      <c r="O181" s="17">
        <f t="shared" si="41"/>
        <v>0</v>
      </c>
      <c r="P181" s="396" t="str">
        <f t="shared" si="36"/>
        <v>0%</v>
      </c>
      <c r="Q181" s="397"/>
      <c r="R181" s="14">
        <v>1E-3</v>
      </c>
      <c r="S181" s="14">
        <v>1E-3</v>
      </c>
      <c r="T181" s="14">
        <v>1E-3</v>
      </c>
      <c r="U181" s="14">
        <v>1E-3</v>
      </c>
      <c r="V181" s="15">
        <v>168</v>
      </c>
      <c r="W181" s="15">
        <v>15</v>
      </c>
      <c r="X181" s="15">
        <v>0</v>
      </c>
      <c r="Y181" s="15">
        <v>182</v>
      </c>
      <c r="Z181" s="411"/>
      <c r="AA181" s="411"/>
      <c r="AB181" s="410"/>
      <c r="AC181" s="410"/>
    </row>
    <row r="182" spans="2:29" s="20" customFormat="1" ht="13.5" x14ac:dyDescent="0.35">
      <c r="B182" s="539"/>
      <c r="C182" s="539"/>
      <c r="D182" s="456" t="s">
        <v>1436</v>
      </c>
      <c r="E182" s="456" t="s">
        <v>1437</v>
      </c>
      <c r="F182" s="14">
        <v>1E-3</v>
      </c>
      <c r="G182" s="14">
        <v>1E-3</v>
      </c>
      <c r="H182" s="470">
        <v>1E-3</v>
      </c>
      <c r="I182" s="151">
        <v>44</v>
      </c>
      <c r="J182" s="151">
        <v>321</v>
      </c>
      <c r="K182" s="151">
        <v>1</v>
      </c>
      <c r="L182" s="43">
        <v>0</v>
      </c>
      <c r="M182" s="16">
        <v>3.5001061475409831</v>
      </c>
      <c r="N182" s="395"/>
      <c r="O182" s="17">
        <f t="shared" si="41"/>
        <v>0</v>
      </c>
      <c r="P182" s="396" t="str">
        <f t="shared" si="36"/>
        <v>0%</v>
      </c>
      <c r="Q182" s="397"/>
      <c r="R182" s="14">
        <v>1E-3</v>
      </c>
      <c r="S182" s="14">
        <v>1E-3</v>
      </c>
      <c r="T182" s="14">
        <v>1E-3</v>
      </c>
      <c r="U182" s="14">
        <v>1E-3</v>
      </c>
      <c r="V182" s="15">
        <v>168</v>
      </c>
      <c r="W182" s="15">
        <v>15</v>
      </c>
      <c r="X182" s="15">
        <v>0</v>
      </c>
      <c r="Y182" s="15">
        <v>182</v>
      </c>
      <c r="Z182" s="411"/>
      <c r="AA182" s="411"/>
      <c r="AB182" s="410"/>
      <c r="AC182" s="410"/>
    </row>
    <row r="183" spans="2:29" s="20" customFormat="1" ht="13.5" x14ac:dyDescent="0.35">
      <c r="B183" s="539"/>
      <c r="C183" s="539"/>
      <c r="D183" s="456" t="s">
        <v>1438</v>
      </c>
      <c r="E183" s="456" t="s">
        <v>1439</v>
      </c>
      <c r="F183" s="14">
        <v>1E-3</v>
      </c>
      <c r="G183" s="14">
        <v>1E-3</v>
      </c>
      <c r="H183" s="470">
        <v>1E-3</v>
      </c>
      <c r="I183" s="151">
        <v>44</v>
      </c>
      <c r="J183" s="151">
        <v>321</v>
      </c>
      <c r="K183" s="151">
        <v>1</v>
      </c>
      <c r="L183" s="43">
        <v>0</v>
      </c>
      <c r="M183" s="16">
        <v>5.500166803278689</v>
      </c>
      <c r="N183" s="395"/>
      <c r="O183" s="17">
        <f t="shared" si="41"/>
        <v>0</v>
      </c>
      <c r="P183" s="396" t="str">
        <f t="shared" si="36"/>
        <v>0%</v>
      </c>
      <c r="Q183" s="397"/>
      <c r="R183" s="14">
        <v>1E-3</v>
      </c>
      <c r="S183" s="14">
        <v>1E-3</v>
      </c>
      <c r="T183" s="14">
        <v>1E-3</v>
      </c>
      <c r="U183" s="14">
        <v>1E-3</v>
      </c>
      <c r="V183" s="15">
        <v>168</v>
      </c>
      <c r="W183" s="15">
        <v>15</v>
      </c>
      <c r="X183" s="15">
        <v>0</v>
      </c>
      <c r="Y183" s="15">
        <v>182</v>
      </c>
      <c r="Z183" s="411"/>
      <c r="AA183" s="411"/>
      <c r="AB183" s="410"/>
      <c r="AC183" s="410"/>
    </row>
    <row r="184" spans="2:29" s="20" customFormat="1" ht="13.5" x14ac:dyDescent="0.35">
      <c r="B184" s="539"/>
      <c r="C184" s="539"/>
      <c r="D184" s="456" t="s">
        <v>1440</v>
      </c>
      <c r="E184" s="456" t="s">
        <v>1441</v>
      </c>
      <c r="F184" s="14">
        <v>1E-3</v>
      </c>
      <c r="G184" s="14">
        <v>1E-3</v>
      </c>
      <c r="H184" s="470">
        <v>1E-3</v>
      </c>
      <c r="I184" s="151">
        <v>44</v>
      </c>
      <c r="J184" s="151">
        <v>321</v>
      </c>
      <c r="K184" s="151">
        <v>1</v>
      </c>
      <c r="L184" s="43">
        <v>0</v>
      </c>
      <c r="M184" s="16">
        <v>6.0001819672131154</v>
      </c>
      <c r="N184" s="395"/>
      <c r="O184" s="17">
        <f t="shared" si="41"/>
        <v>0</v>
      </c>
      <c r="P184" s="396" t="str">
        <f t="shared" si="36"/>
        <v>0%</v>
      </c>
      <c r="Q184" s="397"/>
      <c r="R184" s="14">
        <v>1E-3</v>
      </c>
      <c r="S184" s="14">
        <v>1E-3</v>
      </c>
      <c r="T184" s="14">
        <v>1E-3</v>
      </c>
      <c r="U184" s="14">
        <v>1E-3</v>
      </c>
      <c r="V184" s="15">
        <v>168</v>
      </c>
      <c r="W184" s="15">
        <v>15</v>
      </c>
      <c r="X184" s="15">
        <v>0</v>
      </c>
      <c r="Y184" s="15">
        <v>182</v>
      </c>
      <c r="Z184" s="411"/>
      <c r="AA184" s="411"/>
      <c r="AB184" s="410"/>
      <c r="AC184" s="410"/>
    </row>
    <row r="185" spans="2:29" s="20" customFormat="1" ht="13.5" x14ac:dyDescent="0.35">
      <c r="B185" s="539"/>
      <c r="C185" s="539"/>
      <c r="D185" s="456" t="s">
        <v>1442</v>
      </c>
      <c r="E185" s="456" t="s">
        <v>1443</v>
      </c>
      <c r="F185" s="14">
        <v>1E-3</v>
      </c>
      <c r="G185" s="14">
        <v>1E-3</v>
      </c>
      <c r="H185" s="470">
        <v>1E-3</v>
      </c>
      <c r="I185" s="151">
        <v>44</v>
      </c>
      <c r="J185" s="151">
        <v>321</v>
      </c>
      <c r="K185" s="151">
        <v>1</v>
      </c>
      <c r="L185" s="43">
        <v>0</v>
      </c>
      <c r="M185" s="16">
        <v>6.5001971311475408</v>
      </c>
      <c r="N185" s="395"/>
      <c r="O185" s="17">
        <f t="shared" si="41"/>
        <v>0</v>
      </c>
      <c r="P185" s="396" t="str">
        <f t="shared" si="36"/>
        <v>0%</v>
      </c>
      <c r="Q185" s="397"/>
      <c r="R185" s="14">
        <v>1E-3</v>
      </c>
      <c r="S185" s="14">
        <v>1E-3</v>
      </c>
      <c r="T185" s="14">
        <v>1E-3</v>
      </c>
      <c r="U185" s="14">
        <v>1E-3</v>
      </c>
      <c r="V185" s="15">
        <v>168</v>
      </c>
      <c r="W185" s="15">
        <v>15</v>
      </c>
      <c r="X185" s="15">
        <v>0</v>
      </c>
      <c r="Y185" s="15">
        <v>182</v>
      </c>
      <c r="Z185" s="411"/>
      <c r="AA185" s="411"/>
      <c r="AB185" s="410"/>
      <c r="AC185" s="410"/>
    </row>
    <row r="186" spans="2:29" s="20" customFormat="1" ht="13.5" x14ac:dyDescent="0.35">
      <c r="B186" s="539"/>
      <c r="C186" s="539"/>
      <c r="D186" s="456" t="s">
        <v>1444</v>
      </c>
      <c r="E186" s="456" t="s">
        <v>1445</v>
      </c>
      <c r="F186" s="14">
        <v>1E-3</v>
      </c>
      <c r="G186" s="14">
        <v>1E-3</v>
      </c>
      <c r="H186" s="470">
        <v>1E-3</v>
      </c>
      <c r="I186" s="151">
        <v>44</v>
      </c>
      <c r="J186" s="151">
        <v>321</v>
      </c>
      <c r="K186" s="151">
        <v>1</v>
      </c>
      <c r="L186" s="43">
        <v>0</v>
      </c>
      <c r="M186" s="16">
        <v>7.0002122950819663</v>
      </c>
      <c r="N186" s="395"/>
      <c r="O186" s="17">
        <f t="shared" si="41"/>
        <v>0</v>
      </c>
      <c r="P186" s="396" t="str">
        <f t="shared" si="36"/>
        <v>0%</v>
      </c>
      <c r="Q186" s="397"/>
      <c r="R186" s="14">
        <v>1E-3</v>
      </c>
      <c r="S186" s="14">
        <v>1E-3</v>
      </c>
      <c r="T186" s="14">
        <v>1E-3</v>
      </c>
      <c r="U186" s="14">
        <v>1E-3</v>
      </c>
      <c r="V186" s="15">
        <v>168</v>
      </c>
      <c r="W186" s="15">
        <v>15</v>
      </c>
      <c r="X186" s="15">
        <v>0</v>
      </c>
      <c r="Y186" s="15">
        <v>182</v>
      </c>
      <c r="Z186" s="411"/>
      <c r="AA186" s="411"/>
      <c r="AB186" s="410"/>
      <c r="AC186" s="410"/>
    </row>
    <row r="187" spans="2:29" s="20" customFormat="1" ht="13.5" x14ac:dyDescent="0.35">
      <c r="B187" s="539"/>
      <c r="C187" s="539"/>
      <c r="D187" s="456" t="s">
        <v>1446</v>
      </c>
      <c r="E187" s="456" t="s">
        <v>1447</v>
      </c>
      <c r="F187" s="14">
        <v>1E-3</v>
      </c>
      <c r="G187" s="14">
        <v>1E-3</v>
      </c>
      <c r="H187" s="470">
        <v>1E-3</v>
      </c>
      <c r="I187" s="151">
        <v>44</v>
      </c>
      <c r="J187" s="151">
        <v>321</v>
      </c>
      <c r="K187" s="151">
        <v>1</v>
      </c>
      <c r="L187" s="43">
        <v>0</v>
      </c>
      <c r="M187" s="16">
        <v>7.5002274590163935</v>
      </c>
      <c r="N187" s="395"/>
      <c r="O187" s="17">
        <f t="shared" si="41"/>
        <v>0</v>
      </c>
      <c r="P187" s="396" t="str">
        <f t="shared" si="36"/>
        <v>0%</v>
      </c>
      <c r="Q187" s="397"/>
      <c r="R187" s="14">
        <v>1E-3</v>
      </c>
      <c r="S187" s="14">
        <v>1E-3</v>
      </c>
      <c r="T187" s="14">
        <v>1E-3</v>
      </c>
      <c r="U187" s="14">
        <v>1E-3</v>
      </c>
      <c r="V187" s="15">
        <v>168</v>
      </c>
      <c r="W187" s="15">
        <v>15</v>
      </c>
      <c r="X187" s="15">
        <v>0</v>
      </c>
      <c r="Y187" s="15">
        <v>182</v>
      </c>
      <c r="Z187" s="411"/>
      <c r="AA187" s="411"/>
      <c r="AB187" s="410"/>
      <c r="AC187" s="410"/>
    </row>
    <row r="188" spans="2:29" s="20" customFormat="1" ht="13.5" x14ac:dyDescent="0.35">
      <c r="B188" s="539"/>
      <c r="C188" s="539"/>
      <c r="D188" s="456" t="s">
        <v>1448</v>
      </c>
      <c r="E188" s="456" t="s">
        <v>1449</v>
      </c>
      <c r="F188" s="14">
        <v>1E-3</v>
      </c>
      <c r="G188" s="14">
        <v>1E-3</v>
      </c>
      <c r="H188" s="470">
        <v>1E-3</v>
      </c>
      <c r="I188" s="151">
        <v>44</v>
      </c>
      <c r="J188" s="151">
        <v>321</v>
      </c>
      <c r="K188" s="151">
        <v>1</v>
      </c>
      <c r="L188" s="43">
        <v>0</v>
      </c>
      <c r="M188" s="16">
        <v>8.0002426229508199</v>
      </c>
      <c r="N188" s="395"/>
      <c r="O188" s="17">
        <f t="shared" si="41"/>
        <v>0</v>
      </c>
      <c r="P188" s="396" t="str">
        <f t="shared" si="36"/>
        <v>0%</v>
      </c>
      <c r="Q188" s="397"/>
      <c r="R188" s="14">
        <v>1E-3</v>
      </c>
      <c r="S188" s="14">
        <v>1E-3</v>
      </c>
      <c r="T188" s="14">
        <v>1E-3</v>
      </c>
      <c r="U188" s="14">
        <v>1E-3</v>
      </c>
      <c r="V188" s="15">
        <v>168</v>
      </c>
      <c r="W188" s="15">
        <v>15</v>
      </c>
      <c r="X188" s="15">
        <v>0</v>
      </c>
      <c r="Y188" s="15">
        <v>182</v>
      </c>
      <c r="Z188" s="411"/>
      <c r="AA188" s="411"/>
      <c r="AB188" s="410"/>
      <c r="AC188" s="410"/>
    </row>
    <row r="189" spans="2:29" s="20" customFormat="1" ht="13.5" x14ac:dyDescent="0.35">
      <c r="B189" s="539"/>
      <c r="C189" s="539"/>
      <c r="D189" s="456" t="s">
        <v>1450</v>
      </c>
      <c r="E189" s="456" t="s">
        <v>1451</v>
      </c>
      <c r="F189" s="14">
        <v>1E-3</v>
      </c>
      <c r="G189" s="14">
        <v>1E-3</v>
      </c>
      <c r="H189" s="470">
        <v>1E-3</v>
      </c>
      <c r="I189" s="151">
        <v>44</v>
      </c>
      <c r="J189" s="151">
        <v>321</v>
      </c>
      <c r="K189" s="151">
        <v>1</v>
      </c>
      <c r="L189" s="43">
        <v>0</v>
      </c>
      <c r="M189" s="16">
        <v>9.500288114754099</v>
      </c>
      <c r="N189" s="395"/>
      <c r="O189" s="17">
        <f t="shared" si="41"/>
        <v>0</v>
      </c>
      <c r="P189" s="396" t="str">
        <f t="shared" si="36"/>
        <v>0%</v>
      </c>
      <c r="Q189" s="397"/>
      <c r="R189" s="14">
        <v>1E-3</v>
      </c>
      <c r="S189" s="14">
        <v>1E-3</v>
      </c>
      <c r="T189" s="14">
        <v>1E-3</v>
      </c>
      <c r="U189" s="14">
        <v>1E-3</v>
      </c>
      <c r="V189" s="15">
        <v>168</v>
      </c>
      <c r="W189" s="15">
        <v>15</v>
      </c>
      <c r="X189" s="15">
        <v>0</v>
      </c>
      <c r="Y189" s="15">
        <v>182</v>
      </c>
      <c r="Z189" s="411"/>
      <c r="AA189" s="411"/>
      <c r="AB189" s="410"/>
      <c r="AC189" s="410"/>
    </row>
    <row r="190" spans="2:29" s="20" customFormat="1" ht="13.5" x14ac:dyDescent="0.35">
      <c r="B190" s="539"/>
      <c r="C190" s="539"/>
      <c r="D190" s="456" t="s">
        <v>1452</v>
      </c>
      <c r="E190" s="456" t="s">
        <v>1453</v>
      </c>
      <c r="F190" s="14">
        <v>1E-3</v>
      </c>
      <c r="G190" s="14">
        <v>1E-3</v>
      </c>
      <c r="H190" s="470">
        <v>1E-3</v>
      </c>
      <c r="I190" s="151">
        <v>44</v>
      </c>
      <c r="J190" s="151">
        <v>321</v>
      </c>
      <c r="K190" s="151">
        <v>1</v>
      </c>
      <c r="L190" s="43">
        <v>0</v>
      </c>
      <c r="M190" s="16">
        <v>11.58035119672131</v>
      </c>
      <c r="N190" s="395"/>
      <c r="O190" s="17">
        <f t="shared" si="41"/>
        <v>0</v>
      </c>
      <c r="P190" s="396" t="str">
        <f t="shared" si="36"/>
        <v>0%</v>
      </c>
      <c r="Q190" s="397"/>
      <c r="R190" s="14">
        <v>1E-3</v>
      </c>
      <c r="S190" s="14">
        <v>1E-3</v>
      </c>
      <c r="T190" s="14">
        <v>1E-3</v>
      </c>
      <c r="U190" s="14">
        <v>1E-3</v>
      </c>
      <c r="V190" s="15">
        <v>168</v>
      </c>
      <c r="W190" s="15">
        <v>15</v>
      </c>
      <c r="X190" s="15">
        <v>0</v>
      </c>
      <c r="Y190" s="15">
        <v>182</v>
      </c>
      <c r="Z190" s="411"/>
      <c r="AA190" s="411"/>
      <c r="AB190" s="410"/>
      <c r="AC190" s="410"/>
    </row>
    <row r="191" spans="2:29" s="20" customFormat="1" ht="13.5" x14ac:dyDescent="0.35">
      <c r="B191" s="539"/>
      <c r="C191" s="539"/>
      <c r="D191" s="456" t="s">
        <v>1454</v>
      </c>
      <c r="E191" s="456" t="s">
        <v>1455</v>
      </c>
      <c r="F191" s="14">
        <v>1E-3</v>
      </c>
      <c r="G191" s="14">
        <v>1E-3</v>
      </c>
      <c r="H191" s="470">
        <v>1E-3</v>
      </c>
      <c r="I191" s="151">
        <v>44</v>
      </c>
      <c r="J191" s="151">
        <v>321</v>
      </c>
      <c r="K191" s="151">
        <v>1</v>
      </c>
      <c r="L191" s="43">
        <v>0</v>
      </c>
      <c r="M191" s="16">
        <v>12.590381827868853</v>
      </c>
      <c r="N191" s="395"/>
      <c r="O191" s="17">
        <f t="shared" si="41"/>
        <v>0</v>
      </c>
      <c r="P191" s="396" t="str">
        <f t="shared" ref="P191:P197" si="42">IF(L191=0,"0%",M191/L191-1)</f>
        <v>0%</v>
      </c>
      <c r="Q191" s="397"/>
      <c r="R191" s="14">
        <v>1E-3</v>
      </c>
      <c r="S191" s="14">
        <v>1E-3</v>
      </c>
      <c r="T191" s="14">
        <v>1E-3</v>
      </c>
      <c r="U191" s="14">
        <v>1E-3</v>
      </c>
      <c r="V191" s="15">
        <v>168</v>
      </c>
      <c r="W191" s="15">
        <v>15</v>
      </c>
      <c r="X191" s="15">
        <v>0</v>
      </c>
      <c r="Y191" s="15">
        <v>182</v>
      </c>
      <c r="Z191" s="411"/>
      <c r="AA191" s="411"/>
      <c r="AB191" s="410"/>
      <c r="AC191" s="410"/>
    </row>
    <row r="192" spans="2:29" s="20" customFormat="1" ht="13.5" x14ac:dyDescent="0.35">
      <c r="B192" s="539"/>
      <c r="C192" s="539"/>
      <c r="D192" s="456" t="s">
        <v>1456</v>
      </c>
      <c r="E192" s="456" t="s">
        <v>1457</v>
      </c>
      <c r="F192" s="14">
        <v>1E-3</v>
      </c>
      <c r="G192" s="14">
        <v>1E-3</v>
      </c>
      <c r="H192" s="470">
        <v>1E-3</v>
      </c>
      <c r="I192" s="151">
        <v>44</v>
      </c>
      <c r="J192" s="151">
        <v>321</v>
      </c>
      <c r="K192" s="151">
        <v>1</v>
      </c>
      <c r="L192" s="43">
        <v>0</v>
      </c>
      <c r="M192" s="16">
        <v>14.610443090163932</v>
      </c>
      <c r="N192" s="395"/>
      <c r="O192" s="17">
        <f t="shared" ref="O192:O197" si="43">IFERROR(N192/$O$199,0)</f>
        <v>0</v>
      </c>
      <c r="P192" s="396" t="str">
        <f t="shared" si="42"/>
        <v>0%</v>
      </c>
      <c r="Q192" s="397"/>
      <c r="R192" s="14">
        <v>1E-3</v>
      </c>
      <c r="S192" s="14">
        <v>1E-3</v>
      </c>
      <c r="T192" s="14">
        <v>1E-3</v>
      </c>
      <c r="U192" s="14">
        <v>1E-3</v>
      </c>
      <c r="V192" s="15">
        <v>168</v>
      </c>
      <c r="W192" s="15">
        <v>15</v>
      </c>
      <c r="X192" s="15">
        <v>0</v>
      </c>
      <c r="Y192" s="15">
        <v>182</v>
      </c>
      <c r="Z192" s="411"/>
      <c r="AA192" s="411"/>
      <c r="AB192" s="410"/>
      <c r="AC192" s="410"/>
    </row>
    <row r="193" spans="2:29" s="20" customFormat="1" ht="13.5" x14ac:dyDescent="0.35">
      <c r="B193" s="539"/>
      <c r="C193" s="539"/>
      <c r="D193" s="456" t="s">
        <v>1458</v>
      </c>
      <c r="E193" s="456" t="s">
        <v>1459</v>
      </c>
      <c r="F193" s="14">
        <v>1E-3</v>
      </c>
      <c r="G193" s="14">
        <v>1E-3</v>
      </c>
      <c r="H193" s="470">
        <v>1E-3</v>
      </c>
      <c r="I193" s="151">
        <v>44</v>
      </c>
      <c r="J193" s="151">
        <v>321</v>
      </c>
      <c r="K193" s="151">
        <v>1</v>
      </c>
      <c r="L193" s="43">
        <v>0</v>
      </c>
      <c r="M193" s="16">
        <v>13.920422163934425</v>
      </c>
      <c r="N193" s="395"/>
      <c r="O193" s="17">
        <f t="shared" si="43"/>
        <v>0</v>
      </c>
      <c r="P193" s="396" t="str">
        <f t="shared" si="42"/>
        <v>0%</v>
      </c>
      <c r="Q193" s="397"/>
      <c r="R193" s="14">
        <v>1E-3</v>
      </c>
      <c r="S193" s="14">
        <v>1E-3</v>
      </c>
      <c r="T193" s="14">
        <v>1E-3</v>
      </c>
      <c r="U193" s="14">
        <v>1E-3</v>
      </c>
      <c r="V193" s="15">
        <v>168</v>
      </c>
      <c r="W193" s="15">
        <v>15</v>
      </c>
      <c r="X193" s="15">
        <v>0</v>
      </c>
      <c r="Y193" s="15">
        <v>182</v>
      </c>
      <c r="Z193" s="411"/>
      <c r="AA193" s="411"/>
      <c r="AB193" s="410"/>
      <c r="AC193" s="410"/>
    </row>
    <row r="194" spans="2:29" s="20" customFormat="1" ht="13.5" x14ac:dyDescent="0.35">
      <c r="B194" s="539"/>
      <c r="C194" s="539"/>
      <c r="D194" s="456" t="s">
        <v>1460</v>
      </c>
      <c r="E194" s="456" t="s">
        <v>1461</v>
      </c>
      <c r="F194" s="14">
        <v>1E-3</v>
      </c>
      <c r="G194" s="14">
        <v>1E-3</v>
      </c>
      <c r="H194" s="470">
        <v>1E-3</v>
      </c>
      <c r="I194" s="151">
        <v>44</v>
      </c>
      <c r="J194" s="151">
        <v>321</v>
      </c>
      <c r="K194" s="151">
        <v>1</v>
      </c>
      <c r="L194" s="43">
        <v>0</v>
      </c>
      <c r="M194" s="16">
        <v>9.260280836065574</v>
      </c>
      <c r="N194" s="395"/>
      <c r="O194" s="17">
        <f t="shared" si="43"/>
        <v>0</v>
      </c>
      <c r="P194" s="396" t="str">
        <f t="shared" si="42"/>
        <v>0%</v>
      </c>
      <c r="Q194" s="397"/>
      <c r="R194" s="14">
        <v>1E-3</v>
      </c>
      <c r="S194" s="14">
        <v>1E-3</v>
      </c>
      <c r="T194" s="14">
        <v>1E-3</v>
      </c>
      <c r="U194" s="14">
        <v>1E-3</v>
      </c>
      <c r="V194" s="15">
        <v>168</v>
      </c>
      <c r="W194" s="15">
        <v>15</v>
      </c>
      <c r="X194" s="15">
        <v>0</v>
      </c>
      <c r="Y194" s="15">
        <v>182</v>
      </c>
      <c r="Z194" s="411"/>
      <c r="AA194" s="411"/>
      <c r="AB194" s="410"/>
      <c r="AC194" s="410"/>
    </row>
    <row r="195" spans="2:29" s="20" customFormat="1" ht="13.5" x14ac:dyDescent="0.35">
      <c r="B195" s="539"/>
      <c r="C195" s="539"/>
      <c r="D195" s="456" t="s">
        <v>1462</v>
      </c>
      <c r="E195" s="456" t="s">
        <v>1463</v>
      </c>
      <c r="F195" s="14">
        <v>1E-3</v>
      </c>
      <c r="G195" s="14">
        <v>1E-3</v>
      </c>
      <c r="H195" s="470">
        <v>1E-3</v>
      </c>
      <c r="I195" s="151">
        <v>44</v>
      </c>
      <c r="J195" s="151">
        <v>321</v>
      </c>
      <c r="K195" s="151">
        <v>1</v>
      </c>
      <c r="L195" s="43">
        <v>0</v>
      </c>
      <c r="M195" s="16">
        <v>14.120428229508196</v>
      </c>
      <c r="N195" s="395"/>
      <c r="O195" s="17">
        <f t="shared" si="43"/>
        <v>0</v>
      </c>
      <c r="P195" s="396" t="str">
        <f t="shared" si="42"/>
        <v>0%</v>
      </c>
      <c r="Q195" s="397"/>
      <c r="R195" s="14">
        <v>1E-3</v>
      </c>
      <c r="S195" s="14">
        <v>1E-3</v>
      </c>
      <c r="T195" s="14">
        <v>1E-3</v>
      </c>
      <c r="U195" s="14">
        <v>1E-3</v>
      </c>
      <c r="V195" s="15">
        <v>168</v>
      </c>
      <c r="W195" s="15">
        <v>15</v>
      </c>
      <c r="X195" s="15">
        <v>0</v>
      </c>
      <c r="Y195" s="15">
        <v>182</v>
      </c>
      <c r="Z195" s="411"/>
      <c r="AA195" s="411"/>
      <c r="AB195" s="410"/>
      <c r="AC195" s="410"/>
    </row>
    <row r="196" spans="2:29" s="20" customFormat="1" ht="13.5" x14ac:dyDescent="0.35">
      <c r="B196" s="539"/>
      <c r="C196" s="539"/>
      <c r="D196" s="456" t="s">
        <v>1464</v>
      </c>
      <c r="E196" s="456" t="s">
        <v>1465</v>
      </c>
      <c r="F196" s="14">
        <v>1E-3</v>
      </c>
      <c r="G196" s="14">
        <v>1E-3</v>
      </c>
      <c r="H196" s="470">
        <v>1E-3</v>
      </c>
      <c r="I196" s="151">
        <v>44</v>
      </c>
      <c r="J196" s="151">
        <v>321</v>
      </c>
      <c r="K196" s="151">
        <v>1</v>
      </c>
      <c r="L196" s="43">
        <v>0</v>
      </c>
      <c r="M196" s="16">
        <v>15.500470081967213</v>
      </c>
      <c r="N196" s="395"/>
      <c r="O196" s="17">
        <f t="shared" si="43"/>
        <v>0</v>
      </c>
      <c r="P196" s="396" t="str">
        <f t="shared" si="42"/>
        <v>0%</v>
      </c>
      <c r="Q196" s="397"/>
      <c r="R196" s="14">
        <v>1E-3</v>
      </c>
      <c r="S196" s="14">
        <v>1E-3</v>
      </c>
      <c r="T196" s="14">
        <v>1E-3</v>
      </c>
      <c r="U196" s="14">
        <v>1E-3</v>
      </c>
      <c r="V196" s="15">
        <v>168</v>
      </c>
      <c r="W196" s="15">
        <v>15</v>
      </c>
      <c r="X196" s="15">
        <v>0</v>
      </c>
      <c r="Y196" s="15">
        <v>182</v>
      </c>
      <c r="Z196" s="411"/>
      <c r="AA196" s="411"/>
      <c r="AB196" s="410"/>
      <c r="AC196" s="410"/>
    </row>
    <row r="197" spans="2:29" s="20" customFormat="1" ht="13.5" x14ac:dyDescent="0.35">
      <c r="B197" s="539"/>
      <c r="C197" s="539"/>
      <c r="D197" s="456" t="s">
        <v>1466</v>
      </c>
      <c r="E197" s="456" t="s">
        <v>1467</v>
      </c>
      <c r="F197" s="14">
        <v>1E-3</v>
      </c>
      <c r="G197" s="14">
        <v>1E-3</v>
      </c>
      <c r="H197" s="470">
        <v>1E-3</v>
      </c>
      <c r="I197" s="151">
        <v>44</v>
      </c>
      <c r="J197" s="151">
        <v>321</v>
      </c>
      <c r="K197" s="151">
        <v>1</v>
      </c>
      <c r="L197" s="43">
        <v>0</v>
      </c>
      <c r="M197" s="16">
        <v>16.00048524590164</v>
      </c>
      <c r="N197" s="395"/>
      <c r="O197" s="17">
        <f t="shared" si="43"/>
        <v>0</v>
      </c>
      <c r="P197" s="396" t="str">
        <f t="shared" si="42"/>
        <v>0%</v>
      </c>
      <c r="Q197" s="397"/>
      <c r="R197" s="14">
        <v>1E-3</v>
      </c>
      <c r="S197" s="14">
        <v>1E-3</v>
      </c>
      <c r="T197" s="14">
        <v>1E-3</v>
      </c>
      <c r="U197" s="14">
        <v>1E-3</v>
      </c>
      <c r="V197" s="15">
        <v>168</v>
      </c>
      <c r="W197" s="15">
        <v>15</v>
      </c>
      <c r="X197" s="15">
        <v>0</v>
      </c>
      <c r="Y197" s="15">
        <v>182</v>
      </c>
      <c r="Z197" s="411"/>
      <c r="AA197" s="411"/>
      <c r="AB197" s="410"/>
      <c r="AC197" s="410"/>
    </row>
    <row r="198" spans="2:29" s="433" customFormat="1" ht="13.9" x14ac:dyDescent="0.4">
      <c r="B198" s="540" t="s">
        <v>1483</v>
      </c>
      <c r="C198" s="540"/>
      <c r="D198" s="445"/>
      <c r="E198" s="445"/>
      <c r="F198" s="436"/>
      <c r="G198" s="436"/>
      <c r="H198" s="472"/>
      <c r="I198" s="437"/>
      <c r="J198" s="437"/>
      <c r="K198" s="437"/>
      <c r="L198" s="438"/>
      <c r="M198" s="439"/>
      <c r="N198" s="446">
        <f>SUM(N63:N197)</f>
        <v>0</v>
      </c>
      <c r="O198" s="441">
        <f>IFERROR(N198/O199,0)</f>
        <v>0</v>
      </c>
      <c r="P198" s="447"/>
      <c r="Q198" s="448"/>
      <c r="R198" s="449"/>
      <c r="S198" s="449"/>
      <c r="T198" s="449"/>
      <c r="U198" s="450"/>
      <c r="V198" s="451"/>
      <c r="W198" s="451"/>
      <c r="X198" s="451"/>
      <c r="Y198" s="451"/>
    </row>
    <row r="199" spans="2:29" s="20" customFormat="1" ht="13.5" x14ac:dyDescent="0.45">
      <c r="B199" s="382"/>
      <c r="C199" s="382"/>
      <c r="D199" s="473"/>
      <c r="E199" s="18"/>
      <c r="F199" s="19"/>
      <c r="I199" s="123"/>
      <c r="J199" s="123"/>
      <c r="K199" s="123"/>
      <c r="L199" s="124"/>
      <c r="M199" s="125"/>
      <c r="O199" s="126">
        <f>'MODEL FY 1920'!N78</f>
        <v>0</v>
      </c>
      <c r="P199" s="127"/>
    </row>
    <row r="200" spans="2:29" s="20" customFormat="1" ht="13.5" x14ac:dyDescent="0.45">
      <c r="B200" s="382"/>
      <c r="C200" s="382"/>
      <c r="D200" s="474"/>
      <c r="E200" s="18"/>
      <c r="F200" s="19"/>
      <c r="N200" s="47"/>
    </row>
    <row r="201" spans="2:29" s="20" customFormat="1" ht="13.5" x14ac:dyDescent="0.45">
      <c r="B201" s="382"/>
      <c r="C201" s="382"/>
      <c r="D201" s="474"/>
      <c r="E201" s="18"/>
      <c r="F201" s="19"/>
      <c r="N201" s="47"/>
    </row>
    <row r="202" spans="2:29" s="20" customFormat="1" ht="55.5" x14ac:dyDescent="0.45">
      <c r="B202" s="382"/>
      <c r="C202" s="382"/>
      <c r="D202" s="474"/>
      <c r="E202" s="18"/>
      <c r="F202" s="19"/>
      <c r="M202" s="399"/>
      <c r="N202" s="400" t="s">
        <v>1470</v>
      </c>
      <c r="O202" s="400" t="s">
        <v>1471</v>
      </c>
      <c r="P202" s="400" t="s">
        <v>1472</v>
      </c>
    </row>
    <row r="203" spans="2:29" s="20" customFormat="1" ht="13.9" x14ac:dyDescent="0.45">
      <c r="B203" s="382"/>
      <c r="C203" s="382"/>
      <c r="D203" s="474"/>
      <c r="E203" s="18"/>
      <c r="F203" s="19"/>
      <c r="M203" s="399"/>
      <c r="N203" s="400"/>
      <c r="O203" s="400"/>
      <c r="P203" s="400"/>
    </row>
    <row r="204" spans="2:29" s="20" customFormat="1" ht="13.9" x14ac:dyDescent="0.45">
      <c r="B204" s="382"/>
      <c r="C204" s="382"/>
      <c r="D204" s="474"/>
      <c r="E204" s="18"/>
      <c r="F204" s="19"/>
      <c r="M204" s="401"/>
      <c r="N204" s="402"/>
      <c r="O204" s="402"/>
      <c r="P204" s="402"/>
    </row>
    <row r="205" spans="2:29" s="20" customFormat="1" ht="13.5" x14ac:dyDescent="0.45">
      <c r="B205" s="382"/>
      <c r="C205" s="382"/>
      <c r="D205" s="474"/>
      <c r="E205" s="18"/>
      <c r="F205" s="19"/>
      <c r="M205" s="403" t="s">
        <v>1348</v>
      </c>
      <c r="N205" s="404">
        <f>O198</f>
        <v>0</v>
      </c>
      <c r="O205" s="404">
        <f>SUMPRODUCT(O63:O197,P63:P197)</f>
        <v>0</v>
      </c>
      <c r="P205" s="404">
        <f>IFERROR(O205/N205,0)</f>
        <v>0</v>
      </c>
    </row>
    <row r="206" spans="2:29" s="20" customFormat="1" ht="13.5" x14ac:dyDescent="0.45">
      <c r="B206" s="382"/>
      <c r="C206" s="382"/>
      <c r="D206" s="474"/>
      <c r="E206" s="18"/>
      <c r="F206" s="19"/>
      <c r="M206" s="403" t="s">
        <v>1349</v>
      </c>
      <c r="N206" s="404">
        <f>O62</f>
        <v>0</v>
      </c>
      <c r="O206" s="404">
        <f>SUMPRODUCT(O15:O61,P15:P61)</f>
        <v>0</v>
      </c>
      <c r="P206" s="404">
        <f>IFERROR(O206/N206,0)</f>
        <v>0</v>
      </c>
    </row>
    <row r="207" spans="2:29" s="20" customFormat="1" ht="13.5" x14ac:dyDescent="0.45">
      <c r="B207" s="382"/>
      <c r="C207" s="382"/>
      <c r="D207" s="474"/>
      <c r="E207" s="18"/>
      <c r="F207" s="19"/>
      <c r="M207" s="405"/>
      <c r="N207" s="406"/>
      <c r="O207" s="405"/>
      <c r="P207" s="405"/>
    </row>
    <row r="208" spans="2:29" s="20" customFormat="1" ht="13.5" x14ac:dyDescent="0.45">
      <c r="D208" s="18"/>
      <c r="E208" s="18"/>
      <c r="F208" s="19"/>
      <c r="N208" s="47"/>
    </row>
    <row r="209" spans="4:14" s="20" customFormat="1" ht="13.5" x14ac:dyDescent="0.45">
      <c r="D209" s="18"/>
      <c r="E209" s="18"/>
      <c r="F209" s="19"/>
      <c r="N209" s="47"/>
    </row>
    <row r="210" spans="4:14" s="20" customFormat="1" ht="13.5" x14ac:dyDescent="0.45">
      <c r="D210" s="18"/>
      <c r="E210" s="18"/>
      <c r="F210" s="19"/>
      <c r="N210" s="47"/>
    </row>
    <row r="211" spans="4:14" s="20" customFormat="1" ht="13.5" x14ac:dyDescent="0.45">
      <c r="D211" s="18"/>
      <c r="E211" s="18"/>
      <c r="F211" s="19"/>
      <c r="N211" s="47"/>
    </row>
    <row r="212" spans="4:14" s="20" customFormat="1" ht="13.5" x14ac:dyDescent="0.45">
      <c r="D212" s="18"/>
      <c r="E212" s="18"/>
      <c r="F212" s="19"/>
      <c r="N212" s="47"/>
    </row>
    <row r="213" spans="4:14" s="20" customFormat="1" ht="13.5" x14ac:dyDescent="0.45">
      <c r="D213" s="18"/>
      <c r="E213" s="18"/>
      <c r="F213" s="19"/>
      <c r="N213" s="47"/>
    </row>
    <row r="214" spans="4:14" s="20" customFormat="1" ht="13.5" x14ac:dyDescent="0.45">
      <c r="D214" s="18"/>
      <c r="E214" s="18"/>
      <c r="F214" s="19"/>
      <c r="N214" s="47"/>
    </row>
    <row r="215" spans="4:14" s="20" customFormat="1" ht="13.5" hidden="1" x14ac:dyDescent="0.45">
      <c r="D215" s="18"/>
      <c r="E215" s="18"/>
      <c r="F215" s="19"/>
      <c r="N215" s="47"/>
    </row>
    <row r="216" spans="4:14" s="20" customFormat="1" ht="13.5" hidden="1" x14ac:dyDescent="0.45">
      <c r="D216" s="18"/>
      <c r="E216" s="18"/>
      <c r="F216" s="19"/>
      <c r="N216" s="47"/>
    </row>
    <row r="217" spans="4:14" s="20" customFormat="1" ht="13.5" hidden="1" x14ac:dyDescent="0.45">
      <c r="D217" s="18"/>
      <c r="E217" s="18"/>
      <c r="F217" s="19"/>
      <c r="N217" s="47"/>
    </row>
    <row r="218" spans="4:14" s="20" customFormat="1" ht="13.5" hidden="1" x14ac:dyDescent="0.45">
      <c r="D218" s="18"/>
      <c r="E218" s="18"/>
      <c r="F218" s="19"/>
      <c r="N218" s="47"/>
    </row>
    <row r="219" spans="4:14" s="20" customFormat="1" ht="13.5" hidden="1" x14ac:dyDescent="0.45">
      <c r="D219" s="18"/>
      <c r="E219" s="18"/>
      <c r="F219" s="19"/>
      <c r="N219" s="47"/>
    </row>
    <row r="220" spans="4:14" s="20" customFormat="1" ht="13.5" hidden="1" x14ac:dyDescent="0.45">
      <c r="D220" s="18"/>
      <c r="E220" s="18"/>
      <c r="F220" s="19"/>
      <c r="N220" s="47"/>
    </row>
    <row r="221" spans="4:14" s="20" customFormat="1" ht="13.5" hidden="1" x14ac:dyDescent="0.45">
      <c r="D221" s="18"/>
      <c r="E221" s="18"/>
      <c r="F221" s="19"/>
      <c r="N221" s="47"/>
    </row>
    <row r="222" spans="4:14" s="20" customFormat="1" ht="13.5" hidden="1" x14ac:dyDescent="0.45">
      <c r="D222" s="18"/>
      <c r="E222" s="18"/>
      <c r="F222" s="19"/>
      <c r="N222" s="47"/>
    </row>
    <row r="223" spans="4:14" s="20" customFormat="1" ht="13.5" hidden="1" x14ac:dyDescent="0.45">
      <c r="D223" s="18"/>
      <c r="E223" s="18"/>
      <c r="F223" s="19"/>
      <c r="N223" s="47"/>
    </row>
    <row r="224" spans="4:14" s="20" customFormat="1" ht="13.5" hidden="1" x14ac:dyDescent="0.45">
      <c r="D224" s="18"/>
      <c r="E224" s="18"/>
      <c r="F224" s="19"/>
      <c r="N224" s="47"/>
    </row>
    <row r="225" spans="4:14" s="20" customFormat="1" ht="13.5" hidden="1" x14ac:dyDescent="0.45">
      <c r="D225" s="18"/>
      <c r="E225" s="18"/>
      <c r="F225" s="19"/>
      <c r="N225" s="47"/>
    </row>
    <row r="226" spans="4:14" s="20" customFormat="1" ht="13.5" hidden="1" x14ac:dyDescent="0.45">
      <c r="D226" s="18"/>
      <c r="E226" s="18"/>
      <c r="F226" s="19"/>
      <c r="N226" s="47"/>
    </row>
    <row r="227" spans="4:14" s="20" customFormat="1" ht="13.5" hidden="1" x14ac:dyDescent="0.45">
      <c r="D227" s="18"/>
      <c r="E227" s="18"/>
      <c r="F227" s="19"/>
      <c r="N227" s="47"/>
    </row>
    <row r="228" spans="4:14" s="20" customFormat="1" ht="13.5" hidden="1" x14ac:dyDescent="0.45">
      <c r="D228" s="18"/>
      <c r="E228" s="18"/>
      <c r="F228" s="19"/>
      <c r="N228" s="47"/>
    </row>
    <row r="229" spans="4:14" s="20" customFormat="1" ht="13.5" hidden="1" x14ac:dyDescent="0.45">
      <c r="D229" s="18"/>
      <c r="E229" s="18"/>
      <c r="F229" s="19"/>
      <c r="N229" s="47"/>
    </row>
    <row r="230" spans="4:14" s="20" customFormat="1" ht="13.5" hidden="1" x14ac:dyDescent="0.45">
      <c r="D230" s="18"/>
      <c r="E230" s="18"/>
      <c r="F230" s="19"/>
      <c r="N230" s="47"/>
    </row>
    <row r="231" spans="4:14" s="20" customFormat="1" ht="13.5" hidden="1" x14ac:dyDescent="0.45">
      <c r="D231" s="18"/>
      <c r="E231" s="18"/>
      <c r="F231" s="19"/>
      <c r="N231" s="47"/>
    </row>
    <row r="232" spans="4:14" s="20" customFormat="1" ht="13.5" hidden="1" x14ac:dyDescent="0.45">
      <c r="D232" s="18"/>
      <c r="E232" s="18"/>
      <c r="F232" s="19"/>
      <c r="N232" s="47"/>
    </row>
    <row r="233" spans="4:14" s="20" customFormat="1" ht="13.5" hidden="1" x14ac:dyDescent="0.45">
      <c r="D233" s="18"/>
      <c r="E233" s="18"/>
      <c r="F233" s="19"/>
      <c r="N233" s="47"/>
    </row>
    <row r="234" spans="4:14" s="20" customFormat="1" ht="13.5" hidden="1" x14ac:dyDescent="0.45">
      <c r="D234" s="18"/>
      <c r="E234" s="18"/>
      <c r="F234" s="19"/>
      <c r="N234" s="47"/>
    </row>
    <row r="235" spans="4:14" s="20" customFormat="1" ht="13.5" hidden="1" x14ac:dyDescent="0.45">
      <c r="D235" s="18"/>
      <c r="E235" s="18"/>
      <c r="F235" s="19"/>
      <c r="N235" s="47"/>
    </row>
    <row r="236" spans="4:14" s="20" customFormat="1" ht="13.5" hidden="1" x14ac:dyDescent="0.45">
      <c r="D236" s="18"/>
      <c r="E236" s="18"/>
      <c r="F236" s="19"/>
      <c r="N236" s="47"/>
    </row>
    <row r="237" spans="4:14" s="20" customFormat="1" ht="13.5" hidden="1" x14ac:dyDescent="0.45">
      <c r="D237" s="18"/>
      <c r="E237" s="18"/>
      <c r="F237" s="19"/>
      <c r="N237" s="47"/>
    </row>
    <row r="238" spans="4:14" s="20" customFormat="1" ht="13.5" hidden="1" x14ac:dyDescent="0.45">
      <c r="D238" s="18"/>
      <c r="E238" s="18"/>
      <c r="F238" s="19"/>
      <c r="N238" s="47"/>
    </row>
    <row r="239" spans="4:14" s="20" customFormat="1" ht="13.5" hidden="1" x14ac:dyDescent="0.45">
      <c r="D239" s="18"/>
      <c r="E239" s="18"/>
      <c r="F239" s="19"/>
      <c r="N239" s="47"/>
    </row>
    <row r="240" spans="4:14" s="20" customFormat="1" ht="13.5" hidden="1" x14ac:dyDescent="0.45">
      <c r="D240" s="18"/>
      <c r="E240" s="18"/>
      <c r="F240" s="19"/>
      <c r="N240" s="47"/>
    </row>
    <row r="241" spans="4:14" s="20" customFormat="1" ht="13.5" hidden="1" x14ac:dyDescent="0.45">
      <c r="D241" s="18"/>
      <c r="E241" s="18"/>
      <c r="F241" s="19"/>
      <c r="N241" s="47"/>
    </row>
    <row r="242" spans="4:14" s="20" customFormat="1" ht="13.5" hidden="1" x14ac:dyDescent="0.45">
      <c r="D242" s="18"/>
      <c r="E242" s="18"/>
      <c r="F242" s="19"/>
      <c r="N242" s="47"/>
    </row>
    <row r="243" spans="4:14" s="20" customFormat="1" ht="13.5" hidden="1" x14ac:dyDescent="0.45">
      <c r="D243" s="18"/>
      <c r="E243" s="18"/>
      <c r="F243" s="19"/>
      <c r="N243" s="47"/>
    </row>
    <row r="244" spans="4:14" s="20" customFormat="1" ht="13.5" hidden="1" x14ac:dyDescent="0.45">
      <c r="D244" s="18"/>
      <c r="E244" s="18"/>
      <c r="F244" s="19"/>
      <c r="N244" s="47"/>
    </row>
    <row r="245" spans="4:14" s="20" customFormat="1" ht="13.5" hidden="1" x14ac:dyDescent="0.45">
      <c r="D245" s="18"/>
      <c r="E245" s="18"/>
      <c r="F245" s="19"/>
      <c r="N245" s="47"/>
    </row>
    <row r="246" spans="4:14" s="20" customFormat="1" ht="13.5" hidden="1" x14ac:dyDescent="0.45">
      <c r="D246" s="18"/>
      <c r="E246" s="18"/>
      <c r="F246" s="19"/>
      <c r="N246" s="47"/>
    </row>
    <row r="247" spans="4:14" s="20" customFormat="1" ht="13.5" hidden="1" x14ac:dyDescent="0.45">
      <c r="D247" s="18"/>
      <c r="E247" s="18"/>
      <c r="F247" s="19"/>
      <c r="N247" s="47"/>
    </row>
    <row r="248" spans="4:14" s="20" customFormat="1" ht="13.5" hidden="1" x14ac:dyDescent="0.45">
      <c r="D248" s="18"/>
      <c r="E248" s="18"/>
      <c r="F248" s="19"/>
      <c r="N248" s="47"/>
    </row>
    <row r="249" spans="4:14" s="20" customFormat="1" ht="13.5" hidden="1" x14ac:dyDescent="0.45">
      <c r="D249" s="18"/>
      <c r="E249" s="18"/>
      <c r="F249" s="19"/>
      <c r="N249" s="47"/>
    </row>
    <row r="250" spans="4:14" s="20" customFormat="1" ht="13.5" hidden="1" x14ac:dyDescent="0.45">
      <c r="D250" s="18"/>
      <c r="E250" s="18"/>
      <c r="F250" s="19"/>
      <c r="N250" s="47"/>
    </row>
    <row r="251" spans="4:14" s="20" customFormat="1" ht="13.5" hidden="1" x14ac:dyDescent="0.45">
      <c r="D251" s="18"/>
      <c r="E251" s="18"/>
      <c r="F251" s="19"/>
      <c r="N251" s="47"/>
    </row>
    <row r="252" spans="4:14" s="20" customFormat="1" ht="13.5" hidden="1" x14ac:dyDescent="0.45">
      <c r="D252" s="18"/>
      <c r="E252" s="18"/>
      <c r="F252" s="19"/>
      <c r="N252" s="47"/>
    </row>
    <row r="253" spans="4:14" s="20" customFormat="1" ht="13.5" hidden="1" x14ac:dyDescent="0.45">
      <c r="D253" s="18"/>
      <c r="E253" s="18"/>
      <c r="F253" s="19"/>
      <c r="N253" s="47"/>
    </row>
    <row r="254" spans="4:14" s="20" customFormat="1" ht="13.5" hidden="1" x14ac:dyDescent="0.45">
      <c r="D254" s="18"/>
      <c r="E254" s="18"/>
      <c r="F254" s="19"/>
      <c r="N254" s="47"/>
    </row>
    <row r="255" spans="4:14" s="20" customFormat="1" ht="13.5" hidden="1" x14ac:dyDescent="0.45">
      <c r="D255" s="18"/>
      <c r="E255" s="18"/>
      <c r="F255" s="19"/>
      <c r="N255" s="47"/>
    </row>
    <row r="256" spans="4:14" s="20" customFormat="1" ht="13.5" hidden="1" x14ac:dyDescent="0.45">
      <c r="D256" s="18"/>
      <c r="E256" s="18"/>
      <c r="F256" s="19"/>
      <c r="N256" s="47"/>
    </row>
    <row r="257" spans="4:14" s="20" customFormat="1" ht="13.5" hidden="1" x14ac:dyDescent="0.45">
      <c r="D257" s="18"/>
      <c r="E257" s="18"/>
      <c r="F257" s="19"/>
      <c r="N257" s="47"/>
    </row>
    <row r="258" spans="4:14" s="20" customFormat="1" ht="13.5" hidden="1" x14ac:dyDescent="0.45">
      <c r="D258" s="18"/>
      <c r="E258" s="18"/>
      <c r="F258" s="19"/>
      <c r="N258" s="47"/>
    </row>
    <row r="259" spans="4:14" s="20" customFormat="1" ht="13.5" hidden="1" x14ac:dyDescent="0.45">
      <c r="D259" s="18"/>
      <c r="E259" s="18"/>
      <c r="F259" s="19"/>
      <c r="N259" s="47"/>
    </row>
    <row r="260" spans="4:14" s="20" customFormat="1" ht="13.5" hidden="1" x14ac:dyDescent="0.45">
      <c r="D260" s="18"/>
      <c r="E260" s="18"/>
      <c r="F260" s="19"/>
      <c r="N260" s="47"/>
    </row>
    <row r="261" spans="4:14" s="20" customFormat="1" ht="13.5" hidden="1" x14ac:dyDescent="0.45">
      <c r="D261" s="18"/>
      <c r="E261" s="18"/>
      <c r="F261" s="19"/>
      <c r="N261" s="47"/>
    </row>
    <row r="262" spans="4:14" s="20" customFormat="1" ht="13.5" hidden="1" x14ac:dyDescent="0.45">
      <c r="D262" s="18"/>
      <c r="E262" s="18"/>
      <c r="F262" s="19"/>
      <c r="N262" s="47"/>
    </row>
    <row r="263" spans="4:14" s="20" customFormat="1" ht="13.5" hidden="1" x14ac:dyDescent="0.45">
      <c r="D263" s="18"/>
      <c r="E263" s="18"/>
      <c r="F263" s="19"/>
      <c r="N263" s="47"/>
    </row>
    <row r="264" spans="4:14" s="20" customFormat="1" ht="13.5" hidden="1" x14ac:dyDescent="0.45">
      <c r="D264" s="18"/>
      <c r="E264" s="18"/>
      <c r="F264" s="19"/>
      <c r="N264" s="47"/>
    </row>
    <row r="265" spans="4:14" s="20" customFormat="1" ht="13.5" hidden="1" x14ac:dyDescent="0.45">
      <c r="D265" s="18"/>
      <c r="E265" s="18"/>
      <c r="F265" s="19"/>
      <c r="N265" s="47"/>
    </row>
    <row r="266" spans="4:14" s="20" customFormat="1" ht="13.5" hidden="1" x14ac:dyDescent="0.45">
      <c r="D266" s="18"/>
      <c r="E266" s="18"/>
      <c r="F266" s="19"/>
      <c r="N266" s="47"/>
    </row>
    <row r="267" spans="4:14" s="20" customFormat="1" ht="13.5" hidden="1" x14ac:dyDescent="0.45">
      <c r="D267" s="18"/>
      <c r="E267" s="18"/>
      <c r="F267" s="19"/>
      <c r="N267" s="47"/>
    </row>
    <row r="268" spans="4:14" s="20" customFormat="1" ht="13.5" hidden="1" x14ac:dyDescent="0.45">
      <c r="D268" s="18"/>
      <c r="E268" s="18"/>
      <c r="F268" s="19"/>
      <c r="N268" s="47"/>
    </row>
    <row r="269" spans="4:14" s="20" customFormat="1" ht="13.5" hidden="1" x14ac:dyDescent="0.45">
      <c r="D269" s="18"/>
      <c r="E269" s="18"/>
      <c r="F269" s="19"/>
      <c r="N269" s="47"/>
    </row>
    <row r="270" spans="4:14" s="20" customFormat="1" ht="13.5" hidden="1" x14ac:dyDescent="0.45">
      <c r="D270" s="18"/>
      <c r="E270" s="18"/>
      <c r="F270" s="19"/>
      <c r="N270" s="47"/>
    </row>
    <row r="271" spans="4:14" s="20" customFormat="1" ht="13.5" hidden="1" x14ac:dyDescent="0.45">
      <c r="D271" s="18"/>
      <c r="E271" s="18"/>
      <c r="F271" s="19"/>
      <c r="N271" s="47"/>
    </row>
    <row r="272" spans="4:14" s="20" customFormat="1" ht="13.5" hidden="1" x14ac:dyDescent="0.45">
      <c r="D272" s="18"/>
      <c r="E272" s="18"/>
      <c r="F272" s="19"/>
      <c r="N272" s="47"/>
    </row>
    <row r="273" spans="4:14" s="20" customFormat="1" ht="13.5" hidden="1" x14ac:dyDescent="0.45">
      <c r="D273" s="18"/>
      <c r="E273" s="18"/>
      <c r="F273" s="19"/>
      <c r="N273" s="47"/>
    </row>
    <row r="274" spans="4:14" s="20" customFormat="1" ht="13.5" hidden="1" x14ac:dyDescent="0.45">
      <c r="D274" s="18"/>
      <c r="E274" s="18"/>
      <c r="F274" s="19"/>
      <c r="N274" s="47"/>
    </row>
    <row r="275" spans="4:14" s="20" customFormat="1" ht="13.5" hidden="1" x14ac:dyDescent="0.45">
      <c r="D275" s="18"/>
      <c r="E275" s="18"/>
      <c r="F275" s="19"/>
      <c r="N275" s="47"/>
    </row>
    <row r="276" spans="4:14" s="20" customFormat="1" ht="13.5" hidden="1" x14ac:dyDescent="0.45">
      <c r="D276" s="18"/>
      <c r="E276" s="18"/>
      <c r="F276" s="19"/>
      <c r="N276" s="47"/>
    </row>
    <row r="277" spans="4:14" s="20" customFormat="1" ht="13.5" hidden="1" x14ac:dyDescent="0.45">
      <c r="D277" s="18"/>
      <c r="E277" s="18"/>
      <c r="F277" s="19"/>
      <c r="N277" s="47"/>
    </row>
    <row r="278" spans="4:14" s="20" customFormat="1" ht="13.5" hidden="1" x14ac:dyDescent="0.45">
      <c r="D278" s="18"/>
      <c r="E278" s="18"/>
      <c r="F278" s="19"/>
      <c r="N278" s="47"/>
    </row>
    <row r="279" spans="4:14" s="20" customFormat="1" ht="13.5" hidden="1" x14ac:dyDescent="0.45">
      <c r="D279" s="18"/>
      <c r="E279" s="18"/>
      <c r="F279" s="19"/>
      <c r="N279" s="47"/>
    </row>
    <row r="280" spans="4:14" s="20" customFormat="1" ht="13.5" hidden="1" x14ac:dyDescent="0.45">
      <c r="D280" s="18"/>
      <c r="E280" s="18"/>
      <c r="F280" s="19"/>
      <c r="N280" s="47"/>
    </row>
    <row r="281" spans="4:14" s="20" customFormat="1" ht="13.5" hidden="1" x14ac:dyDescent="0.45">
      <c r="D281" s="18"/>
      <c r="E281" s="18"/>
      <c r="F281" s="19"/>
      <c r="N281" s="47"/>
    </row>
    <row r="282" spans="4:14" s="20" customFormat="1" ht="13.5" hidden="1" x14ac:dyDescent="0.45">
      <c r="D282" s="18"/>
      <c r="E282" s="18"/>
      <c r="F282" s="19"/>
      <c r="N282" s="47"/>
    </row>
    <row r="283" spans="4:14" s="20" customFormat="1" ht="13.5" hidden="1" x14ac:dyDescent="0.45">
      <c r="D283" s="18"/>
      <c r="E283" s="18"/>
      <c r="F283" s="19"/>
      <c r="N283" s="47"/>
    </row>
    <row r="284" spans="4:14" s="20" customFormat="1" ht="13.5" hidden="1" x14ac:dyDescent="0.45">
      <c r="D284" s="18"/>
      <c r="E284" s="18"/>
      <c r="F284" s="19"/>
      <c r="N284" s="47"/>
    </row>
    <row r="285" spans="4:14" s="20" customFormat="1" ht="13.5" hidden="1" x14ac:dyDescent="0.45">
      <c r="D285" s="18"/>
      <c r="E285" s="18"/>
      <c r="F285" s="19"/>
      <c r="N285" s="47"/>
    </row>
    <row r="286" spans="4:14" s="20" customFormat="1" ht="13.5" hidden="1" x14ac:dyDescent="0.45">
      <c r="D286" s="18"/>
      <c r="E286" s="18"/>
      <c r="F286" s="19"/>
      <c r="N286" s="47"/>
    </row>
    <row r="287" spans="4:14" s="20" customFormat="1" ht="13.5" hidden="1" x14ac:dyDescent="0.45">
      <c r="D287" s="18"/>
      <c r="E287" s="18"/>
      <c r="F287" s="19"/>
      <c r="N287" s="47"/>
    </row>
    <row r="288" spans="4:14" s="20" customFormat="1" ht="13.5" hidden="1" x14ac:dyDescent="0.45">
      <c r="D288" s="18"/>
      <c r="E288" s="18"/>
      <c r="F288" s="19"/>
      <c r="N288" s="47"/>
    </row>
    <row r="289" spans="4:14" s="20" customFormat="1" ht="13.5" hidden="1" x14ac:dyDescent="0.45">
      <c r="D289" s="18"/>
      <c r="E289" s="18"/>
      <c r="F289" s="19"/>
      <c r="N289" s="47"/>
    </row>
    <row r="290" spans="4:14" s="20" customFormat="1" ht="13.5" hidden="1" x14ac:dyDescent="0.45">
      <c r="D290" s="18"/>
      <c r="E290" s="18"/>
      <c r="F290" s="19"/>
      <c r="N290" s="47"/>
    </row>
    <row r="291" spans="4:14" s="20" customFormat="1" ht="13.5" hidden="1" x14ac:dyDescent="0.45">
      <c r="D291" s="18"/>
      <c r="E291" s="18"/>
      <c r="F291" s="19"/>
      <c r="N291" s="47"/>
    </row>
    <row r="292" spans="4:14" s="20" customFormat="1" ht="13.5" hidden="1" x14ac:dyDescent="0.45">
      <c r="D292" s="18"/>
      <c r="E292" s="18"/>
      <c r="F292" s="19"/>
      <c r="N292" s="47"/>
    </row>
    <row r="293" spans="4:14" s="20" customFormat="1" ht="13.5" hidden="1" x14ac:dyDescent="0.45">
      <c r="D293" s="18"/>
      <c r="E293" s="18"/>
      <c r="F293" s="19"/>
      <c r="N293" s="47"/>
    </row>
    <row r="294" spans="4:14" s="20" customFormat="1" ht="13.5" hidden="1" x14ac:dyDescent="0.45">
      <c r="D294" s="18"/>
      <c r="E294" s="18"/>
      <c r="F294" s="19"/>
      <c r="N294" s="47"/>
    </row>
    <row r="295" spans="4:14" s="20" customFormat="1" ht="13.5" hidden="1" x14ac:dyDescent="0.45">
      <c r="D295" s="18"/>
      <c r="E295" s="18"/>
      <c r="F295" s="19"/>
      <c r="N295" s="47"/>
    </row>
    <row r="296" spans="4:14" s="20" customFormat="1" ht="13.5" hidden="1" x14ac:dyDescent="0.45">
      <c r="D296" s="18"/>
      <c r="E296" s="18"/>
      <c r="F296" s="19"/>
      <c r="N296" s="47"/>
    </row>
    <row r="297" spans="4:14" s="20" customFormat="1" ht="13.5" hidden="1" x14ac:dyDescent="0.45">
      <c r="D297" s="18"/>
      <c r="E297" s="18"/>
      <c r="F297" s="19"/>
      <c r="N297" s="47"/>
    </row>
    <row r="298" spans="4:14" s="20" customFormat="1" ht="13.5" hidden="1" x14ac:dyDescent="0.45">
      <c r="D298" s="18"/>
      <c r="E298" s="18"/>
      <c r="F298" s="19"/>
      <c r="N298" s="47"/>
    </row>
    <row r="299" spans="4:14" s="20" customFormat="1" ht="13.5" hidden="1" x14ac:dyDescent="0.45">
      <c r="D299" s="18"/>
      <c r="E299" s="18"/>
      <c r="F299" s="19"/>
      <c r="N299" s="47"/>
    </row>
    <row r="300" spans="4:14" s="20" customFormat="1" ht="13.5" hidden="1" x14ac:dyDescent="0.45">
      <c r="D300" s="18"/>
      <c r="E300" s="18"/>
      <c r="F300" s="19"/>
      <c r="N300" s="47"/>
    </row>
    <row r="301" spans="4:14" s="20" customFormat="1" ht="13.5" hidden="1" x14ac:dyDescent="0.45">
      <c r="D301" s="18"/>
      <c r="E301" s="18"/>
      <c r="F301" s="19"/>
      <c r="N301" s="47"/>
    </row>
    <row r="302" spans="4:14" s="20" customFormat="1" ht="13.5" hidden="1" x14ac:dyDescent="0.45">
      <c r="D302" s="18"/>
      <c r="E302" s="18"/>
      <c r="F302" s="19"/>
      <c r="N302" s="47"/>
    </row>
    <row r="303" spans="4:14" s="20" customFormat="1" ht="13.5" hidden="1" x14ac:dyDescent="0.45">
      <c r="D303" s="18"/>
      <c r="E303" s="18"/>
      <c r="F303" s="19"/>
      <c r="N303" s="47"/>
    </row>
    <row r="304" spans="4:14" s="20" customFormat="1" ht="13.5" hidden="1" x14ac:dyDescent="0.45">
      <c r="D304" s="18"/>
      <c r="E304" s="18"/>
      <c r="F304" s="19"/>
      <c r="N304" s="47"/>
    </row>
    <row r="305" spans="4:14" s="20" customFormat="1" ht="13.5" hidden="1" x14ac:dyDescent="0.45">
      <c r="D305" s="18"/>
      <c r="E305" s="18"/>
      <c r="F305" s="19"/>
      <c r="N305" s="47"/>
    </row>
    <row r="306" spans="4:14" s="20" customFormat="1" ht="13.5" hidden="1" x14ac:dyDescent="0.45">
      <c r="D306" s="18"/>
      <c r="E306" s="18"/>
      <c r="F306" s="19"/>
      <c r="N306" s="47"/>
    </row>
    <row r="307" spans="4:14" s="20" customFormat="1" ht="13.5" hidden="1" x14ac:dyDescent="0.45">
      <c r="D307" s="18"/>
      <c r="E307" s="18"/>
      <c r="F307" s="19"/>
      <c r="N307" s="47"/>
    </row>
    <row r="308" spans="4:14" s="20" customFormat="1" ht="13.5" hidden="1" x14ac:dyDescent="0.45">
      <c r="D308" s="18"/>
      <c r="E308" s="18"/>
      <c r="F308" s="19"/>
      <c r="N308" s="47"/>
    </row>
    <row r="309" spans="4:14" s="20" customFormat="1" ht="13.5" hidden="1" x14ac:dyDescent="0.45">
      <c r="D309" s="18"/>
      <c r="E309" s="18"/>
      <c r="F309" s="19"/>
      <c r="N309" s="47"/>
    </row>
    <row r="310" spans="4:14" s="20" customFormat="1" ht="13.5" hidden="1" x14ac:dyDescent="0.45">
      <c r="D310" s="18"/>
      <c r="E310" s="18"/>
      <c r="F310" s="19"/>
      <c r="N310" s="47"/>
    </row>
    <row r="311" spans="4:14" s="20" customFormat="1" ht="13.5" hidden="1" x14ac:dyDescent="0.45">
      <c r="D311" s="18"/>
      <c r="E311" s="18"/>
      <c r="F311" s="19"/>
      <c r="N311" s="47"/>
    </row>
    <row r="312" spans="4:14" s="20" customFormat="1" ht="13.5" hidden="1" x14ac:dyDescent="0.45">
      <c r="D312" s="18"/>
      <c r="E312" s="18"/>
      <c r="F312" s="19"/>
      <c r="N312" s="47"/>
    </row>
    <row r="313" spans="4:14" s="20" customFormat="1" ht="13.5" hidden="1" x14ac:dyDescent="0.45">
      <c r="D313" s="18"/>
      <c r="E313" s="18"/>
      <c r="F313" s="19"/>
      <c r="N313" s="47"/>
    </row>
    <row r="314" spans="4:14" s="20" customFormat="1" ht="13.5" hidden="1" x14ac:dyDescent="0.45">
      <c r="D314" s="18"/>
      <c r="E314" s="18"/>
      <c r="F314" s="19"/>
      <c r="N314" s="47"/>
    </row>
    <row r="315" spans="4:14" s="20" customFormat="1" ht="13.5" hidden="1" x14ac:dyDescent="0.45">
      <c r="D315" s="18"/>
      <c r="E315" s="18"/>
      <c r="F315" s="19"/>
      <c r="N315" s="47"/>
    </row>
    <row r="316" spans="4:14" s="20" customFormat="1" ht="13.5" hidden="1" x14ac:dyDescent="0.45">
      <c r="D316" s="18"/>
      <c r="E316" s="18"/>
      <c r="F316" s="19"/>
      <c r="N316" s="47"/>
    </row>
    <row r="317" spans="4:14" s="20" customFormat="1" ht="13.5" hidden="1" x14ac:dyDescent="0.45">
      <c r="D317" s="18"/>
      <c r="E317" s="18"/>
      <c r="F317" s="19"/>
      <c r="N317" s="47"/>
    </row>
    <row r="318" spans="4:14" s="20" customFormat="1" ht="13.5" hidden="1" x14ac:dyDescent="0.45">
      <c r="D318" s="18"/>
      <c r="E318" s="18"/>
      <c r="F318" s="19"/>
      <c r="N318" s="47"/>
    </row>
    <row r="319" spans="4:14" s="20" customFormat="1" ht="13.5" hidden="1" x14ac:dyDescent="0.45">
      <c r="D319" s="18"/>
      <c r="E319" s="18"/>
      <c r="F319" s="19"/>
      <c r="N319" s="47"/>
    </row>
    <row r="320" spans="4:14" s="20" customFormat="1" ht="13.5" hidden="1" x14ac:dyDescent="0.45">
      <c r="D320" s="18"/>
      <c r="E320" s="18"/>
      <c r="F320" s="19"/>
      <c r="N320" s="47"/>
    </row>
    <row r="321" spans="4:14" s="20" customFormat="1" ht="13.5" hidden="1" x14ac:dyDescent="0.45">
      <c r="D321" s="18"/>
      <c r="E321" s="18"/>
      <c r="F321" s="19"/>
      <c r="N321" s="47"/>
    </row>
    <row r="322" spans="4:14" s="20" customFormat="1" ht="13.5" hidden="1" x14ac:dyDescent="0.45">
      <c r="D322" s="18"/>
      <c r="E322" s="18"/>
      <c r="F322" s="19"/>
      <c r="N322" s="47"/>
    </row>
    <row r="323" spans="4:14" s="20" customFormat="1" ht="13.5" hidden="1" x14ac:dyDescent="0.45">
      <c r="D323" s="18"/>
      <c r="E323" s="18"/>
      <c r="F323" s="19"/>
      <c r="N323" s="47"/>
    </row>
    <row r="324" spans="4:14" s="20" customFormat="1" ht="13.5" hidden="1" x14ac:dyDescent="0.45">
      <c r="D324" s="18"/>
      <c r="E324" s="18"/>
      <c r="F324" s="19"/>
      <c r="N324" s="47"/>
    </row>
    <row r="325" spans="4:14" s="20" customFormat="1" ht="13.5" hidden="1" x14ac:dyDescent="0.45">
      <c r="D325" s="18"/>
      <c r="E325" s="18"/>
      <c r="F325" s="19"/>
      <c r="N325" s="47"/>
    </row>
    <row r="326" spans="4:14" s="20" customFormat="1" ht="13.5" hidden="1" x14ac:dyDescent="0.45">
      <c r="D326" s="18"/>
      <c r="E326" s="18"/>
      <c r="F326" s="19"/>
      <c r="N326" s="47"/>
    </row>
    <row r="327" spans="4:14" s="20" customFormat="1" ht="13.5" hidden="1" x14ac:dyDescent="0.45">
      <c r="D327" s="18"/>
      <c r="E327" s="18"/>
      <c r="F327" s="19"/>
      <c r="N327" s="47"/>
    </row>
    <row r="328" spans="4:14" s="20" customFormat="1" ht="13.5" hidden="1" x14ac:dyDescent="0.45">
      <c r="D328" s="18"/>
      <c r="E328" s="18"/>
      <c r="F328" s="19"/>
      <c r="N328" s="47"/>
    </row>
    <row r="329" spans="4:14" s="20" customFormat="1" ht="13.5" hidden="1" x14ac:dyDescent="0.45">
      <c r="D329" s="18"/>
      <c r="E329" s="18"/>
      <c r="F329" s="19"/>
      <c r="N329" s="47"/>
    </row>
    <row r="330" spans="4:14" s="20" customFormat="1" ht="13.5" hidden="1" x14ac:dyDescent="0.45">
      <c r="D330" s="18"/>
      <c r="E330" s="18"/>
      <c r="F330" s="19"/>
      <c r="N330" s="47"/>
    </row>
    <row r="331" spans="4:14" s="20" customFormat="1" ht="13.5" hidden="1" x14ac:dyDescent="0.45">
      <c r="D331" s="18"/>
      <c r="E331" s="18"/>
      <c r="F331" s="19"/>
      <c r="N331" s="47"/>
    </row>
    <row r="332" spans="4:14" s="20" customFormat="1" ht="13.5" hidden="1" x14ac:dyDescent="0.45">
      <c r="D332" s="18"/>
      <c r="E332" s="18"/>
      <c r="F332" s="19"/>
      <c r="N332" s="47"/>
    </row>
    <row r="333" spans="4:14" s="20" customFormat="1" ht="13.5" hidden="1" x14ac:dyDescent="0.45">
      <c r="D333" s="18"/>
      <c r="E333" s="18"/>
      <c r="F333" s="19"/>
      <c r="N333" s="47"/>
    </row>
    <row r="334" spans="4:14" s="20" customFormat="1" ht="13.5" hidden="1" x14ac:dyDescent="0.45">
      <c r="D334" s="18"/>
      <c r="E334" s="18"/>
      <c r="F334" s="19"/>
      <c r="N334" s="47"/>
    </row>
    <row r="335" spans="4:14" s="20" customFormat="1" ht="13.5" hidden="1" x14ac:dyDescent="0.45">
      <c r="D335" s="18"/>
      <c r="E335" s="18"/>
      <c r="F335" s="19"/>
      <c r="N335" s="47"/>
    </row>
    <row r="336" spans="4:14" s="20" customFormat="1" ht="13.5" hidden="1" x14ac:dyDescent="0.45">
      <c r="D336" s="18"/>
      <c r="E336" s="18"/>
      <c r="F336" s="19"/>
      <c r="N336" s="47"/>
    </row>
    <row r="337" spans="4:14" s="20" customFormat="1" ht="13.5" hidden="1" x14ac:dyDescent="0.45">
      <c r="D337" s="18"/>
      <c r="E337" s="18"/>
      <c r="F337" s="19"/>
      <c r="N337" s="47"/>
    </row>
    <row r="338" spans="4:14" s="20" customFormat="1" ht="13.5" hidden="1" x14ac:dyDescent="0.45">
      <c r="D338" s="18"/>
      <c r="E338" s="18"/>
      <c r="F338" s="19"/>
      <c r="N338" s="47"/>
    </row>
    <row r="339" spans="4:14" s="20" customFormat="1" ht="13.5" hidden="1" x14ac:dyDescent="0.45">
      <c r="D339" s="18"/>
      <c r="E339" s="18"/>
      <c r="F339" s="19"/>
      <c r="N339" s="47"/>
    </row>
    <row r="340" spans="4:14" s="20" customFormat="1" ht="13.5" hidden="1" x14ac:dyDescent="0.45">
      <c r="D340" s="18"/>
      <c r="E340" s="18"/>
      <c r="F340" s="19"/>
      <c r="N340" s="47"/>
    </row>
    <row r="341" spans="4:14" s="20" customFormat="1" ht="13.5" hidden="1" x14ac:dyDescent="0.45">
      <c r="D341" s="18"/>
      <c r="E341" s="18"/>
      <c r="F341" s="19"/>
      <c r="N341" s="47"/>
    </row>
    <row r="342" spans="4:14" s="20" customFormat="1" ht="13.5" hidden="1" x14ac:dyDescent="0.45">
      <c r="D342" s="18"/>
      <c r="E342" s="18"/>
      <c r="F342" s="19"/>
      <c r="N342" s="47"/>
    </row>
    <row r="343" spans="4:14" s="20" customFormat="1" ht="13.5" hidden="1" x14ac:dyDescent="0.45">
      <c r="D343" s="18"/>
      <c r="E343" s="18"/>
      <c r="F343" s="19"/>
      <c r="N343" s="47"/>
    </row>
    <row r="344" spans="4:14" s="20" customFormat="1" ht="13.5" hidden="1" x14ac:dyDescent="0.45">
      <c r="D344" s="18"/>
      <c r="E344" s="18"/>
      <c r="F344" s="19"/>
      <c r="N344" s="47"/>
    </row>
    <row r="345" spans="4:14" s="20" customFormat="1" ht="13.5" hidden="1" x14ac:dyDescent="0.45">
      <c r="D345" s="18"/>
      <c r="E345" s="18"/>
      <c r="F345" s="19"/>
      <c r="N345" s="47"/>
    </row>
    <row r="346" spans="4:14" s="20" customFormat="1" ht="13.5" hidden="1" x14ac:dyDescent="0.45">
      <c r="D346" s="18"/>
      <c r="E346" s="18"/>
      <c r="F346" s="19"/>
      <c r="N346" s="47"/>
    </row>
    <row r="347" spans="4:14" s="20" customFormat="1" ht="13.5" hidden="1" x14ac:dyDescent="0.45">
      <c r="D347" s="18"/>
      <c r="E347" s="18"/>
      <c r="F347" s="19"/>
      <c r="N347" s="47"/>
    </row>
    <row r="348" spans="4:14" s="20" customFormat="1" ht="13.5" hidden="1" x14ac:dyDescent="0.45">
      <c r="D348" s="18"/>
      <c r="E348" s="18"/>
      <c r="F348" s="19"/>
      <c r="N348" s="47"/>
    </row>
    <row r="349" spans="4:14" s="20" customFormat="1" ht="13.5" hidden="1" x14ac:dyDescent="0.45">
      <c r="D349" s="18"/>
      <c r="E349" s="18"/>
      <c r="F349" s="19"/>
      <c r="N349" s="47"/>
    </row>
    <row r="350" spans="4:14" s="20" customFormat="1" ht="13.5" hidden="1" x14ac:dyDescent="0.45">
      <c r="D350" s="18"/>
      <c r="E350" s="18"/>
      <c r="F350" s="19"/>
      <c r="N350" s="47"/>
    </row>
    <row r="351" spans="4:14" s="20" customFormat="1" ht="13.5" hidden="1" x14ac:dyDescent="0.45">
      <c r="D351" s="18"/>
      <c r="E351" s="18"/>
      <c r="F351" s="19"/>
      <c r="N351" s="47"/>
    </row>
    <row r="352" spans="4:14" s="20" customFormat="1" ht="13.5" hidden="1" x14ac:dyDescent="0.45">
      <c r="D352" s="18"/>
      <c r="E352" s="18"/>
      <c r="F352" s="19"/>
      <c r="N352" s="47"/>
    </row>
    <row r="353" spans="4:14" s="20" customFormat="1" ht="13.5" hidden="1" x14ac:dyDescent="0.45">
      <c r="D353" s="18"/>
      <c r="E353" s="18"/>
      <c r="F353" s="19"/>
      <c r="N353" s="47"/>
    </row>
    <row r="354" spans="4:14" s="20" customFormat="1" ht="13.5" hidden="1" x14ac:dyDescent="0.45">
      <c r="D354" s="18"/>
      <c r="E354" s="18"/>
      <c r="F354" s="19"/>
      <c r="N354" s="47"/>
    </row>
    <row r="355" spans="4:14" s="20" customFormat="1" ht="13.5" hidden="1" x14ac:dyDescent="0.45">
      <c r="D355" s="18"/>
      <c r="E355" s="18"/>
      <c r="F355" s="19"/>
      <c r="N355" s="47"/>
    </row>
    <row r="356" spans="4:14" s="20" customFormat="1" ht="13.5" hidden="1" x14ac:dyDescent="0.45">
      <c r="D356" s="18"/>
      <c r="E356" s="18"/>
      <c r="F356" s="19"/>
      <c r="N356" s="47"/>
    </row>
    <row r="357" spans="4:14" s="20" customFormat="1" ht="13.5" hidden="1" x14ac:dyDescent="0.45">
      <c r="D357" s="18"/>
      <c r="E357" s="18"/>
      <c r="F357" s="19"/>
      <c r="N357" s="47"/>
    </row>
    <row r="358" spans="4:14" s="20" customFormat="1" ht="13.5" hidden="1" x14ac:dyDescent="0.45">
      <c r="D358" s="18"/>
      <c r="E358" s="18"/>
      <c r="F358" s="19"/>
      <c r="N358" s="47"/>
    </row>
    <row r="359" spans="4:14" s="20" customFormat="1" ht="13.5" hidden="1" x14ac:dyDescent="0.45">
      <c r="D359" s="18"/>
      <c r="E359" s="18"/>
      <c r="F359" s="19"/>
      <c r="N359" s="47"/>
    </row>
    <row r="360" spans="4:14" s="20" customFormat="1" ht="13.5" hidden="1" x14ac:dyDescent="0.45">
      <c r="D360" s="18"/>
      <c r="E360" s="18"/>
      <c r="F360" s="19"/>
      <c r="N360" s="47"/>
    </row>
    <row r="361" spans="4:14" s="20" customFormat="1" ht="13.5" hidden="1" x14ac:dyDescent="0.45">
      <c r="D361" s="18"/>
      <c r="E361" s="18"/>
      <c r="F361" s="19"/>
      <c r="N361" s="47"/>
    </row>
    <row r="362" spans="4:14" s="20" customFormat="1" ht="13.5" hidden="1" x14ac:dyDescent="0.45">
      <c r="D362" s="18"/>
      <c r="E362" s="18"/>
      <c r="F362" s="19"/>
      <c r="N362" s="47"/>
    </row>
    <row r="363" spans="4:14" s="20" customFormat="1" ht="13.5" hidden="1" x14ac:dyDescent="0.45">
      <c r="D363" s="18"/>
      <c r="E363" s="18"/>
      <c r="F363" s="19"/>
      <c r="N363" s="47"/>
    </row>
    <row r="364" spans="4:14" s="20" customFormat="1" ht="13.5" hidden="1" x14ac:dyDescent="0.45">
      <c r="D364" s="18"/>
      <c r="E364" s="18"/>
      <c r="F364" s="19"/>
      <c r="N364" s="47"/>
    </row>
    <row r="365" spans="4:14" s="20" customFormat="1" ht="13.5" hidden="1" x14ac:dyDescent="0.45">
      <c r="D365" s="18"/>
      <c r="E365" s="18"/>
      <c r="F365" s="19"/>
      <c r="N365" s="47"/>
    </row>
    <row r="366" spans="4:14" s="20" customFormat="1" ht="13.5" hidden="1" x14ac:dyDescent="0.45">
      <c r="D366" s="18"/>
      <c r="E366" s="18"/>
      <c r="F366" s="19"/>
      <c r="N366" s="47"/>
    </row>
    <row r="367" spans="4:14" s="20" customFormat="1" ht="13.5" hidden="1" x14ac:dyDescent="0.45">
      <c r="D367" s="18"/>
      <c r="E367" s="18"/>
      <c r="F367" s="19"/>
      <c r="N367" s="47"/>
    </row>
    <row r="368" spans="4:14" s="20" customFormat="1" ht="13.5" hidden="1" x14ac:dyDescent="0.45">
      <c r="D368" s="18"/>
      <c r="E368" s="18"/>
      <c r="F368" s="19"/>
      <c r="N368" s="47"/>
    </row>
    <row r="369" spans="4:14" s="20" customFormat="1" ht="13.5" hidden="1" x14ac:dyDescent="0.45">
      <c r="D369" s="18"/>
      <c r="E369" s="18"/>
      <c r="F369" s="19"/>
      <c r="N369" s="47"/>
    </row>
    <row r="370" spans="4:14" s="20" customFormat="1" ht="13.5" hidden="1" x14ac:dyDescent="0.45">
      <c r="D370" s="18"/>
      <c r="E370" s="18"/>
      <c r="F370" s="19"/>
      <c r="N370" s="47"/>
    </row>
    <row r="371" spans="4:14" s="20" customFormat="1" ht="13.5" hidden="1" x14ac:dyDescent="0.45">
      <c r="D371" s="18"/>
      <c r="E371" s="18"/>
      <c r="F371" s="19"/>
      <c r="N371" s="47"/>
    </row>
    <row r="372" spans="4:14" s="20" customFormat="1" ht="13.5" hidden="1" x14ac:dyDescent="0.45">
      <c r="D372" s="18"/>
      <c r="E372" s="18"/>
      <c r="F372" s="19"/>
      <c r="N372" s="47"/>
    </row>
    <row r="373" spans="4:14" s="20" customFormat="1" ht="13.5" hidden="1" x14ac:dyDescent="0.45">
      <c r="D373" s="18"/>
      <c r="E373" s="18"/>
      <c r="F373" s="19"/>
      <c r="N373" s="47"/>
    </row>
    <row r="374" spans="4:14" s="20" customFormat="1" ht="13.5" hidden="1" x14ac:dyDescent="0.45">
      <c r="D374" s="18"/>
      <c r="E374" s="18"/>
      <c r="F374" s="19"/>
      <c r="N374" s="47"/>
    </row>
    <row r="375" spans="4:14" s="20" customFormat="1" ht="13.5" hidden="1" x14ac:dyDescent="0.45">
      <c r="D375" s="18"/>
      <c r="E375" s="18"/>
      <c r="F375" s="19"/>
      <c r="N375" s="47"/>
    </row>
    <row r="376" spans="4:14" s="20" customFormat="1" ht="13.5" hidden="1" x14ac:dyDescent="0.45">
      <c r="D376" s="18"/>
      <c r="E376" s="18"/>
      <c r="F376" s="19"/>
      <c r="N376" s="47"/>
    </row>
    <row r="377" spans="4:14" s="20" customFormat="1" ht="13.5" hidden="1" x14ac:dyDescent="0.45">
      <c r="D377" s="18"/>
      <c r="E377" s="18"/>
      <c r="F377" s="19"/>
      <c r="N377" s="47"/>
    </row>
    <row r="378" spans="4:14" s="20" customFormat="1" ht="13.5" hidden="1" x14ac:dyDescent="0.45">
      <c r="D378" s="18"/>
      <c r="E378" s="18"/>
      <c r="F378" s="19"/>
      <c r="N378" s="47"/>
    </row>
    <row r="379" spans="4:14" s="20" customFormat="1" ht="13.5" hidden="1" x14ac:dyDescent="0.45">
      <c r="D379" s="18"/>
      <c r="E379" s="18"/>
      <c r="F379" s="19"/>
      <c r="N379" s="47"/>
    </row>
    <row r="380" spans="4:14" s="20" customFormat="1" ht="13.5" hidden="1" x14ac:dyDescent="0.45">
      <c r="D380" s="18"/>
      <c r="E380" s="18"/>
      <c r="F380" s="19"/>
      <c r="N380" s="47"/>
    </row>
    <row r="381" spans="4:14" s="20" customFormat="1" ht="13.5" hidden="1" x14ac:dyDescent="0.45">
      <c r="D381" s="18"/>
      <c r="E381" s="18"/>
      <c r="F381" s="19"/>
      <c r="N381" s="47"/>
    </row>
    <row r="382" spans="4:14" s="20" customFormat="1" ht="13.5" hidden="1" x14ac:dyDescent="0.45">
      <c r="D382" s="18"/>
      <c r="E382" s="18"/>
      <c r="F382" s="19"/>
      <c r="N382" s="47"/>
    </row>
    <row r="383" spans="4:14" s="20" customFormat="1" ht="13.5" hidden="1" x14ac:dyDescent="0.45">
      <c r="D383" s="18"/>
      <c r="E383" s="18"/>
      <c r="F383" s="19"/>
      <c r="N383" s="47"/>
    </row>
    <row r="384" spans="4:14" s="20" customFormat="1" ht="13.5" hidden="1" x14ac:dyDescent="0.45">
      <c r="D384" s="18"/>
      <c r="E384" s="18"/>
      <c r="F384" s="19"/>
      <c r="N384" s="47"/>
    </row>
    <row r="385" spans="4:14" s="20" customFormat="1" ht="13.5" hidden="1" x14ac:dyDescent="0.45">
      <c r="D385" s="18"/>
      <c r="E385" s="18"/>
      <c r="F385" s="19"/>
      <c r="N385" s="47"/>
    </row>
    <row r="386" spans="4:14" s="20" customFormat="1" ht="13.5" hidden="1" x14ac:dyDescent="0.45">
      <c r="D386" s="18"/>
      <c r="E386" s="18"/>
      <c r="F386" s="19"/>
      <c r="N386" s="47"/>
    </row>
    <row r="387" spans="4:14" s="20" customFormat="1" ht="13.5" hidden="1" x14ac:dyDescent="0.45">
      <c r="D387" s="18"/>
      <c r="E387" s="18"/>
      <c r="F387" s="19"/>
      <c r="N387" s="47"/>
    </row>
    <row r="388" spans="4:14" s="20" customFormat="1" ht="13.5" hidden="1" x14ac:dyDescent="0.45">
      <c r="D388" s="18"/>
      <c r="E388" s="18"/>
      <c r="F388" s="19"/>
      <c r="N388" s="47"/>
    </row>
    <row r="389" spans="4:14" s="20" customFormat="1" ht="13.5" hidden="1" x14ac:dyDescent="0.45">
      <c r="D389" s="18"/>
      <c r="E389" s="18"/>
      <c r="F389" s="19"/>
      <c r="N389" s="47"/>
    </row>
    <row r="390" spans="4:14" s="20" customFormat="1" ht="13.5" hidden="1" x14ac:dyDescent="0.45">
      <c r="D390" s="18"/>
      <c r="E390" s="18"/>
      <c r="F390" s="19"/>
      <c r="N390" s="47"/>
    </row>
    <row r="391" spans="4:14" s="20" customFormat="1" ht="13.5" hidden="1" x14ac:dyDescent="0.45">
      <c r="D391" s="18"/>
      <c r="E391" s="18"/>
      <c r="F391" s="19"/>
      <c r="N391" s="47"/>
    </row>
    <row r="392" spans="4:14" s="20" customFormat="1" ht="13.5" hidden="1" x14ac:dyDescent="0.45">
      <c r="D392" s="18"/>
      <c r="E392" s="18"/>
      <c r="F392" s="19"/>
      <c r="N392" s="47"/>
    </row>
    <row r="393" spans="4:14" s="20" customFormat="1" ht="13.5" hidden="1" x14ac:dyDescent="0.45">
      <c r="D393" s="18"/>
      <c r="E393" s="18"/>
      <c r="F393" s="19"/>
      <c r="N393" s="47"/>
    </row>
    <row r="394" spans="4:14" s="20" customFormat="1" ht="13.5" hidden="1" x14ac:dyDescent="0.45">
      <c r="D394" s="18"/>
      <c r="E394" s="18"/>
      <c r="F394" s="19"/>
      <c r="N394" s="47"/>
    </row>
    <row r="395" spans="4:14" s="20" customFormat="1" ht="13.5" hidden="1" x14ac:dyDescent="0.45">
      <c r="D395" s="18"/>
      <c r="E395" s="18"/>
      <c r="F395" s="19"/>
      <c r="N395" s="47"/>
    </row>
    <row r="396" spans="4:14" s="20" customFormat="1" ht="13.5" hidden="1" x14ac:dyDescent="0.45">
      <c r="D396" s="18"/>
      <c r="E396" s="18"/>
      <c r="F396" s="19"/>
      <c r="N396" s="47"/>
    </row>
    <row r="397" spans="4:14" s="20" customFormat="1" ht="13.5" hidden="1" x14ac:dyDescent="0.45">
      <c r="D397" s="18"/>
      <c r="E397" s="18"/>
      <c r="F397" s="19"/>
      <c r="N397" s="47"/>
    </row>
    <row r="398" spans="4:14" s="20" customFormat="1" ht="13.5" hidden="1" x14ac:dyDescent="0.45">
      <c r="D398" s="18"/>
      <c r="E398" s="18"/>
      <c r="F398" s="19"/>
      <c r="N398" s="47"/>
    </row>
    <row r="399" spans="4:14" s="20" customFormat="1" ht="13.5" hidden="1" x14ac:dyDescent="0.45">
      <c r="D399" s="18"/>
      <c r="E399" s="18"/>
      <c r="F399" s="19"/>
      <c r="N399" s="47"/>
    </row>
    <row r="400" spans="4:14" s="20" customFormat="1" ht="13.5" hidden="1" x14ac:dyDescent="0.45">
      <c r="D400" s="18"/>
      <c r="E400" s="18"/>
      <c r="F400" s="19"/>
      <c r="N400" s="47"/>
    </row>
    <row r="401" spans="4:14" s="20" customFormat="1" ht="13.5" hidden="1" x14ac:dyDescent="0.45">
      <c r="D401" s="18"/>
      <c r="E401" s="18"/>
      <c r="F401" s="19"/>
      <c r="N401" s="47"/>
    </row>
    <row r="402" spans="4:14" s="20" customFormat="1" ht="13.5" hidden="1" x14ac:dyDescent="0.45">
      <c r="D402" s="18"/>
      <c r="E402" s="18"/>
      <c r="F402" s="19"/>
      <c r="N402" s="47"/>
    </row>
    <row r="403" spans="4:14" s="20" customFormat="1" ht="13.5" hidden="1" x14ac:dyDescent="0.45">
      <c r="D403" s="18"/>
      <c r="E403" s="18"/>
      <c r="F403" s="19"/>
      <c r="N403" s="47"/>
    </row>
    <row r="404" spans="4:14" s="20" customFormat="1" ht="13.5" hidden="1" x14ac:dyDescent="0.45">
      <c r="D404" s="18"/>
      <c r="E404" s="18"/>
      <c r="F404" s="19"/>
      <c r="N404" s="47"/>
    </row>
    <row r="405" spans="4:14" s="20" customFormat="1" ht="13.5" hidden="1" x14ac:dyDescent="0.45">
      <c r="D405" s="18"/>
      <c r="E405" s="18"/>
      <c r="F405" s="19"/>
      <c r="N405" s="47"/>
    </row>
    <row r="406" spans="4:14" s="20" customFormat="1" ht="13.5" hidden="1" x14ac:dyDescent="0.45">
      <c r="D406" s="18"/>
      <c r="E406" s="18"/>
      <c r="F406" s="19"/>
      <c r="N406" s="47"/>
    </row>
    <row r="407" spans="4:14" s="20" customFormat="1" ht="13.5" hidden="1" x14ac:dyDescent="0.45">
      <c r="D407" s="18"/>
      <c r="E407" s="18"/>
      <c r="F407" s="19"/>
      <c r="N407" s="47"/>
    </row>
    <row r="408" spans="4:14" s="20" customFormat="1" ht="13.5" hidden="1" x14ac:dyDescent="0.45">
      <c r="D408" s="18"/>
      <c r="E408" s="18"/>
      <c r="F408" s="19"/>
      <c r="N408" s="47"/>
    </row>
    <row r="409" spans="4:14" s="20" customFormat="1" ht="13.5" hidden="1" x14ac:dyDescent="0.45">
      <c r="D409" s="18"/>
      <c r="E409" s="18"/>
      <c r="F409" s="19"/>
      <c r="N409" s="47"/>
    </row>
    <row r="410" spans="4:14" s="20" customFormat="1" ht="13.5" hidden="1" x14ac:dyDescent="0.45">
      <c r="D410" s="18"/>
      <c r="E410" s="18"/>
      <c r="F410" s="19"/>
      <c r="N410" s="47"/>
    </row>
    <row r="411" spans="4:14" s="20" customFormat="1" ht="13.5" hidden="1" x14ac:dyDescent="0.45">
      <c r="D411" s="18"/>
      <c r="E411" s="18"/>
      <c r="F411" s="19"/>
      <c r="N411" s="47"/>
    </row>
    <row r="412" spans="4:14" s="20" customFormat="1" ht="13.5" hidden="1" x14ac:dyDescent="0.45">
      <c r="D412" s="18"/>
      <c r="E412" s="18"/>
      <c r="F412" s="19"/>
      <c r="N412" s="47"/>
    </row>
    <row r="413" spans="4:14" s="20" customFormat="1" ht="13.5" hidden="1" x14ac:dyDescent="0.45">
      <c r="D413" s="18"/>
      <c r="E413" s="18"/>
      <c r="F413" s="19"/>
      <c r="N413" s="47"/>
    </row>
    <row r="414" spans="4:14" s="20" customFormat="1" ht="13.5" hidden="1" x14ac:dyDescent="0.45">
      <c r="D414" s="18"/>
      <c r="E414" s="18"/>
      <c r="F414" s="19"/>
      <c r="N414" s="47"/>
    </row>
    <row r="415" spans="4:14" s="20" customFormat="1" ht="13.5" hidden="1" x14ac:dyDescent="0.45">
      <c r="D415" s="18"/>
      <c r="E415" s="18"/>
      <c r="F415" s="19"/>
      <c r="N415" s="47"/>
    </row>
    <row r="416" spans="4:14" s="20" customFormat="1" ht="13.5" hidden="1" x14ac:dyDescent="0.45">
      <c r="D416" s="18"/>
      <c r="E416" s="18"/>
      <c r="F416" s="19"/>
      <c r="N416" s="47"/>
    </row>
    <row r="417" spans="4:14" s="20" customFormat="1" ht="13.5" hidden="1" x14ac:dyDescent="0.45">
      <c r="D417" s="18"/>
      <c r="E417" s="18"/>
      <c r="F417" s="19"/>
      <c r="N417" s="47"/>
    </row>
    <row r="418" spans="4:14" s="20" customFormat="1" ht="13.5" hidden="1" x14ac:dyDescent="0.45">
      <c r="D418" s="18"/>
      <c r="E418" s="18"/>
      <c r="F418" s="19"/>
      <c r="N418" s="47"/>
    </row>
    <row r="419" spans="4:14" s="20" customFormat="1" ht="13.5" hidden="1" x14ac:dyDescent="0.45">
      <c r="D419" s="18"/>
      <c r="E419" s="18"/>
      <c r="F419" s="19"/>
      <c r="N419" s="47"/>
    </row>
    <row r="420" spans="4:14" s="20" customFormat="1" ht="13.5" hidden="1" x14ac:dyDescent="0.45">
      <c r="D420" s="18"/>
      <c r="E420" s="18"/>
      <c r="F420" s="19"/>
      <c r="N420" s="47"/>
    </row>
    <row r="421" spans="4:14" s="20" customFormat="1" ht="13.5" hidden="1" x14ac:dyDescent="0.45">
      <c r="D421" s="18"/>
      <c r="E421" s="18"/>
      <c r="F421" s="19"/>
      <c r="N421" s="47"/>
    </row>
    <row r="422" spans="4:14" s="20" customFormat="1" ht="13.5" hidden="1" x14ac:dyDescent="0.45">
      <c r="D422" s="18"/>
      <c r="E422" s="18"/>
      <c r="F422" s="19"/>
      <c r="N422" s="47"/>
    </row>
    <row r="423" spans="4:14" s="20" customFormat="1" ht="13.5" hidden="1" x14ac:dyDescent="0.45">
      <c r="D423" s="18"/>
      <c r="E423" s="18"/>
      <c r="F423" s="19"/>
      <c r="N423" s="47"/>
    </row>
    <row r="424" spans="4:14" s="20" customFormat="1" ht="13.5" hidden="1" x14ac:dyDescent="0.45">
      <c r="D424" s="18"/>
      <c r="E424" s="18"/>
      <c r="F424" s="19"/>
      <c r="N424" s="47"/>
    </row>
    <row r="425" spans="4:14" s="20" customFormat="1" ht="13.5" hidden="1" x14ac:dyDescent="0.45">
      <c r="D425" s="18"/>
      <c r="E425" s="18"/>
      <c r="F425" s="19"/>
      <c r="N425" s="47"/>
    </row>
    <row r="426" spans="4:14" s="20" customFormat="1" ht="13.5" hidden="1" x14ac:dyDescent="0.45">
      <c r="D426" s="18"/>
      <c r="E426" s="18"/>
      <c r="F426" s="19"/>
      <c r="N426" s="47"/>
    </row>
    <row r="427" spans="4:14" s="20" customFormat="1" ht="13.5" hidden="1" x14ac:dyDescent="0.45">
      <c r="D427" s="18"/>
      <c r="E427" s="18"/>
      <c r="F427" s="19"/>
      <c r="N427" s="47"/>
    </row>
    <row r="428" spans="4:14" s="20" customFormat="1" ht="13.5" hidden="1" x14ac:dyDescent="0.45">
      <c r="D428" s="18"/>
      <c r="E428" s="18"/>
      <c r="F428" s="19"/>
      <c r="N428" s="47"/>
    </row>
    <row r="429" spans="4:14" s="20" customFormat="1" ht="13.5" hidden="1" x14ac:dyDescent="0.45">
      <c r="D429" s="18"/>
      <c r="E429" s="18"/>
      <c r="F429" s="19"/>
      <c r="N429" s="47"/>
    </row>
    <row r="430" spans="4:14" s="20" customFormat="1" ht="13.5" hidden="1" x14ac:dyDescent="0.45">
      <c r="D430" s="18"/>
      <c r="E430" s="18"/>
      <c r="F430" s="19"/>
      <c r="N430" s="47"/>
    </row>
    <row r="431" spans="4:14" s="20" customFormat="1" ht="13.5" hidden="1" x14ac:dyDescent="0.45">
      <c r="D431" s="18"/>
      <c r="E431" s="18"/>
      <c r="F431" s="19"/>
      <c r="N431" s="47"/>
    </row>
    <row r="432" spans="4:14" s="20" customFormat="1" ht="13.5" hidden="1" x14ac:dyDescent="0.45">
      <c r="D432" s="18"/>
      <c r="E432" s="18"/>
      <c r="F432" s="19"/>
      <c r="N432" s="47"/>
    </row>
    <row r="433" spans="4:14" s="20" customFormat="1" ht="13.5" hidden="1" x14ac:dyDescent="0.45">
      <c r="D433" s="18"/>
      <c r="E433" s="18"/>
      <c r="F433" s="19"/>
      <c r="N433" s="47"/>
    </row>
    <row r="434" spans="4:14" s="20" customFormat="1" ht="13.5" hidden="1" x14ac:dyDescent="0.45">
      <c r="D434" s="18"/>
      <c r="E434" s="18"/>
      <c r="F434" s="19"/>
      <c r="N434" s="47"/>
    </row>
    <row r="435" spans="4:14" s="20" customFormat="1" ht="13.5" hidden="1" x14ac:dyDescent="0.45">
      <c r="D435" s="18"/>
      <c r="E435" s="18"/>
      <c r="F435" s="19"/>
      <c r="N435" s="47"/>
    </row>
    <row r="436" spans="4:14" s="20" customFormat="1" ht="13.5" hidden="1" x14ac:dyDescent="0.45">
      <c r="D436" s="18"/>
      <c r="E436" s="18"/>
      <c r="F436" s="19"/>
      <c r="N436" s="47"/>
    </row>
    <row r="437" spans="4:14" s="20" customFormat="1" ht="13.5" hidden="1" x14ac:dyDescent="0.45">
      <c r="D437" s="18"/>
      <c r="E437" s="18"/>
      <c r="F437" s="19"/>
      <c r="N437" s="47"/>
    </row>
    <row r="438" spans="4:14" s="20" customFormat="1" ht="13.5" hidden="1" x14ac:dyDescent="0.45">
      <c r="D438" s="18"/>
      <c r="E438" s="18"/>
      <c r="F438" s="19"/>
      <c r="N438" s="47"/>
    </row>
    <row r="439" spans="4:14" s="20" customFormat="1" ht="13.5" hidden="1" x14ac:dyDescent="0.45">
      <c r="D439" s="18"/>
      <c r="E439" s="18"/>
      <c r="F439" s="19"/>
      <c r="N439" s="47"/>
    </row>
    <row r="440" spans="4:14" s="20" customFormat="1" ht="13.5" hidden="1" x14ac:dyDescent="0.45">
      <c r="D440" s="18"/>
      <c r="E440" s="18"/>
      <c r="F440" s="19"/>
      <c r="N440" s="47"/>
    </row>
    <row r="441" spans="4:14" s="20" customFormat="1" ht="13.5" hidden="1" x14ac:dyDescent="0.45">
      <c r="D441" s="18"/>
      <c r="E441" s="18"/>
      <c r="F441" s="19"/>
      <c r="N441" s="47"/>
    </row>
    <row r="442" spans="4:14" s="20" customFormat="1" ht="13.5" hidden="1" x14ac:dyDescent="0.45">
      <c r="D442" s="18"/>
      <c r="E442" s="18"/>
      <c r="F442" s="19"/>
      <c r="N442" s="47"/>
    </row>
    <row r="443" spans="4:14" s="20" customFormat="1" ht="13.5" hidden="1" x14ac:dyDescent="0.45">
      <c r="D443" s="18"/>
      <c r="E443" s="18"/>
      <c r="F443" s="19"/>
      <c r="N443" s="47"/>
    </row>
    <row r="444" spans="4:14" s="20" customFormat="1" ht="13.5" hidden="1" x14ac:dyDescent="0.45">
      <c r="D444" s="18"/>
      <c r="E444" s="18"/>
      <c r="F444" s="19"/>
      <c r="N444" s="47"/>
    </row>
    <row r="445" spans="4:14" s="20" customFormat="1" ht="13.5" hidden="1" x14ac:dyDescent="0.45">
      <c r="D445" s="18"/>
      <c r="E445" s="18"/>
      <c r="F445" s="19"/>
      <c r="N445" s="47"/>
    </row>
    <row r="446" spans="4:14" s="20" customFormat="1" ht="13.5" hidden="1" x14ac:dyDescent="0.45">
      <c r="D446" s="18"/>
      <c r="E446" s="18"/>
      <c r="F446" s="19"/>
      <c r="N446" s="47"/>
    </row>
    <row r="447" spans="4:14" s="20" customFormat="1" ht="13.5" hidden="1" x14ac:dyDescent="0.45">
      <c r="D447" s="18"/>
      <c r="E447" s="18"/>
      <c r="F447" s="19"/>
      <c r="N447" s="47"/>
    </row>
    <row r="448" spans="4:14" s="20" customFormat="1" ht="13.5" hidden="1" x14ac:dyDescent="0.45">
      <c r="D448" s="18"/>
      <c r="E448" s="18"/>
      <c r="F448" s="19"/>
      <c r="N448" s="47"/>
    </row>
    <row r="449" spans="4:14" s="20" customFormat="1" ht="13.5" hidden="1" x14ac:dyDescent="0.45">
      <c r="D449" s="18"/>
      <c r="E449" s="18"/>
      <c r="F449" s="19"/>
      <c r="N449" s="47"/>
    </row>
    <row r="450" spans="4:14" s="20" customFormat="1" ht="13.5" hidden="1" x14ac:dyDescent="0.45">
      <c r="D450" s="18"/>
      <c r="E450" s="18"/>
      <c r="F450" s="19"/>
      <c r="N450" s="47"/>
    </row>
    <row r="451" spans="4:14" s="20" customFormat="1" ht="13.5" hidden="1" x14ac:dyDescent="0.45">
      <c r="D451" s="18"/>
      <c r="E451" s="18"/>
      <c r="F451" s="19"/>
      <c r="N451" s="47"/>
    </row>
    <row r="452" spans="4:14" s="20" customFormat="1" ht="13.5" hidden="1" x14ac:dyDescent="0.45">
      <c r="D452" s="18"/>
      <c r="E452" s="18"/>
      <c r="F452" s="19"/>
      <c r="N452" s="47"/>
    </row>
    <row r="453" spans="4:14" s="20" customFormat="1" ht="13.5" hidden="1" x14ac:dyDescent="0.45">
      <c r="D453" s="18"/>
      <c r="E453" s="18"/>
      <c r="F453" s="19"/>
      <c r="N453" s="47"/>
    </row>
    <row r="454" spans="4:14" s="20" customFormat="1" ht="13.5" hidden="1" x14ac:dyDescent="0.45">
      <c r="D454" s="18"/>
      <c r="E454" s="18"/>
      <c r="F454" s="19"/>
      <c r="N454" s="47"/>
    </row>
    <row r="455" spans="4:14" s="20" customFormat="1" ht="13.5" hidden="1" x14ac:dyDescent="0.45">
      <c r="D455" s="18"/>
      <c r="E455" s="18"/>
      <c r="F455" s="19"/>
      <c r="N455" s="47"/>
    </row>
    <row r="456" spans="4:14" s="20" customFormat="1" ht="13.5" hidden="1" x14ac:dyDescent="0.45">
      <c r="D456" s="18"/>
      <c r="E456" s="18"/>
      <c r="F456" s="19"/>
      <c r="N456" s="47"/>
    </row>
    <row r="457" spans="4:14" s="20" customFormat="1" ht="13.5" hidden="1" x14ac:dyDescent="0.45">
      <c r="D457" s="18"/>
      <c r="E457" s="18"/>
      <c r="F457" s="19"/>
      <c r="N457" s="47"/>
    </row>
    <row r="458" spans="4:14" s="20" customFormat="1" ht="13.5" hidden="1" x14ac:dyDescent="0.45">
      <c r="D458" s="18"/>
      <c r="E458" s="18"/>
      <c r="F458" s="19"/>
      <c r="N458" s="47"/>
    </row>
    <row r="459" spans="4:14" s="20" customFormat="1" ht="13.5" hidden="1" x14ac:dyDescent="0.45">
      <c r="D459" s="18"/>
      <c r="E459" s="18"/>
      <c r="F459" s="19"/>
      <c r="N459" s="47"/>
    </row>
    <row r="460" spans="4:14" s="20" customFormat="1" ht="13.5" hidden="1" x14ac:dyDescent="0.45">
      <c r="D460" s="18"/>
      <c r="E460" s="18"/>
      <c r="F460" s="19"/>
      <c r="N460" s="47"/>
    </row>
    <row r="461" spans="4:14" s="20" customFormat="1" ht="13.5" hidden="1" x14ac:dyDescent="0.45">
      <c r="D461" s="18"/>
      <c r="E461" s="18"/>
      <c r="F461" s="19"/>
      <c r="N461" s="47"/>
    </row>
    <row r="462" spans="4:14" s="20" customFormat="1" ht="13.5" hidden="1" x14ac:dyDescent="0.45">
      <c r="D462" s="18"/>
      <c r="E462" s="18"/>
      <c r="F462" s="19"/>
      <c r="N462" s="47"/>
    </row>
    <row r="463" spans="4:14" s="20" customFormat="1" ht="13.5" hidden="1" x14ac:dyDescent="0.45">
      <c r="D463" s="18"/>
      <c r="E463" s="18"/>
      <c r="F463" s="19"/>
      <c r="N463" s="47"/>
    </row>
    <row r="464" spans="4:14" s="20" customFormat="1" ht="13.5" hidden="1" x14ac:dyDescent="0.45">
      <c r="D464" s="18"/>
      <c r="E464" s="18"/>
      <c r="F464" s="19"/>
      <c r="N464" s="47"/>
    </row>
    <row r="465" spans="4:14" s="20" customFormat="1" ht="13.5" hidden="1" x14ac:dyDescent="0.45">
      <c r="D465" s="18"/>
      <c r="E465" s="18"/>
      <c r="F465" s="19"/>
      <c r="N465" s="47"/>
    </row>
    <row r="466" spans="4:14" s="20" customFormat="1" ht="13.5" hidden="1" x14ac:dyDescent="0.45">
      <c r="D466" s="18"/>
      <c r="E466" s="18"/>
      <c r="F466" s="19"/>
      <c r="N466" s="47"/>
    </row>
    <row r="467" spans="4:14" s="20" customFormat="1" ht="13.5" hidden="1" x14ac:dyDescent="0.45">
      <c r="D467" s="18"/>
      <c r="E467" s="18"/>
      <c r="F467" s="19"/>
      <c r="N467" s="47"/>
    </row>
    <row r="468" spans="4:14" s="20" customFormat="1" ht="13.5" hidden="1" x14ac:dyDescent="0.45">
      <c r="D468" s="18"/>
      <c r="E468" s="18"/>
      <c r="F468" s="19"/>
      <c r="N468" s="47"/>
    </row>
    <row r="469" spans="4:14" s="20" customFormat="1" ht="13.5" hidden="1" x14ac:dyDescent="0.45">
      <c r="D469" s="18"/>
      <c r="E469" s="18"/>
      <c r="F469" s="19"/>
      <c r="N469" s="47"/>
    </row>
    <row r="470" spans="4:14" s="20" customFormat="1" ht="13.5" hidden="1" x14ac:dyDescent="0.45">
      <c r="D470" s="18"/>
      <c r="E470" s="18"/>
      <c r="F470" s="19"/>
      <c r="N470" s="47"/>
    </row>
    <row r="471" spans="4:14" s="20" customFormat="1" ht="13.5" hidden="1" x14ac:dyDescent="0.45">
      <c r="D471" s="18"/>
      <c r="E471" s="18"/>
      <c r="F471" s="19"/>
      <c r="N471" s="47"/>
    </row>
    <row r="472" spans="4:14" s="20" customFormat="1" ht="13.5" hidden="1" x14ac:dyDescent="0.45">
      <c r="D472" s="18"/>
      <c r="E472" s="18"/>
      <c r="F472" s="19"/>
      <c r="N472" s="47"/>
    </row>
    <row r="473" spans="4:14" s="20" customFormat="1" ht="13.5" hidden="1" x14ac:dyDescent="0.45">
      <c r="D473" s="18"/>
      <c r="E473" s="18"/>
      <c r="F473" s="19"/>
      <c r="N473" s="47"/>
    </row>
    <row r="474" spans="4:14" s="20" customFormat="1" ht="13.5" hidden="1" x14ac:dyDescent="0.45">
      <c r="D474" s="18"/>
      <c r="E474" s="18"/>
      <c r="F474" s="19"/>
      <c r="N474" s="47"/>
    </row>
    <row r="475" spans="4:14" s="20" customFormat="1" ht="13.5" hidden="1" x14ac:dyDescent="0.45">
      <c r="D475" s="18"/>
      <c r="E475" s="18"/>
      <c r="F475" s="19"/>
      <c r="N475" s="47"/>
    </row>
    <row r="476" spans="4:14" s="20" customFormat="1" ht="13.5" hidden="1" x14ac:dyDescent="0.45">
      <c r="D476" s="18"/>
      <c r="E476" s="18"/>
      <c r="F476" s="19"/>
      <c r="N476" s="47"/>
    </row>
    <row r="477" spans="4:14" s="20" customFormat="1" ht="13.5" hidden="1" x14ac:dyDescent="0.45">
      <c r="D477" s="18"/>
      <c r="E477" s="18"/>
      <c r="F477" s="19"/>
      <c r="N477" s="47"/>
    </row>
    <row r="478" spans="4:14" s="20" customFormat="1" ht="13.5" hidden="1" x14ac:dyDescent="0.45">
      <c r="D478" s="18"/>
      <c r="E478" s="18"/>
      <c r="F478" s="19"/>
      <c r="N478" s="47"/>
    </row>
    <row r="479" spans="4:14" s="20" customFormat="1" ht="13.5" hidden="1" x14ac:dyDescent="0.45">
      <c r="D479" s="18"/>
      <c r="E479" s="18"/>
      <c r="F479" s="19"/>
      <c r="N479" s="47"/>
    </row>
    <row r="480" spans="4:14" s="20" customFormat="1" ht="13.5" hidden="1" x14ac:dyDescent="0.45">
      <c r="D480" s="18"/>
      <c r="E480" s="18"/>
      <c r="F480" s="19"/>
      <c r="N480" s="47"/>
    </row>
    <row r="481" spans="4:14" s="20" customFormat="1" ht="13.5" hidden="1" x14ac:dyDescent="0.45">
      <c r="D481" s="18"/>
      <c r="E481" s="18"/>
      <c r="F481" s="19"/>
      <c r="N481" s="47"/>
    </row>
    <row r="482" spans="4:14" s="20" customFormat="1" ht="13.5" hidden="1" x14ac:dyDescent="0.45">
      <c r="D482" s="18"/>
      <c r="E482" s="18"/>
      <c r="F482" s="19"/>
      <c r="N482" s="47"/>
    </row>
    <row r="483" spans="4:14" s="20" customFormat="1" ht="13.5" hidden="1" x14ac:dyDescent="0.45">
      <c r="D483" s="18"/>
      <c r="E483" s="18"/>
      <c r="F483" s="19"/>
      <c r="N483" s="47"/>
    </row>
    <row r="484" spans="4:14" s="20" customFormat="1" ht="13.5" hidden="1" x14ac:dyDescent="0.45">
      <c r="D484" s="18"/>
      <c r="E484" s="18"/>
      <c r="F484" s="19"/>
      <c r="N484" s="47"/>
    </row>
    <row r="485" spans="4:14" s="20" customFormat="1" ht="13.5" hidden="1" x14ac:dyDescent="0.45">
      <c r="D485" s="18"/>
      <c r="E485" s="18"/>
      <c r="F485" s="19"/>
      <c r="N485" s="47"/>
    </row>
    <row r="486" spans="4:14" s="20" customFormat="1" ht="13.5" hidden="1" x14ac:dyDescent="0.45">
      <c r="D486" s="18"/>
      <c r="E486" s="18"/>
      <c r="F486" s="19"/>
      <c r="N486" s="47"/>
    </row>
    <row r="487" spans="4:14" s="20" customFormat="1" ht="13.5" hidden="1" x14ac:dyDescent="0.45">
      <c r="D487" s="18"/>
      <c r="E487" s="18"/>
      <c r="F487" s="19"/>
      <c r="N487" s="47"/>
    </row>
    <row r="488" spans="4:14" s="20" customFormat="1" ht="13.5" hidden="1" x14ac:dyDescent="0.45">
      <c r="D488" s="18"/>
      <c r="E488" s="18"/>
      <c r="F488" s="19"/>
      <c r="N488" s="47"/>
    </row>
    <row r="489" spans="4:14" s="20" customFormat="1" ht="13.5" hidden="1" x14ac:dyDescent="0.45">
      <c r="D489" s="18"/>
      <c r="E489" s="18"/>
      <c r="F489" s="19"/>
      <c r="N489" s="47"/>
    </row>
    <row r="490" spans="4:14" s="20" customFormat="1" ht="13.5" hidden="1" x14ac:dyDescent="0.45">
      <c r="D490" s="18"/>
      <c r="E490" s="18"/>
      <c r="F490" s="19"/>
      <c r="N490" s="47"/>
    </row>
    <row r="491" spans="4:14" s="20" customFormat="1" ht="13.5" hidden="1" x14ac:dyDescent="0.45">
      <c r="D491" s="18"/>
      <c r="E491" s="18"/>
      <c r="F491" s="19"/>
      <c r="N491" s="47"/>
    </row>
    <row r="492" spans="4:14" s="20" customFormat="1" ht="13.5" hidden="1" x14ac:dyDescent="0.45">
      <c r="D492" s="18"/>
      <c r="E492" s="18"/>
      <c r="F492" s="19"/>
      <c r="N492" s="47"/>
    </row>
    <row r="493" spans="4:14" s="20" customFormat="1" ht="13.5" hidden="1" x14ac:dyDescent="0.45">
      <c r="D493" s="18"/>
      <c r="E493" s="18"/>
      <c r="F493" s="19"/>
      <c r="N493" s="47"/>
    </row>
    <row r="494" spans="4:14" s="20" customFormat="1" ht="13.5" hidden="1" x14ac:dyDescent="0.45">
      <c r="D494" s="18"/>
      <c r="E494" s="18"/>
      <c r="F494" s="19"/>
      <c r="N494" s="47"/>
    </row>
    <row r="495" spans="4:14" s="20" customFormat="1" ht="13.5" hidden="1" x14ac:dyDescent="0.45">
      <c r="D495" s="18"/>
      <c r="E495" s="18"/>
      <c r="F495" s="19"/>
      <c r="N495" s="47"/>
    </row>
    <row r="496" spans="4:14" s="20" customFormat="1" ht="13.5" hidden="1" x14ac:dyDescent="0.45">
      <c r="D496" s="18"/>
      <c r="E496" s="18"/>
      <c r="F496" s="19"/>
      <c r="N496" s="47"/>
    </row>
    <row r="497" spans="4:14" s="20" customFormat="1" ht="13.5" hidden="1" x14ac:dyDescent="0.45">
      <c r="D497" s="18"/>
      <c r="E497" s="18"/>
      <c r="F497" s="19"/>
      <c r="N497" s="47"/>
    </row>
    <row r="498" spans="4:14" s="20" customFormat="1" ht="13.5" hidden="1" x14ac:dyDescent="0.45">
      <c r="D498" s="18"/>
      <c r="E498" s="18"/>
      <c r="F498" s="19"/>
      <c r="N498" s="47"/>
    </row>
    <row r="499" spans="4:14" s="20" customFormat="1" ht="13.5" hidden="1" x14ac:dyDescent="0.45">
      <c r="D499" s="18"/>
      <c r="E499" s="18"/>
      <c r="F499" s="19"/>
      <c r="N499" s="47"/>
    </row>
    <row r="500" spans="4:14" s="20" customFormat="1" ht="13.5" hidden="1" x14ac:dyDescent="0.45">
      <c r="D500" s="18"/>
      <c r="E500" s="18"/>
      <c r="F500" s="19"/>
      <c r="N500" s="47"/>
    </row>
    <row r="501" spans="4:14" s="20" customFormat="1" ht="13.5" hidden="1" x14ac:dyDescent="0.45">
      <c r="D501" s="18"/>
      <c r="E501" s="18"/>
      <c r="F501" s="19"/>
      <c r="N501" s="47"/>
    </row>
    <row r="502" spans="4:14" s="20" customFormat="1" ht="13.5" hidden="1" x14ac:dyDescent="0.45">
      <c r="D502" s="18"/>
      <c r="E502" s="18"/>
      <c r="F502" s="19"/>
      <c r="N502" s="47"/>
    </row>
    <row r="503" spans="4:14" s="20" customFormat="1" ht="13.5" hidden="1" x14ac:dyDescent="0.45">
      <c r="D503" s="18"/>
      <c r="E503" s="18"/>
      <c r="F503" s="19"/>
      <c r="N503" s="47"/>
    </row>
    <row r="504" spans="4:14" s="20" customFormat="1" ht="13.5" hidden="1" x14ac:dyDescent="0.45">
      <c r="D504" s="18"/>
      <c r="E504" s="18"/>
      <c r="F504" s="19"/>
      <c r="N504" s="47"/>
    </row>
    <row r="505" spans="4:14" s="20" customFormat="1" ht="13.5" hidden="1" x14ac:dyDescent="0.45">
      <c r="D505" s="18"/>
      <c r="E505" s="18"/>
      <c r="F505" s="19"/>
      <c r="N505" s="47"/>
    </row>
    <row r="506" spans="4:14" s="20" customFormat="1" ht="13.5" hidden="1" x14ac:dyDescent="0.45">
      <c r="D506" s="18"/>
      <c r="E506" s="18"/>
      <c r="F506" s="19"/>
      <c r="N506" s="47"/>
    </row>
    <row r="507" spans="4:14" s="20" customFormat="1" ht="13.5" hidden="1" x14ac:dyDescent="0.45">
      <c r="D507" s="18"/>
      <c r="E507" s="18"/>
      <c r="F507" s="19"/>
      <c r="N507" s="47"/>
    </row>
    <row r="508" spans="4:14" s="20" customFormat="1" ht="13.5" hidden="1" x14ac:dyDescent="0.45">
      <c r="D508" s="18"/>
      <c r="E508" s="18"/>
      <c r="F508" s="19"/>
      <c r="N508" s="47"/>
    </row>
    <row r="509" spans="4:14" s="20" customFormat="1" ht="13.5" hidden="1" x14ac:dyDescent="0.45">
      <c r="D509" s="18"/>
      <c r="E509" s="18"/>
      <c r="F509" s="19"/>
      <c r="N509" s="47"/>
    </row>
    <row r="510" spans="4:14" s="20" customFormat="1" ht="13.5" hidden="1" x14ac:dyDescent="0.45">
      <c r="D510" s="18"/>
      <c r="E510" s="18"/>
      <c r="F510" s="19"/>
      <c r="N510" s="47"/>
    </row>
    <row r="511" spans="4:14" s="20" customFormat="1" ht="13.5" hidden="1" x14ac:dyDescent="0.45">
      <c r="D511" s="18"/>
      <c r="E511" s="18"/>
      <c r="F511" s="19"/>
      <c r="N511" s="47"/>
    </row>
    <row r="512" spans="4:14" s="20" customFormat="1" ht="13.5" hidden="1" x14ac:dyDescent="0.45">
      <c r="D512" s="18"/>
      <c r="E512" s="18"/>
      <c r="F512" s="19"/>
      <c r="N512" s="47"/>
    </row>
    <row r="513" spans="4:14" s="20" customFormat="1" ht="13.5" hidden="1" x14ac:dyDescent="0.45">
      <c r="D513" s="18"/>
      <c r="E513" s="18"/>
      <c r="F513" s="19"/>
      <c r="N513" s="47"/>
    </row>
    <row r="514" spans="4:14" s="20" customFormat="1" ht="13.5" hidden="1" x14ac:dyDescent="0.45">
      <c r="D514" s="18"/>
      <c r="E514" s="18"/>
      <c r="F514" s="19"/>
      <c r="N514" s="47"/>
    </row>
    <row r="515" spans="4:14" s="20" customFormat="1" ht="13.5" hidden="1" x14ac:dyDescent="0.45">
      <c r="D515" s="18"/>
      <c r="E515" s="18"/>
      <c r="F515" s="19"/>
      <c r="N515" s="47"/>
    </row>
    <row r="516" spans="4:14" s="20" customFormat="1" ht="13.5" hidden="1" x14ac:dyDescent="0.45">
      <c r="D516" s="18"/>
      <c r="E516" s="18"/>
      <c r="F516" s="19"/>
      <c r="N516" s="47"/>
    </row>
    <row r="517" spans="4:14" s="20" customFormat="1" ht="13.5" hidden="1" x14ac:dyDescent="0.45">
      <c r="D517" s="18"/>
      <c r="E517" s="18"/>
      <c r="F517" s="19"/>
      <c r="N517" s="47"/>
    </row>
    <row r="518" spans="4:14" s="20" customFormat="1" ht="13.5" hidden="1" x14ac:dyDescent="0.45">
      <c r="D518" s="18"/>
      <c r="E518" s="18"/>
      <c r="F518" s="19"/>
      <c r="N518" s="47"/>
    </row>
    <row r="519" spans="4:14" s="20" customFormat="1" ht="13.5" hidden="1" x14ac:dyDescent="0.45">
      <c r="D519" s="18"/>
      <c r="E519" s="18"/>
      <c r="F519" s="19"/>
      <c r="N519" s="47"/>
    </row>
    <row r="520" spans="4:14" s="20" customFormat="1" ht="13.5" hidden="1" x14ac:dyDescent="0.45">
      <c r="D520" s="18"/>
      <c r="E520" s="18"/>
      <c r="F520" s="19"/>
      <c r="N520" s="47"/>
    </row>
    <row r="521" spans="4:14" s="20" customFormat="1" ht="13.5" hidden="1" x14ac:dyDescent="0.45">
      <c r="D521" s="18"/>
      <c r="E521" s="18"/>
      <c r="F521" s="19"/>
      <c r="N521" s="47"/>
    </row>
    <row r="522" spans="4:14" s="20" customFormat="1" ht="13.5" hidden="1" x14ac:dyDescent="0.45">
      <c r="D522" s="18"/>
      <c r="E522" s="18"/>
      <c r="F522" s="19"/>
      <c r="N522" s="47"/>
    </row>
    <row r="523" spans="4:14" s="20" customFormat="1" ht="13.5" hidden="1" x14ac:dyDescent="0.45">
      <c r="D523" s="18"/>
      <c r="E523" s="18"/>
      <c r="F523" s="19"/>
      <c r="N523" s="47"/>
    </row>
    <row r="524" spans="4:14" s="20" customFormat="1" ht="13.5" hidden="1" x14ac:dyDescent="0.45">
      <c r="D524" s="18"/>
      <c r="E524" s="18"/>
      <c r="F524" s="19"/>
      <c r="N524" s="47"/>
    </row>
    <row r="525" spans="4:14" s="20" customFormat="1" ht="13.5" hidden="1" x14ac:dyDescent="0.45">
      <c r="D525" s="18"/>
      <c r="E525" s="18"/>
      <c r="F525" s="19"/>
      <c r="N525" s="47"/>
    </row>
    <row r="526" spans="4:14" s="20" customFormat="1" ht="13.5" hidden="1" x14ac:dyDescent="0.45">
      <c r="D526" s="18"/>
      <c r="E526" s="18"/>
      <c r="F526" s="19"/>
      <c r="N526" s="47"/>
    </row>
    <row r="527" spans="4:14" s="20" customFormat="1" ht="13.5" hidden="1" x14ac:dyDescent="0.45">
      <c r="D527" s="18"/>
      <c r="E527" s="18"/>
      <c r="F527" s="19"/>
      <c r="N527" s="47"/>
    </row>
    <row r="528" spans="4:14" s="20" customFormat="1" ht="13.5" hidden="1" x14ac:dyDescent="0.45">
      <c r="D528" s="18"/>
      <c r="E528" s="18"/>
      <c r="F528" s="19"/>
      <c r="N528" s="47"/>
    </row>
    <row r="529" spans="4:14" s="20" customFormat="1" ht="13.5" hidden="1" x14ac:dyDescent="0.45">
      <c r="D529" s="18"/>
      <c r="E529" s="18"/>
      <c r="F529" s="19"/>
      <c r="N529" s="47"/>
    </row>
    <row r="530" spans="4:14" s="20" customFormat="1" ht="13.5" hidden="1" x14ac:dyDescent="0.45">
      <c r="D530" s="18"/>
      <c r="E530" s="18"/>
      <c r="F530" s="19"/>
      <c r="N530" s="47"/>
    </row>
    <row r="531" spans="4:14" s="20" customFormat="1" ht="13.5" hidden="1" x14ac:dyDescent="0.45">
      <c r="D531" s="18"/>
      <c r="E531" s="18"/>
      <c r="F531" s="19"/>
      <c r="N531" s="47"/>
    </row>
    <row r="532" spans="4:14" s="20" customFormat="1" ht="13.5" hidden="1" x14ac:dyDescent="0.45">
      <c r="D532" s="18"/>
      <c r="E532" s="18"/>
      <c r="F532" s="19"/>
      <c r="N532" s="47"/>
    </row>
    <row r="533" spans="4:14" s="20" customFormat="1" ht="13.5" hidden="1" x14ac:dyDescent="0.45">
      <c r="D533" s="18"/>
      <c r="E533" s="18"/>
      <c r="F533" s="19"/>
      <c r="N533" s="47"/>
    </row>
    <row r="534" spans="4:14" s="20" customFormat="1" ht="13.5" hidden="1" x14ac:dyDescent="0.45">
      <c r="D534" s="18"/>
      <c r="E534" s="18"/>
      <c r="F534" s="19"/>
      <c r="N534" s="47"/>
    </row>
    <row r="535" spans="4:14" s="20" customFormat="1" ht="13.5" hidden="1" x14ac:dyDescent="0.45">
      <c r="D535" s="18"/>
      <c r="E535" s="18"/>
      <c r="F535" s="19"/>
      <c r="N535" s="47"/>
    </row>
    <row r="536" spans="4:14" s="20" customFormat="1" ht="13.5" hidden="1" x14ac:dyDescent="0.45">
      <c r="D536" s="18"/>
      <c r="E536" s="18"/>
      <c r="F536" s="19"/>
      <c r="N536" s="47"/>
    </row>
    <row r="537" spans="4:14" s="20" customFormat="1" ht="13.5" hidden="1" x14ac:dyDescent="0.45">
      <c r="D537" s="18"/>
      <c r="E537" s="18"/>
      <c r="F537" s="19"/>
      <c r="N537" s="47"/>
    </row>
    <row r="538" spans="4:14" s="20" customFormat="1" ht="13.5" hidden="1" x14ac:dyDescent="0.45">
      <c r="D538" s="18"/>
      <c r="E538" s="18"/>
      <c r="F538" s="19"/>
      <c r="N538" s="47"/>
    </row>
    <row r="539" spans="4:14" s="20" customFormat="1" ht="13.5" hidden="1" x14ac:dyDescent="0.45">
      <c r="D539" s="18"/>
      <c r="E539" s="18"/>
      <c r="F539" s="19"/>
      <c r="N539" s="47"/>
    </row>
    <row r="540" spans="4:14" s="20" customFormat="1" ht="13.5" hidden="1" x14ac:dyDescent="0.45">
      <c r="D540" s="18"/>
      <c r="E540" s="18"/>
      <c r="F540" s="19"/>
      <c r="N540" s="47"/>
    </row>
    <row r="541" spans="4:14" s="20" customFormat="1" ht="13.5" hidden="1" x14ac:dyDescent="0.45">
      <c r="D541" s="18"/>
      <c r="E541" s="18"/>
      <c r="F541" s="19"/>
      <c r="N541" s="47"/>
    </row>
    <row r="542" spans="4:14" s="20" customFormat="1" ht="13.5" hidden="1" x14ac:dyDescent="0.45">
      <c r="D542" s="18"/>
      <c r="E542" s="18"/>
      <c r="F542" s="19"/>
      <c r="N542" s="47"/>
    </row>
    <row r="543" spans="4:14" s="20" customFormat="1" ht="13.5" hidden="1" x14ac:dyDescent="0.45">
      <c r="D543" s="18"/>
      <c r="E543" s="18"/>
      <c r="F543" s="19"/>
      <c r="N543" s="47"/>
    </row>
    <row r="544" spans="4:14" s="20" customFormat="1" ht="13.5" hidden="1" x14ac:dyDescent="0.45">
      <c r="D544" s="18"/>
      <c r="E544" s="18"/>
      <c r="F544" s="19"/>
      <c r="N544" s="47"/>
    </row>
    <row r="545" spans="4:14" s="20" customFormat="1" ht="13.5" hidden="1" x14ac:dyDescent="0.45">
      <c r="D545" s="18"/>
      <c r="E545" s="18"/>
      <c r="F545" s="19"/>
      <c r="N545" s="47"/>
    </row>
    <row r="546" spans="4:14" s="20" customFormat="1" ht="13.5" hidden="1" x14ac:dyDescent="0.45">
      <c r="D546" s="18"/>
      <c r="E546" s="18"/>
      <c r="F546" s="19"/>
      <c r="N546" s="47"/>
    </row>
    <row r="547" spans="4:14" s="20" customFormat="1" ht="13.5" hidden="1" x14ac:dyDescent="0.45">
      <c r="D547" s="18"/>
      <c r="E547" s="18"/>
      <c r="F547" s="19"/>
      <c r="N547" s="47"/>
    </row>
    <row r="548" spans="4:14" s="20" customFormat="1" ht="13.5" hidden="1" x14ac:dyDescent="0.45">
      <c r="D548" s="18"/>
      <c r="E548" s="18"/>
      <c r="F548" s="19"/>
      <c r="N548" s="47"/>
    </row>
    <row r="549" spans="4:14" s="20" customFormat="1" ht="13.5" hidden="1" x14ac:dyDescent="0.45">
      <c r="D549" s="18"/>
      <c r="E549" s="18"/>
      <c r="F549" s="19"/>
      <c r="N549" s="47"/>
    </row>
    <row r="550" spans="4:14" s="20" customFormat="1" ht="13.5" hidden="1" x14ac:dyDescent="0.45">
      <c r="D550" s="18"/>
      <c r="E550" s="18"/>
      <c r="F550" s="19"/>
      <c r="N550" s="47"/>
    </row>
    <row r="551" spans="4:14" s="20" customFormat="1" ht="13.5" hidden="1" x14ac:dyDescent="0.45">
      <c r="D551" s="18"/>
      <c r="E551" s="18"/>
      <c r="F551" s="19"/>
      <c r="N551" s="47"/>
    </row>
    <row r="552" spans="4:14" s="20" customFormat="1" ht="13.5" hidden="1" x14ac:dyDescent="0.45">
      <c r="D552" s="18"/>
      <c r="E552" s="18"/>
      <c r="F552" s="19"/>
      <c r="N552" s="47"/>
    </row>
    <row r="553" spans="4:14" s="20" customFormat="1" ht="13.5" hidden="1" x14ac:dyDescent="0.45">
      <c r="D553" s="18"/>
      <c r="E553" s="18"/>
      <c r="F553" s="19"/>
      <c r="N553" s="47"/>
    </row>
    <row r="554" spans="4:14" s="20" customFormat="1" ht="13.5" hidden="1" x14ac:dyDescent="0.45">
      <c r="D554" s="18"/>
      <c r="E554" s="18"/>
      <c r="F554" s="19"/>
      <c r="N554" s="47"/>
    </row>
    <row r="555" spans="4:14" s="20" customFormat="1" ht="13.5" hidden="1" x14ac:dyDescent="0.45">
      <c r="D555" s="18"/>
      <c r="E555" s="18"/>
      <c r="F555" s="19"/>
      <c r="N555" s="47"/>
    </row>
    <row r="556" spans="4:14" s="20" customFormat="1" ht="13.5" hidden="1" x14ac:dyDescent="0.45">
      <c r="D556" s="18"/>
      <c r="E556" s="18"/>
      <c r="F556" s="19"/>
      <c r="N556" s="47"/>
    </row>
    <row r="557" spans="4:14" s="20" customFormat="1" ht="13.5" hidden="1" x14ac:dyDescent="0.45">
      <c r="D557" s="18"/>
      <c r="E557" s="18"/>
      <c r="F557" s="19"/>
      <c r="N557" s="47"/>
    </row>
    <row r="558" spans="4:14" s="20" customFormat="1" ht="13.5" hidden="1" x14ac:dyDescent="0.45">
      <c r="D558" s="18"/>
      <c r="E558" s="18"/>
      <c r="F558" s="19"/>
      <c r="N558" s="47"/>
    </row>
    <row r="559" spans="4:14" s="20" customFormat="1" ht="13.5" hidden="1" x14ac:dyDescent="0.45">
      <c r="D559" s="18"/>
      <c r="E559" s="18"/>
      <c r="F559" s="19"/>
      <c r="N559" s="47"/>
    </row>
    <row r="560" spans="4:14" s="20" customFormat="1" ht="13.5" hidden="1" x14ac:dyDescent="0.45">
      <c r="D560" s="18"/>
      <c r="E560" s="18"/>
      <c r="F560" s="19"/>
      <c r="N560" s="47"/>
    </row>
    <row r="561" spans="4:14" s="20" customFormat="1" ht="13.5" hidden="1" x14ac:dyDescent="0.45">
      <c r="D561" s="18"/>
      <c r="E561" s="18"/>
      <c r="F561" s="19"/>
      <c r="N561" s="47"/>
    </row>
    <row r="562" spans="4:14" s="20" customFormat="1" ht="13.5" hidden="1" x14ac:dyDescent="0.45">
      <c r="D562" s="18"/>
      <c r="E562" s="18"/>
      <c r="F562" s="19"/>
      <c r="N562" s="47"/>
    </row>
    <row r="563" spans="4:14" s="20" customFormat="1" ht="13.5" hidden="1" x14ac:dyDescent="0.45">
      <c r="D563" s="18"/>
      <c r="E563" s="18"/>
      <c r="F563" s="19"/>
      <c r="N563" s="47"/>
    </row>
    <row r="564" spans="4:14" s="20" customFormat="1" ht="13.5" hidden="1" x14ac:dyDescent="0.45">
      <c r="D564" s="18"/>
      <c r="E564" s="18"/>
      <c r="F564" s="19"/>
      <c r="N564" s="47"/>
    </row>
    <row r="565" spans="4:14" s="20" customFormat="1" ht="13.5" hidden="1" x14ac:dyDescent="0.45">
      <c r="D565" s="18"/>
      <c r="E565" s="18"/>
      <c r="F565" s="19"/>
      <c r="N565" s="47"/>
    </row>
    <row r="566" spans="4:14" s="20" customFormat="1" ht="13.5" hidden="1" x14ac:dyDescent="0.45">
      <c r="D566" s="18"/>
      <c r="E566" s="18"/>
      <c r="F566" s="19"/>
      <c r="N566" s="47"/>
    </row>
    <row r="567" spans="4:14" s="20" customFormat="1" ht="13.5" hidden="1" x14ac:dyDescent="0.45">
      <c r="D567" s="18"/>
      <c r="E567" s="18"/>
      <c r="F567" s="19"/>
      <c r="N567" s="47"/>
    </row>
    <row r="568" spans="4:14" s="20" customFormat="1" ht="13.5" hidden="1" x14ac:dyDescent="0.45">
      <c r="D568" s="18"/>
      <c r="E568" s="18"/>
      <c r="F568" s="19"/>
      <c r="N568" s="47"/>
    </row>
    <row r="569" spans="4:14" s="20" customFormat="1" ht="13.5" hidden="1" x14ac:dyDescent="0.45">
      <c r="D569" s="18"/>
      <c r="E569" s="18"/>
      <c r="F569" s="19"/>
      <c r="N569" s="47"/>
    </row>
    <row r="570" spans="4:14" s="20" customFormat="1" ht="13.5" hidden="1" x14ac:dyDescent="0.45">
      <c r="D570" s="18"/>
      <c r="E570" s="18"/>
      <c r="F570" s="19"/>
      <c r="N570" s="47"/>
    </row>
    <row r="571" spans="4:14" s="20" customFormat="1" ht="13.5" hidden="1" x14ac:dyDescent="0.45">
      <c r="D571" s="18"/>
      <c r="E571" s="18"/>
      <c r="F571" s="19"/>
      <c r="N571" s="47"/>
    </row>
    <row r="572" spans="4:14" s="20" customFormat="1" ht="13.5" hidden="1" x14ac:dyDescent="0.45">
      <c r="D572" s="18"/>
      <c r="E572" s="18"/>
      <c r="F572" s="19"/>
      <c r="N572" s="47"/>
    </row>
    <row r="573" spans="4:14" s="20" customFormat="1" ht="13.5" hidden="1" x14ac:dyDescent="0.45">
      <c r="D573" s="18"/>
      <c r="E573" s="18"/>
      <c r="F573" s="19"/>
      <c r="N573" s="47"/>
    </row>
    <row r="574" spans="4:14" s="20" customFormat="1" ht="13.5" hidden="1" x14ac:dyDescent="0.45">
      <c r="D574" s="18"/>
      <c r="E574" s="18"/>
      <c r="F574" s="19"/>
      <c r="N574" s="47"/>
    </row>
    <row r="575" spans="4:14" s="20" customFormat="1" ht="13.5" hidden="1" x14ac:dyDescent="0.45">
      <c r="D575" s="18"/>
      <c r="E575" s="18"/>
      <c r="F575" s="19"/>
      <c r="N575" s="47"/>
    </row>
    <row r="576" spans="4:14" s="20" customFormat="1" ht="13.5" hidden="1" x14ac:dyDescent="0.45">
      <c r="D576" s="18"/>
      <c r="E576" s="18"/>
      <c r="F576" s="19"/>
      <c r="N576" s="47"/>
    </row>
    <row r="577" spans="4:14" s="20" customFormat="1" ht="13.5" hidden="1" x14ac:dyDescent="0.45">
      <c r="D577" s="18"/>
      <c r="E577" s="18"/>
      <c r="F577" s="19"/>
      <c r="N577" s="47"/>
    </row>
    <row r="578" spans="4:14" s="20" customFormat="1" ht="13.5" hidden="1" x14ac:dyDescent="0.45">
      <c r="D578" s="18"/>
      <c r="E578" s="18"/>
      <c r="F578" s="19"/>
      <c r="N578" s="47"/>
    </row>
    <row r="579" spans="4:14" s="20" customFormat="1" ht="13.5" hidden="1" x14ac:dyDescent="0.45">
      <c r="D579" s="18"/>
      <c r="E579" s="18"/>
      <c r="F579" s="19"/>
      <c r="N579" s="47"/>
    </row>
    <row r="580" spans="4:14" s="20" customFormat="1" ht="13.5" hidden="1" x14ac:dyDescent="0.45">
      <c r="D580" s="18"/>
      <c r="E580" s="18"/>
      <c r="F580" s="19"/>
      <c r="N580" s="47"/>
    </row>
    <row r="581" spans="4:14" s="20" customFormat="1" ht="13.5" hidden="1" x14ac:dyDescent="0.45">
      <c r="D581" s="18"/>
      <c r="E581" s="18"/>
      <c r="F581" s="19"/>
      <c r="N581" s="47"/>
    </row>
    <row r="582" spans="4:14" s="20" customFormat="1" ht="13.5" hidden="1" x14ac:dyDescent="0.45">
      <c r="D582" s="18"/>
      <c r="E582" s="18"/>
      <c r="F582" s="19"/>
      <c r="N582" s="47"/>
    </row>
    <row r="583" spans="4:14" s="20" customFormat="1" ht="13.5" hidden="1" x14ac:dyDescent="0.45">
      <c r="D583" s="18"/>
      <c r="E583" s="18"/>
      <c r="F583" s="19"/>
      <c r="N583" s="47"/>
    </row>
    <row r="584" spans="4:14" s="20" customFormat="1" ht="13.5" hidden="1" x14ac:dyDescent="0.45">
      <c r="D584" s="18"/>
      <c r="E584" s="18"/>
      <c r="F584" s="19"/>
      <c r="N584" s="47"/>
    </row>
    <row r="585" spans="4:14" s="20" customFormat="1" ht="13.5" hidden="1" x14ac:dyDescent="0.45">
      <c r="D585" s="18"/>
      <c r="E585" s="18"/>
      <c r="F585" s="19"/>
      <c r="N585" s="47"/>
    </row>
    <row r="586" spans="4:14" s="20" customFormat="1" ht="13.5" hidden="1" x14ac:dyDescent="0.45">
      <c r="D586" s="18"/>
      <c r="E586" s="18"/>
      <c r="F586" s="19"/>
      <c r="N586" s="47"/>
    </row>
    <row r="587" spans="4:14" s="20" customFormat="1" ht="13.5" hidden="1" x14ac:dyDescent="0.45">
      <c r="D587" s="18"/>
      <c r="E587" s="18"/>
      <c r="F587" s="19"/>
      <c r="N587" s="47"/>
    </row>
    <row r="588" spans="4:14" s="20" customFormat="1" ht="13.5" hidden="1" x14ac:dyDescent="0.45">
      <c r="D588" s="18"/>
      <c r="E588" s="18"/>
      <c r="F588" s="19"/>
      <c r="N588" s="47"/>
    </row>
    <row r="589" spans="4:14" s="20" customFormat="1" ht="13.5" hidden="1" x14ac:dyDescent="0.45">
      <c r="D589" s="18"/>
      <c r="E589" s="18"/>
      <c r="F589" s="19"/>
      <c r="N589" s="47"/>
    </row>
    <row r="590" spans="4:14" s="20" customFormat="1" ht="13.5" hidden="1" x14ac:dyDescent="0.45">
      <c r="D590" s="18"/>
      <c r="E590" s="18"/>
      <c r="F590" s="19"/>
      <c r="N590" s="47"/>
    </row>
    <row r="591" spans="4:14" s="20" customFormat="1" ht="13.5" hidden="1" x14ac:dyDescent="0.45">
      <c r="D591" s="18"/>
      <c r="E591" s="18"/>
      <c r="F591" s="19"/>
      <c r="N591" s="47"/>
    </row>
    <row r="592" spans="4:14" s="20" customFormat="1" ht="13.5" hidden="1" x14ac:dyDescent="0.45">
      <c r="D592" s="18"/>
      <c r="E592" s="18"/>
      <c r="F592" s="19"/>
      <c r="N592" s="47"/>
    </row>
    <row r="593" spans="4:14" s="20" customFormat="1" ht="13.5" hidden="1" x14ac:dyDescent="0.45">
      <c r="D593" s="18"/>
      <c r="E593" s="18"/>
      <c r="F593" s="19"/>
      <c r="N593" s="47"/>
    </row>
    <row r="594" spans="4:14" s="20" customFormat="1" ht="13.5" hidden="1" x14ac:dyDescent="0.45">
      <c r="D594" s="18"/>
      <c r="E594" s="18"/>
      <c r="F594" s="19"/>
      <c r="N594" s="47"/>
    </row>
    <row r="595" spans="4:14" s="20" customFormat="1" ht="13.5" hidden="1" x14ac:dyDescent="0.45">
      <c r="D595" s="18"/>
      <c r="E595" s="18"/>
      <c r="F595" s="19"/>
      <c r="N595" s="47"/>
    </row>
    <row r="596" spans="4:14" s="20" customFormat="1" ht="13.5" hidden="1" x14ac:dyDescent="0.45">
      <c r="D596" s="18"/>
      <c r="E596" s="18"/>
      <c r="F596" s="19"/>
      <c r="N596" s="47"/>
    </row>
    <row r="597" spans="4:14" s="20" customFormat="1" ht="13.5" hidden="1" x14ac:dyDescent="0.45">
      <c r="D597" s="18"/>
      <c r="E597" s="18"/>
      <c r="F597" s="19"/>
      <c r="N597" s="47"/>
    </row>
    <row r="598" spans="4:14" s="20" customFormat="1" ht="13.5" hidden="1" x14ac:dyDescent="0.45">
      <c r="D598" s="18"/>
      <c r="E598" s="18"/>
      <c r="F598" s="19"/>
      <c r="N598" s="47"/>
    </row>
    <row r="599" spans="4:14" s="20" customFormat="1" ht="13.5" hidden="1" x14ac:dyDescent="0.45">
      <c r="D599" s="18"/>
      <c r="E599" s="18"/>
      <c r="F599" s="19"/>
      <c r="N599" s="47"/>
    </row>
    <row r="600" spans="4:14" s="20" customFormat="1" ht="13.5" hidden="1" x14ac:dyDescent="0.45">
      <c r="D600" s="18"/>
      <c r="E600" s="18"/>
      <c r="F600" s="19"/>
      <c r="N600" s="47"/>
    </row>
    <row r="601" spans="4:14" s="20" customFormat="1" ht="13.5" hidden="1" x14ac:dyDescent="0.45">
      <c r="D601" s="18"/>
      <c r="E601" s="18"/>
      <c r="F601" s="19"/>
      <c r="N601" s="47"/>
    </row>
    <row r="602" spans="4:14" s="20" customFormat="1" ht="13.5" hidden="1" x14ac:dyDescent="0.45">
      <c r="D602" s="18"/>
      <c r="E602" s="18"/>
      <c r="F602" s="19"/>
      <c r="N602" s="47"/>
    </row>
    <row r="603" spans="4:14" s="20" customFormat="1" ht="13.5" hidden="1" x14ac:dyDescent="0.45">
      <c r="D603" s="18"/>
      <c r="E603" s="18"/>
      <c r="F603" s="19"/>
      <c r="N603" s="47"/>
    </row>
    <row r="604" spans="4:14" s="20" customFormat="1" ht="13.5" hidden="1" x14ac:dyDescent="0.45">
      <c r="D604" s="18"/>
      <c r="E604" s="18"/>
      <c r="F604" s="19"/>
      <c r="N604" s="47"/>
    </row>
    <row r="605" spans="4:14" s="20" customFormat="1" ht="13.5" hidden="1" x14ac:dyDescent="0.45">
      <c r="D605" s="18"/>
      <c r="E605" s="18"/>
      <c r="F605" s="19"/>
      <c r="N605" s="47"/>
    </row>
    <row r="606" spans="4:14" s="20" customFormat="1" ht="13.5" hidden="1" x14ac:dyDescent="0.45">
      <c r="D606" s="18"/>
      <c r="E606" s="18"/>
      <c r="F606" s="19"/>
      <c r="N606" s="47"/>
    </row>
    <row r="607" spans="4:14" s="20" customFormat="1" ht="13.5" hidden="1" x14ac:dyDescent="0.45">
      <c r="D607" s="18"/>
      <c r="E607" s="18"/>
      <c r="F607" s="19"/>
      <c r="N607" s="47"/>
    </row>
    <row r="608" spans="4:14" s="20" customFormat="1" ht="13.5" hidden="1" x14ac:dyDescent="0.45">
      <c r="D608" s="18"/>
      <c r="E608" s="18"/>
      <c r="F608" s="19"/>
      <c r="N608" s="47"/>
    </row>
    <row r="609" spans="4:14" s="20" customFormat="1" ht="13.5" hidden="1" x14ac:dyDescent="0.45">
      <c r="D609" s="18"/>
      <c r="E609" s="18"/>
      <c r="F609" s="19"/>
      <c r="N609" s="47"/>
    </row>
    <row r="610" spans="4:14" s="20" customFormat="1" ht="13.5" hidden="1" x14ac:dyDescent="0.45">
      <c r="D610" s="18"/>
      <c r="E610" s="18"/>
      <c r="F610" s="19"/>
      <c r="N610" s="47"/>
    </row>
    <row r="611" spans="4:14" s="20" customFormat="1" ht="13.5" hidden="1" x14ac:dyDescent="0.45">
      <c r="D611" s="18"/>
      <c r="E611" s="18"/>
      <c r="F611" s="19"/>
      <c r="N611" s="47"/>
    </row>
    <row r="612" spans="4:14" s="20" customFormat="1" ht="13.5" hidden="1" x14ac:dyDescent="0.45">
      <c r="D612" s="18"/>
      <c r="E612" s="18"/>
      <c r="F612" s="19"/>
      <c r="N612" s="47"/>
    </row>
    <row r="613" spans="4:14" s="20" customFormat="1" ht="13.5" hidden="1" x14ac:dyDescent="0.45">
      <c r="D613" s="18"/>
      <c r="E613" s="18"/>
      <c r="F613" s="19"/>
      <c r="N613" s="47"/>
    </row>
    <row r="614" spans="4:14" s="20" customFormat="1" ht="13.5" hidden="1" x14ac:dyDescent="0.45">
      <c r="D614" s="18"/>
      <c r="E614" s="18"/>
      <c r="F614" s="19"/>
      <c r="N614" s="47"/>
    </row>
    <row r="615" spans="4:14" s="20" customFormat="1" ht="13.5" hidden="1" x14ac:dyDescent="0.45">
      <c r="D615" s="18"/>
      <c r="E615" s="18"/>
      <c r="F615" s="19"/>
      <c r="N615" s="47"/>
    </row>
    <row r="616" spans="4:14" s="20" customFormat="1" ht="13.5" hidden="1" x14ac:dyDescent="0.45">
      <c r="D616" s="18"/>
      <c r="E616" s="18"/>
      <c r="F616" s="19"/>
      <c r="N616" s="47"/>
    </row>
    <row r="617" spans="4:14" s="20" customFormat="1" ht="13.5" hidden="1" x14ac:dyDescent="0.45">
      <c r="D617" s="18"/>
      <c r="E617" s="18"/>
      <c r="F617" s="19"/>
      <c r="N617" s="47"/>
    </row>
    <row r="618" spans="4:14" s="20" customFormat="1" ht="13.5" hidden="1" x14ac:dyDescent="0.45">
      <c r="D618" s="18"/>
      <c r="E618" s="18"/>
      <c r="F618" s="19"/>
      <c r="N618" s="47"/>
    </row>
    <row r="619" spans="4:14" s="20" customFormat="1" ht="13.5" hidden="1" x14ac:dyDescent="0.45">
      <c r="D619" s="18"/>
      <c r="E619" s="18"/>
      <c r="F619" s="19"/>
      <c r="N619" s="47"/>
    </row>
    <row r="620" spans="4:14" s="20" customFormat="1" ht="13.5" hidden="1" x14ac:dyDescent="0.45">
      <c r="D620" s="18"/>
      <c r="E620" s="18"/>
      <c r="F620" s="19"/>
      <c r="N620" s="47"/>
    </row>
    <row r="621" spans="4:14" s="20" customFormat="1" ht="13.5" hidden="1" x14ac:dyDescent="0.45">
      <c r="D621" s="18"/>
      <c r="E621" s="18"/>
      <c r="F621" s="19"/>
      <c r="N621" s="47"/>
    </row>
    <row r="622" spans="4:14" s="20" customFormat="1" ht="13.5" hidden="1" x14ac:dyDescent="0.45">
      <c r="D622" s="18"/>
      <c r="E622" s="18"/>
      <c r="F622" s="19"/>
      <c r="N622" s="47"/>
    </row>
    <row r="623" spans="4:14" s="20" customFormat="1" ht="13.5" hidden="1" x14ac:dyDescent="0.45">
      <c r="D623" s="18"/>
      <c r="E623" s="18"/>
      <c r="F623" s="19"/>
      <c r="N623" s="47"/>
    </row>
    <row r="624" spans="4:14" s="20" customFormat="1" ht="13.5" hidden="1" x14ac:dyDescent="0.45">
      <c r="D624" s="18"/>
      <c r="E624" s="18"/>
      <c r="F624" s="19"/>
      <c r="N624" s="47"/>
    </row>
    <row r="625" spans="4:14" s="20" customFormat="1" ht="13.5" hidden="1" x14ac:dyDescent="0.45">
      <c r="D625" s="18"/>
      <c r="E625" s="18"/>
      <c r="F625" s="19"/>
      <c r="N625" s="47"/>
    </row>
    <row r="626" spans="4:14" s="20" customFormat="1" ht="13.5" hidden="1" x14ac:dyDescent="0.45">
      <c r="D626" s="18"/>
      <c r="E626" s="18"/>
      <c r="F626" s="19"/>
      <c r="N626" s="47"/>
    </row>
    <row r="627" spans="4:14" s="20" customFormat="1" ht="13.5" hidden="1" x14ac:dyDescent="0.45">
      <c r="D627" s="18"/>
      <c r="E627" s="18"/>
      <c r="F627" s="19"/>
      <c r="N627" s="47"/>
    </row>
    <row r="628" spans="4:14" s="20" customFormat="1" ht="13.5" hidden="1" x14ac:dyDescent="0.45">
      <c r="D628" s="18"/>
      <c r="E628" s="18"/>
      <c r="F628" s="19"/>
      <c r="N628" s="47"/>
    </row>
    <row r="629" spans="4:14" s="20" customFormat="1" ht="13.5" hidden="1" x14ac:dyDescent="0.45">
      <c r="D629" s="18"/>
      <c r="E629" s="18"/>
      <c r="F629" s="19"/>
      <c r="N629" s="47"/>
    </row>
    <row r="630" spans="4:14" s="20" customFormat="1" ht="13.5" hidden="1" x14ac:dyDescent="0.45">
      <c r="D630" s="18"/>
      <c r="E630" s="18"/>
      <c r="F630" s="19"/>
      <c r="N630" s="47"/>
    </row>
    <row r="631" spans="4:14" s="20" customFormat="1" ht="13.5" hidden="1" x14ac:dyDescent="0.45">
      <c r="D631" s="18"/>
      <c r="E631" s="18"/>
      <c r="F631" s="19"/>
      <c r="N631" s="47"/>
    </row>
    <row r="632" spans="4:14" s="20" customFormat="1" ht="13.5" hidden="1" x14ac:dyDescent="0.45">
      <c r="D632" s="18"/>
      <c r="E632" s="18"/>
      <c r="F632" s="19"/>
      <c r="N632" s="47"/>
    </row>
    <row r="633" spans="4:14" s="20" customFormat="1" ht="13.5" hidden="1" x14ac:dyDescent="0.45">
      <c r="D633" s="18"/>
      <c r="E633" s="18"/>
      <c r="F633" s="19"/>
      <c r="N633" s="47"/>
    </row>
    <row r="634" spans="4:14" s="20" customFormat="1" ht="13.5" hidden="1" x14ac:dyDescent="0.45">
      <c r="D634" s="18"/>
      <c r="E634" s="18"/>
      <c r="F634" s="19"/>
      <c r="N634" s="47"/>
    </row>
    <row r="635" spans="4:14" s="20" customFormat="1" ht="13.5" hidden="1" x14ac:dyDescent="0.45">
      <c r="D635" s="18"/>
      <c r="E635" s="18"/>
      <c r="F635" s="19"/>
      <c r="N635" s="47"/>
    </row>
    <row r="636" spans="4:14" s="20" customFormat="1" ht="13.5" hidden="1" x14ac:dyDescent="0.45">
      <c r="D636" s="18"/>
      <c r="E636" s="18"/>
      <c r="F636" s="19"/>
      <c r="N636" s="47"/>
    </row>
    <row r="637" spans="4:14" s="20" customFormat="1" ht="13.5" hidden="1" x14ac:dyDescent="0.45">
      <c r="D637" s="18"/>
      <c r="E637" s="18"/>
      <c r="F637" s="19"/>
      <c r="N637" s="47"/>
    </row>
    <row r="638" spans="4:14" s="20" customFormat="1" ht="13.5" hidden="1" x14ac:dyDescent="0.45">
      <c r="D638" s="18"/>
      <c r="E638" s="18"/>
      <c r="F638" s="19"/>
      <c r="N638" s="47"/>
    </row>
    <row r="639" spans="4:14" s="20" customFormat="1" ht="13.5" hidden="1" x14ac:dyDescent="0.45">
      <c r="D639" s="18"/>
      <c r="E639" s="18"/>
      <c r="F639" s="19"/>
      <c r="N639" s="47"/>
    </row>
    <row r="640" spans="4:14" s="20" customFormat="1" ht="13.5" hidden="1" x14ac:dyDescent="0.45">
      <c r="D640" s="18"/>
      <c r="E640" s="18"/>
      <c r="F640" s="19"/>
      <c r="N640" s="47"/>
    </row>
    <row r="641" spans="4:14" s="20" customFormat="1" ht="13.5" hidden="1" x14ac:dyDescent="0.45">
      <c r="D641" s="18"/>
      <c r="E641" s="18"/>
      <c r="F641" s="19"/>
      <c r="N641" s="47"/>
    </row>
    <row r="642" spans="4:14" s="20" customFormat="1" ht="13.5" hidden="1" x14ac:dyDescent="0.45">
      <c r="D642" s="18"/>
      <c r="E642" s="18"/>
      <c r="F642" s="19"/>
      <c r="N642" s="47"/>
    </row>
    <row r="643" spans="4:14" s="20" customFormat="1" ht="13.5" hidden="1" x14ac:dyDescent="0.45">
      <c r="D643" s="18"/>
      <c r="E643" s="18"/>
      <c r="F643" s="19"/>
      <c r="N643" s="47"/>
    </row>
    <row r="644" spans="4:14" s="20" customFormat="1" ht="13.5" hidden="1" x14ac:dyDescent="0.45">
      <c r="D644" s="18"/>
      <c r="E644" s="18"/>
      <c r="F644" s="19"/>
      <c r="N644" s="47"/>
    </row>
    <row r="645" spans="4:14" s="20" customFormat="1" ht="13.5" hidden="1" x14ac:dyDescent="0.45">
      <c r="D645" s="18"/>
      <c r="E645" s="18"/>
      <c r="F645" s="19"/>
      <c r="N645" s="47"/>
    </row>
    <row r="646" spans="4:14" s="20" customFormat="1" ht="13.5" hidden="1" x14ac:dyDescent="0.45">
      <c r="D646" s="18"/>
      <c r="E646" s="18"/>
      <c r="F646" s="19"/>
      <c r="N646" s="47"/>
    </row>
    <row r="647" spans="4:14" s="20" customFormat="1" ht="13.5" hidden="1" x14ac:dyDescent="0.45">
      <c r="D647" s="18"/>
      <c r="E647" s="18"/>
      <c r="F647" s="19"/>
      <c r="N647" s="47"/>
    </row>
    <row r="648" spans="4:14" s="20" customFormat="1" ht="13.5" hidden="1" x14ac:dyDescent="0.45">
      <c r="D648" s="18"/>
      <c r="E648" s="18"/>
      <c r="F648" s="19"/>
      <c r="N648" s="47"/>
    </row>
    <row r="649" spans="4:14" s="20" customFormat="1" ht="13.5" hidden="1" x14ac:dyDescent="0.45">
      <c r="D649" s="18"/>
      <c r="E649" s="18"/>
      <c r="F649" s="19"/>
      <c r="N649" s="47"/>
    </row>
    <row r="650" spans="4:14" s="20" customFormat="1" ht="13.5" hidden="1" x14ac:dyDescent="0.45">
      <c r="D650" s="18"/>
      <c r="E650" s="18"/>
      <c r="F650" s="19"/>
      <c r="N650" s="47"/>
    </row>
    <row r="651" spans="4:14" s="20" customFormat="1" ht="13.5" hidden="1" x14ac:dyDescent="0.45">
      <c r="D651" s="18"/>
      <c r="E651" s="18"/>
      <c r="F651" s="19"/>
      <c r="N651" s="47"/>
    </row>
    <row r="652" spans="4:14" s="20" customFormat="1" ht="13.5" hidden="1" x14ac:dyDescent="0.45">
      <c r="D652" s="18"/>
      <c r="E652" s="18"/>
      <c r="F652" s="19"/>
      <c r="N652" s="47"/>
    </row>
    <row r="653" spans="4:14" s="20" customFormat="1" ht="13.5" hidden="1" x14ac:dyDescent="0.45">
      <c r="D653" s="18"/>
      <c r="E653" s="18"/>
      <c r="F653" s="19"/>
      <c r="N653" s="47"/>
    </row>
    <row r="654" spans="4:14" s="20" customFormat="1" ht="13.5" hidden="1" x14ac:dyDescent="0.45">
      <c r="D654" s="18"/>
      <c r="E654" s="18"/>
      <c r="F654" s="19"/>
      <c r="N654" s="47"/>
    </row>
    <row r="655" spans="4:14" s="20" customFormat="1" ht="13.5" hidden="1" x14ac:dyDescent="0.45">
      <c r="D655" s="18"/>
      <c r="E655" s="18"/>
      <c r="F655" s="19"/>
      <c r="N655" s="47"/>
    </row>
    <row r="656" spans="4:14" s="20" customFormat="1" ht="13.5" hidden="1" x14ac:dyDescent="0.45">
      <c r="D656" s="18"/>
      <c r="E656" s="18"/>
      <c r="F656" s="19"/>
      <c r="N656" s="47"/>
    </row>
    <row r="657" spans="4:14" s="20" customFormat="1" ht="13.5" hidden="1" x14ac:dyDescent="0.45">
      <c r="D657" s="18"/>
      <c r="E657" s="18"/>
      <c r="F657" s="19"/>
      <c r="N657" s="47"/>
    </row>
    <row r="658" spans="4:14" s="20" customFormat="1" ht="13.5" hidden="1" x14ac:dyDescent="0.45">
      <c r="D658" s="18"/>
      <c r="E658" s="18"/>
      <c r="F658" s="19"/>
      <c r="N658" s="47"/>
    </row>
    <row r="659" spans="4:14" s="20" customFormat="1" ht="13.5" hidden="1" x14ac:dyDescent="0.45">
      <c r="D659" s="18"/>
      <c r="E659" s="18"/>
      <c r="F659" s="19"/>
      <c r="N659" s="47"/>
    </row>
    <row r="660" spans="4:14" s="20" customFormat="1" ht="13.5" hidden="1" x14ac:dyDescent="0.45">
      <c r="D660" s="18"/>
      <c r="E660" s="18"/>
      <c r="F660" s="19"/>
      <c r="N660" s="47"/>
    </row>
    <row r="661" spans="4:14" s="20" customFormat="1" ht="13.5" hidden="1" x14ac:dyDescent="0.45">
      <c r="D661" s="18"/>
      <c r="E661" s="18"/>
      <c r="F661" s="19"/>
      <c r="N661" s="47"/>
    </row>
    <row r="662" spans="4:14" s="20" customFormat="1" ht="13.5" hidden="1" x14ac:dyDescent="0.45">
      <c r="D662" s="18"/>
      <c r="E662" s="18"/>
      <c r="F662" s="19"/>
      <c r="N662" s="47"/>
    </row>
    <row r="663" spans="4:14" s="20" customFormat="1" ht="13.5" hidden="1" x14ac:dyDescent="0.45">
      <c r="D663" s="18"/>
      <c r="E663" s="18"/>
      <c r="F663" s="19"/>
      <c r="N663" s="47"/>
    </row>
    <row r="664" spans="4:14" s="20" customFormat="1" ht="13.5" hidden="1" x14ac:dyDescent="0.45">
      <c r="D664" s="18"/>
      <c r="E664" s="18"/>
      <c r="F664" s="19"/>
      <c r="N664" s="47"/>
    </row>
    <row r="665" spans="4:14" s="20" customFormat="1" ht="13.5" hidden="1" x14ac:dyDescent="0.45">
      <c r="D665" s="18"/>
      <c r="E665" s="18"/>
      <c r="F665" s="19"/>
      <c r="N665" s="47"/>
    </row>
    <row r="666" spans="4:14" s="20" customFormat="1" ht="13.5" hidden="1" x14ac:dyDescent="0.45">
      <c r="D666" s="18"/>
      <c r="E666" s="18"/>
      <c r="F666" s="19"/>
      <c r="N666" s="47"/>
    </row>
    <row r="667" spans="4:14" s="20" customFormat="1" ht="13.5" hidden="1" x14ac:dyDescent="0.45">
      <c r="D667" s="18"/>
      <c r="E667" s="18"/>
      <c r="F667" s="19"/>
      <c r="N667" s="47"/>
    </row>
    <row r="668" spans="4:14" s="20" customFormat="1" ht="13.5" hidden="1" x14ac:dyDescent="0.45">
      <c r="D668" s="18"/>
      <c r="E668" s="18"/>
      <c r="F668" s="19"/>
      <c r="N668" s="47"/>
    </row>
    <row r="669" spans="4:14" s="20" customFormat="1" ht="13.5" hidden="1" x14ac:dyDescent="0.45">
      <c r="D669" s="18"/>
      <c r="E669" s="18"/>
      <c r="F669" s="19"/>
      <c r="N669" s="47"/>
    </row>
    <row r="670" spans="4:14" s="20" customFormat="1" ht="13.5" hidden="1" x14ac:dyDescent="0.45">
      <c r="D670" s="18"/>
      <c r="E670" s="18"/>
      <c r="F670" s="19"/>
      <c r="N670" s="47"/>
    </row>
    <row r="671" spans="4:14" s="20" customFormat="1" ht="13.5" hidden="1" x14ac:dyDescent="0.45">
      <c r="D671" s="18"/>
      <c r="E671" s="18"/>
      <c r="F671" s="19"/>
      <c r="N671" s="47"/>
    </row>
    <row r="672" spans="4:14" s="20" customFormat="1" ht="13.5" hidden="1" x14ac:dyDescent="0.45">
      <c r="D672" s="18"/>
      <c r="E672" s="18"/>
      <c r="F672" s="19"/>
      <c r="N672" s="47"/>
    </row>
    <row r="673" spans="4:14" s="20" customFormat="1" ht="13.5" hidden="1" x14ac:dyDescent="0.45">
      <c r="D673" s="18"/>
      <c r="E673" s="18"/>
      <c r="F673" s="19"/>
      <c r="N673" s="47"/>
    </row>
    <row r="674" spans="4:14" s="20" customFormat="1" ht="13.5" hidden="1" x14ac:dyDescent="0.45">
      <c r="D674" s="18"/>
      <c r="E674" s="18"/>
      <c r="F674" s="19"/>
      <c r="N674" s="47"/>
    </row>
    <row r="675" spans="4:14" s="20" customFormat="1" ht="13.5" hidden="1" x14ac:dyDescent="0.45">
      <c r="D675" s="18"/>
      <c r="E675" s="18"/>
      <c r="F675" s="19"/>
      <c r="N675" s="47"/>
    </row>
    <row r="676" spans="4:14" s="20" customFormat="1" ht="13.5" hidden="1" x14ac:dyDescent="0.45">
      <c r="D676" s="18"/>
      <c r="E676" s="18"/>
      <c r="F676" s="19"/>
      <c r="N676" s="47"/>
    </row>
    <row r="677" spans="4:14" s="20" customFormat="1" ht="13.5" hidden="1" x14ac:dyDescent="0.45">
      <c r="D677" s="18"/>
      <c r="E677" s="18"/>
      <c r="F677" s="19"/>
      <c r="N677" s="47"/>
    </row>
    <row r="678" spans="4:14" s="20" customFormat="1" ht="13.5" hidden="1" x14ac:dyDescent="0.45">
      <c r="D678" s="18"/>
      <c r="E678" s="18"/>
      <c r="F678" s="19"/>
      <c r="N678" s="47"/>
    </row>
    <row r="679" spans="4:14" s="20" customFormat="1" ht="13.5" hidden="1" x14ac:dyDescent="0.45">
      <c r="D679" s="18"/>
      <c r="E679" s="18"/>
      <c r="F679" s="19"/>
      <c r="N679" s="47"/>
    </row>
    <row r="680" spans="4:14" s="20" customFormat="1" ht="13.5" hidden="1" x14ac:dyDescent="0.45">
      <c r="D680" s="18"/>
      <c r="E680" s="18"/>
      <c r="F680" s="19"/>
      <c r="N680" s="47"/>
    </row>
    <row r="681" spans="4:14" s="20" customFormat="1" ht="13.5" hidden="1" x14ac:dyDescent="0.45">
      <c r="D681" s="18"/>
      <c r="E681" s="18"/>
      <c r="F681" s="19"/>
      <c r="N681" s="47"/>
    </row>
    <row r="682" spans="4:14" s="20" customFormat="1" ht="13.5" hidden="1" x14ac:dyDescent="0.45">
      <c r="D682" s="18"/>
      <c r="E682" s="18"/>
      <c r="F682" s="19"/>
      <c r="N682" s="47"/>
    </row>
    <row r="683" spans="4:14" s="20" customFormat="1" ht="13.5" hidden="1" x14ac:dyDescent="0.45">
      <c r="D683" s="18"/>
      <c r="E683" s="18"/>
      <c r="F683" s="19"/>
      <c r="N683" s="47"/>
    </row>
    <row r="684" spans="4:14" s="20" customFormat="1" ht="13.5" hidden="1" x14ac:dyDescent="0.45">
      <c r="D684" s="18"/>
      <c r="E684" s="18"/>
      <c r="F684" s="19"/>
      <c r="N684" s="47"/>
    </row>
    <row r="685" spans="4:14" s="20" customFormat="1" ht="13.5" hidden="1" x14ac:dyDescent="0.45">
      <c r="D685" s="18"/>
      <c r="E685" s="18"/>
      <c r="F685" s="19"/>
      <c r="N685" s="47"/>
    </row>
    <row r="686" spans="4:14" s="20" customFormat="1" ht="13.5" hidden="1" x14ac:dyDescent="0.45">
      <c r="D686" s="18"/>
      <c r="E686" s="18"/>
      <c r="F686" s="19"/>
      <c r="N686" s="47"/>
    </row>
    <row r="687" spans="4:14" s="20" customFormat="1" ht="13.5" hidden="1" x14ac:dyDescent="0.45">
      <c r="D687" s="18"/>
      <c r="E687" s="18"/>
      <c r="F687" s="19"/>
      <c r="N687" s="47"/>
    </row>
    <row r="688" spans="4:14" s="20" customFormat="1" ht="13.5" hidden="1" x14ac:dyDescent="0.45">
      <c r="D688" s="18"/>
      <c r="E688" s="18"/>
      <c r="F688" s="19"/>
      <c r="N688" s="47"/>
    </row>
    <row r="689" spans="4:14" s="20" customFormat="1" ht="13.5" hidden="1" x14ac:dyDescent="0.45">
      <c r="D689" s="18"/>
      <c r="E689" s="18"/>
      <c r="F689" s="19"/>
      <c r="N689" s="47"/>
    </row>
    <row r="690" spans="4:14" s="20" customFormat="1" ht="13.5" hidden="1" x14ac:dyDescent="0.45">
      <c r="D690" s="18"/>
      <c r="E690" s="18"/>
      <c r="F690" s="19"/>
      <c r="N690" s="47"/>
    </row>
    <row r="691" spans="4:14" s="20" customFormat="1" ht="13.5" hidden="1" x14ac:dyDescent="0.45">
      <c r="D691" s="18"/>
      <c r="E691" s="18"/>
      <c r="F691" s="19"/>
      <c r="N691" s="47"/>
    </row>
    <row r="692" spans="4:14" s="20" customFormat="1" ht="13.5" hidden="1" x14ac:dyDescent="0.45">
      <c r="D692" s="18"/>
      <c r="E692" s="18"/>
      <c r="F692" s="19"/>
      <c r="N692" s="47"/>
    </row>
    <row r="693" spans="4:14" s="20" customFormat="1" ht="13.5" hidden="1" x14ac:dyDescent="0.45">
      <c r="D693" s="18"/>
      <c r="E693" s="18"/>
      <c r="F693" s="19"/>
      <c r="N693" s="47"/>
    </row>
    <row r="694" spans="4:14" s="20" customFormat="1" ht="13.5" hidden="1" x14ac:dyDescent="0.45">
      <c r="D694" s="18"/>
      <c r="E694" s="18"/>
      <c r="F694" s="19"/>
      <c r="N694" s="47"/>
    </row>
    <row r="695" spans="4:14" s="20" customFormat="1" ht="13.5" hidden="1" x14ac:dyDescent="0.45">
      <c r="D695" s="18"/>
      <c r="E695" s="18"/>
      <c r="F695" s="19"/>
      <c r="N695" s="47"/>
    </row>
    <row r="696" spans="4:14" s="20" customFormat="1" ht="13.5" hidden="1" x14ac:dyDescent="0.45">
      <c r="D696" s="18"/>
      <c r="E696" s="18"/>
      <c r="F696" s="19"/>
      <c r="N696" s="47"/>
    </row>
    <row r="697" spans="4:14" s="20" customFormat="1" ht="13.5" hidden="1" x14ac:dyDescent="0.45">
      <c r="D697" s="18"/>
      <c r="E697" s="18"/>
      <c r="F697" s="19"/>
      <c r="N697" s="47"/>
    </row>
    <row r="698" spans="4:14" s="20" customFormat="1" ht="13.5" hidden="1" x14ac:dyDescent="0.45">
      <c r="D698" s="18"/>
      <c r="E698" s="18"/>
      <c r="F698" s="19"/>
      <c r="N698" s="47"/>
    </row>
    <row r="699" spans="4:14" s="20" customFormat="1" ht="13.5" hidden="1" x14ac:dyDescent="0.45">
      <c r="D699" s="18"/>
      <c r="E699" s="18"/>
      <c r="F699" s="19"/>
      <c r="N699" s="47"/>
    </row>
    <row r="700" spans="4:14" s="20" customFormat="1" ht="13.5" hidden="1" x14ac:dyDescent="0.45">
      <c r="D700" s="18"/>
      <c r="E700" s="18"/>
      <c r="F700" s="19"/>
      <c r="N700" s="47"/>
    </row>
    <row r="701" spans="4:14" s="20" customFormat="1" ht="13.5" hidden="1" x14ac:dyDescent="0.45">
      <c r="D701" s="18"/>
      <c r="E701" s="18"/>
      <c r="F701" s="19"/>
      <c r="N701" s="47"/>
    </row>
    <row r="702" spans="4:14" s="20" customFormat="1" ht="13.5" hidden="1" x14ac:dyDescent="0.45">
      <c r="D702" s="18"/>
      <c r="E702" s="18"/>
      <c r="F702" s="19"/>
      <c r="N702" s="47"/>
    </row>
    <row r="703" spans="4:14" s="20" customFormat="1" ht="13.5" hidden="1" x14ac:dyDescent="0.45">
      <c r="D703" s="18"/>
      <c r="E703" s="18"/>
      <c r="F703" s="19"/>
      <c r="N703" s="47"/>
    </row>
    <row r="704" spans="4:14" s="20" customFormat="1" ht="13.5" hidden="1" x14ac:dyDescent="0.45">
      <c r="D704" s="18"/>
      <c r="E704" s="18"/>
      <c r="F704" s="19"/>
      <c r="N704" s="47"/>
    </row>
    <row r="705" spans="4:14" s="20" customFormat="1" ht="13.5" hidden="1" x14ac:dyDescent="0.45">
      <c r="D705" s="18"/>
      <c r="E705" s="18"/>
      <c r="F705" s="19"/>
      <c r="N705" s="47"/>
    </row>
    <row r="706" spans="4:14" s="20" customFormat="1" ht="13.5" hidden="1" x14ac:dyDescent="0.45">
      <c r="D706" s="18"/>
      <c r="E706" s="18"/>
      <c r="F706" s="19"/>
      <c r="N706" s="47"/>
    </row>
    <row r="707" spans="4:14" s="20" customFormat="1" ht="13.5" hidden="1" x14ac:dyDescent="0.45">
      <c r="D707" s="18"/>
      <c r="E707" s="18"/>
      <c r="F707" s="19"/>
      <c r="N707" s="47"/>
    </row>
    <row r="708" spans="4:14" s="20" customFormat="1" ht="13.5" hidden="1" x14ac:dyDescent="0.45">
      <c r="D708" s="18"/>
      <c r="E708" s="18"/>
      <c r="F708" s="19"/>
      <c r="N708" s="47"/>
    </row>
    <row r="709" spans="4:14" s="20" customFormat="1" ht="13.5" hidden="1" x14ac:dyDescent="0.45">
      <c r="D709" s="18"/>
      <c r="E709" s="18"/>
      <c r="F709" s="19"/>
      <c r="N709" s="47"/>
    </row>
    <row r="710" spans="4:14" s="20" customFormat="1" ht="13.5" hidden="1" x14ac:dyDescent="0.45">
      <c r="D710" s="18"/>
      <c r="E710" s="18"/>
      <c r="F710" s="19"/>
      <c r="N710" s="47"/>
    </row>
    <row r="711" spans="4:14" s="20" customFormat="1" ht="13.5" hidden="1" x14ac:dyDescent="0.45">
      <c r="D711" s="18"/>
      <c r="E711" s="18"/>
      <c r="F711" s="19"/>
      <c r="N711" s="47"/>
    </row>
    <row r="712" spans="4:14" s="20" customFormat="1" ht="13.5" hidden="1" x14ac:dyDescent="0.45">
      <c r="D712" s="18"/>
      <c r="E712" s="18"/>
      <c r="F712" s="19"/>
      <c r="N712" s="47"/>
    </row>
    <row r="713" spans="4:14" s="20" customFormat="1" ht="13.5" hidden="1" x14ac:dyDescent="0.45">
      <c r="D713" s="18"/>
      <c r="E713" s="18"/>
      <c r="F713" s="19"/>
      <c r="N713" s="47"/>
    </row>
    <row r="714" spans="4:14" s="20" customFormat="1" ht="13.5" hidden="1" x14ac:dyDescent="0.45">
      <c r="D714" s="18"/>
      <c r="E714" s="18"/>
      <c r="F714" s="19"/>
      <c r="N714" s="47"/>
    </row>
    <row r="715" spans="4:14" s="20" customFormat="1" ht="13.5" hidden="1" x14ac:dyDescent="0.45">
      <c r="D715" s="18"/>
      <c r="E715" s="18"/>
      <c r="F715" s="19"/>
      <c r="N715" s="47"/>
    </row>
    <row r="716" spans="4:14" s="20" customFormat="1" ht="13.5" hidden="1" x14ac:dyDescent="0.45">
      <c r="D716" s="18"/>
      <c r="E716" s="18"/>
      <c r="F716" s="19"/>
      <c r="N716" s="47"/>
    </row>
    <row r="717" spans="4:14" s="20" customFormat="1" ht="13.5" hidden="1" x14ac:dyDescent="0.45">
      <c r="D717" s="18"/>
      <c r="E717" s="18"/>
      <c r="F717" s="19"/>
      <c r="N717" s="47"/>
    </row>
    <row r="718" spans="4:14" s="20" customFormat="1" ht="13.5" hidden="1" x14ac:dyDescent="0.45">
      <c r="D718" s="18"/>
      <c r="E718" s="18"/>
      <c r="F718" s="19"/>
      <c r="N718" s="47"/>
    </row>
    <row r="719" spans="4:14" s="20" customFormat="1" ht="13.5" hidden="1" x14ac:dyDescent="0.45">
      <c r="D719" s="18"/>
      <c r="E719" s="18"/>
      <c r="F719" s="19"/>
      <c r="N719" s="47"/>
    </row>
    <row r="720" spans="4:14" s="20" customFormat="1" ht="13.5" hidden="1" x14ac:dyDescent="0.45">
      <c r="D720" s="18"/>
      <c r="E720" s="18"/>
      <c r="F720" s="19"/>
      <c r="N720" s="47"/>
    </row>
    <row r="721" spans="4:14" s="20" customFormat="1" ht="13.5" hidden="1" x14ac:dyDescent="0.45">
      <c r="D721" s="18"/>
      <c r="E721" s="18"/>
      <c r="F721" s="19"/>
      <c r="N721" s="47"/>
    </row>
    <row r="722" spans="4:14" s="20" customFormat="1" ht="13.5" hidden="1" x14ac:dyDescent="0.45">
      <c r="D722" s="18"/>
      <c r="E722" s="18"/>
      <c r="F722" s="19"/>
      <c r="N722" s="47"/>
    </row>
    <row r="723" spans="4:14" s="20" customFormat="1" ht="13.5" hidden="1" x14ac:dyDescent="0.45">
      <c r="D723" s="18"/>
      <c r="E723" s="18"/>
      <c r="F723" s="19"/>
      <c r="N723" s="47"/>
    </row>
    <row r="724" spans="4:14" s="20" customFormat="1" ht="13.5" hidden="1" x14ac:dyDescent="0.45">
      <c r="D724" s="18"/>
      <c r="E724" s="18"/>
      <c r="F724" s="19"/>
      <c r="N724" s="47"/>
    </row>
    <row r="725" spans="4:14" s="20" customFormat="1" ht="13.5" hidden="1" x14ac:dyDescent="0.45">
      <c r="D725" s="18"/>
      <c r="E725" s="18"/>
      <c r="F725" s="19"/>
      <c r="N725" s="47"/>
    </row>
    <row r="726" spans="4:14" s="20" customFormat="1" ht="13.5" hidden="1" x14ac:dyDescent="0.45">
      <c r="D726" s="18"/>
      <c r="E726" s="18"/>
      <c r="F726" s="19"/>
      <c r="N726" s="47"/>
    </row>
    <row r="727" spans="4:14" s="20" customFormat="1" ht="13.5" hidden="1" x14ac:dyDescent="0.45">
      <c r="D727" s="18"/>
      <c r="E727" s="18"/>
      <c r="F727" s="19"/>
      <c r="N727" s="47"/>
    </row>
    <row r="728" spans="4:14" s="20" customFormat="1" ht="13.5" hidden="1" x14ac:dyDescent="0.45">
      <c r="D728" s="18"/>
      <c r="E728" s="18"/>
      <c r="F728" s="19"/>
      <c r="N728" s="47"/>
    </row>
    <row r="729" spans="4:14" s="20" customFormat="1" ht="13.5" hidden="1" x14ac:dyDescent="0.45">
      <c r="D729" s="18"/>
      <c r="E729" s="18"/>
      <c r="F729" s="19"/>
      <c r="N729" s="47"/>
    </row>
    <row r="730" spans="4:14" s="20" customFormat="1" ht="13.5" hidden="1" x14ac:dyDescent="0.45">
      <c r="D730" s="18"/>
      <c r="E730" s="18"/>
      <c r="F730" s="19"/>
      <c r="N730" s="47"/>
    </row>
    <row r="731" spans="4:14" s="20" customFormat="1" ht="13.5" hidden="1" x14ac:dyDescent="0.45">
      <c r="D731" s="18"/>
      <c r="E731" s="18"/>
      <c r="F731" s="19"/>
      <c r="N731" s="47"/>
    </row>
    <row r="732" spans="4:14" s="20" customFormat="1" ht="13.5" hidden="1" x14ac:dyDescent="0.45">
      <c r="D732" s="18"/>
      <c r="E732" s="18"/>
      <c r="F732" s="19"/>
      <c r="N732" s="47"/>
    </row>
    <row r="733" spans="4:14" s="20" customFormat="1" ht="13.5" hidden="1" x14ac:dyDescent="0.45">
      <c r="D733" s="18"/>
      <c r="E733" s="18"/>
      <c r="F733" s="19"/>
      <c r="N733" s="47"/>
    </row>
    <row r="734" spans="4:14" s="20" customFormat="1" ht="13.5" hidden="1" x14ac:dyDescent="0.45">
      <c r="D734" s="18"/>
      <c r="E734" s="18"/>
      <c r="F734" s="19"/>
      <c r="N734" s="47"/>
    </row>
    <row r="735" spans="4:14" s="20" customFormat="1" ht="13.5" hidden="1" x14ac:dyDescent="0.45">
      <c r="D735" s="18"/>
      <c r="E735" s="18"/>
      <c r="F735" s="19"/>
      <c r="N735" s="47"/>
    </row>
    <row r="736" spans="4:14" s="20" customFormat="1" ht="13.5" hidden="1" x14ac:dyDescent="0.45">
      <c r="D736" s="18"/>
      <c r="E736" s="18"/>
      <c r="F736" s="19"/>
      <c r="N736" s="47"/>
    </row>
    <row r="737" spans="4:14" s="20" customFormat="1" ht="13.5" hidden="1" x14ac:dyDescent="0.45">
      <c r="D737" s="18"/>
      <c r="E737" s="18"/>
      <c r="F737" s="19"/>
      <c r="N737" s="47"/>
    </row>
    <row r="738" spans="4:14" s="20" customFormat="1" ht="13.5" hidden="1" x14ac:dyDescent="0.45">
      <c r="D738" s="18"/>
      <c r="E738" s="18"/>
      <c r="F738" s="19"/>
      <c r="N738" s="47"/>
    </row>
    <row r="739" spans="4:14" s="20" customFormat="1" ht="13.5" hidden="1" x14ac:dyDescent="0.45">
      <c r="D739" s="18"/>
      <c r="E739" s="18"/>
      <c r="F739" s="19"/>
      <c r="N739" s="47"/>
    </row>
    <row r="740" spans="4:14" s="20" customFormat="1" ht="13.5" hidden="1" x14ac:dyDescent="0.45">
      <c r="D740" s="18"/>
      <c r="E740" s="18"/>
      <c r="F740" s="19"/>
      <c r="N740" s="47"/>
    </row>
    <row r="741" spans="4:14" s="20" customFormat="1" ht="13.5" hidden="1" x14ac:dyDescent="0.45">
      <c r="D741" s="18"/>
      <c r="E741" s="18"/>
      <c r="F741" s="19"/>
      <c r="N741" s="47"/>
    </row>
    <row r="742" spans="4:14" s="20" customFormat="1" ht="13.5" hidden="1" x14ac:dyDescent="0.45">
      <c r="D742" s="18"/>
      <c r="E742" s="18"/>
      <c r="F742" s="19"/>
      <c r="N742" s="47"/>
    </row>
    <row r="743" spans="4:14" s="20" customFormat="1" ht="13.5" hidden="1" x14ac:dyDescent="0.45">
      <c r="D743" s="18"/>
      <c r="E743" s="18"/>
      <c r="F743" s="19"/>
      <c r="N743" s="47"/>
    </row>
    <row r="744" spans="4:14" s="20" customFormat="1" ht="13.5" hidden="1" x14ac:dyDescent="0.45">
      <c r="D744" s="18"/>
      <c r="E744" s="18"/>
      <c r="F744" s="19"/>
      <c r="N744" s="47"/>
    </row>
    <row r="745" spans="4:14" s="20" customFormat="1" ht="13.5" hidden="1" x14ac:dyDescent="0.45">
      <c r="D745" s="18"/>
      <c r="E745" s="18"/>
      <c r="F745" s="19"/>
      <c r="N745" s="47"/>
    </row>
    <row r="746" spans="4:14" s="20" customFormat="1" ht="13.5" hidden="1" x14ac:dyDescent="0.45">
      <c r="D746" s="18"/>
      <c r="E746" s="18"/>
      <c r="F746" s="19"/>
      <c r="N746" s="47"/>
    </row>
    <row r="747" spans="4:14" s="20" customFormat="1" ht="13.5" hidden="1" x14ac:dyDescent="0.45">
      <c r="D747" s="18"/>
      <c r="E747" s="18"/>
      <c r="F747" s="19"/>
      <c r="N747" s="47"/>
    </row>
    <row r="748" spans="4:14" s="20" customFormat="1" ht="13.5" hidden="1" x14ac:dyDescent="0.45">
      <c r="D748" s="18"/>
      <c r="E748" s="18"/>
      <c r="F748" s="19"/>
      <c r="N748" s="47"/>
    </row>
    <row r="749" spans="4:14" s="20" customFormat="1" ht="13.5" hidden="1" x14ac:dyDescent="0.45">
      <c r="D749" s="18"/>
      <c r="E749" s="18"/>
      <c r="F749" s="19"/>
      <c r="N749" s="47"/>
    </row>
    <row r="750" spans="4:14" s="20" customFormat="1" ht="13.5" hidden="1" x14ac:dyDescent="0.45">
      <c r="D750" s="18"/>
      <c r="E750" s="18"/>
      <c r="F750" s="19"/>
      <c r="N750" s="47"/>
    </row>
    <row r="751" spans="4:14" s="20" customFormat="1" ht="13.5" hidden="1" x14ac:dyDescent="0.45">
      <c r="D751" s="18"/>
      <c r="E751" s="18"/>
      <c r="F751" s="19"/>
      <c r="N751" s="47"/>
    </row>
    <row r="752" spans="4:14" s="20" customFormat="1" ht="13.5" hidden="1" x14ac:dyDescent="0.45">
      <c r="D752" s="18"/>
      <c r="E752" s="18"/>
      <c r="F752" s="19"/>
      <c r="N752" s="47"/>
    </row>
    <row r="753" spans="4:14" s="20" customFormat="1" ht="13.5" hidden="1" x14ac:dyDescent="0.45">
      <c r="D753" s="18"/>
      <c r="E753" s="18"/>
      <c r="F753" s="19"/>
      <c r="N753" s="47"/>
    </row>
    <row r="754" spans="4:14" s="20" customFormat="1" ht="13.5" hidden="1" x14ac:dyDescent="0.45">
      <c r="D754" s="18"/>
      <c r="E754" s="18"/>
      <c r="F754" s="19"/>
      <c r="N754" s="47"/>
    </row>
    <row r="755" spans="4:14" s="20" customFormat="1" ht="13.5" hidden="1" x14ac:dyDescent="0.45">
      <c r="D755" s="18"/>
      <c r="E755" s="18"/>
      <c r="F755" s="19"/>
      <c r="N755" s="47"/>
    </row>
    <row r="756" spans="4:14" s="20" customFormat="1" ht="13.5" hidden="1" x14ac:dyDescent="0.45">
      <c r="D756" s="18"/>
      <c r="E756" s="18"/>
      <c r="F756" s="19"/>
      <c r="N756" s="47"/>
    </row>
    <row r="757" spans="4:14" s="20" customFormat="1" ht="13.5" hidden="1" x14ac:dyDescent="0.45">
      <c r="D757" s="18"/>
      <c r="E757" s="18"/>
      <c r="F757" s="19"/>
      <c r="N757" s="47"/>
    </row>
    <row r="758" spans="4:14" s="20" customFormat="1" ht="13.5" hidden="1" x14ac:dyDescent="0.45">
      <c r="D758" s="18"/>
      <c r="E758" s="18"/>
      <c r="F758" s="19"/>
      <c r="N758" s="47"/>
    </row>
    <row r="759" spans="4:14" s="20" customFormat="1" ht="13.5" hidden="1" x14ac:dyDescent="0.45">
      <c r="D759" s="18"/>
      <c r="E759" s="18"/>
      <c r="F759" s="19"/>
      <c r="N759" s="47"/>
    </row>
    <row r="760" spans="4:14" s="20" customFormat="1" ht="13.5" hidden="1" x14ac:dyDescent="0.45">
      <c r="D760" s="18"/>
      <c r="E760" s="18"/>
      <c r="F760" s="19"/>
      <c r="N760" s="47"/>
    </row>
    <row r="761" spans="4:14" s="20" customFormat="1" ht="13.5" hidden="1" x14ac:dyDescent="0.45">
      <c r="D761" s="18"/>
      <c r="E761" s="18"/>
      <c r="F761" s="19"/>
      <c r="N761" s="47"/>
    </row>
    <row r="762" spans="4:14" s="20" customFormat="1" ht="13.5" hidden="1" x14ac:dyDescent="0.45">
      <c r="D762" s="18"/>
      <c r="E762" s="18"/>
      <c r="F762" s="19"/>
      <c r="N762" s="47"/>
    </row>
    <row r="763" spans="4:14" s="20" customFormat="1" ht="13.5" hidden="1" x14ac:dyDescent="0.45">
      <c r="D763" s="18"/>
      <c r="E763" s="18"/>
      <c r="F763" s="19"/>
      <c r="N763" s="47"/>
    </row>
    <row r="764" spans="4:14" s="20" customFormat="1" ht="13.5" hidden="1" x14ac:dyDescent="0.45">
      <c r="D764" s="18"/>
      <c r="E764" s="18"/>
      <c r="F764" s="19"/>
      <c r="N764" s="47"/>
    </row>
    <row r="765" spans="4:14" s="20" customFormat="1" ht="13.5" hidden="1" x14ac:dyDescent="0.45">
      <c r="D765" s="18"/>
      <c r="E765" s="18"/>
      <c r="F765" s="19"/>
      <c r="N765" s="47"/>
    </row>
    <row r="766" spans="4:14" s="20" customFormat="1" ht="13.5" hidden="1" x14ac:dyDescent="0.45">
      <c r="D766" s="18"/>
      <c r="E766" s="18"/>
      <c r="F766" s="19"/>
      <c r="N766" s="47"/>
    </row>
    <row r="767" spans="4:14" s="20" customFormat="1" ht="13.5" hidden="1" x14ac:dyDescent="0.45">
      <c r="D767" s="18"/>
      <c r="E767" s="18"/>
      <c r="F767" s="19"/>
      <c r="N767" s="47"/>
    </row>
    <row r="768" spans="4:14" s="20" customFormat="1" ht="13.5" hidden="1" x14ac:dyDescent="0.45">
      <c r="D768" s="18"/>
      <c r="E768" s="18"/>
      <c r="F768" s="19"/>
      <c r="N768" s="47"/>
    </row>
    <row r="769" spans="4:14" s="20" customFormat="1" ht="13.5" hidden="1" x14ac:dyDescent="0.45">
      <c r="D769" s="18"/>
      <c r="E769" s="18"/>
      <c r="F769" s="19"/>
      <c r="N769" s="47"/>
    </row>
    <row r="770" spans="4:14" s="20" customFormat="1" ht="13.5" hidden="1" x14ac:dyDescent="0.45">
      <c r="D770" s="18"/>
      <c r="E770" s="18"/>
      <c r="F770" s="19"/>
      <c r="N770" s="47"/>
    </row>
    <row r="771" spans="4:14" s="20" customFormat="1" ht="13.5" hidden="1" x14ac:dyDescent="0.45">
      <c r="D771" s="18"/>
      <c r="E771" s="18"/>
      <c r="F771" s="19"/>
      <c r="N771" s="47"/>
    </row>
    <row r="772" spans="4:14" s="20" customFormat="1" ht="13.5" hidden="1" x14ac:dyDescent="0.45">
      <c r="D772" s="18"/>
      <c r="E772" s="18"/>
      <c r="F772" s="19"/>
      <c r="N772" s="47"/>
    </row>
    <row r="773" spans="4:14" s="20" customFormat="1" ht="13.5" hidden="1" x14ac:dyDescent="0.45">
      <c r="D773" s="18"/>
      <c r="E773" s="18"/>
      <c r="F773" s="19"/>
      <c r="N773" s="47"/>
    </row>
    <row r="774" spans="4:14" s="20" customFormat="1" ht="13.5" hidden="1" x14ac:dyDescent="0.45">
      <c r="D774" s="18"/>
      <c r="E774" s="18"/>
      <c r="F774" s="19"/>
      <c r="N774" s="47"/>
    </row>
    <row r="775" spans="4:14" s="20" customFormat="1" ht="13.5" hidden="1" x14ac:dyDescent="0.45">
      <c r="D775" s="18"/>
      <c r="E775" s="18"/>
      <c r="F775" s="19"/>
      <c r="N775" s="47"/>
    </row>
    <row r="776" spans="4:14" s="20" customFormat="1" ht="13.5" hidden="1" x14ac:dyDescent="0.45">
      <c r="D776" s="18"/>
      <c r="E776" s="18"/>
      <c r="F776" s="19"/>
      <c r="N776" s="47"/>
    </row>
    <row r="777" spans="4:14" s="20" customFormat="1" ht="13.5" hidden="1" x14ac:dyDescent="0.45">
      <c r="D777" s="18"/>
      <c r="E777" s="18"/>
      <c r="F777" s="19"/>
      <c r="N777" s="47"/>
    </row>
    <row r="778" spans="4:14" s="20" customFormat="1" ht="13.5" hidden="1" x14ac:dyDescent="0.45">
      <c r="D778" s="18"/>
      <c r="E778" s="18"/>
      <c r="F778" s="19"/>
      <c r="N778" s="47"/>
    </row>
    <row r="779" spans="4:14" s="20" customFormat="1" ht="13.5" hidden="1" x14ac:dyDescent="0.45">
      <c r="D779" s="18"/>
      <c r="E779" s="18"/>
      <c r="F779" s="19"/>
      <c r="N779" s="47"/>
    </row>
    <row r="780" spans="4:14" s="20" customFormat="1" ht="13.5" hidden="1" x14ac:dyDescent="0.45">
      <c r="D780" s="18"/>
      <c r="E780" s="18"/>
      <c r="F780" s="19"/>
      <c r="N780" s="47"/>
    </row>
    <row r="781" spans="4:14" s="20" customFormat="1" ht="13.5" hidden="1" x14ac:dyDescent="0.45">
      <c r="D781" s="18"/>
      <c r="E781" s="18"/>
      <c r="F781" s="19"/>
      <c r="N781" s="47"/>
    </row>
    <row r="782" spans="4:14" s="20" customFormat="1" ht="13.5" hidden="1" x14ac:dyDescent="0.45">
      <c r="D782" s="18"/>
      <c r="E782" s="18"/>
      <c r="F782" s="19"/>
      <c r="N782" s="47"/>
    </row>
    <row r="783" spans="4:14" s="20" customFormat="1" ht="13.5" hidden="1" x14ac:dyDescent="0.45">
      <c r="D783" s="18"/>
      <c r="E783" s="18"/>
      <c r="F783" s="19"/>
      <c r="N783" s="47"/>
    </row>
    <row r="784" spans="4:14" s="20" customFormat="1" ht="13.5" hidden="1" x14ac:dyDescent="0.45">
      <c r="D784" s="18"/>
      <c r="E784" s="18"/>
      <c r="F784" s="19"/>
      <c r="N784" s="47"/>
    </row>
    <row r="785" spans="4:14" s="20" customFormat="1" ht="13.5" hidden="1" x14ac:dyDescent="0.45">
      <c r="D785" s="18"/>
      <c r="E785" s="18"/>
      <c r="F785" s="19"/>
      <c r="N785" s="47"/>
    </row>
    <row r="786" spans="4:14" s="20" customFormat="1" ht="13.5" hidden="1" x14ac:dyDescent="0.45">
      <c r="D786" s="18"/>
      <c r="E786" s="18"/>
      <c r="F786" s="19"/>
      <c r="N786" s="47"/>
    </row>
    <row r="787" spans="4:14" s="20" customFormat="1" ht="13.5" hidden="1" x14ac:dyDescent="0.45">
      <c r="D787" s="18"/>
      <c r="E787" s="18"/>
      <c r="F787" s="19"/>
      <c r="N787" s="47"/>
    </row>
    <row r="788" spans="4:14" s="20" customFormat="1" ht="13.5" hidden="1" x14ac:dyDescent="0.45">
      <c r="D788" s="18"/>
      <c r="E788" s="18"/>
      <c r="F788" s="19"/>
      <c r="N788" s="47"/>
    </row>
    <row r="789" spans="4:14" s="20" customFormat="1" ht="13.5" hidden="1" x14ac:dyDescent="0.45">
      <c r="D789" s="18"/>
      <c r="E789" s="18"/>
      <c r="F789" s="19"/>
      <c r="N789" s="47"/>
    </row>
    <row r="790" spans="4:14" s="20" customFormat="1" ht="13.5" hidden="1" x14ac:dyDescent="0.45">
      <c r="D790" s="18"/>
      <c r="E790" s="18"/>
      <c r="F790" s="19"/>
      <c r="N790" s="47"/>
    </row>
    <row r="791" spans="4:14" s="20" customFormat="1" ht="13.5" hidden="1" x14ac:dyDescent="0.45">
      <c r="D791" s="18"/>
      <c r="E791" s="18"/>
      <c r="F791" s="19"/>
      <c r="N791" s="47"/>
    </row>
    <row r="792" spans="4:14" s="20" customFormat="1" ht="13.5" hidden="1" x14ac:dyDescent="0.45">
      <c r="D792" s="18"/>
      <c r="E792" s="18"/>
      <c r="F792" s="19"/>
      <c r="N792" s="47"/>
    </row>
    <row r="793" spans="4:14" s="20" customFormat="1" ht="13.5" hidden="1" x14ac:dyDescent="0.45">
      <c r="D793" s="18"/>
      <c r="E793" s="18"/>
      <c r="F793" s="19"/>
      <c r="N793" s="47"/>
    </row>
    <row r="794" spans="4:14" s="20" customFormat="1" ht="13.5" hidden="1" x14ac:dyDescent="0.45">
      <c r="D794" s="18"/>
      <c r="E794" s="18"/>
      <c r="F794" s="19"/>
      <c r="N794" s="47"/>
    </row>
    <row r="795" spans="4:14" s="20" customFormat="1" ht="13.5" hidden="1" x14ac:dyDescent="0.45">
      <c r="D795" s="18"/>
      <c r="E795" s="18"/>
      <c r="F795" s="19"/>
      <c r="N795" s="47"/>
    </row>
    <row r="796" spans="4:14" s="20" customFormat="1" ht="13.5" hidden="1" x14ac:dyDescent="0.45">
      <c r="D796" s="18"/>
      <c r="E796" s="18"/>
      <c r="F796" s="19"/>
      <c r="N796" s="47"/>
    </row>
    <row r="797" spans="4:14" s="20" customFormat="1" ht="13.5" hidden="1" x14ac:dyDescent="0.45">
      <c r="D797" s="18"/>
      <c r="E797" s="18"/>
      <c r="F797" s="19"/>
      <c r="N797" s="47"/>
    </row>
    <row r="798" spans="4:14" s="20" customFormat="1" ht="13.5" hidden="1" x14ac:dyDescent="0.45">
      <c r="D798" s="18"/>
      <c r="E798" s="18"/>
      <c r="F798" s="19"/>
      <c r="N798" s="47"/>
    </row>
    <row r="799" spans="4:14" s="20" customFormat="1" ht="13.5" hidden="1" x14ac:dyDescent="0.45">
      <c r="D799" s="18"/>
      <c r="E799" s="18"/>
      <c r="F799" s="19"/>
      <c r="N799" s="47"/>
    </row>
    <row r="800" spans="4:14" s="20" customFormat="1" ht="13.5" hidden="1" x14ac:dyDescent="0.45">
      <c r="D800" s="18"/>
      <c r="E800" s="18"/>
      <c r="F800" s="19"/>
      <c r="N800" s="47"/>
    </row>
    <row r="801" spans="4:14" s="20" customFormat="1" ht="13.5" hidden="1" x14ac:dyDescent="0.45">
      <c r="D801" s="18"/>
      <c r="E801" s="18"/>
      <c r="F801" s="19"/>
      <c r="N801" s="47"/>
    </row>
    <row r="802" spans="4:14" s="20" customFormat="1" ht="13.5" hidden="1" x14ac:dyDescent="0.45">
      <c r="D802" s="18"/>
      <c r="E802" s="18"/>
      <c r="F802" s="19"/>
      <c r="N802" s="47"/>
    </row>
    <row r="803" spans="4:14" s="20" customFormat="1" ht="13.5" hidden="1" x14ac:dyDescent="0.45">
      <c r="D803" s="18"/>
      <c r="E803" s="18"/>
      <c r="F803" s="19"/>
      <c r="N803" s="47"/>
    </row>
    <row r="804" spans="4:14" s="20" customFormat="1" ht="13.5" hidden="1" x14ac:dyDescent="0.45">
      <c r="D804" s="18"/>
      <c r="E804" s="18"/>
      <c r="F804" s="19"/>
      <c r="N804" s="47"/>
    </row>
    <row r="805" spans="4:14" s="20" customFormat="1" ht="13.5" hidden="1" x14ac:dyDescent="0.45">
      <c r="D805" s="18"/>
      <c r="E805" s="18"/>
      <c r="F805" s="19"/>
      <c r="N805" s="47"/>
    </row>
    <row r="806" spans="4:14" s="20" customFormat="1" ht="13.5" hidden="1" x14ac:dyDescent="0.45">
      <c r="D806" s="18"/>
      <c r="E806" s="18"/>
      <c r="F806" s="19"/>
      <c r="N806" s="47"/>
    </row>
    <row r="807" spans="4:14" s="20" customFormat="1" ht="13.5" hidden="1" x14ac:dyDescent="0.45">
      <c r="D807" s="18"/>
      <c r="E807" s="18"/>
      <c r="F807" s="19"/>
      <c r="N807" s="47"/>
    </row>
    <row r="808" spans="4:14" s="20" customFormat="1" ht="13.5" hidden="1" x14ac:dyDescent="0.45">
      <c r="D808" s="18"/>
      <c r="E808" s="18"/>
      <c r="F808" s="19"/>
      <c r="N808" s="47"/>
    </row>
    <row r="809" spans="4:14" s="20" customFormat="1" ht="13.5" hidden="1" x14ac:dyDescent="0.45">
      <c r="D809" s="18"/>
      <c r="E809" s="18"/>
      <c r="F809" s="19"/>
      <c r="N809" s="47"/>
    </row>
    <row r="810" spans="4:14" s="20" customFormat="1" ht="13.5" hidden="1" x14ac:dyDescent="0.45">
      <c r="D810" s="18"/>
      <c r="E810" s="18"/>
      <c r="F810" s="19"/>
      <c r="N810" s="47"/>
    </row>
    <row r="811" spans="4:14" s="20" customFormat="1" ht="13.5" hidden="1" x14ac:dyDescent="0.45">
      <c r="D811" s="18"/>
      <c r="E811" s="18"/>
      <c r="F811" s="19"/>
      <c r="N811" s="47"/>
    </row>
    <row r="812" spans="4:14" s="20" customFormat="1" ht="13.5" hidden="1" x14ac:dyDescent="0.45">
      <c r="D812" s="18"/>
      <c r="E812" s="18"/>
      <c r="F812" s="19"/>
      <c r="N812" s="47"/>
    </row>
    <row r="813" spans="4:14" s="20" customFormat="1" ht="13.5" hidden="1" x14ac:dyDescent="0.45">
      <c r="D813" s="18"/>
      <c r="E813" s="18"/>
      <c r="F813" s="19"/>
      <c r="N813" s="47"/>
    </row>
    <row r="814" spans="4:14" s="20" customFormat="1" ht="13.5" hidden="1" x14ac:dyDescent="0.45">
      <c r="D814" s="18"/>
      <c r="E814" s="18"/>
      <c r="F814" s="19"/>
      <c r="N814" s="47"/>
    </row>
    <row r="815" spans="4:14" s="20" customFormat="1" ht="13.5" hidden="1" x14ac:dyDescent="0.45">
      <c r="D815" s="18"/>
      <c r="E815" s="18"/>
      <c r="F815" s="19"/>
      <c r="N815" s="47"/>
    </row>
    <row r="816" spans="4:14" s="20" customFormat="1" ht="13.5" hidden="1" x14ac:dyDescent="0.45">
      <c r="D816" s="18"/>
      <c r="E816" s="18"/>
      <c r="F816" s="19"/>
      <c r="N816" s="47"/>
    </row>
    <row r="817" spans="4:14" s="20" customFormat="1" ht="13.5" hidden="1" x14ac:dyDescent="0.45">
      <c r="D817" s="18"/>
      <c r="E817" s="18"/>
      <c r="F817" s="19"/>
      <c r="N817" s="47"/>
    </row>
    <row r="818" spans="4:14" s="20" customFormat="1" ht="13.5" hidden="1" x14ac:dyDescent="0.45">
      <c r="D818" s="18"/>
      <c r="E818" s="18"/>
      <c r="F818" s="19"/>
      <c r="N818" s="47"/>
    </row>
    <row r="819" spans="4:14" s="20" customFormat="1" ht="13.5" hidden="1" x14ac:dyDescent="0.45">
      <c r="D819" s="18"/>
      <c r="E819" s="18"/>
      <c r="F819" s="19"/>
      <c r="N819" s="47"/>
    </row>
    <row r="820" spans="4:14" s="20" customFormat="1" ht="13.5" hidden="1" x14ac:dyDescent="0.45">
      <c r="D820" s="18"/>
      <c r="E820" s="18"/>
      <c r="F820" s="19"/>
      <c r="N820" s="47"/>
    </row>
    <row r="821" spans="4:14" s="20" customFormat="1" ht="13.5" hidden="1" x14ac:dyDescent="0.45">
      <c r="D821" s="18"/>
      <c r="E821" s="18"/>
      <c r="F821" s="19"/>
      <c r="N821" s="47"/>
    </row>
    <row r="822" spans="4:14" s="20" customFormat="1" ht="13.5" hidden="1" x14ac:dyDescent="0.45">
      <c r="D822" s="18"/>
      <c r="E822" s="18"/>
      <c r="F822" s="19"/>
      <c r="N822" s="47"/>
    </row>
    <row r="823" spans="4:14" s="20" customFormat="1" ht="13.5" hidden="1" x14ac:dyDescent="0.45">
      <c r="D823" s="18"/>
      <c r="E823" s="18"/>
      <c r="F823" s="19"/>
      <c r="N823" s="47"/>
    </row>
    <row r="824" spans="4:14" s="20" customFormat="1" ht="13.5" hidden="1" x14ac:dyDescent="0.45">
      <c r="D824" s="18"/>
      <c r="E824" s="18"/>
      <c r="F824" s="19"/>
      <c r="N824" s="47"/>
    </row>
    <row r="825" spans="4:14" s="20" customFormat="1" ht="13.5" hidden="1" x14ac:dyDescent="0.45">
      <c r="D825" s="18"/>
      <c r="E825" s="18"/>
      <c r="F825" s="19"/>
      <c r="N825" s="47"/>
    </row>
    <row r="826" spans="4:14" s="20" customFormat="1" ht="13.5" hidden="1" x14ac:dyDescent="0.45">
      <c r="D826" s="18"/>
      <c r="E826" s="18"/>
      <c r="F826" s="19"/>
      <c r="N826" s="47"/>
    </row>
    <row r="827" spans="4:14" s="20" customFormat="1" ht="13.5" hidden="1" x14ac:dyDescent="0.45">
      <c r="D827" s="18"/>
      <c r="E827" s="18"/>
      <c r="F827" s="19"/>
      <c r="N827" s="47"/>
    </row>
    <row r="828" spans="4:14" s="20" customFormat="1" ht="13.5" hidden="1" x14ac:dyDescent="0.45">
      <c r="D828" s="18"/>
      <c r="E828" s="18"/>
      <c r="F828" s="19"/>
      <c r="N828" s="47"/>
    </row>
    <row r="829" spans="4:14" s="20" customFormat="1" ht="13.5" hidden="1" x14ac:dyDescent="0.45">
      <c r="D829" s="18"/>
      <c r="E829" s="18"/>
      <c r="F829" s="19"/>
      <c r="N829" s="47"/>
    </row>
    <row r="830" spans="4:14" s="20" customFormat="1" ht="13.5" hidden="1" x14ac:dyDescent="0.45">
      <c r="D830" s="18"/>
      <c r="E830" s="18"/>
      <c r="F830" s="19"/>
      <c r="N830" s="47"/>
    </row>
    <row r="831" spans="4:14" s="20" customFormat="1" ht="13.5" hidden="1" x14ac:dyDescent="0.45">
      <c r="D831" s="18"/>
      <c r="E831" s="18"/>
      <c r="F831" s="19"/>
      <c r="N831" s="47"/>
    </row>
    <row r="832" spans="4:14" s="20" customFormat="1" ht="13.5" hidden="1" x14ac:dyDescent="0.45">
      <c r="D832" s="18"/>
      <c r="E832" s="18"/>
      <c r="F832" s="19"/>
      <c r="N832" s="47"/>
    </row>
    <row r="833" spans="4:14" s="20" customFormat="1" ht="13.5" hidden="1" x14ac:dyDescent="0.45">
      <c r="D833" s="18"/>
      <c r="E833" s="18"/>
      <c r="F833" s="19"/>
      <c r="N833" s="47"/>
    </row>
    <row r="834" spans="4:14" s="20" customFormat="1" ht="13.5" hidden="1" x14ac:dyDescent="0.45">
      <c r="D834" s="18"/>
      <c r="E834" s="18"/>
      <c r="F834" s="19"/>
      <c r="N834" s="47"/>
    </row>
    <row r="835" spans="4:14" s="20" customFormat="1" ht="13.5" hidden="1" x14ac:dyDescent="0.45">
      <c r="D835" s="18"/>
      <c r="E835" s="18"/>
      <c r="F835" s="19"/>
      <c r="N835" s="47"/>
    </row>
    <row r="836" spans="4:14" s="20" customFormat="1" ht="13.5" hidden="1" x14ac:dyDescent="0.45">
      <c r="D836" s="18"/>
      <c r="E836" s="18"/>
      <c r="F836" s="19"/>
      <c r="N836" s="47"/>
    </row>
    <row r="837" spans="4:14" s="20" customFormat="1" ht="13.5" hidden="1" x14ac:dyDescent="0.45">
      <c r="D837" s="18"/>
      <c r="E837" s="18"/>
      <c r="F837" s="19"/>
      <c r="N837" s="47"/>
    </row>
    <row r="838" spans="4:14" s="20" customFormat="1" ht="13.5" hidden="1" x14ac:dyDescent="0.45">
      <c r="D838" s="18"/>
      <c r="E838" s="18"/>
      <c r="F838" s="19"/>
      <c r="N838" s="47"/>
    </row>
    <row r="839" spans="4:14" s="20" customFormat="1" ht="13.5" hidden="1" x14ac:dyDescent="0.45">
      <c r="D839" s="18"/>
      <c r="E839" s="18"/>
      <c r="F839" s="19"/>
      <c r="N839" s="47"/>
    </row>
    <row r="840" spans="4:14" s="20" customFormat="1" ht="13.5" hidden="1" x14ac:dyDescent="0.45">
      <c r="D840" s="18"/>
      <c r="E840" s="18"/>
      <c r="F840" s="19"/>
      <c r="N840" s="47"/>
    </row>
    <row r="841" spans="4:14" s="20" customFormat="1" ht="13.5" hidden="1" x14ac:dyDescent="0.45">
      <c r="D841" s="18"/>
      <c r="E841" s="18"/>
      <c r="F841" s="19"/>
      <c r="N841" s="47"/>
    </row>
    <row r="842" spans="4:14" s="20" customFormat="1" ht="13.5" hidden="1" x14ac:dyDescent="0.45">
      <c r="D842" s="18"/>
      <c r="E842" s="18"/>
      <c r="F842" s="19"/>
      <c r="N842" s="47"/>
    </row>
    <row r="843" spans="4:14" s="20" customFormat="1" ht="13.5" hidden="1" x14ac:dyDescent="0.45">
      <c r="D843" s="18"/>
      <c r="E843" s="18"/>
      <c r="F843" s="19"/>
      <c r="N843" s="47"/>
    </row>
    <row r="844" spans="4:14" s="20" customFormat="1" ht="13.5" hidden="1" x14ac:dyDescent="0.45">
      <c r="D844" s="18"/>
      <c r="E844" s="18"/>
      <c r="F844" s="19"/>
      <c r="N844" s="47"/>
    </row>
    <row r="845" spans="4:14" s="20" customFormat="1" ht="13.5" hidden="1" x14ac:dyDescent="0.45">
      <c r="D845" s="18"/>
      <c r="E845" s="18"/>
      <c r="F845" s="19"/>
      <c r="N845" s="47"/>
    </row>
    <row r="846" spans="4:14" s="20" customFormat="1" ht="13.5" hidden="1" x14ac:dyDescent="0.45">
      <c r="D846" s="18"/>
      <c r="E846" s="18"/>
      <c r="F846" s="19"/>
      <c r="N846" s="47"/>
    </row>
    <row r="847" spans="4:14" s="20" customFormat="1" ht="13.5" hidden="1" x14ac:dyDescent="0.45">
      <c r="D847" s="18"/>
      <c r="E847" s="18"/>
      <c r="F847" s="19"/>
      <c r="N847" s="47"/>
    </row>
    <row r="848" spans="4:14" s="20" customFormat="1" ht="13.5" hidden="1" x14ac:dyDescent="0.45">
      <c r="D848" s="18"/>
      <c r="E848" s="18"/>
      <c r="F848" s="19"/>
      <c r="N848" s="47"/>
    </row>
    <row r="849" spans="4:14" s="20" customFormat="1" ht="13.5" hidden="1" x14ac:dyDescent="0.45">
      <c r="D849" s="18"/>
      <c r="E849" s="18"/>
      <c r="F849" s="19"/>
      <c r="N849" s="47"/>
    </row>
    <row r="850" spans="4:14" s="20" customFormat="1" ht="13.5" hidden="1" x14ac:dyDescent="0.45">
      <c r="D850" s="18"/>
      <c r="E850" s="18"/>
      <c r="F850" s="19"/>
      <c r="N850" s="47"/>
    </row>
    <row r="851" spans="4:14" s="20" customFormat="1" ht="13.5" hidden="1" x14ac:dyDescent="0.45">
      <c r="D851" s="18"/>
      <c r="E851" s="18"/>
      <c r="F851" s="19"/>
      <c r="N851" s="47"/>
    </row>
    <row r="852" spans="4:14" s="20" customFormat="1" ht="13.5" hidden="1" x14ac:dyDescent="0.45">
      <c r="D852" s="18"/>
      <c r="E852" s="18"/>
      <c r="F852" s="19"/>
      <c r="N852" s="47"/>
    </row>
    <row r="853" spans="4:14" s="20" customFormat="1" ht="13.5" hidden="1" x14ac:dyDescent="0.45">
      <c r="D853" s="18"/>
      <c r="E853" s="18"/>
      <c r="F853" s="19"/>
      <c r="N853" s="47"/>
    </row>
    <row r="854" spans="4:14" s="20" customFormat="1" ht="13.5" hidden="1" x14ac:dyDescent="0.45">
      <c r="D854" s="18"/>
      <c r="E854" s="18"/>
      <c r="F854" s="19"/>
      <c r="N854" s="47"/>
    </row>
    <row r="855" spans="4:14" s="20" customFormat="1" ht="13.5" hidden="1" x14ac:dyDescent="0.45">
      <c r="D855" s="18"/>
      <c r="E855" s="18"/>
      <c r="F855" s="19"/>
      <c r="N855" s="47"/>
    </row>
    <row r="856" spans="4:14" s="20" customFormat="1" ht="13.5" hidden="1" x14ac:dyDescent="0.45">
      <c r="D856" s="18"/>
      <c r="E856" s="18"/>
      <c r="F856" s="19"/>
      <c r="N856" s="47"/>
    </row>
    <row r="857" spans="4:14" s="20" customFormat="1" ht="13.5" hidden="1" x14ac:dyDescent="0.45">
      <c r="D857" s="18"/>
      <c r="E857" s="18"/>
      <c r="F857" s="19"/>
      <c r="N857" s="47"/>
    </row>
    <row r="858" spans="4:14" s="20" customFormat="1" ht="13.5" hidden="1" x14ac:dyDescent="0.45">
      <c r="D858" s="18"/>
      <c r="E858" s="18"/>
      <c r="F858" s="19"/>
      <c r="N858" s="47"/>
    </row>
    <row r="859" spans="4:14" s="20" customFormat="1" ht="13.5" hidden="1" x14ac:dyDescent="0.45">
      <c r="D859" s="18"/>
      <c r="E859" s="18"/>
      <c r="F859" s="19"/>
      <c r="N859" s="47"/>
    </row>
    <row r="860" spans="4:14" s="20" customFormat="1" ht="13.5" hidden="1" x14ac:dyDescent="0.45">
      <c r="D860" s="18"/>
      <c r="E860" s="18"/>
      <c r="F860" s="19"/>
      <c r="N860" s="47"/>
    </row>
    <row r="861" spans="4:14" s="20" customFormat="1" ht="13.5" hidden="1" x14ac:dyDescent="0.45">
      <c r="D861" s="18"/>
      <c r="E861" s="18"/>
      <c r="F861" s="19"/>
      <c r="N861" s="47"/>
    </row>
    <row r="862" spans="4:14" s="20" customFormat="1" ht="13.5" hidden="1" x14ac:dyDescent="0.45">
      <c r="D862" s="18"/>
      <c r="E862" s="18"/>
      <c r="F862" s="19"/>
      <c r="N862" s="47"/>
    </row>
    <row r="863" spans="4:14" s="20" customFormat="1" ht="13.5" hidden="1" x14ac:dyDescent="0.45">
      <c r="D863" s="18"/>
      <c r="E863" s="18"/>
      <c r="F863" s="19"/>
      <c r="N863" s="47"/>
    </row>
    <row r="864" spans="4:14" s="20" customFormat="1" ht="13.5" hidden="1" x14ac:dyDescent="0.45">
      <c r="D864" s="18"/>
      <c r="E864" s="18"/>
      <c r="F864" s="19"/>
      <c r="N864" s="47"/>
    </row>
    <row r="865" spans="4:14" s="20" customFormat="1" ht="13.5" hidden="1" x14ac:dyDescent="0.45">
      <c r="D865" s="18"/>
      <c r="E865" s="18"/>
      <c r="F865" s="19"/>
      <c r="N865" s="47"/>
    </row>
    <row r="866" spans="4:14" s="20" customFormat="1" ht="13.5" hidden="1" x14ac:dyDescent="0.45">
      <c r="D866" s="18"/>
      <c r="E866" s="18"/>
      <c r="F866" s="19"/>
      <c r="N866" s="47"/>
    </row>
    <row r="867" spans="4:14" s="20" customFormat="1" ht="13.5" hidden="1" x14ac:dyDescent="0.45">
      <c r="D867" s="18"/>
      <c r="E867" s="18"/>
      <c r="F867" s="19"/>
      <c r="N867" s="47"/>
    </row>
    <row r="868" spans="4:14" s="20" customFormat="1" ht="13.5" hidden="1" x14ac:dyDescent="0.45">
      <c r="D868" s="18"/>
      <c r="E868" s="18"/>
      <c r="F868" s="19"/>
      <c r="N868" s="47"/>
    </row>
    <row r="869" spans="4:14" s="20" customFormat="1" ht="13.5" hidden="1" x14ac:dyDescent="0.45">
      <c r="D869" s="18"/>
      <c r="E869" s="18"/>
      <c r="F869" s="19"/>
      <c r="N869" s="47"/>
    </row>
    <row r="870" spans="4:14" s="20" customFormat="1" ht="13.5" hidden="1" x14ac:dyDescent="0.45">
      <c r="D870" s="18"/>
      <c r="E870" s="18"/>
      <c r="F870" s="19"/>
      <c r="N870" s="47"/>
    </row>
    <row r="871" spans="4:14" s="20" customFormat="1" ht="13.5" hidden="1" x14ac:dyDescent="0.45">
      <c r="D871" s="18"/>
      <c r="E871" s="18"/>
      <c r="F871" s="19"/>
      <c r="N871" s="47"/>
    </row>
    <row r="872" spans="4:14" s="20" customFormat="1" ht="13.5" hidden="1" x14ac:dyDescent="0.45">
      <c r="D872" s="18"/>
      <c r="E872" s="18"/>
      <c r="F872" s="19"/>
      <c r="N872" s="47"/>
    </row>
    <row r="873" spans="4:14" s="20" customFormat="1" ht="13.5" hidden="1" x14ac:dyDescent="0.45">
      <c r="D873" s="18"/>
      <c r="E873" s="18"/>
      <c r="F873" s="19"/>
      <c r="N873" s="47"/>
    </row>
    <row r="874" spans="4:14" s="20" customFormat="1" ht="13.5" hidden="1" x14ac:dyDescent="0.45">
      <c r="D874" s="18"/>
      <c r="E874" s="18"/>
      <c r="F874" s="19"/>
      <c r="N874" s="47"/>
    </row>
    <row r="875" spans="4:14" s="20" customFormat="1" ht="13.5" hidden="1" x14ac:dyDescent="0.45">
      <c r="D875" s="18"/>
      <c r="E875" s="18"/>
      <c r="F875" s="19"/>
      <c r="N875" s="47"/>
    </row>
    <row r="876" spans="4:14" s="20" customFormat="1" ht="13.5" hidden="1" x14ac:dyDescent="0.45">
      <c r="D876" s="18"/>
      <c r="E876" s="18"/>
      <c r="F876" s="19"/>
      <c r="N876" s="47"/>
    </row>
    <row r="877" spans="4:14" s="20" customFormat="1" ht="13.5" hidden="1" x14ac:dyDescent="0.45">
      <c r="D877" s="18"/>
      <c r="E877" s="18"/>
      <c r="F877" s="19"/>
      <c r="N877" s="47"/>
    </row>
    <row r="878" spans="4:14" s="20" customFormat="1" ht="13.5" hidden="1" x14ac:dyDescent="0.45">
      <c r="D878" s="18"/>
      <c r="E878" s="18"/>
      <c r="F878" s="19"/>
      <c r="N878" s="47"/>
    </row>
    <row r="879" spans="4:14" s="20" customFormat="1" ht="13.5" hidden="1" x14ac:dyDescent="0.45">
      <c r="D879" s="18"/>
      <c r="E879" s="18"/>
      <c r="F879" s="19"/>
      <c r="N879" s="47"/>
    </row>
    <row r="880" spans="4:14" s="20" customFormat="1" ht="13.5" hidden="1" x14ac:dyDescent="0.45">
      <c r="D880" s="18"/>
      <c r="E880" s="18"/>
      <c r="F880" s="19"/>
      <c r="N880" s="47"/>
    </row>
    <row r="881" spans="4:14" s="20" customFormat="1" ht="13.5" hidden="1" x14ac:dyDescent="0.45">
      <c r="D881" s="18"/>
      <c r="E881" s="18"/>
      <c r="F881" s="19"/>
      <c r="N881" s="47"/>
    </row>
    <row r="882" spans="4:14" s="20" customFormat="1" ht="13.5" hidden="1" x14ac:dyDescent="0.45">
      <c r="D882" s="18"/>
      <c r="E882" s="18"/>
      <c r="F882" s="19"/>
      <c r="N882" s="47"/>
    </row>
    <row r="883" spans="4:14" s="20" customFormat="1" ht="13.5" hidden="1" x14ac:dyDescent="0.45">
      <c r="D883" s="18"/>
      <c r="E883" s="18"/>
      <c r="F883" s="19"/>
      <c r="N883" s="47"/>
    </row>
    <row r="884" spans="4:14" s="20" customFormat="1" ht="13.5" hidden="1" x14ac:dyDescent="0.45">
      <c r="D884" s="18"/>
      <c r="E884" s="18"/>
      <c r="F884" s="19"/>
      <c r="N884" s="47"/>
    </row>
    <row r="885" spans="4:14" s="20" customFormat="1" ht="13.5" hidden="1" x14ac:dyDescent="0.45">
      <c r="D885" s="18"/>
      <c r="E885" s="18"/>
      <c r="F885" s="19"/>
      <c r="N885" s="47"/>
    </row>
    <row r="886" spans="4:14" s="20" customFormat="1" ht="13.5" hidden="1" x14ac:dyDescent="0.45">
      <c r="D886" s="18"/>
      <c r="E886" s="18"/>
      <c r="F886" s="19"/>
      <c r="N886" s="47"/>
    </row>
    <row r="887" spans="4:14" s="20" customFormat="1" ht="13.5" hidden="1" x14ac:dyDescent="0.45">
      <c r="D887" s="18"/>
      <c r="E887" s="18"/>
      <c r="F887" s="19"/>
      <c r="N887" s="47"/>
    </row>
    <row r="888" spans="4:14" s="20" customFormat="1" ht="13.5" hidden="1" x14ac:dyDescent="0.45">
      <c r="D888" s="18"/>
      <c r="E888" s="18"/>
      <c r="F888" s="19"/>
      <c r="N888" s="47"/>
    </row>
    <row r="889" spans="4:14" s="20" customFormat="1" ht="13.5" hidden="1" x14ac:dyDescent="0.45">
      <c r="D889" s="18"/>
      <c r="E889" s="18"/>
      <c r="F889" s="19"/>
      <c r="N889" s="47"/>
    </row>
    <row r="890" spans="4:14" s="20" customFormat="1" ht="13.5" hidden="1" x14ac:dyDescent="0.45">
      <c r="D890" s="18"/>
      <c r="E890" s="18"/>
      <c r="F890" s="19"/>
      <c r="N890" s="47"/>
    </row>
    <row r="891" spans="4:14" s="20" customFormat="1" ht="13.5" hidden="1" x14ac:dyDescent="0.45">
      <c r="D891" s="18"/>
      <c r="E891" s="18"/>
      <c r="F891" s="19"/>
      <c r="N891" s="47"/>
    </row>
    <row r="892" spans="4:14" s="20" customFormat="1" ht="13.5" hidden="1" x14ac:dyDescent="0.45">
      <c r="D892" s="18"/>
      <c r="E892" s="18"/>
      <c r="F892" s="19"/>
      <c r="N892" s="47"/>
    </row>
    <row r="893" spans="4:14" s="20" customFormat="1" ht="13.5" hidden="1" x14ac:dyDescent="0.45">
      <c r="D893" s="18"/>
      <c r="E893" s="18"/>
      <c r="F893" s="19"/>
      <c r="N893" s="47"/>
    </row>
    <row r="894" spans="4:14" s="20" customFormat="1" ht="13.5" hidden="1" x14ac:dyDescent="0.45">
      <c r="D894" s="18"/>
      <c r="E894" s="18"/>
      <c r="F894" s="19"/>
      <c r="N894" s="47"/>
    </row>
    <row r="895" spans="4:14" s="20" customFormat="1" ht="13.5" hidden="1" x14ac:dyDescent="0.45">
      <c r="D895" s="18"/>
      <c r="E895" s="18"/>
      <c r="F895" s="19"/>
      <c r="N895" s="47"/>
    </row>
    <row r="896" spans="4:14" s="20" customFormat="1" ht="13.5" hidden="1" x14ac:dyDescent="0.45">
      <c r="D896" s="18"/>
      <c r="E896" s="18"/>
      <c r="F896" s="19"/>
      <c r="N896" s="47"/>
    </row>
    <row r="897" spans="4:14" s="20" customFormat="1" ht="13.5" hidden="1" x14ac:dyDescent="0.45">
      <c r="D897" s="18"/>
      <c r="E897" s="18"/>
      <c r="F897" s="19"/>
      <c r="N897" s="47"/>
    </row>
    <row r="898" spans="4:14" s="20" customFormat="1" ht="13.5" hidden="1" x14ac:dyDescent="0.45">
      <c r="D898" s="18"/>
      <c r="E898" s="18"/>
      <c r="F898" s="19"/>
      <c r="N898" s="47"/>
    </row>
    <row r="899" spans="4:14" s="20" customFormat="1" ht="13.5" hidden="1" x14ac:dyDescent="0.45">
      <c r="D899" s="18"/>
      <c r="E899" s="18"/>
      <c r="F899" s="19"/>
      <c r="N899" s="47"/>
    </row>
    <row r="900" spans="4:14" s="20" customFormat="1" ht="13.5" hidden="1" x14ac:dyDescent="0.45">
      <c r="D900" s="18"/>
      <c r="E900" s="18"/>
      <c r="F900" s="19"/>
      <c r="N900" s="47"/>
    </row>
    <row r="901" spans="4:14" s="20" customFormat="1" ht="13.5" hidden="1" x14ac:dyDescent="0.45">
      <c r="D901" s="18"/>
      <c r="E901" s="18"/>
      <c r="F901" s="19"/>
      <c r="N901" s="47"/>
    </row>
    <row r="902" spans="4:14" s="20" customFormat="1" ht="13.5" hidden="1" x14ac:dyDescent="0.45">
      <c r="D902" s="18"/>
      <c r="E902" s="18"/>
      <c r="F902" s="19"/>
      <c r="N902" s="47"/>
    </row>
    <row r="903" spans="4:14" s="20" customFormat="1" ht="13.5" hidden="1" x14ac:dyDescent="0.45">
      <c r="D903" s="18"/>
      <c r="E903" s="18"/>
      <c r="F903" s="19"/>
      <c r="N903" s="47"/>
    </row>
    <row r="904" spans="4:14" s="20" customFormat="1" ht="13.5" hidden="1" x14ac:dyDescent="0.45">
      <c r="D904" s="18"/>
      <c r="E904" s="18"/>
      <c r="F904" s="19"/>
      <c r="N904" s="47"/>
    </row>
    <row r="905" spans="4:14" s="20" customFormat="1" ht="13.5" hidden="1" x14ac:dyDescent="0.45">
      <c r="D905" s="18"/>
      <c r="E905" s="18"/>
      <c r="F905" s="19"/>
      <c r="N905" s="47"/>
    </row>
    <row r="906" spans="4:14" s="20" customFormat="1" ht="13.5" hidden="1" x14ac:dyDescent="0.45">
      <c r="D906" s="18"/>
      <c r="E906" s="18"/>
      <c r="F906" s="19"/>
      <c r="N906" s="47"/>
    </row>
    <row r="907" spans="4:14" s="20" customFormat="1" ht="13.5" hidden="1" x14ac:dyDescent="0.45">
      <c r="D907" s="18"/>
      <c r="E907" s="18"/>
      <c r="F907" s="19"/>
      <c r="N907" s="47"/>
    </row>
    <row r="908" spans="4:14" s="20" customFormat="1" ht="13.5" hidden="1" x14ac:dyDescent="0.45">
      <c r="D908" s="18"/>
      <c r="E908" s="18"/>
      <c r="F908" s="19"/>
      <c r="N908" s="47"/>
    </row>
    <row r="909" spans="4:14" s="20" customFormat="1" ht="13.5" hidden="1" x14ac:dyDescent="0.45">
      <c r="D909" s="18"/>
      <c r="E909" s="18"/>
      <c r="F909" s="19"/>
      <c r="N909" s="47"/>
    </row>
    <row r="910" spans="4:14" s="20" customFormat="1" ht="13.5" hidden="1" x14ac:dyDescent="0.45">
      <c r="D910" s="18"/>
      <c r="E910" s="18"/>
      <c r="F910" s="19"/>
      <c r="N910" s="47"/>
    </row>
    <row r="911" spans="4:14" s="20" customFormat="1" ht="13.5" hidden="1" x14ac:dyDescent="0.45">
      <c r="D911" s="18"/>
      <c r="E911" s="18"/>
      <c r="F911" s="19"/>
      <c r="N911" s="47"/>
    </row>
    <row r="912" spans="4:14" s="20" customFormat="1" ht="13.5" hidden="1" x14ac:dyDescent="0.45">
      <c r="D912" s="18"/>
      <c r="E912" s="18"/>
      <c r="F912" s="19"/>
      <c r="N912" s="47"/>
    </row>
    <row r="913" spans="4:14" s="20" customFormat="1" ht="13.5" hidden="1" x14ac:dyDescent="0.45">
      <c r="D913" s="18"/>
      <c r="E913" s="18"/>
      <c r="F913" s="19"/>
      <c r="N913" s="47"/>
    </row>
    <row r="914" spans="4:14" s="20" customFormat="1" ht="13.5" hidden="1" x14ac:dyDescent="0.45">
      <c r="D914" s="18"/>
      <c r="E914" s="18"/>
      <c r="F914" s="19"/>
      <c r="N914" s="47"/>
    </row>
    <row r="915" spans="4:14" s="20" customFormat="1" ht="13.5" hidden="1" x14ac:dyDescent="0.45">
      <c r="D915" s="18"/>
      <c r="E915" s="18"/>
      <c r="F915" s="19"/>
      <c r="N915" s="47"/>
    </row>
    <row r="916" spans="4:14" s="20" customFormat="1" ht="13.5" hidden="1" x14ac:dyDescent="0.45">
      <c r="D916" s="18"/>
      <c r="E916" s="18"/>
      <c r="F916" s="19"/>
      <c r="N916" s="47"/>
    </row>
    <row r="917" spans="4:14" s="20" customFormat="1" ht="13.5" hidden="1" x14ac:dyDescent="0.45">
      <c r="D917" s="18"/>
      <c r="E917" s="18"/>
      <c r="F917" s="19"/>
      <c r="N917" s="47"/>
    </row>
    <row r="918" spans="4:14" s="20" customFormat="1" ht="13.5" hidden="1" x14ac:dyDescent="0.45">
      <c r="D918" s="18"/>
      <c r="E918" s="18"/>
      <c r="F918" s="19"/>
      <c r="N918" s="47"/>
    </row>
    <row r="919" spans="4:14" s="20" customFormat="1" ht="13.5" hidden="1" x14ac:dyDescent="0.45">
      <c r="D919" s="18"/>
      <c r="E919" s="18"/>
      <c r="F919" s="19"/>
      <c r="N919" s="47"/>
    </row>
    <row r="920" spans="4:14" s="20" customFormat="1" ht="13.5" hidden="1" x14ac:dyDescent="0.45">
      <c r="D920" s="18"/>
      <c r="E920" s="18"/>
      <c r="F920" s="19"/>
      <c r="N920" s="47"/>
    </row>
    <row r="921" spans="4:14" s="20" customFormat="1" ht="13.5" hidden="1" x14ac:dyDescent="0.45">
      <c r="D921" s="18"/>
      <c r="E921" s="18"/>
      <c r="F921" s="19"/>
      <c r="N921" s="47"/>
    </row>
    <row r="922" spans="4:14" s="20" customFormat="1" ht="13.5" hidden="1" x14ac:dyDescent="0.45">
      <c r="D922" s="18"/>
      <c r="E922" s="18"/>
      <c r="F922" s="19"/>
      <c r="N922" s="47"/>
    </row>
    <row r="923" spans="4:14" s="20" customFormat="1" ht="13.5" hidden="1" x14ac:dyDescent="0.45">
      <c r="D923" s="18"/>
      <c r="E923" s="18"/>
      <c r="F923" s="19"/>
      <c r="N923" s="47"/>
    </row>
    <row r="924" spans="4:14" s="20" customFormat="1" ht="13.5" hidden="1" x14ac:dyDescent="0.45">
      <c r="D924" s="18"/>
      <c r="E924" s="18"/>
      <c r="F924" s="19"/>
      <c r="N924" s="47"/>
    </row>
    <row r="925" spans="4:14" s="20" customFormat="1" ht="13.5" hidden="1" x14ac:dyDescent="0.45">
      <c r="D925" s="18"/>
      <c r="E925" s="18"/>
      <c r="F925" s="19"/>
      <c r="N925" s="47"/>
    </row>
    <row r="926" spans="4:14" s="20" customFormat="1" ht="13.5" hidden="1" x14ac:dyDescent="0.45">
      <c r="D926" s="18"/>
      <c r="E926" s="18"/>
      <c r="F926" s="19"/>
      <c r="N926" s="47"/>
    </row>
    <row r="927" spans="4:14" s="20" customFormat="1" ht="13.5" hidden="1" x14ac:dyDescent="0.45">
      <c r="D927" s="18"/>
      <c r="E927" s="18"/>
      <c r="F927" s="19"/>
      <c r="N927" s="47"/>
    </row>
    <row r="928" spans="4:14" s="20" customFormat="1" ht="13.5" hidden="1" x14ac:dyDescent="0.45">
      <c r="D928" s="18"/>
      <c r="E928" s="18"/>
      <c r="F928" s="19"/>
      <c r="N928" s="47"/>
    </row>
    <row r="929" spans="4:14" s="20" customFormat="1" ht="13.5" hidden="1" x14ac:dyDescent="0.45">
      <c r="D929" s="18"/>
      <c r="E929" s="18"/>
      <c r="F929" s="19"/>
      <c r="N929" s="47"/>
    </row>
    <row r="930" spans="4:14" s="20" customFormat="1" ht="13.5" hidden="1" x14ac:dyDescent="0.45">
      <c r="D930" s="18"/>
      <c r="E930" s="18"/>
      <c r="F930" s="19"/>
      <c r="N930" s="47"/>
    </row>
    <row r="931" spans="4:14" s="20" customFormat="1" ht="13.5" hidden="1" x14ac:dyDescent="0.45">
      <c r="D931" s="18"/>
      <c r="E931" s="18"/>
      <c r="F931" s="19"/>
      <c r="N931" s="47"/>
    </row>
    <row r="932" spans="4:14" s="20" customFormat="1" ht="13.5" hidden="1" x14ac:dyDescent="0.45">
      <c r="D932" s="18"/>
      <c r="E932" s="18"/>
      <c r="F932" s="19"/>
      <c r="N932" s="47"/>
    </row>
    <row r="933" spans="4:14" s="20" customFormat="1" ht="13.5" hidden="1" x14ac:dyDescent="0.45">
      <c r="D933" s="18"/>
      <c r="E933" s="18"/>
      <c r="F933" s="19"/>
      <c r="N933" s="47"/>
    </row>
    <row r="934" spans="4:14" s="20" customFormat="1" ht="13.5" hidden="1" x14ac:dyDescent="0.45">
      <c r="D934" s="18"/>
      <c r="E934" s="18"/>
      <c r="F934" s="19"/>
      <c r="N934" s="47"/>
    </row>
    <row r="935" spans="4:14" s="20" customFormat="1" ht="13.5" hidden="1" x14ac:dyDescent="0.45">
      <c r="D935" s="18"/>
      <c r="E935" s="18"/>
      <c r="F935" s="19"/>
      <c r="N935" s="47"/>
    </row>
    <row r="936" spans="4:14" s="20" customFormat="1" ht="13.5" hidden="1" x14ac:dyDescent="0.45">
      <c r="D936" s="18"/>
      <c r="E936" s="18"/>
      <c r="F936" s="19"/>
      <c r="N936" s="47"/>
    </row>
    <row r="937" spans="4:14" s="20" customFormat="1" ht="13.5" hidden="1" x14ac:dyDescent="0.45">
      <c r="D937" s="18"/>
      <c r="E937" s="18"/>
      <c r="F937" s="19"/>
      <c r="N937" s="47"/>
    </row>
    <row r="938" spans="4:14" s="20" customFormat="1" ht="13.5" hidden="1" x14ac:dyDescent="0.45">
      <c r="D938" s="18"/>
      <c r="E938" s="18"/>
      <c r="F938" s="19"/>
      <c r="N938" s="47"/>
    </row>
    <row r="939" spans="4:14" s="20" customFormat="1" ht="13.5" hidden="1" x14ac:dyDescent="0.45">
      <c r="D939" s="18"/>
      <c r="E939" s="18"/>
      <c r="F939" s="19"/>
      <c r="N939" s="47"/>
    </row>
    <row r="940" spans="4:14" s="20" customFormat="1" ht="13.5" hidden="1" x14ac:dyDescent="0.45">
      <c r="D940" s="18"/>
      <c r="E940" s="18"/>
      <c r="F940" s="19"/>
      <c r="N940" s="47"/>
    </row>
    <row r="941" spans="4:14" s="20" customFormat="1" ht="13.5" hidden="1" x14ac:dyDescent="0.45">
      <c r="D941" s="18"/>
      <c r="E941" s="18"/>
      <c r="F941" s="19"/>
      <c r="N941" s="47"/>
    </row>
    <row r="942" spans="4:14" s="20" customFormat="1" ht="13.5" hidden="1" x14ac:dyDescent="0.45">
      <c r="D942" s="18"/>
      <c r="E942" s="18"/>
      <c r="F942" s="19"/>
      <c r="N942" s="47"/>
    </row>
    <row r="943" spans="4:14" s="20" customFormat="1" ht="13.5" hidden="1" x14ac:dyDescent="0.45">
      <c r="D943" s="18"/>
      <c r="E943" s="18"/>
      <c r="F943" s="19"/>
      <c r="N943" s="47"/>
    </row>
    <row r="944" spans="4:14" s="20" customFormat="1" ht="13.5" hidden="1" x14ac:dyDescent="0.45">
      <c r="D944" s="18"/>
      <c r="E944" s="18"/>
      <c r="F944" s="19"/>
      <c r="N944" s="47"/>
    </row>
    <row r="945" spans="4:14" s="20" customFormat="1" ht="13.5" hidden="1" x14ac:dyDescent="0.45">
      <c r="D945" s="18"/>
      <c r="E945" s="18"/>
      <c r="F945" s="19"/>
      <c r="N945" s="47"/>
    </row>
    <row r="946" spans="4:14" s="20" customFormat="1" ht="13.5" hidden="1" x14ac:dyDescent="0.45">
      <c r="D946" s="18"/>
      <c r="E946" s="18"/>
      <c r="F946" s="19"/>
      <c r="N946" s="47"/>
    </row>
    <row r="947" spans="4:14" s="20" customFormat="1" ht="13.5" hidden="1" x14ac:dyDescent="0.45">
      <c r="D947" s="18"/>
      <c r="E947" s="18"/>
      <c r="F947" s="19"/>
      <c r="N947" s="47"/>
    </row>
    <row r="948" spans="4:14" s="20" customFormat="1" ht="13.5" hidden="1" x14ac:dyDescent="0.45">
      <c r="D948" s="18"/>
      <c r="E948" s="18"/>
      <c r="F948" s="19"/>
      <c r="N948" s="47"/>
    </row>
    <row r="949" spans="4:14" s="20" customFormat="1" ht="13.5" hidden="1" x14ac:dyDescent="0.45">
      <c r="D949" s="18"/>
      <c r="E949" s="18"/>
      <c r="F949" s="19"/>
      <c r="N949" s="47"/>
    </row>
    <row r="950" spans="4:14" s="20" customFormat="1" ht="13.5" hidden="1" x14ac:dyDescent="0.45">
      <c r="D950" s="18"/>
      <c r="E950" s="18"/>
      <c r="F950" s="19"/>
      <c r="N950" s="47"/>
    </row>
    <row r="951" spans="4:14" s="20" customFormat="1" ht="13.5" hidden="1" x14ac:dyDescent="0.45">
      <c r="D951" s="18"/>
      <c r="E951" s="18"/>
      <c r="F951" s="19"/>
      <c r="N951" s="47"/>
    </row>
    <row r="952" spans="4:14" s="20" customFormat="1" ht="13.5" hidden="1" x14ac:dyDescent="0.45">
      <c r="D952" s="18"/>
      <c r="E952" s="18"/>
      <c r="F952" s="19"/>
      <c r="N952" s="47"/>
    </row>
    <row r="953" spans="4:14" s="20" customFormat="1" ht="13.5" hidden="1" x14ac:dyDescent="0.45">
      <c r="D953" s="18"/>
      <c r="E953" s="18"/>
      <c r="F953" s="19"/>
      <c r="N953" s="47"/>
    </row>
    <row r="954" spans="4:14" s="20" customFormat="1" ht="13.5" hidden="1" x14ac:dyDescent="0.45">
      <c r="D954" s="18"/>
      <c r="E954" s="18"/>
      <c r="F954" s="19"/>
      <c r="N954" s="47"/>
    </row>
    <row r="955" spans="4:14" s="20" customFormat="1" ht="13.5" hidden="1" x14ac:dyDescent="0.45">
      <c r="D955" s="18"/>
      <c r="E955" s="18"/>
      <c r="F955" s="19"/>
      <c r="N955" s="47"/>
    </row>
    <row r="956" spans="4:14" s="20" customFormat="1" ht="13.5" hidden="1" x14ac:dyDescent="0.45">
      <c r="D956" s="18"/>
      <c r="E956" s="18"/>
      <c r="F956" s="19"/>
      <c r="N956" s="47"/>
    </row>
    <row r="957" spans="4:14" s="20" customFormat="1" ht="13.5" hidden="1" x14ac:dyDescent="0.45">
      <c r="D957" s="18"/>
      <c r="E957" s="18"/>
      <c r="F957" s="19"/>
      <c r="N957" s="47"/>
    </row>
    <row r="958" spans="4:14" s="20" customFormat="1" ht="13.5" hidden="1" x14ac:dyDescent="0.45">
      <c r="D958" s="18"/>
      <c r="E958" s="18"/>
      <c r="F958" s="19"/>
      <c r="N958" s="47"/>
    </row>
    <row r="959" spans="4:14" s="20" customFormat="1" ht="13.5" hidden="1" x14ac:dyDescent="0.45">
      <c r="D959" s="18"/>
      <c r="E959" s="18"/>
      <c r="F959" s="19"/>
      <c r="N959" s="47"/>
    </row>
    <row r="960" spans="4:14" s="20" customFormat="1" ht="13.5" hidden="1" x14ac:dyDescent="0.45">
      <c r="D960" s="18"/>
      <c r="E960" s="18"/>
      <c r="F960" s="19"/>
      <c r="N960" s="47"/>
    </row>
    <row r="961" spans="4:14" s="20" customFormat="1" ht="13.5" hidden="1" x14ac:dyDescent="0.45">
      <c r="D961" s="18"/>
      <c r="E961" s="18"/>
      <c r="F961" s="19"/>
      <c r="N961" s="47"/>
    </row>
    <row r="962" spans="4:14" s="20" customFormat="1" ht="13.5" hidden="1" x14ac:dyDescent="0.45">
      <c r="D962" s="18"/>
      <c r="E962" s="18"/>
      <c r="F962" s="19"/>
      <c r="N962" s="47"/>
    </row>
    <row r="963" spans="4:14" s="20" customFormat="1" ht="13.5" hidden="1" x14ac:dyDescent="0.45">
      <c r="D963" s="18"/>
      <c r="E963" s="18"/>
      <c r="F963" s="19"/>
      <c r="N963" s="47"/>
    </row>
    <row r="964" spans="4:14" s="20" customFormat="1" ht="13.5" hidden="1" x14ac:dyDescent="0.45">
      <c r="D964" s="18"/>
      <c r="E964" s="18"/>
      <c r="F964" s="19"/>
      <c r="N964" s="47"/>
    </row>
    <row r="965" spans="4:14" s="20" customFormat="1" ht="13.5" hidden="1" x14ac:dyDescent="0.45">
      <c r="D965" s="18"/>
      <c r="E965" s="18"/>
      <c r="F965" s="19"/>
      <c r="N965" s="47"/>
    </row>
    <row r="966" spans="4:14" s="20" customFormat="1" ht="13.5" hidden="1" x14ac:dyDescent="0.45">
      <c r="D966" s="18"/>
      <c r="E966" s="18"/>
      <c r="F966" s="19"/>
      <c r="N966" s="47"/>
    </row>
    <row r="967" spans="4:14" s="20" customFormat="1" ht="13.5" hidden="1" x14ac:dyDescent="0.45">
      <c r="D967" s="18"/>
      <c r="E967" s="18"/>
      <c r="F967" s="19"/>
      <c r="N967" s="47"/>
    </row>
    <row r="968" spans="4:14" s="20" customFormat="1" ht="13.5" hidden="1" x14ac:dyDescent="0.45">
      <c r="D968" s="18"/>
      <c r="E968" s="18"/>
      <c r="F968" s="19"/>
      <c r="N968" s="47"/>
    </row>
    <row r="969" spans="4:14" s="20" customFormat="1" ht="13.5" hidden="1" x14ac:dyDescent="0.45">
      <c r="D969" s="18"/>
      <c r="E969" s="18"/>
      <c r="F969" s="19"/>
      <c r="N969" s="47"/>
    </row>
    <row r="970" spans="4:14" s="20" customFormat="1" ht="13.5" hidden="1" x14ac:dyDescent="0.45">
      <c r="D970" s="18"/>
      <c r="E970" s="18"/>
      <c r="F970" s="19"/>
      <c r="N970" s="47"/>
    </row>
    <row r="971" spans="4:14" s="20" customFormat="1" ht="13.5" hidden="1" x14ac:dyDescent="0.45">
      <c r="D971" s="18"/>
      <c r="E971" s="18"/>
      <c r="F971" s="19"/>
      <c r="N971" s="47"/>
    </row>
    <row r="972" spans="4:14" s="20" customFormat="1" ht="13.5" hidden="1" x14ac:dyDescent="0.45">
      <c r="D972" s="18"/>
      <c r="E972" s="18"/>
      <c r="F972" s="19"/>
      <c r="N972" s="47"/>
    </row>
    <row r="973" spans="4:14" s="20" customFormat="1" ht="13.5" hidden="1" x14ac:dyDescent="0.45">
      <c r="D973" s="18"/>
      <c r="E973" s="18"/>
      <c r="F973" s="19"/>
      <c r="N973" s="47"/>
    </row>
    <row r="974" spans="4:14" s="20" customFormat="1" ht="13.5" hidden="1" x14ac:dyDescent="0.45">
      <c r="D974" s="18"/>
      <c r="E974" s="18"/>
      <c r="F974" s="19"/>
      <c r="N974" s="47"/>
    </row>
    <row r="975" spans="4:14" s="20" customFormat="1" ht="13.5" hidden="1" x14ac:dyDescent="0.45">
      <c r="D975" s="18"/>
      <c r="E975" s="18"/>
      <c r="F975" s="19"/>
      <c r="N975" s="47"/>
    </row>
    <row r="976" spans="4:14" s="20" customFormat="1" ht="13.5" hidden="1" x14ac:dyDescent="0.45">
      <c r="D976" s="18"/>
      <c r="E976" s="18"/>
      <c r="F976" s="19"/>
      <c r="N976" s="47"/>
    </row>
    <row r="977" spans="4:14" s="20" customFormat="1" ht="13.5" hidden="1" x14ac:dyDescent="0.45">
      <c r="D977" s="18"/>
      <c r="E977" s="18"/>
      <c r="F977" s="19"/>
      <c r="N977" s="47"/>
    </row>
    <row r="978" spans="4:14" s="20" customFormat="1" ht="13.5" hidden="1" x14ac:dyDescent="0.45">
      <c r="D978" s="18"/>
      <c r="E978" s="18"/>
      <c r="F978" s="19"/>
      <c r="N978" s="47"/>
    </row>
    <row r="979" spans="4:14" s="20" customFormat="1" ht="13.5" hidden="1" x14ac:dyDescent="0.45">
      <c r="D979" s="18"/>
      <c r="E979" s="18"/>
      <c r="F979" s="19"/>
      <c r="N979" s="47"/>
    </row>
    <row r="980" spans="4:14" s="20" customFormat="1" ht="13.5" hidden="1" x14ac:dyDescent="0.45">
      <c r="D980" s="18"/>
      <c r="E980" s="18"/>
      <c r="F980" s="19"/>
      <c r="N980" s="47"/>
    </row>
    <row r="981" spans="4:14" s="20" customFormat="1" ht="13.5" hidden="1" x14ac:dyDescent="0.45">
      <c r="D981" s="18"/>
      <c r="E981" s="18"/>
      <c r="F981" s="19"/>
      <c r="N981" s="47"/>
    </row>
    <row r="982" spans="4:14" s="20" customFormat="1" ht="13.5" hidden="1" x14ac:dyDescent="0.45">
      <c r="D982" s="18"/>
      <c r="E982" s="18"/>
      <c r="F982" s="19"/>
      <c r="N982" s="47"/>
    </row>
    <row r="983" spans="4:14" s="20" customFormat="1" ht="13.5" hidden="1" x14ac:dyDescent="0.45">
      <c r="D983" s="18"/>
      <c r="E983" s="18"/>
      <c r="F983" s="19"/>
      <c r="N983" s="47"/>
    </row>
    <row r="984" spans="4:14" s="20" customFormat="1" ht="13.5" hidden="1" x14ac:dyDescent="0.45">
      <c r="D984" s="18"/>
      <c r="E984" s="18"/>
      <c r="F984" s="19"/>
      <c r="N984" s="47"/>
    </row>
    <row r="985" spans="4:14" s="20" customFormat="1" ht="13.5" hidden="1" x14ac:dyDescent="0.45">
      <c r="D985" s="18"/>
      <c r="E985" s="18"/>
      <c r="F985" s="19"/>
      <c r="N985" s="47"/>
    </row>
    <row r="986" spans="4:14" s="20" customFormat="1" ht="13.5" hidden="1" x14ac:dyDescent="0.45">
      <c r="D986" s="18"/>
      <c r="E986" s="18"/>
      <c r="F986" s="19"/>
      <c r="N986" s="47"/>
    </row>
    <row r="987" spans="4:14" s="20" customFormat="1" ht="13.5" hidden="1" x14ac:dyDescent="0.45">
      <c r="D987" s="18"/>
      <c r="E987" s="18"/>
      <c r="F987" s="19"/>
      <c r="N987" s="47"/>
    </row>
    <row r="988" spans="4:14" s="20" customFormat="1" ht="13.5" hidden="1" x14ac:dyDescent="0.45">
      <c r="D988" s="18"/>
      <c r="E988" s="18"/>
      <c r="F988" s="19"/>
      <c r="N988" s="47"/>
    </row>
    <row r="989" spans="4:14" s="20" customFormat="1" ht="13.5" hidden="1" x14ac:dyDescent="0.45">
      <c r="D989" s="18"/>
      <c r="E989" s="18"/>
      <c r="F989" s="19"/>
      <c r="N989" s="47"/>
    </row>
    <row r="990" spans="4:14" s="20" customFormat="1" ht="13.5" hidden="1" x14ac:dyDescent="0.45">
      <c r="D990" s="18"/>
      <c r="E990" s="18"/>
      <c r="F990" s="19"/>
      <c r="N990" s="47"/>
    </row>
    <row r="991" spans="4:14" s="20" customFormat="1" ht="13.5" hidden="1" x14ac:dyDescent="0.45">
      <c r="D991" s="18"/>
      <c r="E991" s="18"/>
      <c r="F991" s="19"/>
      <c r="N991" s="47"/>
    </row>
    <row r="992" spans="4:14" s="20" customFormat="1" ht="13.5" hidden="1" x14ac:dyDescent="0.45">
      <c r="D992" s="18"/>
      <c r="E992" s="18"/>
      <c r="F992" s="19"/>
      <c r="N992" s="47"/>
    </row>
    <row r="993" spans="4:14" s="20" customFormat="1" ht="13.5" hidden="1" x14ac:dyDescent="0.45">
      <c r="D993" s="18"/>
      <c r="E993" s="18"/>
      <c r="F993" s="19"/>
      <c r="N993" s="47"/>
    </row>
    <row r="994" spans="4:14" s="20" customFormat="1" ht="13.5" hidden="1" x14ac:dyDescent="0.45">
      <c r="D994" s="18"/>
      <c r="E994" s="18"/>
      <c r="F994" s="19"/>
      <c r="N994" s="47"/>
    </row>
    <row r="995" spans="4:14" s="20" customFormat="1" ht="13.5" hidden="1" x14ac:dyDescent="0.45">
      <c r="D995" s="18"/>
      <c r="E995" s="18"/>
      <c r="F995" s="19"/>
      <c r="N995" s="47"/>
    </row>
    <row r="996" spans="4:14" s="20" customFormat="1" ht="13.5" hidden="1" x14ac:dyDescent="0.45">
      <c r="D996" s="18"/>
      <c r="E996" s="18"/>
      <c r="F996" s="19"/>
      <c r="N996" s="47"/>
    </row>
    <row r="997" spans="4:14" s="20" customFormat="1" ht="13.5" hidden="1" x14ac:dyDescent="0.45">
      <c r="D997" s="18"/>
      <c r="E997" s="18"/>
      <c r="F997" s="19"/>
      <c r="N997" s="47"/>
    </row>
    <row r="998" spans="4:14" s="20" customFormat="1" ht="13.5" hidden="1" x14ac:dyDescent="0.45">
      <c r="D998" s="18"/>
      <c r="E998" s="18"/>
      <c r="F998" s="19"/>
      <c r="N998" s="47"/>
    </row>
    <row r="999" spans="4:14" s="20" customFormat="1" ht="13.5" hidden="1" x14ac:dyDescent="0.45">
      <c r="D999" s="18"/>
      <c r="E999" s="18"/>
      <c r="F999" s="19"/>
      <c r="N999" s="47"/>
    </row>
    <row r="1000" spans="4:14" s="20" customFormat="1" ht="13.5" hidden="1" x14ac:dyDescent="0.45">
      <c r="D1000" s="18"/>
      <c r="E1000" s="18"/>
      <c r="F1000" s="19"/>
      <c r="N1000" s="47"/>
    </row>
    <row r="1001" spans="4:14" s="20" customFormat="1" ht="13.5" hidden="1" x14ac:dyDescent="0.45">
      <c r="D1001" s="18"/>
      <c r="E1001" s="18"/>
      <c r="F1001" s="19"/>
      <c r="N1001" s="47"/>
    </row>
    <row r="1002" spans="4:14" s="20" customFormat="1" ht="13.5" hidden="1" x14ac:dyDescent="0.45">
      <c r="D1002" s="18"/>
      <c r="E1002" s="18"/>
      <c r="F1002" s="19"/>
      <c r="N1002" s="47"/>
    </row>
    <row r="1003" spans="4:14" s="20" customFormat="1" ht="13.5" hidden="1" x14ac:dyDescent="0.45">
      <c r="D1003" s="18"/>
      <c r="E1003" s="18"/>
      <c r="F1003" s="19"/>
      <c r="N1003" s="47"/>
    </row>
    <row r="1004" spans="4:14" s="20" customFormat="1" ht="13.5" hidden="1" x14ac:dyDescent="0.45">
      <c r="D1004" s="18"/>
      <c r="E1004" s="18"/>
      <c r="F1004" s="19"/>
      <c r="N1004" s="47"/>
    </row>
    <row r="1005" spans="4:14" s="20" customFormat="1" ht="13.5" hidden="1" x14ac:dyDescent="0.45">
      <c r="D1005" s="18"/>
      <c r="E1005" s="18"/>
      <c r="F1005" s="19"/>
      <c r="N1005" s="47"/>
    </row>
    <row r="1006" spans="4:14" s="20" customFormat="1" ht="13.5" hidden="1" x14ac:dyDescent="0.45">
      <c r="D1006" s="18"/>
      <c r="E1006" s="18"/>
      <c r="F1006" s="19"/>
      <c r="N1006" s="47"/>
    </row>
    <row r="1007" spans="4:14" s="20" customFormat="1" ht="13.5" hidden="1" x14ac:dyDescent="0.45">
      <c r="D1007" s="18"/>
      <c r="E1007" s="18"/>
      <c r="F1007" s="19"/>
      <c r="N1007" s="47"/>
    </row>
    <row r="1008" spans="4:14" s="20" customFormat="1" ht="13.5" hidden="1" x14ac:dyDescent="0.45">
      <c r="D1008" s="18"/>
      <c r="E1008" s="18"/>
      <c r="F1008" s="19"/>
      <c r="N1008" s="47"/>
    </row>
    <row r="1009" spans="4:14" s="20" customFormat="1" ht="13.5" hidden="1" x14ac:dyDescent="0.45">
      <c r="D1009" s="18"/>
      <c r="E1009" s="18"/>
      <c r="F1009" s="19"/>
      <c r="N1009" s="47"/>
    </row>
    <row r="1010" spans="4:14" s="20" customFormat="1" ht="13.5" hidden="1" x14ac:dyDescent="0.45">
      <c r="D1010" s="18"/>
      <c r="E1010" s="18"/>
      <c r="F1010" s="19"/>
      <c r="N1010" s="47"/>
    </row>
    <row r="1011" spans="4:14" s="20" customFormat="1" ht="13.5" hidden="1" x14ac:dyDescent="0.45">
      <c r="D1011" s="18"/>
      <c r="E1011" s="18"/>
      <c r="F1011" s="19"/>
      <c r="N1011" s="47"/>
    </row>
    <row r="1012" spans="4:14" s="20" customFormat="1" ht="13.5" hidden="1" x14ac:dyDescent="0.45">
      <c r="D1012" s="18"/>
      <c r="E1012" s="18"/>
      <c r="F1012" s="19"/>
      <c r="N1012" s="47"/>
    </row>
    <row r="1013" spans="4:14" s="20" customFormat="1" ht="13.5" hidden="1" x14ac:dyDescent="0.45">
      <c r="D1013" s="18"/>
      <c r="E1013" s="18"/>
      <c r="F1013" s="19"/>
      <c r="N1013" s="47"/>
    </row>
    <row r="1014" spans="4:14" s="20" customFormat="1" ht="13.5" hidden="1" x14ac:dyDescent="0.45">
      <c r="D1014" s="18"/>
      <c r="E1014" s="18"/>
      <c r="F1014" s="19"/>
      <c r="N1014" s="47"/>
    </row>
    <row r="1015" spans="4:14" s="20" customFormat="1" ht="13.5" hidden="1" x14ac:dyDescent="0.45">
      <c r="D1015" s="18"/>
      <c r="E1015" s="18"/>
      <c r="F1015" s="19"/>
      <c r="N1015" s="47"/>
    </row>
    <row r="1016" spans="4:14" s="20" customFormat="1" ht="13.5" hidden="1" x14ac:dyDescent="0.45">
      <c r="D1016" s="18"/>
      <c r="E1016" s="18"/>
      <c r="F1016" s="19"/>
      <c r="N1016" s="47"/>
    </row>
    <row r="1017" spans="4:14" s="20" customFormat="1" ht="13.5" hidden="1" x14ac:dyDescent="0.45">
      <c r="D1017" s="18"/>
      <c r="E1017" s="18"/>
      <c r="F1017" s="19"/>
      <c r="N1017" s="47"/>
    </row>
    <row r="1018" spans="4:14" s="20" customFormat="1" ht="13.5" hidden="1" x14ac:dyDescent="0.45">
      <c r="D1018" s="18"/>
      <c r="E1018" s="18"/>
      <c r="F1018" s="19"/>
      <c r="N1018" s="47"/>
    </row>
    <row r="1019" spans="4:14" s="20" customFormat="1" ht="13.5" hidden="1" x14ac:dyDescent="0.45">
      <c r="D1019" s="18"/>
      <c r="E1019" s="18"/>
      <c r="F1019" s="19"/>
      <c r="N1019" s="47"/>
    </row>
    <row r="1020" spans="4:14" s="20" customFormat="1" ht="13.5" hidden="1" x14ac:dyDescent="0.45">
      <c r="D1020" s="18"/>
      <c r="E1020" s="18"/>
      <c r="F1020" s="19"/>
      <c r="N1020" s="47"/>
    </row>
    <row r="1021" spans="4:14" s="20" customFormat="1" ht="13.5" hidden="1" x14ac:dyDescent="0.45">
      <c r="D1021" s="18"/>
      <c r="E1021" s="18"/>
      <c r="F1021" s="19"/>
      <c r="N1021" s="47"/>
    </row>
    <row r="1022" spans="4:14" s="20" customFormat="1" ht="13.5" hidden="1" x14ac:dyDescent="0.45">
      <c r="D1022" s="18"/>
      <c r="E1022" s="18"/>
      <c r="F1022" s="19"/>
      <c r="N1022" s="47"/>
    </row>
    <row r="1023" spans="4:14" s="20" customFormat="1" ht="13.5" hidden="1" x14ac:dyDescent="0.45">
      <c r="D1023" s="18"/>
      <c r="E1023" s="18"/>
      <c r="F1023" s="19"/>
      <c r="N1023" s="47"/>
    </row>
    <row r="1024" spans="4:14" s="20" customFormat="1" ht="13.5" hidden="1" x14ac:dyDescent="0.45">
      <c r="D1024" s="18"/>
      <c r="E1024" s="18"/>
      <c r="F1024" s="19"/>
      <c r="N1024" s="47"/>
    </row>
    <row r="1025" spans="4:14" s="20" customFormat="1" ht="13.5" hidden="1" x14ac:dyDescent="0.45">
      <c r="D1025" s="18"/>
      <c r="E1025" s="18"/>
      <c r="F1025" s="19"/>
      <c r="N1025" s="47"/>
    </row>
    <row r="1026" spans="4:14" s="20" customFormat="1" ht="13.5" hidden="1" x14ac:dyDescent="0.45">
      <c r="D1026" s="18"/>
      <c r="E1026" s="18"/>
      <c r="F1026" s="19"/>
      <c r="N1026" s="47"/>
    </row>
    <row r="1027" spans="4:14" s="20" customFormat="1" ht="13.5" hidden="1" x14ac:dyDescent="0.45">
      <c r="D1027" s="18"/>
      <c r="E1027" s="18"/>
      <c r="F1027" s="19"/>
      <c r="N1027" s="47"/>
    </row>
    <row r="1028" spans="4:14" s="20" customFormat="1" ht="13.5" hidden="1" x14ac:dyDescent="0.45">
      <c r="D1028" s="18"/>
      <c r="E1028" s="18"/>
      <c r="F1028" s="19"/>
      <c r="N1028" s="47"/>
    </row>
    <row r="1029" spans="4:14" s="20" customFormat="1" ht="13.5" hidden="1" x14ac:dyDescent="0.45">
      <c r="D1029" s="18"/>
      <c r="E1029" s="18"/>
      <c r="F1029" s="19"/>
      <c r="N1029" s="47"/>
    </row>
    <row r="1030" spans="4:14" s="20" customFormat="1" ht="13.5" hidden="1" x14ac:dyDescent="0.45">
      <c r="D1030" s="18"/>
      <c r="E1030" s="18"/>
      <c r="F1030" s="19"/>
      <c r="N1030" s="47"/>
    </row>
    <row r="1031" spans="4:14" s="20" customFormat="1" ht="13.5" hidden="1" x14ac:dyDescent="0.45">
      <c r="D1031" s="18"/>
      <c r="E1031" s="18"/>
      <c r="F1031" s="19"/>
      <c r="N1031" s="47"/>
    </row>
    <row r="1032" spans="4:14" s="20" customFormat="1" ht="13.5" hidden="1" x14ac:dyDescent="0.45">
      <c r="D1032" s="18"/>
      <c r="E1032" s="18"/>
      <c r="F1032" s="19"/>
      <c r="N1032" s="47"/>
    </row>
    <row r="1033" spans="4:14" s="20" customFormat="1" ht="13.5" hidden="1" x14ac:dyDescent="0.45">
      <c r="D1033" s="18"/>
      <c r="E1033" s="18"/>
      <c r="F1033" s="19"/>
      <c r="N1033" s="47"/>
    </row>
    <row r="1034" spans="4:14" s="20" customFormat="1" ht="13.5" hidden="1" x14ac:dyDescent="0.45">
      <c r="D1034" s="18"/>
      <c r="E1034" s="18"/>
      <c r="F1034" s="19"/>
      <c r="N1034" s="47"/>
    </row>
    <row r="1035" spans="4:14" s="20" customFormat="1" ht="13.5" hidden="1" x14ac:dyDescent="0.45">
      <c r="D1035" s="18"/>
      <c r="E1035" s="18"/>
      <c r="F1035" s="19"/>
      <c r="N1035" s="47"/>
    </row>
    <row r="1036" spans="4:14" s="20" customFormat="1" ht="13.5" hidden="1" x14ac:dyDescent="0.45">
      <c r="D1036" s="18"/>
      <c r="E1036" s="18"/>
      <c r="F1036" s="19"/>
      <c r="N1036" s="47"/>
    </row>
    <row r="1037" spans="4:14" s="20" customFormat="1" ht="13.5" hidden="1" x14ac:dyDescent="0.45">
      <c r="D1037" s="18"/>
      <c r="E1037" s="18"/>
      <c r="F1037" s="19"/>
      <c r="N1037" s="47"/>
    </row>
    <row r="1038" spans="4:14" s="20" customFormat="1" ht="13.5" hidden="1" x14ac:dyDescent="0.45">
      <c r="D1038" s="18"/>
      <c r="E1038" s="18"/>
      <c r="F1038" s="19"/>
      <c r="N1038" s="47"/>
    </row>
    <row r="1039" spans="4:14" s="20" customFormat="1" ht="13.5" hidden="1" x14ac:dyDescent="0.45">
      <c r="D1039" s="18"/>
      <c r="E1039" s="18"/>
      <c r="F1039" s="19"/>
      <c r="N1039" s="47"/>
    </row>
    <row r="1040" spans="4:14" s="20" customFormat="1" ht="13.5" hidden="1" x14ac:dyDescent="0.45">
      <c r="D1040" s="18"/>
      <c r="E1040" s="18"/>
      <c r="F1040" s="19"/>
      <c r="N1040" s="47"/>
    </row>
    <row r="1041" spans="4:14" s="20" customFormat="1" ht="13.5" hidden="1" x14ac:dyDescent="0.45">
      <c r="D1041" s="18"/>
      <c r="E1041" s="18"/>
      <c r="F1041" s="19"/>
      <c r="N1041" s="47"/>
    </row>
    <row r="1042" spans="4:14" s="20" customFormat="1" ht="13.5" hidden="1" x14ac:dyDescent="0.45">
      <c r="D1042" s="18"/>
      <c r="E1042" s="18"/>
      <c r="F1042" s="19"/>
      <c r="N1042" s="47"/>
    </row>
    <row r="1043" spans="4:14" s="20" customFormat="1" ht="13.5" hidden="1" x14ac:dyDescent="0.45">
      <c r="D1043" s="18"/>
      <c r="E1043" s="18"/>
      <c r="F1043" s="19"/>
      <c r="N1043" s="47"/>
    </row>
    <row r="1044" spans="4:14" s="20" customFormat="1" ht="13.5" hidden="1" x14ac:dyDescent="0.45">
      <c r="D1044" s="18"/>
      <c r="E1044" s="18"/>
      <c r="F1044" s="19"/>
      <c r="N1044" s="47"/>
    </row>
    <row r="1045" spans="4:14" s="20" customFormat="1" ht="13.5" hidden="1" x14ac:dyDescent="0.45">
      <c r="D1045" s="18"/>
      <c r="E1045" s="18"/>
      <c r="F1045" s="19"/>
      <c r="N1045" s="47"/>
    </row>
    <row r="1046" spans="4:14" s="20" customFormat="1" ht="13.5" hidden="1" x14ac:dyDescent="0.45">
      <c r="D1046" s="18"/>
      <c r="E1046" s="18"/>
      <c r="F1046" s="19"/>
      <c r="N1046" s="47"/>
    </row>
    <row r="1047" spans="4:14" s="20" customFormat="1" ht="13.5" hidden="1" x14ac:dyDescent="0.45">
      <c r="D1047" s="18"/>
      <c r="E1047" s="18"/>
      <c r="F1047" s="19"/>
      <c r="N1047" s="47"/>
    </row>
    <row r="1048" spans="4:14" s="20" customFormat="1" ht="13.5" hidden="1" x14ac:dyDescent="0.45">
      <c r="D1048" s="18"/>
      <c r="E1048" s="18"/>
      <c r="F1048" s="19"/>
      <c r="N1048" s="47"/>
    </row>
    <row r="1049" spans="4:14" s="20" customFormat="1" ht="13.5" hidden="1" x14ac:dyDescent="0.45">
      <c r="D1049" s="18"/>
      <c r="E1049" s="18"/>
      <c r="F1049" s="19"/>
      <c r="N1049" s="47"/>
    </row>
    <row r="1050" spans="4:14" s="20" customFormat="1" ht="13.5" hidden="1" x14ac:dyDescent="0.45">
      <c r="D1050" s="18"/>
      <c r="E1050" s="18"/>
      <c r="F1050" s="19"/>
      <c r="N1050" s="47"/>
    </row>
    <row r="1051" spans="4:14" s="20" customFormat="1" ht="13.5" hidden="1" x14ac:dyDescent="0.45">
      <c r="D1051" s="18"/>
      <c r="E1051" s="18"/>
      <c r="F1051" s="19"/>
      <c r="N1051" s="47"/>
    </row>
    <row r="1052" spans="4:14" s="20" customFormat="1" ht="13.5" hidden="1" x14ac:dyDescent="0.45">
      <c r="D1052" s="18"/>
      <c r="E1052" s="18"/>
      <c r="F1052" s="19"/>
      <c r="N1052" s="47"/>
    </row>
    <row r="1053" spans="4:14" s="20" customFormat="1" ht="13.5" hidden="1" x14ac:dyDescent="0.45">
      <c r="D1053" s="18"/>
      <c r="E1053" s="18"/>
      <c r="F1053" s="19"/>
      <c r="N1053" s="47"/>
    </row>
    <row r="1054" spans="4:14" s="20" customFormat="1" ht="13.5" hidden="1" x14ac:dyDescent="0.45">
      <c r="D1054" s="18"/>
      <c r="E1054" s="18"/>
      <c r="F1054" s="19"/>
      <c r="N1054" s="47"/>
    </row>
    <row r="1055" spans="4:14" s="20" customFormat="1" ht="13.5" hidden="1" x14ac:dyDescent="0.45">
      <c r="D1055" s="18"/>
      <c r="E1055" s="18"/>
      <c r="F1055" s="19"/>
      <c r="N1055" s="47"/>
    </row>
    <row r="1056" spans="4:14" s="20" customFormat="1" ht="13.5" hidden="1" x14ac:dyDescent="0.45">
      <c r="D1056" s="18"/>
      <c r="E1056" s="18"/>
      <c r="F1056" s="19"/>
      <c r="N1056" s="47"/>
    </row>
    <row r="1057" spans="4:14" s="20" customFormat="1" ht="13.5" hidden="1" x14ac:dyDescent="0.45">
      <c r="D1057" s="18"/>
      <c r="E1057" s="18"/>
      <c r="F1057" s="19"/>
      <c r="N1057" s="47"/>
    </row>
    <row r="1058" spans="4:14" s="20" customFormat="1" ht="13.5" hidden="1" x14ac:dyDescent="0.45">
      <c r="D1058" s="18"/>
      <c r="E1058" s="18"/>
      <c r="F1058" s="19"/>
      <c r="N1058" s="47"/>
    </row>
    <row r="1059" spans="4:14" s="20" customFormat="1" ht="13.5" hidden="1" x14ac:dyDescent="0.45">
      <c r="D1059" s="18"/>
      <c r="E1059" s="18"/>
      <c r="F1059" s="19"/>
      <c r="N1059" s="47"/>
    </row>
    <row r="1060" spans="4:14" s="20" customFormat="1" ht="13.5" hidden="1" x14ac:dyDescent="0.45">
      <c r="D1060" s="18"/>
      <c r="E1060" s="18"/>
      <c r="F1060" s="19"/>
      <c r="N1060" s="47"/>
    </row>
    <row r="1061" spans="4:14" s="20" customFormat="1" ht="13.5" hidden="1" x14ac:dyDescent="0.45">
      <c r="D1061" s="18"/>
      <c r="E1061" s="18"/>
      <c r="F1061" s="19"/>
      <c r="N1061" s="47"/>
    </row>
    <row r="1062" spans="4:14" s="20" customFormat="1" ht="13.5" hidden="1" x14ac:dyDescent="0.45">
      <c r="D1062" s="18"/>
      <c r="E1062" s="18"/>
      <c r="F1062" s="19"/>
      <c r="N1062" s="47"/>
    </row>
    <row r="1063" spans="4:14" s="20" customFormat="1" ht="13.5" hidden="1" x14ac:dyDescent="0.45">
      <c r="D1063" s="18"/>
      <c r="E1063" s="18"/>
      <c r="F1063" s="19"/>
      <c r="N1063" s="47"/>
    </row>
    <row r="1064" spans="4:14" s="20" customFormat="1" ht="13.5" hidden="1" x14ac:dyDescent="0.45">
      <c r="D1064" s="18"/>
      <c r="E1064" s="18"/>
      <c r="F1064" s="19"/>
      <c r="N1064" s="47"/>
    </row>
    <row r="1065" spans="4:14" s="20" customFormat="1" ht="13.5" hidden="1" x14ac:dyDescent="0.45">
      <c r="D1065" s="18"/>
      <c r="E1065" s="18"/>
      <c r="F1065" s="19"/>
      <c r="N1065" s="47"/>
    </row>
    <row r="1066" spans="4:14" s="20" customFormat="1" ht="13.5" hidden="1" x14ac:dyDescent="0.45">
      <c r="D1066" s="18"/>
      <c r="E1066" s="18"/>
      <c r="F1066" s="19"/>
      <c r="N1066" s="47"/>
    </row>
    <row r="1067" spans="4:14" s="20" customFormat="1" ht="13.5" hidden="1" x14ac:dyDescent="0.45">
      <c r="D1067" s="18"/>
      <c r="E1067" s="18"/>
      <c r="F1067" s="19"/>
      <c r="N1067" s="47"/>
    </row>
    <row r="1068" spans="4:14" s="20" customFormat="1" ht="13.5" hidden="1" x14ac:dyDescent="0.45">
      <c r="D1068" s="18"/>
      <c r="E1068" s="18"/>
      <c r="F1068" s="19"/>
      <c r="N1068" s="47"/>
    </row>
    <row r="1069" spans="4:14" s="20" customFormat="1" ht="13.5" hidden="1" x14ac:dyDescent="0.45">
      <c r="D1069" s="18"/>
      <c r="E1069" s="18"/>
      <c r="F1069" s="19"/>
      <c r="N1069" s="47"/>
    </row>
    <row r="1070" spans="4:14" s="20" customFormat="1" ht="13.5" hidden="1" x14ac:dyDescent="0.45">
      <c r="D1070" s="18"/>
      <c r="E1070" s="18"/>
      <c r="F1070" s="19"/>
      <c r="N1070" s="47"/>
    </row>
    <row r="1071" spans="4:14" s="20" customFormat="1" ht="13.5" hidden="1" x14ac:dyDescent="0.45">
      <c r="D1071" s="18"/>
      <c r="E1071" s="18"/>
      <c r="F1071" s="19"/>
      <c r="N1071" s="47"/>
    </row>
    <row r="1072" spans="4:14" s="20" customFormat="1" ht="13.5" hidden="1" x14ac:dyDescent="0.45">
      <c r="D1072" s="18"/>
      <c r="E1072" s="18"/>
      <c r="F1072" s="19"/>
      <c r="N1072" s="47"/>
    </row>
    <row r="1073" spans="4:14" s="20" customFormat="1" ht="13.5" hidden="1" x14ac:dyDescent="0.45">
      <c r="D1073" s="18"/>
      <c r="E1073" s="18"/>
      <c r="F1073" s="19"/>
      <c r="N1073" s="47"/>
    </row>
    <row r="1074" spans="4:14" s="20" customFormat="1" ht="13.5" hidden="1" x14ac:dyDescent="0.45">
      <c r="D1074" s="18"/>
      <c r="E1074" s="18"/>
      <c r="F1074" s="19"/>
      <c r="N1074" s="47"/>
    </row>
    <row r="1075" spans="4:14" s="20" customFormat="1" ht="13.5" hidden="1" x14ac:dyDescent="0.45">
      <c r="D1075" s="18"/>
      <c r="E1075" s="18"/>
      <c r="F1075" s="19"/>
      <c r="N1075" s="47"/>
    </row>
    <row r="1076" spans="4:14" s="20" customFormat="1" ht="13.5" hidden="1" x14ac:dyDescent="0.45">
      <c r="D1076" s="18"/>
      <c r="E1076" s="18"/>
      <c r="F1076" s="19"/>
      <c r="N1076" s="47"/>
    </row>
    <row r="1077" spans="4:14" s="20" customFormat="1" ht="13.5" hidden="1" x14ac:dyDescent="0.45">
      <c r="D1077" s="18"/>
      <c r="E1077" s="18"/>
      <c r="F1077" s="19"/>
      <c r="N1077" s="47"/>
    </row>
    <row r="1078" spans="4:14" s="20" customFormat="1" ht="13.5" hidden="1" x14ac:dyDescent="0.45">
      <c r="D1078" s="18"/>
      <c r="E1078" s="18"/>
      <c r="F1078" s="19"/>
      <c r="N1078" s="47"/>
    </row>
    <row r="1079" spans="4:14" s="20" customFormat="1" ht="13.5" hidden="1" x14ac:dyDescent="0.45">
      <c r="D1079" s="18"/>
      <c r="E1079" s="18"/>
      <c r="F1079" s="19"/>
      <c r="N1079" s="47"/>
    </row>
    <row r="1080" spans="4:14" s="20" customFormat="1" ht="13.5" hidden="1" x14ac:dyDescent="0.45">
      <c r="D1080" s="18"/>
      <c r="E1080" s="18"/>
      <c r="F1080" s="19"/>
      <c r="N1080" s="47"/>
    </row>
    <row r="1081" spans="4:14" s="20" customFormat="1" ht="13.5" hidden="1" x14ac:dyDescent="0.45">
      <c r="D1081" s="18"/>
      <c r="E1081" s="18"/>
      <c r="F1081" s="19"/>
      <c r="N1081" s="47"/>
    </row>
    <row r="1082" spans="4:14" s="20" customFormat="1" ht="13.5" hidden="1" x14ac:dyDescent="0.45">
      <c r="D1082" s="18"/>
      <c r="E1082" s="18"/>
      <c r="F1082" s="19"/>
      <c r="N1082" s="47"/>
    </row>
    <row r="1083" spans="4:14" s="20" customFormat="1" ht="13.5" hidden="1" x14ac:dyDescent="0.45">
      <c r="D1083" s="18"/>
      <c r="E1083" s="18"/>
      <c r="F1083" s="19"/>
      <c r="N1083" s="47"/>
    </row>
    <row r="1084" spans="4:14" s="20" customFormat="1" ht="13.5" hidden="1" x14ac:dyDescent="0.45">
      <c r="D1084" s="18"/>
      <c r="E1084" s="18"/>
      <c r="F1084" s="19"/>
      <c r="N1084" s="47"/>
    </row>
    <row r="1085" spans="4:14" s="20" customFormat="1" ht="13.5" hidden="1" x14ac:dyDescent="0.45">
      <c r="D1085" s="18"/>
      <c r="E1085" s="18"/>
      <c r="F1085" s="19"/>
      <c r="N1085" s="47"/>
    </row>
    <row r="1086" spans="4:14" s="20" customFormat="1" ht="13.5" hidden="1" x14ac:dyDescent="0.45">
      <c r="D1086" s="18"/>
      <c r="E1086" s="18"/>
      <c r="F1086" s="19"/>
      <c r="N1086" s="47"/>
    </row>
    <row r="1087" spans="4:14" s="20" customFormat="1" ht="13.5" hidden="1" x14ac:dyDescent="0.45">
      <c r="D1087" s="18"/>
      <c r="E1087" s="18"/>
      <c r="F1087" s="19"/>
      <c r="N1087" s="47"/>
    </row>
    <row r="1088" spans="4:14" s="20" customFormat="1" ht="13.5" hidden="1" x14ac:dyDescent="0.45">
      <c r="D1088" s="18"/>
      <c r="E1088" s="18"/>
      <c r="F1088" s="19"/>
      <c r="N1088" s="47"/>
    </row>
    <row r="1089" spans="4:14" s="20" customFormat="1" ht="13.5" hidden="1" x14ac:dyDescent="0.45">
      <c r="D1089" s="18"/>
      <c r="E1089" s="18"/>
      <c r="F1089" s="19"/>
      <c r="N1089" s="47"/>
    </row>
    <row r="1090" spans="4:14" s="20" customFormat="1" ht="13.5" hidden="1" x14ac:dyDescent="0.45">
      <c r="D1090" s="18"/>
      <c r="E1090" s="18"/>
      <c r="F1090" s="19"/>
      <c r="N1090" s="47"/>
    </row>
    <row r="1091" spans="4:14" s="20" customFormat="1" ht="13.5" hidden="1" x14ac:dyDescent="0.45">
      <c r="D1091" s="18"/>
      <c r="E1091" s="18"/>
      <c r="F1091" s="19"/>
      <c r="N1091" s="47"/>
    </row>
    <row r="1092" spans="4:14" s="20" customFormat="1" ht="13.5" hidden="1" x14ac:dyDescent="0.45">
      <c r="D1092" s="18"/>
      <c r="E1092" s="18"/>
      <c r="F1092" s="19"/>
      <c r="N1092" s="47"/>
    </row>
    <row r="1093" spans="4:14" s="20" customFormat="1" ht="13.5" hidden="1" x14ac:dyDescent="0.45">
      <c r="D1093" s="18"/>
      <c r="E1093" s="18"/>
      <c r="F1093" s="19"/>
      <c r="N1093" s="47"/>
    </row>
    <row r="1094" spans="4:14" s="20" customFormat="1" ht="13.5" hidden="1" x14ac:dyDescent="0.45">
      <c r="D1094" s="18"/>
      <c r="E1094" s="18"/>
      <c r="F1094" s="19"/>
      <c r="N1094" s="47"/>
    </row>
    <row r="1095" spans="4:14" s="20" customFormat="1" ht="13.5" hidden="1" x14ac:dyDescent="0.45">
      <c r="D1095" s="18"/>
      <c r="E1095" s="18"/>
      <c r="F1095" s="19"/>
      <c r="N1095" s="47"/>
    </row>
    <row r="1096" spans="4:14" s="20" customFormat="1" ht="13.5" hidden="1" x14ac:dyDescent="0.45">
      <c r="D1096" s="18"/>
      <c r="E1096" s="18"/>
      <c r="F1096" s="19"/>
      <c r="N1096" s="47"/>
    </row>
    <row r="1097" spans="4:14" s="20" customFormat="1" ht="13.5" hidden="1" x14ac:dyDescent="0.45">
      <c r="D1097" s="18"/>
      <c r="E1097" s="18"/>
      <c r="F1097" s="19"/>
      <c r="N1097" s="47"/>
    </row>
    <row r="1098" spans="4:14" s="20" customFormat="1" ht="13.5" hidden="1" x14ac:dyDescent="0.45">
      <c r="D1098" s="18"/>
      <c r="E1098" s="18"/>
      <c r="F1098" s="19"/>
      <c r="N1098" s="47"/>
    </row>
    <row r="1099" spans="4:14" s="20" customFormat="1" ht="13.5" hidden="1" x14ac:dyDescent="0.45">
      <c r="D1099" s="18"/>
      <c r="E1099" s="18"/>
      <c r="F1099" s="19"/>
      <c r="N1099" s="47"/>
    </row>
    <row r="1100" spans="4:14" s="20" customFormat="1" ht="13.5" hidden="1" x14ac:dyDescent="0.45">
      <c r="D1100" s="18"/>
      <c r="E1100" s="18"/>
      <c r="F1100" s="19"/>
      <c r="N1100" s="47"/>
    </row>
    <row r="1101" spans="4:14" s="20" customFormat="1" ht="13.5" hidden="1" x14ac:dyDescent="0.45">
      <c r="D1101" s="18"/>
      <c r="E1101" s="18"/>
      <c r="F1101" s="19"/>
      <c r="N1101" s="47"/>
    </row>
    <row r="1102" spans="4:14" s="20" customFormat="1" ht="13.5" hidden="1" x14ac:dyDescent="0.45">
      <c r="D1102" s="18"/>
      <c r="E1102" s="18"/>
      <c r="F1102" s="19"/>
      <c r="N1102" s="47"/>
    </row>
    <row r="1103" spans="4:14" s="20" customFormat="1" ht="13.5" hidden="1" x14ac:dyDescent="0.45">
      <c r="D1103" s="18"/>
      <c r="E1103" s="18"/>
      <c r="F1103" s="19"/>
      <c r="N1103" s="47"/>
    </row>
    <row r="1104" spans="4:14" s="20" customFormat="1" ht="13.5" hidden="1" x14ac:dyDescent="0.45">
      <c r="D1104" s="18"/>
      <c r="E1104" s="18"/>
      <c r="F1104" s="19"/>
      <c r="N1104" s="47"/>
    </row>
    <row r="1105" spans="4:14" s="20" customFormat="1" ht="13.5" hidden="1" x14ac:dyDescent="0.45">
      <c r="D1105" s="18"/>
      <c r="E1105" s="18"/>
      <c r="F1105" s="19"/>
      <c r="N1105" s="47"/>
    </row>
    <row r="1106" spans="4:14" s="20" customFormat="1" ht="13.5" hidden="1" x14ac:dyDescent="0.45">
      <c r="D1106" s="18"/>
      <c r="E1106" s="18"/>
      <c r="F1106" s="19"/>
      <c r="N1106" s="47"/>
    </row>
    <row r="1107" spans="4:14" s="20" customFormat="1" ht="13.5" hidden="1" x14ac:dyDescent="0.45">
      <c r="D1107" s="18"/>
      <c r="E1107" s="18"/>
      <c r="F1107" s="19"/>
      <c r="N1107" s="47"/>
    </row>
    <row r="1108" spans="4:14" s="20" customFormat="1" ht="13.5" hidden="1" x14ac:dyDescent="0.45">
      <c r="D1108" s="18"/>
      <c r="E1108" s="18"/>
      <c r="F1108" s="19"/>
      <c r="N1108" s="47"/>
    </row>
    <row r="1109" spans="4:14" s="20" customFormat="1" ht="13.5" hidden="1" x14ac:dyDescent="0.45">
      <c r="D1109" s="18"/>
      <c r="E1109" s="18"/>
      <c r="F1109" s="19"/>
      <c r="N1109" s="47"/>
    </row>
    <row r="1110" spans="4:14" s="20" customFormat="1" ht="13.5" hidden="1" x14ac:dyDescent="0.45">
      <c r="D1110" s="18"/>
      <c r="E1110" s="18"/>
      <c r="F1110" s="19"/>
      <c r="N1110" s="47"/>
    </row>
    <row r="1111" spans="4:14" s="20" customFormat="1" ht="13.5" hidden="1" x14ac:dyDescent="0.45">
      <c r="D1111" s="18"/>
      <c r="E1111" s="18"/>
      <c r="F1111" s="19"/>
      <c r="N1111" s="47"/>
    </row>
    <row r="1112" spans="4:14" s="20" customFormat="1" ht="13.5" hidden="1" x14ac:dyDescent="0.45">
      <c r="D1112" s="18"/>
      <c r="E1112" s="18"/>
      <c r="F1112" s="19"/>
      <c r="N1112" s="47"/>
    </row>
    <row r="1113" spans="4:14" s="20" customFormat="1" ht="13.5" hidden="1" x14ac:dyDescent="0.45">
      <c r="D1113" s="18"/>
      <c r="E1113" s="18"/>
      <c r="F1113" s="19"/>
      <c r="N1113" s="47"/>
    </row>
    <row r="1114" spans="4:14" s="20" customFormat="1" ht="13.5" hidden="1" x14ac:dyDescent="0.45">
      <c r="D1114" s="18"/>
      <c r="E1114" s="18"/>
      <c r="F1114" s="19"/>
      <c r="N1114" s="47"/>
    </row>
    <row r="1115" spans="4:14" s="20" customFormat="1" ht="13.5" hidden="1" x14ac:dyDescent="0.45">
      <c r="D1115" s="18"/>
      <c r="E1115" s="18"/>
      <c r="F1115" s="19"/>
      <c r="N1115" s="47"/>
    </row>
    <row r="1116" spans="4:14" s="20" customFormat="1" ht="13.5" hidden="1" x14ac:dyDescent="0.45">
      <c r="D1116" s="18"/>
      <c r="E1116" s="18"/>
      <c r="F1116" s="19"/>
      <c r="N1116" s="47"/>
    </row>
    <row r="1117" spans="4:14" s="20" customFormat="1" ht="13.5" hidden="1" x14ac:dyDescent="0.45">
      <c r="D1117" s="18"/>
      <c r="E1117" s="18"/>
      <c r="F1117" s="19"/>
      <c r="N1117" s="47"/>
    </row>
    <row r="1118" spans="4:14" s="20" customFormat="1" ht="13.5" hidden="1" x14ac:dyDescent="0.45">
      <c r="D1118" s="18"/>
      <c r="E1118" s="18"/>
      <c r="F1118" s="19"/>
      <c r="N1118" s="47"/>
    </row>
    <row r="1119" spans="4:14" s="20" customFormat="1" ht="13.5" hidden="1" x14ac:dyDescent="0.45">
      <c r="D1119" s="18"/>
      <c r="E1119" s="18"/>
      <c r="F1119" s="19"/>
      <c r="N1119" s="47"/>
    </row>
    <row r="1120" spans="4:14" s="20" customFormat="1" ht="13.5" hidden="1" x14ac:dyDescent="0.45">
      <c r="D1120" s="18"/>
      <c r="E1120" s="18"/>
      <c r="F1120" s="19"/>
      <c r="N1120" s="47"/>
    </row>
    <row r="1121" spans="4:14" s="20" customFormat="1" ht="13.5" hidden="1" x14ac:dyDescent="0.45">
      <c r="D1121" s="18"/>
      <c r="E1121" s="18"/>
      <c r="F1121" s="19"/>
      <c r="N1121" s="47"/>
    </row>
    <row r="1122" spans="4:14" s="20" customFormat="1" ht="13.5" hidden="1" x14ac:dyDescent="0.45">
      <c r="D1122" s="18"/>
      <c r="E1122" s="18"/>
      <c r="F1122" s="19"/>
      <c r="N1122" s="47"/>
    </row>
    <row r="1123" spans="4:14" s="20" customFormat="1" ht="13.5" hidden="1" x14ac:dyDescent="0.45">
      <c r="D1123" s="18"/>
      <c r="E1123" s="18"/>
      <c r="F1123" s="19"/>
      <c r="N1123" s="47"/>
    </row>
    <row r="1124" spans="4:14" s="20" customFormat="1" ht="13.5" hidden="1" x14ac:dyDescent="0.45">
      <c r="D1124" s="18"/>
      <c r="E1124" s="18"/>
      <c r="F1124" s="19"/>
      <c r="N1124" s="47"/>
    </row>
    <row r="1125" spans="4:14" s="20" customFormat="1" ht="13.5" hidden="1" x14ac:dyDescent="0.45">
      <c r="D1125" s="18"/>
      <c r="E1125" s="18"/>
      <c r="F1125" s="19"/>
      <c r="N1125" s="47"/>
    </row>
    <row r="1126" spans="4:14" s="20" customFormat="1" ht="13.5" hidden="1" x14ac:dyDescent="0.45">
      <c r="D1126" s="18"/>
      <c r="E1126" s="18"/>
      <c r="F1126" s="19"/>
      <c r="N1126" s="47"/>
    </row>
    <row r="1127" spans="4:14" s="20" customFormat="1" ht="13.5" hidden="1" x14ac:dyDescent="0.45">
      <c r="D1127" s="18"/>
      <c r="E1127" s="18"/>
      <c r="F1127" s="19"/>
      <c r="N1127" s="47"/>
    </row>
    <row r="1128" spans="4:14" s="20" customFormat="1" ht="13.5" hidden="1" x14ac:dyDescent="0.45">
      <c r="D1128" s="18"/>
      <c r="E1128" s="18"/>
      <c r="F1128" s="19"/>
      <c r="N1128" s="47"/>
    </row>
    <row r="1129" spans="4:14" s="20" customFormat="1" ht="13.5" hidden="1" x14ac:dyDescent="0.45">
      <c r="D1129" s="18"/>
      <c r="E1129" s="18"/>
      <c r="F1129" s="19"/>
      <c r="N1129" s="47"/>
    </row>
    <row r="1130" spans="4:14" s="20" customFormat="1" ht="13.5" hidden="1" x14ac:dyDescent="0.45">
      <c r="D1130" s="18"/>
      <c r="E1130" s="18"/>
      <c r="F1130" s="19"/>
      <c r="N1130" s="47"/>
    </row>
    <row r="1131" spans="4:14" s="20" customFormat="1" ht="13.5" hidden="1" x14ac:dyDescent="0.45">
      <c r="D1131" s="18"/>
      <c r="E1131" s="18"/>
      <c r="F1131" s="19"/>
      <c r="N1131" s="47"/>
    </row>
    <row r="1132" spans="4:14" s="20" customFormat="1" ht="13.5" hidden="1" x14ac:dyDescent="0.45">
      <c r="D1132" s="18"/>
      <c r="E1132" s="18"/>
      <c r="F1132" s="19"/>
      <c r="N1132" s="47"/>
    </row>
    <row r="1133" spans="4:14" s="20" customFormat="1" ht="13.5" hidden="1" x14ac:dyDescent="0.45">
      <c r="D1133" s="18"/>
      <c r="E1133" s="18"/>
      <c r="F1133" s="19"/>
      <c r="N1133" s="47"/>
    </row>
    <row r="1134" spans="4:14" s="20" customFormat="1" ht="13.5" hidden="1" x14ac:dyDescent="0.45">
      <c r="D1134" s="18"/>
      <c r="E1134" s="18"/>
      <c r="F1134" s="19"/>
      <c r="N1134" s="47"/>
    </row>
    <row r="1135" spans="4:14" s="20" customFormat="1" ht="13.5" hidden="1" x14ac:dyDescent="0.45">
      <c r="D1135" s="18"/>
      <c r="E1135" s="18"/>
      <c r="F1135" s="19"/>
      <c r="N1135" s="47"/>
    </row>
    <row r="1136" spans="4:14" s="20" customFormat="1" ht="13.5" hidden="1" x14ac:dyDescent="0.45">
      <c r="D1136" s="18"/>
      <c r="E1136" s="18"/>
      <c r="F1136" s="19"/>
      <c r="N1136" s="47"/>
    </row>
    <row r="1137" spans="4:14" s="20" customFormat="1" ht="13.5" hidden="1" x14ac:dyDescent="0.45">
      <c r="D1137" s="18"/>
      <c r="E1137" s="18"/>
      <c r="F1137" s="19"/>
      <c r="N1137" s="47"/>
    </row>
    <row r="1138" spans="4:14" s="20" customFormat="1" ht="13.5" hidden="1" x14ac:dyDescent="0.45">
      <c r="D1138" s="18"/>
      <c r="E1138" s="18"/>
      <c r="F1138" s="19"/>
      <c r="N1138" s="47"/>
    </row>
    <row r="1139" spans="4:14" s="20" customFormat="1" ht="13.5" hidden="1" x14ac:dyDescent="0.45">
      <c r="D1139" s="18"/>
      <c r="E1139" s="18"/>
      <c r="F1139" s="19"/>
      <c r="N1139" s="47"/>
    </row>
    <row r="1140" spans="4:14" s="20" customFormat="1" ht="13.5" hidden="1" x14ac:dyDescent="0.45">
      <c r="D1140" s="18"/>
      <c r="E1140" s="18"/>
      <c r="F1140" s="19"/>
      <c r="N1140" s="47"/>
    </row>
    <row r="1141" spans="4:14" s="20" customFormat="1" ht="13.5" hidden="1" x14ac:dyDescent="0.45">
      <c r="D1141" s="18"/>
      <c r="E1141" s="18"/>
      <c r="F1141" s="19"/>
      <c r="N1141" s="47"/>
    </row>
    <row r="1142" spans="4:14" s="20" customFormat="1" ht="13.5" hidden="1" x14ac:dyDescent="0.45">
      <c r="D1142" s="18"/>
      <c r="E1142" s="18"/>
      <c r="F1142" s="19"/>
      <c r="N1142" s="47"/>
    </row>
    <row r="1143" spans="4:14" s="20" customFormat="1" ht="13.5" hidden="1" x14ac:dyDescent="0.45">
      <c r="D1143" s="18"/>
      <c r="E1143" s="18"/>
      <c r="F1143" s="19"/>
      <c r="N1143" s="47"/>
    </row>
    <row r="1144" spans="4:14" s="20" customFormat="1" ht="13.5" hidden="1" x14ac:dyDescent="0.45">
      <c r="D1144" s="18"/>
      <c r="E1144" s="18"/>
      <c r="F1144" s="19"/>
      <c r="N1144" s="47"/>
    </row>
    <row r="1145" spans="4:14" s="20" customFormat="1" ht="13.5" hidden="1" x14ac:dyDescent="0.45">
      <c r="D1145" s="18"/>
      <c r="E1145" s="18"/>
      <c r="F1145" s="19"/>
      <c r="N1145" s="47"/>
    </row>
    <row r="1146" spans="4:14" s="20" customFormat="1" ht="13.5" hidden="1" x14ac:dyDescent="0.45">
      <c r="D1146" s="18"/>
      <c r="E1146" s="18"/>
      <c r="F1146" s="19"/>
      <c r="N1146" s="47"/>
    </row>
    <row r="1147" spans="4:14" s="20" customFormat="1" ht="13.5" hidden="1" x14ac:dyDescent="0.45">
      <c r="D1147" s="18"/>
      <c r="E1147" s="18"/>
      <c r="F1147" s="19"/>
      <c r="N1147" s="47"/>
    </row>
    <row r="1148" spans="4:14" s="20" customFormat="1" ht="13.5" hidden="1" x14ac:dyDescent="0.45">
      <c r="D1148" s="18"/>
      <c r="E1148" s="18"/>
      <c r="F1148" s="19"/>
      <c r="N1148" s="47"/>
    </row>
    <row r="1149" spans="4:14" s="20" customFormat="1" ht="13.5" hidden="1" x14ac:dyDescent="0.45">
      <c r="D1149" s="18"/>
      <c r="E1149" s="18"/>
      <c r="F1149" s="19"/>
      <c r="N1149" s="47"/>
    </row>
    <row r="1150" spans="4:14" s="20" customFormat="1" ht="13.5" hidden="1" x14ac:dyDescent="0.45">
      <c r="D1150" s="18"/>
      <c r="E1150" s="18"/>
      <c r="F1150" s="19"/>
      <c r="N1150" s="47"/>
    </row>
    <row r="1151" spans="4:14" s="20" customFormat="1" ht="13.5" hidden="1" x14ac:dyDescent="0.45">
      <c r="D1151" s="18"/>
      <c r="E1151" s="18"/>
      <c r="F1151" s="19"/>
      <c r="N1151" s="47"/>
    </row>
    <row r="1152" spans="4:14" s="20" customFormat="1" ht="13.5" hidden="1" x14ac:dyDescent="0.45">
      <c r="D1152" s="18"/>
      <c r="E1152" s="18"/>
      <c r="F1152" s="19"/>
      <c r="N1152" s="47"/>
    </row>
    <row r="1153" spans="4:14" s="20" customFormat="1" ht="13.5" hidden="1" x14ac:dyDescent="0.45">
      <c r="D1153" s="18"/>
      <c r="E1153" s="18"/>
      <c r="F1153" s="19"/>
      <c r="N1153" s="47"/>
    </row>
    <row r="1154" spans="4:14" s="20" customFormat="1" ht="13.5" hidden="1" x14ac:dyDescent="0.45">
      <c r="D1154" s="18"/>
      <c r="E1154" s="18"/>
      <c r="F1154" s="19"/>
      <c r="N1154" s="47"/>
    </row>
    <row r="1155" spans="4:14" s="20" customFormat="1" ht="13.5" hidden="1" x14ac:dyDescent="0.45">
      <c r="D1155" s="18"/>
      <c r="E1155" s="18"/>
      <c r="F1155" s="19"/>
      <c r="N1155" s="47"/>
    </row>
    <row r="1156" spans="4:14" s="20" customFormat="1" ht="13.5" hidden="1" x14ac:dyDescent="0.45">
      <c r="D1156" s="18"/>
      <c r="E1156" s="18"/>
      <c r="F1156" s="19"/>
      <c r="N1156" s="47"/>
    </row>
    <row r="1157" spans="4:14" s="20" customFormat="1" ht="13.5" hidden="1" x14ac:dyDescent="0.45">
      <c r="D1157" s="18"/>
      <c r="E1157" s="18"/>
      <c r="F1157" s="19"/>
      <c r="N1157" s="47"/>
    </row>
    <row r="1158" spans="4:14" s="20" customFormat="1" ht="13.5" hidden="1" x14ac:dyDescent="0.45">
      <c r="D1158" s="18"/>
      <c r="E1158" s="18"/>
      <c r="F1158" s="19"/>
      <c r="N1158" s="47"/>
    </row>
    <row r="1159" spans="4:14" s="20" customFormat="1" ht="13.5" hidden="1" x14ac:dyDescent="0.45">
      <c r="D1159" s="18"/>
      <c r="E1159" s="18"/>
      <c r="F1159" s="19"/>
      <c r="N1159" s="47"/>
    </row>
    <row r="1160" spans="4:14" s="20" customFormat="1" ht="13.5" hidden="1" x14ac:dyDescent="0.45">
      <c r="D1160" s="18"/>
      <c r="E1160" s="18"/>
      <c r="F1160" s="19"/>
      <c r="N1160" s="47"/>
    </row>
    <row r="1161" spans="4:14" s="20" customFormat="1" ht="13.5" hidden="1" x14ac:dyDescent="0.45">
      <c r="D1161" s="18"/>
      <c r="E1161" s="18"/>
      <c r="F1161" s="19"/>
      <c r="N1161" s="47"/>
    </row>
    <row r="1162" spans="4:14" s="20" customFormat="1" ht="13.5" hidden="1" x14ac:dyDescent="0.45">
      <c r="D1162" s="18"/>
      <c r="E1162" s="18"/>
      <c r="F1162" s="19"/>
      <c r="N1162" s="47"/>
    </row>
    <row r="1163" spans="4:14" s="20" customFormat="1" ht="13.5" hidden="1" x14ac:dyDescent="0.45">
      <c r="D1163" s="18"/>
      <c r="E1163" s="18"/>
      <c r="F1163" s="19"/>
      <c r="N1163" s="47"/>
    </row>
    <row r="1164" spans="4:14" s="20" customFormat="1" ht="13.5" hidden="1" x14ac:dyDescent="0.45">
      <c r="D1164" s="18"/>
      <c r="E1164" s="18"/>
      <c r="F1164" s="19"/>
      <c r="N1164" s="47"/>
    </row>
    <row r="1165" spans="4:14" s="20" customFormat="1" ht="13.5" hidden="1" x14ac:dyDescent="0.45">
      <c r="D1165" s="18"/>
      <c r="E1165" s="18"/>
      <c r="F1165" s="19"/>
      <c r="N1165" s="47"/>
    </row>
    <row r="1166" spans="4:14" s="20" customFormat="1" ht="13.5" hidden="1" x14ac:dyDescent="0.45">
      <c r="D1166" s="18"/>
      <c r="E1166" s="18"/>
      <c r="F1166" s="19"/>
      <c r="N1166" s="47"/>
    </row>
    <row r="1167" spans="4:14" s="20" customFormat="1" ht="13.5" hidden="1" x14ac:dyDescent="0.45">
      <c r="D1167" s="18"/>
      <c r="E1167" s="18"/>
      <c r="F1167" s="19"/>
      <c r="N1167" s="47"/>
    </row>
    <row r="1168" spans="4:14" s="20" customFormat="1" ht="13.5" hidden="1" x14ac:dyDescent="0.45">
      <c r="D1168" s="18"/>
      <c r="E1168" s="18"/>
      <c r="F1168" s="19"/>
      <c r="N1168" s="47"/>
    </row>
    <row r="1169" spans="4:14" s="20" customFormat="1" ht="13.5" hidden="1" x14ac:dyDescent="0.45">
      <c r="D1169" s="18"/>
      <c r="E1169" s="18"/>
      <c r="F1169" s="19"/>
      <c r="N1169" s="47"/>
    </row>
    <row r="1170" spans="4:14" s="20" customFormat="1" ht="13.5" hidden="1" x14ac:dyDescent="0.45">
      <c r="D1170" s="18"/>
      <c r="E1170" s="18"/>
      <c r="F1170" s="19"/>
      <c r="N1170" s="47"/>
    </row>
    <row r="1171" spans="4:14" s="20" customFormat="1" ht="13.5" hidden="1" x14ac:dyDescent="0.45">
      <c r="D1171" s="18"/>
      <c r="E1171" s="18"/>
      <c r="F1171" s="19"/>
      <c r="N1171" s="47"/>
    </row>
    <row r="1172" spans="4:14" s="20" customFormat="1" ht="13.5" hidden="1" x14ac:dyDescent="0.45">
      <c r="D1172" s="18"/>
      <c r="E1172" s="18"/>
      <c r="F1172" s="19"/>
      <c r="N1172" s="47"/>
    </row>
    <row r="1173" spans="4:14" s="20" customFormat="1" ht="13.5" hidden="1" x14ac:dyDescent="0.45">
      <c r="D1173" s="18"/>
      <c r="E1173" s="18"/>
      <c r="F1173" s="19"/>
      <c r="N1173" s="47"/>
    </row>
    <row r="1174" spans="4:14" s="20" customFormat="1" ht="13.5" hidden="1" x14ac:dyDescent="0.45">
      <c r="D1174" s="18"/>
      <c r="E1174" s="18"/>
      <c r="F1174" s="19"/>
      <c r="N1174" s="47"/>
    </row>
    <row r="1175" spans="4:14" s="20" customFormat="1" ht="13.5" hidden="1" x14ac:dyDescent="0.45">
      <c r="D1175" s="18"/>
      <c r="E1175" s="18"/>
      <c r="F1175" s="19"/>
      <c r="N1175" s="47"/>
    </row>
    <row r="1176" spans="4:14" s="20" customFormat="1" ht="13.5" hidden="1" x14ac:dyDescent="0.45">
      <c r="D1176" s="18"/>
      <c r="E1176" s="18"/>
      <c r="F1176" s="19"/>
      <c r="N1176" s="47"/>
    </row>
    <row r="1177" spans="4:14" s="20" customFormat="1" ht="13.5" hidden="1" x14ac:dyDescent="0.45">
      <c r="D1177" s="18"/>
      <c r="E1177" s="18"/>
      <c r="F1177" s="19"/>
      <c r="N1177" s="47"/>
    </row>
    <row r="1178" spans="4:14" s="20" customFormat="1" ht="13.5" hidden="1" x14ac:dyDescent="0.45">
      <c r="D1178" s="18"/>
      <c r="E1178" s="18"/>
      <c r="F1178" s="19"/>
      <c r="N1178" s="47"/>
    </row>
    <row r="1179" spans="4:14" s="20" customFormat="1" ht="13.5" hidden="1" x14ac:dyDescent="0.45">
      <c r="D1179" s="18"/>
      <c r="E1179" s="18"/>
      <c r="F1179" s="19"/>
      <c r="N1179" s="47"/>
    </row>
    <row r="1180" spans="4:14" s="20" customFormat="1" ht="13.5" hidden="1" x14ac:dyDescent="0.45">
      <c r="D1180" s="18"/>
      <c r="E1180" s="18"/>
      <c r="F1180" s="19"/>
      <c r="N1180" s="47"/>
    </row>
    <row r="1181" spans="4:14" s="20" customFormat="1" ht="13.5" hidden="1" x14ac:dyDescent="0.45">
      <c r="D1181" s="18"/>
      <c r="E1181" s="18"/>
      <c r="F1181" s="19"/>
      <c r="N1181" s="47"/>
    </row>
    <row r="1182" spans="4:14" s="20" customFormat="1" ht="13.5" hidden="1" x14ac:dyDescent="0.45">
      <c r="D1182" s="18"/>
      <c r="E1182" s="18"/>
      <c r="F1182" s="19"/>
      <c r="N1182" s="47"/>
    </row>
    <row r="1183" spans="4:14" s="20" customFormat="1" ht="13.5" hidden="1" x14ac:dyDescent="0.45">
      <c r="D1183" s="18"/>
      <c r="E1183" s="18"/>
      <c r="F1183" s="19"/>
      <c r="N1183" s="47"/>
    </row>
    <row r="1184" spans="4:14" s="20" customFormat="1" ht="13.5" hidden="1" x14ac:dyDescent="0.45">
      <c r="D1184" s="18"/>
      <c r="E1184" s="18"/>
      <c r="F1184" s="19"/>
      <c r="N1184" s="47"/>
    </row>
    <row r="1185" spans="4:14" s="20" customFormat="1" ht="13.5" hidden="1" x14ac:dyDescent="0.45">
      <c r="D1185" s="18"/>
      <c r="E1185" s="18"/>
      <c r="F1185" s="19"/>
      <c r="N1185" s="47"/>
    </row>
    <row r="1186" spans="4:14" s="20" customFormat="1" ht="13.5" hidden="1" x14ac:dyDescent="0.45">
      <c r="D1186" s="18"/>
      <c r="E1186" s="18"/>
      <c r="F1186" s="19"/>
      <c r="N1186" s="47"/>
    </row>
    <row r="1187" spans="4:14" s="20" customFormat="1" ht="13.5" hidden="1" x14ac:dyDescent="0.45">
      <c r="D1187" s="18"/>
      <c r="E1187" s="18"/>
      <c r="F1187" s="19"/>
      <c r="N1187" s="47"/>
    </row>
    <row r="1188" spans="4:14" s="20" customFormat="1" ht="13.5" hidden="1" x14ac:dyDescent="0.45">
      <c r="D1188" s="18"/>
      <c r="E1188" s="18"/>
      <c r="F1188" s="19"/>
      <c r="N1188" s="47"/>
    </row>
    <row r="1189" spans="4:14" s="20" customFormat="1" ht="13.5" hidden="1" x14ac:dyDescent="0.45">
      <c r="D1189" s="18"/>
      <c r="E1189" s="18"/>
      <c r="F1189" s="19"/>
      <c r="N1189" s="47"/>
    </row>
    <row r="1190" spans="4:14" s="20" customFormat="1" ht="13.5" hidden="1" x14ac:dyDescent="0.45">
      <c r="D1190" s="18"/>
      <c r="E1190" s="18"/>
      <c r="F1190" s="19"/>
      <c r="N1190" s="47"/>
    </row>
    <row r="1191" spans="4:14" s="20" customFormat="1" ht="13.5" hidden="1" x14ac:dyDescent="0.45">
      <c r="D1191" s="18"/>
      <c r="E1191" s="18"/>
      <c r="F1191" s="19"/>
      <c r="N1191" s="47"/>
    </row>
    <row r="1192" spans="4:14" s="20" customFormat="1" ht="13.5" hidden="1" x14ac:dyDescent="0.45">
      <c r="D1192" s="18"/>
      <c r="E1192" s="18"/>
      <c r="F1192" s="19"/>
      <c r="N1192" s="47"/>
    </row>
    <row r="1193" spans="4:14" s="20" customFormat="1" ht="13.5" hidden="1" x14ac:dyDescent="0.45">
      <c r="D1193" s="18"/>
      <c r="E1193" s="18"/>
      <c r="F1193" s="19"/>
      <c r="N1193" s="47"/>
    </row>
    <row r="1194" spans="4:14" s="20" customFormat="1" ht="13.5" hidden="1" x14ac:dyDescent="0.45">
      <c r="D1194" s="18"/>
      <c r="E1194" s="18"/>
      <c r="F1194" s="19"/>
      <c r="N1194" s="47"/>
    </row>
    <row r="1195" spans="4:14" s="20" customFormat="1" ht="13.5" hidden="1" x14ac:dyDescent="0.45">
      <c r="D1195" s="18"/>
      <c r="E1195" s="18"/>
      <c r="F1195" s="19"/>
      <c r="N1195" s="47"/>
    </row>
    <row r="1196" spans="4:14" s="20" customFormat="1" ht="13.5" hidden="1" x14ac:dyDescent="0.45">
      <c r="D1196" s="18"/>
      <c r="E1196" s="18"/>
      <c r="F1196" s="19"/>
      <c r="N1196" s="47"/>
    </row>
    <row r="1197" spans="4:14" s="20" customFormat="1" ht="13.5" hidden="1" x14ac:dyDescent="0.45">
      <c r="D1197" s="18"/>
      <c r="E1197" s="18"/>
      <c r="F1197" s="19"/>
      <c r="N1197" s="47"/>
    </row>
    <row r="1198" spans="4:14" s="20" customFormat="1" ht="13.5" hidden="1" x14ac:dyDescent="0.45">
      <c r="D1198" s="18"/>
      <c r="E1198" s="18"/>
      <c r="F1198" s="19"/>
      <c r="N1198" s="47"/>
    </row>
    <row r="1199" spans="4:14" s="20" customFormat="1" ht="13.5" hidden="1" x14ac:dyDescent="0.45">
      <c r="D1199" s="18"/>
      <c r="E1199" s="18"/>
      <c r="F1199" s="19"/>
      <c r="N1199" s="47"/>
    </row>
    <row r="1200" spans="4:14" s="20" customFormat="1" ht="13.5" hidden="1" x14ac:dyDescent="0.45">
      <c r="D1200" s="18"/>
      <c r="E1200" s="18"/>
      <c r="F1200" s="19"/>
      <c r="N1200" s="47"/>
    </row>
    <row r="1201" spans="4:14" s="20" customFormat="1" ht="13.5" hidden="1" x14ac:dyDescent="0.45">
      <c r="D1201" s="18"/>
      <c r="E1201" s="18"/>
      <c r="F1201" s="19"/>
      <c r="N1201" s="47"/>
    </row>
    <row r="1202" spans="4:14" s="20" customFormat="1" ht="13.5" hidden="1" x14ac:dyDescent="0.45">
      <c r="D1202" s="18"/>
      <c r="E1202" s="18"/>
      <c r="F1202" s="19"/>
      <c r="N1202" s="47"/>
    </row>
    <row r="1203" spans="4:14" s="20" customFormat="1" ht="13.5" hidden="1" x14ac:dyDescent="0.45">
      <c r="D1203" s="18"/>
      <c r="E1203" s="18"/>
      <c r="F1203" s="19"/>
      <c r="N1203" s="47"/>
    </row>
    <row r="1204" spans="4:14" s="20" customFormat="1" ht="13.5" hidden="1" x14ac:dyDescent="0.45">
      <c r="D1204" s="18"/>
      <c r="E1204" s="18"/>
      <c r="F1204" s="19"/>
      <c r="N1204" s="47"/>
    </row>
    <row r="1205" spans="4:14" s="20" customFormat="1" ht="13.5" hidden="1" x14ac:dyDescent="0.45">
      <c r="D1205" s="18"/>
      <c r="E1205" s="18"/>
      <c r="F1205" s="19"/>
      <c r="N1205" s="47"/>
    </row>
    <row r="1206" spans="4:14" s="20" customFormat="1" ht="13.5" hidden="1" x14ac:dyDescent="0.45">
      <c r="D1206" s="18"/>
      <c r="E1206" s="18"/>
      <c r="F1206" s="19"/>
      <c r="N1206" s="47"/>
    </row>
    <row r="1207" spans="4:14" s="20" customFormat="1" ht="13.5" hidden="1" x14ac:dyDescent="0.45">
      <c r="D1207" s="18"/>
      <c r="E1207" s="18"/>
      <c r="F1207" s="19"/>
      <c r="N1207" s="47"/>
    </row>
    <row r="1208" spans="4:14" s="20" customFormat="1" ht="13.5" hidden="1" x14ac:dyDescent="0.45">
      <c r="D1208" s="18"/>
      <c r="E1208" s="18"/>
      <c r="F1208" s="19"/>
      <c r="N1208" s="47"/>
    </row>
    <row r="1209" spans="4:14" s="20" customFormat="1" ht="13.5" hidden="1" x14ac:dyDescent="0.45">
      <c r="D1209" s="18"/>
      <c r="E1209" s="18"/>
      <c r="F1209" s="19"/>
      <c r="N1209" s="47"/>
    </row>
    <row r="1210" spans="4:14" s="20" customFormat="1" ht="13.5" hidden="1" x14ac:dyDescent="0.45">
      <c r="D1210" s="18"/>
      <c r="E1210" s="18"/>
      <c r="F1210" s="19"/>
      <c r="N1210" s="47"/>
    </row>
    <row r="1211" spans="4:14" s="20" customFormat="1" ht="13.5" hidden="1" x14ac:dyDescent="0.45">
      <c r="D1211" s="18"/>
      <c r="E1211" s="18"/>
      <c r="F1211" s="19"/>
      <c r="N1211" s="47"/>
    </row>
    <row r="1212" spans="4:14" s="20" customFormat="1" ht="13.5" hidden="1" x14ac:dyDescent="0.45">
      <c r="D1212" s="18"/>
      <c r="E1212" s="18"/>
      <c r="F1212" s="19"/>
      <c r="N1212" s="47"/>
    </row>
    <row r="1213" spans="4:14" s="20" customFormat="1" ht="13.5" hidden="1" x14ac:dyDescent="0.45">
      <c r="D1213" s="18"/>
      <c r="E1213" s="18"/>
      <c r="F1213" s="19"/>
      <c r="N1213" s="47"/>
    </row>
    <row r="1214" spans="4:14" s="20" customFormat="1" ht="13.5" hidden="1" x14ac:dyDescent="0.45">
      <c r="D1214" s="18"/>
      <c r="E1214" s="18"/>
      <c r="F1214" s="19"/>
      <c r="N1214" s="47"/>
    </row>
    <row r="1215" spans="4:14" s="20" customFormat="1" ht="13.5" hidden="1" x14ac:dyDescent="0.45">
      <c r="D1215" s="18"/>
      <c r="E1215" s="18"/>
      <c r="F1215" s="19"/>
      <c r="N1215" s="47"/>
    </row>
    <row r="1216" spans="4:14" s="20" customFormat="1" ht="13.5" hidden="1" x14ac:dyDescent="0.45">
      <c r="D1216" s="18"/>
      <c r="E1216" s="18"/>
      <c r="F1216" s="19"/>
      <c r="N1216" s="47"/>
    </row>
    <row r="1217" spans="4:14" s="20" customFormat="1" ht="13.5" hidden="1" x14ac:dyDescent="0.45">
      <c r="D1217" s="18"/>
      <c r="E1217" s="18"/>
      <c r="F1217" s="19"/>
      <c r="N1217" s="47"/>
    </row>
    <row r="1218" spans="4:14" s="20" customFormat="1" ht="13.5" hidden="1" x14ac:dyDescent="0.45">
      <c r="D1218" s="18"/>
      <c r="E1218" s="18"/>
      <c r="F1218" s="19"/>
      <c r="N1218" s="47"/>
    </row>
    <row r="1219" spans="4:14" s="20" customFormat="1" ht="13.5" hidden="1" x14ac:dyDescent="0.45">
      <c r="D1219" s="18"/>
      <c r="E1219" s="18"/>
      <c r="F1219" s="19"/>
      <c r="N1219" s="47"/>
    </row>
    <row r="1220" spans="4:14" s="20" customFormat="1" ht="13.5" hidden="1" x14ac:dyDescent="0.45">
      <c r="D1220" s="18"/>
      <c r="E1220" s="18"/>
      <c r="F1220" s="19"/>
      <c r="N1220" s="47"/>
    </row>
    <row r="1221" spans="4:14" s="20" customFormat="1" ht="13.5" hidden="1" x14ac:dyDescent="0.45">
      <c r="D1221" s="18"/>
      <c r="E1221" s="18"/>
      <c r="F1221" s="19"/>
      <c r="N1221" s="47"/>
    </row>
    <row r="1222" spans="4:14" s="20" customFormat="1" ht="13.5" hidden="1" x14ac:dyDescent="0.45">
      <c r="D1222" s="18"/>
      <c r="E1222" s="18"/>
      <c r="F1222" s="19"/>
      <c r="N1222" s="47"/>
    </row>
    <row r="1223" spans="4:14" s="20" customFormat="1" ht="13.5" hidden="1" x14ac:dyDescent="0.45">
      <c r="D1223" s="18"/>
      <c r="E1223" s="18"/>
      <c r="F1223" s="19"/>
      <c r="N1223" s="47"/>
    </row>
    <row r="1224" spans="4:14" s="20" customFormat="1" ht="13.5" hidden="1" x14ac:dyDescent="0.45">
      <c r="D1224" s="18"/>
      <c r="E1224" s="18"/>
      <c r="F1224" s="19"/>
      <c r="N1224" s="47"/>
    </row>
    <row r="1225" spans="4:14" s="20" customFormat="1" ht="13.5" hidden="1" x14ac:dyDescent="0.45">
      <c r="D1225" s="18"/>
      <c r="E1225" s="18"/>
      <c r="F1225" s="19"/>
      <c r="N1225" s="47"/>
    </row>
    <row r="1226" spans="4:14" s="20" customFormat="1" ht="13.5" hidden="1" x14ac:dyDescent="0.45">
      <c r="D1226" s="18"/>
      <c r="E1226" s="18"/>
      <c r="F1226" s="19"/>
      <c r="N1226" s="47"/>
    </row>
    <row r="1227" spans="4:14" s="20" customFormat="1" ht="13.5" hidden="1" x14ac:dyDescent="0.45">
      <c r="D1227" s="18"/>
      <c r="E1227" s="18"/>
      <c r="F1227" s="19"/>
      <c r="N1227" s="47"/>
    </row>
    <row r="1228" spans="4:14" s="20" customFormat="1" ht="13.5" hidden="1" x14ac:dyDescent="0.45">
      <c r="D1228" s="18"/>
      <c r="E1228" s="18"/>
      <c r="F1228" s="19"/>
      <c r="N1228" s="47"/>
    </row>
    <row r="1229" spans="4:14" s="20" customFormat="1" ht="13.5" hidden="1" x14ac:dyDescent="0.45">
      <c r="D1229" s="18"/>
      <c r="E1229" s="18"/>
      <c r="F1229" s="19"/>
      <c r="N1229" s="47"/>
    </row>
    <row r="1230" spans="4:14" s="20" customFormat="1" ht="13.5" hidden="1" x14ac:dyDescent="0.45">
      <c r="D1230" s="18"/>
      <c r="E1230" s="18"/>
      <c r="F1230" s="19"/>
      <c r="N1230" s="47"/>
    </row>
    <row r="1231" spans="4:14" s="20" customFormat="1" ht="13.5" hidden="1" x14ac:dyDescent="0.45">
      <c r="D1231" s="18"/>
      <c r="E1231" s="18"/>
      <c r="F1231" s="19"/>
      <c r="N1231" s="47"/>
    </row>
    <row r="1232" spans="4:14" s="20" customFormat="1" ht="13.5" hidden="1" x14ac:dyDescent="0.45">
      <c r="D1232" s="18"/>
      <c r="E1232" s="18"/>
      <c r="F1232" s="19"/>
      <c r="N1232" s="47"/>
    </row>
    <row r="1233" spans="4:14" s="20" customFormat="1" ht="13.5" hidden="1" x14ac:dyDescent="0.45">
      <c r="D1233" s="18"/>
      <c r="E1233" s="18"/>
      <c r="F1233" s="19"/>
      <c r="N1233" s="47"/>
    </row>
    <row r="1234" spans="4:14" s="20" customFormat="1" ht="13.5" hidden="1" x14ac:dyDescent="0.45">
      <c r="D1234" s="18"/>
      <c r="E1234" s="18"/>
      <c r="F1234" s="19"/>
      <c r="N1234" s="47"/>
    </row>
    <row r="1235" spans="4:14" s="20" customFormat="1" ht="13.5" hidden="1" x14ac:dyDescent="0.45">
      <c r="D1235" s="18"/>
      <c r="E1235" s="18"/>
      <c r="F1235" s="19"/>
      <c r="N1235" s="47"/>
    </row>
    <row r="1236" spans="4:14" s="20" customFormat="1" ht="13.5" hidden="1" x14ac:dyDescent="0.45">
      <c r="D1236" s="18"/>
      <c r="E1236" s="18"/>
      <c r="F1236" s="19"/>
      <c r="N1236" s="47"/>
    </row>
    <row r="1237" spans="4:14" s="20" customFormat="1" ht="13.5" hidden="1" x14ac:dyDescent="0.45">
      <c r="D1237" s="18"/>
      <c r="E1237" s="18"/>
      <c r="F1237" s="19"/>
      <c r="N1237" s="47"/>
    </row>
    <row r="1238" spans="4:14" s="20" customFormat="1" ht="13.5" hidden="1" x14ac:dyDescent="0.45">
      <c r="D1238" s="18"/>
      <c r="E1238" s="18"/>
      <c r="F1238" s="19"/>
      <c r="N1238" s="47"/>
    </row>
    <row r="1239" spans="4:14" s="20" customFormat="1" ht="13.5" hidden="1" x14ac:dyDescent="0.45">
      <c r="D1239" s="18"/>
      <c r="E1239" s="18"/>
      <c r="F1239" s="19"/>
      <c r="N1239" s="47"/>
    </row>
    <row r="1240" spans="4:14" s="20" customFormat="1" ht="13.5" hidden="1" x14ac:dyDescent="0.45">
      <c r="D1240" s="18"/>
      <c r="E1240" s="18"/>
      <c r="F1240" s="19"/>
      <c r="N1240" s="47"/>
    </row>
    <row r="1241" spans="4:14" s="20" customFormat="1" ht="13.5" hidden="1" x14ac:dyDescent="0.45">
      <c r="D1241" s="18"/>
      <c r="E1241" s="18"/>
      <c r="F1241" s="19"/>
      <c r="N1241" s="47"/>
    </row>
    <row r="1242" spans="4:14" s="20" customFormat="1" ht="13.5" hidden="1" x14ac:dyDescent="0.45">
      <c r="D1242" s="18"/>
      <c r="E1242" s="18"/>
      <c r="F1242" s="19"/>
      <c r="N1242" s="47"/>
    </row>
    <row r="1243" spans="4:14" s="20" customFormat="1" ht="13.5" hidden="1" x14ac:dyDescent="0.45">
      <c r="D1243" s="18"/>
      <c r="E1243" s="18"/>
      <c r="F1243" s="19"/>
      <c r="N1243" s="47"/>
    </row>
    <row r="1244" spans="4:14" s="20" customFormat="1" ht="13.5" hidden="1" x14ac:dyDescent="0.45">
      <c r="D1244" s="18"/>
      <c r="E1244" s="18"/>
      <c r="F1244" s="19"/>
      <c r="N1244" s="47"/>
    </row>
    <row r="1245" spans="4:14" s="20" customFormat="1" ht="13.5" hidden="1" x14ac:dyDescent="0.45">
      <c r="D1245" s="18"/>
      <c r="E1245" s="18"/>
      <c r="F1245" s="19"/>
      <c r="N1245" s="47"/>
    </row>
    <row r="1246" spans="4:14" s="20" customFormat="1" ht="13.5" hidden="1" x14ac:dyDescent="0.45">
      <c r="D1246" s="18"/>
      <c r="E1246" s="18"/>
      <c r="F1246" s="19"/>
      <c r="N1246" s="47"/>
    </row>
    <row r="1247" spans="4:14" s="20" customFormat="1" ht="13.5" hidden="1" x14ac:dyDescent="0.45">
      <c r="D1247" s="18"/>
      <c r="E1247" s="18"/>
      <c r="F1247" s="19"/>
      <c r="N1247" s="47"/>
    </row>
    <row r="1248" spans="4:14" s="20" customFormat="1" ht="13.5" hidden="1" x14ac:dyDescent="0.45">
      <c r="D1248" s="18"/>
      <c r="E1248" s="18"/>
      <c r="F1248" s="19"/>
      <c r="N1248" s="47"/>
    </row>
    <row r="1249" spans="4:14" s="20" customFormat="1" ht="13.5" hidden="1" x14ac:dyDescent="0.45">
      <c r="D1249" s="18"/>
      <c r="E1249" s="18"/>
      <c r="F1249" s="19"/>
      <c r="N1249" s="47"/>
    </row>
    <row r="1250" spans="4:14" s="20" customFormat="1" ht="13.5" hidden="1" x14ac:dyDescent="0.45">
      <c r="D1250" s="18"/>
      <c r="E1250" s="18"/>
      <c r="F1250" s="19"/>
      <c r="N1250" s="47"/>
    </row>
    <row r="1251" spans="4:14" s="20" customFormat="1" ht="13.5" hidden="1" x14ac:dyDescent="0.45">
      <c r="D1251" s="18"/>
      <c r="E1251" s="18"/>
      <c r="F1251" s="19"/>
      <c r="N1251" s="47"/>
    </row>
    <row r="1252" spans="4:14" s="20" customFormat="1" ht="13.5" hidden="1" x14ac:dyDescent="0.45">
      <c r="D1252" s="18"/>
      <c r="E1252" s="18"/>
      <c r="F1252" s="19"/>
      <c r="N1252" s="47"/>
    </row>
    <row r="1253" spans="4:14" s="20" customFormat="1" ht="13.5" hidden="1" x14ac:dyDescent="0.45">
      <c r="D1253" s="18"/>
      <c r="E1253" s="18"/>
      <c r="F1253" s="19"/>
      <c r="N1253" s="47"/>
    </row>
    <row r="1254" spans="4:14" s="20" customFormat="1" ht="13.5" hidden="1" x14ac:dyDescent="0.45">
      <c r="D1254" s="18"/>
      <c r="E1254" s="18"/>
      <c r="F1254" s="19"/>
      <c r="N1254" s="47"/>
    </row>
    <row r="1255" spans="4:14" s="20" customFormat="1" ht="13.5" hidden="1" x14ac:dyDescent="0.45">
      <c r="D1255" s="18"/>
      <c r="E1255" s="18"/>
      <c r="F1255" s="19"/>
      <c r="N1255" s="47"/>
    </row>
    <row r="1256" spans="4:14" s="20" customFormat="1" ht="13.5" hidden="1" x14ac:dyDescent="0.45">
      <c r="D1256" s="18"/>
      <c r="E1256" s="18"/>
      <c r="F1256" s="19"/>
      <c r="N1256" s="47"/>
    </row>
    <row r="1257" spans="4:14" s="20" customFormat="1" ht="13.5" hidden="1" x14ac:dyDescent="0.45">
      <c r="D1257" s="18"/>
      <c r="E1257" s="18"/>
      <c r="F1257" s="19"/>
      <c r="N1257" s="47"/>
    </row>
    <row r="1258" spans="4:14" s="20" customFormat="1" ht="13.5" hidden="1" x14ac:dyDescent="0.45">
      <c r="D1258" s="18"/>
      <c r="E1258" s="18"/>
      <c r="F1258" s="19"/>
      <c r="N1258" s="47"/>
    </row>
    <row r="1259" spans="4:14" s="20" customFormat="1" ht="13.5" hidden="1" x14ac:dyDescent="0.45">
      <c r="D1259" s="18"/>
      <c r="E1259" s="18"/>
      <c r="F1259" s="19"/>
      <c r="N1259" s="47"/>
    </row>
    <row r="1260" spans="4:14" s="20" customFormat="1" ht="13.5" hidden="1" x14ac:dyDescent="0.45">
      <c r="D1260" s="18"/>
      <c r="E1260" s="18"/>
      <c r="F1260" s="19"/>
      <c r="N1260" s="47"/>
    </row>
    <row r="1261" spans="4:14" s="20" customFormat="1" ht="13.5" hidden="1" x14ac:dyDescent="0.45">
      <c r="D1261" s="18"/>
      <c r="E1261" s="18"/>
      <c r="F1261" s="19"/>
      <c r="N1261" s="47"/>
    </row>
    <row r="1262" spans="4:14" s="20" customFormat="1" ht="13.5" hidden="1" x14ac:dyDescent="0.45">
      <c r="D1262" s="18"/>
      <c r="E1262" s="18"/>
      <c r="F1262" s="19"/>
      <c r="N1262" s="47"/>
    </row>
    <row r="1263" spans="4:14" s="20" customFormat="1" ht="13.5" hidden="1" x14ac:dyDescent="0.45">
      <c r="D1263" s="18"/>
      <c r="E1263" s="18"/>
      <c r="F1263" s="19"/>
      <c r="N1263" s="47"/>
    </row>
    <row r="1264" spans="4:14" s="20" customFormat="1" ht="13.5" hidden="1" x14ac:dyDescent="0.45">
      <c r="D1264" s="18"/>
      <c r="E1264" s="18"/>
      <c r="F1264" s="19"/>
      <c r="N1264" s="47"/>
    </row>
    <row r="1265" spans="4:14" s="20" customFormat="1" ht="13.5" hidden="1" x14ac:dyDescent="0.45">
      <c r="D1265" s="18"/>
      <c r="E1265" s="18"/>
      <c r="F1265" s="19"/>
      <c r="N1265" s="47"/>
    </row>
    <row r="1266" spans="4:14" s="20" customFormat="1" ht="13.5" hidden="1" x14ac:dyDescent="0.45">
      <c r="D1266" s="18"/>
      <c r="E1266" s="18"/>
      <c r="F1266" s="19"/>
      <c r="N1266" s="47"/>
    </row>
    <row r="1267" spans="4:14" s="20" customFormat="1" ht="13.5" hidden="1" x14ac:dyDescent="0.45">
      <c r="D1267" s="18"/>
      <c r="E1267" s="18"/>
      <c r="F1267" s="19"/>
      <c r="N1267" s="47"/>
    </row>
    <row r="1268" spans="4:14" s="20" customFormat="1" ht="13.5" hidden="1" x14ac:dyDescent="0.45">
      <c r="D1268" s="18"/>
      <c r="E1268" s="18"/>
      <c r="F1268" s="19"/>
      <c r="N1268" s="47"/>
    </row>
    <row r="1269" spans="4:14" s="20" customFormat="1" ht="13.5" hidden="1" x14ac:dyDescent="0.45">
      <c r="D1269" s="18"/>
      <c r="E1269" s="18"/>
      <c r="F1269" s="19"/>
      <c r="N1269" s="47"/>
    </row>
    <row r="1270" spans="4:14" s="20" customFormat="1" ht="13.5" hidden="1" x14ac:dyDescent="0.45">
      <c r="D1270" s="18"/>
      <c r="E1270" s="18"/>
      <c r="F1270" s="19"/>
      <c r="N1270" s="47"/>
    </row>
    <row r="1271" spans="4:14" s="20" customFormat="1" ht="13.5" hidden="1" x14ac:dyDescent="0.45">
      <c r="D1271" s="18"/>
      <c r="E1271" s="18"/>
      <c r="F1271" s="19"/>
      <c r="N1271" s="47"/>
    </row>
    <row r="1272" spans="4:14" s="20" customFormat="1" ht="13.5" hidden="1" x14ac:dyDescent="0.45">
      <c r="D1272" s="18"/>
      <c r="E1272" s="18"/>
      <c r="F1272" s="19"/>
      <c r="N1272" s="47"/>
    </row>
    <row r="1273" spans="4:14" s="20" customFormat="1" ht="13.5" hidden="1" x14ac:dyDescent="0.45">
      <c r="D1273" s="18"/>
      <c r="E1273" s="18"/>
      <c r="F1273" s="19"/>
      <c r="N1273" s="47"/>
    </row>
    <row r="1274" spans="4:14" s="20" customFormat="1" ht="13.5" hidden="1" x14ac:dyDescent="0.45">
      <c r="D1274" s="18"/>
      <c r="E1274" s="18"/>
      <c r="F1274" s="19"/>
      <c r="N1274" s="47"/>
    </row>
    <row r="1275" spans="4:14" s="20" customFormat="1" ht="13.5" hidden="1" x14ac:dyDescent="0.45">
      <c r="D1275" s="18"/>
      <c r="E1275" s="18"/>
      <c r="F1275" s="19"/>
      <c r="N1275" s="47"/>
    </row>
    <row r="1276" spans="4:14" s="20" customFormat="1" ht="13.5" hidden="1" x14ac:dyDescent="0.45">
      <c r="D1276" s="18"/>
      <c r="E1276" s="18"/>
      <c r="F1276" s="19"/>
      <c r="N1276" s="47"/>
    </row>
    <row r="1277" spans="4:14" s="20" customFormat="1" ht="13.5" hidden="1" x14ac:dyDescent="0.45">
      <c r="D1277" s="18"/>
      <c r="E1277" s="18"/>
      <c r="F1277" s="19"/>
      <c r="N1277" s="47"/>
    </row>
    <row r="1278" spans="4:14" s="20" customFormat="1" ht="13.5" hidden="1" x14ac:dyDescent="0.45">
      <c r="D1278" s="18"/>
      <c r="E1278" s="18"/>
      <c r="F1278" s="19"/>
      <c r="N1278" s="47"/>
    </row>
    <row r="1279" spans="4:14" s="20" customFormat="1" ht="13.5" hidden="1" x14ac:dyDescent="0.45">
      <c r="D1279" s="18"/>
      <c r="E1279" s="18"/>
      <c r="F1279" s="19"/>
      <c r="N1279" s="47"/>
    </row>
    <row r="1280" spans="4:14" s="20" customFormat="1" ht="13.5" hidden="1" x14ac:dyDescent="0.45">
      <c r="D1280" s="18"/>
      <c r="E1280" s="18"/>
      <c r="F1280" s="19"/>
      <c r="N1280" s="47"/>
    </row>
    <row r="1281" spans="4:14" s="20" customFormat="1" ht="13.5" hidden="1" x14ac:dyDescent="0.45">
      <c r="D1281" s="18"/>
      <c r="E1281" s="18"/>
      <c r="F1281" s="19"/>
      <c r="N1281" s="47"/>
    </row>
    <row r="1282" spans="4:14" s="20" customFormat="1" ht="13.5" hidden="1" x14ac:dyDescent="0.45">
      <c r="D1282" s="18"/>
      <c r="E1282" s="18"/>
      <c r="F1282" s="19"/>
      <c r="N1282" s="47"/>
    </row>
    <row r="1283" spans="4:14" s="20" customFormat="1" ht="13.5" hidden="1" x14ac:dyDescent="0.45">
      <c r="D1283" s="18"/>
      <c r="E1283" s="18"/>
      <c r="F1283" s="19"/>
      <c r="N1283" s="47"/>
    </row>
    <row r="1284" spans="4:14" s="20" customFormat="1" ht="13.5" hidden="1" x14ac:dyDescent="0.45">
      <c r="D1284" s="18"/>
      <c r="E1284" s="18"/>
      <c r="F1284" s="19"/>
      <c r="N1284" s="47"/>
    </row>
    <row r="1285" spans="4:14" s="20" customFormat="1" ht="13.5" hidden="1" x14ac:dyDescent="0.45">
      <c r="D1285" s="18"/>
      <c r="E1285" s="18"/>
      <c r="F1285" s="19"/>
      <c r="N1285" s="47"/>
    </row>
    <row r="1286" spans="4:14" s="20" customFormat="1" ht="13.5" hidden="1" x14ac:dyDescent="0.45">
      <c r="D1286" s="18"/>
      <c r="E1286" s="18"/>
      <c r="F1286" s="19"/>
      <c r="N1286" s="47"/>
    </row>
    <row r="1287" spans="4:14" s="20" customFormat="1" ht="13.5" hidden="1" x14ac:dyDescent="0.45">
      <c r="D1287" s="18"/>
      <c r="E1287" s="18"/>
      <c r="F1287" s="19"/>
      <c r="N1287" s="47"/>
    </row>
    <row r="1288" spans="4:14" s="20" customFormat="1" ht="13.5" hidden="1" x14ac:dyDescent="0.45">
      <c r="D1288" s="18"/>
      <c r="E1288" s="18"/>
      <c r="F1288" s="19"/>
      <c r="N1288" s="47"/>
    </row>
    <row r="1289" spans="4:14" s="20" customFormat="1" ht="13.5" hidden="1" x14ac:dyDescent="0.45">
      <c r="D1289" s="18"/>
      <c r="E1289" s="18"/>
      <c r="F1289" s="19"/>
      <c r="N1289" s="47"/>
    </row>
    <row r="1290" spans="4:14" s="20" customFormat="1" ht="13.5" hidden="1" x14ac:dyDescent="0.45">
      <c r="D1290" s="18"/>
      <c r="E1290" s="18"/>
      <c r="F1290" s="19"/>
      <c r="N1290" s="47"/>
    </row>
    <row r="1291" spans="4:14" s="20" customFormat="1" ht="13.5" hidden="1" x14ac:dyDescent="0.45">
      <c r="D1291" s="18"/>
      <c r="E1291" s="18"/>
      <c r="F1291" s="19"/>
      <c r="N1291" s="47"/>
    </row>
    <row r="1292" spans="4:14" s="20" customFormat="1" ht="13.5" hidden="1" x14ac:dyDescent="0.45">
      <c r="D1292" s="18"/>
      <c r="E1292" s="18"/>
      <c r="F1292" s="19"/>
      <c r="N1292" s="47"/>
    </row>
    <row r="1293" spans="4:14" s="20" customFormat="1" ht="13.5" hidden="1" x14ac:dyDescent="0.45">
      <c r="D1293" s="18"/>
      <c r="E1293" s="18"/>
      <c r="F1293" s="19"/>
      <c r="N1293" s="47"/>
    </row>
    <row r="1294" spans="4:14" s="20" customFormat="1" ht="13.5" hidden="1" x14ac:dyDescent="0.45">
      <c r="D1294" s="18"/>
      <c r="E1294" s="18"/>
      <c r="F1294" s="19"/>
      <c r="N1294" s="47"/>
    </row>
    <row r="1295" spans="4:14" s="20" customFormat="1" ht="13.5" hidden="1" x14ac:dyDescent="0.45">
      <c r="D1295" s="18"/>
      <c r="E1295" s="18"/>
      <c r="F1295" s="19"/>
      <c r="N1295" s="47"/>
    </row>
    <row r="1296" spans="4:14" s="20" customFormat="1" ht="13.5" hidden="1" x14ac:dyDescent="0.45">
      <c r="D1296" s="18"/>
      <c r="E1296" s="18"/>
      <c r="F1296" s="19"/>
      <c r="N1296" s="47"/>
    </row>
    <row r="1297" spans="4:14" s="20" customFormat="1" ht="13.5" hidden="1" x14ac:dyDescent="0.45">
      <c r="D1297" s="18"/>
      <c r="E1297" s="18"/>
      <c r="F1297" s="19"/>
      <c r="N1297" s="47"/>
    </row>
    <row r="1298" spans="4:14" s="20" customFormat="1" ht="13.5" hidden="1" x14ac:dyDescent="0.45">
      <c r="D1298" s="18"/>
      <c r="E1298" s="18"/>
      <c r="F1298" s="19"/>
      <c r="N1298" s="47"/>
    </row>
    <row r="1299" spans="4:14" s="20" customFormat="1" ht="13.5" hidden="1" x14ac:dyDescent="0.45">
      <c r="D1299" s="18"/>
      <c r="E1299" s="18"/>
      <c r="F1299" s="19"/>
      <c r="N1299" s="47"/>
    </row>
    <row r="1300" spans="4:14" s="20" customFormat="1" ht="13.5" hidden="1" x14ac:dyDescent="0.45">
      <c r="D1300" s="18"/>
      <c r="E1300" s="18"/>
      <c r="F1300" s="19"/>
      <c r="N1300" s="47"/>
    </row>
    <row r="1301" spans="4:14" s="20" customFormat="1" ht="13.5" hidden="1" x14ac:dyDescent="0.45">
      <c r="D1301" s="18"/>
      <c r="E1301" s="18"/>
      <c r="F1301" s="19"/>
      <c r="N1301" s="47"/>
    </row>
    <row r="1302" spans="4:14" s="20" customFormat="1" ht="13.5" hidden="1" x14ac:dyDescent="0.45">
      <c r="D1302" s="18"/>
      <c r="E1302" s="18"/>
      <c r="F1302" s="19"/>
      <c r="N1302" s="47"/>
    </row>
    <row r="1303" spans="4:14" s="20" customFormat="1" ht="13.5" hidden="1" x14ac:dyDescent="0.45">
      <c r="D1303" s="18"/>
      <c r="E1303" s="18"/>
      <c r="F1303" s="19"/>
      <c r="N1303" s="47"/>
    </row>
    <row r="1304" spans="4:14" s="20" customFormat="1" ht="13.5" hidden="1" x14ac:dyDescent="0.45">
      <c r="D1304" s="18"/>
      <c r="E1304" s="18"/>
      <c r="F1304" s="19"/>
      <c r="N1304" s="47"/>
    </row>
    <row r="1305" spans="4:14" s="20" customFormat="1" ht="13.5" hidden="1" x14ac:dyDescent="0.45">
      <c r="D1305" s="18"/>
      <c r="E1305" s="18"/>
      <c r="F1305" s="19"/>
      <c r="N1305" s="47"/>
    </row>
    <row r="1306" spans="4:14" s="20" customFormat="1" ht="13.5" hidden="1" x14ac:dyDescent="0.45">
      <c r="D1306" s="18"/>
      <c r="E1306" s="18"/>
      <c r="F1306" s="19"/>
      <c r="N1306" s="47"/>
    </row>
    <row r="1307" spans="4:14" s="20" customFormat="1" ht="13.5" hidden="1" x14ac:dyDescent="0.45">
      <c r="D1307" s="18"/>
      <c r="E1307" s="18"/>
      <c r="F1307" s="19"/>
      <c r="N1307" s="47"/>
    </row>
    <row r="1308" spans="4:14" s="20" customFormat="1" ht="13.5" hidden="1" x14ac:dyDescent="0.45">
      <c r="D1308" s="18"/>
      <c r="E1308" s="18"/>
      <c r="F1308" s="19"/>
      <c r="N1308" s="47"/>
    </row>
    <row r="1309" spans="4:14" s="20" customFormat="1" ht="13.5" hidden="1" x14ac:dyDescent="0.45">
      <c r="D1309" s="18"/>
      <c r="E1309" s="18"/>
      <c r="F1309" s="19"/>
      <c r="N1309" s="47"/>
    </row>
    <row r="1310" spans="4:14" s="20" customFormat="1" ht="13.5" hidden="1" x14ac:dyDescent="0.45">
      <c r="D1310" s="18"/>
      <c r="E1310" s="18"/>
      <c r="F1310" s="19"/>
      <c r="N1310" s="47"/>
    </row>
    <row r="1311" spans="4:14" s="20" customFormat="1" ht="13.5" hidden="1" x14ac:dyDescent="0.45">
      <c r="D1311" s="18"/>
      <c r="E1311" s="18"/>
      <c r="F1311" s="19"/>
      <c r="N1311" s="47"/>
    </row>
    <row r="1312" spans="4:14" s="20" customFormat="1" ht="13.5" hidden="1" x14ac:dyDescent="0.45">
      <c r="D1312" s="18"/>
      <c r="E1312" s="18"/>
      <c r="F1312" s="19"/>
      <c r="N1312" s="47"/>
    </row>
    <row r="1313" spans="4:14" s="20" customFormat="1" ht="13.5" hidden="1" x14ac:dyDescent="0.45">
      <c r="D1313" s="18"/>
      <c r="E1313" s="18"/>
      <c r="F1313" s="19"/>
      <c r="N1313" s="47"/>
    </row>
    <row r="1314" spans="4:14" s="20" customFormat="1" ht="13.5" hidden="1" x14ac:dyDescent="0.45">
      <c r="D1314" s="18"/>
      <c r="E1314" s="18"/>
      <c r="F1314" s="19"/>
      <c r="N1314" s="47"/>
    </row>
    <row r="1315" spans="4:14" s="20" customFormat="1" ht="13.5" hidden="1" x14ac:dyDescent="0.45">
      <c r="D1315" s="18"/>
      <c r="E1315" s="18"/>
      <c r="F1315" s="19"/>
      <c r="N1315" s="47"/>
    </row>
    <row r="1316" spans="4:14" s="20" customFormat="1" ht="13.5" hidden="1" x14ac:dyDescent="0.45">
      <c r="D1316" s="18"/>
      <c r="E1316" s="18"/>
      <c r="F1316" s="19"/>
      <c r="N1316" s="47"/>
    </row>
    <row r="1317" spans="4:14" s="20" customFormat="1" ht="13.5" hidden="1" x14ac:dyDescent="0.45">
      <c r="D1317" s="18"/>
      <c r="E1317" s="18"/>
      <c r="F1317" s="19"/>
      <c r="N1317" s="47"/>
    </row>
    <row r="1318" spans="4:14" s="20" customFormat="1" ht="13.5" hidden="1" x14ac:dyDescent="0.45">
      <c r="D1318" s="18"/>
      <c r="E1318" s="18"/>
      <c r="F1318" s="19"/>
      <c r="N1318" s="47"/>
    </row>
    <row r="1319" spans="4:14" s="20" customFormat="1" ht="13.5" hidden="1" x14ac:dyDescent="0.45">
      <c r="D1319" s="18"/>
      <c r="E1319" s="18"/>
      <c r="F1319" s="19"/>
      <c r="N1319" s="47"/>
    </row>
    <row r="1320" spans="4:14" s="20" customFormat="1" ht="13.5" hidden="1" x14ac:dyDescent="0.45">
      <c r="D1320" s="18"/>
      <c r="E1320" s="18"/>
      <c r="F1320" s="19"/>
      <c r="N1320" s="47"/>
    </row>
    <row r="1321" spans="4:14" s="20" customFormat="1" ht="13.5" hidden="1" x14ac:dyDescent="0.45">
      <c r="D1321" s="18"/>
      <c r="E1321" s="18"/>
      <c r="F1321" s="19"/>
      <c r="N1321" s="47"/>
    </row>
    <row r="1322" spans="4:14" s="20" customFormat="1" ht="13.5" hidden="1" x14ac:dyDescent="0.45">
      <c r="D1322" s="18"/>
      <c r="E1322" s="18"/>
      <c r="F1322" s="19"/>
      <c r="N1322" s="47"/>
    </row>
    <row r="1323" spans="4:14" s="20" customFormat="1" ht="13.5" hidden="1" x14ac:dyDescent="0.45">
      <c r="D1323" s="18"/>
      <c r="E1323" s="18"/>
      <c r="F1323" s="19"/>
      <c r="N1323" s="47"/>
    </row>
    <row r="1324" spans="4:14" s="20" customFormat="1" ht="13.5" hidden="1" x14ac:dyDescent="0.45">
      <c r="D1324" s="18"/>
      <c r="E1324" s="18"/>
      <c r="F1324" s="19"/>
      <c r="N1324" s="47"/>
    </row>
    <row r="1325" spans="4:14" s="20" customFormat="1" ht="13.5" hidden="1" x14ac:dyDescent="0.45">
      <c r="D1325" s="18"/>
      <c r="E1325" s="18"/>
      <c r="F1325" s="19"/>
      <c r="N1325" s="47"/>
    </row>
    <row r="1326" spans="4:14" s="20" customFormat="1" ht="13.5" hidden="1" x14ac:dyDescent="0.45">
      <c r="D1326" s="18"/>
      <c r="E1326" s="18"/>
      <c r="F1326" s="19"/>
      <c r="N1326" s="47"/>
    </row>
    <row r="1327" spans="4:14" s="20" customFormat="1" ht="13.5" hidden="1" x14ac:dyDescent="0.45">
      <c r="D1327" s="18"/>
      <c r="E1327" s="18"/>
      <c r="F1327" s="19"/>
      <c r="N1327" s="47"/>
    </row>
    <row r="1328" spans="4:14" s="20" customFormat="1" ht="13.5" hidden="1" x14ac:dyDescent="0.45">
      <c r="D1328" s="18"/>
      <c r="E1328" s="18"/>
      <c r="F1328" s="19"/>
      <c r="N1328" s="47"/>
    </row>
    <row r="1329" spans="4:14" s="20" customFormat="1" ht="13.5" hidden="1" x14ac:dyDescent="0.45">
      <c r="D1329" s="18"/>
      <c r="E1329" s="18"/>
      <c r="F1329" s="19"/>
      <c r="N1329" s="47"/>
    </row>
    <row r="1330" spans="4:14" s="20" customFormat="1" ht="13.5" hidden="1" x14ac:dyDescent="0.45">
      <c r="D1330" s="18"/>
      <c r="E1330" s="18"/>
      <c r="F1330" s="19"/>
      <c r="N1330" s="47"/>
    </row>
    <row r="1331" spans="4:14" s="20" customFormat="1" ht="13.5" hidden="1" x14ac:dyDescent="0.45">
      <c r="D1331" s="18"/>
      <c r="E1331" s="18"/>
      <c r="F1331" s="19"/>
      <c r="N1331" s="47"/>
    </row>
    <row r="1332" spans="4:14" s="20" customFormat="1" ht="13.5" hidden="1" x14ac:dyDescent="0.45">
      <c r="D1332" s="18"/>
      <c r="E1332" s="18"/>
      <c r="F1332" s="19"/>
      <c r="N1332" s="47"/>
    </row>
    <row r="1333" spans="4:14" s="20" customFormat="1" ht="13.5" hidden="1" x14ac:dyDescent="0.45">
      <c r="D1333" s="18"/>
      <c r="E1333" s="18"/>
      <c r="F1333" s="19"/>
      <c r="N1333" s="47"/>
    </row>
    <row r="1334" spans="4:14" s="20" customFormat="1" ht="13.5" hidden="1" x14ac:dyDescent="0.45">
      <c r="D1334" s="18"/>
      <c r="E1334" s="18"/>
      <c r="F1334" s="19"/>
      <c r="N1334" s="47"/>
    </row>
    <row r="1335" spans="4:14" s="20" customFormat="1" ht="13.5" hidden="1" x14ac:dyDescent="0.45">
      <c r="D1335" s="18"/>
      <c r="E1335" s="18"/>
      <c r="F1335" s="19"/>
      <c r="N1335" s="47"/>
    </row>
    <row r="1336" spans="4:14" s="20" customFormat="1" ht="13.5" hidden="1" x14ac:dyDescent="0.45">
      <c r="D1336" s="18"/>
      <c r="E1336" s="18"/>
      <c r="F1336" s="19"/>
      <c r="N1336" s="47"/>
    </row>
    <row r="1337" spans="4:14" s="20" customFormat="1" ht="13.5" hidden="1" x14ac:dyDescent="0.45">
      <c r="D1337" s="18"/>
      <c r="E1337" s="18"/>
      <c r="F1337" s="19"/>
      <c r="N1337" s="47"/>
    </row>
    <row r="1338" spans="4:14" s="20" customFormat="1" ht="13.5" hidden="1" x14ac:dyDescent="0.45">
      <c r="D1338" s="18"/>
      <c r="E1338" s="18"/>
      <c r="F1338" s="19"/>
      <c r="N1338" s="47"/>
    </row>
    <row r="1339" spans="4:14" s="20" customFormat="1" ht="13.5" hidden="1" x14ac:dyDescent="0.45">
      <c r="D1339" s="18"/>
      <c r="E1339" s="18"/>
      <c r="F1339" s="19"/>
      <c r="N1339" s="47"/>
    </row>
    <row r="1340" spans="4:14" s="20" customFormat="1" ht="13.5" hidden="1" x14ac:dyDescent="0.45">
      <c r="D1340" s="18"/>
      <c r="E1340" s="18"/>
      <c r="F1340" s="19"/>
      <c r="N1340" s="47"/>
    </row>
    <row r="1341" spans="4:14" s="20" customFormat="1" ht="13.5" hidden="1" x14ac:dyDescent="0.45">
      <c r="D1341" s="18"/>
      <c r="E1341" s="18"/>
      <c r="F1341" s="19"/>
      <c r="N1341" s="47"/>
    </row>
    <row r="1342" spans="4:14" s="20" customFormat="1" ht="13.5" hidden="1" x14ac:dyDescent="0.45">
      <c r="D1342" s="18"/>
      <c r="E1342" s="18"/>
      <c r="F1342" s="19"/>
      <c r="N1342" s="47"/>
    </row>
    <row r="1343" spans="4:14" s="20" customFormat="1" ht="13.5" hidden="1" x14ac:dyDescent="0.45">
      <c r="D1343" s="18"/>
      <c r="E1343" s="18"/>
      <c r="F1343" s="19"/>
      <c r="N1343" s="47"/>
    </row>
    <row r="1344" spans="4:14" s="20" customFormat="1" ht="13.5" hidden="1" x14ac:dyDescent="0.45">
      <c r="D1344" s="18"/>
      <c r="E1344" s="18"/>
      <c r="F1344" s="19"/>
      <c r="N1344" s="47"/>
    </row>
    <row r="1345" spans="4:14" s="20" customFormat="1" ht="13.5" hidden="1" x14ac:dyDescent="0.45">
      <c r="D1345" s="18"/>
      <c r="E1345" s="18"/>
      <c r="F1345" s="19"/>
      <c r="N1345" s="47"/>
    </row>
    <row r="1346" spans="4:14" s="20" customFormat="1" ht="13.5" hidden="1" x14ac:dyDescent="0.45">
      <c r="D1346" s="18"/>
      <c r="E1346" s="18"/>
      <c r="F1346" s="19"/>
      <c r="N1346" s="47"/>
    </row>
    <row r="1347" spans="4:14" s="20" customFormat="1" ht="13.5" hidden="1" x14ac:dyDescent="0.45">
      <c r="D1347" s="18"/>
      <c r="E1347" s="18"/>
      <c r="F1347" s="19"/>
      <c r="N1347" s="47"/>
    </row>
    <row r="1348" spans="4:14" s="20" customFormat="1" ht="13.5" hidden="1" x14ac:dyDescent="0.45">
      <c r="D1348" s="18"/>
      <c r="E1348" s="18"/>
      <c r="F1348" s="19"/>
      <c r="N1348" s="47"/>
    </row>
    <row r="1349" spans="4:14" s="20" customFormat="1" ht="13.5" hidden="1" x14ac:dyDescent="0.45">
      <c r="D1349" s="18"/>
      <c r="E1349" s="18"/>
      <c r="F1349" s="19"/>
      <c r="N1349" s="47"/>
    </row>
    <row r="1350" spans="4:14" s="20" customFormat="1" ht="13.5" hidden="1" x14ac:dyDescent="0.45">
      <c r="D1350" s="18"/>
      <c r="E1350" s="18"/>
      <c r="F1350" s="19"/>
      <c r="N1350" s="47"/>
    </row>
    <row r="1351" spans="4:14" s="20" customFormat="1" ht="13.5" hidden="1" x14ac:dyDescent="0.45">
      <c r="D1351" s="18"/>
      <c r="E1351" s="18"/>
      <c r="F1351" s="19"/>
      <c r="N1351" s="47"/>
    </row>
    <row r="1352" spans="4:14" s="20" customFormat="1" ht="13.5" hidden="1" x14ac:dyDescent="0.45">
      <c r="D1352" s="18"/>
      <c r="E1352" s="18"/>
      <c r="F1352" s="19"/>
      <c r="N1352" s="47"/>
    </row>
    <row r="1353" spans="4:14" s="20" customFormat="1" ht="13.5" hidden="1" x14ac:dyDescent="0.45">
      <c r="D1353" s="18"/>
      <c r="E1353" s="18"/>
      <c r="F1353" s="19"/>
      <c r="N1353" s="47"/>
    </row>
    <row r="1354" spans="4:14" s="20" customFormat="1" ht="13.5" hidden="1" x14ac:dyDescent="0.45">
      <c r="D1354" s="18"/>
      <c r="E1354" s="18"/>
      <c r="F1354" s="19"/>
      <c r="N1354" s="47"/>
    </row>
    <row r="1355" spans="4:14" s="20" customFormat="1" ht="13.5" hidden="1" x14ac:dyDescent="0.45">
      <c r="D1355" s="18"/>
      <c r="E1355" s="18"/>
      <c r="F1355" s="19"/>
      <c r="N1355" s="47"/>
    </row>
    <row r="1356" spans="4:14" s="20" customFormat="1" ht="13.5" hidden="1" x14ac:dyDescent="0.45">
      <c r="D1356" s="18"/>
      <c r="E1356" s="18"/>
      <c r="F1356" s="19"/>
      <c r="N1356" s="47"/>
    </row>
    <row r="1357" spans="4:14" s="20" customFormat="1" ht="13.5" hidden="1" x14ac:dyDescent="0.45">
      <c r="D1357" s="18"/>
      <c r="E1357" s="18"/>
      <c r="F1357" s="19"/>
      <c r="N1357" s="47"/>
    </row>
    <row r="1358" spans="4:14" s="20" customFormat="1" ht="13.5" hidden="1" x14ac:dyDescent="0.45">
      <c r="D1358" s="18"/>
      <c r="E1358" s="18"/>
      <c r="F1358" s="19"/>
      <c r="N1358" s="47"/>
    </row>
    <row r="1359" spans="4:14" s="20" customFormat="1" ht="13.5" hidden="1" x14ac:dyDescent="0.45">
      <c r="D1359" s="18"/>
      <c r="E1359" s="18"/>
      <c r="F1359" s="19"/>
      <c r="N1359" s="47"/>
    </row>
    <row r="1360" spans="4:14" s="20" customFormat="1" ht="13.5" hidden="1" x14ac:dyDescent="0.45">
      <c r="D1360" s="18"/>
      <c r="E1360" s="18"/>
      <c r="F1360" s="19"/>
      <c r="N1360" s="47"/>
    </row>
    <row r="1361" spans="4:14" s="20" customFormat="1" ht="13.5" hidden="1" x14ac:dyDescent="0.45">
      <c r="D1361" s="18"/>
      <c r="E1361" s="18"/>
      <c r="F1361" s="19"/>
      <c r="N1361" s="47"/>
    </row>
    <row r="1362" spans="4:14" s="20" customFormat="1" ht="13.5" hidden="1" x14ac:dyDescent="0.45">
      <c r="D1362" s="18"/>
      <c r="E1362" s="18"/>
      <c r="F1362" s="19"/>
      <c r="N1362" s="47"/>
    </row>
    <row r="1363" spans="4:14" s="20" customFormat="1" ht="13.5" hidden="1" x14ac:dyDescent="0.45">
      <c r="D1363" s="18"/>
      <c r="E1363" s="18"/>
      <c r="F1363" s="19"/>
      <c r="N1363" s="47"/>
    </row>
    <row r="1364" spans="4:14" s="20" customFormat="1" ht="13.5" hidden="1" x14ac:dyDescent="0.45">
      <c r="D1364" s="18"/>
      <c r="E1364" s="18"/>
      <c r="F1364" s="19"/>
      <c r="N1364" s="47"/>
    </row>
    <row r="1365" spans="4:14" s="20" customFormat="1" ht="13.5" hidden="1" x14ac:dyDescent="0.45">
      <c r="D1365" s="18"/>
      <c r="E1365" s="18"/>
      <c r="F1365" s="19"/>
      <c r="N1365" s="47"/>
    </row>
    <row r="1366" spans="4:14" s="20" customFormat="1" ht="13.5" hidden="1" x14ac:dyDescent="0.45">
      <c r="D1366" s="18"/>
      <c r="E1366" s="18"/>
      <c r="F1366" s="19"/>
      <c r="N1366" s="47"/>
    </row>
    <row r="1367" spans="4:14" s="20" customFormat="1" ht="13.5" hidden="1" x14ac:dyDescent="0.45">
      <c r="D1367" s="18"/>
      <c r="E1367" s="18"/>
      <c r="F1367" s="19"/>
      <c r="N1367" s="47"/>
    </row>
    <row r="1368" spans="4:14" s="20" customFormat="1" ht="13.5" hidden="1" x14ac:dyDescent="0.45">
      <c r="D1368" s="18"/>
      <c r="E1368" s="18"/>
      <c r="F1368" s="19"/>
      <c r="N1368" s="47"/>
    </row>
    <row r="1369" spans="4:14" s="20" customFormat="1" ht="13.5" hidden="1" x14ac:dyDescent="0.45">
      <c r="D1369" s="18"/>
      <c r="E1369" s="18"/>
      <c r="F1369" s="19"/>
      <c r="N1369" s="47"/>
    </row>
    <row r="1370" spans="4:14" s="20" customFormat="1" ht="13.5" hidden="1" x14ac:dyDescent="0.45">
      <c r="D1370" s="18"/>
      <c r="E1370" s="18"/>
      <c r="F1370" s="19"/>
      <c r="N1370" s="47"/>
    </row>
    <row r="1371" spans="4:14" s="20" customFormat="1" ht="13.5" hidden="1" x14ac:dyDescent="0.45">
      <c r="D1371" s="18"/>
      <c r="E1371" s="18"/>
      <c r="F1371" s="19"/>
      <c r="N1371" s="47"/>
    </row>
    <row r="1372" spans="4:14" s="20" customFormat="1" ht="13.5" hidden="1" x14ac:dyDescent="0.45">
      <c r="D1372" s="18"/>
      <c r="E1372" s="18"/>
      <c r="F1372" s="19"/>
      <c r="N1372" s="47"/>
    </row>
    <row r="1373" spans="4:14" s="20" customFormat="1" ht="13.5" hidden="1" x14ac:dyDescent="0.45">
      <c r="D1373" s="18"/>
      <c r="E1373" s="18"/>
      <c r="F1373" s="19"/>
      <c r="N1373" s="47"/>
    </row>
    <row r="1374" spans="4:14" s="20" customFormat="1" ht="13.5" hidden="1" x14ac:dyDescent="0.45">
      <c r="D1374" s="18"/>
      <c r="E1374" s="18"/>
      <c r="F1374" s="19"/>
      <c r="N1374" s="47"/>
    </row>
    <row r="1375" spans="4:14" s="20" customFormat="1" ht="13.5" hidden="1" x14ac:dyDescent="0.45">
      <c r="D1375" s="18"/>
      <c r="E1375" s="18"/>
      <c r="F1375" s="19"/>
      <c r="N1375" s="47"/>
    </row>
    <row r="1376" spans="4:14" s="20" customFormat="1" ht="13.5" hidden="1" x14ac:dyDescent="0.45">
      <c r="D1376" s="18"/>
      <c r="E1376" s="18"/>
      <c r="F1376" s="19"/>
      <c r="N1376" s="47"/>
    </row>
    <row r="1377" spans="4:14" s="20" customFormat="1" ht="13.5" hidden="1" x14ac:dyDescent="0.45">
      <c r="D1377" s="18"/>
      <c r="E1377" s="18"/>
      <c r="F1377" s="19"/>
      <c r="N1377" s="47"/>
    </row>
    <row r="1378" spans="4:14" s="20" customFormat="1" ht="13.5" hidden="1" x14ac:dyDescent="0.45">
      <c r="D1378" s="18"/>
      <c r="E1378" s="18"/>
      <c r="F1378" s="19"/>
      <c r="N1378" s="47"/>
    </row>
    <row r="1379" spans="4:14" s="20" customFormat="1" ht="13.5" hidden="1" x14ac:dyDescent="0.45">
      <c r="D1379" s="18"/>
      <c r="E1379" s="18"/>
      <c r="F1379" s="19"/>
      <c r="N1379" s="47"/>
    </row>
    <row r="1380" spans="4:14" s="20" customFormat="1" ht="13.5" hidden="1" x14ac:dyDescent="0.45">
      <c r="D1380" s="18"/>
      <c r="E1380" s="18"/>
      <c r="F1380" s="19"/>
      <c r="N1380" s="47"/>
    </row>
    <row r="1381" spans="4:14" s="20" customFormat="1" ht="13.5" hidden="1" x14ac:dyDescent="0.45">
      <c r="D1381" s="18"/>
      <c r="E1381" s="18"/>
      <c r="F1381" s="19"/>
      <c r="N1381" s="47"/>
    </row>
    <row r="1382" spans="4:14" s="20" customFormat="1" ht="13.5" hidden="1" x14ac:dyDescent="0.45">
      <c r="D1382" s="18"/>
      <c r="E1382" s="18"/>
      <c r="F1382" s="19"/>
      <c r="N1382" s="47"/>
    </row>
    <row r="1383" spans="4:14" s="20" customFormat="1" ht="13.5" hidden="1" x14ac:dyDescent="0.45">
      <c r="D1383" s="18"/>
      <c r="E1383" s="18"/>
      <c r="F1383" s="19"/>
      <c r="N1383" s="47"/>
    </row>
    <row r="1384" spans="4:14" s="20" customFormat="1" ht="13.5" hidden="1" x14ac:dyDescent="0.45">
      <c r="D1384" s="18"/>
      <c r="E1384" s="18"/>
      <c r="F1384" s="19"/>
      <c r="N1384" s="47"/>
    </row>
    <row r="1385" spans="4:14" s="20" customFormat="1" ht="13.5" hidden="1" x14ac:dyDescent="0.45">
      <c r="D1385" s="18"/>
      <c r="E1385" s="18"/>
      <c r="F1385" s="19"/>
      <c r="N1385" s="47"/>
    </row>
    <row r="1386" spans="4:14" s="20" customFormat="1" ht="13.5" hidden="1" x14ac:dyDescent="0.45">
      <c r="D1386" s="18"/>
      <c r="E1386" s="18"/>
      <c r="F1386" s="19"/>
      <c r="N1386" s="47"/>
    </row>
    <row r="1387" spans="4:14" s="20" customFormat="1" ht="13.5" hidden="1" x14ac:dyDescent="0.45">
      <c r="D1387" s="18"/>
      <c r="E1387" s="18"/>
      <c r="F1387" s="19"/>
      <c r="N1387" s="47"/>
    </row>
    <row r="1388" spans="4:14" s="20" customFormat="1" ht="13.5" hidden="1" x14ac:dyDescent="0.45">
      <c r="D1388" s="18"/>
      <c r="E1388" s="18"/>
      <c r="F1388" s="19"/>
      <c r="N1388" s="47"/>
    </row>
    <row r="1389" spans="4:14" s="20" customFormat="1" ht="13.5" hidden="1" x14ac:dyDescent="0.45">
      <c r="D1389" s="18"/>
      <c r="E1389" s="18"/>
      <c r="F1389" s="19"/>
      <c r="N1389" s="47"/>
    </row>
    <row r="1390" spans="4:14" s="20" customFormat="1" ht="13.5" hidden="1" x14ac:dyDescent="0.45">
      <c r="D1390" s="18"/>
      <c r="E1390" s="18"/>
      <c r="F1390" s="19"/>
      <c r="N1390" s="47"/>
    </row>
    <row r="1391" spans="4:14" s="20" customFormat="1" ht="13.5" hidden="1" x14ac:dyDescent="0.45">
      <c r="D1391" s="18"/>
      <c r="E1391" s="18"/>
      <c r="F1391" s="19"/>
      <c r="N1391" s="47"/>
    </row>
    <row r="1392" spans="4:14" s="20" customFormat="1" ht="13.5" hidden="1" x14ac:dyDescent="0.45">
      <c r="D1392" s="18"/>
      <c r="E1392" s="18"/>
      <c r="F1392" s="19"/>
      <c r="N1392" s="47"/>
    </row>
    <row r="1393" spans="4:14" s="20" customFormat="1" ht="13.5" hidden="1" x14ac:dyDescent="0.45">
      <c r="D1393" s="18"/>
      <c r="E1393" s="18"/>
      <c r="F1393" s="19"/>
      <c r="N1393" s="47"/>
    </row>
    <row r="1394" spans="4:14" s="20" customFormat="1" ht="13.5" hidden="1" x14ac:dyDescent="0.45">
      <c r="D1394" s="18"/>
      <c r="E1394" s="18"/>
      <c r="F1394" s="19"/>
      <c r="N1394" s="47"/>
    </row>
    <row r="1395" spans="4:14" s="20" customFormat="1" ht="13.5" hidden="1" x14ac:dyDescent="0.45">
      <c r="D1395" s="18"/>
      <c r="E1395" s="18"/>
      <c r="F1395" s="19"/>
      <c r="N1395" s="47"/>
    </row>
    <row r="1396" spans="4:14" s="20" customFormat="1" ht="13.5" hidden="1" x14ac:dyDescent="0.45">
      <c r="D1396" s="18"/>
      <c r="E1396" s="18"/>
      <c r="F1396" s="19"/>
      <c r="N1396" s="47"/>
    </row>
    <row r="1397" spans="4:14" s="20" customFormat="1" ht="13.5" hidden="1" x14ac:dyDescent="0.45">
      <c r="D1397" s="18"/>
      <c r="E1397" s="18"/>
      <c r="F1397" s="19"/>
      <c r="N1397" s="47"/>
    </row>
    <row r="1398" spans="4:14" s="20" customFormat="1" ht="13.5" hidden="1" x14ac:dyDescent="0.45">
      <c r="D1398" s="18"/>
      <c r="E1398" s="18"/>
      <c r="F1398" s="19"/>
      <c r="N1398" s="47"/>
    </row>
    <row r="1399" spans="4:14" s="20" customFormat="1" ht="13.5" hidden="1" x14ac:dyDescent="0.45">
      <c r="D1399" s="18"/>
      <c r="E1399" s="18"/>
      <c r="F1399" s="19"/>
      <c r="N1399" s="47"/>
    </row>
    <row r="1400" spans="4:14" s="20" customFormat="1" ht="13.5" hidden="1" x14ac:dyDescent="0.45">
      <c r="D1400" s="18"/>
      <c r="E1400" s="18"/>
      <c r="F1400" s="19"/>
      <c r="N1400" s="47"/>
    </row>
    <row r="1401" spans="4:14" s="20" customFormat="1" ht="13.5" hidden="1" x14ac:dyDescent="0.45">
      <c r="D1401" s="18"/>
      <c r="E1401" s="18"/>
      <c r="F1401" s="19"/>
      <c r="N1401" s="47"/>
    </row>
    <row r="1402" spans="4:14" s="20" customFormat="1" ht="13.5" hidden="1" x14ac:dyDescent="0.45">
      <c r="D1402" s="18"/>
      <c r="E1402" s="18"/>
      <c r="F1402" s="19"/>
      <c r="N1402" s="47"/>
    </row>
    <row r="1403" spans="4:14" s="20" customFormat="1" ht="13.5" hidden="1" x14ac:dyDescent="0.45">
      <c r="D1403" s="18"/>
      <c r="E1403" s="18"/>
      <c r="F1403" s="19"/>
      <c r="N1403" s="47"/>
    </row>
    <row r="1404" spans="4:14" s="20" customFormat="1" ht="13.5" hidden="1" x14ac:dyDescent="0.45">
      <c r="D1404" s="18"/>
      <c r="E1404" s="18"/>
      <c r="F1404" s="19"/>
      <c r="N1404" s="47"/>
    </row>
    <row r="1405" spans="4:14" s="20" customFormat="1" ht="13.5" hidden="1" x14ac:dyDescent="0.45">
      <c r="D1405" s="18"/>
      <c r="E1405" s="18"/>
      <c r="F1405" s="19"/>
      <c r="N1405" s="47"/>
    </row>
    <row r="1406" spans="4:14" s="20" customFormat="1" ht="13.5" hidden="1" x14ac:dyDescent="0.45">
      <c r="D1406" s="18"/>
      <c r="E1406" s="18"/>
      <c r="F1406" s="19"/>
      <c r="N1406" s="47"/>
    </row>
    <row r="1407" spans="4:14" s="20" customFormat="1" ht="13.5" hidden="1" x14ac:dyDescent="0.45">
      <c r="D1407" s="18"/>
      <c r="E1407" s="18"/>
      <c r="F1407" s="19"/>
      <c r="N1407" s="47"/>
    </row>
    <row r="1408" spans="4:14" s="20" customFormat="1" ht="13.5" hidden="1" x14ac:dyDescent="0.45">
      <c r="D1408" s="18"/>
      <c r="E1408" s="18"/>
      <c r="F1408" s="19"/>
      <c r="N1408" s="47"/>
    </row>
    <row r="1409" spans="4:14" s="20" customFormat="1" ht="13.5" hidden="1" x14ac:dyDescent="0.45">
      <c r="D1409" s="18"/>
      <c r="E1409" s="18"/>
      <c r="F1409" s="19"/>
      <c r="N1409" s="47"/>
    </row>
    <row r="1410" spans="4:14" s="20" customFormat="1" ht="13.5" hidden="1" x14ac:dyDescent="0.45">
      <c r="D1410" s="18"/>
      <c r="E1410" s="18"/>
      <c r="F1410" s="19"/>
      <c r="N1410" s="47"/>
    </row>
    <row r="1411" spans="4:14" s="20" customFormat="1" ht="13.5" hidden="1" x14ac:dyDescent="0.45">
      <c r="D1411" s="18"/>
      <c r="E1411" s="18"/>
      <c r="F1411" s="19"/>
      <c r="N1411" s="47"/>
    </row>
    <row r="1412" spans="4:14" s="20" customFormat="1" ht="13.5" hidden="1" x14ac:dyDescent="0.45">
      <c r="D1412" s="18"/>
      <c r="E1412" s="18"/>
      <c r="F1412" s="19"/>
      <c r="N1412" s="47"/>
    </row>
    <row r="1413" spans="4:14" s="20" customFormat="1" ht="13.5" hidden="1" x14ac:dyDescent="0.45">
      <c r="D1413" s="18"/>
      <c r="E1413" s="18"/>
      <c r="F1413" s="19"/>
      <c r="N1413" s="47"/>
    </row>
    <row r="1414" spans="4:14" s="20" customFormat="1" ht="13.5" hidden="1" x14ac:dyDescent="0.45">
      <c r="D1414" s="18"/>
      <c r="E1414" s="18"/>
      <c r="F1414" s="19"/>
      <c r="N1414" s="47"/>
    </row>
    <row r="1415" spans="4:14" s="20" customFormat="1" ht="13.5" hidden="1" x14ac:dyDescent="0.45">
      <c r="D1415" s="18"/>
      <c r="E1415" s="18"/>
      <c r="F1415" s="19"/>
      <c r="N1415" s="47"/>
    </row>
    <row r="1416" spans="4:14" s="20" customFormat="1" ht="13.5" hidden="1" x14ac:dyDescent="0.45">
      <c r="D1416" s="18"/>
      <c r="E1416" s="18"/>
      <c r="F1416" s="19"/>
      <c r="N1416" s="47"/>
    </row>
    <row r="1417" spans="4:14" s="20" customFormat="1" ht="13.5" hidden="1" x14ac:dyDescent="0.45">
      <c r="D1417" s="18"/>
      <c r="E1417" s="18"/>
      <c r="F1417" s="19"/>
      <c r="N1417" s="47"/>
    </row>
    <row r="1418" spans="4:14" s="20" customFormat="1" ht="13.5" hidden="1" x14ac:dyDescent="0.45">
      <c r="D1418" s="18"/>
      <c r="E1418" s="18"/>
      <c r="F1418" s="19"/>
      <c r="N1418" s="47"/>
    </row>
    <row r="1419" spans="4:14" s="20" customFormat="1" ht="13.5" hidden="1" x14ac:dyDescent="0.45">
      <c r="D1419" s="18"/>
      <c r="E1419" s="18"/>
      <c r="F1419" s="19"/>
      <c r="N1419" s="47"/>
    </row>
    <row r="1420" spans="4:14" s="20" customFormat="1" ht="13.5" hidden="1" x14ac:dyDescent="0.45">
      <c r="D1420" s="18"/>
      <c r="E1420" s="18"/>
      <c r="F1420" s="19"/>
      <c r="N1420" s="47"/>
    </row>
    <row r="1421" spans="4:14" s="20" customFormat="1" ht="13.5" hidden="1" x14ac:dyDescent="0.45">
      <c r="D1421" s="18"/>
      <c r="E1421" s="18"/>
      <c r="F1421" s="19"/>
      <c r="N1421" s="47"/>
    </row>
    <row r="1422" spans="4:14" s="20" customFormat="1" ht="13.5" hidden="1" x14ac:dyDescent="0.45">
      <c r="D1422" s="18"/>
      <c r="E1422" s="18"/>
      <c r="F1422" s="19"/>
      <c r="N1422" s="47"/>
    </row>
    <row r="1423" spans="4:14" s="20" customFormat="1" ht="13.5" hidden="1" x14ac:dyDescent="0.45">
      <c r="D1423" s="18"/>
      <c r="E1423" s="18"/>
      <c r="F1423" s="19"/>
      <c r="N1423" s="47"/>
    </row>
    <row r="1424" spans="4:14" s="20" customFormat="1" ht="13.5" hidden="1" x14ac:dyDescent="0.45">
      <c r="D1424" s="18"/>
      <c r="E1424" s="18"/>
      <c r="F1424" s="19"/>
      <c r="N1424" s="47"/>
    </row>
    <row r="1425" spans="4:14" s="20" customFormat="1" ht="13.5" hidden="1" x14ac:dyDescent="0.45">
      <c r="D1425" s="18"/>
      <c r="E1425" s="18"/>
      <c r="F1425" s="19"/>
      <c r="N1425" s="47"/>
    </row>
    <row r="1426" spans="4:14" s="20" customFormat="1" ht="13.5" hidden="1" x14ac:dyDescent="0.45">
      <c r="D1426" s="18"/>
      <c r="E1426" s="18"/>
      <c r="F1426" s="19"/>
      <c r="N1426" s="47"/>
    </row>
    <row r="1427" spans="4:14" s="20" customFormat="1" ht="13.5" hidden="1" x14ac:dyDescent="0.45">
      <c r="D1427" s="18"/>
      <c r="E1427" s="18"/>
      <c r="F1427" s="19"/>
      <c r="N1427" s="47"/>
    </row>
    <row r="1428" spans="4:14" s="20" customFormat="1" ht="13.5" hidden="1" x14ac:dyDescent="0.45">
      <c r="D1428" s="18"/>
      <c r="E1428" s="18"/>
      <c r="F1428" s="19"/>
      <c r="N1428" s="47"/>
    </row>
    <row r="1429" spans="4:14" s="20" customFormat="1" ht="13.5" hidden="1" x14ac:dyDescent="0.45">
      <c r="D1429" s="18"/>
      <c r="E1429" s="18"/>
      <c r="F1429" s="19"/>
      <c r="N1429" s="47"/>
    </row>
    <row r="1430" spans="4:14" s="20" customFormat="1" ht="13.5" hidden="1" x14ac:dyDescent="0.45">
      <c r="D1430" s="18"/>
      <c r="E1430" s="18"/>
      <c r="F1430" s="19"/>
      <c r="N1430" s="47"/>
    </row>
    <row r="1431" spans="4:14" s="20" customFormat="1" ht="13.5" hidden="1" x14ac:dyDescent="0.45">
      <c r="D1431" s="18"/>
      <c r="E1431" s="18"/>
      <c r="F1431" s="19"/>
      <c r="N1431" s="47"/>
    </row>
    <row r="1432" spans="4:14" s="20" customFormat="1" ht="13.5" hidden="1" x14ac:dyDescent="0.45">
      <c r="D1432" s="18"/>
      <c r="E1432" s="18"/>
      <c r="F1432" s="19"/>
      <c r="N1432" s="47"/>
    </row>
    <row r="1433" spans="4:14" s="20" customFormat="1" ht="13.5" hidden="1" x14ac:dyDescent="0.45">
      <c r="D1433" s="18"/>
      <c r="E1433" s="18"/>
      <c r="F1433" s="19"/>
      <c r="N1433" s="47"/>
    </row>
    <row r="1434" spans="4:14" s="20" customFormat="1" ht="13.5" hidden="1" x14ac:dyDescent="0.45">
      <c r="D1434" s="18"/>
      <c r="E1434" s="18"/>
      <c r="F1434" s="19"/>
      <c r="N1434" s="47"/>
    </row>
    <row r="1435" spans="4:14" s="20" customFormat="1" ht="13.5" hidden="1" x14ac:dyDescent="0.45">
      <c r="D1435" s="18"/>
      <c r="E1435" s="18"/>
      <c r="F1435" s="19"/>
      <c r="N1435" s="47"/>
    </row>
    <row r="1436" spans="4:14" s="20" customFormat="1" ht="13.5" hidden="1" x14ac:dyDescent="0.45">
      <c r="D1436" s="18"/>
      <c r="E1436" s="18"/>
      <c r="F1436" s="19"/>
      <c r="N1436" s="47"/>
    </row>
    <row r="1437" spans="4:14" s="20" customFormat="1" ht="13.5" hidden="1" x14ac:dyDescent="0.45">
      <c r="D1437" s="18"/>
      <c r="E1437" s="18"/>
      <c r="F1437" s="19"/>
      <c r="N1437" s="47"/>
    </row>
    <row r="1438" spans="4:14" s="20" customFormat="1" ht="13.5" hidden="1" x14ac:dyDescent="0.45">
      <c r="D1438" s="18"/>
      <c r="E1438" s="18"/>
      <c r="F1438" s="19"/>
      <c r="N1438" s="47"/>
    </row>
    <row r="1439" spans="4:14" s="20" customFormat="1" ht="13.5" hidden="1" x14ac:dyDescent="0.45">
      <c r="D1439" s="18"/>
      <c r="E1439" s="18"/>
      <c r="F1439" s="19"/>
      <c r="N1439" s="47"/>
    </row>
    <row r="1440" spans="4:14" s="20" customFormat="1" ht="13.5" hidden="1" x14ac:dyDescent="0.45">
      <c r="D1440" s="18"/>
      <c r="E1440" s="18"/>
      <c r="F1440" s="19"/>
      <c r="N1440" s="47"/>
    </row>
    <row r="1441" spans="4:14" s="20" customFormat="1" ht="13.5" hidden="1" x14ac:dyDescent="0.45">
      <c r="D1441" s="18"/>
      <c r="E1441" s="18"/>
      <c r="F1441" s="19"/>
      <c r="N1441" s="47"/>
    </row>
    <row r="1442" spans="4:14" s="20" customFormat="1" ht="13.5" hidden="1" x14ac:dyDescent="0.45">
      <c r="D1442" s="18"/>
      <c r="E1442" s="18"/>
      <c r="F1442" s="19"/>
      <c r="N1442" s="47"/>
    </row>
    <row r="1443" spans="4:14" s="20" customFormat="1" ht="13.5" hidden="1" x14ac:dyDescent="0.45">
      <c r="D1443" s="18"/>
      <c r="E1443" s="18"/>
      <c r="F1443" s="19"/>
      <c r="N1443" s="47"/>
    </row>
    <row r="1444" spans="4:14" s="20" customFormat="1" ht="13.5" hidden="1" x14ac:dyDescent="0.45">
      <c r="D1444" s="18"/>
      <c r="E1444" s="18"/>
      <c r="F1444" s="19"/>
      <c r="N1444" s="47"/>
    </row>
    <row r="1445" spans="4:14" s="20" customFormat="1" ht="13.5" hidden="1" x14ac:dyDescent="0.45">
      <c r="D1445" s="18"/>
      <c r="E1445" s="18"/>
      <c r="F1445" s="19"/>
      <c r="N1445" s="47"/>
    </row>
    <row r="1446" spans="4:14" s="20" customFormat="1" ht="13.5" hidden="1" x14ac:dyDescent="0.45">
      <c r="D1446" s="18"/>
      <c r="E1446" s="18"/>
      <c r="F1446" s="19"/>
      <c r="N1446" s="47"/>
    </row>
    <row r="1447" spans="4:14" s="20" customFormat="1" ht="13.5" hidden="1" x14ac:dyDescent="0.45">
      <c r="D1447" s="18"/>
      <c r="E1447" s="18"/>
      <c r="F1447" s="19"/>
      <c r="N1447" s="47"/>
    </row>
    <row r="1448" spans="4:14" s="20" customFormat="1" ht="13.5" hidden="1" x14ac:dyDescent="0.45">
      <c r="D1448" s="18"/>
      <c r="E1448" s="18"/>
      <c r="F1448" s="19"/>
      <c r="N1448" s="47"/>
    </row>
    <row r="1449" spans="4:14" s="20" customFormat="1" ht="13.5" hidden="1" x14ac:dyDescent="0.45">
      <c r="D1449" s="18"/>
      <c r="E1449" s="18"/>
      <c r="F1449" s="19"/>
      <c r="N1449" s="47"/>
    </row>
    <row r="1450" spans="4:14" s="20" customFormat="1" ht="13.5" hidden="1" x14ac:dyDescent="0.45">
      <c r="D1450" s="18"/>
      <c r="E1450" s="18"/>
      <c r="F1450" s="19"/>
      <c r="N1450" s="47"/>
    </row>
    <row r="1451" spans="4:14" s="20" customFormat="1" ht="13.5" hidden="1" x14ac:dyDescent="0.45">
      <c r="D1451" s="18"/>
      <c r="E1451" s="18"/>
      <c r="F1451" s="19"/>
      <c r="N1451" s="47"/>
    </row>
    <row r="1452" spans="4:14" s="20" customFormat="1" ht="13.5" hidden="1" x14ac:dyDescent="0.45">
      <c r="D1452" s="18"/>
      <c r="E1452" s="18"/>
      <c r="F1452" s="19"/>
      <c r="N1452" s="47"/>
    </row>
    <row r="1453" spans="4:14" s="20" customFormat="1" ht="13.5" hidden="1" x14ac:dyDescent="0.45">
      <c r="D1453" s="18"/>
      <c r="E1453" s="18"/>
      <c r="F1453" s="19"/>
      <c r="N1453" s="47"/>
    </row>
    <row r="1454" spans="4:14" s="20" customFormat="1" ht="13.5" hidden="1" x14ac:dyDescent="0.45">
      <c r="D1454" s="18"/>
      <c r="E1454" s="18"/>
      <c r="F1454" s="19"/>
      <c r="N1454" s="47"/>
    </row>
    <row r="1455" spans="4:14" s="20" customFormat="1" ht="13.5" hidden="1" x14ac:dyDescent="0.45">
      <c r="D1455" s="18"/>
      <c r="E1455" s="18"/>
      <c r="F1455" s="19"/>
      <c r="N1455" s="47"/>
    </row>
    <row r="1456" spans="4:14" s="20" customFormat="1" ht="13.5" hidden="1" x14ac:dyDescent="0.45">
      <c r="D1456" s="18"/>
      <c r="E1456" s="18"/>
      <c r="F1456" s="19"/>
      <c r="N1456" s="47"/>
    </row>
    <row r="1457" spans="4:14" s="20" customFormat="1" ht="13.5" hidden="1" x14ac:dyDescent="0.45">
      <c r="D1457" s="18"/>
      <c r="E1457" s="18"/>
      <c r="F1457" s="19"/>
      <c r="N1457" s="47"/>
    </row>
    <row r="1458" spans="4:14" s="20" customFormat="1" ht="13.5" hidden="1" x14ac:dyDescent="0.45">
      <c r="D1458" s="18"/>
      <c r="E1458" s="18"/>
      <c r="F1458" s="19"/>
      <c r="N1458" s="47"/>
    </row>
    <row r="1459" spans="4:14" s="20" customFormat="1" ht="13.5" hidden="1" x14ac:dyDescent="0.45">
      <c r="D1459" s="18"/>
      <c r="E1459" s="18"/>
      <c r="F1459" s="19"/>
      <c r="N1459" s="47"/>
    </row>
    <row r="1460" spans="4:14" s="20" customFormat="1" ht="13.5" hidden="1" x14ac:dyDescent="0.45">
      <c r="D1460" s="18"/>
      <c r="E1460" s="18"/>
      <c r="F1460" s="19"/>
      <c r="N1460" s="47"/>
    </row>
    <row r="1461" spans="4:14" s="20" customFormat="1" ht="13.5" hidden="1" x14ac:dyDescent="0.45">
      <c r="D1461" s="18"/>
      <c r="E1461" s="18"/>
      <c r="F1461" s="19"/>
      <c r="N1461" s="47"/>
    </row>
    <row r="1462" spans="4:14" s="20" customFormat="1" ht="13.5" hidden="1" x14ac:dyDescent="0.45">
      <c r="D1462" s="18"/>
      <c r="E1462" s="18"/>
      <c r="F1462" s="19"/>
      <c r="N1462" s="47"/>
    </row>
    <row r="1463" spans="4:14" s="20" customFormat="1" ht="13.5" hidden="1" x14ac:dyDescent="0.45">
      <c r="D1463" s="18"/>
      <c r="E1463" s="18"/>
      <c r="F1463" s="19"/>
      <c r="N1463" s="47"/>
    </row>
    <row r="1464" spans="4:14" s="20" customFormat="1" ht="13.5" hidden="1" x14ac:dyDescent="0.45">
      <c r="D1464" s="18"/>
      <c r="E1464" s="18"/>
      <c r="F1464" s="19"/>
      <c r="N1464" s="47"/>
    </row>
    <row r="1465" spans="4:14" s="20" customFormat="1" ht="13.5" hidden="1" x14ac:dyDescent="0.45">
      <c r="D1465" s="18"/>
      <c r="E1465" s="18"/>
      <c r="F1465" s="19"/>
      <c r="N1465" s="47"/>
    </row>
    <row r="1466" spans="4:14" s="20" customFormat="1" ht="13.5" hidden="1" x14ac:dyDescent="0.45">
      <c r="D1466" s="18"/>
      <c r="E1466" s="18"/>
      <c r="F1466" s="19"/>
      <c r="N1466" s="47"/>
    </row>
    <row r="1467" spans="4:14" s="20" customFormat="1" ht="13.5" hidden="1" x14ac:dyDescent="0.45">
      <c r="D1467" s="18"/>
      <c r="E1467" s="18"/>
      <c r="F1467" s="19"/>
      <c r="N1467" s="47"/>
    </row>
    <row r="1468" spans="4:14" s="20" customFormat="1" ht="13.5" hidden="1" x14ac:dyDescent="0.45">
      <c r="D1468" s="18"/>
      <c r="E1468" s="18"/>
      <c r="F1468" s="19"/>
      <c r="N1468" s="47"/>
    </row>
    <row r="1469" spans="4:14" s="20" customFormat="1" ht="13.5" hidden="1" x14ac:dyDescent="0.45">
      <c r="D1469" s="18"/>
      <c r="E1469" s="18"/>
      <c r="F1469" s="19"/>
      <c r="N1469" s="47"/>
    </row>
    <row r="1470" spans="4:14" s="20" customFormat="1" ht="13.5" hidden="1" x14ac:dyDescent="0.45">
      <c r="D1470" s="18"/>
      <c r="E1470" s="18"/>
      <c r="F1470" s="19"/>
      <c r="N1470" s="47"/>
    </row>
    <row r="1471" spans="4:14" s="20" customFormat="1" ht="13.5" hidden="1" x14ac:dyDescent="0.45">
      <c r="D1471" s="18"/>
      <c r="E1471" s="18"/>
      <c r="F1471" s="19"/>
      <c r="N1471" s="47"/>
    </row>
    <row r="1472" spans="4:14" s="20" customFormat="1" ht="13.5" hidden="1" x14ac:dyDescent="0.45">
      <c r="D1472" s="18"/>
      <c r="E1472" s="18"/>
      <c r="F1472" s="19"/>
      <c r="N1472" s="47"/>
    </row>
    <row r="1473" spans="4:14" s="20" customFormat="1" ht="13.5" hidden="1" x14ac:dyDescent="0.45">
      <c r="D1473" s="18"/>
      <c r="E1473" s="18"/>
      <c r="F1473" s="19"/>
      <c r="N1473" s="47"/>
    </row>
    <row r="1474" spans="4:14" s="20" customFormat="1" ht="13.5" hidden="1" x14ac:dyDescent="0.45">
      <c r="D1474" s="18"/>
      <c r="E1474" s="18"/>
      <c r="F1474" s="19"/>
      <c r="N1474" s="47"/>
    </row>
    <row r="1475" spans="4:14" s="20" customFormat="1" ht="13.5" hidden="1" x14ac:dyDescent="0.45">
      <c r="D1475" s="18"/>
      <c r="E1475" s="18"/>
      <c r="F1475" s="19"/>
      <c r="N1475" s="47"/>
    </row>
    <row r="1476" spans="4:14" s="20" customFormat="1" ht="13.5" hidden="1" x14ac:dyDescent="0.45">
      <c r="D1476" s="18"/>
      <c r="E1476" s="18"/>
      <c r="F1476" s="19"/>
      <c r="N1476" s="47"/>
    </row>
    <row r="1477" spans="4:14" s="20" customFormat="1" ht="13.5" hidden="1" x14ac:dyDescent="0.45">
      <c r="D1477" s="18"/>
      <c r="E1477" s="18"/>
      <c r="F1477" s="19"/>
      <c r="N1477" s="47"/>
    </row>
    <row r="1478" spans="4:14" s="20" customFormat="1" ht="13.5" hidden="1" x14ac:dyDescent="0.45">
      <c r="D1478" s="18"/>
      <c r="E1478" s="18"/>
      <c r="F1478" s="19"/>
      <c r="N1478" s="47"/>
    </row>
    <row r="1479" spans="4:14" s="20" customFormat="1" ht="13.5" hidden="1" x14ac:dyDescent="0.45">
      <c r="D1479" s="18"/>
      <c r="E1479" s="18"/>
      <c r="F1479" s="19"/>
      <c r="N1479" s="47"/>
    </row>
    <row r="1480" spans="4:14" s="20" customFormat="1" ht="13.5" hidden="1" x14ac:dyDescent="0.45">
      <c r="D1480" s="18"/>
      <c r="E1480" s="18"/>
      <c r="F1480" s="19"/>
      <c r="N1480" s="47"/>
    </row>
    <row r="1481" spans="4:14" s="20" customFormat="1" ht="13.5" hidden="1" x14ac:dyDescent="0.45">
      <c r="D1481" s="18"/>
      <c r="E1481" s="18"/>
      <c r="F1481" s="19"/>
      <c r="N1481" s="47"/>
    </row>
    <row r="1482" spans="4:14" s="20" customFormat="1" ht="13.5" hidden="1" x14ac:dyDescent="0.45">
      <c r="D1482" s="18"/>
      <c r="E1482" s="18"/>
      <c r="F1482" s="19"/>
      <c r="N1482" s="47"/>
    </row>
    <row r="1483" spans="4:14" s="20" customFormat="1" ht="13.5" hidden="1" x14ac:dyDescent="0.45">
      <c r="D1483" s="18"/>
      <c r="E1483" s="18"/>
      <c r="F1483" s="19"/>
      <c r="N1483" s="47"/>
    </row>
    <row r="1484" spans="4:14" s="20" customFormat="1" ht="13.5" hidden="1" x14ac:dyDescent="0.45">
      <c r="D1484" s="18"/>
      <c r="E1484" s="18"/>
      <c r="F1484" s="19"/>
      <c r="N1484" s="47"/>
    </row>
    <row r="1485" spans="4:14" s="20" customFormat="1" ht="13.5" hidden="1" x14ac:dyDescent="0.45">
      <c r="D1485" s="18"/>
      <c r="E1485" s="18"/>
      <c r="F1485" s="19"/>
      <c r="N1485" s="47"/>
    </row>
    <row r="1486" spans="4:14" s="20" customFormat="1" ht="13.5" hidden="1" x14ac:dyDescent="0.45">
      <c r="D1486" s="18"/>
      <c r="E1486" s="18"/>
      <c r="F1486" s="19"/>
      <c r="N1486" s="47"/>
    </row>
    <row r="1487" spans="4:14" s="20" customFormat="1" ht="13.5" hidden="1" x14ac:dyDescent="0.45">
      <c r="D1487" s="18"/>
      <c r="E1487" s="18"/>
      <c r="F1487" s="19"/>
      <c r="N1487" s="47"/>
    </row>
    <row r="1488" spans="4:14" s="20" customFormat="1" ht="13.5" hidden="1" x14ac:dyDescent="0.45">
      <c r="D1488" s="18"/>
      <c r="E1488" s="18"/>
      <c r="F1488" s="19"/>
      <c r="N1488" s="47"/>
    </row>
    <row r="1489" spans="4:14" s="20" customFormat="1" ht="13.5" hidden="1" x14ac:dyDescent="0.45">
      <c r="D1489" s="18"/>
      <c r="E1489" s="18"/>
      <c r="F1489" s="19"/>
      <c r="N1489" s="47"/>
    </row>
    <row r="1490" spans="4:14" s="20" customFormat="1" ht="13.5" hidden="1" x14ac:dyDescent="0.45">
      <c r="D1490" s="18"/>
      <c r="E1490" s="18"/>
      <c r="F1490" s="19"/>
      <c r="N1490" s="47"/>
    </row>
    <row r="1491" spans="4:14" s="20" customFormat="1" ht="13.5" hidden="1" x14ac:dyDescent="0.45">
      <c r="D1491" s="18"/>
      <c r="E1491" s="18"/>
      <c r="F1491" s="19"/>
      <c r="N1491" s="47"/>
    </row>
    <row r="1492" spans="4:14" s="20" customFormat="1" ht="13.5" hidden="1" x14ac:dyDescent="0.45">
      <c r="D1492" s="18"/>
      <c r="E1492" s="18"/>
      <c r="F1492" s="19"/>
      <c r="N1492" s="47"/>
    </row>
    <row r="1493" spans="4:14" s="20" customFormat="1" ht="13.5" hidden="1" x14ac:dyDescent="0.45">
      <c r="D1493" s="18"/>
      <c r="E1493" s="18"/>
      <c r="F1493" s="19"/>
      <c r="N1493" s="47"/>
    </row>
    <row r="1494" spans="4:14" s="20" customFormat="1" ht="13.5" hidden="1" x14ac:dyDescent="0.45">
      <c r="D1494" s="18"/>
      <c r="E1494" s="18"/>
      <c r="F1494" s="19"/>
      <c r="N1494" s="47"/>
    </row>
    <row r="1495" spans="4:14" s="20" customFormat="1" ht="13.5" hidden="1" x14ac:dyDescent="0.45">
      <c r="D1495" s="18"/>
      <c r="E1495" s="18"/>
      <c r="F1495" s="19"/>
      <c r="N1495" s="47"/>
    </row>
    <row r="1496" spans="4:14" s="20" customFormat="1" ht="13.5" hidden="1" x14ac:dyDescent="0.45">
      <c r="D1496" s="18"/>
      <c r="E1496" s="18"/>
      <c r="F1496" s="19"/>
      <c r="N1496" s="47"/>
    </row>
    <row r="1497" spans="4:14" s="20" customFormat="1" ht="13.5" hidden="1" x14ac:dyDescent="0.45">
      <c r="D1497" s="18"/>
      <c r="E1497" s="18"/>
      <c r="F1497" s="19"/>
      <c r="N1497" s="47"/>
    </row>
    <row r="1498" spans="4:14" s="20" customFormat="1" ht="13.5" hidden="1" x14ac:dyDescent="0.45">
      <c r="D1498" s="18"/>
      <c r="E1498" s="18"/>
      <c r="F1498" s="19"/>
      <c r="N1498" s="47"/>
    </row>
    <row r="1499" spans="4:14" s="20" customFormat="1" ht="13.5" hidden="1" x14ac:dyDescent="0.45">
      <c r="D1499" s="18"/>
      <c r="E1499" s="18"/>
      <c r="F1499" s="19"/>
      <c r="N1499" s="47"/>
    </row>
    <row r="1500" spans="4:14" s="20" customFormat="1" ht="13.5" hidden="1" x14ac:dyDescent="0.45">
      <c r="D1500" s="18"/>
      <c r="E1500" s="18"/>
      <c r="F1500" s="19"/>
      <c r="N1500" s="47"/>
    </row>
    <row r="1501" spans="4:14" s="20" customFormat="1" ht="13.5" hidden="1" x14ac:dyDescent="0.45">
      <c r="D1501" s="18"/>
      <c r="E1501" s="18"/>
      <c r="F1501" s="19"/>
      <c r="N1501" s="47"/>
    </row>
    <row r="1502" spans="4:14" s="20" customFormat="1" ht="13.5" hidden="1" x14ac:dyDescent="0.45">
      <c r="D1502" s="18"/>
      <c r="E1502" s="18"/>
      <c r="F1502" s="19"/>
      <c r="N1502" s="47"/>
    </row>
    <row r="1503" spans="4:14" s="20" customFormat="1" ht="13.5" hidden="1" x14ac:dyDescent="0.45">
      <c r="D1503" s="18"/>
      <c r="E1503" s="18"/>
      <c r="F1503" s="19"/>
      <c r="N1503" s="47"/>
    </row>
    <row r="1504" spans="4:14" s="20" customFormat="1" ht="13.5" hidden="1" x14ac:dyDescent="0.45">
      <c r="D1504" s="18"/>
      <c r="E1504" s="18"/>
      <c r="F1504" s="19"/>
      <c r="N1504" s="47"/>
    </row>
    <row r="1505" spans="4:14" s="20" customFormat="1" ht="13.5" hidden="1" x14ac:dyDescent="0.45">
      <c r="D1505" s="18"/>
      <c r="E1505" s="18"/>
      <c r="F1505" s="19"/>
      <c r="N1505" s="47"/>
    </row>
    <row r="1506" spans="4:14" s="20" customFormat="1" ht="13.5" hidden="1" x14ac:dyDescent="0.45">
      <c r="D1506" s="18"/>
      <c r="E1506" s="18"/>
      <c r="F1506" s="19"/>
      <c r="N1506" s="47"/>
    </row>
    <row r="1507" spans="4:14" s="20" customFormat="1" ht="13.5" hidden="1" x14ac:dyDescent="0.45">
      <c r="D1507" s="18"/>
      <c r="E1507" s="18"/>
      <c r="F1507" s="19"/>
      <c r="N1507" s="47"/>
    </row>
    <row r="1508" spans="4:14" s="20" customFormat="1" ht="13.5" hidden="1" x14ac:dyDescent="0.45">
      <c r="D1508" s="18"/>
      <c r="E1508" s="18"/>
      <c r="F1508" s="19"/>
      <c r="N1508" s="47"/>
    </row>
    <row r="1509" spans="4:14" s="20" customFormat="1" ht="13.5" hidden="1" x14ac:dyDescent="0.45">
      <c r="D1509" s="18"/>
      <c r="E1509" s="18"/>
      <c r="F1509" s="19"/>
      <c r="N1509" s="47"/>
    </row>
    <row r="1510" spans="4:14" s="20" customFormat="1" ht="13.5" hidden="1" x14ac:dyDescent="0.45">
      <c r="D1510" s="18"/>
      <c r="E1510" s="18"/>
      <c r="F1510" s="19"/>
      <c r="N1510" s="47"/>
    </row>
    <row r="1511" spans="4:14" s="20" customFormat="1" ht="13.5" hidden="1" x14ac:dyDescent="0.45">
      <c r="D1511" s="18"/>
      <c r="E1511" s="18"/>
      <c r="F1511" s="19"/>
      <c r="N1511" s="47"/>
    </row>
    <row r="1512" spans="4:14" s="20" customFormat="1" ht="13.5" hidden="1" x14ac:dyDescent="0.45">
      <c r="D1512" s="18"/>
      <c r="E1512" s="18"/>
      <c r="F1512" s="19"/>
      <c r="N1512" s="47"/>
    </row>
    <row r="1513" spans="4:14" s="20" customFormat="1" ht="13.5" hidden="1" x14ac:dyDescent="0.45">
      <c r="D1513" s="18"/>
      <c r="E1513" s="18"/>
      <c r="F1513" s="19"/>
      <c r="N1513" s="47"/>
    </row>
    <row r="1514" spans="4:14" s="20" customFormat="1" ht="13.5" hidden="1" x14ac:dyDescent="0.45">
      <c r="D1514" s="18"/>
      <c r="E1514" s="18"/>
      <c r="F1514" s="19"/>
      <c r="N1514" s="47"/>
    </row>
    <row r="1515" spans="4:14" s="20" customFormat="1" ht="13.5" hidden="1" x14ac:dyDescent="0.45">
      <c r="D1515" s="18"/>
      <c r="E1515" s="18"/>
      <c r="F1515" s="19"/>
      <c r="N1515" s="47"/>
    </row>
    <row r="1516" spans="4:14" s="20" customFormat="1" ht="13.5" hidden="1" x14ac:dyDescent="0.45">
      <c r="D1516" s="18"/>
      <c r="E1516" s="18"/>
      <c r="F1516" s="19"/>
      <c r="N1516" s="47"/>
    </row>
    <row r="1517" spans="4:14" s="20" customFormat="1" ht="13.5" hidden="1" x14ac:dyDescent="0.45">
      <c r="D1517" s="18"/>
      <c r="E1517" s="18"/>
      <c r="F1517" s="19"/>
      <c r="N1517" s="47"/>
    </row>
    <row r="1518" spans="4:14" s="20" customFormat="1" ht="13.5" hidden="1" x14ac:dyDescent="0.45">
      <c r="D1518" s="18"/>
      <c r="E1518" s="18"/>
      <c r="F1518" s="19"/>
      <c r="N1518" s="47"/>
    </row>
    <row r="1519" spans="4:14" s="20" customFormat="1" ht="13.5" hidden="1" x14ac:dyDescent="0.45">
      <c r="D1519" s="18"/>
      <c r="E1519" s="18"/>
      <c r="F1519" s="19"/>
      <c r="N1519" s="47"/>
    </row>
    <row r="1520" spans="4:14" s="20" customFormat="1" ht="13.5" hidden="1" x14ac:dyDescent="0.45">
      <c r="D1520" s="18"/>
      <c r="E1520" s="18"/>
      <c r="F1520" s="19"/>
      <c r="N1520" s="47"/>
    </row>
    <row r="1521" spans="4:14" s="20" customFormat="1" ht="13.5" hidden="1" x14ac:dyDescent="0.45">
      <c r="D1521" s="18"/>
      <c r="E1521" s="18"/>
      <c r="F1521" s="19"/>
      <c r="N1521" s="47"/>
    </row>
    <row r="1522" spans="4:14" s="20" customFormat="1" ht="13.5" hidden="1" x14ac:dyDescent="0.45">
      <c r="D1522" s="18"/>
      <c r="E1522" s="18"/>
      <c r="F1522" s="19"/>
      <c r="N1522" s="47"/>
    </row>
    <row r="1523" spans="4:14" s="20" customFormat="1" ht="13.5" hidden="1" x14ac:dyDescent="0.45">
      <c r="D1523" s="18"/>
      <c r="E1523" s="18"/>
      <c r="F1523" s="19"/>
      <c r="N1523" s="47"/>
    </row>
    <row r="1524" spans="4:14" s="20" customFormat="1" ht="13.5" hidden="1" x14ac:dyDescent="0.45">
      <c r="D1524" s="18"/>
      <c r="E1524" s="18"/>
      <c r="F1524" s="19"/>
      <c r="N1524" s="47"/>
    </row>
    <row r="1525" spans="4:14" s="20" customFormat="1" ht="13.5" hidden="1" x14ac:dyDescent="0.45">
      <c r="D1525" s="18"/>
      <c r="E1525" s="18"/>
      <c r="F1525" s="19"/>
      <c r="N1525" s="47"/>
    </row>
    <row r="1526" spans="4:14" s="20" customFormat="1" ht="13.5" hidden="1" x14ac:dyDescent="0.45">
      <c r="D1526" s="18"/>
      <c r="E1526" s="18"/>
      <c r="F1526" s="19"/>
      <c r="N1526" s="47"/>
    </row>
    <row r="1527" spans="4:14" s="20" customFormat="1" ht="13.5" hidden="1" x14ac:dyDescent="0.45">
      <c r="D1527" s="18"/>
      <c r="E1527" s="18"/>
      <c r="F1527" s="19"/>
      <c r="N1527" s="47"/>
    </row>
    <row r="1528" spans="4:14" s="20" customFormat="1" ht="13.5" hidden="1" x14ac:dyDescent="0.45">
      <c r="D1528" s="18"/>
      <c r="E1528" s="18"/>
      <c r="F1528" s="19"/>
      <c r="N1528" s="47"/>
    </row>
    <row r="1529" spans="4:14" s="20" customFormat="1" ht="13.5" hidden="1" x14ac:dyDescent="0.45">
      <c r="D1529" s="18"/>
      <c r="E1529" s="18"/>
      <c r="F1529" s="19"/>
      <c r="N1529" s="47"/>
    </row>
    <row r="1530" spans="4:14" s="20" customFormat="1" ht="13.5" hidden="1" x14ac:dyDescent="0.45">
      <c r="D1530" s="18"/>
      <c r="E1530" s="18"/>
      <c r="F1530" s="19"/>
      <c r="N1530" s="47"/>
    </row>
    <row r="1531" spans="4:14" s="20" customFormat="1" ht="13.5" hidden="1" x14ac:dyDescent="0.45">
      <c r="D1531" s="18"/>
      <c r="E1531" s="18"/>
      <c r="F1531" s="19"/>
      <c r="N1531" s="47"/>
    </row>
    <row r="1532" spans="4:14" s="20" customFormat="1" ht="13.5" hidden="1" x14ac:dyDescent="0.45">
      <c r="D1532" s="18"/>
      <c r="E1532" s="18"/>
      <c r="F1532" s="19"/>
      <c r="N1532" s="47"/>
    </row>
    <row r="1533" spans="4:14" s="20" customFormat="1" ht="13.5" hidden="1" x14ac:dyDescent="0.45">
      <c r="D1533" s="18"/>
      <c r="E1533" s="18"/>
      <c r="F1533" s="19"/>
      <c r="N1533" s="47"/>
    </row>
    <row r="1534" spans="4:14" s="20" customFormat="1" ht="13.5" hidden="1" x14ac:dyDescent="0.45">
      <c r="D1534" s="18"/>
      <c r="E1534" s="18"/>
      <c r="F1534" s="19"/>
      <c r="N1534" s="47"/>
    </row>
    <row r="1535" spans="4:14" s="20" customFormat="1" ht="13.5" hidden="1" x14ac:dyDescent="0.45">
      <c r="D1535" s="18"/>
      <c r="E1535" s="18"/>
      <c r="F1535" s="19"/>
      <c r="N1535" s="47"/>
    </row>
    <row r="1536" spans="4:14" s="20" customFormat="1" ht="13.5" hidden="1" x14ac:dyDescent="0.45">
      <c r="D1536" s="18"/>
      <c r="E1536" s="18"/>
      <c r="F1536" s="19"/>
      <c r="N1536" s="47"/>
    </row>
    <row r="1537" spans="4:14" s="20" customFormat="1" ht="13.5" hidden="1" x14ac:dyDescent="0.45">
      <c r="D1537" s="18"/>
      <c r="E1537" s="18"/>
      <c r="F1537" s="19"/>
      <c r="N1537" s="47"/>
    </row>
    <row r="1538" spans="4:14" s="20" customFormat="1" ht="13.5" hidden="1" x14ac:dyDescent="0.45">
      <c r="D1538" s="18"/>
      <c r="E1538" s="18"/>
      <c r="F1538" s="19"/>
      <c r="N1538" s="47"/>
    </row>
    <row r="1539" spans="4:14" s="20" customFormat="1" ht="13.5" hidden="1" x14ac:dyDescent="0.45">
      <c r="D1539" s="18"/>
      <c r="E1539" s="18"/>
      <c r="F1539" s="19"/>
      <c r="N1539" s="47"/>
    </row>
    <row r="1540" spans="4:14" s="20" customFormat="1" ht="13.5" hidden="1" x14ac:dyDescent="0.45">
      <c r="D1540" s="18"/>
      <c r="E1540" s="18"/>
      <c r="F1540" s="19"/>
      <c r="N1540" s="47"/>
    </row>
    <row r="1541" spans="4:14" s="20" customFormat="1" ht="13.5" hidden="1" x14ac:dyDescent="0.45">
      <c r="D1541" s="18"/>
      <c r="E1541" s="18"/>
      <c r="F1541" s="19"/>
      <c r="N1541" s="47"/>
    </row>
    <row r="1542" spans="4:14" s="20" customFormat="1" ht="13.5" hidden="1" x14ac:dyDescent="0.45">
      <c r="D1542" s="18"/>
      <c r="E1542" s="18"/>
      <c r="F1542" s="19"/>
      <c r="N1542" s="47"/>
    </row>
    <row r="1543" spans="4:14" s="20" customFormat="1" ht="13.5" hidden="1" x14ac:dyDescent="0.45">
      <c r="D1543" s="18"/>
      <c r="E1543" s="18"/>
      <c r="F1543" s="19"/>
      <c r="N1543" s="47"/>
    </row>
    <row r="1544" spans="4:14" s="20" customFormat="1" ht="13.5" hidden="1" x14ac:dyDescent="0.45">
      <c r="D1544" s="18"/>
      <c r="E1544" s="18"/>
      <c r="F1544" s="19"/>
      <c r="N1544" s="47"/>
    </row>
    <row r="1545" spans="4:14" s="20" customFormat="1" ht="13.5" hidden="1" x14ac:dyDescent="0.45">
      <c r="D1545" s="18"/>
      <c r="E1545" s="18"/>
      <c r="F1545" s="19"/>
      <c r="N1545" s="47"/>
    </row>
    <row r="1546" spans="4:14" s="20" customFormat="1" ht="13.5" hidden="1" x14ac:dyDescent="0.45">
      <c r="D1546" s="18"/>
      <c r="E1546" s="18"/>
      <c r="F1546" s="19"/>
      <c r="N1546" s="47"/>
    </row>
    <row r="1547" spans="4:14" s="20" customFormat="1" ht="13.5" hidden="1" x14ac:dyDescent="0.45">
      <c r="D1547" s="18"/>
      <c r="E1547" s="18"/>
      <c r="F1547" s="19"/>
      <c r="N1547" s="47"/>
    </row>
    <row r="1548" spans="4:14" s="20" customFormat="1" ht="13.5" hidden="1" x14ac:dyDescent="0.45">
      <c r="D1548" s="18"/>
      <c r="E1548" s="18"/>
      <c r="F1548" s="19"/>
      <c r="N1548" s="47"/>
    </row>
    <row r="1549" spans="4:14" s="20" customFormat="1" ht="13.5" hidden="1" x14ac:dyDescent="0.45">
      <c r="D1549" s="18"/>
      <c r="E1549" s="18"/>
      <c r="F1549" s="19"/>
      <c r="N1549" s="47"/>
    </row>
    <row r="1550" spans="4:14" s="20" customFormat="1" ht="13.5" hidden="1" x14ac:dyDescent="0.45">
      <c r="D1550" s="18"/>
      <c r="E1550" s="18"/>
      <c r="F1550" s="19"/>
      <c r="N1550" s="47"/>
    </row>
    <row r="1551" spans="4:14" s="20" customFormat="1" ht="13.5" hidden="1" x14ac:dyDescent="0.45">
      <c r="D1551" s="18"/>
      <c r="E1551" s="18"/>
      <c r="F1551" s="19"/>
      <c r="N1551" s="47"/>
    </row>
    <row r="1552" spans="4:14" s="20" customFormat="1" ht="13.5" hidden="1" x14ac:dyDescent="0.45">
      <c r="D1552" s="18"/>
      <c r="E1552" s="18"/>
      <c r="F1552" s="19"/>
      <c r="N1552" s="47"/>
    </row>
    <row r="1553" spans="4:14" s="20" customFormat="1" ht="13.5" hidden="1" x14ac:dyDescent="0.45">
      <c r="D1553" s="18"/>
      <c r="E1553" s="18"/>
      <c r="F1553" s="19"/>
      <c r="N1553" s="47"/>
    </row>
    <row r="1554" spans="4:14" s="20" customFormat="1" ht="13.5" hidden="1" x14ac:dyDescent="0.45">
      <c r="D1554" s="18"/>
      <c r="E1554" s="18"/>
      <c r="F1554" s="19"/>
      <c r="N1554" s="47"/>
    </row>
    <row r="1555" spans="4:14" s="20" customFormat="1" ht="13.5" hidden="1" x14ac:dyDescent="0.45">
      <c r="D1555" s="18"/>
      <c r="E1555" s="18"/>
      <c r="F1555" s="19"/>
      <c r="N1555" s="47"/>
    </row>
    <row r="1556" spans="4:14" s="20" customFormat="1" ht="13.5" hidden="1" x14ac:dyDescent="0.45">
      <c r="D1556" s="18"/>
      <c r="E1556" s="18"/>
      <c r="F1556" s="19"/>
      <c r="N1556" s="47"/>
    </row>
    <row r="1557" spans="4:14" s="20" customFormat="1" ht="13.5" hidden="1" x14ac:dyDescent="0.45">
      <c r="D1557" s="18"/>
      <c r="E1557" s="18"/>
      <c r="F1557" s="19"/>
      <c r="N1557" s="47"/>
    </row>
    <row r="1558" spans="4:14" s="20" customFormat="1" ht="13.5" hidden="1" x14ac:dyDescent="0.45">
      <c r="D1558" s="18"/>
      <c r="E1558" s="18"/>
      <c r="F1558" s="19"/>
      <c r="N1558" s="47"/>
    </row>
    <row r="1559" spans="4:14" s="20" customFormat="1" ht="13.5" hidden="1" x14ac:dyDescent="0.45">
      <c r="D1559" s="18"/>
      <c r="E1559" s="18"/>
      <c r="F1559" s="19"/>
      <c r="N1559" s="47"/>
    </row>
    <row r="1560" spans="4:14" s="20" customFormat="1" ht="13.5" hidden="1" x14ac:dyDescent="0.45">
      <c r="D1560" s="18"/>
      <c r="E1560" s="18"/>
      <c r="F1560" s="19"/>
      <c r="N1560" s="47"/>
    </row>
    <row r="1561" spans="4:14" s="20" customFormat="1" ht="13.5" hidden="1" x14ac:dyDescent="0.45">
      <c r="D1561" s="18"/>
      <c r="E1561" s="18"/>
      <c r="F1561" s="19"/>
      <c r="N1561" s="47"/>
    </row>
    <row r="1562" spans="4:14" s="20" customFormat="1" ht="13.5" hidden="1" x14ac:dyDescent="0.45">
      <c r="D1562" s="18"/>
      <c r="E1562" s="18"/>
      <c r="F1562" s="19"/>
      <c r="N1562" s="47"/>
    </row>
    <row r="1563" spans="4:14" s="20" customFormat="1" ht="13.5" hidden="1" x14ac:dyDescent="0.45">
      <c r="D1563" s="18"/>
      <c r="E1563" s="18"/>
      <c r="F1563" s="19"/>
      <c r="N1563" s="47"/>
    </row>
    <row r="1564" spans="4:14" s="20" customFormat="1" ht="13.5" hidden="1" x14ac:dyDescent="0.45">
      <c r="D1564" s="18"/>
      <c r="E1564" s="18"/>
      <c r="F1564" s="19"/>
      <c r="N1564" s="47"/>
    </row>
    <row r="1565" spans="4:14" s="20" customFormat="1" ht="13.5" hidden="1" x14ac:dyDescent="0.45">
      <c r="D1565" s="18"/>
      <c r="E1565" s="18"/>
      <c r="F1565" s="19"/>
      <c r="N1565" s="47"/>
    </row>
    <row r="1566" spans="4:14" s="20" customFormat="1" ht="13.5" hidden="1" x14ac:dyDescent="0.45">
      <c r="D1566" s="18"/>
      <c r="E1566" s="18"/>
      <c r="F1566" s="19"/>
      <c r="N1566" s="47"/>
    </row>
    <row r="1567" spans="4:14" s="20" customFormat="1" ht="13.5" hidden="1" x14ac:dyDescent="0.45">
      <c r="D1567" s="18"/>
      <c r="E1567" s="18"/>
      <c r="F1567" s="19"/>
      <c r="N1567" s="47"/>
    </row>
    <row r="1568" spans="4:14" s="20" customFormat="1" ht="13.5" hidden="1" x14ac:dyDescent="0.45">
      <c r="D1568" s="18"/>
      <c r="E1568" s="18"/>
      <c r="F1568" s="19"/>
      <c r="N1568" s="47"/>
    </row>
    <row r="1569" spans="4:14" s="20" customFormat="1" ht="13.5" hidden="1" x14ac:dyDescent="0.45">
      <c r="D1569" s="18"/>
      <c r="E1569" s="18"/>
      <c r="F1569" s="19"/>
      <c r="N1569" s="47"/>
    </row>
    <row r="1570" spans="4:14" s="20" customFormat="1" ht="13.5" hidden="1" x14ac:dyDescent="0.45">
      <c r="D1570" s="18"/>
      <c r="E1570" s="18"/>
      <c r="F1570" s="19"/>
      <c r="N1570" s="47"/>
    </row>
    <row r="1571" spans="4:14" s="20" customFormat="1" ht="13.5" hidden="1" x14ac:dyDescent="0.45">
      <c r="D1571" s="18"/>
      <c r="E1571" s="18"/>
      <c r="F1571" s="19"/>
      <c r="N1571" s="47"/>
    </row>
    <row r="1572" spans="4:14" s="20" customFormat="1" ht="13.5" hidden="1" x14ac:dyDescent="0.45">
      <c r="D1572" s="18"/>
      <c r="E1572" s="18"/>
      <c r="F1572" s="19"/>
      <c r="N1572" s="47"/>
    </row>
    <row r="1573" spans="4:14" s="20" customFormat="1" ht="13.5" hidden="1" x14ac:dyDescent="0.45">
      <c r="D1573" s="18"/>
      <c r="E1573" s="18"/>
      <c r="F1573" s="19"/>
      <c r="N1573" s="47"/>
    </row>
    <row r="1574" spans="4:14" s="20" customFormat="1" ht="13.5" hidden="1" x14ac:dyDescent="0.45">
      <c r="D1574" s="18"/>
      <c r="E1574" s="18"/>
      <c r="F1574" s="19"/>
      <c r="N1574" s="47"/>
    </row>
    <row r="1575" spans="4:14" s="20" customFormat="1" ht="13.5" hidden="1" x14ac:dyDescent="0.45">
      <c r="D1575" s="18"/>
      <c r="E1575" s="18"/>
      <c r="F1575" s="19"/>
      <c r="N1575" s="47"/>
    </row>
    <row r="1576" spans="4:14" s="20" customFormat="1" ht="13.5" hidden="1" x14ac:dyDescent="0.45">
      <c r="D1576" s="18"/>
      <c r="E1576" s="18"/>
      <c r="F1576" s="19"/>
      <c r="N1576" s="47"/>
    </row>
    <row r="1577" spans="4:14" s="20" customFormat="1" ht="13.5" hidden="1" x14ac:dyDescent="0.45">
      <c r="D1577" s="18"/>
      <c r="E1577" s="18"/>
      <c r="F1577" s="19"/>
      <c r="N1577" s="47"/>
    </row>
    <row r="1578" spans="4:14" s="20" customFormat="1" ht="13.5" hidden="1" x14ac:dyDescent="0.45">
      <c r="D1578" s="18"/>
      <c r="E1578" s="18"/>
      <c r="F1578" s="19"/>
      <c r="N1578" s="47"/>
    </row>
    <row r="1579" spans="4:14" s="20" customFormat="1" ht="13.5" hidden="1" x14ac:dyDescent="0.45">
      <c r="D1579" s="18"/>
      <c r="E1579" s="18"/>
      <c r="F1579" s="19"/>
      <c r="N1579" s="47"/>
    </row>
    <row r="1580" spans="4:14" s="20" customFormat="1" ht="13.5" hidden="1" x14ac:dyDescent="0.45">
      <c r="D1580" s="18"/>
      <c r="E1580" s="18"/>
      <c r="F1580" s="19"/>
      <c r="N1580" s="47"/>
    </row>
    <row r="1581" spans="4:14" s="20" customFormat="1" ht="13.5" hidden="1" x14ac:dyDescent="0.45">
      <c r="D1581" s="18"/>
      <c r="E1581" s="18"/>
      <c r="F1581" s="19"/>
      <c r="N1581" s="47"/>
    </row>
    <row r="1582" spans="4:14" s="20" customFormat="1" ht="13.5" hidden="1" x14ac:dyDescent="0.45">
      <c r="D1582" s="18"/>
      <c r="E1582" s="18"/>
      <c r="F1582" s="19"/>
      <c r="N1582" s="47"/>
    </row>
    <row r="1583" spans="4:14" s="20" customFormat="1" ht="13.5" hidden="1" x14ac:dyDescent="0.45">
      <c r="D1583" s="18"/>
      <c r="E1583" s="18"/>
      <c r="F1583" s="19"/>
      <c r="N1583" s="47"/>
    </row>
    <row r="1584" spans="4:14" s="20" customFormat="1" ht="13.5" hidden="1" x14ac:dyDescent="0.45">
      <c r="D1584" s="18"/>
      <c r="E1584" s="18"/>
      <c r="F1584" s="19"/>
      <c r="N1584" s="47"/>
    </row>
    <row r="1585" spans="4:14" s="20" customFormat="1" ht="13.5" hidden="1" x14ac:dyDescent="0.45">
      <c r="D1585" s="18"/>
      <c r="E1585" s="18"/>
      <c r="F1585" s="19"/>
      <c r="N1585" s="47"/>
    </row>
    <row r="1586" spans="4:14" s="20" customFormat="1" ht="13.5" hidden="1" x14ac:dyDescent="0.45">
      <c r="D1586" s="18"/>
      <c r="E1586" s="18"/>
      <c r="F1586" s="19"/>
      <c r="N1586" s="47"/>
    </row>
    <row r="1587" spans="4:14" s="20" customFormat="1" ht="13.5" hidden="1" x14ac:dyDescent="0.45">
      <c r="D1587" s="18"/>
      <c r="E1587" s="18"/>
      <c r="F1587" s="19"/>
      <c r="N1587" s="47"/>
    </row>
    <row r="1588" spans="4:14" s="20" customFormat="1" ht="13.5" hidden="1" x14ac:dyDescent="0.45">
      <c r="D1588" s="18"/>
      <c r="E1588" s="18"/>
      <c r="F1588" s="19"/>
      <c r="N1588" s="47"/>
    </row>
    <row r="1589" spans="4:14" s="20" customFormat="1" ht="13.5" hidden="1" x14ac:dyDescent="0.45">
      <c r="D1589" s="18"/>
      <c r="E1589" s="18"/>
      <c r="F1589" s="19"/>
      <c r="N1589" s="47"/>
    </row>
    <row r="1590" spans="4:14" s="20" customFormat="1" ht="13.5" hidden="1" x14ac:dyDescent="0.45">
      <c r="D1590" s="18"/>
      <c r="E1590" s="18"/>
      <c r="F1590" s="19"/>
      <c r="N1590" s="47"/>
    </row>
    <row r="1591" spans="4:14" s="20" customFormat="1" ht="13.5" hidden="1" x14ac:dyDescent="0.45">
      <c r="D1591" s="18"/>
      <c r="E1591" s="18"/>
      <c r="F1591" s="19"/>
      <c r="N1591" s="47"/>
    </row>
    <row r="1592" spans="4:14" s="20" customFormat="1" ht="13.5" hidden="1" x14ac:dyDescent="0.45">
      <c r="D1592" s="18"/>
      <c r="E1592" s="18"/>
      <c r="F1592" s="19"/>
      <c r="N1592" s="47"/>
    </row>
    <row r="1593" spans="4:14" s="20" customFormat="1" ht="13.5" hidden="1" x14ac:dyDescent="0.45">
      <c r="D1593" s="18"/>
      <c r="E1593" s="18"/>
      <c r="F1593" s="19"/>
      <c r="N1593" s="47"/>
    </row>
    <row r="1594" spans="4:14" s="20" customFormat="1" ht="13.5" hidden="1" x14ac:dyDescent="0.45">
      <c r="D1594" s="18"/>
      <c r="E1594" s="18"/>
      <c r="F1594" s="19"/>
      <c r="N1594" s="47"/>
    </row>
    <row r="1595" spans="4:14" s="20" customFormat="1" ht="13.5" hidden="1" x14ac:dyDescent="0.45">
      <c r="D1595" s="18"/>
      <c r="E1595" s="18"/>
      <c r="F1595" s="19"/>
      <c r="N1595" s="47"/>
    </row>
    <row r="1596" spans="4:14" s="20" customFormat="1" ht="13.5" hidden="1" x14ac:dyDescent="0.45">
      <c r="D1596" s="18"/>
      <c r="E1596" s="18"/>
      <c r="F1596" s="19"/>
      <c r="N1596" s="47"/>
    </row>
    <row r="1597" spans="4:14" s="20" customFormat="1" ht="13.5" hidden="1" x14ac:dyDescent="0.45">
      <c r="D1597" s="18"/>
      <c r="E1597" s="18"/>
      <c r="F1597" s="19"/>
      <c r="N1597" s="47"/>
    </row>
    <row r="1598" spans="4:14" s="20" customFormat="1" ht="13.5" hidden="1" x14ac:dyDescent="0.45">
      <c r="D1598" s="18"/>
      <c r="E1598" s="18"/>
      <c r="F1598" s="19"/>
      <c r="N1598" s="47"/>
    </row>
    <row r="1599" spans="4:14" s="20" customFormat="1" ht="13.5" hidden="1" x14ac:dyDescent="0.45">
      <c r="D1599" s="18"/>
      <c r="E1599" s="18"/>
      <c r="F1599" s="19"/>
      <c r="N1599" s="47"/>
    </row>
    <row r="1600" spans="4:14" s="20" customFormat="1" ht="13.5" hidden="1" x14ac:dyDescent="0.45">
      <c r="D1600" s="18"/>
      <c r="E1600" s="18"/>
      <c r="F1600" s="19"/>
      <c r="N1600" s="47"/>
    </row>
    <row r="1601" spans="4:14" s="20" customFormat="1" ht="13.5" hidden="1" x14ac:dyDescent="0.45">
      <c r="D1601" s="18"/>
      <c r="E1601" s="18"/>
      <c r="F1601" s="19"/>
      <c r="N1601" s="47"/>
    </row>
    <row r="1602" spans="4:14" s="20" customFormat="1" ht="13.5" hidden="1" x14ac:dyDescent="0.45">
      <c r="D1602" s="18"/>
      <c r="E1602" s="18"/>
      <c r="F1602" s="19"/>
      <c r="N1602" s="47"/>
    </row>
    <row r="1603" spans="4:14" s="20" customFormat="1" ht="13.5" hidden="1" x14ac:dyDescent="0.45">
      <c r="D1603" s="18"/>
      <c r="E1603" s="18"/>
      <c r="F1603" s="19"/>
      <c r="N1603" s="47"/>
    </row>
    <row r="1604" spans="4:14" s="20" customFormat="1" ht="13.5" hidden="1" x14ac:dyDescent="0.45">
      <c r="D1604" s="18"/>
      <c r="E1604" s="18"/>
      <c r="F1604" s="19"/>
      <c r="N1604" s="47"/>
    </row>
    <row r="1605" spans="4:14" s="20" customFormat="1" ht="13.5" hidden="1" x14ac:dyDescent="0.45">
      <c r="D1605" s="18"/>
      <c r="E1605" s="18"/>
      <c r="F1605" s="19"/>
      <c r="N1605" s="47"/>
    </row>
    <row r="1606" spans="4:14" s="20" customFormat="1" ht="13.5" hidden="1" x14ac:dyDescent="0.45">
      <c r="D1606" s="18"/>
      <c r="E1606" s="18"/>
      <c r="F1606" s="19"/>
      <c r="N1606" s="47"/>
    </row>
    <row r="1607" spans="4:14" s="20" customFormat="1" ht="13.5" hidden="1" x14ac:dyDescent="0.45">
      <c r="D1607" s="18"/>
      <c r="E1607" s="18"/>
      <c r="F1607" s="19"/>
      <c r="N1607" s="47"/>
    </row>
    <row r="1608" spans="4:14" s="20" customFormat="1" ht="13.5" hidden="1" x14ac:dyDescent="0.45">
      <c r="D1608" s="18"/>
      <c r="E1608" s="18"/>
      <c r="F1608" s="19"/>
      <c r="N1608" s="47"/>
    </row>
    <row r="1609" spans="4:14" s="20" customFormat="1" ht="13.5" hidden="1" x14ac:dyDescent="0.45">
      <c r="D1609" s="18"/>
      <c r="E1609" s="18"/>
      <c r="F1609" s="19"/>
      <c r="N1609" s="47"/>
    </row>
    <row r="1610" spans="4:14" s="20" customFormat="1" ht="13.5" hidden="1" x14ac:dyDescent="0.45">
      <c r="D1610" s="18"/>
      <c r="E1610" s="18"/>
      <c r="F1610" s="19"/>
      <c r="N1610" s="47"/>
    </row>
    <row r="1611" spans="4:14" s="20" customFormat="1" ht="13.5" hidden="1" x14ac:dyDescent="0.45">
      <c r="D1611" s="18"/>
      <c r="E1611" s="18"/>
      <c r="F1611" s="19"/>
      <c r="N1611" s="47"/>
    </row>
    <row r="1612" spans="4:14" s="20" customFormat="1" ht="13.5" hidden="1" x14ac:dyDescent="0.45">
      <c r="D1612" s="18"/>
      <c r="E1612" s="18"/>
      <c r="F1612" s="19"/>
      <c r="N1612" s="47"/>
    </row>
    <row r="1613" spans="4:14" s="20" customFormat="1" ht="13.5" hidden="1" x14ac:dyDescent="0.45">
      <c r="D1613" s="18"/>
      <c r="E1613" s="18"/>
      <c r="F1613" s="19"/>
      <c r="N1613" s="47"/>
    </row>
    <row r="1614" spans="4:14" s="20" customFormat="1" ht="13.5" hidden="1" x14ac:dyDescent="0.45">
      <c r="D1614" s="18"/>
      <c r="E1614" s="18"/>
      <c r="F1614" s="19"/>
      <c r="N1614" s="47"/>
    </row>
    <row r="1615" spans="4:14" s="20" customFormat="1" ht="13.5" hidden="1" x14ac:dyDescent="0.45">
      <c r="D1615" s="18"/>
      <c r="E1615" s="18"/>
      <c r="F1615" s="19"/>
      <c r="N1615" s="47"/>
    </row>
    <row r="1616" spans="4:14" s="20" customFormat="1" ht="13.5" hidden="1" x14ac:dyDescent="0.45">
      <c r="D1616" s="18"/>
      <c r="E1616" s="18"/>
      <c r="F1616" s="19"/>
      <c r="N1616" s="47"/>
    </row>
    <row r="1617" spans="4:14" s="20" customFormat="1" ht="13.5" hidden="1" x14ac:dyDescent="0.45">
      <c r="D1617" s="18"/>
      <c r="E1617" s="18"/>
      <c r="F1617" s="19"/>
      <c r="N1617" s="47"/>
    </row>
    <row r="1618" spans="4:14" s="20" customFormat="1" ht="13.5" hidden="1" x14ac:dyDescent="0.45">
      <c r="D1618" s="18"/>
      <c r="E1618" s="18"/>
      <c r="F1618" s="19"/>
      <c r="N1618" s="47"/>
    </row>
    <row r="1619" spans="4:14" s="20" customFormat="1" ht="13.5" hidden="1" x14ac:dyDescent="0.45">
      <c r="D1619" s="18"/>
      <c r="E1619" s="18"/>
      <c r="F1619" s="19"/>
      <c r="N1619" s="47"/>
    </row>
    <row r="1620" spans="4:14" s="20" customFormat="1" ht="13.5" hidden="1" x14ac:dyDescent="0.45">
      <c r="D1620" s="18"/>
      <c r="E1620" s="18"/>
      <c r="F1620" s="19"/>
      <c r="N1620" s="47"/>
    </row>
    <row r="1621" spans="4:14" s="20" customFormat="1" ht="13.5" hidden="1" x14ac:dyDescent="0.45">
      <c r="D1621" s="18"/>
      <c r="E1621" s="18"/>
      <c r="F1621" s="19"/>
      <c r="N1621" s="47"/>
    </row>
    <row r="1622" spans="4:14" s="20" customFormat="1" ht="13.5" hidden="1" x14ac:dyDescent="0.45">
      <c r="D1622" s="18"/>
      <c r="E1622" s="18"/>
      <c r="F1622" s="19"/>
      <c r="N1622" s="47"/>
    </row>
    <row r="1623" spans="4:14" s="20" customFormat="1" ht="13.5" hidden="1" x14ac:dyDescent="0.45">
      <c r="D1623" s="18"/>
      <c r="E1623" s="18"/>
      <c r="F1623" s="19"/>
      <c r="N1623" s="47"/>
    </row>
    <row r="1624" spans="4:14" s="20" customFormat="1" ht="13.5" hidden="1" x14ac:dyDescent="0.45">
      <c r="D1624" s="18"/>
      <c r="E1624" s="18"/>
      <c r="F1624" s="19"/>
      <c r="N1624" s="47"/>
    </row>
    <row r="1625" spans="4:14" s="20" customFormat="1" ht="13.5" hidden="1" x14ac:dyDescent="0.45">
      <c r="D1625" s="18"/>
      <c r="E1625" s="18"/>
      <c r="F1625" s="19"/>
      <c r="N1625" s="47"/>
    </row>
    <row r="1626" spans="4:14" s="20" customFormat="1" ht="13.5" hidden="1" x14ac:dyDescent="0.45">
      <c r="D1626" s="18"/>
      <c r="E1626" s="18"/>
      <c r="F1626" s="19"/>
      <c r="N1626" s="47"/>
    </row>
    <row r="1627" spans="4:14" s="20" customFormat="1" ht="13.5" hidden="1" x14ac:dyDescent="0.45">
      <c r="D1627" s="18"/>
      <c r="E1627" s="18"/>
      <c r="F1627" s="19"/>
      <c r="N1627" s="47"/>
    </row>
    <row r="1628" spans="4:14" s="20" customFormat="1" ht="13.5" hidden="1" x14ac:dyDescent="0.45">
      <c r="D1628" s="18"/>
      <c r="E1628" s="18"/>
      <c r="F1628" s="19"/>
      <c r="N1628" s="47"/>
    </row>
    <row r="1629" spans="4:14" s="20" customFormat="1" ht="13.5" hidden="1" x14ac:dyDescent="0.45">
      <c r="D1629" s="18"/>
      <c r="E1629" s="18"/>
      <c r="F1629" s="19"/>
      <c r="N1629" s="47"/>
    </row>
    <row r="1630" spans="4:14" s="20" customFormat="1" ht="13.5" hidden="1" x14ac:dyDescent="0.45">
      <c r="D1630" s="18"/>
      <c r="E1630" s="18"/>
      <c r="F1630" s="19"/>
      <c r="N1630" s="47"/>
    </row>
    <row r="1631" spans="4:14" s="20" customFormat="1" ht="13.5" hidden="1" x14ac:dyDescent="0.45">
      <c r="D1631" s="18"/>
      <c r="E1631" s="18"/>
      <c r="F1631" s="19"/>
      <c r="N1631" s="47"/>
    </row>
    <row r="1632" spans="4:14" s="20" customFormat="1" ht="13.5" hidden="1" x14ac:dyDescent="0.45">
      <c r="D1632" s="18"/>
      <c r="E1632" s="18"/>
      <c r="F1632" s="19"/>
      <c r="N1632" s="47"/>
    </row>
    <row r="1633" spans="4:14" s="20" customFormat="1" ht="13.5" hidden="1" x14ac:dyDescent="0.45">
      <c r="D1633" s="18"/>
      <c r="E1633" s="18"/>
      <c r="F1633" s="19"/>
      <c r="N1633" s="47"/>
    </row>
    <row r="1634" spans="4:14" s="20" customFormat="1" ht="13.5" hidden="1" x14ac:dyDescent="0.45">
      <c r="D1634" s="18"/>
      <c r="E1634" s="18"/>
      <c r="F1634" s="19"/>
      <c r="N1634" s="47"/>
    </row>
    <row r="1635" spans="4:14" s="20" customFormat="1" ht="13.5" hidden="1" x14ac:dyDescent="0.45">
      <c r="D1635" s="18"/>
      <c r="E1635" s="18"/>
      <c r="F1635" s="19"/>
      <c r="N1635" s="47"/>
    </row>
    <row r="1636" spans="4:14" s="20" customFormat="1" ht="13.5" hidden="1" x14ac:dyDescent="0.45">
      <c r="D1636" s="18"/>
      <c r="E1636" s="18"/>
      <c r="F1636" s="19"/>
      <c r="N1636" s="47"/>
    </row>
    <row r="1637" spans="4:14" s="20" customFormat="1" ht="13.5" hidden="1" x14ac:dyDescent="0.45">
      <c r="D1637" s="18"/>
      <c r="E1637" s="18"/>
      <c r="F1637" s="19"/>
      <c r="N1637" s="47"/>
    </row>
    <row r="1638" spans="4:14" s="20" customFormat="1" ht="13.5" hidden="1" x14ac:dyDescent="0.45">
      <c r="D1638" s="18"/>
      <c r="E1638" s="18"/>
      <c r="F1638" s="19"/>
      <c r="N1638" s="47"/>
    </row>
    <row r="1639" spans="4:14" s="20" customFormat="1" ht="13.5" hidden="1" x14ac:dyDescent="0.45">
      <c r="D1639" s="18"/>
      <c r="E1639" s="18"/>
      <c r="F1639" s="19"/>
      <c r="N1639" s="47"/>
    </row>
    <row r="1640" spans="4:14" s="20" customFormat="1" ht="13.5" hidden="1" x14ac:dyDescent="0.45">
      <c r="D1640" s="18"/>
      <c r="E1640" s="18"/>
      <c r="F1640" s="19"/>
      <c r="N1640" s="47"/>
    </row>
    <row r="1641" spans="4:14" s="20" customFormat="1" ht="13.5" hidden="1" x14ac:dyDescent="0.45">
      <c r="D1641" s="18"/>
      <c r="E1641" s="18"/>
      <c r="F1641" s="19"/>
      <c r="N1641" s="47"/>
    </row>
    <row r="1642" spans="4:14" s="20" customFormat="1" ht="13.5" hidden="1" x14ac:dyDescent="0.45">
      <c r="D1642" s="18"/>
      <c r="E1642" s="18"/>
      <c r="F1642" s="19"/>
      <c r="N1642" s="47"/>
    </row>
    <row r="1643" spans="4:14" s="20" customFormat="1" ht="13.5" hidden="1" x14ac:dyDescent="0.45">
      <c r="D1643" s="18"/>
      <c r="E1643" s="18"/>
      <c r="F1643" s="19"/>
      <c r="N1643" s="47"/>
    </row>
    <row r="1644" spans="4:14" s="20" customFormat="1" ht="13.5" hidden="1" x14ac:dyDescent="0.45">
      <c r="D1644" s="18"/>
      <c r="E1644" s="18"/>
      <c r="F1644" s="19"/>
      <c r="N1644" s="47"/>
    </row>
    <row r="1645" spans="4:14" s="20" customFormat="1" ht="13.5" hidden="1" x14ac:dyDescent="0.45">
      <c r="D1645" s="18"/>
      <c r="E1645" s="18"/>
      <c r="F1645" s="19"/>
      <c r="N1645" s="47"/>
    </row>
    <row r="1646" spans="4:14" s="20" customFormat="1" ht="13.5" hidden="1" x14ac:dyDescent="0.45">
      <c r="D1646" s="18"/>
      <c r="E1646" s="18"/>
      <c r="F1646" s="19"/>
      <c r="N1646" s="47"/>
    </row>
    <row r="1647" spans="4:14" s="20" customFormat="1" ht="13.5" hidden="1" x14ac:dyDescent="0.45">
      <c r="D1647" s="18"/>
      <c r="E1647" s="18"/>
      <c r="F1647" s="19"/>
      <c r="N1647" s="47"/>
    </row>
    <row r="1648" spans="4:14" s="20" customFormat="1" ht="13.5" hidden="1" x14ac:dyDescent="0.45">
      <c r="D1648" s="18"/>
      <c r="E1648" s="18"/>
      <c r="F1648" s="19"/>
      <c r="N1648" s="47"/>
    </row>
    <row r="1649" spans="4:14" s="20" customFormat="1" ht="13.5" hidden="1" x14ac:dyDescent="0.45">
      <c r="D1649" s="18"/>
      <c r="E1649" s="18"/>
      <c r="F1649" s="19"/>
      <c r="N1649" s="47"/>
    </row>
    <row r="1650" spans="4:14" s="20" customFormat="1" ht="13.5" hidden="1" x14ac:dyDescent="0.45">
      <c r="D1650" s="18"/>
      <c r="E1650" s="18"/>
      <c r="F1650" s="19"/>
      <c r="N1650" s="47"/>
    </row>
    <row r="1651" spans="4:14" s="20" customFormat="1" ht="13.5" hidden="1" x14ac:dyDescent="0.45">
      <c r="D1651" s="18"/>
      <c r="E1651" s="18"/>
      <c r="F1651" s="19"/>
      <c r="N1651" s="47"/>
    </row>
    <row r="1652" spans="4:14" s="20" customFormat="1" ht="13.5" hidden="1" x14ac:dyDescent="0.45">
      <c r="D1652" s="18"/>
      <c r="E1652" s="18"/>
      <c r="F1652" s="19"/>
      <c r="N1652" s="47"/>
    </row>
    <row r="1653" spans="4:14" s="20" customFormat="1" ht="13.5" hidden="1" x14ac:dyDescent="0.45">
      <c r="D1653" s="18"/>
      <c r="E1653" s="18"/>
      <c r="F1653" s="19"/>
      <c r="N1653" s="47"/>
    </row>
    <row r="1654" spans="4:14" s="20" customFormat="1" ht="13.5" hidden="1" x14ac:dyDescent="0.45">
      <c r="D1654" s="18"/>
      <c r="E1654" s="18"/>
      <c r="F1654" s="19"/>
      <c r="N1654" s="47"/>
    </row>
    <row r="1655" spans="4:14" s="20" customFormat="1" ht="13.5" hidden="1" x14ac:dyDescent="0.45">
      <c r="D1655" s="18"/>
      <c r="E1655" s="18"/>
      <c r="F1655" s="19"/>
      <c r="N1655" s="47"/>
    </row>
    <row r="1656" spans="4:14" s="20" customFormat="1" ht="13.5" hidden="1" x14ac:dyDescent="0.45">
      <c r="D1656" s="18"/>
      <c r="E1656" s="18"/>
      <c r="F1656" s="19"/>
      <c r="N1656" s="47"/>
    </row>
    <row r="1657" spans="4:14" s="20" customFormat="1" ht="13.5" hidden="1" x14ac:dyDescent="0.45">
      <c r="D1657" s="18"/>
      <c r="E1657" s="18"/>
      <c r="F1657" s="19"/>
      <c r="N1657" s="47"/>
    </row>
    <row r="1658" spans="4:14" s="20" customFormat="1" ht="13.5" hidden="1" x14ac:dyDescent="0.45">
      <c r="D1658" s="18"/>
      <c r="E1658" s="18"/>
      <c r="F1658" s="19"/>
      <c r="N1658" s="47"/>
    </row>
    <row r="1659" spans="4:14" s="20" customFormat="1" ht="13.5" hidden="1" x14ac:dyDescent="0.45">
      <c r="D1659" s="18"/>
      <c r="E1659" s="18"/>
      <c r="F1659" s="19"/>
      <c r="N1659" s="47"/>
    </row>
    <row r="1660" spans="4:14" s="20" customFormat="1" ht="13.5" hidden="1" x14ac:dyDescent="0.45">
      <c r="D1660" s="18"/>
      <c r="E1660" s="18"/>
      <c r="F1660" s="19"/>
      <c r="N1660" s="47"/>
    </row>
    <row r="1661" spans="4:14" s="20" customFormat="1" ht="13.5" hidden="1" x14ac:dyDescent="0.45">
      <c r="D1661" s="18"/>
      <c r="E1661" s="18"/>
      <c r="F1661" s="19"/>
      <c r="N1661" s="47"/>
    </row>
    <row r="1662" spans="4:14" s="20" customFormat="1" ht="13.5" hidden="1" x14ac:dyDescent="0.45">
      <c r="D1662" s="18"/>
      <c r="E1662" s="18"/>
      <c r="F1662" s="19"/>
      <c r="N1662" s="47"/>
    </row>
    <row r="1663" spans="4:14" s="20" customFormat="1" ht="13.5" hidden="1" x14ac:dyDescent="0.45">
      <c r="D1663" s="18"/>
      <c r="E1663" s="18"/>
      <c r="F1663" s="19"/>
      <c r="N1663" s="47"/>
    </row>
    <row r="1664" spans="4:14" s="20" customFormat="1" ht="13.5" hidden="1" x14ac:dyDescent="0.45">
      <c r="D1664" s="18"/>
      <c r="E1664" s="18"/>
      <c r="F1664" s="19"/>
      <c r="N1664" s="47"/>
    </row>
    <row r="1665" spans="4:14" s="20" customFormat="1" ht="13.5" hidden="1" x14ac:dyDescent="0.45">
      <c r="D1665" s="18"/>
      <c r="E1665" s="18"/>
      <c r="F1665" s="19"/>
      <c r="N1665" s="47"/>
    </row>
    <row r="1666" spans="4:14" s="20" customFormat="1" ht="13.5" hidden="1" x14ac:dyDescent="0.45">
      <c r="D1666" s="18"/>
      <c r="E1666" s="18"/>
      <c r="F1666" s="19"/>
      <c r="N1666" s="47"/>
    </row>
    <row r="1667" spans="4:14" s="20" customFormat="1" ht="13.5" hidden="1" x14ac:dyDescent="0.45">
      <c r="D1667" s="18"/>
      <c r="E1667" s="18"/>
      <c r="F1667" s="19"/>
      <c r="N1667" s="47"/>
    </row>
    <row r="1668" spans="4:14" s="20" customFormat="1" ht="13.5" hidden="1" x14ac:dyDescent="0.45">
      <c r="D1668" s="18"/>
      <c r="E1668" s="18"/>
      <c r="F1668" s="19"/>
      <c r="N1668" s="47"/>
    </row>
    <row r="1669" spans="4:14" s="20" customFormat="1" ht="13.5" hidden="1" x14ac:dyDescent="0.45">
      <c r="D1669" s="18"/>
      <c r="E1669" s="18"/>
      <c r="F1669" s="19"/>
      <c r="N1669" s="47"/>
    </row>
    <row r="1670" spans="4:14" s="20" customFormat="1" ht="13.5" hidden="1" x14ac:dyDescent="0.45">
      <c r="D1670" s="18"/>
      <c r="E1670" s="18"/>
      <c r="F1670" s="19"/>
      <c r="N1670" s="47"/>
    </row>
    <row r="1671" spans="4:14" s="20" customFormat="1" ht="13.5" hidden="1" x14ac:dyDescent="0.45">
      <c r="D1671" s="18"/>
      <c r="E1671" s="18"/>
      <c r="F1671" s="19"/>
      <c r="N1671" s="47"/>
    </row>
    <row r="1672" spans="4:14" s="20" customFormat="1" ht="13.5" hidden="1" x14ac:dyDescent="0.45">
      <c r="D1672" s="18"/>
      <c r="E1672" s="18"/>
      <c r="F1672" s="19"/>
      <c r="N1672" s="47"/>
    </row>
    <row r="1673" spans="4:14" s="20" customFormat="1" ht="13.5" hidden="1" x14ac:dyDescent="0.45">
      <c r="D1673" s="18"/>
      <c r="E1673" s="18"/>
      <c r="F1673" s="19"/>
      <c r="N1673" s="47"/>
    </row>
    <row r="1674" spans="4:14" s="20" customFormat="1" ht="13.5" hidden="1" x14ac:dyDescent="0.45">
      <c r="D1674" s="18"/>
      <c r="E1674" s="18"/>
      <c r="F1674" s="19"/>
      <c r="N1674" s="47"/>
    </row>
    <row r="1675" spans="4:14" s="20" customFormat="1" ht="13.5" hidden="1" x14ac:dyDescent="0.45">
      <c r="D1675" s="18"/>
      <c r="E1675" s="18"/>
      <c r="F1675" s="19"/>
      <c r="N1675" s="47"/>
    </row>
    <row r="1676" spans="4:14" s="20" customFormat="1" ht="13.5" hidden="1" x14ac:dyDescent="0.45">
      <c r="D1676" s="18"/>
      <c r="E1676" s="18"/>
      <c r="F1676" s="19"/>
      <c r="N1676" s="47"/>
    </row>
    <row r="1677" spans="4:14" s="20" customFormat="1" ht="13.5" hidden="1" x14ac:dyDescent="0.45">
      <c r="D1677" s="18"/>
      <c r="E1677" s="18"/>
      <c r="F1677" s="19"/>
      <c r="N1677" s="47"/>
    </row>
    <row r="1678" spans="4:14" s="20" customFormat="1" ht="13.5" hidden="1" x14ac:dyDescent="0.45">
      <c r="D1678" s="18"/>
      <c r="E1678" s="18"/>
      <c r="F1678" s="19"/>
      <c r="N1678" s="47"/>
    </row>
    <row r="1679" spans="4:14" s="20" customFormat="1" ht="13.5" hidden="1" x14ac:dyDescent="0.45">
      <c r="D1679" s="18"/>
      <c r="E1679" s="18"/>
      <c r="F1679" s="19"/>
      <c r="N1679" s="47"/>
    </row>
    <row r="1680" spans="4:14" s="20" customFormat="1" ht="13.5" hidden="1" x14ac:dyDescent="0.45">
      <c r="D1680" s="18"/>
      <c r="E1680" s="18"/>
      <c r="F1680" s="19"/>
      <c r="N1680" s="47"/>
    </row>
    <row r="1681" spans="4:14" s="20" customFormat="1" ht="13.5" hidden="1" x14ac:dyDescent="0.45">
      <c r="D1681" s="18"/>
      <c r="E1681" s="18"/>
      <c r="F1681" s="19"/>
      <c r="N1681" s="47"/>
    </row>
    <row r="1682" spans="4:14" s="20" customFormat="1" ht="13.5" hidden="1" x14ac:dyDescent="0.45">
      <c r="D1682" s="18"/>
      <c r="E1682" s="18"/>
      <c r="F1682" s="19"/>
      <c r="N1682" s="47"/>
    </row>
    <row r="1683" spans="4:14" s="20" customFormat="1" ht="13.5" hidden="1" x14ac:dyDescent="0.45">
      <c r="D1683" s="18"/>
      <c r="E1683" s="18"/>
      <c r="F1683" s="19"/>
      <c r="N1683" s="47"/>
    </row>
    <row r="1684" spans="4:14" s="20" customFormat="1" ht="13.5" hidden="1" x14ac:dyDescent="0.45">
      <c r="D1684" s="18"/>
      <c r="E1684" s="18"/>
      <c r="F1684" s="19"/>
      <c r="N1684" s="47"/>
    </row>
    <row r="1685" spans="4:14" s="20" customFormat="1" ht="13.5" hidden="1" x14ac:dyDescent="0.45">
      <c r="D1685" s="18"/>
      <c r="E1685" s="18"/>
      <c r="F1685" s="19"/>
      <c r="N1685" s="47"/>
    </row>
    <row r="1686" spans="4:14" s="20" customFormat="1" ht="13.5" hidden="1" x14ac:dyDescent="0.45">
      <c r="D1686" s="18"/>
      <c r="E1686" s="18"/>
      <c r="F1686" s="19"/>
      <c r="N1686" s="47"/>
    </row>
    <row r="1687" spans="4:14" s="20" customFormat="1" ht="13.5" hidden="1" x14ac:dyDescent="0.45">
      <c r="D1687" s="18"/>
      <c r="E1687" s="18"/>
      <c r="F1687" s="19"/>
      <c r="N1687" s="47"/>
    </row>
    <row r="1688" spans="4:14" s="20" customFormat="1" ht="13.5" hidden="1" x14ac:dyDescent="0.45">
      <c r="D1688" s="18"/>
      <c r="E1688" s="18"/>
      <c r="F1688" s="19"/>
      <c r="N1688" s="47"/>
    </row>
    <row r="1689" spans="4:14" s="20" customFormat="1" ht="13.5" hidden="1" x14ac:dyDescent="0.45">
      <c r="D1689" s="18"/>
      <c r="E1689" s="18"/>
      <c r="F1689" s="19"/>
      <c r="N1689" s="47"/>
    </row>
    <row r="1690" spans="4:14" s="20" customFormat="1" ht="13.5" hidden="1" x14ac:dyDescent="0.45">
      <c r="D1690" s="18"/>
      <c r="E1690" s="18"/>
      <c r="F1690" s="19"/>
      <c r="N1690" s="47"/>
    </row>
    <row r="1691" spans="4:14" s="20" customFormat="1" ht="13.5" hidden="1" x14ac:dyDescent="0.45">
      <c r="D1691" s="18"/>
      <c r="E1691" s="18"/>
      <c r="F1691" s="19"/>
      <c r="N1691" s="47"/>
    </row>
    <row r="1692" spans="4:14" s="20" customFormat="1" ht="13.5" hidden="1" x14ac:dyDescent="0.45">
      <c r="D1692" s="18"/>
      <c r="E1692" s="18"/>
      <c r="F1692" s="19"/>
      <c r="N1692" s="47"/>
    </row>
    <row r="1693" spans="4:14" s="20" customFormat="1" ht="13.5" hidden="1" x14ac:dyDescent="0.45">
      <c r="D1693" s="18"/>
      <c r="E1693" s="18"/>
      <c r="F1693" s="19"/>
      <c r="N1693" s="47"/>
    </row>
    <row r="1694" spans="4:14" s="20" customFormat="1" ht="13.5" hidden="1" x14ac:dyDescent="0.45">
      <c r="D1694" s="18"/>
      <c r="E1694" s="18"/>
      <c r="F1694" s="19"/>
      <c r="N1694" s="47"/>
    </row>
    <row r="1695" spans="4:14" s="20" customFormat="1" ht="13.5" hidden="1" x14ac:dyDescent="0.45">
      <c r="D1695" s="18"/>
      <c r="E1695" s="18"/>
      <c r="F1695" s="19"/>
      <c r="N1695" s="47"/>
    </row>
    <row r="1696" spans="4:14" s="20" customFormat="1" ht="13.5" hidden="1" x14ac:dyDescent="0.45">
      <c r="D1696" s="18"/>
      <c r="E1696" s="18"/>
      <c r="F1696" s="19"/>
      <c r="N1696" s="47"/>
    </row>
    <row r="1697" spans="4:14" s="20" customFormat="1" ht="13.5" hidden="1" x14ac:dyDescent="0.45">
      <c r="D1697" s="18"/>
      <c r="E1697" s="18"/>
      <c r="F1697" s="19"/>
      <c r="N1697" s="47"/>
    </row>
    <row r="1698" spans="4:14" s="20" customFormat="1" ht="13.5" hidden="1" x14ac:dyDescent="0.45">
      <c r="D1698" s="18"/>
      <c r="E1698" s="18"/>
      <c r="F1698" s="19"/>
      <c r="N1698" s="47"/>
    </row>
    <row r="1699" spans="4:14" s="20" customFormat="1" ht="13.5" hidden="1" x14ac:dyDescent="0.45">
      <c r="D1699" s="18"/>
      <c r="E1699" s="18"/>
      <c r="F1699" s="19"/>
      <c r="N1699" s="47"/>
    </row>
    <row r="1700" spans="4:14" s="20" customFormat="1" ht="13.5" hidden="1" x14ac:dyDescent="0.45">
      <c r="D1700" s="18"/>
      <c r="E1700" s="18"/>
      <c r="F1700" s="19"/>
      <c r="N1700" s="47"/>
    </row>
    <row r="1701" spans="4:14" s="20" customFormat="1" ht="13.5" hidden="1" x14ac:dyDescent="0.45">
      <c r="D1701" s="18"/>
      <c r="E1701" s="18"/>
      <c r="F1701" s="19"/>
      <c r="N1701" s="47"/>
    </row>
    <row r="1702" spans="4:14" s="20" customFormat="1" ht="13.5" hidden="1" x14ac:dyDescent="0.45">
      <c r="D1702" s="18"/>
      <c r="E1702" s="18"/>
      <c r="F1702" s="19"/>
      <c r="N1702" s="47"/>
    </row>
    <row r="1703" spans="4:14" s="20" customFormat="1" ht="13.5" hidden="1" x14ac:dyDescent="0.45">
      <c r="D1703" s="18"/>
      <c r="E1703" s="18"/>
      <c r="F1703" s="19"/>
      <c r="N1703" s="47"/>
    </row>
    <row r="1704" spans="4:14" s="20" customFormat="1" ht="13.5" hidden="1" x14ac:dyDescent="0.45">
      <c r="D1704" s="18"/>
      <c r="E1704" s="18"/>
      <c r="F1704" s="19"/>
      <c r="N1704" s="47"/>
    </row>
    <row r="1705" spans="4:14" s="20" customFormat="1" ht="13.5" hidden="1" x14ac:dyDescent="0.45">
      <c r="D1705" s="18"/>
      <c r="E1705" s="18"/>
      <c r="F1705" s="19"/>
      <c r="N1705" s="47"/>
    </row>
    <row r="1706" spans="4:14" s="20" customFormat="1" ht="13.5" hidden="1" x14ac:dyDescent="0.45">
      <c r="D1706" s="18"/>
      <c r="E1706" s="18"/>
      <c r="F1706" s="19"/>
      <c r="N1706" s="47"/>
    </row>
    <row r="1707" spans="4:14" s="20" customFormat="1" ht="13.5" hidden="1" x14ac:dyDescent="0.45">
      <c r="D1707" s="18"/>
      <c r="E1707" s="18"/>
      <c r="F1707" s="19"/>
      <c r="N1707" s="47"/>
    </row>
    <row r="1708" spans="4:14" s="20" customFormat="1" ht="13.5" hidden="1" x14ac:dyDescent="0.45">
      <c r="D1708" s="18"/>
      <c r="E1708" s="18"/>
      <c r="F1708" s="19"/>
      <c r="N1708" s="47"/>
    </row>
    <row r="1709" spans="4:14" s="20" customFormat="1" ht="13.5" hidden="1" x14ac:dyDescent="0.45">
      <c r="D1709" s="18"/>
      <c r="E1709" s="18"/>
      <c r="F1709" s="19"/>
      <c r="N1709" s="47"/>
    </row>
    <row r="1710" spans="4:14" s="20" customFormat="1" ht="13.5" hidden="1" x14ac:dyDescent="0.45">
      <c r="D1710" s="18"/>
      <c r="E1710" s="18"/>
      <c r="F1710" s="19"/>
      <c r="N1710" s="47"/>
    </row>
    <row r="1711" spans="4:14" s="20" customFormat="1" ht="13.5" hidden="1" x14ac:dyDescent="0.45">
      <c r="D1711" s="18"/>
      <c r="E1711" s="18"/>
      <c r="F1711" s="19"/>
      <c r="N1711" s="47"/>
    </row>
    <row r="1712" spans="4:14" s="20" customFormat="1" ht="13.5" hidden="1" x14ac:dyDescent="0.45">
      <c r="D1712" s="18"/>
      <c r="E1712" s="18"/>
      <c r="F1712" s="19"/>
      <c r="N1712" s="47"/>
    </row>
    <row r="1713" spans="4:14" s="20" customFormat="1" ht="13.5" hidden="1" x14ac:dyDescent="0.45">
      <c r="D1713" s="18"/>
      <c r="E1713" s="18"/>
      <c r="F1713" s="19"/>
      <c r="N1713" s="47"/>
    </row>
    <row r="1714" spans="4:14" s="20" customFormat="1" ht="13.5" hidden="1" x14ac:dyDescent="0.45">
      <c r="D1714" s="18"/>
      <c r="E1714" s="18"/>
      <c r="F1714" s="19"/>
      <c r="N1714" s="47"/>
    </row>
    <row r="1715" spans="4:14" s="20" customFormat="1" ht="13.5" hidden="1" x14ac:dyDescent="0.45">
      <c r="D1715" s="18"/>
      <c r="E1715" s="18"/>
      <c r="F1715" s="19"/>
      <c r="N1715" s="47"/>
    </row>
    <row r="1716" spans="4:14" s="20" customFormat="1" ht="13.5" hidden="1" x14ac:dyDescent="0.45">
      <c r="D1716" s="18"/>
      <c r="E1716" s="18"/>
      <c r="F1716" s="19"/>
      <c r="N1716" s="47"/>
    </row>
    <row r="1717" spans="4:14" s="20" customFormat="1" ht="13.5" hidden="1" x14ac:dyDescent="0.45">
      <c r="D1717" s="18"/>
      <c r="E1717" s="18"/>
      <c r="F1717" s="19"/>
      <c r="N1717" s="47"/>
    </row>
    <row r="1718" spans="4:14" s="20" customFormat="1" ht="13.5" hidden="1" x14ac:dyDescent="0.45">
      <c r="D1718" s="18"/>
      <c r="E1718" s="18"/>
      <c r="F1718" s="19"/>
      <c r="N1718" s="47"/>
    </row>
    <row r="1719" spans="4:14" s="20" customFormat="1" ht="13.5" hidden="1" x14ac:dyDescent="0.45">
      <c r="D1719" s="18"/>
      <c r="E1719" s="18"/>
      <c r="F1719" s="19"/>
      <c r="N1719" s="47"/>
    </row>
    <row r="1720" spans="4:14" s="20" customFormat="1" ht="13.5" hidden="1" x14ac:dyDescent="0.45">
      <c r="D1720" s="18"/>
      <c r="E1720" s="18"/>
      <c r="F1720" s="19"/>
      <c r="N1720" s="47"/>
    </row>
    <row r="1721" spans="4:14" s="20" customFormat="1" ht="13.5" hidden="1" x14ac:dyDescent="0.45">
      <c r="D1721" s="18"/>
      <c r="E1721" s="18"/>
      <c r="F1721" s="19"/>
      <c r="N1721" s="47"/>
    </row>
    <row r="1722" spans="4:14" s="20" customFormat="1" ht="13.5" hidden="1" x14ac:dyDescent="0.45">
      <c r="D1722" s="18"/>
      <c r="E1722" s="18"/>
      <c r="F1722" s="19"/>
      <c r="N1722" s="47"/>
    </row>
    <row r="1723" spans="4:14" s="20" customFormat="1" ht="13.5" hidden="1" x14ac:dyDescent="0.45">
      <c r="D1723" s="18"/>
      <c r="E1723" s="18"/>
      <c r="F1723" s="19"/>
      <c r="N1723" s="47"/>
    </row>
    <row r="1724" spans="4:14" s="20" customFormat="1" ht="13.5" hidden="1" x14ac:dyDescent="0.45">
      <c r="D1724" s="18"/>
      <c r="E1724" s="18"/>
      <c r="F1724" s="19"/>
      <c r="N1724" s="47"/>
    </row>
    <row r="1725" spans="4:14" s="20" customFormat="1" ht="13.5" hidden="1" x14ac:dyDescent="0.45">
      <c r="D1725" s="18"/>
      <c r="E1725" s="18"/>
      <c r="F1725" s="19"/>
      <c r="N1725" s="47"/>
    </row>
    <row r="1726" spans="4:14" s="20" customFormat="1" ht="13.5" hidden="1" x14ac:dyDescent="0.45">
      <c r="D1726" s="18"/>
      <c r="E1726" s="18"/>
      <c r="F1726" s="19"/>
      <c r="N1726" s="47"/>
    </row>
    <row r="1727" spans="4:14" s="20" customFormat="1" ht="13.5" hidden="1" x14ac:dyDescent="0.45">
      <c r="D1727" s="18"/>
      <c r="E1727" s="18"/>
      <c r="F1727" s="19"/>
      <c r="N1727" s="47"/>
    </row>
    <row r="1728" spans="4:14" s="20" customFormat="1" ht="13.5" hidden="1" x14ac:dyDescent="0.45">
      <c r="D1728" s="18"/>
      <c r="E1728" s="18"/>
      <c r="F1728" s="19"/>
      <c r="N1728" s="47"/>
    </row>
    <row r="1729" spans="4:14" s="20" customFormat="1" ht="13.5" hidden="1" x14ac:dyDescent="0.45">
      <c r="D1729" s="18"/>
      <c r="E1729" s="18"/>
      <c r="F1729" s="19"/>
      <c r="N1729" s="47"/>
    </row>
    <row r="1730" spans="4:14" s="20" customFormat="1" ht="13.5" hidden="1" x14ac:dyDescent="0.45">
      <c r="D1730" s="18"/>
      <c r="E1730" s="18"/>
      <c r="F1730" s="19"/>
      <c r="N1730" s="47"/>
    </row>
    <row r="1731" spans="4:14" s="20" customFormat="1" ht="13.5" hidden="1" x14ac:dyDescent="0.45">
      <c r="D1731" s="18"/>
      <c r="E1731" s="18"/>
      <c r="F1731" s="19"/>
      <c r="N1731" s="47"/>
    </row>
    <row r="1732" spans="4:14" s="20" customFormat="1" ht="13.5" hidden="1" x14ac:dyDescent="0.45">
      <c r="D1732" s="18"/>
      <c r="E1732" s="18"/>
      <c r="F1732" s="19"/>
      <c r="N1732" s="47"/>
    </row>
    <row r="1733" spans="4:14" s="20" customFormat="1" ht="13.5" hidden="1" x14ac:dyDescent="0.45">
      <c r="D1733" s="18"/>
      <c r="E1733" s="18"/>
      <c r="F1733" s="19"/>
      <c r="N1733" s="47"/>
    </row>
    <row r="1734" spans="4:14" s="20" customFormat="1" ht="13.5" hidden="1" x14ac:dyDescent="0.45">
      <c r="D1734" s="18"/>
      <c r="E1734" s="18"/>
      <c r="F1734" s="19"/>
      <c r="N1734" s="47"/>
    </row>
    <row r="1735" spans="4:14" s="20" customFormat="1" ht="13.5" hidden="1" x14ac:dyDescent="0.45">
      <c r="D1735" s="18"/>
      <c r="E1735" s="18"/>
      <c r="F1735" s="19"/>
      <c r="N1735" s="47"/>
    </row>
    <row r="1736" spans="4:14" s="20" customFormat="1" ht="13.5" hidden="1" x14ac:dyDescent="0.45">
      <c r="D1736" s="18"/>
      <c r="E1736" s="18"/>
      <c r="F1736" s="19"/>
      <c r="N1736" s="47"/>
    </row>
    <row r="1737" spans="4:14" s="20" customFormat="1" ht="13.5" hidden="1" x14ac:dyDescent="0.45">
      <c r="D1737" s="18"/>
      <c r="E1737" s="18"/>
      <c r="F1737" s="19"/>
      <c r="N1737" s="47"/>
    </row>
    <row r="1738" spans="4:14" s="20" customFormat="1" ht="13.5" hidden="1" x14ac:dyDescent="0.45">
      <c r="D1738" s="18"/>
      <c r="E1738" s="18"/>
      <c r="F1738" s="19"/>
      <c r="N1738" s="47"/>
    </row>
    <row r="1739" spans="4:14" s="20" customFormat="1" ht="13.5" hidden="1" x14ac:dyDescent="0.45">
      <c r="D1739" s="18"/>
      <c r="E1739" s="18"/>
      <c r="F1739" s="19"/>
      <c r="N1739" s="47"/>
    </row>
    <row r="1740" spans="4:14" s="20" customFormat="1" ht="13.5" hidden="1" x14ac:dyDescent="0.45">
      <c r="D1740" s="18"/>
      <c r="E1740" s="18"/>
      <c r="F1740" s="19"/>
      <c r="N1740" s="47"/>
    </row>
    <row r="1741" spans="4:14" s="20" customFormat="1" ht="13.5" hidden="1" x14ac:dyDescent="0.45">
      <c r="D1741" s="18"/>
      <c r="E1741" s="18"/>
      <c r="F1741" s="19"/>
      <c r="N1741" s="47"/>
    </row>
    <row r="1742" spans="4:14" s="20" customFormat="1" ht="13.5" hidden="1" x14ac:dyDescent="0.45">
      <c r="D1742" s="18"/>
      <c r="E1742" s="18"/>
      <c r="F1742" s="19"/>
      <c r="N1742" s="47"/>
    </row>
    <row r="1743" spans="4:14" s="20" customFormat="1" ht="13.5" hidden="1" x14ac:dyDescent="0.45">
      <c r="D1743" s="18"/>
      <c r="E1743" s="18"/>
      <c r="F1743" s="19"/>
      <c r="N1743" s="47"/>
    </row>
    <row r="1744" spans="4:14" s="20" customFormat="1" ht="13.5" hidden="1" x14ac:dyDescent="0.45">
      <c r="D1744" s="18"/>
      <c r="E1744" s="18"/>
      <c r="F1744" s="19"/>
      <c r="N1744" s="47"/>
    </row>
    <row r="1745" spans="4:14" s="20" customFormat="1" ht="13.5" hidden="1" x14ac:dyDescent="0.45">
      <c r="D1745" s="18"/>
      <c r="E1745" s="18"/>
      <c r="F1745" s="19"/>
      <c r="N1745" s="47"/>
    </row>
    <row r="1746" spans="4:14" s="20" customFormat="1" ht="13.5" hidden="1" x14ac:dyDescent="0.45">
      <c r="D1746" s="18"/>
      <c r="E1746" s="18"/>
      <c r="F1746" s="19"/>
      <c r="N1746" s="47"/>
    </row>
    <row r="1747" spans="4:14" s="20" customFormat="1" ht="13.5" hidden="1" x14ac:dyDescent="0.45">
      <c r="D1747" s="18"/>
      <c r="E1747" s="18"/>
      <c r="F1747" s="19"/>
      <c r="N1747" s="47"/>
    </row>
    <row r="1748" spans="4:14" s="20" customFormat="1" ht="13.5" hidden="1" x14ac:dyDescent="0.45">
      <c r="D1748" s="18"/>
      <c r="E1748" s="18"/>
      <c r="F1748" s="19"/>
      <c r="N1748" s="47"/>
    </row>
    <row r="1749" spans="4:14" s="20" customFormat="1" ht="13.5" hidden="1" x14ac:dyDescent="0.45">
      <c r="D1749" s="18"/>
      <c r="E1749" s="18"/>
      <c r="F1749" s="19"/>
      <c r="N1749" s="47"/>
    </row>
    <row r="1750" spans="4:14" s="20" customFormat="1" ht="13.5" hidden="1" x14ac:dyDescent="0.45">
      <c r="D1750" s="18"/>
      <c r="E1750" s="18"/>
      <c r="F1750" s="19"/>
      <c r="N1750" s="47"/>
    </row>
    <row r="1751" spans="4:14" s="20" customFormat="1" ht="13.5" hidden="1" x14ac:dyDescent="0.45">
      <c r="D1751" s="18"/>
      <c r="E1751" s="18"/>
      <c r="F1751" s="19"/>
      <c r="N1751" s="47"/>
    </row>
    <row r="1752" spans="4:14" s="20" customFormat="1" ht="13.5" hidden="1" x14ac:dyDescent="0.45">
      <c r="D1752" s="18"/>
      <c r="E1752" s="18"/>
      <c r="F1752" s="19"/>
      <c r="N1752" s="47"/>
    </row>
    <row r="1753" spans="4:14" s="20" customFormat="1" ht="13.5" hidden="1" x14ac:dyDescent="0.45">
      <c r="D1753" s="18"/>
      <c r="E1753" s="18"/>
      <c r="F1753" s="19"/>
      <c r="N1753" s="47"/>
    </row>
    <row r="1754" spans="4:14" s="20" customFormat="1" ht="13.5" hidden="1" x14ac:dyDescent="0.45">
      <c r="D1754" s="18"/>
      <c r="E1754" s="18"/>
      <c r="F1754" s="19"/>
      <c r="N1754" s="47"/>
    </row>
    <row r="1755" spans="4:14" s="20" customFormat="1" ht="13.5" hidden="1" x14ac:dyDescent="0.45">
      <c r="D1755" s="18"/>
      <c r="E1755" s="18"/>
      <c r="F1755" s="19"/>
      <c r="N1755" s="47"/>
    </row>
    <row r="1756" spans="4:14" s="20" customFormat="1" ht="13.5" hidden="1" x14ac:dyDescent="0.45">
      <c r="D1756" s="18"/>
      <c r="E1756" s="18"/>
      <c r="F1756" s="19"/>
      <c r="N1756" s="47"/>
    </row>
    <row r="1757" spans="4:14" s="20" customFormat="1" ht="13.5" hidden="1" x14ac:dyDescent="0.45">
      <c r="D1757" s="18"/>
      <c r="E1757" s="18"/>
      <c r="F1757" s="19"/>
      <c r="N1757" s="47"/>
    </row>
    <row r="1758" spans="4:14" s="20" customFormat="1" ht="13.5" hidden="1" x14ac:dyDescent="0.45">
      <c r="D1758" s="18"/>
      <c r="E1758" s="18"/>
      <c r="F1758" s="19"/>
      <c r="N1758" s="47"/>
    </row>
    <row r="1759" spans="4:14" s="20" customFormat="1" ht="13.5" hidden="1" x14ac:dyDescent="0.45">
      <c r="D1759" s="18"/>
      <c r="E1759" s="18"/>
      <c r="F1759" s="19"/>
      <c r="N1759" s="47"/>
    </row>
    <row r="1760" spans="4:14" s="20" customFormat="1" ht="13.5" hidden="1" x14ac:dyDescent="0.45">
      <c r="D1760" s="18"/>
      <c r="E1760" s="18"/>
      <c r="F1760" s="19"/>
      <c r="N1760" s="47"/>
    </row>
    <row r="1761" spans="4:14" s="20" customFormat="1" ht="13.5" hidden="1" x14ac:dyDescent="0.45">
      <c r="D1761" s="18"/>
      <c r="E1761" s="18"/>
      <c r="F1761" s="19"/>
      <c r="N1761" s="47"/>
    </row>
    <row r="1762" spans="4:14" s="20" customFormat="1" ht="13.5" hidden="1" x14ac:dyDescent="0.45">
      <c r="D1762" s="18"/>
      <c r="E1762" s="18"/>
      <c r="F1762" s="19"/>
      <c r="N1762" s="47"/>
    </row>
    <row r="1763" spans="4:14" s="20" customFormat="1" ht="13.5" hidden="1" x14ac:dyDescent="0.45">
      <c r="D1763" s="18"/>
      <c r="E1763" s="18"/>
      <c r="F1763" s="19"/>
      <c r="N1763" s="47"/>
    </row>
    <row r="1764" spans="4:14" s="20" customFormat="1" ht="13.5" hidden="1" x14ac:dyDescent="0.45">
      <c r="D1764" s="18"/>
      <c r="E1764" s="18"/>
      <c r="F1764" s="19"/>
      <c r="N1764" s="47"/>
    </row>
    <row r="1765" spans="4:14" s="20" customFormat="1" ht="13.5" hidden="1" x14ac:dyDescent="0.45">
      <c r="D1765" s="18"/>
      <c r="E1765" s="18"/>
      <c r="F1765" s="19"/>
      <c r="N1765" s="47"/>
    </row>
    <row r="1766" spans="4:14" s="20" customFormat="1" ht="13.5" hidden="1" x14ac:dyDescent="0.45">
      <c r="D1766" s="18"/>
      <c r="E1766" s="18"/>
      <c r="F1766" s="19"/>
      <c r="N1766" s="47"/>
    </row>
    <row r="1767" spans="4:14" s="20" customFormat="1" ht="13.5" hidden="1" x14ac:dyDescent="0.45">
      <c r="D1767" s="18"/>
      <c r="E1767" s="18"/>
      <c r="F1767" s="19"/>
      <c r="N1767" s="47"/>
    </row>
    <row r="1768" spans="4:14" s="20" customFormat="1" ht="13.5" hidden="1" x14ac:dyDescent="0.45">
      <c r="D1768" s="18"/>
      <c r="E1768" s="18"/>
      <c r="F1768" s="19"/>
      <c r="N1768" s="47"/>
    </row>
    <row r="1769" spans="4:14" s="20" customFormat="1" ht="13.5" hidden="1" x14ac:dyDescent="0.45">
      <c r="D1769" s="18"/>
      <c r="E1769" s="18"/>
      <c r="F1769" s="19"/>
      <c r="N1769" s="47"/>
    </row>
    <row r="1770" spans="4:14" s="20" customFormat="1" ht="13.5" hidden="1" x14ac:dyDescent="0.45">
      <c r="D1770" s="18"/>
      <c r="E1770" s="18"/>
      <c r="F1770" s="19"/>
      <c r="N1770" s="47"/>
    </row>
    <row r="1771" spans="4:14" s="20" customFormat="1" ht="13.5" hidden="1" x14ac:dyDescent="0.45">
      <c r="D1771" s="18"/>
      <c r="E1771" s="18"/>
      <c r="F1771" s="19"/>
      <c r="N1771" s="47"/>
    </row>
    <row r="1772" spans="4:14" s="20" customFormat="1" ht="13.5" hidden="1" x14ac:dyDescent="0.45">
      <c r="D1772" s="18"/>
      <c r="E1772" s="18"/>
      <c r="F1772" s="19"/>
      <c r="N1772" s="47"/>
    </row>
    <row r="1773" spans="4:14" s="20" customFormat="1" ht="13.5" hidden="1" x14ac:dyDescent="0.45">
      <c r="D1773" s="18"/>
      <c r="E1773" s="18"/>
      <c r="F1773" s="19"/>
      <c r="N1773" s="47"/>
    </row>
    <row r="1774" spans="4:14" s="20" customFormat="1" ht="13.5" hidden="1" x14ac:dyDescent="0.45">
      <c r="D1774" s="18"/>
      <c r="E1774" s="18"/>
      <c r="F1774" s="19"/>
      <c r="N1774" s="47"/>
    </row>
    <row r="1775" spans="4:14" s="20" customFormat="1" ht="13.5" hidden="1" x14ac:dyDescent="0.45">
      <c r="D1775" s="18"/>
      <c r="E1775" s="18"/>
      <c r="F1775" s="19"/>
      <c r="N1775" s="47"/>
    </row>
    <row r="1776" spans="4:14" s="20" customFormat="1" ht="13.5" hidden="1" x14ac:dyDescent="0.45">
      <c r="D1776" s="18"/>
      <c r="E1776" s="18"/>
      <c r="F1776" s="19"/>
      <c r="N1776" s="47"/>
    </row>
    <row r="1777" spans="4:14" s="20" customFormat="1" ht="13.5" hidden="1" x14ac:dyDescent="0.45">
      <c r="D1777" s="18"/>
      <c r="E1777" s="18"/>
      <c r="F1777" s="19"/>
      <c r="N1777" s="47"/>
    </row>
    <row r="1778" spans="4:14" s="20" customFormat="1" ht="13.5" hidden="1" x14ac:dyDescent="0.45">
      <c r="D1778" s="18"/>
      <c r="E1778" s="18"/>
      <c r="F1778" s="19"/>
      <c r="N1778" s="47"/>
    </row>
    <row r="1779" spans="4:14" s="20" customFormat="1" ht="13.5" hidden="1" x14ac:dyDescent="0.45">
      <c r="D1779" s="18"/>
      <c r="E1779" s="18"/>
      <c r="F1779" s="19"/>
      <c r="N1779" s="47"/>
    </row>
    <row r="1780" spans="4:14" s="20" customFormat="1" ht="13.5" hidden="1" x14ac:dyDescent="0.45">
      <c r="D1780" s="18"/>
      <c r="E1780" s="18"/>
      <c r="F1780" s="19"/>
      <c r="N1780" s="47"/>
    </row>
    <row r="1781" spans="4:14" s="20" customFormat="1" ht="13.5" hidden="1" x14ac:dyDescent="0.45">
      <c r="D1781" s="18"/>
      <c r="E1781" s="18"/>
      <c r="F1781" s="19"/>
      <c r="N1781" s="47"/>
    </row>
    <row r="1782" spans="4:14" s="20" customFormat="1" ht="13.5" hidden="1" x14ac:dyDescent="0.45">
      <c r="D1782" s="18"/>
      <c r="E1782" s="18"/>
      <c r="F1782" s="19"/>
      <c r="N1782" s="47"/>
    </row>
    <row r="1783" spans="4:14" s="20" customFormat="1" ht="13.5" hidden="1" x14ac:dyDescent="0.45">
      <c r="D1783" s="18"/>
      <c r="E1783" s="18"/>
      <c r="F1783" s="19"/>
      <c r="N1783" s="47"/>
    </row>
    <row r="1784" spans="4:14" s="20" customFormat="1" ht="13.5" hidden="1" x14ac:dyDescent="0.45">
      <c r="D1784" s="18"/>
      <c r="E1784" s="18"/>
      <c r="F1784" s="19"/>
      <c r="N1784" s="47"/>
    </row>
    <row r="1785" spans="4:14" s="20" customFormat="1" ht="13.5" hidden="1" x14ac:dyDescent="0.45">
      <c r="D1785" s="18"/>
      <c r="E1785" s="18"/>
      <c r="F1785" s="19"/>
      <c r="N1785" s="47"/>
    </row>
    <row r="1786" spans="4:14" s="20" customFormat="1" ht="13.5" hidden="1" x14ac:dyDescent="0.45">
      <c r="D1786" s="18"/>
      <c r="E1786" s="18"/>
      <c r="F1786" s="19"/>
      <c r="N1786" s="47"/>
    </row>
    <row r="1787" spans="4:14" s="20" customFormat="1" ht="13.5" hidden="1" x14ac:dyDescent="0.45">
      <c r="D1787" s="18"/>
      <c r="E1787" s="18"/>
      <c r="F1787" s="19"/>
      <c r="N1787" s="47"/>
    </row>
    <row r="1788" spans="4:14" s="20" customFormat="1" ht="13.5" hidden="1" x14ac:dyDescent="0.45">
      <c r="D1788" s="18"/>
      <c r="E1788" s="18"/>
      <c r="F1788" s="19"/>
      <c r="N1788" s="47"/>
    </row>
    <row r="1789" spans="4:14" s="20" customFormat="1" ht="13.5" hidden="1" x14ac:dyDescent="0.45">
      <c r="D1789" s="18"/>
      <c r="E1789" s="18"/>
      <c r="F1789" s="19"/>
      <c r="N1789" s="47"/>
    </row>
    <row r="1790" spans="4:14" s="20" customFormat="1" ht="13.5" hidden="1" x14ac:dyDescent="0.45">
      <c r="D1790" s="18"/>
      <c r="E1790" s="18"/>
      <c r="F1790" s="19"/>
      <c r="N1790" s="47"/>
    </row>
    <row r="1791" spans="4:14" s="20" customFormat="1" ht="13.5" hidden="1" x14ac:dyDescent="0.45">
      <c r="D1791" s="18"/>
      <c r="E1791" s="18"/>
      <c r="F1791" s="19"/>
      <c r="N1791" s="47"/>
    </row>
    <row r="1792" spans="4:14" s="20" customFormat="1" ht="13.5" hidden="1" x14ac:dyDescent="0.45">
      <c r="D1792" s="18"/>
      <c r="E1792" s="18"/>
      <c r="F1792" s="19"/>
      <c r="N1792" s="47"/>
    </row>
    <row r="1793" spans="4:14" s="20" customFormat="1" ht="13.5" hidden="1" x14ac:dyDescent="0.45">
      <c r="D1793" s="18"/>
      <c r="E1793" s="18"/>
      <c r="F1793" s="19"/>
      <c r="N1793" s="47"/>
    </row>
    <row r="1794" spans="4:14" s="20" customFormat="1" ht="13.5" hidden="1" x14ac:dyDescent="0.45">
      <c r="D1794" s="18"/>
      <c r="E1794" s="18"/>
      <c r="F1794" s="19"/>
      <c r="N1794" s="47"/>
    </row>
    <row r="1795" spans="4:14" s="20" customFormat="1" ht="13.5" hidden="1" x14ac:dyDescent="0.45">
      <c r="D1795" s="18"/>
      <c r="E1795" s="18"/>
      <c r="F1795" s="19"/>
      <c r="N1795" s="47"/>
    </row>
    <row r="1796" spans="4:14" s="20" customFormat="1" ht="13.5" hidden="1" x14ac:dyDescent="0.45">
      <c r="D1796" s="18"/>
      <c r="E1796" s="18"/>
      <c r="F1796" s="19"/>
      <c r="N1796" s="47"/>
    </row>
    <row r="1797" spans="4:14" s="20" customFormat="1" ht="13.5" hidden="1" x14ac:dyDescent="0.45">
      <c r="D1797" s="18"/>
      <c r="E1797" s="18"/>
      <c r="F1797" s="19"/>
      <c r="N1797" s="47"/>
    </row>
    <row r="1798" spans="4:14" s="20" customFormat="1" ht="13.5" hidden="1" x14ac:dyDescent="0.45">
      <c r="D1798" s="18"/>
      <c r="E1798" s="18"/>
      <c r="F1798" s="19"/>
      <c r="N1798" s="47"/>
    </row>
    <row r="1799" spans="4:14" s="20" customFormat="1" ht="13.5" hidden="1" x14ac:dyDescent="0.45">
      <c r="D1799" s="18"/>
      <c r="E1799" s="18"/>
      <c r="F1799" s="19"/>
      <c r="N1799" s="47"/>
    </row>
    <row r="1800" spans="4:14" s="20" customFormat="1" ht="13.5" hidden="1" x14ac:dyDescent="0.45">
      <c r="D1800" s="18"/>
      <c r="E1800" s="18"/>
      <c r="F1800" s="19"/>
      <c r="N1800" s="47"/>
    </row>
    <row r="1801" spans="4:14" s="20" customFormat="1" ht="13.5" hidden="1" x14ac:dyDescent="0.45">
      <c r="D1801" s="18"/>
      <c r="E1801" s="18"/>
      <c r="F1801" s="19"/>
      <c r="N1801" s="47"/>
    </row>
    <row r="1802" spans="4:14" s="20" customFormat="1" ht="13.5" hidden="1" x14ac:dyDescent="0.45">
      <c r="D1802" s="18"/>
      <c r="E1802" s="18"/>
      <c r="F1802" s="19"/>
      <c r="N1802" s="47"/>
    </row>
    <row r="1803" spans="4:14" s="20" customFormat="1" ht="13.5" hidden="1" x14ac:dyDescent="0.45">
      <c r="D1803" s="18"/>
      <c r="E1803" s="18"/>
      <c r="F1803" s="19"/>
      <c r="N1803" s="47"/>
    </row>
    <row r="1804" spans="4:14" s="20" customFormat="1" ht="13.5" hidden="1" x14ac:dyDescent="0.45">
      <c r="D1804" s="18"/>
      <c r="E1804" s="18"/>
      <c r="F1804" s="19"/>
      <c r="N1804" s="47"/>
    </row>
    <row r="1805" spans="4:14" s="20" customFormat="1" ht="13.5" hidden="1" x14ac:dyDescent="0.45">
      <c r="D1805" s="18"/>
      <c r="E1805" s="18"/>
      <c r="F1805" s="19"/>
      <c r="N1805" s="47"/>
    </row>
    <row r="1806" spans="4:14" s="20" customFormat="1" ht="13.5" hidden="1" x14ac:dyDescent="0.45">
      <c r="D1806" s="18"/>
      <c r="E1806" s="18"/>
      <c r="F1806" s="19"/>
      <c r="N1806" s="47"/>
    </row>
    <row r="1807" spans="4:14" s="20" customFormat="1" ht="13.5" hidden="1" x14ac:dyDescent="0.45">
      <c r="D1807" s="18"/>
      <c r="E1807" s="18"/>
      <c r="F1807" s="19"/>
      <c r="N1807" s="47"/>
    </row>
    <row r="1808" spans="4:14" s="20" customFormat="1" ht="13.5" hidden="1" x14ac:dyDescent="0.45">
      <c r="D1808" s="18"/>
      <c r="E1808" s="18"/>
      <c r="F1808" s="19"/>
      <c r="N1808" s="47"/>
    </row>
    <row r="1809" spans="4:14" s="20" customFormat="1" ht="13.5" hidden="1" x14ac:dyDescent="0.45">
      <c r="D1809" s="18"/>
      <c r="E1809" s="18"/>
      <c r="F1809" s="19"/>
      <c r="N1809" s="47"/>
    </row>
    <row r="1810" spans="4:14" s="20" customFormat="1" ht="13.5" hidden="1" x14ac:dyDescent="0.45">
      <c r="D1810" s="18"/>
      <c r="E1810" s="18"/>
      <c r="F1810" s="19"/>
      <c r="N1810" s="47"/>
    </row>
    <row r="1811" spans="4:14" s="20" customFormat="1" ht="13.5" hidden="1" x14ac:dyDescent="0.45">
      <c r="D1811" s="18"/>
      <c r="E1811" s="18"/>
      <c r="F1811" s="19"/>
      <c r="N1811" s="47"/>
    </row>
    <row r="1812" spans="4:14" s="20" customFormat="1" ht="13.5" hidden="1" x14ac:dyDescent="0.45">
      <c r="D1812" s="18"/>
      <c r="E1812" s="18"/>
      <c r="F1812" s="19"/>
      <c r="N1812" s="47"/>
    </row>
    <row r="1813" spans="4:14" s="20" customFormat="1" ht="13.5" hidden="1" x14ac:dyDescent="0.45">
      <c r="D1813" s="18"/>
      <c r="E1813" s="18"/>
      <c r="F1813" s="19"/>
      <c r="N1813" s="47"/>
    </row>
    <row r="1814" spans="4:14" s="20" customFormat="1" ht="13.5" hidden="1" x14ac:dyDescent="0.45">
      <c r="D1814" s="18"/>
      <c r="E1814" s="18"/>
      <c r="F1814" s="19"/>
      <c r="N1814" s="47"/>
    </row>
    <row r="1815" spans="4:14" s="20" customFormat="1" ht="13.5" hidden="1" x14ac:dyDescent="0.45">
      <c r="D1815" s="18"/>
      <c r="E1815" s="18"/>
      <c r="F1815" s="19"/>
      <c r="N1815" s="47"/>
    </row>
    <row r="1816" spans="4:14" s="20" customFormat="1" ht="13.5" hidden="1" x14ac:dyDescent="0.45">
      <c r="D1816" s="18"/>
      <c r="E1816" s="18"/>
      <c r="F1816" s="19"/>
      <c r="N1816" s="47"/>
    </row>
    <row r="1817" spans="4:14" s="20" customFormat="1" ht="13.5" hidden="1" x14ac:dyDescent="0.45">
      <c r="D1817" s="18"/>
      <c r="E1817" s="18"/>
      <c r="F1817" s="19"/>
      <c r="N1817" s="47"/>
    </row>
    <row r="1818" spans="4:14" s="20" customFormat="1" ht="13.5" hidden="1" x14ac:dyDescent="0.45">
      <c r="D1818" s="18"/>
      <c r="E1818" s="18"/>
      <c r="F1818" s="19"/>
      <c r="N1818" s="47"/>
    </row>
    <row r="1819" spans="4:14" s="20" customFormat="1" ht="13.5" hidden="1" x14ac:dyDescent="0.45">
      <c r="D1819" s="18"/>
      <c r="E1819" s="18"/>
      <c r="F1819" s="19"/>
      <c r="N1819" s="47"/>
    </row>
    <row r="1820" spans="4:14" s="20" customFormat="1" ht="13.5" hidden="1" x14ac:dyDescent="0.45">
      <c r="D1820" s="18"/>
      <c r="E1820" s="18"/>
      <c r="F1820" s="19"/>
      <c r="N1820" s="47"/>
    </row>
    <row r="1821" spans="4:14" s="20" customFormat="1" ht="13.5" hidden="1" x14ac:dyDescent="0.45">
      <c r="D1821" s="18"/>
      <c r="E1821" s="18"/>
      <c r="F1821" s="19"/>
      <c r="N1821" s="47"/>
    </row>
    <row r="1822" spans="4:14" s="20" customFormat="1" ht="13.5" hidden="1" x14ac:dyDescent="0.45">
      <c r="D1822" s="18"/>
      <c r="E1822" s="18"/>
      <c r="F1822" s="19"/>
      <c r="N1822" s="47"/>
    </row>
    <row r="1823" spans="4:14" s="20" customFormat="1" ht="13.5" hidden="1" x14ac:dyDescent="0.45">
      <c r="D1823" s="18"/>
      <c r="E1823" s="18"/>
      <c r="F1823" s="19"/>
      <c r="N1823" s="47"/>
    </row>
    <row r="1824" spans="4:14" s="20" customFormat="1" ht="13.5" hidden="1" x14ac:dyDescent="0.45">
      <c r="D1824" s="18"/>
      <c r="E1824" s="18"/>
      <c r="F1824" s="19"/>
      <c r="N1824" s="47"/>
    </row>
    <row r="1825" spans="4:14" s="20" customFormat="1" ht="13.5" hidden="1" x14ac:dyDescent="0.45">
      <c r="D1825" s="18"/>
      <c r="E1825" s="18"/>
      <c r="F1825" s="19"/>
      <c r="N1825" s="47"/>
    </row>
    <row r="1826" spans="4:14" s="20" customFormat="1" ht="13.5" hidden="1" x14ac:dyDescent="0.45">
      <c r="D1826" s="18"/>
      <c r="E1826" s="18"/>
      <c r="F1826" s="19"/>
      <c r="N1826" s="47"/>
    </row>
    <row r="1827" spans="4:14" s="20" customFormat="1" ht="13.5" hidden="1" x14ac:dyDescent="0.45">
      <c r="D1827" s="18"/>
      <c r="E1827" s="18"/>
      <c r="F1827" s="19"/>
      <c r="N1827" s="47"/>
    </row>
    <row r="1828" spans="4:14" s="20" customFormat="1" ht="13.5" hidden="1" x14ac:dyDescent="0.45">
      <c r="D1828" s="18"/>
      <c r="E1828" s="18"/>
      <c r="F1828" s="19"/>
      <c r="N1828" s="47"/>
    </row>
    <row r="1829" spans="4:14" s="20" customFormat="1" ht="13.5" hidden="1" x14ac:dyDescent="0.45">
      <c r="D1829" s="18"/>
      <c r="E1829" s="18"/>
      <c r="F1829" s="19"/>
      <c r="N1829" s="47"/>
    </row>
    <row r="1830" spans="4:14" s="20" customFormat="1" ht="13.5" hidden="1" x14ac:dyDescent="0.45">
      <c r="D1830" s="18"/>
      <c r="E1830" s="18"/>
      <c r="F1830" s="19"/>
      <c r="N1830" s="47"/>
    </row>
    <row r="1831" spans="4:14" s="20" customFormat="1" ht="13.5" hidden="1" x14ac:dyDescent="0.45">
      <c r="D1831" s="18"/>
      <c r="E1831" s="18"/>
      <c r="F1831" s="19"/>
      <c r="N1831" s="47"/>
    </row>
    <row r="1832" spans="4:14" s="20" customFormat="1" ht="13.5" hidden="1" x14ac:dyDescent="0.45">
      <c r="D1832" s="18"/>
      <c r="E1832" s="18"/>
      <c r="F1832" s="19"/>
      <c r="N1832" s="47"/>
    </row>
    <row r="1833" spans="4:14" s="20" customFormat="1" ht="13.5" hidden="1" x14ac:dyDescent="0.45">
      <c r="D1833" s="18"/>
      <c r="E1833" s="18"/>
      <c r="F1833" s="19"/>
      <c r="N1833" s="47"/>
    </row>
    <row r="1834" spans="4:14" s="20" customFormat="1" ht="13.5" hidden="1" x14ac:dyDescent="0.45">
      <c r="D1834" s="18"/>
      <c r="E1834" s="18"/>
      <c r="F1834" s="19"/>
      <c r="N1834" s="47"/>
    </row>
    <row r="1835" spans="4:14" s="20" customFormat="1" ht="13.5" hidden="1" x14ac:dyDescent="0.45">
      <c r="D1835" s="18"/>
      <c r="E1835" s="18"/>
      <c r="F1835" s="19"/>
      <c r="N1835" s="47"/>
    </row>
    <row r="1836" spans="4:14" s="20" customFormat="1" ht="13.5" hidden="1" x14ac:dyDescent="0.45">
      <c r="D1836" s="18"/>
      <c r="E1836" s="18"/>
      <c r="F1836" s="19"/>
      <c r="N1836" s="47"/>
    </row>
    <row r="1837" spans="4:14" s="20" customFormat="1" ht="13.5" hidden="1" x14ac:dyDescent="0.45">
      <c r="D1837" s="18"/>
      <c r="E1837" s="18"/>
      <c r="F1837" s="19"/>
      <c r="N1837" s="47"/>
    </row>
    <row r="1838" spans="4:14" s="20" customFormat="1" ht="13.5" hidden="1" x14ac:dyDescent="0.45">
      <c r="D1838" s="18"/>
      <c r="E1838" s="18"/>
      <c r="F1838" s="19"/>
      <c r="N1838" s="47"/>
    </row>
    <row r="1839" spans="4:14" s="20" customFormat="1" ht="13.5" hidden="1" x14ac:dyDescent="0.45">
      <c r="D1839" s="18"/>
      <c r="E1839" s="18"/>
      <c r="F1839" s="19"/>
      <c r="N1839" s="47"/>
    </row>
    <row r="1840" spans="4:14" s="20" customFormat="1" ht="13.5" hidden="1" x14ac:dyDescent="0.45">
      <c r="D1840" s="18"/>
      <c r="E1840" s="18"/>
      <c r="F1840" s="19"/>
      <c r="N1840" s="47"/>
    </row>
    <row r="1841" spans="4:14" s="20" customFormat="1" ht="13.5" hidden="1" x14ac:dyDescent="0.45">
      <c r="D1841" s="18"/>
      <c r="E1841" s="18"/>
      <c r="F1841" s="19"/>
      <c r="N1841" s="47"/>
    </row>
    <row r="1842" spans="4:14" s="20" customFormat="1" ht="13.5" hidden="1" x14ac:dyDescent="0.45">
      <c r="D1842" s="18"/>
      <c r="E1842" s="18"/>
      <c r="F1842" s="19"/>
      <c r="N1842" s="47"/>
    </row>
    <row r="1843" spans="4:14" s="20" customFormat="1" ht="13.5" hidden="1" x14ac:dyDescent="0.45">
      <c r="D1843" s="18"/>
      <c r="E1843" s="18"/>
      <c r="F1843" s="19"/>
      <c r="N1843" s="47"/>
    </row>
    <row r="1844" spans="4:14" s="20" customFormat="1" ht="13.5" hidden="1" x14ac:dyDescent="0.45">
      <c r="D1844" s="18"/>
      <c r="E1844" s="18"/>
      <c r="F1844" s="19"/>
      <c r="N1844" s="47"/>
    </row>
    <row r="1845" spans="4:14" s="20" customFormat="1" ht="13.5" hidden="1" x14ac:dyDescent="0.45">
      <c r="D1845" s="18"/>
      <c r="E1845" s="18"/>
      <c r="F1845" s="19"/>
      <c r="N1845" s="47"/>
    </row>
    <row r="1846" spans="4:14" s="20" customFormat="1" ht="13.5" hidden="1" x14ac:dyDescent="0.45">
      <c r="D1846" s="18"/>
      <c r="E1846" s="18"/>
      <c r="F1846" s="19"/>
      <c r="N1846" s="47"/>
    </row>
    <row r="1847" spans="4:14" s="20" customFormat="1" ht="13.5" hidden="1" x14ac:dyDescent="0.45">
      <c r="D1847" s="18"/>
      <c r="E1847" s="18"/>
      <c r="F1847" s="19"/>
      <c r="N1847" s="47"/>
    </row>
    <row r="1848" spans="4:14" s="20" customFormat="1" ht="13.5" hidden="1" x14ac:dyDescent="0.45">
      <c r="D1848" s="18"/>
      <c r="E1848" s="18"/>
      <c r="F1848" s="19"/>
      <c r="N1848" s="47"/>
    </row>
    <row r="1849" spans="4:14" s="20" customFormat="1" ht="13.5" hidden="1" x14ac:dyDescent="0.45">
      <c r="D1849" s="18"/>
      <c r="E1849" s="18"/>
      <c r="F1849" s="19"/>
      <c r="N1849" s="47"/>
    </row>
    <row r="1850" spans="4:14" s="20" customFormat="1" ht="13.5" hidden="1" x14ac:dyDescent="0.45">
      <c r="D1850" s="18"/>
      <c r="E1850" s="18"/>
      <c r="F1850" s="19"/>
      <c r="N1850" s="47"/>
    </row>
    <row r="1851" spans="4:14" s="20" customFormat="1" ht="13.5" hidden="1" x14ac:dyDescent="0.45">
      <c r="D1851" s="18"/>
      <c r="E1851" s="18"/>
      <c r="F1851" s="19"/>
      <c r="N1851" s="47"/>
    </row>
    <row r="1852" spans="4:14" s="20" customFormat="1" ht="13.5" hidden="1" x14ac:dyDescent="0.45">
      <c r="D1852" s="18"/>
      <c r="E1852" s="18"/>
      <c r="F1852" s="19"/>
      <c r="N1852" s="47"/>
    </row>
    <row r="1853" spans="4:14" s="20" customFormat="1" ht="13.5" hidden="1" x14ac:dyDescent="0.45">
      <c r="D1853" s="18"/>
      <c r="E1853" s="18"/>
      <c r="F1853" s="19"/>
      <c r="N1853" s="47"/>
    </row>
    <row r="1854" spans="4:14" s="20" customFormat="1" ht="13.5" hidden="1" x14ac:dyDescent="0.45">
      <c r="D1854" s="18"/>
      <c r="E1854" s="18"/>
      <c r="F1854" s="19"/>
      <c r="N1854" s="47"/>
    </row>
    <row r="1855" spans="4:14" s="20" customFormat="1" ht="13.5" hidden="1" x14ac:dyDescent="0.45">
      <c r="D1855" s="18"/>
      <c r="E1855" s="18"/>
      <c r="F1855" s="19"/>
      <c r="N1855" s="47"/>
    </row>
    <row r="1856" spans="4:14" s="20" customFormat="1" ht="13.5" hidden="1" x14ac:dyDescent="0.45">
      <c r="D1856" s="18"/>
      <c r="E1856" s="18"/>
      <c r="F1856" s="19"/>
      <c r="N1856" s="47"/>
    </row>
    <row r="1857" spans="4:14" s="20" customFormat="1" ht="13.5" hidden="1" x14ac:dyDescent="0.45">
      <c r="D1857" s="18"/>
      <c r="E1857" s="18"/>
      <c r="F1857" s="19"/>
      <c r="N1857" s="47"/>
    </row>
    <row r="1858" spans="4:14" s="20" customFormat="1" ht="13.5" hidden="1" x14ac:dyDescent="0.45">
      <c r="D1858" s="18"/>
      <c r="E1858" s="18"/>
      <c r="F1858" s="19"/>
      <c r="N1858" s="47"/>
    </row>
    <row r="1859" spans="4:14" s="20" customFormat="1" ht="13.5" hidden="1" x14ac:dyDescent="0.45">
      <c r="D1859" s="18"/>
      <c r="E1859" s="18"/>
      <c r="F1859" s="19"/>
      <c r="N1859" s="47"/>
    </row>
    <row r="1860" spans="4:14" s="20" customFormat="1" ht="13.5" hidden="1" x14ac:dyDescent="0.45">
      <c r="D1860" s="18"/>
      <c r="E1860" s="18"/>
      <c r="F1860" s="19"/>
      <c r="N1860" s="47"/>
    </row>
    <row r="1861" spans="4:14" s="20" customFormat="1" ht="13.5" hidden="1" x14ac:dyDescent="0.45">
      <c r="D1861" s="18"/>
      <c r="E1861" s="18"/>
      <c r="F1861" s="19"/>
      <c r="N1861" s="47"/>
    </row>
    <row r="1862" spans="4:14" s="20" customFormat="1" ht="13.5" hidden="1" x14ac:dyDescent="0.45">
      <c r="D1862" s="18"/>
      <c r="E1862" s="18"/>
      <c r="F1862" s="19"/>
      <c r="N1862" s="47"/>
    </row>
    <row r="1863" spans="4:14" s="20" customFormat="1" ht="13.5" hidden="1" x14ac:dyDescent="0.45">
      <c r="D1863" s="18"/>
      <c r="E1863" s="18"/>
      <c r="F1863" s="19"/>
      <c r="N1863" s="47"/>
    </row>
    <row r="1864" spans="4:14" s="20" customFormat="1" ht="13.5" hidden="1" x14ac:dyDescent="0.45">
      <c r="D1864" s="18"/>
      <c r="E1864" s="18"/>
      <c r="F1864" s="19"/>
      <c r="N1864" s="47"/>
    </row>
    <row r="1865" spans="4:14" s="20" customFormat="1" ht="13.5" hidden="1" x14ac:dyDescent="0.45">
      <c r="D1865" s="18"/>
      <c r="E1865" s="18"/>
      <c r="F1865" s="19"/>
      <c r="N1865" s="47"/>
    </row>
    <row r="1866" spans="4:14" s="20" customFormat="1" ht="13.5" hidden="1" x14ac:dyDescent="0.45">
      <c r="D1866" s="18"/>
      <c r="E1866" s="18"/>
      <c r="F1866" s="19"/>
      <c r="N1866" s="47"/>
    </row>
    <row r="1867" spans="4:14" s="20" customFormat="1" ht="13.5" hidden="1" x14ac:dyDescent="0.45">
      <c r="D1867" s="18"/>
      <c r="E1867" s="18"/>
      <c r="F1867" s="19"/>
      <c r="N1867" s="47"/>
    </row>
    <row r="1868" spans="4:14" s="20" customFormat="1" ht="13.5" hidden="1" x14ac:dyDescent="0.45">
      <c r="D1868" s="18"/>
      <c r="E1868" s="18"/>
      <c r="F1868" s="19"/>
      <c r="N1868" s="47"/>
    </row>
    <row r="1869" spans="4:14" s="20" customFormat="1" ht="13.5" hidden="1" x14ac:dyDescent="0.45">
      <c r="D1869" s="18"/>
      <c r="E1869" s="18"/>
      <c r="F1869" s="19"/>
      <c r="N1869" s="47"/>
    </row>
    <row r="1870" spans="4:14" s="20" customFormat="1" ht="13.5" hidden="1" x14ac:dyDescent="0.45">
      <c r="D1870" s="18"/>
      <c r="E1870" s="18"/>
      <c r="F1870" s="19"/>
      <c r="N1870" s="47"/>
    </row>
    <row r="1871" spans="4:14" s="20" customFormat="1" ht="13.5" hidden="1" x14ac:dyDescent="0.45">
      <c r="D1871" s="18"/>
      <c r="E1871" s="18"/>
      <c r="F1871" s="19"/>
      <c r="N1871" s="47"/>
    </row>
    <row r="1872" spans="4:14" s="20" customFormat="1" ht="13.5" hidden="1" x14ac:dyDescent="0.45">
      <c r="D1872" s="18"/>
      <c r="E1872" s="18"/>
      <c r="F1872" s="19"/>
      <c r="N1872" s="47"/>
    </row>
    <row r="1873" spans="4:14" s="20" customFormat="1" ht="13.5" hidden="1" x14ac:dyDescent="0.45">
      <c r="D1873" s="18"/>
      <c r="E1873" s="18"/>
      <c r="F1873" s="19"/>
      <c r="N1873" s="47"/>
    </row>
    <row r="1874" spans="4:14" s="20" customFormat="1" ht="13.5" hidden="1" x14ac:dyDescent="0.45">
      <c r="D1874" s="18"/>
      <c r="E1874" s="18"/>
      <c r="F1874" s="19"/>
      <c r="N1874" s="47"/>
    </row>
    <row r="1875" spans="4:14" s="20" customFormat="1" ht="13.5" hidden="1" x14ac:dyDescent="0.45">
      <c r="D1875" s="18"/>
      <c r="E1875" s="18"/>
      <c r="F1875" s="19"/>
      <c r="N1875" s="47"/>
    </row>
    <row r="1876" spans="4:14" s="20" customFormat="1" ht="13.5" hidden="1" x14ac:dyDescent="0.45">
      <c r="D1876" s="18"/>
      <c r="E1876" s="18"/>
      <c r="F1876" s="19"/>
      <c r="N1876" s="47"/>
    </row>
    <row r="1877" spans="4:14" s="20" customFormat="1" ht="13.5" hidden="1" x14ac:dyDescent="0.45">
      <c r="D1877" s="18"/>
      <c r="E1877" s="18"/>
      <c r="F1877" s="19"/>
      <c r="N1877" s="47"/>
    </row>
    <row r="1878" spans="4:14" s="20" customFormat="1" ht="13.5" hidden="1" x14ac:dyDescent="0.45">
      <c r="D1878" s="18"/>
      <c r="E1878" s="18"/>
      <c r="F1878" s="19"/>
      <c r="N1878" s="47"/>
    </row>
    <row r="1879" spans="4:14" s="20" customFormat="1" ht="13.5" hidden="1" x14ac:dyDescent="0.45">
      <c r="D1879" s="18"/>
      <c r="E1879" s="18"/>
      <c r="F1879" s="19"/>
      <c r="N1879" s="47"/>
    </row>
    <row r="1880" spans="4:14" s="20" customFormat="1" ht="13.5" hidden="1" x14ac:dyDescent="0.45">
      <c r="D1880" s="18"/>
      <c r="E1880" s="18"/>
      <c r="F1880" s="19"/>
      <c r="N1880" s="47"/>
    </row>
    <row r="1881" spans="4:14" s="20" customFormat="1" ht="13.5" hidden="1" x14ac:dyDescent="0.45">
      <c r="D1881" s="18"/>
      <c r="E1881" s="18"/>
      <c r="F1881" s="19"/>
      <c r="N1881" s="47"/>
    </row>
    <row r="1882" spans="4:14" s="20" customFormat="1" ht="13.5" hidden="1" x14ac:dyDescent="0.45">
      <c r="D1882" s="18"/>
      <c r="E1882" s="18"/>
      <c r="F1882" s="19"/>
      <c r="N1882" s="47"/>
    </row>
    <row r="1883" spans="4:14" s="20" customFormat="1" ht="13.5" hidden="1" x14ac:dyDescent="0.45">
      <c r="D1883" s="18"/>
      <c r="E1883" s="18"/>
      <c r="F1883" s="19"/>
      <c r="N1883" s="47"/>
    </row>
    <row r="1884" spans="4:14" s="20" customFormat="1" ht="13.5" hidden="1" x14ac:dyDescent="0.45">
      <c r="D1884" s="18"/>
      <c r="E1884" s="18"/>
      <c r="F1884" s="19"/>
      <c r="N1884" s="47"/>
    </row>
    <row r="1885" spans="4:14" s="20" customFormat="1" ht="13.5" hidden="1" x14ac:dyDescent="0.45">
      <c r="D1885" s="18"/>
      <c r="E1885" s="18"/>
      <c r="F1885" s="19"/>
      <c r="N1885" s="47"/>
    </row>
    <row r="1886" spans="4:14" s="20" customFormat="1" ht="13.5" hidden="1" x14ac:dyDescent="0.45">
      <c r="D1886" s="18"/>
      <c r="E1886" s="18"/>
      <c r="F1886" s="19"/>
      <c r="N1886" s="47"/>
    </row>
    <row r="1887" spans="4:14" s="20" customFormat="1" ht="13.5" hidden="1" x14ac:dyDescent="0.45">
      <c r="D1887" s="18"/>
      <c r="E1887" s="18"/>
      <c r="F1887" s="19"/>
      <c r="N1887" s="47"/>
    </row>
    <row r="1888" spans="4:14" s="20" customFormat="1" ht="13.5" hidden="1" x14ac:dyDescent="0.45">
      <c r="D1888" s="18"/>
      <c r="E1888" s="18"/>
      <c r="F1888" s="19"/>
      <c r="N1888" s="47"/>
    </row>
    <row r="1889" spans="4:14" s="20" customFormat="1" ht="13.5" hidden="1" x14ac:dyDescent="0.45">
      <c r="D1889" s="18"/>
      <c r="E1889" s="18"/>
      <c r="F1889" s="19"/>
      <c r="N1889" s="47"/>
    </row>
    <row r="1890" spans="4:14" s="20" customFormat="1" ht="13.5" hidden="1" x14ac:dyDescent="0.45">
      <c r="D1890" s="18"/>
      <c r="E1890" s="18"/>
      <c r="F1890" s="19"/>
      <c r="N1890" s="47"/>
    </row>
    <row r="1891" spans="4:14" s="20" customFormat="1" ht="13.5" hidden="1" x14ac:dyDescent="0.45">
      <c r="D1891" s="18"/>
      <c r="E1891" s="18"/>
      <c r="F1891" s="19"/>
      <c r="N1891" s="47"/>
    </row>
    <row r="1892" spans="4:14" s="20" customFormat="1" ht="13.5" hidden="1" x14ac:dyDescent="0.45">
      <c r="D1892" s="18"/>
      <c r="E1892" s="18"/>
      <c r="F1892" s="19"/>
      <c r="N1892" s="47"/>
    </row>
    <row r="1893" spans="4:14" s="20" customFormat="1" ht="13.5" hidden="1" x14ac:dyDescent="0.45">
      <c r="D1893" s="18"/>
      <c r="E1893" s="18"/>
      <c r="F1893" s="19"/>
      <c r="N1893" s="47"/>
    </row>
    <row r="1894" spans="4:14" s="20" customFormat="1" ht="13.5" hidden="1" x14ac:dyDescent="0.45">
      <c r="D1894" s="18"/>
      <c r="E1894" s="18"/>
      <c r="F1894" s="19"/>
      <c r="N1894" s="47"/>
    </row>
    <row r="1895" spans="4:14" s="20" customFormat="1" ht="13.5" hidden="1" x14ac:dyDescent="0.45">
      <c r="D1895" s="18"/>
      <c r="E1895" s="18"/>
      <c r="F1895" s="19"/>
      <c r="N1895" s="47"/>
    </row>
    <row r="1896" spans="4:14" s="20" customFormat="1" ht="13.5" hidden="1" x14ac:dyDescent="0.45">
      <c r="D1896" s="18"/>
      <c r="E1896" s="18"/>
      <c r="F1896" s="19"/>
      <c r="N1896" s="47"/>
    </row>
    <row r="1897" spans="4:14" s="20" customFormat="1" ht="13.5" hidden="1" x14ac:dyDescent="0.45">
      <c r="D1897" s="18"/>
      <c r="E1897" s="18"/>
      <c r="F1897" s="19"/>
      <c r="N1897" s="47"/>
    </row>
    <row r="1898" spans="4:14" s="20" customFormat="1" ht="13.5" hidden="1" x14ac:dyDescent="0.45">
      <c r="D1898" s="18"/>
      <c r="E1898" s="18"/>
      <c r="F1898" s="19"/>
      <c r="N1898" s="47"/>
    </row>
    <row r="1899" spans="4:14" s="20" customFormat="1" ht="13.5" hidden="1" x14ac:dyDescent="0.45">
      <c r="D1899" s="18"/>
      <c r="E1899" s="18"/>
      <c r="F1899" s="19"/>
      <c r="N1899" s="47"/>
    </row>
    <row r="1900" spans="4:14" s="20" customFormat="1" ht="13.5" hidden="1" x14ac:dyDescent="0.45">
      <c r="D1900" s="18"/>
      <c r="E1900" s="18"/>
      <c r="F1900" s="19"/>
      <c r="N1900" s="47"/>
    </row>
    <row r="1901" spans="4:14" s="20" customFormat="1" ht="13.5" hidden="1" x14ac:dyDescent="0.45">
      <c r="D1901" s="18"/>
      <c r="E1901" s="18"/>
      <c r="F1901" s="19"/>
      <c r="N1901" s="47"/>
    </row>
    <row r="1902" spans="4:14" s="20" customFormat="1" ht="13.5" hidden="1" x14ac:dyDescent="0.45">
      <c r="D1902" s="18"/>
      <c r="E1902" s="18"/>
      <c r="F1902" s="19"/>
      <c r="N1902" s="47"/>
    </row>
    <row r="1903" spans="4:14" s="20" customFormat="1" ht="13.5" hidden="1" x14ac:dyDescent="0.45">
      <c r="D1903" s="18"/>
      <c r="E1903" s="18"/>
      <c r="F1903" s="19"/>
      <c r="N1903" s="47"/>
    </row>
    <row r="1904" spans="4:14" s="20" customFormat="1" ht="13.5" hidden="1" x14ac:dyDescent="0.45">
      <c r="D1904" s="18"/>
      <c r="E1904" s="18"/>
      <c r="F1904" s="19"/>
      <c r="N1904" s="47"/>
    </row>
    <row r="1905" spans="4:14" s="20" customFormat="1" ht="13.5" hidden="1" x14ac:dyDescent="0.45">
      <c r="D1905" s="18"/>
      <c r="E1905" s="18"/>
      <c r="F1905" s="19"/>
      <c r="N1905" s="47"/>
    </row>
    <row r="1906" spans="4:14" s="20" customFormat="1" ht="13.5" hidden="1" x14ac:dyDescent="0.45">
      <c r="D1906" s="18"/>
      <c r="E1906" s="18"/>
      <c r="F1906" s="19"/>
      <c r="N1906" s="47"/>
    </row>
    <row r="1907" spans="4:14" s="20" customFormat="1" ht="13.5" hidden="1" x14ac:dyDescent="0.45">
      <c r="D1907" s="18"/>
      <c r="E1907" s="18"/>
      <c r="F1907" s="19"/>
      <c r="N1907" s="47"/>
    </row>
    <row r="1908" spans="4:14" s="20" customFormat="1" ht="13.5" hidden="1" x14ac:dyDescent="0.45">
      <c r="D1908" s="18"/>
      <c r="E1908" s="18"/>
      <c r="F1908" s="19"/>
      <c r="N1908" s="47"/>
    </row>
    <row r="1909" spans="4:14" s="20" customFormat="1" ht="13.5" hidden="1" x14ac:dyDescent="0.45">
      <c r="D1909" s="18"/>
      <c r="E1909" s="18"/>
      <c r="F1909" s="19"/>
      <c r="N1909" s="47"/>
    </row>
    <row r="1910" spans="4:14" s="20" customFormat="1" ht="13.5" hidden="1" x14ac:dyDescent="0.45">
      <c r="D1910" s="18"/>
      <c r="E1910" s="18"/>
      <c r="F1910" s="19"/>
      <c r="N1910" s="47"/>
    </row>
    <row r="1911" spans="4:14" s="20" customFormat="1" ht="13.5" hidden="1" x14ac:dyDescent="0.45">
      <c r="D1911" s="18"/>
      <c r="E1911" s="18"/>
      <c r="F1911" s="19"/>
      <c r="N1911" s="47"/>
    </row>
    <row r="1912" spans="4:14" s="20" customFormat="1" ht="13.5" hidden="1" x14ac:dyDescent="0.45">
      <c r="D1912" s="18"/>
      <c r="E1912" s="18"/>
      <c r="F1912" s="19"/>
      <c r="N1912" s="47"/>
    </row>
    <row r="1913" spans="4:14" s="20" customFormat="1" ht="13.5" hidden="1" x14ac:dyDescent="0.45">
      <c r="D1913" s="18"/>
      <c r="E1913" s="18"/>
      <c r="F1913" s="19"/>
      <c r="N1913" s="47"/>
    </row>
    <row r="1914" spans="4:14" s="20" customFormat="1" ht="13.5" hidden="1" x14ac:dyDescent="0.45">
      <c r="D1914" s="18"/>
      <c r="E1914" s="18"/>
      <c r="F1914" s="19"/>
      <c r="N1914" s="47"/>
    </row>
    <row r="1915" spans="4:14" s="20" customFormat="1" ht="13.5" hidden="1" x14ac:dyDescent="0.45">
      <c r="D1915" s="18"/>
      <c r="E1915" s="18"/>
      <c r="F1915" s="19"/>
      <c r="N1915" s="47"/>
    </row>
    <row r="1916" spans="4:14" s="20" customFormat="1" ht="13.5" hidden="1" x14ac:dyDescent="0.45">
      <c r="D1916" s="18"/>
      <c r="E1916" s="18"/>
      <c r="F1916" s="19"/>
      <c r="N1916" s="47"/>
    </row>
    <row r="1917" spans="4:14" s="20" customFormat="1" ht="13.5" hidden="1" x14ac:dyDescent="0.45">
      <c r="D1917" s="18"/>
      <c r="E1917" s="18"/>
      <c r="F1917" s="19"/>
      <c r="N1917" s="47"/>
    </row>
    <row r="1918" spans="4:14" s="20" customFormat="1" ht="13.5" hidden="1" x14ac:dyDescent="0.45">
      <c r="D1918" s="18"/>
      <c r="E1918" s="18"/>
      <c r="F1918" s="19"/>
      <c r="N1918" s="47"/>
    </row>
    <row r="1919" spans="4:14" s="20" customFormat="1" ht="13.5" hidden="1" x14ac:dyDescent="0.45">
      <c r="D1919" s="18"/>
      <c r="E1919" s="18"/>
      <c r="F1919" s="19"/>
      <c r="N1919" s="47"/>
    </row>
    <row r="1920" spans="4:14" s="20" customFormat="1" ht="13.5" hidden="1" x14ac:dyDescent="0.45">
      <c r="D1920" s="18"/>
      <c r="E1920" s="18"/>
      <c r="F1920" s="19"/>
      <c r="N1920" s="47"/>
    </row>
    <row r="1921" spans="4:14" s="20" customFormat="1" ht="13.5" hidden="1" x14ac:dyDescent="0.45">
      <c r="D1921" s="18"/>
      <c r="E1921" s="18"/>
      <c r="F1921" s="19"/>
      <c r="N1921" s="47"/>
    </row>
    <row r="1922" spans="4:14" s="20" customFormat="1" ht="13.5" hidden="1" x14ac:dyDescent="0.45">
      <c r="D1922" s="18"/>
      <c r="E1922" s="18"/>
      <c r="F1922" s="19"/>
      <c r="N1922" s="47"/>
    </row>
    <row r="1923" spans="4:14" s="20" customFormat="1" ht="13.5" hidden="1" x14ac:dyDescent="0.45">
      <c r="D1923" s="18"/>
      <c r="E1923" s="18"/>
      <c r="F1923" s="19"/>
      <c r="N1923" s="47"/>
    </row>
    <row r="1924" spans="4:14" s="20" customFormat="1" ht="13.5" hidden="1" x14ac:dyDescent="0.45">
      <c r="D1924" s="18"/>
      <c r="E1924" s="18"/>
      <c r="F1924" s="19"/>
      <c r="N1924" s="47"/>
    </row>
    <row r="1925" spans="4:14" s="20" customFormat="1" ht="13.5" hidden="1" x14ac:dyDescent="0.45">
      <c r="D1925" s="18"/>
      <c r="E1925" s="18"/>
      <c r="F1925" s="19"/>
      <c r="N1925" s="47"/>
    </row>
    <row r="1926" spans="4:14" s="20" customFormat="1" ht="13.5" hidden="1" x14ac:dyDescent="0.45">
      <c r="D1926" s="18"/>
      <c r="E1926" s="18"/>
      <c r="F1926" s="19"/>
      <c r="N1926" s="47"/>
    </row>
    <row r="1927" spans="4:14" s="20" customFormat="1" ht="13.5" hidden="1" x14ac:dyDescent="0.45">
      <c r="D1927" s="18"/>
      <c r="E1927" s="18"/>
      <c r="F1927" s="19"/>
      <c r="N1927" s="47"/>
    </row>
    <row r="1928" spans="4:14" s="20" customFormat="1" ht="13.5" hidden="1" x14ac:dyDescent="0.45">
      <c r="D1928" s="18"/>
      <c r="E1928" s="18"/>
      <c r="F1928" s="19"/>
      <c r="N1928" s="47"/>
    </row>
    <row r="1929" spans="4:14" s="20" customFormat="1" ht="13.5" hidden="1" x14ac:dyDescent="0.45">
      <c r="D1929" s="18"/>
      <c r="E1929" s="18"/>
      <c r="F1929" s="19"/>
      <c r="N1929" s="47"/>
    </row>
    <row r="1930" spans="4:14" s="20" customFormat="1" ht="13.5" hidden="1" x14ac:dyDescent="0.45">
      <c r="D1930" s="18"/>
      <c r="E1930" s="18"/>
      <c r="F1930" s="19"/>
      <c r="N1930" s="47"/>
    </row>
    <row r="1931" spans="4:14" s="20" customFormat="1" ht="13.5" hidden="1" x14ac:dyDescent="0.45">
      <c r="D1931" s="18"/>
      <c r="E1931" s="18"/>
      <c r="F1931" s="19"/>
      <c r="N1931" s="47"/>
    </row>
    <row r="1932" spans="4:14" s="20" customFormat="1" ht="13.5" hidden="1" x14ac:dyDescent="0.45">
      <c r="D1932" s="18"/>
      <c r="E1932" s="18"/>
      <c r="F1932" s="19"/>
      <c r="N1932" s="47"/>
    </row>
    <row r="1933" spans="4:14" s="20" customFormat="1" ht="13.5" hidden="1" x14ac:dyDescent="0.45">
      <c r="D1933" s="18"/>
      <c r="E1933" s="18"/>
      <c r="F1933" s="19"/>
      <c r="N1933" s="47"/>
    </row>
    <row r="1934" spans="4:14" s="20" customFormat="1" ht="13.5" hidden="1" x14ac:dyDescent="0.45">
      <c r="D1934" s="18"/>
      <c r="E1934" s="18"/>
      <c r="F1934" s="19"/>
      <c r="N1934" s="47"/>
    </row>
    <row r="1935" spans="4:14" s="20" customFormat="1" ht="13.5" hidden="1" x14ac:dyDescent="0.45">
      <c r="D1935" s="18"/>
      <c r="E1935" s="18"/>
      <c r="F1935" s="19"/>
      <c r="N1935" s="47"/>
    </row>
    <row r="1936" spans="4:14" s="20" customFormat="1" ht="13.5" hidden="1" x14ac:dyDescent="0.45">
      <c r="D1936" s="18"/>
      <c r="E1936" s="18"/>
      <c r="F1936" s="19"/>
      <c r="N1936" s="47"/>
    </row>
    <row r="1937" spans="4:14" s="20" customFormat="1" ht="13.5" hidden="1" x14ac:dyDescent="0.45">
      <c r="D1937" s="18"/>
      <c r="E1937" s="18"/>
      <c r="F1937" s="19"/>
      <c r="N1937" s="47"/>
    </row>
    <row r="1938" spans="4:14" s="20" customFormat="1" ht="13.5" hidden="1" x14ac:dyDescent="0.45">
      <c r="D1938" s="18"/>
      <c r="E1938" s="18"/>
      <c r="F1938" s="19"/>
      <c r="N1938" s="47"/>
    </row>
    <row r="1939" spans="4:14" s="20" customFormat="1" ht="13.5" hidden="1" x14ac:dyDescent="0.45">
      <c r="D1939" s="18"/>
      <c r="E1939" s="18"/>
      <c r="F1939" s="19"/>
      <c r="N1939" s="47"/>
    </row>
    <row r="1940" spans="4:14" s="20" customFormat="1" ht="13.5" hidden="1" x14ac:dyDescent="0.45">
      <c r="D1940" s="18"/>
      <c r="E1940" s="18"/>
      <c r="F1940" s="19"/>
      <c r="N1940" s="47"/>
    </row>
    <row r="1941" spans="4:14" s="20" customFormat="1" ht="13.5" hidden="1" x14ac:dyDescent="0.45">
      <c r="D1941" s="18"/>
      <c r="E1941" s="18"/>
      <c r="F1941" s="19"/>
      <c r="N1941" s="47"/>
    </row>
    <row r="1942" spans="4:14" s="20" customFormat="1" ht="13.5" hidden="1" x14ac:dyDescent="0.45">
      <c r="D1942" s="18"/>
      <c r="E1942" s="18"/>
      <c r="F1942" s="19"/>
      <c r="N1942" s="47"/>
    </row>
    <row r="1943" spans="4:14" s="20" customFormat="1" ht="13.5" hidden="1" x14ac:dyDescent="0.45">
      <c r="D1943" s="18"/>
      <c r="E1943" s="18"/>
      <c r="F1943" s="19"/>
      <c r="N1943" s="47"/>
    </row>
    <row r="1944" spans="4:14" s="20" customFormat="1" ht="13.5" hidden="1" x14ac:dyDescent="0.45">
      <c r="D1944" s="18"/>
      <c r="E1944" s="18"/>
      <c r="F1944" s="19"/>
      <c r="N1944" s="47"/>
    </row>
    <row r="1945" spans="4:14" s="20" customFormat="1" ht="13.5" hidden="1" x14ac:dyDescent="0.45">
      <c r="D1945" s="18"/>
      <c r="E1945" s="18"/>
      <c r="F1945" s="19"/>
      <c r="N1945" s="47"/>
    </row>
    <row r="1946" spans="4:14" s="20" customFormat="1" ht="13.5" hidden="1" x14ac:dyDescent="0.45">
      <c r="D1946" s="18"/>
      <c r="E1946" s="18"/>
      <c r="F1946" s="19"/>
      <c r="N1946" s="47"/>
    </row>
    <row r="1947" spans="4:14" s="20" customFormat="1" ht="13.5" hidden="1" x14ac:dyDescent="0.45">
      <c r="D1947" s="18"/>
      <c r="E1947" s="18"/>
      <c r="F1947" s="19"/>
      <c r="N1947" s="47"/>
    </row>
    <row r="1948" spans="4:14" s="20" customFormat="1" ht="13.5" hidden="1" x14ac:dyDescent="0.45">
      <c r="D1948" s="18"/>
      <c r="E1948" s="18"/>
      <c r="F1948" s="19"/>
      <c r="N1948" s="47"/>
    </row>
    <row r="1949" spans="4:14" s="20" customFormat="1" ht="13.5" hidden="1" x14ac:dyDescent="0.45">
      <c r="D1949" s="18"/>
      <c r="E1949" s="18"/>
      <c r="F1949" s="19"/>
      <c r="N1949" s="47"/>
    </row>
    <row r="1950" spans="4:14" s="20" customFormat="1" ht="13.5" hidden="1" x14ac:dyDescent="0.45">
      <c r="D1950" s="18"/>
      <c r="E1950" s="18"/>
      <c r="F1950" s="19"/>
      <c r="N1950" s="47"/>
    </row>
    <row r="1951" spans="4:14" s="20" customFormat="1" ht="13.5" hidden="1" x14ac:dyDescent="0.45">
      <c r="D1951" s="18"/>
      <c r="E1951" s="18"/>
      <c r="F1951" s="19"/>
      <c r="N1951" s="47"/>
    </row>
    <row r="1952" spans="4:14" s="20" customFormat="1" ht="13.5" hidden="1" x14ac:dyDescent="0.45">
      <c r="D1952" s="18"/>
      <c r="E1952" s="18"/>
      <c r="F1952" s="19"/>
      <c r="N1952" s="47"/>
    </row>
    <row r="1953" spans="4:14" s="20" customFormat="1" ht="13.5" hidden="1" x14ac:dyDescent="0.45">
      <c r="D1953" s="18"/>
      <c r="E1953" s="18"/>
      <c r="F1953" s="19"/>
      <c r="N1953" s="47"/>
    </row>
    <row r="1954" spans="4:14" s="20" customFormat="1" ht="13.5" hidden="1" x14ac:dyDescent="0.45">
      <c r="D1954" s="18"/>
      <c r="E1954" s="18"/>
      <c r="F1954" s="19"/>
      <c r="N1954" s="47"/>
    </row>
    <row r="1955" spans="4:14" s="20" customFormat="1" ht="13.5" hidden="1" x14ac:dyDescent="0.45">
      <c r="D1955" s="18"/>
      <c r="E1955" s="18"/>
      <c r="F1955" s="19"/>
      <c r="N1955" s="47"/>
    </row>
    <row r="1956" spans="4:14" s="20" customFormat="1" ht="13.5" hidden="1" x14ac:dyDescent="0.45">
      <c r="D1956" s="18"/>
      <c r="E1956" s="18"/>
      <c r="F1956" s="19"/>
      <c r="N1956" s="47"/>
    </row>
    <row r="1957" spans="4:14" s="20" customFormat="1" ht="13.5" hidden="1" x14ac:dyDescent="0.45">
      <c r="D1957" s="18"/>
      <c r="E1957" s="18"/>
      <c r="F1957" s="19"/>
      <c r="N1957" s="47"/>
    </row>
    <row r="1958" spans="4:14" s="20" customFormat="1" ht="13.5" hidden="1" x14ac:dyDescent="0.45">
      <c r="D1958" s="18"/>
      <c r="E1958" s="18"/>
      <c r="F1958" s="19"/>
      <c r="N1958" s="47"/>
    </row>
    <row r="1959" spans="4:14" s="20" customFormat="1" ht="13.5" hidden="1" x14ac:dyDescent="0.45">
      <c r="D1959" s="18"/>
      <c r="E1959" s="18"/>
      <c r="F1959" s="19"/>
      <c r="N1959" s="47"/>
    </row>
    <row r="1960" spans="4:14" s="20" customFormat="1" ht="13.5" hidden="1" x14ac:dyDescent="0.45">
      <c r="D1960" s="18"/>
      <c r="E1960" s="18"/>
      <c r="F1960" s="19"/>
      <c r="N1960" s="47"/>
    </row>
    <row r="1961" spans="4:14" s="20" customFormat="1" ht="13.5" hidden="1" x14ac:dyDescent="0.45">
      <c r="D1961" s="18"/>
      <c r="E1961" s="18"/>
      <c r="F1961" s="19"/>
      <c r="N1961" s="47"/>
    </row>
    <row r="1962" spans="4:14" s="20" customFormat="1" ht="13.5" hidden="1" x14ac:dyDescent="0.45">
      <c r="D1962" s="18"/>
      <c r="E1962" s="18"/>
      <c r="F1962" s="19"/>
      <c r="N1962" s="47"/>
    </row>
    <row r="1963" spans="4:14" s="20" customFormat="1" ht="13.5" hidden="1" x14ac:dyDescent="0.45">
      <c r="D1963" s="18"/>
      <c r="E1963" s="18"/>
      <c r="F1963" s="19"/>
      <c r="N1963" s="47"/>
    </row>
    <row r="1964" spans="4:14" s="20" customFormat="1" ht="13.5" hidden="1" x14ac:dyDescent="0.45">
      <c r="D1964" s="18"/>
      <c r="E1964" s="18"/>
      <c r="F1964" s="19"/>
      <c r="N1964" s="47"/>
    </row>
    <row r="1965" spans="4:14" s="20" customFormat="1" ht="13.5" hidden="1" x14ac:dyDescent="0.45">
      <c r="D1965" s="18"/>
      <c r="E1965" s="18"/>
      <c r="F1965" s="19"/>
      <c r="N1965" s="47"/>
    </row>
    <row r="1966" spans="4:14" s="20" customFormat="1" ht="13.5" hidden="1" x14ac:dyDescent="0.45">
      <c r="D1966" s="18"/>
      <c r="E1966" s="18"/>
      <c r="F1966" s="19"/>
      <c r="N1966" s="47"/>
    </row>
    <row r="1967" spans="4:14" s="20" customFormat="1" ht="13.5" hidden="1" x14ac:dyDescent="0.45">
      <c r="D1967" s="18"/>
      <c r="E1967" s="18"/>
      <c r="F1967" s="19"/>
      <c r="N1967" s="47"/>
    </row>
    <row r="1968" spans="4:14" s="20" customFormat="1" ht="13.5" hidden="1" x14ac:dyDescent="0.45">
      <c r="D1968" s="18"/>
      <c r="E1968" s="18"/>
      <c r="F1968" s="19"/>
      <c r="N1968" s="47"/>
    </row>
    <row r="1969" spans="4:14" s="20" customFormat="1" ht="13.5" hidden="1" x14ac:dyDescent="0.45">
      <c r="D1969" s="18"/>
      <c r="E1969" s="18"/>
      <c r="F1969" s="19"/>
      <c r="N1969" s="47"/>
    </row>
    <row r="1970" spans="4:14" s="20" customFormat="1" ht="13.5" hidden="1" x14ac:dyDescent="0.45">
      <c r="D1970" s="18"/>
      <c r="E1970" s="18"/>
      <c r="F1970" s="19"/>
      <c r="N1970" s="47"/>
    </row>
    <row r="1971" spans="4:14" s="20" customFormat="1" ht="13.5" hidden="1" x14ac:dyDescent="0.45">
      <c r="D1971" s="18"/>
      <c r="E1971" s="18"/>
      <c r="F1971" s="19"/>
      <c r="N1971" s="47"/>
    </row>
    <row r="1972" spans="4:14" s="20" customFormat="1" ht="13.5" hidden="1" x14ac:dyDescent="0.45">
      <c r="D1972" s="18"/>
      <c r="E1972" s="18"/>
      <c r="F1972" s="19"/>
      <c r="N1972" s="47"/>
    </row>
    <row r="1973" spans="4:14" s="20" customFormat="1" ht="13.5" hidden="1" x14ac:dyDescent="0.45">
      <c r="D1973" s="18"/>
      <c r="E1973" s="18"/>
      <c r="F1973" s="19"/>
      <c r="N1973" s="47"/>
    </row>
    <row r="1974" spans="4:14" s="20" customFormat="1" ht="13.5" hidden="1" x14ac:dyDescent="0.45">
      <c r="D1974" s="18"/>
      <c r="E1974" s="18"/>
      <c r="F1974" s="19"/>
      <c r="N1974" s="47"/>
    </row>
    <row r="1975" spans="4:14" s="20" customFormat="1" ht="13.5" hidden="1" x14ac:dyDescent="0.45">
      <c r="D1975" s="18"/>
      <c r="E1975" s="18"/>
      <c r="F1975" s="19"/>
      <c r="N1975" s="47"/>
    </row>
    <row r="1976" spans="4:14" s="20" customFormat="1" ht="13.5" hidden="1" x14ac:dyDescent="0.45">
      <c r="D1976" s="18"/>
      <c r="E1976" s="18"/>
      <c r="F1976" s="19"/>
      <c r="N1976" s="47"/>
    </row>
    <row r="1977" spans="4:14" s="20" customFormat="1" ht="13.5" hidden="1" x14ac:dyDescent="0.45">
      <c r="D1977" s="18"/>
      <c r="E1977" s="18"/>
      <c r="F1977" s="19"/>
      <c r="N1977" s="47"/>
    </row>
    <row r="1978" spans="4:14" s="20" customFormat="1" ht="13.5" hidden="1" x14ac:dyDescent="0.45">
      <c r="D1978" s="18"/>
      <c r="E1978" s="18"/>
      <c r="F1978" s="19"/>
      <c r="N1978" s="47"/>
    </row>
    <row r="1979" spans="4:14" s="20" customFormat="1" ht="13.5" hidden="1" x14ac:dyDescent="0.45">
      <c r="D1979" s="18"/>
      <c r="E1979" s="18"/>
      <c r="F1979" s="19"/>
      <c r="N1979" s="47"/>
    </row>
    <row r="1980" spans="4:14" s="20" customFormat="1" ht="13.5" hidden="1" x14ac:dyDescent="0.45">
      <c r="D1980" s="18"/>
      <c r="E1980" s="18"/>
      <c r="F1980" s="19"/>
      <c r="N1980" s="47"/>
    </row>
    <row r="1981" spans="4:14" s="20" customFormat="1" ht="13.5" hidden="1" x14ac:dyDescent="0.45">
      <c r="D1981" s="18"/>
      <c r="E1981" s="18"/>
      <c r="F1981" s="19"/>
      <c r="N1981" s="47"/>
    </row>
    <row r="1982" spans="4:14" s="20" customFormat="1" ht="13.5" hidden="1" x14ac:dyDescent="0.45">
      <c r="D1982" s="18"/>
      <c r="E1982" s="18"/>
      <c r="F1982" s="19"/>
      <c r="N1982" s="47"/>
    </row>
    <row r="1983" spans="4:14" s="20" customFormat="1" ht="13.5" hidden="1" x14ac:dyDescent="0.45">
      <c r="D1983" s="18"/>
      <c r="E1983" s="18"/>
      <c r="F1983" s="19"/>
      <c r="N1983" s="47"/>
    </row>
    <row r="1984" spans="4:14" s="20" customFormat="1" ht="13.5" hidden="1" x14ac:dyDescent="0.45">
      <c r="D1984" s="18"/>
      <c r="E1984" s="18"/>
      <c r="F1984" s="19"/>
      <c r="N1984" s="47"/>
    </row>
    <row r="1985" spans="4:14" s="20" customFormat="1" ht="13.5" hidden="1" x14ac:dyDescent="0.45">
      <c r="D1985" s="18"/>
      <c r="E1985" s="18"/>
      <c r="F1985" s="19"/>
      <c r="N1985" s="47"/>
    </row>
    <row r="1986" spans="4:14" s="20" customFormat="1" ht="13.5" hidden="1" x14ac:dyDescent="0.45">
      <c r="D1986" s="18"/>
      <c r="E1986" s="18"/>
      <c r="F1986" s="19"/>
      <c r="N1986" s="47"/>
    </row>
    <row r="1987" spans="4:14" s="20" customFormat="1" ht="13.5" hidden="1" x14ac:dyDescent="0.45">
      <c r="D1987" s="18"/>
      <c r="E1987" s="18"/>
      <c r="F1987" s="19"/>
      <c r="N1987" s="47"/>
    </row>
    <row r="1988" spans="4:14" s="20" customFormat="1" ht="13.5" hidden="1" x14ac:dyDescent="0.45">
      <c r="D1988" s="18"/>
      <c r="E1988" s="18"/>
      <c r="F1988" s="19"/>
      <c r="N1988" s="47"/>
    </row>
    <row r="1989" spans="4:14" s="20" customFormat="1" ht="13.5" hidden="1" x14ac:dyDescent="0.45">
      <c r="D1989" s="18"/>
      <c r="E1989" s="18"/>
      <c r="F1989" s="19"/>
      <c r="N1989" s="47"/>
    </row>
    <row r="1990" spans="4:14" s="20" customFormat="1" ht="13.5" hidden="1" x14ac:dyDescent="0.45">
      <c r="D1990" s="18"/>
      <c r="E1990" s="18"/>
      <c r="F1990" s="19"/>
      <c r="N1990" s="47"/>
    </row>
    <row r="1991" spans="4:14" s="20" customFormat="1" ht="13.5" hidden="1" x14ac:dyDescent="0.45">
      <c r="D1991" s="18"/>
      <c r="E1991" s="18"/>
      <c r="F1991" s="19"/>
      <c r="N1991" s="47"/>
    </row>
    <row r="1992" spans="4:14" s="20" customFormat="1" ht="13.5" hidden="1" x14ac:dyDescent="0.45">
      <c r="D1992" s="18"/>
      <c r="E1992" s="18"/>
      <c r="F1992" s="19"/>
      <c r="N1992" s="47"/>
    </row>
    <row r="1993" spans="4:14" s="20" customFormat="1" ht="13.5" hidden="1" x14ac:dyDescent="0.45">
      <c r="D1993" s="18"/>
      <c r="E1993" s="18"/>
      <c r="F1993" s="19"/>
      <c r="N1993" s="47"/>
    </row>
    <row r="1994" spans="4:14" s="20" customFormat="1" ht="13.5" hidden="1" x14ac:dyDescent="0.45">
      <c r="D1994" s="18"/>
      <c r="E1994" s="18"/>
      <c r="F1994" s="19"/>
      <c r="N1994" s="47"/>
    </row>
    <row r="1995" spans="4:14" s="20" customFormat="1" ht="13.5" hidden="1" x14ac:dyDescent="0.45">
      <c r="D1995" s="18"/>
      <c r="E1995" s="18"/>
      <c r="F1995" s="19"/>
      <c r="N1995" s="47"/>
    </row>
    <row r="1996" spans="4:14" s="20" customFormat="1" ht="13.5" hidden="1" x14ac:dyDescent="0.45">
      <c r="D1996" s="18"/>
      <c r="E1996" s="18"/>
      <c r="F1996" s="19"/>
      <c r="N1996" s="47"/>
    </row>
    <row r="1997" spans="4:14" s="20" customFormat="1" ht="13.5" hidden="1" x14ac:dyDescent="0.45">
      <c r="D1997" s="18"/>
      <c r="E1997" s="18"/>
      <c r="F1997" s="19"/>
      <c r="N1997" s="47"/>
    </row>
    <row r="1998" spans="4:14" s="20" customFormat="1" ht="13.5" hidden="1" x14ac:dyDescent="0.45">
      <c r="D1998" s="18"/>
      <c r="E1998" s="18"/>
      <c r="F1998" s="19"/>
      <c r="N1998" s="47"/>
    </row>
    <row r="1999" spans="4:14" s="20" customFormat="1" ht="13.5" hidden="1" x14ac:dyDescent="0.45">
      <c r="D1999" s="18"/>
      <c r="E1999" s="18"/>
      <c r="F1999" s="19"/>
      <c r="N1999" s="47"/>
    </row>
    <row r="2000" spans="4:14" s="20" customFormat="1" ht="13.5" hidden="1" x14ac:dyDescent="0.45">
      <c r="D2000" s="18"/>
      <c r="E2000" s="18"/>
      <c r="F2000" s="19"/>
      <c r="N2000" s="47"/>
    </row>
    <row r="2001" spans="4:14" s="20" customFormat="1" ht="13.5" hidden="1" x14ac:dyDescent="0.45">
      <c r="D2001" s="18"/>
      <c r="E2001" s="18"/>
      <c r="F2001" s="19"/>
      <c r="N2001" s="47"/>
    </row>
    <row r="2002" spans="4:14" s="20" customFormat="1" ht="13.5" hidden="1" x14ac:dyDescent="0.45">
      <c r="D2002" s="18"/>
      <c r="E2002" s="18"/>
      <c r="F2002" s="19"/>
      <c r="N2002" s="47"/>
    </row>
    <row r="2003" spans="4:14" s="20" customFormat="1" ht="13.5" hidden="1" x14ac:dyDescent="0.45">
      <c r="D2003" s="18"/>
      <c r="E2003" s="18"/>
      <c r="F2003" s="19"/>
      <c r="N2003" s="47"/>
    </row>
    <row r="2004" spans="4:14" s="20" customFormat="1" ht="13.5" hidden="1" x14ac:dyDescent="0.45">
      <c r="D2004" s="18"/>
      <c r="E2004" s="18"/>
      <c r="F2004" s="19"/>
      <c r="N2004" s="47"/>
    </row>
    <row r="2005" spans="4:14" s="20" customFormat="1" ht="13.5" hidden="1" x14ac:dyDescent="0.45">
      <c r="D2005" s="18"/>
      <c r="E2005" s="18"/>
      <c r="F2005" s="19"/>
      <c r="N2005" s="47"/>
    </row>
    <row r="2006" spans="4:14" s="20" customFormat="1" ht="13.5" hidden="1" x14ac:dyDescent="0.45">
      <c r="D2006" s="18"/>
      <c r="E2006" s="18"/>
      <c r="F2006" s="19"/>
      <c r="N2006" s="47"/>
    </row>
    <row r="2007" spans="4:14" s="20" customFormat="1" ht="13.5" hidden="1" x14ac:dyDescent="0.45">
      <c r="D2007" s="18"/>
      <c r="E2007" s="18"/>
      <c r="F2007" s="19"/>
      <c r="N2007" s="47"/>
    </row>
    <row r="2008" spans="4:14" s="20" customFormat="1" ht="13.5" hidden="1" x14ac:dyDescent="0.45">
      <c r="D2008" s="18"/>
      <c r="E2008" s="18"/>
      <c r="F2008" s="19"/>
      <c r="N2008" s="47"/>
    </row>
    <row r="2009" spans="4:14" s="20" customFormat="1" ht="13.5" hidden="1" x14ac:dyDescent="0.45">
      <c r="D2009" s="18"/>
      <c r="E2009" s="18"/>
      <c r="F2009" s="19"/>
      <c r="N2009" s="47"/>
    </row>
    <row r="2010" spans="4:14" s="20" customFormat="1" ht="13.5" hidden="1" x14ac:dyDescent="0.45">
      <c r="D2010" s="18"/>
      <c r="E2010" s="18"/>
      <c r="F2010" s="19"/>
      <c r="N2010" s="47"/>
    </row>
    <row r="2011" spans="4:14" s="20" customFormat="1" ht="13.5" hidden="1" x14ac:dyDescent="0.45">
      <c r="D2011" s="18"/>
      <c r="E2011" s="18"/>
      <c r="F2011" s="19"/>
      <c r="N2011" s="47"/>
    </row>
    <row r="2012" spans="4:14" s="20" customFormat="1" ht="13.5" hidden="1" x14ac:dyDescent="0.45">
      <c r="D2012" s="18"/>
      <c r="E2012" s="18"/>
      <c r="F2012" s="19"/>
      <c r="N2012" s="47"/>
    </row>
    <row r="2013" spans="4:14" s="20" customFormat="1" ht="13.5" hidden="1" x14ac:dyDescent="0.45">
      <c r="D2013" s="18"/>
      <c r="E2013" s="18"/>
      <c r="F2013" s="19"/>
      <c r="N2013" s="47"/>
    </row>
    <row r="2014" spans="4:14" s="20" customFormat="1" ht="13.5" hidden="1" x14ac:dyDescent="0.45">
      <c r="D2014" s="18"/>
      <c r="E2014" s="18"/>
      <c r="F2014" s="19"/>
      <c r="N2014" s="47"/>
    </row>
    <row r="2015" spans="4:14" s="20" customFormat="1" ht="13.5" hidden="1" x14ac:dyDescent="0.45">
      <c r="D2015" s="18"/>
      <c r="E2015" s="18"/>
      <c r="F2015" s="19"/>
      <c r="N2015" s="47"/>
    </row>
    <row r="2016" spans="4:14" s="20" customFormat="1" ht="13.5" hidden="1" x14ac:dyDescent="0.45">
      <c r="D2016" s="18"/>
      <c r="E2016" s="18"/>
      <c r="F2016" s="19"/>
      <c r="N2016" s="47"/>
    </row>
    <row r="2017" spans="4:14" s="20" customFormat="1" ht="13.5" hidden="1" x14ac:dyDescent="0.45">
      <c r="D2017" s="18"/>
      <c r="E2017" s="18"/>
      <c r="F2017" s="19"/>
      <c r="N2017" s="47"/>
    </row>
    <row r="2018" spans="4:14" s="20" customFormat="1" ht="13.5" hidden="1" x14ac:dyDescent="0.45">
      <c r="D2018" s="18"/>
      <c r="E2018" s="18"/>
      <c r="F2018" s="19"/>
      <c r="N2018" s="47"/>
    </row>
    <row r="2019" spans="4:14" s="20" customFormat="1" ht="13.5" hidden="1" x14ac:dyDescent="0.45">
      <c r="D2019" s="18"/>
      <c r="E2019" s="18"/>
      <c r="F2019" s="19"/>
      <c r="N2019" s="47"/>
    </row>
    <row r="2020" spans="4:14" s="20" customFormat="1" ht="13.5" hidden="1" x14ac:dyDescent="0.45">
      <c r="D2020" s="18"/>
      <c r="E2020" s="18"/>
      <c r="F2020" s="19"/>
      <c r="N2020" s="47"/>
    </row>
    <row r="2021" spans="4:14" s="20" customFormat="1" ht="13.5" hidden="1" x14ac:dyDescent="0.45">
      <c r="D2021" s="18"/>
      <c r="E2021" s="18"/>
      <c r="F2021" s="19"/>
      <c r="N2021" s="47"/>
    </row>
    <row r="2022" spans="4:14" s="20" customFormat="1" ht="13.5" hidden="1" x14ac:dyDescent="0.45">
      <c r="D2022" s="18"/>
      <c r="E2022" s="18"/>
      <c r="F2022" s="19"/>
      <c r="N2022" s="47"/>
    </row>
    <row r="2023" spans="4:14" s="20" customFormat="1" ht="13.5" hidden="1" x14ac:dyDescent="0.45">
      <c r="D2023" s="18"/>
      <c r="E2023" s="18"/>
      <c r="F2023" s="19"/>
      <c r="N2023" s="47"/>
    </row>
    <row r="2024" spans="4:14" s="20" customFormat="1" ht="13.5" hidden="1" x14ac:dyDescent="0.45">
      <c r="D2024" s="18"/>
      <c r="E2024" s="18"/>
      <c r="F2024" s="19"/>
      <c r="N2024" s="47"/>
    </row>
    <row r="2025" spans="4:14" s="20" customFormat="1" ht="13.5" hidden="1" x14ac:dyDescent="0.45">
      <c r="D2025" s="18"/>
      <c r="E2025" s="18"/>
      <c r="F2025" s="19"/>
      <c r="N2025" s="47"/>
    </row>
    <row r="2026" spans="4:14" s="20" customFormat="1" ht="13.5" hidden="1" x14ac:dyDescent="0.45">
      <c r="D2026" s="18"/>
      <c r="E2026" s="18"/>
      <c r="F2026" s="19"/>
      <c r="N2026" s="47"/>
    </row>
    <row r="2027" spans="4:14" s="20" customFormat="1" ht="13.5" hidden="1" x14ac:dyDescent="0.45">
      <c r="D2027" s="18"/>
      <c r="E2027" s="18"/>
      <c r="F2027" s="19"/>
      <c r="N2027" s="47"/>
    </row>
    <row r="2028" spans="4:14" s="20" customFormat="1" ht="13.5" hidden="1" x14ac:dyDescent="0.45">
      <c r="D2028" s="18"/>
      <c r="E2028" s="18"/>
      <c r="F2028" s="19"/>
      <c r="N2028" s="47"/>
    </row>
    <row r="2029" spans="4:14" s="20" customFormat="1" ht="13.5" hidden="1" x14ac:dyDescent="0.45">
      <c r="D2029" s="18"/>
      <c r="E2029" s="18"/>
      <c r="F2029" s="19"/>
      <c r="N2029" s="47"/>
    </row>
    <row r="2030" spans="4:14" s="20" customFormat="1" ht="13.5" hidden="1" x14ac:dyDescent="0.45">
      <c r="D2030" s="18"/>
      <c r="E2030" s="18"/>
      <c r="F2030" s="19"/>
      <c r="N2030" s="47"/>
    </row>
    <row r="2031" spans="4:14" s="20" customFormat="1" ht="13.5" hidden="1" x14ac:dyDescent="0.45">
      <c r="D2031" s="18"/>
      <c r="E2031" s="18"/>
      <c r="F2031" s="19"/>
      <c r="N2031" s="47"/>
    </row>
    <row r="2032" spans="4:14" s="20" customFormat="1" ht="13.5" hidden="1" x14ac:dyDescent="0.45">
      <c r="D2032" s="18"/>
      <c r="E2032" s="18"/>
      <c r="F2032" s="19"/>
      <c r="N2032" s="47"/>
    </row>
    <row r="2033" spans="4:14" s="20" customFormat="1" ht="13.5" hidden="1" x14ac:dyDescent="0.45">
      <c r="D2033" s="18"/>
      <c r="E2033" s="18"/>
      <c r="F2033" s="19"/>
      <c r="N2033" s="47"/>
    </row>
    <row r="2034" spans="4:14" s="20" customFormat="1" ht="13.5" hidden="1" x14ac:dyDescent="0.45">
      <c r="D2034" s="18"/>
      <c r="E2034" s="18"/>
      <c r="F2034" s="19"/>
      <c r="N2034" s="47"/>
    </row>
    <row r="2035" spans="4:14" s="20" customFormat="1" ht="13.5" hidden="1" x14ac:dyDescent="0.45">
      <c r="D2035" s="18"/>
      <c r="E2035" s="18"/>
      <c r="F2035" s="19"/>
      <c r="N2035" s="47"/>
    </row>
    <row r="2036" spans="4:14" s="20" customFormat="1" ht="13.5" hidden="1" x14ac:dyDescent="0.45">
      <c r="D2036" s="18"/>
      <c r="E2036" s="18"/>
      <c r="F2036" s="19"/>
      <c r="N2036" s="47"/>
    </row>
    <row r="2037" spans="4:14" s="20" customFormat="1" ht="13.5" hidden="1" x14ac:dyDescent="0.45">
      <c r="D2037" s="18"/>
      <c r="E2037" s="18"/>
      <c r="F2037" s="19"/>
      <c r="N2037" s="47"/>
    </row>
    <row r="2038" spans="4:14" s="20" customFormat="1" ht="13.5" hidden="1" x14ac:dyDescent="0.45">
      <c r="D2038" s="18"/>
      <c r="E2038" s="18"/>
      <c r="F2038" s="19"/>
      <c r="N2038" s="47"/>
    </row>
    <row r="2039" spans="4:14" s="20" customFormat="1" ht="13.5" hidden="1" x14ac:dyDescent="0.45">
      <c r="D2039" s="18"/>
      <c r="E2039" s="18"/>
      <c r="F2039" s="19"/>
      <c r="N2039" s="47"/>
    </row>
    <row r="2040" spans="4:14" s="20" customFormat="1" ht="13.5" hidden="1" x14ac:dyDescent="0.45">
      <c r="D2040" s="18"/>
      <c r="E2040" s="18"/>
      <c r="F2040" s="19"/>
      <c r="N2040" s="47"/>
    </row>
    <row r="2041" spans="4:14" s="20" customFormat="1" ht="13.5" hidden="1" x14ac:dyDescent="0.45">
      <c r="D2041" s="18"/>
      <c r="E2041" s="18"/>
      <c r="F2041" s="19"/>
      <c r="N2041" s="47"/>
    </row>
    <row r="2042" spans="4:14" s="20" customFormat="1" ht="13.5" hidden="1" x14ac:dyDescent="0.45">
      <c r="D2042" s="18"/>
      <c r="E2042" s="18"/>
      <c r="F2042" s="19"/>
      <c r="N2042" s="47"/>
    </row>
    <row r="2043" spans="4:14" s="20" customFormat="1" ht="13.5" hidden="1" x14ac:dyDescent="0.45">
      <c r="D2043" s="18"/>
      <c r="E2043" s="18"/>
      <c r="F2043" s="19"/>
      <c r="N2043" s="47"/>
    </row>
    <row r="2044" spans="4:14" s="20" customFormat="1" ht="13.5" hidden="1" x14ac:dyDescent="0.45">
      <c r="D2044" s="18"/>
      <c r="E2044" s="18"/>
      <c r="F2044" s="19"/>
      <c r="N2044" s="47"/>
    </row>
    <row r="2045" spans="4:14" s="20" customFormat="1" ht="13.5" hidden="1" x14ac:dyDescent="0.45">
      <c r="D2045" s="18"/>
      <c r="E2045" s="18"/>
      <c r="F2045" s="19"/>
      <c r="N2045" s="47"/>
    </row>
    <row r="2046" spans="4:14" s="20" customFormat="1" ht="13.5" hidden="1" x14ac:dyDescent="0.45">
      <c r="D2046" s="18"/>
      <c r="E2046" s="18"/>
      <c r="F2046" s="19"/>
      <c r="N2046" s="47"/>
    </row>
    <row r="2047" spans="4:14" s="20" customFormat="1" ht="13.5" hidden="1" x14ac:dyDescent="0.45">
      <c r="D2047" s="18"/>
      <c r="E2047" s="18"/>
      <c r="F2047" s="19"/>
      <c r="N2047" s="47"/>
    </row>
    <row r="2048" spans="4:14" s="20" customFormat="1" ht="13.5" hidden="1" x14ac:dyDescent="0.45">
      <c r="D2048" s="18"/>
      <c r="E2048" s="18"/>
      <c r="F2048" s="19"/>
      <c r="N2048" s="47"/>
    </row>
    <row r="2049" spans="4:14" s="20" customFormat="1" ht="13.5" hidden="1" x14ac:dyDescent="0.45">
      <c r="D2049" s="18"/>
      <c r="E2049" s="18"/>
      <c r="F2049" s="19"/>
      <c r="N2049" s="47"/>
    </row>
    <row r="2050" spans="4:14" s="20" customFormat="1" ht="13.5" hidden="1" x14ac:dyDescent="0.45">
      <c r="D2050" s="18"/>
      <c r="E2050" s="18"/>
      <c r="F2050" s="19"/>
      <c r="N2050" s="47"/>
    </row>
    <row r="2051" spans="4:14" s="20" customFormat="1" ht="13.5" hidden="1" x14ac:dyDescent="0.45">
      <c r="D2051" s="18"/>
      <c r="E2051" s="18"/>
      <c r="F2051" s="19"/>
      <c r="N2051" s="47"/>
    </row>
    <row r="2052" spans="4:14" s="20" customFormat="1" ht="13.5" hidden="1" x14ac:dyDescent="0.45">
      <c r="D2052" s="18"/>
      <c r="E2052" s="18"/>
      <c r="F2052" s="19"/>
      <c r="N2052" s="47"/>
    </row>
    <row r="2053" spans="4:14" s="20" customFormat="1" ht="13.5" hidden="1" x14ac:dyDescent="0.45">
      <c r="D2053" s="18"/>
      <c r="E2053" s="18"/>
      <c r="F2053" s="19"/>
      <c r="N2053" s="47"/>
    </row>
    <row r="2054" spans="4:14" s="20" customFormat="1" ht="13.5" hidden="1" x14ac:dyDescent="0.45">
      <c r="D2054" s="18"/>
      <c r="E2054" s="18"/>
      <c r="F2054" s="19"/>
      <c r="N2054" s="47"/>
    </row>
    <row r="2055" spans="4:14" s="20" customFormat="1" ht="13.5" hidden="1" x14ac:dyDescent="0.45">
      <c r="D2055" s="18"/>
      <c r="E2055" s="18"/>
      <c r="F2055" s="19"/>
      <c r="N2055" s="47"/>
    </row>
    <row r="2056" spans="4:14" s="20" customFormat="1" ht="13.5" hidden="1" x14ac:dyDescent="0.45">
      <c r="D2056" s="18"/>
      <c r="E2056" s="18"/>
      <c r="F2056" s="19"/>
      <c r="N2056" s="47"/>
    </row>
    <row r="2057" spans="4:14" s="20" customFormat="1" ht="13.5" hidden="1" x14ac:dyDescent="0.45">
      <c r="D2057" s="18"/>
      <c r="E2057" s="18"/>
      <c r="F2057" s="19"/>
      <c r="N2057" s="47"/>
    </row>
    <row r="2058" spans="4:14" s="20" customFormat="1" ht="13.5" hidden="1" x14ac:dyDescent="0.45">
      <c r="D2058" s="18"/>
      <c r="E2058" s="18"/>
      <c r="F2058" s="19"/>
      <c r="N2058" s="47"/>
    </row>
    <row r="2059" spans="4:14" s="20" customFormat="1" ht="13.5" hidden="1" x14ac:dyDescent="0.45">
      <c r="D2059" s="18"/>
      <c r="E2059" s="18"/>
      <c r="F2059" s="19"/>
      <c r="N2059" s="47"/>
    </row>
    <row r="2060" spans="4:14" s="20" customFormat="1" ht="13.5" hidden="1" x14ac:dyDescent="0.45">
      <c r="D2060" s="18"/>
      <c r="E2060" s="18"/>
      <c r="F2060" s="19"/>
      <c r="N2060" s="47"/>
    </row>
    <row r="2061" spans="4:14" s="20" customFormat="1" ht="13.5" hidden="1" x14ac:dyDescent="0.45">
      <c r="D2061" s="18"/>
      <c r="E2061" s="18"/>
      <c r="F2061" s="19"/>
      <c r="N2061" s="47"/>
    </row>
    <row r="2062" spans="4:14" s="20" customFormat="1" ht="13.5" hidden="1" x14ac:dyDescent="0.45">
      <c r="D2062" s="18"/>
      <c r="E2062" s="18"/>
      <c r="F2062" s="19"/>
      <c r="N2062" s="47"/>
    </row>
    <row r="2063" spans="4:14" s="20" customFormat="1" ht="13.5" hidden="1" x14ac:dyDescent="0.45">
      <c r="D2063" s="18"/>
      <c r="E2063" s="18"/>
      <c r="F2063" s="19"/>
      <c r="N2063" s="47"/>
    </row>
    <row r="2064" spans="4:14" s="20" customFormat="1" ht="13.5" hidden="1" x14ac:dyDescent="0.45">
      <c r="D2064" s="18"/>
      <c r="E2064" s="18"/>
      <c r="F2064" s="19"/>
      <c r="N2064" s="47"/>
    </row>
    <row r="2065" spans="4:14" s="20" customFormat="1" ht="13.5" hidden="1" x14ac:dyDescent="0.45">
      <c r="D2065" s="18"/>
      <c r="E2065" s="18"/>
      <c r="F2065" s="19"/>
      <c r="N2065" s="47"/>
    </row>
    <row r="2066" spans="4:14" s="20" customFormat="1" ht="13.5" hidden="1" x14ac:dyDescent="0.45">
      <c r="D2066" s="18"/>
      <c r="E2066" s="18"/>
      <c r="F2066" s="19"/>
      <c r="N2066" s="47"/>
    </row>
    <row r="2067" spans="4:14" s="20" customFormat="1" ht="13.5" hidden="1" x14ac:dyDescent="0.45">
      <c r="D2067" s="18"/>
      <c r="E2067" s="18"/>
      <c r="F2067" s="19"/>
      <c r="N2067" s="47"/>
    </row>
    <row r="2068" spans="4:14" s="20" customFormat="1" ht="13.5" hidden="1" x14ac:dyDescent="0.45">
      <c r="D2068" s="18"/>
      <c r="E2068" s="18"/>
      <c r="F2068" s="19"/>
      <c r="N2068" s="47"/>
    </row>
    <row r="2069" spans="4:14" s="20" customFormat="1" ht="13.5" hidden="1" x14ac:dyDescent="0.45">
      <c r="D2069" s="18"/>
      <c r="E2069" s="18"/>
      <c r="F2069" s="19"/>
      <c r="N2069" s="47"/>
    </row>
    <row r="2070" spans="4:14" s="20" customFormat="1" ht="13.5" hidden="1" x14ac:dyDescent="0.45">
      <c r="D2070" s="18"/>
      <c r="E2070" s="18"/>
      <c r="F2070" s="19"/>
      <c r="N2070" s="47"/>
    </row>
    <row r="2071" spans="4:14" s="20" customFormat="1" ht="13.5" hidden="1" x14ac:dyDescent="0.45">
      <c r="D2071" s="18"/>
      <c r="E2071" s="18"/>
      <c r="F2071" s="19"/>
      <c r="N2071" s="47"/>
    </row>
    <row r="2072" spans="4:14" s="20" customFormat="1" ht="13.5" hidden="1" x14ac:dyDescent="0.45">
      <c r="D2072" s="18"/>
      <c r="E2072" s="18"/>
      <c r="F2072" s="19"/>
      <c r="N2072" s="47"/>
    </row>
    <row r="2073" spans="4:14" s="20" customFormat="1" ht="13.5" hidden="1" x14ac:dyDescent="0.45">
      <c r="D2073" s="18"/>
      <c r="E2073" s="18"/>
      <c r="F2073" s="19"/>
      <c r="N2073" s="47"/>
    </row>
    <row r="2074" spans="4:14" s="20" customFormat="1" ht="13.5" hidden="1" x14ac:dyDescent="0.45">
      <c r="D2074" s="18"/>
      <c r="E2074" s="18"/>
      <c r="F2074" s="19"/>
      <c r="N2074" s="47"/>
    </row>
    <row r="2075" spans="4:14" s="20" customFormat="1" ht="13.5" hidden="1" x14ac:dyDescent="0.45">
      <c r="D2075" s="18"/>
      <c r="E2075" s="18"/>
      <c r="F2075" s="19"/>
      <c r="N2075" s="47"/>
    </row>
    <row r="2076" spans="4:14" s="20" customFormat="1" ht="13.5" hidden="1" x14ac:dyDescent="0.45">
      <c r="D2076" s="18"/>
      <c r="E2076" s="18"/>
      <c r="F2076" s="19"/>
      <c r="N2076" s="47"/>
    </row>
    <row r="2077" spans="4:14" s="20" customFormat="1" ht="13.5" hidden="1" x14ac:dyDescent="0.45">
      <c r="D2077" s="18"/>
      <c r="E2077" s="18"/>
      <c r="F2077" s="19"/>
      <c r="N2077" s="47"/>
    </row>
    <row r="2078" spans="4:14" s="20" customFormat="1" ht="13.5" hidden="1" x14ac:dyDescent="0.45">
      <c r="D2078" s="18"/>
      <c r="E2078" s="18"/>
      <c r="F2078" s="19"/>
      <c r="N2078" s="47"/>
    </row>
    <row r="2079" spans="4:14" s="20" customFormat="1" ht="13.5" hidden="1" x14ac:dyDescent="0.45">
      <c r="D2079" s="18"/>
      <c r="E2079" s="18"/>
      <c r="F2079" s="19"/>
      <c r="N2079" s="47"/>
    </row>
    <row r="2080" spans="4:14" s="20" customFormat="1" ht="13.5" hidden="1" x14ac:dyDescent="0.45">
      <c r="D2080" s="18"/>
      <c r="E2080" s="18"/>
      <c r="F2080" s="19"/>
      <c r="N2080" s="47"/>
    </row>
    <row r="2081" spans="4:14" s="20" customFormat="1" ht="13.5" hidden="1" x14ac:dyDescent="0.45">
      <c r="D2081" s="18"/>
      <c r="E2081" s="18"/>
      <c r="F2081" s="19"/>
      <c r="N2081" s="47"/>
    </row>
    <row r="2082" spans="4:14" s="20" customFormat="1" ht="13.5" hidden="1" x14ac:dyDescent="0.45">
      <c r="D2082" s="18"/>
      <c r="E2082" s="18"/>
      <c r="F2082" s="19"/>
      <c r="N2082" s="47"/>
    </row>
    <row r="2083" spans="4:14" s="20" customFormat="1" ht="13.5" hidden="1" x14ac:dyDescent="0.45">
      <c r="D2083" s="18"/>
      <c r="E2083" s="18"/>
      <c r="F2083" s="19"/>
      <c r="N2083" s="47"/>
    </row>
    <row r="2084" spans="4:14" s="20" customFormat="1" ht="13.5" hidden="1" x14ac:dyDescent="0.45">
      <c r="D2084" s="18"/>
      <c r="E2084" s="18"/>
      <c r="F2084" s="19"/>
      <c r="N2084" s="47"/>
    </row>
    <row r="2085" spans="4:14" s="20" customFormat="1" ht="13.5" hidden="1" x14ac:dyDescent="0.45">
      <c r="D2085" s="18"/>
      <c r="E2085" s="18"/>
      <c r="F2085" s="19"/>
      <c r="N2085" s="47"/>
    </row>
    <row r="2086" spans="4:14" s="20" customFormat="1" ht="13.5" hidden="1" x14ac:dyDescent="0.45">
      <c r="D2086" s="18"/>
      <c r="E2086" s="18"/>
      <c r="F2086" s="19"/>
      <c r="N2086" s="47"/>
    </row>
    <row r="2087" spans="4:14" s="20" customFormat="1" ht="13.5" hidden="1" x14ac:dyDescent="0.45">
      <c r="D2087" s="18"/>
      <c r="E2087" s="18"/>
      <c r="F2087" s="19"/>
      <c r="N2087" s="47"/>
    </row>
    <row r="2088" spans="4:14" s="20" customFormat="1" ht="13.5" hidden="1" x14ac:dyDescent="0.45">
      <c r="D2088" s="18"/>
      <c r="E2088" s="18"/>
      <c r="F2088" s="19"/>
      <c r="N2088" s="47"/>
    </row>
    <row r="2089" spans="4:14" s="20" customFormat="1" ht="13.5" hidden="1" x14ac:dyDescent="0.45">
      <c r="D2089" s="18"/>
      <c r="E2089" s="18"/>
      <c r="F2089" s="19"/>
      <c r="N2089" s="47"/>
    </row>
    <row r="2090" spans="4:14" s="20" customFormat="1" ht="13.5" hidden="1" x14ac:dyDescent="0.45">
      <c r="D2090" s="18"/>
      <c r="E2090" s="18"/>
      <c r="F2090" s="19"/>
      <c r="N2090" s="47"/>
    </row>
    <row r="2091" spans="4:14" s="20" customFormat="1" ht="13.5" hidden="1" x14ac:dyDescent="0.45">
      <c r="D2091" s="18"/>
      <c r="E2091" s="18"/>
      <c r="F2091" s="19"/>
      <c r="N2091" s="47"/>
    </row>
    <row r="2092" spans="4:14" s="20" customFormat="1" ht="13.5" hidden="1" x14ac:dyDescent="0.45">
      <c r="D2092" s="18"/>
      <c r="E2092" s="18"/>
      <c r="F2092" s="19"/>
      <c r="N2092" s="47"/>
    </row>
    <row r="2093" spans="4:14" s="20" customFormat="1" ht="13.5" hidden="1" x14ac:dyDescent="0.45">
      <c r="D2093" s="18"/>
      <c r="E2093" s="18"/>
      <c r="F2093" s="19"/>
      <c r="N2093" s="47"/>
    </row>
    <row r="2094" spans="4:14" s="20" customFormat="1" ht="13.5" hidden="1" x14ac:dyDescent="0.45">
      <c r="D2094" s="18"/>
      <c r="E2094" s="18"/>
      <c r="F2094" s="19"/>
      <c r="N2094" s="47"/>
    </row>
    <row r="2095" spans="4:14" s="20" customFormat="1" ht="13.5" hidden="1" x14ac:dyDescent="0.45">
      <c r="D2095" s="18"/>
      <c r="E2095" s="18"/>
      <c r="F2095" s="19"/>
      <c r="N2095" s="47"/>
    </row>
    <row r="2096" spans="4:14" s="20" customFormat="1" ht="13.5" hidden="1" x14ac:dyDescent="0.45">
      <c r="D2096" s="18"/>
      <c r="E2096" s="18"/>
      <c r="F2096" s="19"/>
      <c r="N2096" s="47"/>
    </row>
    <row r="2097" spans="4:14" s="20" customFormat="1" ht="13.5" hidden="1" x14ac:dyDescent="0.45">
      <c r="D2097" s="18"/>
      <c r="E2097" s="18"/>
      <c r="F2097" s="19"/>
      <c r="N2097" s="47"/>
    </row>
    <row r="2098" spans="4:14" s="20" customFormat="1" ht="13.5" hidden="1" x14ac:dyDescent="0.45">
      <c r="D2098" s="18"/>
      <c r="E2098" s="18"/>
      <c r="F2098" s="19"/>
      <c r="N2098" s="47"/>
    </row>
    <row r="2099" spans="4:14" s="20" customFormat="1" ht="13.5" hidden="1" x14ac:dyDescent="0.45">
      <c r="D2099" s="18"/>
      <c r="E2099" s="18"/>
      <c r="F2099" s="19"/>
      <c r="N2099" s="47"/>
    </row>
    <row r="2100" spans="4:14" s="20" customFormat="1" ht="13.5" hidden="1" x14ac:dyDescent="0.45">
      <c r="D2100" s="18"/>
      <c r="E2100" s="18"/>
      <c r="F2100" s="19"/>
      <c r="N2100" s="47"/>
    </row>
    <row r="2101" spans="4:14" s="20" customFormat="1" ht="13.5" hidden="1" x14ac:dyDescent="0.45">
      <c r="D2101" s="18"/>
      <c r="E2101" s="18"/>
      <c r="F2101" s="19"/>
      <c r="N2101" s="47"/>
    </row>
    <row r="2102" spans="4:14" s="20" customFormat="1" ht="13.5" hidden="1" x14ac:dyDescent="0.45">
      <c r="D2102" s="18"/>
      <c r="E2102" s="18"/>
      <c r="F2102" s="19"/>
      <c r="N2102" s="47"/>
    </row>
    <row r="2103" spans="4:14" s="20" customFormat="1" ht="13.5" hidden="1" x14ac:dyDescent="0.45">
      <c r="D2103" s="18"/>
      <c r="E2103" s="18"/>
      <c r="F2103" s="19"/>
      <c r="N2103" s="47"/>
    </row>
    <row r="2104" spans="4:14" s="20" customFormat="1" ht="13.5" hidden="1" x14ac:dyDescent="0.45">
      <c r="D2104" s="18"/>
      <c r="E2104" s="18"/>
      <c r="F2104" s="19"/>
      <c r="N2104" s="47"/>
    </row>
    <row r="2105" spans="4:14" s="20" customFormat="1" ht="13.5" hidden="1" x14ac:dyDescent="0.45">
      <c r="D2105" s="18"/>
      <c r="E2105" s="18"/>
      <c r="F2105" s="19"/>
      <c r="N2105" s="47"/>
    </row>
    <row r="2106" spans="4:14" s="20" customFormat="1" ht="13.5" hidden="1" x14ac:dyDescent="0.45">
      <c r="D2106" s="18"/>
      <c r="E2106" s="18"/>
      <c r="F2106" s="19"/>
      <c r="N2106" s="47"/>
    </row>
    <row r="2107" spans="4:14" s="20" customFormat="1" ht="13.5" hidden="1" x14ac:dyDescent="0.45">
      <c r="D2107" s="18"/>
      <c r="E2107" s="18"/>
      <c r="F2107" s="19"/>
      <c r="N2107" s="47"/>
    </row>
    <row r="2108" spans="4:14" s="20" customFormat="1" ht="13.5" hidden="1" x14ac:dyDescent="0.45">
      <c r="D2108" s="18"/>
      <c r="E2108" s="18"/>
      <c r="F2108" s="19"/>
      <c r="N2108" s="47"/>
    </row>
    <row r="2109" spans="4:14" s="20" customFormat="1" ht="13.5" hidden="1" x14ac:dyDescent="0.45">
      <c r="D2109" s="18"/>
      <c r="E2109" s="18"/>
      <c r="F2109" s="19"/>
      <c r="N2109" s="47"/>
    </row>
    <row r="2110" spans="4:14" s="20" customFormat="1" ht="13.5" hidden="1" x14ac:dyDescent="0.45">
      <c r="D2110" s="18"/>
      <c r="E2110" s="18"/>
      <c r="F2110" s="19"/>
      <c r="N2110" s="47"/>
    </row>
    <row r="2111" spans="4:14" s="20" customFormat="1" ht="13.5" hidden="1" x14ac:dyDescent="0.45">
      <c r="D2111" s="18"/>
      <c r="E2111" s="18"/>
      <c r="F2111" s="19"/>
      <c r="N2111" s="47"/>
    </row>
    <row r="2112" spans="4:14" s="20" customFormat="1" ht="13.5" hidden="1" x14ac:dyDescent="0.45">
      <c r="D2112" s="18"/>
      <c r="E2112" s="18"/>
      <c r="F2112" s="19"/>
      <c r="N2112" s="47"/>
    </row>
    <row r="2113" spans="4:14" s="20" customFormat="1" ht="13.5" hidden="1" x14ac:dyDescent="0.45">
      <c r="D2113" s="18"/>
      <c r="E2113" s="18"/>
      <c r="F2113" s="19"/>
      <c r="N2113" s="47"/>
    </row>
    <row r="2114" spans="4:14" s="20" customFormat="1" ht="13.5" hidden="1" x14ac:dyDescent="0.45">
      <c r="D2114" s="18"/>
      <c r="E2114" s="18"/>
      <c r="F2114" s="19"/>
      <c r="N2114" s="47"/>
    </row>
    <row r="2115" spans="4:14" s="20" customFormat="1" ht="13.5" hidden="1" x14ac:dyDescent="0.45">
      <c r="D2115" s="18"/>
      <c r="E2115" s="18"/>
      <c r="F2115" s="19"/>
      <c r="N2115" s="47"/>
    </row>
    <row r="2116" spans="4:14" s="20" customFormat="1" ht="13.5" hidden="1" x14ac:dyDescent="0.45">
      <c r="D2116" s="18"/>
      <c r="E2116" s="18"/>
      <c r="F2116" s="19"/>
      <c r="N2116" s="47"/>
    </row>
    <row r="2117" spans="4:14" s="20" customFormat="1" ht="13.5" hidden="1" x14ac:dyDescent="0.45">
      <c r="D2117" s="18"/>
      <c r="E2117" s="18"/>
      <c r="F2117" s="19"/>
      <c r="N2117" s="47"/>
    </row>
    <row r="2118" spans="4:14" s="20" customFormat="1" ht="13.5" hidden="1" x14ac:dyDescent="0.45">
      <c r="D2118" s="18"/>
      <c r="E2118" s="18"/>
      <c r="F2118" s="19"/>
      <c r="N2118" s="47"/>
    </row>
    <row r="2119" spans="4:14" s="20" customFormat="1" ht="13.5" hidden="1" x14ac:dyDescent="0.45">
      <c r="D2119" s="18"/>
      <c r="E2119" s="18"/>
      <c r="F2119" s="19"/>
      <c r="N2119" s="47"/>
    </row>
    <row r="2120" spans="4:14" s="20" customFormat="1" ht="13.5" hidden="1" x14ac:dyDescent="0.45">
      <c r="D2120" s="18"/>
      <c r="E2120" s="18"/>
      <c r="F2120" s="19"/>
      <c r="N2120" s="47"/>
    </row>
    <row r="2121" spans="4:14" s="20" customFormat="1" ht="13.5" hidden="1" x14ac:dyDescent="0.45">
      <c r="D2121" s="18"/>
      <c r="E2121" s="18"/>
      <c r="F2121" s="19"/>
      <c r="N2121" s="47"/>
    </row>
    <row r="2122" spans="4:14" s="20" customFormat="1" ht="13.5" hidden="1" x14ac:dyDescent="0.45">
      <c r="D2122" s="18"/>
      <c r="E2122" s="18"/>
      <c r="F2122" s="19"/>
      <c r="N2122" s="47"/>
    </row>
    <row r="2123" spans="4:14" s="20" customFormat="1" ht="13.5" hidden="1" x14ac:dyDescent="0.45">
      <c r="D2123" s="18"/>
      <c r="E2123" s="18"/>
      <c r="F2123" s="19"/>
      <c r="N2123" s="47"/>
    </row>
    <row r="2124" spans="4:14" s="20" customFormat="1" ht="13.5" hidden="1" x14ac:dyDescent="0.45">
      <c r="D2124" s="18"/>
      <c r="E2124" s="18"/>
      <c r="F2124" s="19"/>
      <c r="N2124" s="47"/>
    </row>
    <row r="2125" spans="4:14" s="20" customFormat="1" ht="13.5" hidden="1" x14ac:dyDescent="0.45">
      <c r="D2125" s="18"/>
      <c r="E2125" s="18"/>
      <c r="F2125" s="19"/>
      <c r="N2125" s="47"/>
    </row>
    <row r="2126" spans="4:14" s="20" customFormat="1" ht="13.5" hidden="1" x14ac:dyDescent="0.45">
      <c r="D2126" s="18"/>
      <c r="E2126" s="18"/>
      <c r="F2126" s="19"/>
      <c r="N2126" s="47"/>
    </row>
    <row r="2127" spans="4:14" s="20" customFormat="1" ht="13.5" hidden="1" x14ac:dyDescent="0.45">
      <c r="D2127" s="18"/>
      <c r="E2127" s="18"/>
      <c r="F2127" s="19"/>
      <c r="N2127" s="47"/>
    </row>
    <row r="2128" spans="4:14" s="20" customFormat="1" ht="13.5" hidden="1" x14ac:dyDescent="0.45">
      <c r="D2128" s="18"/>
      <c r="E2128" s="18"/>
      <c r="F2128" s="19"/>
      <c r="N2128" s="47"/>
    </row>
    <row r="2129" spans="4:14" s="20" customFormat="1" ht="13.5" hidden="1" x14ac:dyDescent="0.45">
      <c r="D2129" s="18"/>
      <c r="E2129" s="18"/>
      <c r="F2129" s="19"/>
      <c r="N2129" s="47"/>
    </row>
    <row r="2130" spans="4:14" s="20" customFormat="1" ht="13.5" hidden="1" x14ac:dyDescent="0.45">
      <c r="D2130" s="18"/>
      <c r="E2130" s="18"/>
      <c r="F2130" s="19"/>
      <c r="N2130" s="47"/>
    </row>
    <row r="2131" spans="4:14" s="20" customFormat="1" ht="13.5" hidden="1" x14ac:dyDescent="0.45">
      <c r="D2131" s="18"/>
      <c r="E2131" s="18"/>
      <c r="F2131" s="19"/>
      <c r="N2131" s="47"/>
    </row>
    <row r="2132" spans="4:14" s="20" customFormat="1" ht="13.5" hidden="1" x14ac:dyDescent="0.45">
      <c r="D2132" s="18"/>
      <c r="E2132" s="18"/>
      <c r="F2132" s="19"/>
      <c r="N2132" s="47"/>
    </row>
    <row r="2133" spans="4:14" s="20" customFormat="1" ht="13.5" hidden="1" x14ac:dyDescent="0.45">
      <c r="D2133" s="18"/>
      <c r="E2133" s="18"/>
      <c r="F2133" s="19"/>
      <c r="N2133" s="47"/>
    </row>
    <row r="2134" spans="4:14" s="20" customFormat="1" ht="13.5" hidden="1" x14ac:dyDescent="0.45">
      <c r="D2134" s="18"/>
      <c r="E2134" s="18"/>
      <c r="F2134" s="19"/>
      <c r="N2134" s="47"/>
    </row>
    <row r="2135" spans="4:14" s="20" customFormat="1" ht="13.5" hidden="1" x14ac:dyDescent="0.45">
      <c r="D2135" s="18"/>
      <c r="E2135" s="18"/>
      <c r="F2135" s="19"/>
      <c r="N2135" s="47"/>
    </row>
    <row r="2136" spans="4:14" s="20" customFormat="1" ht="13.5" hidden="1" x14ac:dyDescent="0.45">
      <c r="D2136" s="18"/>
      <c r="E2136" s="18"/>
      <c r="F2136" s="19"/>
      <c r="N2136" s="47"/>
    </row>
    <row r="2137" spans="4:14" s="20" customFormat="1" ht="13.5" hidden="1" x14ac:dyDescent="0.45">
      <c r="D2137" s="18"/>
      <c r="E2137" s="18"/>
      <c r="F2137" s="19"/>
      <c r="N2137" s="47"/>
    </row>
    <row r="2138" spans="4:14" s="20" customFormat="1" ht="13.5" hidden="1" x14ac:dyDescent="0.45">
      <c r="D2138" s="18"/>
      <c r="E2138" s="18"/>
      <c r="F2138" s="19"/>
      <c r="N2138" s="47"/>
    </row>
    <row r="2139" spans="4:14" s="20" customFormat="1" ht="13.5" hidden="1" x14ac:dyDescent="0.45">
      <c r="D2139" s="18"/>
      <c r="E2139" s="18"/>
      <c r="F2139" s="19"/>
      <c r="N2139" s="47"/>
    </row>
    <row r="2140" spans="4:14" s="20" customFormat="1" ht="13.5" hidden="1" x14ac:dyDescent="0.45">
      <c r="D2140" s="18"/>
      <c r="E2140" s="18"/>
      <c r="F2140" s="19"/>
      <c r="N2140" s="47"/>
    </row>
    <row r="2141" spans="4:14" s="20" customFormat="1" ht="13.5" hidden="1" x14ac:dyDescent="0.45">
      <c r="D2141" s="18"/>
      <c r="E2141" s="18"/>
      <c r="F2141" s="19"/>
      <c r="N2141" s="47"/>
    </row>
    <row r="2142" spans="4:14" s="20" customFormat="1" ht="13.5" hidden="1" x14ac:dyDescent="0.45">
      <c r="D2142" s="18"/>
      <c r="E2142" s="18"/>
      <c r="F2142" s="19"/>
      <c r="N2142" s="47"/>
    </row>
    <row r="2143" spans="4:14" s="20" customFormat="1" ht="13.5" hidden="1" x14ac:dyDescent="0.45">
      <c r="D2143" s="18"/>
      <c r="E2143" s="18"/>
      <c r="F2143" s="19"/>
      <c r="N2143" s="47"/>
    </row>
    <row r="2144" spans="4:14" s="20" customFormat="1" ht="13.5" hidden="1" x14ac:dyDescent="0.45">
      <c r="D2144" s="18"/>
      <c r="E2144" s="18"/>
      <c r="F2144" s="19"/>
      <c r="N2144" s="47"/>
    </row>
    <row r="2145" spans="4:14" s="20" customFormat="1" ht="13.5" hidden="1" x14ac:dyDescent="0.45">
      <c r="D2145" s="18"/>
      <c r="E2145" s="18"/>
      <c r="F2145" s="19"/>
      <c r="N2145" s="47"/>
    </row>
    <row r="2146" spans="4:14" s="20" customFormat="1" ht="13.5" hidden="1" x14ac:dyDescent="0.45">
      <c r="D2146" s="18"/>
      <c r="E2146" s="18"/>
      <c r="F2146" s="19"/>
      <c r="N2146" s="47"/>
    </row>
    <row r="2147" spans="4:14" s="20" customFormat="1" ht="13.5" hidden="1" x14ac:dyDescent="0.45">
      <c r="D2147" s="18"/>
      <c r="E2147" s="18"/>
      <c r="F2147" s="19"/>
      <c r="N2147" s="47"/>
    </row>
    <row r="2148" spans="4:14" s="20" customFormat="1" ht="13.5" hidden="1" x14ac:dyDescent="0.45">
      <c r="D2148" s="18"/>
      <c r="E2148" s="18"/>
      <c r="F2148" s="19"/>
      <c r="N2148" s="47"/>
    </row>
    <row r="2149" spans="4:14" s="20" customFormat="1" ht="13.5" hidden="1" x14ac:dyDescent="0.45">
      <c r="D2149" s="18"/>
      <c r="E2149" s="18"/>
      <c r="F2149" s="19"/>
      <c r="N2149" s="47"/>
    </row>
    <row r="2150" spans="4:14" s="20" customFormat="1" ht="13.5" hidden="1" x14ac:dyDescent="0.45">
      <c r="D2150" s="18"/>
      <c r="E2150" s="18"/>
      <c r="F2150" s="19"/>
      <c r="N2150" s="47"/>
    </row>
    <row r="2151" spans="4:14" s="20" customFormat="1" ht="13.5" hidden="1" x14ac:dyDescent="0.45">
      <c r="D2151" s="18"/>
      <c r="E2151" s="18"/>
      <c r="F2151" s="19"/>
      <c r="N2151" s="47"/>
    </row>
    <row r="2152" spans="4:14" s="20" customFormat="1" ht="13.5" hidden="1" x14ac:dyDescent="0.45">
      <c r="D2152" s="18"/>
      <c r="E2152" s="18"/>
      <c r="F2152" s="19"/>
      <c r="N2152" s="47"/>
    </row>
    <row r="2153" spans="4:14" s="20" customFormat="1" ht="13.5" hidden="1" x14ac:dyDescent="0.45">
      <c r="D2153" s="18"/>
      <c r="E2153" s="18"/>
      <c r="F2153" s="19"/>
      <c r="N2153" s="47"/>
    </row>
    <row r="2154" spans="4:14" s="20" customFormat="1" ht="13.5" hidden="1" x14ac:dyDescent="0.45">
      <c r="D2154" s="18"/>
      <c r="E2154" s="18"/>
      <c r="F2154" s="19"/>
      <c r="N2154" s="47"/>
    </row>
    <row r="2155" spans="4:14" s="20" customFormat="1" ht="13.5" hidden="1" x14ac:dyDescent="0.45">
      <c r="D2155" s="18"/>
      <c r="E2155" s="18"/>
      <c r="F2155" s="19"/>
      <c r="N2155" s="47"/>
    </row>
    <row r="2156" spans="4:14" s="20" customFormat="1" ht="13.5" hidden="1" x14ac:dyDescent="0.45">
      <c r="D2156" s="18"/>
      <c r="E2156" s="18"/>
      <c r="F2156" s="19"/>
      <c r="N2156" s="47"/>
    </row>
    <row r="2157" spans="4:14" s="20" customFormat="1" ht="13.5" hidden="1" x14ac:dyDescent="0.45">
      <c r="D2157" s="18"/>
      <c r="E2157" s="18"/>
      <c r="F2157" s="19"/>
      <c r="N2157" s="47"/>
    </row>
    <row r="2158" spans="4:14" s="20" customFormat="1" ht="13.5" hidden="1" x14ac:dyDescent="0.45">
      <c r="D2158" s="18"/>
      <c r="E2158" s="18"/>
      <c r="F2158" s="19"/>
      <c r="N2158" s="47"/>
    </row>
    <row r="2159" spans="4:14" s="20" customFormat="1" ht="13.5" hidden="1" x14ac:dyDescent="0.45">
      <c r="D2159" s="18"/>
      <c r="E2159" s="18"/>
      <c r="F2159" s="19"/>
      <c r="N2159" s="47"/>
    </row>
    <row r="2160" spans="4:14" s="20" customFormat="1" ht="13.5" hidden="1" x14ac:dyDescent="0.45">
      <c r="D2160" s="18"/>
      <c r="E2160" s="18"/>
      <c r="F2160" s="19"/>
      <c r="N2160" s="47"/>
    </row>
    <row r="2161" spans="4:14" s="20" customFormat="1" ht="13.5" hidden="1" x14ac:dyDescent="0.45">
      <c r="D2161" s="18"/>
      <c r="E2161" s="18"/>
      <c r="F2161" s="19"/>
      <c r="N2161" s="47"/>
    </row>
    <row r="2162" spans="4:14" s="20" customFormat="1" ht="13.5" hidden="1" x14ac:dyDescent="0.45">
      <c r="D2162" s="18"/>
      <c r="E2162" s="18"/>
      <c r="F2162" s="19"/>
      <c r="N2162" s="47"/>
    </row>
    <row r="2163" spans="4:14" s="20" customFormat="1" ht="13.5" hidden="1" x14ac:dyDescent="0.45">
      <c r="D2163" s="18"/>
      <c r="E2163" s="18"/>
      <c r="F2163" s="19"/>
      <c r="N2163" s="47"/>
    </row>
    <row r="2164" spans="4:14" s="20" customFormat="1" ht="13.5" hidden="1" x14ac:dyDescent="0.45">
      <c r="D2164" s="18"/>
      <c r="E2164" s="18"/>
      <c r="F2164" s="19"/>
      <c r="N2164" s="47"/>
    </row>
    <row r="2165" spans="4:14" s="20" customFormat="1" ht="13.5" hidden="1" x14ac:dyDescent="0.45">
      <c r="D2165" s="18"/>
      <c r="E2165" s="18"/>
      <c r="F2165" s="19"/>
      <c r="N2165" s="47"/>
    </row>
    <row r="2166" spans="4:14" s="20" customFormat="1" ht="13.5" hidden="1" x14ac:dyDescent="0.45">
      <c r="D2166" s="18"/>
      <c r="E2166" s="18"/>
      <c r="F2166" s="19"/>
      <c r="N2166" s="47"/>
    </row>
    <row r="2167" spans="4:14" s="20" customFormat="1" ht="13.5" hidden="1" x14ac:dyDescent="0.45">
      <c r="D2167" s="18"/>
      <c r="E2167" s="18"/>
      <c r="F2167" s="19"/>
      <c r="N2167" s="47"/>
    </row>
    <row r="2168" spans="4:14" s="20" customFormat="1" ht="13.5" hidden="1" x14ac:dyDescent="0.45">
      <c r="D2168" s="18"/>
      <c r="E2168" s="18"/>
      <c r="F2168" s="19"/>
      <c r="N2168" s="47"/>
    </row>
    <row r="2169" spans="4:14" s="20" customFormat="1" ht="13.5" hidden="1" x14ac:dyDescent="0.45">
      <c r="D2169" s="18"/>
      <c r="E2169" s="18"/>
      <c r="F2169" s="19"/>
      <c r="N2169" s="47"/>
    </row>
    <row r="2170" spans="4:14" s="20" customFormat="1" ht="13.5" hidden="1" x14ac:dyDescent="0.45">
      <c r="D2170" s="18"/>
      <c r="E2170" s="18"/>
      <c r="F2170" s="19"/>
      <c r="N2170" s="47"/>
    </row>
    <row r="2171" spans="4:14" s="20" customFormat="1" ht="13.5" hidden="1" x14ac:dyDescent="0.45">
      <c r="D2171" s="18"/>
      <c r="E2171" s="18"/>
      <c r="F2171" s="19"/>
      <c r="N2171" s="47"/>
    </row>
    <row r="2172" spans="4:14" s="20" customFormat="1" ht="13.5" hidden="1" x14ac:dyDescent="0.45">
      <c r="D2172" s="18"/>
      <c r="E2172" s="18"/>
      <c r="F2172" s="19"/>
      <c r="N2172" s="47"/>
    </row>
    <row r="2173" spans="4:14" s="20" customFormat="1" ht="13.5" hidden="1" x14ac:dyDescent="0.45">
      <c r="D2173" s="18"/>
      <c r="E2173" s="18"/>
      <c r="F2173" s="19"/>
      <c r="N2173" s="47"/>
    </row>
    <row r="2174" spans="4:14" s="20" customFormat="1" ht="13.5" hidden="1" x14ac:dyDescent="0.45">
      <c r="D2174" s="18"/>
      <c r="E2174" s="18"/>
      <c r="F2174" s="19"/>
      <c r="N2174" s="47"/>
    </row>
    <row r="2175" spans="4:14" s="20" customFormat="1" ht="13.5" hidden="1" x14ac:dyDescent="0.45">
      <c r="D2175" s="18"/>
      <c r="E2175" s="18"/>
      <c r="F2175" s="19"/>
      <c r="N2175" s="47"/>
    </row>
    <row r="2176" spans="4:14" s="20" customFormat="1" ht="13.5" hidden="1" x14ac:dyDescent="0.45">
      <c r="D2176" s="18"/>
      <c r="E2176" s="18"/>
      <c r="F2176" s="19"/>
      <c r="N2176" s="47"/>
    </row>
    <row r="2177" spans="4:14" s="20" customFormat="1" ht="13.5" hidden="1" x14ac:dyDescent="0.45">
      <c r="D2177" s="18"/>
      <c r="E2177" s="18"/>
      <c r="F2177" s="19"/>
      <c r="N2177" s="47"/>
    </row>
    <row r="2178" spans="4:14" s="20" customFormat="1" ht="13.5" hidden="1" x14ac:dyDescent="0.45">
      <c r="D2178" s="18"/>
      <c r="E2178" s="18"/>
      <c r="F2178" s="19"/>
      <c r="N2178" s="47"/>
    </row>
    <row r="2179" spans="4:14" s="20" customFormat="1" ht="13.5" hidden="1" x14ac:dyDescent="0.45">
      <c r="D2179" s="18"/>
      <c r="E2179" s="18"/>
      <c r="F2179" s="19"/>
      <c r="N2179" s="47"/>
    </row>
    <row r="2180" spans="4:14" s="20" customFormat="1" ht="13.5" hidden="1" x14ac:dyDescent="0.45">
      <c r="D2180" s="18"/>
      <c r="E2180" s="18"/>
      <c r="F2180" s="19"/>
      <c r="N2180" s="47"/>
    </row>
    <row r="2181" spans="4:14" s="20" customFormat="1" ht="13.5" hidden="1" x14ac:dyDescent="0.45">
      <c r="D2181" s="18"/>
      <c r="E2181" s="18"/>
      <c r="F2181" s="19"/>
      <c r="N2181" s="47"/>
    </row>
    <row r="2182" spans="4:14" s="20" customFormat="1" ht="13.5" hidden="1" x14ac:dyDescent="0.45">
      <c r="D2182" s="18"/>
      <c r="E2182" s="18"/>
      <c r="F2182" s="19"/>
      <c r="N2182" s="47"/>
    </row>
    <row r="2183" spans="4:14" s="20" customFormat="1" ht="13.5" hidden="1" x14ac:dyDescent="0.45">
      <c r="D2183" s="18"/>
      <c r="E2183" s="18"/>
      <c r="F2183" s="19"/>
      <c r="N2183" s="47"/>
    </row>
    <row r="2184" spans="4:14" s="20" customFormat="1" ht="13.5" hidden="1" x14ac:dyDescent="0.45">
      <c r="D2184" s="18"/>
      <c r="E2184" s="18"/>
      <c r="F2184" s="19"/>
      <c r="N2184" s="47"/>
    </row>
    <row r="2185" spans="4:14" s="20" customFormat="1" ht="13.5" hidden="1" x14ac:dyDescent="0.45">
      <c r="D2185" s="18"/>
      <c r="E2185" s="18"/>
      <c r="F2185" s="19"/>
      <c r="N2185" s="47"/>
    </row>
    <row r="2186" spans="4:14" s="20" customFormat="1" ht="13.5" hidden="1" x14ac:dyDescent="0.45">
      <c r="D2186" s="18"/>
      <c r="E2186" s="18"/>
      <c r="F2186" s="19"/>
      <c r="N2186" s="47"/>
    </row>
    <row r="2187" spans="4:14" s="20" customFormat="1" ht="13.5" hidden="1" x14ac:dyDescent="0.45">
      <c r="D2187" s="18"/>
      <c r="E2187" s="18"/>
      <c r="F2187" s="19"/>
      <c r="N2187" s="47"/>
    </row>
    <row r="2188" spans="4:14" s="20" customFormat="1" ht="13.5" hidden="1" x14ac:dyDescent="0.45">
      <c r="D2188" s="18"/>
      <c r="E2188" s="18"/>
      <c r="F2188" s="19"/>
      <c r="N2188" s="47"/>
    </row>
    <row r="2189" spans="4:14" s="20" customFormat="1" ht="13.5" hidden="1" x14ac:dyDescent="0.45">
      <c r="D2189" s="18"/>
      <c r="E2189" s="18"/>
      <c r="F2189" s="19"/>
      <c r="N2189" s="47"/>
    </row>
    <row r="2190" spans="4:14" s="20" customFormat="1" ht="13.5" hidden="1" x14ac:dyDescent="0.45">
      <c r="D2190" s="18"/>
      <c r="E2190" s="18"/>
      <c r="F2190" s="19"/>
      <c r="N2190" s="47"/>
    </row>
    <row r="2191" spans="4:14" s="20" customFormat="1" ht="13.5" hidden="1" x14ac:dyDescent="0.45">
      <c r="D2191" s="18"/>
      <c r="E2191" s="18"/>
      <c r="F2191" s="19"/>
      <c r="N2191" s="47"/>
    </row>
    <row r="2192" spans="4:14" s="20" customFormat="1" ht="13.5" hidden="1" x14ac:dyDescent="0.45">
      <c r="D2192" s="18"/>
      <c r="E2192" s="18"/>
      <c r="F2192" s="19"/>
      <c r="N2192" s="47"/>
    </row>
    <row r="2193" spans="4:14" s="20" customFormat="1" ht="13.5" hidden="1" x14ac:dyDescent="0.45">
      <c r="D2193" s="18"/>
      <c r="E2193" s="18"/>
      <c r="F2193" s="19"/>
      <c r="N2193" s="47"/>
    </row>
    <row r="2194" spans="4:14" s="20" customFormat="1" ht="13.5" hidden="1" x14ac:dyDescent="0.45">
      <c r="D2194" s="18"/>
      <c r="E2194" s="18"/>
      <c r="F2194" s="19"/>
      <c r="N2194" s="47"/>
    </row>
    <row r="2195" spans="4:14" s="20" customFormat="1" ht="13.5" hidden="1" x14ac:dyDescent="0.45">
      <c r="D2195" s="18"/>
      <c r="E2195" s="18"/>
      <c r="F2195" s="19"/>
      <c r="N2195" s="47"/>
    </row>
    <row r="2196" spans="4:14" s="20" customFormat="1" ht="13.5" hidden="1" x14ac:dyDescent="0.45">
      <c r="D2196" s="18"/>
      <c r="E2196" s="18"/>
      <c r="F2196" s="19"/>
      <c r="N2196" s="47"/>
    </row>
    <row r="2197" spans="4:14" s="20" customFormat="1" ht="13.5" hidden="1" x14ac:dyDescent="0.45">
      <c r="D2197" s="18"/>
      <c r="E2197" s="18"/>
      <c r="F2197" s="19"/>
      <c r="N2197" s="47"/>
    </row>
    <row r="2198" spans="4:14" s="20" customFormat="1" ht="13.5" hidden="1" x14ac:dyDescent="0.45">
      <c r="D2198" s="18"/>
      <c r="E2198" s="18"/>
      <c r="F2198" s="19"/>
      <c r="N2198" s="47"/>
    </row>
    <row r="2199" spans="4:14" s="20" customFormat="1" ht="13.5" hidden="1" x14ac:dyDescent="0.45">
      <c r="D2199" s="18"/>
      <c r="E2199" s="18"/>
      <c r="F2199" s="19"/>
      <c r="N2199" s="47"/>
    </row>
    <row r="2200" spans="4:14" s="20" customFormat="1" ht="13.5" hidden="1" x14ac:dyDescent="0.45">
      <c r="D2200" s="18"/>
      <c r="E2200" s="18"/>
      <c r="F2200" s="19"/>
      <c r="N2200" s="47"/>
    </row>
    <row r="2201" spans="4:14" s="20" customFormat="1" ht="13.5" hidden="1" x14ac:dyDescent="0.45">
      <c r="D2201" s="18"/>
      <c r="E2201" s="18"/>
      <c r="F2201" s="19"/>
      <c r="N2201" s="47"/>
    </row>
    <row r="2202" spans="4:14" s="20" customFormat="1" ht="13.5" hidden="1" x14ac:dyDescent="0.45">
      <c r="D2202" s="18"/>
      <c r="E2202" s="18"/>
      <c r="F2202" s="19"/>
      <c r="N2202" s="47"/>
    </row>
    <row r="2203" spans="4:14" s="20" customFormat="1" ht="13.5" hidden="1" x14ac:dyDescent="0.45">
      <c r="D2203" s="18"/>
      <c r="E2203" s="18"/>
      <c r="F2203" s="19"/>
      <c r="N2203" s="47"/>
    </row>
    <row r="2204" spans="4:14" s="20" customFormat="1" ht="13.5" hidden="1" x14ac:dyDescent="0.45">
      <c r="D2204" s="18"/>
      <c r="E2204" s="18"/>
      <c r="F2204" s="19"/>
      <c r="N2204" s="47"/>
    </row>
    <row r="2205" spans="4:14" s="20" customFormat="1" ht="13.5" hidden="1" x14ac:dyDescent="0.45">
      <c r="D2205" s="18"/>
      <c r="E2205" s="18"/>
      <c r="F2205" s="19"/>
      <c r="N2205" s="47"/>
    </row>
    <row r="2206" spans="4:14" s="20" customFormat="1" ht="13.5" hidden="1" x14ac:dyDescent="0.45">
      <c r="D2206" s="18"/>
      <c r="E2206" s="18"/>
      <c r="F2206" s="19"/>
      <c r="N2206" s="47"/>
    </row>
    <row r="2207" spans="4:14" s="20" customFormat="1" ht="13.5" hidden="1" x14ac:dyDescent="0.45">
      <c r="D2207" s="18"/>
      <c r="E2207" s="18"/>
      <c r="F2207" s="19"/>
      <c r="N2207" s="47"/>
    </row>
    <row r="2208" spans="4:14" s="20" customFormat="1" ht="13.5" hidden="1" x14ac:dyDescent="0.45">
      <c r="D2208" s="18"/>
      <c r="E2208" s="18"/>
      <c r="F2208" s="19"/>
      <c r="N2208" s="47"/>
    </row>
    <row r="2209" spans="4:14" s="20" customFormat="1" ht="13.5" hidden="1" x14ac:dyDescent="0.45">
      <c r="D2209" s="18"/>
      <c r="E2209" s="18"/>
      <c r="F2209" s="19"/>
      <c r="N2209" s="47"/>
    </row>
    <row r="2210" spans="4:14" s="20" customFormat="1" ht="13.5" hidden="1" x14ac:dyDescent="0.45">
      <c r="D2210" s="18"/>
      <c r="E2210" s="18"/>
      <c r="F2210" s="19"/>
      <c r="N2210" s="47"/>
    </row>
    <row r="2211" spans="4:14" s="20" customFormat="1" ht="13.5" hidden="1" x14ac:dyDescent="0.45">
      <c r="D2211" s="18"/>
      <c r="E2211" s="18"/>
      <c r="F2211" s="19"/>
      <c r="N2211" s="47"/>
    </row>
    <row r="2212" spans="4:14" s="20" customFormat="1" ht="13.5" hidden="1" x14ac:dyDescent="0.45">
      <c r="D2212" s="18"/>
      <c r="E2212" s="18"/>
      <c r="F2212" s="19"/>
      <c r="N2212" s="47"/>
    </row>
    <row r="2213" spans="4:14" s="20" customFormat="1" ht="13.5" hidden="1" x14ac:dyDescent="0.45">
      <c r="D2213" s="18"/>
      <c r="E2213" s="18"/>
      <c r="F2213" s="19"/>
      <c r="N2213" s="47"/>
    </row>
    <row r="2214" spans="4:14" s="20" customFormat="1" ht="13.5" hidden="1" x14ac:dyDescent="0.45">
      <c r="D2214" s="18"/>
      <c r="E2214" s="18"/>
      <c r="F2214" s="19"/>
      <c r="N2214" s="47"/>
    </row>
    <row r="2215" spans="4:14" s="20" customFormat="1" ht="13.5" hidden="1" x14ac:dyDescent="0.45">
      <c r="D2215" s="18"/>
      <c r="E2215" s="18"/>
      <c r="F2215" s="19"/>
      <c r="N2215" s="47"/>
    </row>
    <row r="2216" spans="4:14" s="20" customFormat="1" ht="13.5" hidden="1" x14ac:dyDescent="0.45">
      <c r="D2216" s="18"/>
      <c r="E2216" s="18"/>
      <c r="F2216" s="19"/>
      <c r="N2216" s="47"/>
    </row>
    <row r="2217" spans="4:14" s="20" customFormat="1" ht="13.5" hidden="1" x14ac:dyDescent="0.45">
      <c r="D2217" s="18"/>
      <c r="E2217" s="18"/>
      <c r="F2217" s="19"/>
      <c r="N2217" s="47"/>
    </row>
    <row r="2218" spans="4:14" s="20" customFormat="1" ht="13.5" hidden="1" x14ac:dyDescent="0.45">
      <c r="D2218" s="18"/>
      <c r="E2218" s="18"/>
      <c r="F2218" s="19"/>
      <c r="N2218" s="47"/>
    </row>
    <row r="2219" spans="4:14" s="20" customFormat="1" ht="13.5" hidden="1" x14ac:dyDescent="0.45">
      <c r="D2219" s="18"/>
      <c r="E2219" s="18"/>
      <c r="F2219" s="19"/>
      <c r="N2219" s="47"/>
    </row>
    <row r="2220" spans="4:14" s="20" customFormat="1" ht="13.5" hidden="1" x14ac:dyDescent="0.45">
      <c r="D2220" s="18"/>
      <c r="E2220" s="18"/>
      <c r="F2220" s="19"/>
      <c r="N2220" s="47"/>
    </row>
    <row r="2221" spans="4:14" s="20" customFormat="1" ht="13.5" hidden="1" x14ac:dyDescent="0.45">
      <c r="D2221" s="18"/>
      <c r="E2221" s="18"/>
      <c r="F2221" s="19"/>
      <c r="N2221" s="47"/>
    </row>
    <row r="2222" spans="4:14" s="20" customFormat="1" ht="13.5" hidden="1" x14ac:dyDescent="0.45">
      <c r="D2222" s="18"/>
      <c r="E2222" s="18"/>
      <c r="F2222" s="19"/>
      <c r="N2222" s="47"/>
    </row>
    <row r="2223" spans="4:14" s="20" customFormat="1" ht="13.5" hidden="1" x14ac:dyDescent="0.45">
      <c r="D2223" s="18"/>
      <c r="E2223" s="18"/>
      <c r="F2223" s="19"/>
      <c r="N2223" s="47"/>
    </row>
    <row r="2224" spans="4:14" s="20" customFormat="1" ht="13.5" hidden="1" x14ac:dyDescent="0.45">
      <c r="D2224" s="18"/>
      <c r="E2224" s="18"/>
      <c r="F2224" s="19"/>
      <c r="N2224" s="47"/>
    </row>
    <row r="2225" spans="4:14" s="20" customFormat="1" ht="13.5" hidden="1" x14ac:dyDescent="0.45">
      <c r="D2225" s="18"/>
      <c r="E2225" s="18"/>
      <c r="F2225" s="19"/>
      <c r="N2225" s="47"/>
    </row>
    <row r="2226" spans="4:14" s="20" customFormat="1" ht="13.5" hidden="1" x14ac:dyDescent="0.45">
      <c r="D2226" s="18"/>
      <c r="E2226" s="18"/>
      <c r="F2226" s="19"/>
      <c r="N2226" s="47"/>
    </row>
    <row r="2227" spans="4:14" s="20" customFormat="1" ht="13.5" hidden="1" x14ac:dyDescent="0.45">
      <c r="D2227" s="18"/>
      <c r="E2227" s="18"/>
      <c r="F2227" s="19"/>
      <c r="N2227" s="47"/>
    </row>
    <row r="2228" spans="4:14" s="20" customFormat="1" ht="13.5" hidden="1" x14ac:dyDescent="0.45">
      <c r="D2228" s="18"/>
      <c r="E2228" s="18"/>
      <c r="F2228" s="19"/>
      <c r="N2228" s="47"/>
    </row>
    <row r="2229" spans="4:14" s="20" customFormat="1" ht="13.5" hidden="1" x14ac:dyDescent="0.45">
      <c r="D2229" s="18"/>
      <c r="E2229" s="18"/>
      <c r="F2229" s="19"/>
      <c r="N2229" s="47"/>
    </row>
    <row r="2230" spans="4:14" s="20" customFormat="1" ht="13.5" hidden="1" x14ac:dyDescent="0.45">
      <c r="D2230" s="18"/>
      <c r="E2230" s="18"/>
      <c r="F2230" s="19"/>
      <c r="N2230" s="47"/>
    </row>
    <row r="2231" spans="4:14" s="20" customFormat="1" ht="13.5" hidden="1" x14ac:dyDescent="0.45">
      <c r="D2231" s="18"/>
      <c r="E2231" s="18"/>
      <c r="F2231" s="19"/>
      <c r="N2231" s="47"/>
    </row>
    <row r="2232" spans="4:14" s="20" customFormat="1" ht="13.5" hidden="1" x14ac:dyDescent="0.45">
      <c r="D2232" s="18"/>
      <c r="E2232" s="18"/>
      <c r="F2232" s="19"/>
      <c r="N2232" s="47"/>
    </row>
    <row r="2233" spans="4:14" s="20" customFormat="1" ht="13.5" hidden="1" x14ac:dyDescent="0.45">
      <c r="D2233" s="18"/>
      <c r="E2233" s="18"/>
      <c r="F2233" s="19"/>
      <c r="N2233" s="47"/>
    </row>
    <row r="2234" spans="4:14" s="20" customFormat="1" ht="13.5" hidden="1" x14ac:dyDescent="0.45">
      <c r="D2234" s="18"/>
      <c r="E2234" s="18"/>
      <c r="F2234" s="19"/>
      <c r="N2234" s="47"/>
    </row>
    <row r="2235" spans="4:14" s="20" customFormat="1" ht="13.5" hidden="1" x14ac:dyDescent="0.45">
      <c r="D2235" s="18"/>
      <c r="E2235" s="18"/>
      <c r="F2235" s="19"/>
      <c r="N2235" s="47"/>
    </row>
    <row r="2236" spans="4:14" s="20" customFormat="1" ht="13.5" hidden="1" x14ac:dyDescent="0.45">
      <c r="D2236" s="18"/>
      <c r="E2236" s="18"/>
      <c r="F2236" s="19"/>
      <c r="N2236" s="47"/>
    </row>
    <row r="2237" spans="4:14" s="20" customFormat="1" ht="13.5" hidden="1" x14ac:dyDescent="0.45">
      <c r="D2237" s="18"/>
      <c r="E2237" s="18"/>
      <c r="F2237" s="19"/>
      <c r="N2237" s="47"/>
    </row>
    <row r="2238" spans="4:14" s="20" customFormat="1" ht="13.5" hidden="1" x14ac:dyDescent="0.45">
      <c r="D2238" s="18"/>
      <c r="E2238" s="18"/>
      <c r="F2238" s="19"/>
      <c r="N2238" s="47"/>
    </row>
    <row r="2239" spans="4:14" s="20" customFormat="1" ht="13.5" hidden="1" x14ac:dyDescent="0.45">
      <c r="D2239" s="18"/>
      <c r="E2239" s="18"/>
      <c r="F2239" s="19"/>
      <c r="N2239" s="47"/>
    </row>
    <row r="2240" spans="4:14" s="20" customFormat="1" ht="13.5" hidden="1" x14ac:dyDescent="0.45">
      <c r="D2240" s="18"/>
      <c r="E2240" s="18"/>
      <c r="F2240" s="19"/>
      <c r="N2240" s="47"/>
    </row>
    <row r="2241" spans="4:14" s="20" customFormat="1" ht="13.5" hidden="1" x14ac:dyDescent="0.45">
      <c r="D2241" s="18"/>
      <c r="E2241" s="18"/>
      <c r="F2241" s="19"/>
      <c r="N2241" s="47"/>
    </row>
    <row r="2242" spans="4:14" s="20" customFormat="1" ht="13.5" hidden="1" x14ac:dyDescent="0.45">
      <c r="D2242" s="18"/>
      <c r="E2242" s="18"/>
      <c r="F2242" s="19"/>
      <c r="N2242" s="47"/>
    </row>
    <row r="2243" spans="4:14" s="20" customFormat="1" ht="13.5" hidden="1" x14ac:dyDescent="0.45">
      <c r="D2243" s="18"/>
      <c r="E2243" s="18"/>
      <c r="F2243" s="19"/>
      <c r="N2243" s="47"/>
    </row>
    <row r="2244" spans="4:14" s="20" customFormat="1" ht="13.5" hidden="1" x14ac:dyDescent="0.45">
      <c r="D2244" s="18"/>
      <c r="E2244" s="18"/>
      <c r="F2244" s="19"/>
      <c r="N2244" s="47"/>
    </row>
    <row r="2245" spans="4:14" s="20" customFormat="1" ht="13.5" hidden="1" x14ac:dyDescent="0.45">
      <c r="D2245" s="18"/>
      <c r="E2245" s="18"/>
      <c r="F2245" s="19"/>
      <c r="N2245" s="47"/>
    </row>
    <row r="2246" spans="4:14" s="20" customFormat="1" ht="13.5" hidden="1" x14ac:dyDescent="0.45">
      <c r="D2246" s="18"/>
      <c r="E2246" s="18"/>
      <c r="F2246" s="19"/>
      <c r="N2246" s="47"/>
    </row>
    <row r="2247" spans="4:14" s="20" customFormat="1" ht="13.5" hidden="1" x14ac:dyDescent="0.45">
      <c r="D2247" s="18"/>
      <c r="E2247" s="18"/>
      <c r="F2247" s="19"/>
      <c r="N2247" s="47"/>
    </row>
    <row r="2248" spans="4:14" s="20" customFormat="1" ht="13.5" hidden="1" x14ac:dyDescent="0.45">
      <c r="D2248" s="18"/>
      <c r="E2248" s="18"/>
      <c r="F2248" s="19"/>
      <c r="N2248" s="47"/>
    </row>
    <row r="2249" spans="4:14" s="20" customFormat="1" ht="13.5" hidden="1" x14ac:dyDescent="0.45">
      <c r="D2249" s="18"/>
      <c r="E2249" s="18"/>
      <c r="F2249" s="19"/>
      <c r="N2249" s="47"/>
    </row>
    <row r="2250" spans="4:14" s="20" customFormat="1" ht="13.5" hidden="1" x14ac:dyDescent="0.45">
      <c r="D2250" s="18"/>
      <c r="E2250" s="18"/>
      <c r="F2250" s="19"/>
      <c r="N2250" s="47"/>
    </row>
    <row r="2251" spans="4:14" s="20" customFormat="1" ht="13.5" hidden="1" x14ac:dyDescent="0.45">
      <c r="D2251" s="18"/>
      <c r="E2251" s="18"/>
      <c r="F2251" s="19"/>
      <c r="N2251" s="47"/>
    </row>
    <row r="2252" spans="4:14" s="20" customFormat="1" ht="13.5" hidden="1" x14ac:dyDescent="0.45">
      <c r="D2252" s="18"/>
      <c r="E2252" s="18"/>
      <c r="F2252" s="19"/>
      <c r="N2252" s="47"/>
    </row>
    <row r="2253" spans="4:14" s="20" customFormat="1" ht="13.5" hidden="1" x14ac:dyDescent="0.45">
      <c r="D2253" s="18"/>
      <c r="E2253" s="18"/>
      <c r="F2253" s="19"/>
      <c r="N2253" s="47"/>
    </row>
    <row r="2254" spans="4:14" s="20" customFormat="1" ht="13.5" hidden="1" x14ac:dyDescent="0.45">
      <c r="D2254" s="18"/>
      <c r="E2254" s="18"/>
      <c r="F2254" s="19"/>
      <c r="N2254" s="47"/>
    </row>
    <row r="2255" spans="4:14" s="20" customFormat="1" ht="13.5" hidden="1" x14ac:dyDescent="0.45">
      <c r="D2255" s="18"/>
      <c r="E2255" s="18"/>
      <c r="F2255" s="19"/>
      <c r="N2255" s="47"/>
    </row>
    <row r="2256" spans="4:14" s="20" customFormat="1" ht="13.5" hidden="1" x14ac:dyDescent="0.45">
      <c r="D2256" s="18"/>
      <c r="E2256" s="18"/>
      <c r="F2256" s="19"/>
      <c r="N2256" s="47"/>
    </row>
    <row r="2257" spans="4:14" s="20" customFormat="1" ht="13.5" hidden="1" x14ac:dyDescent="0.45">
      <c r="D2257" s="18"/>
      <c r="E2257" s="18"/>
      <c r="F2257" s="19"/>
      <c r="N2257" s="47"/>
    </row>
    <row r="2258" spans="4:14" s="20" customFormat="1" ht="13.5" hidden="1" x14ac:dyDescent="0.45">
      <c r="D2258" s="18"/>
      <c r="E2258" s="18"/>
      <c r="F2258" s="19"/>
      <c r="N2258" s="47"/>
    </row>
    <row r="2259" spans="4:14" s="20" customFormat="1" ht="13.5" hidden="1" x14ac:dyDescent="0.45">
      <c r="D2259" s="18"/>
      <c r="E2259" s="18"/>
      <c r="F2259" s="19"/>
      <c r="N2259" s="47"/>
    </row>
    <row r="2260" spans="4:14" s="20" customFormat="1" ht="13.5" hidden="1" x14ac:dyDescent="0.45">
      <c r="D2260" s="18"/>
      <c r="E2260" s="18"/>
      <c r="F2260" s="19"/>
      <c r="N2260" s="47"/>
    </row>
    <row r="2261" spans="4:14" s="20" customFormat="1" ht="13.5" hidden="1" x14ac:dyDescent="0.45">
      <c r="D2261" s="18"/>
      <c r="E2261" s="18"/>
      <c r="F2261" s="19"/>
      <c r="N2261" s="47"/>
    </row>
    <row r="2262" spans="4:14" s="20" customFormat="1" ht="13.5" hidden="1" x14ac:dyDescent="0.45">
      <c r="D2262" s="18"/>
      <c r="E2262" s="18"/>
      <c r="F2262" s="19"/>
      <c r="N2262" s="47"/>
    </row>
    <row r="2263" spans="4:14" s="20" customFormat="1" ht="13.5" hidden="1" x14ac:dyDescent="0.45">
      <c r="D2263" s="18"/>
      <c r="E2263" s="18"/>
      <c r="F2263" s="19"/>
      <c r="N2263" s="47"/>
    </row>
    <row r="2264" spans="4:14" s="20" customFormat="1" ht="13.5" hidden="1" x14ac:dyDescent="0.45">
      <c r="D2264" s="18"/>
      <c r="E2264" s="18"/>
      <c r="F2264" s="19"/>
      <c r="N2264" s="47"/>
    </row>
    <row r="2265" spans="4:14" s="20" customFormat="1" ht="13.5" hidden="1" x14ac:dyDescent="0.45">
      <c r="D2265" s="18"/>
      <c r="E2265" s="18"/>
      <c r="F2265" s="19"/>
      <c r="N2265" s="47"/>
    </row>
    <row r="2266" spans="4:14" s="20" customFormat="1" ht="13.5" hidden="1" x14ac:dyDescent="0.45">
      <c r="D2266" s="18"/>
      <c r="E2266" s="18"/>
      <c r="F2266" s="19"/>
      <c r="N2266" s="47"/>
    </row>
    <row r="2267" spans="4:14" s="20" customFormat="1" ht="13.5" hidden="1" x14ac:dyDescent="0.45">
      <c r="D2267" s="18"/>
      <c r="E2267" s="18"/>
      <c r="F2267" s="19"/>
      <c r="N2267" s="47"/>
    </row>
    <row r="2268" spans="4:14" s="20" customFormat="1" ht="13.5" hidden="1" x14ac:dyDescent="0.45">
      <c r="D2268" s="18"/>
      <c r="E2268" s="18"/>
      <c r="F2268" s="19"/>
      <c r="N2268" s="47"/>
    </row>
    <row r="2269" spans="4:14" s="20" customFormat="1" ht="13.5" hidden="1" x14ac:dyDescent="0.45">
      <c r="D2269" s="18"/>
      <c r="E2269" s="18"/>
      <c r="F2269" s="19"/>
      <c r="N2269" s="47"/>
    </row>
    <row r="2270" spans="4:14" s="20" customFormat="1" ht="13.5" hidden="1" x14ac:dyDescent="0.45">
      <c r="D2270" s="18"/>
      <c r="E2270" s="18"/>
      <c r="F2270" s="19"/>
      <c r="N2270" s="47"/>
    </row>
    <row r="2271" spans="4:14" s="20" customFormat="1" ht="13.5" hidden="1" x14ac:dyDescent="0.45">
      <c r="D2271" s="18"/>
      <c r="E2271" s="18"/>
      <c r="F2271" s="19"/>
      <c r="N2271" s="47"/>
    </row>
    <row r="2272" spans="4:14" s="20" customFormat="1" ht="13.5" hidden="1" x14ac:dyDescent="0.45">
      <c r="D2272" s="18"/>
      <c r="E2272" s="18"/>
      <c r="F2272" s="19"/>
      <c r="N2272" s="47"/>
    </row>
    <row r="2273" spans="4:14" s="20" customFormat="1" ht="13.5" hidden="1" x14ac:dyDescent="0.45">
      <c r="D2273" s="18"/>
      <c r="E2273" s="18"/>
      <c r="F2273" s="19"/>
      <c r="N2273" s="47"/>
    </row>
    <row r="2274" spans="4:14" s="20" customFormat="1" ht="13.5" hidden="1" x14ac:dyDescent="0.45">
      <c r="D2274" s="18"/>
      <c r="E2274" s="18"/>
      <c r="F2274" s="19"/>
      <c r="N2274" s="47"/>
    </row>
    <row r="2275" spans="4:14" s="20" customFormat="1" ht="13.5" hidden="1" x14ac:dyDescent="0.45">
      <c r="D2275" s="18"/>
      <c r="E2275" s="18"/>
      <c r="F2275" s="19"/>
      <c r="N2275" s="47"/>
    </row>
    <row r="2276" spans="4:14" s="20" customFormat="1" ht="13.5" hidden="1" x14ac:dyDescent="0.45">
      <c r="D2276" s="18"/>
      <c r="E2276" s="18"/>
      <c r="F2276" s="19"/>
      <c r="N2276" s="47"/>
    </row>
    <row r="2277" spans="4:14" s="20" customFormat="1" ht="13.5" hidden="1" x14ac:dyDescent="0.45">
      <c r="D2277" s="18"/>
      <c r="E2277" s="18"/>
      <c r="F2277" s="19"/>
      <c r="N2277" s="47"/>
    </row>
    <row r="2278" spans="4:14" s="20" customFormat="1" ht="13.5" hidden="1" x14ac:dyDescent="0.45">
      <c r="D2278" s="18"/>
      <c r="E2278" s="18"/>
      <c r="F2278" s="19"/>
      <c r="N2278" s="47"/>
    </row>
    <row r="2279" spans="4:14" s="20" customFormat="1" ht="13.5" hidden="1" x14ac:dyDescent="0.45">
      <c r="D2279" s="18"/>
      <c r="E2279" s="18"/>
      <c r="F2279" s="19"/>
      <c r="N2279" s="47"/>
    </row>
    <row r="2280" spans="4:14" s="20" customFormat="1" ht="13.5" hidden="1" x14ac:dyDescent="0.45">
      <c r="D2280" s="18"/>
      <c r="E2280" s="18"/>
      <c r="F2280" s="19"/>
      <c r="N2280" s="47"/>
    </row>
    <row r="2281" spans="4:14" s="20" customFormat="1" ht="13.5" hidden="1" x14ac:dyDescent="0.45">
      <c r="D2281" s="18"/>
      <c r="E2281" s="18"/>
      <c r="F2281" s="19"/>
      <c r="N2281" s="47"/>
    </row>
    <row r="2282" spans="4:14" s="20" customFormat="1" ht="13.5" hidden="1" x14ac:dyDescent="0.45">
      <c r="D2282" s="18"/>
      <c r="E2282" s="18"/>
      <c r="F2282" s="19"/>
      <c r="N2282" s="47"/>
    </row>
    <row r="2283" spans="4:14" s="20" customFormat="1" ht="13.5" hidden="1" x14ac:dyDescent="0.45">
      <c r="D2283" s="18"/>
      <c r="E2283" s="18"/>
      <c r="F2283" s="19"/>
      <c r="N2283" s="47"/>
    </row>
    <row r="2284" spans="4:14" s="20" customFormat="1" ht="13.5" hidden="1" x14ac:dyDescent="0.45">
      <c r="D2284" s="18"/>
      <c r="E2284" s="18"/>
      <c r="F2284" s="19"/>
      <c r="N2284" s="47"/>
    </row>
    <row r="2285" spans="4:14" s="20" customFormat="1" ht="13.5" hidden="1" x14ac:dyDescent="0.45">
      <c r="D2285" s="18"/>
      <c r="E2285" s="18"/>
      <c r="F2285" s="19"/>
      <c r="N2285" s="47"/>
    </row>
    <row r="2286" spans="4:14" s="20" customFormat="1" ht="13.5" hidden="1" x14ac:dyDescent="0.45">
      <c r="D2286" s="18"/>
      <c r="E2286" s="18"/>
      <c r="F2286" s="19"/>
      <c r="N2286" s="47"/>
    </row>
    <row r="2287" spans="4:14" s="20" customFormat="1" ht="13.5" hidden="1" x14ac:dyDescent="0.45">
      <c r="D2287" s="18"/>
      <c r="E2287" s="18"/>
      <c r="F2287" s="19"/>
      <c r="N2287" s="47"/>
    </row>
    <row r="2288" spans="4:14" s="20" customFormat="1" ht="13.5" hidden="1" x14ac:dyDescent="0.45">
      <c r="D2288" s="18"/>
      <c r="E2288" s="18"/>
      <c r="F2288" s="19"/>
      <c r="N2288" s="47"/>
    </row>
    <row r="2289" spans="4:14" s="20" customFormat="1" ht="13.5" hidden="1" x14ac:dyDescent="0.45">
      <c r="D2289" s="18"/>
      <c r="E2289" s="18"/>
      <c r="F2289" s="19"/>
      <c r="N2289" s="47"/>
    </row>
    <row r="2290" spans="4:14" s="20" customFormat="1" ht="13.5" hidden="1" x14ac:dyDescent="0.45">
      <c r="D2290" s="18"/>
      <c r="E2290" s="18"/>
      <c r="F2290" s="19"/>
      <c r="N2290" s="47"/>
    </row>
    <row r="2291" spans="4:14" s="20" customFormat="1" ht="13.5" hidden="1" x14ac:dyDescent="0.45">
      <c r="D2291" s="18"/>
      <c r="E2291" s="18"/>
      <c r="F2291" s="19"/>
      <c r="N2291" s="47"/>
    </row>
    <row r="2292" spans="4:14" s="20" customFormat="1" ht="13.5" hidden="1" x14ac:dyDescent="0.45">
      <c r="D2292" s="18"/>
      <c r="E2292" s="18"/>
      <c r="F2292" s="19"/>
      <c r="N2292" s="47"/>
    </row>
    <row r="2293" spans="4:14" s="20" customFormat="1" ht="13.5" hidden="1" x14ac:dyDescent="0.45">
      <c r="D2293" s="18"/>
      <c r="E2293" s="18"/>
      <c r="F2293" s="19"/>
      <c r="N2293" s="47"/>
    </row>
    <row r="2294" spans="4:14" s="20" customFormat="1" ht="13.5" hidden="1" x14ac:dyDescent="0.45">
      <c r="D2294" s="18"/>
      <c r="E2294" s="18"/>
      <c r="F2294" s="19"/>
      <c r="N2294" s="47"/>
    </row>
    <row r="2295" spans="4:14" s="20" customFormat="1" ht="13.5" hidden="1" x14ac:dyDescent="0.45">
      <c r="D2295" s="18"/>
      <c r="E2295" s="18"/>
      <c r="F2295" s="19"/>
      <c r="N2295" s="47"/>
    </row>
    <row r="2296" spans="4:14" s="20" customFormat="1" ht="13.5" hidden="1" x14ac:dyDescent="0.45">
      <c r="D2296" s="18"/>
      <c r="E2296" s="18"/>
      <c r="F2296" s="19"/>
      <c r="N2296" s="47"/>
    </row>
    <row r="2297" spans="4:14" s="20" customFormat="1" ht="13.5" hidden="1" x14ac:dyDescent="0.45">
      <c r="D2297" s="18"/>
      <c r="E2297" s="18"/>
      <c r="F2297" s="19"/>
      <c r="N2297" s="47"/>
    </row>
    <row r="2298" spans="4:14" s="20" customFormat="1" ht="13.5" hidden="1" x14ac:dyDescent="0.45">
      <c r="D2298" s="18"/>
      <c r="E2298" s="18"/>
      <c r="F2298" s="19"/>
      <c r="N2298" s="47"/>
    </row>
    <row r="2299" spans="4:14" s="20" customFormat="1" ht="13.5" hidden="1" x14ac:dyDescent="0.45">
      <c r="D2299" s="18"/>
      <c r="E2299" s="18"/>
      <c r="F2299" s="19"/>
      <c r="N2299" s="47"/>
    </row>
    <row r="2300" spans="4:14" s="20" customFormat="1" ht="13.5" hidden="1" x14ac:dyDescent="0.45">
      <c r="D2300" s="18"/>
      <c r="E2300" s="18"/>
      <c r="F2300" s="19"/>
      <c r="N2300" s="47"/>
    </row>
    <row r="2301" spans="4:14" s="20" customFormat="1" ht="13.5" hidden="1" x14ac:dyDescent="0.45">
      <c r="D2301" s="18"/>
      <c r="E2301" s="18"/>
      <c r="F2301" s="19"/>
      <c r="N2301" s="47"/>
    </row>
    <row r="2302" spans="4:14" s="20" customFormat="1" ht="13.5" hidden="1" x14ac:dyDescent="0.45">
      <c r="D2302" s="18"/>
      <c r="E2302" s="18"/>
      <c r="F2302" s="19"/>
      <c r="N2302" s="47"/>
    </row>
    <row r="2303" spans="4:14" s="20" customFormat="1" ht="13.5" hidden="1" x14ac:dyDescent="0.45">
      <c r="D2303" s="18"/>
      <c r="E2303" s="18"/>
      <c r="F2303" s="19"/>
      <c r="N2303" s="47"/>
    </row>
    <row r="2304" spans="4:14" s="20" customFormat="1" ht="13.5" hidden="1" x14ac:dyDescent="0.45">
      <c r="D2304" s="18"/>
      <c r="E2304" s="18"/>
      <c r="F2304" s="19"/>
      <c r="N2304" s="47"/>
    </row>
    <row r="2305" spans="4:14" s="20" customFormat="1" ht="13.5" hidden="1" x14ac:dyDescent="0.45">
      <c r="D2305" s="18"/>
      <c r="E2305" s="18"/>
      <c r="F2305" s="19"/>
      <c r="N2305" s="47"/>
    </row>
    <row r="2306" spans="4:14" s="20" customFormat="1" ht="13.5" hidden="1" x14ac:dyDescent="0.45">
      <c r="D2306" s="18"/>
      <c r="E2306" s="18"/>
      <c r="F2306" s="19"/>
      <c r="N2306" s="47"/>
    </row>
    <row r="2307" spans="4:14" s="20" customFormat="1" ht="13.5" hidden="1" x14ac:dyDescent="0.45">
      <c r="D2307" s="18"/>
      <c r="E2307" s="18"/>
      <c r="F2307" s="19"/>
      <c r="N2307" s="47"/>
    </row>
    <row r="2308" spans="4:14" s="20" customFormat="1" ht="13.5" hidden="1" x14ac:dyDescent="0.45">
      <c r="D2308" s="18"/>
      <c r="E2308" s="18"/>
      <c r="F2308" s="19"/>
      <c r="N2308" s="47"/>
    </row>
    <row r="2309" spans="4:14" s="20" customFormat="1" ht="13.5" hidden="1" x14ac:dyDescent="0.45">
      <c r="D2309" s="18"/>
      <c r="E2309" s="18"/>
      <c r="F2309" s="19"/>
      <c r="N2309" s="47"/>
    </row>
    <row r="2310" spans="4:14" s="20" customFormat="1" ht="13.5" hidden="1" x14ac:dyDescent="0.45">
      <c r="D2310" s="18"/>
      <c r="E2310" s="18"/>
      <c r="F2310" s="19"/>
      <c r="N2310" s="47"/>
    </row>
    <row r="2311" spans="4:14" s="20" customFormat="1" ht="13.5" hidden="1" x14ac:dyDescent="0.45">
      <c r="D2311" s="18"/>
      <c r="E2311" s="18"/>
      <c r="F2311" s="19"/>
      <c r="N2311" s="47"/>
    </row>
    <row r="2312" spans="4:14" s="20" customFormat="1" ht="13.5" hidden="1" x14ac:dyDescent="0.45">
      <c r="D2312" s="18"/>
      <c r="E2312" s="18"/>
      <c r="F2312" s="19"/>
      <c r="N2312" s="47"/>
    </row>
    <row r="2313" spans="4:14" s="20" customFormat="1" ht="13.5" hidden="1" x14ac:dyDescent="0.45">
      <c r="D2313" s="18"/>
      <c r="E2313" s="18"/>
      <c r="F2313" s="19"/>
      <c r="N2313" s="47"/>
    </row>
    <row r="2314" spans="4:14" s="20" customFormat="1" ht="13.5" hidden="1" x14ac:dyDescent="0.45">
      <c r="D2314" s="18"/>
      <c r="E2314" s="18"/>
      <c r="F2314" s="19"/>
      <c r="N2314" s="47"/>
    </row>
    <row r="2315" spans="4:14" s="20" customFormat="1" ht="13.5" hidden="1" x14ac:dyDescent="0.45">
      <c r="D2315" s="18"/>
      <c r="E2315" s="18"/>
      <c r="F2315" s="19"/>
      <c r="N2315" s="47"/>
    </row>
    <row r="2316" spans="4:14" s="20" customFormat="1" ht="13.5" hidden="1" x14ac:dyDescent="0.45">
      <c r="D2316" s="18"/>
      <c r="E2316" s="18"/>
      <c r="F2316" s="19"/>
      <c r="N2316" s="47"/>
    </row>
    <row r="2317" spans="4:14" s="20" customFormat="1" ht="13.5" hidden="1" x14ac:dyDescent="0.45">
      <c r="D2317" s="18"/>
      <c r="E2317" s="18"/>
      <c r="F2317" s="19"/>
      <c r="N2317" s="47"/>
    </row>
    <row r="2318" spans="4:14" s="20" customFormat="1" ht="13.5" hidden="1" x14ac:dyDescent="0.45">
      <c r="D2318" s="18"/>
      <c r="E2318" s="18"/>
      <c r="F2318" s="19"/>
      <c r="N2318" s="47"/>
    </row>
    <row r="2319" spans="4:14" s="20" customFormat="1" ht="13.5" hidden="1" x14ac:dyDescent="0.45">
      <c r="D2319" s="18"/>
      <c r="E2319" s="18"/>
      <c r="F2319" s="19"/>
      <c r="N2319" s="47"/>
    </row>
    <row r="2320" spans="4:14" s="20" customFormat="1" ht="13.5" hidden="1" x14ac:dyDescent="0.45">
      <c r="D2320" s="18"/>
      <c r="E2320" s="18"/>
      <c r="F2320" s="19"/>
      <c r="N2320" s="47"/>
    </row>
    <row r="2321" spans="4:14" s="20" customFormat="1" ht="13.5" hidden="1" x14ac:dyDescent="0.45">
      <c r="D2321" s="18"/>
      <c r="E2321" s="18"/>
      <c r="F2321" s="19"/>
      <c r="N2321" s="47"/>
    </row>
    <row r="2322" spans="4:14" s="20" customFormat="1" ht="13.5" hidden="1" x14ac:dyDescent="0.45">
      <c r="D2322" s="18"/>
      <c r="E2322" s="18"/>
      <c r="F2322" s="19"/>
      <c r="N2322" s="47"/>
    </row>
    <row r="2323" spans="4:14" s="20" customFormat="1" ht="13.5" hidden="1" x14ac:dyDescent="0.45">
      <c r="D2323" s="18"/>
      <c r="E2323" s="18"/>
      <c r="F2323" s="19"/>
      <c r="N2323" s="47"/>
    </row>
    <row r="2324" spans="4:14" s="20" customFormat="1" ht="13.5" hidden="1" x14ac:dyDescent="0.45">
      <c r="D2324" s="18"/>
      <c r="E2324" s="18"/>
      <c r="F2324" s="19"/>
      <c r="N2324" s="47"/>
    </row>
    <row r="2325" spans="4:14" s="20" customFormat="1" ht="13.5" hidden="1" x14ac:dyDescent="0.45">
      <c r="D2325" s="18"/>
      <c r="E2325" s="18"/>
      <c r="F2325" s="19"/>
      <c r="N2325" s="47"/>
    </row>
    <row r="2326" spans="4:14" s="20" customFormat="1" ht="13.5" hidden="1" x14ac:dyDescent="0.45">
      <c r="D2326" s="18"/>
      <c r="E2326" s="18"/>
      <c r="F2326" s="19"/>
      <c r="N2326" s="47"/>
    </row>
    <row r="2327" spans="4:14" s="20" customFormat="1" ht="13.5" hidden="1" x14ac:dyDescent="0.45">
      <c r="D2327" s="18"/>
      <c r="E2327" s="18"/>
      <c r="F2327" s="19"/>
      <c r="N2327" s="47"/>
    </row>
    <row r="2328" spans="4:14" s="20" customFormat="1" ht="13.5" hidden="1" x14ac:dyDescent="0.45">
      <c r="D2328" s="18"/>
      <c r="E2328" s="18"/>
      <c r="F2328" s="19"/>
      <c r="N2328" s="47"/>
    </row>
    <row r="2329" spans="4:14" s="20" customFormat="1" ht="13.5" hidden="1" x14ac:dyDescent="0.45">
      <c r="D2329" s="18"/>
      <c r="E2329" s="18"/>
      <c r="F2329" s="19"/>
      <c r="N2329" s="47"/>
    </row>
    <row r="2330" spans="4:14" s="20" customFormat="1" ht="13.5" hidden="1" x14ac:dyDescent="0.45">
      <c r="D2330" s="18"/>
      <c r="E2330" s="18"/>
      <c r="F2330" s="19"/>
      <c r="N2330" s="47"/>
    </row>
    <row r="2331" spans="4:14" s="20" customFormat="1" ht="13.5" hidden="1" x14ac:dyDescent="0.45">
      <c r="D2331" s="18"/>
      <c r="E2331" s="18"/>
      <c r="F2331" s="19"/>
      <c r="N2331" s="47"/>
    </row>
    <row r="2332" spans="4:14" s="20" customFormat="1" ht="13.5" hidden="1" x14ac:dyDescent="0.45">
      <c r="D2332" s="18"/>
      <c r="E2332" s="18"/>
      <c r="F2332" s="19"/>
      <c r="N2332" s="47"/>
    </row>
    <row r="2333" spans="4:14" s="20" customFormat="1" ht="13.5" hidden="1" x14ac:dyDescent="0.45">
      <c r="D2333" s="18"/>
      <c r="E2333" s="18"/>
      <c r="F2333" s="19"/>
      <c r="N2333" s="47"/>
    </row>
    <row r="2334" spans="4:14" s="20" customFormat="1" ht="13.5" hidden="1" x14ac:dyDescent="0.45">
      <c r="D2334" s="18"/>
      <c r="E2334" s="18"/>
      <c r="F2334" s="19"/>
      <c r="N2334" s="47"/>
    </row>
    <row r="2335" spans="4:14" s="20" customFormat="1" ht="13.5" hidden="1" x14ac:dyDescent="0.45">
      <c r="D2335" s="18"/>
      <c r="E2335" s="18"/>
      <c r="F2335" s="19"/>
      <c r="N2335" s="47"/>
    </row>
    <row r="2336" spans="4:14" s="20" customFormat="1" ht="13.5" hidden="1" x14ac:dyDescent="0.45">
      <c r="D2336" s="18"/>
      <c r="E2336" s="18"/>
      <c r="F2336" s="19"/>
      <c r="N2336" s="47"/>
    </row>
    <row r="2337" spans="4:14" s="20" customFormat="1" ht="13.5" hidden="1" x14ac:dyDescent="0.45">
      <c r="D2337" s="18"/>
      <c r="E2337" s="18"/>
      <c r="F2337" s="19"/>
      <c r="N2337" s="47"/>
    </row>
    <row r="2338" spans="4:14" s="20" customFormat="1" ht="13.5" hidden="1" x14ac:dyDescent="0.45">
      <c r="D2338" s="18"/>
      <c r="E2338" s="18"/>
      <c r="F2338" s="19"/>
      <c r="N2338" s="47"/>
    </row>
    <row r="2339" spans="4:14" s="20" customFormat="1" ht="13.5" hidden="1" x14ac:dyDescent="0.45">
      <c r="D2339" s="18"/>
      <c r="E2339" s="18"/>
      <c r="F2339" s="19"/>
      <c r="N2339" s="47"/>
    </row>
    <row r="2340" spans="4:14" s="20" customFormat="1" ht="13.5" hidden="1" x14ac:dyDescent="0.45">
      <c r="D2340" s="18"/>
      <c r="E2340" s="18"/>
      <c r="F2340" s="19"/>
      <c r="N2340" s="47"/>
    </row>
    <row r="2341" spans="4:14" s="20" customFormat="1" ht="13.5" hidden="1" x14ac:dyDescent="0.45">
      <c r="D2341" s="18"/>
      <c r="E2341" s="18"/>
      <c r="F2341" s="19"/>
      <c r="N2341" s="47"/>
    </row>
    <row r="2342" spans="4:14" s="20" customFormat="1" ht="13.5" hidden="1" x14ac:dyDescent="0.45">
      <c r="D2342" s="18"/>
      <c r="E2342" s="18"/>
      <c r="F2342" s="19"/>
      <c r="N2342" s="47"/>
    </row>
    <row r="2343" spans="4:14" s="20" customFormat="1" ht="13.5" hidden="1" x14ac:dyDescent="0.45">
      <c r="D2343" s="18"/>
      <c r="E2343" s="18"/>
      <c r="F2343" s="19"/>
      <c r="N2343" s="47"/>
    </row>
    <row r="2344" spans="4:14" s="20" customFormat="1" ht="13.5" hidden="1" x14ac:dyDescent="0.45">
      <c r="D2344" s="18"/>
      <c r="E2344" s="18"/>
      <c r="F2344" s="19"/>
      <c r="N2344" s="47"/>
    </row>
    <row r="2345" spans="4:14" s="20" customFormat="1" ht="13.5" hidden="1" x14ac:dyDescent="0.45">
      <c r="D2345" s="18"/>
      <c r="E2345" s="18"/>
      <c r="F2345" s="19"/>
      <c r="N2345" s="47"/>
    </row>
    <row r="2346" spans="4:14" s="20" customFormat="1" ht="13.5" hidden="1" x14ac:dyDescent="0.45">
      <c r="D2346" s="18"/>
      <c r="E2346" s="18"/>
      <c r="F2346" s="19"/>
      <c r="N2346" s="47"/>
    </row>
    <row r="2347" spans="4:14" s="20" customFormat="1" ht="13.5" hidden="1" x14ac:dyDescent="0.45">
      <c r="D2347" s="18"/>
      <c r="E2347" s="18"/>
      <c r="F2347" s="19"/>
      <c r="N2347" s="47"/>
    </row>
    <row r="2348" spans="4:14" s="20" customFormat="1" ht="13.5" hidden="1" x14ac:dyDescent="0.45">
      <c r="D2348" s="18"/>
      <c r="E2348" s="18"/>
      <c r="F2348" s="19"/>
      <c r="N2348" s="47"/>
    </row>
    <row r="2349" spans="4:14" s="20" customFormat="1" ht="13.5" hidden="1" x14ac:dyDescent="0.45">
      <c r="D2349" s="18"/>
      <c r="E2349" s="18"/>
      <c r="F2349" s="19"/>
      <c r="N2349" s="47"/>
    </row>
    <row r="2350" spans="4:14" s="20" customFormat="1" ht="13.5" hidden="1" x14ac:dyDescent="0.45">
      <c r="D2350" s="18"/>
      <c r="E2350" s="18"/>
      <c r="F2350" s="19"/>
      <c r="N2350" s="47"/>
    </row>
    <row r="2351" spans="4:14" s="20" customFormat="1" ht="13.5" hidden="1" x14ac:dyDescent="0.45">
      <c r="D2351" s="18"/>
      <c r="E2351" s="18"/>
      <c r="F2351" s="19"/>
      <c r="N2351" s="47"/>
    </row>
    <row r="2352" spans="4:14" s="20" customFormat="1" ht="13.5" hidden="1" x14ac:dyDescent="0.45">
      <c r="D2352" s="18"/>
      <c r="E2352" s="18"/>
      <c r="F2352" s="19"/>
      <c r="N2352" s="47"/>
    </row>
    <row r="2353" spans="4:14" s="20" customFormat="1" ht="13.5" hidden="1" x14ac:dyDescent="0.45">
      <c r="D2353" s="18"/>
      <c r="E2353" s="18"/>
      <c r="F2353" s="19"/>
      <c r="N2353" s="47"/>
    </row>
    <row r="2354" spans="4:14" s="20" customFormat="1" ht="13.5" hidden="1" x14ac:dyDescent="0.45">
      <c r="D2354" s="18"/>
      <c r="E2354" s="18"/>
      <c r="F2354" s="19"/>
      <c r="N2354" s="47"/>
    </row>
    <row r="2355" spans="4:14" s="20" customFormat="1" ht="13.5" hidden="1" x14ac:dyDescent="0.45">
      <c r="D2355" s="18"/>
      <c r="E2355" s="18"/>
      <c r="F2355" s="19"/>
      <c r="N2355" s="47"/>
    </row>
    <row r="2356" spans="4:14" s="20" customFormat="1" ht="13.5" hidden="1" x14ac:dyDescent="0.45">
      <c r="D2356" s="18"/>
      <c r="E2356" s="18"/>
      <c r="F2356" s="19"/>
      <c r="N2356" s="47"/>
    </row>
    <row r="2357" spans="4:14" s="20" customFormat="1" ht="13.5" hidden="1" x14ac:dyDescent="0.45">
      <c r="D2357" s="18"/>
      <c r="E2357" s="18"/>
      <c r="F2357" s="19"/>
      <c r="N2357" s="47"/>
    </row>
    <row r="2358" spans="4:14" s="20" customFormat="1" ht="13.5" hidden="1" x14ac:dyDescent="0.45">
      <c r="D2358" s="18"/>
      <c r="E2358" s="18"/>
      <c r="F2358" s="19"/>
      <c r="N2358" s="47"/>
    </row>
    <row r="2359" spans="4:14" s="20" customFormat="1" ht="13.5" hidden="1" x14ac:dyDescent="0.45">
      <c r="D2359" s="18"/>
      <c r="E2359" s="18"/>
      <c r="F2359" s="19"/>
      <c r="N2359" s="47"/>
    </row>
    <row r="2360" spans="4:14" s="20" customFormat="1" ht="13.5" hidden="1" x14ac:dyDescent="0.45">
      <c r="D2360" s="18"/>
      <c r="E2360" s="18"/>
      <c r="F2360" s="19"/>
      <c r="N2360" s="47"/>
    </row>
    <row r="2361" spans="4:14" s="20" customFormat="1" ht="13.5" hidden="1" x14ac:dyDescent="0.45">
      <c r="D2361" s="18"/>
      <c r="E2361" s="18"/>
      <c r="F2361" s="19"/>
      <c r="N2361" s="47"/>
    </row>
    <row r="2362" spans="4:14" s="20" customFormat="1" ht="13.5" hidden="1" x14ac:dyDescent="0.45">
      <c r="D2362" s="18"/>
      <c r="E2362" s="18"/>
      <c r="F2362" s="19"/>
      <c r="N2362" s="47"/>
    </row>
    <row r="2363" spans="4:14" s="20" customFormat="1" ht="13.5" hidden="1" x14ac:dyDescent="0.45">
      <c r="D2363" s="18"/>
      <c r="E2363" s="18"/>
      <c r="F2363" s="19"/>
      <c r="N2363" s="47"/>
    </row>
    <row r="2364" spans="4:14" s="20" customFormat="1" ht="13.5" hidden="1" x14ac:dyDescent="0.45">
      <c r="D2364" s="18"/>
      <c r="E2364" s="18"/>
      <c r="F2364" s="19"/>
      <c r="N2364" s="47"/>
    </row>
    <row r="2365" spans="4:14" s="20" customFormat="1" ht="13.5" hidden="1" x14ac:dyDescent="0.45">
      <c r="D2365" s="18"/>
      <c r="E2365" s="18"/>
      <c r="F2365" s="19"/>
      <c r="N2365" s="47"/>
    </row>
    <row r="2366" spans="4:14" s="20" customFormat="1" ht="13.5" hidden="1" x14ac:dyDescent="0.45">
      <c r="D2366" s="18"/>
      <c r="E2366" s="18"/>
      <c r="F2366" s="19"/>
      <c r="N2366" s="47"/>
    </row>
    <row r="2367" spans="4:14" s="20" customFormat="1" ht="13.5" hidden="1" x14ac:dyDescent="0.45">
      <c r="D2367" s="18"/>
      <c r="E2367" s="18"/>
      <c r="F2367" s="19"/>
      <c r="N2367" s="47"/>
    </row>
    <row r="2368" spans="4:14" s="20" customFormat="1" ht="13.5" hidden="1" x14ac:dyDescent="0.45">
      <c r="D2368" s="18"/>
      <c r="E2368" s="18"/>
      <c r="F2368" s="19"/>
      <c r="N2368" s="47"/>
    </row>
    <row r="2369" spans="4:14" s="20" customFormat="1" ht="13.5" hidden="1" x14ac:dyDescent="0.45">
      <c r="D2369" s="18"/>
      <c r="E2369" s="18"/>
      <c r="F2369" s="19"/>
      <c r="N2369" s="47"/>
    </row>
    <row r="2370" spans="4:14" s="20" customFormat="1" ht="13.5" hidden="1" x14ac:dyDescent="0.45">
      <c r="D2370" s="18"/>
      <c r="E2370" s="18"/>
      <c r="F2370" s="19"/>
      <c r="N2370" s="47"/>
    </row>
    <row r="2371" spans="4:14" s="20" customFormat="1" ht="13.5" hidden="1" x14ac:dyDescent="0.45">
      <c r="D2371" s="18"/>
      <c r="E2371" s="18"/>
      <c r="F2371" s="19"/>
      <c r="N2371" s="47"/>
    </row>
    <row r="2372" spans="4:14" s="20" customFormat="1" ht="13.5" hidden="1" x14ac:dyDescent="0.45">
      <c r="D2372" s="18"/>
      <c r="E2372" s="18"/>
      <c r="F2372" s="19"/>
      <c r="N2372" s="47"/>
    </row>
    <row r="2373" spans="4:14" s="20" customFormat="1" ht="13.5" hidden="1" x14ac:dyDescent="0.45">
      <c r="D2373" s="18"/>
      <c r="E2373" s="18"/>
      <c r="F2373" s="19"/>
      <c r="N2373" s="47"/>
    </row>
    <row r="2374" spans="4:14" s="20" customFormat="1" ht="13.5" hidden="1" x14ac:dyDescent="0.45">
      <c r="D2374" s="18"/>
      <c r="E2374" s="18"/>
      <c r="F2374" s="19"/>
      <c r="N2374" s="47"/>
    </row>
    <row r="2375" spans="4:14" s="20" customFormat="1" ht="13.5" hidden="1" x14ac:dyDescent="0.45">
      <c r="D2375" s="18"/>
      <c r="E2375" s="18"/>
      <c r="F2375" s="19"/>
      <c r="N2375" s="47"/>
    </row>
    <row r="2376" spans="4:14" s="20" customFormat="1" ht="13.5" hidden="1" x14ac:dyDescent="0.45">
      <c r="D2376" s="18"/>
      <c r="E2376" s="18"/>
      <c r="F2376" s="19"/>
      <c r="N2376" s="47"/>
    </row>
    <row r="2377" spans="4:14" s="20" customFormat="1" ht="13.5" hidden="1" x14ac:dyDescent="0.45">
      <c r="D2377" s="18"/>
      <c r="E2377" s="18"/>
      <c r="F2377" s="19"/>
      <c r="N2377" s="47"/>
    </row>
    <row r="2378" spans="4:14" s="20" customFormat="1" ht="13.5" hidden="1" x14ac:dyDescent="0.45">
      <c r="D2378" s="18"/>
      <c r="E2378" s="18"/>
      <c r="F2378" s="19"/>
      <c r="N2378" s="47"/>
    </row>
    <row r="2379" spans="4:14" s="20" customFormat="1" ht="13.5" hidden="1" x14ac:dyDescent="0.45">
      <c r="D2379" s="18"/>
      <c r="E2379" s="18"/>
      <c r="F2379" s="19"/>
      <c r="N2379" s="47"/>
    </row>
    <row r="2380" spans="4:14" s="20" customFormat="1" ht="13.5" hidden="1" x14ac:dyDescent="0.45">
      <c r="D2380" s="18"/>
      <c r="E2380" s="18"/>
      <c r="F2380" s="19"/>
      <c r="N2380" s="47"/>
    </row>
    <row r="2381" spans="4:14" s="20" customFormat="1" ht="13.5" hidden="1" x14ac:dyDescent="0.45">
      <c r="D2381" s="18"/>
      <c r="E2381" s="18"/>
      <c r="F2381" s="19"/>
      <c r="N2381" s="47"/>
    </row>
    <row r="2382" spans="4:14" s="20" customFormat="1" ht="13.5" hidden="1" x14ac:dyDescent="0.45">
      <c r="D2382" s="18"/>
      <c r="E2382" s="18"/>
      <c r="F2382" s="19"/>
      <c r="N2382" s="47"/>
    </row>
    <row r="2383" spans="4:14" s="20" customFormat="1" ht="13.5" hidden="1" x14ac:dyDescent="0.45">
      <c r="D2383" s="18"/>
      <c r="E2383" s="18"/>
      <c r="F2383" s="19"/>
      <c r="N2383" s="47"/>
    </row>
    <row r="2384" spans="4:14" s="20" customFormat="1" ht="13.5" hidden="1" x14ac:dyDescent="0.45">
      <c r="D2384" s="18"/>
      <c r="E2384" s="18"/>
      <c r="F2384" s="19"/>
      <c r="N2384" s="47"/>
    </row>
    <row r="2385" spans="4:14" s="20" customFormat="1" ht="13.5" hidden="1" x14ac:dyDescent="0.45">
      <c r="D2385" s="18"/>
      <c r="E2385" s="18"/>
      <c r="F2385" s="19"/>
      <c r="N2385" s="47"/>
    </row>
    <row r="2386" spans="4:14" s="20" customFormat="1" ht="13.5" hidden="1" x14ac:dyDescent="0.45">
      <c r="D2386" s="18"/>
      <c r="E2386" s="18"/>
      <c r="F2386" s="19"/>
      <c r="N2386" s="47"/>
    </row>
    <row r="2387" spans="4:14" s="20" customFormat="1" ht="13.5" hidden="1" x14ac:dyDescent="0.45">
      <c r="D2387" s="18"/>
      <c r="E2387" s="18"/>
      <c r="F2387" s="19"/>
      <c r="N2387" s="47"/>
    </row>
    <row r="2388" spans="4:14" s="20" customFormat="1" ht="13.5" hidden="1" x14ac:dyDescent="0.45">
      <c r="D2388" s="18"/>
      <c r="E2388" s="18"/>
      <c r="F2388" s="19"/>
      <c r="N2388" s="47"/>
    </row>
    <row r="2389" spans="4:14" s="20" customFormat="1" ht="13.5" hidden="1" x14ac:dyDescent="0.45">
      <c r="D2389" s="18"/>
      <c r="E2389" s="18"/>
      <c r="F2389" s="19"/>
      <c r="N2389" s="47"/>
    </row>
    <row r="2390" spans="4:14" s="20" customFormat="1" ht="13.5" hidden="1" x14ac:dyDescent="0.45">
      <c r="D2390" s="18"/>
      <c r="E2390" s="18"/>
      <c r="F2390" s="19"/>
      <c r="N2390" s="47"/>
    </row>
    <row r="2391" spans="4:14" s="20" customFormat="1" ht="13.5" hidden="1" x14ac:dyDescent="0.45">
      <c r="D2391" s="18"/>
      <c r="E2391" s="18"/>
      <c r="F2391" s="19"/>
      <c r="N2391" s="47"/>
    </row>
    <row r="2392" spans="4:14" s="20" customFormat="1" ht="13.5" hidden="1" x14ac:dyDescent="0.45">
      <c r="D2392" s="18"/>
      <c r="E2392" s="18"/>
      <c r="F2392" s="19"/>
      <c r="N2392" s="47"/>
    </row>
    <row r="2393" spans="4:14" s="20" customFormat="1" ht="13.5" hidden="1" x14ac:dyDescent="0.45">
      <c r="D2393" s="18"/>
      <c r="E2393" s="18"/>
      <c r="F2393" s="19"/>
      <c r="N2393" s="47"/>
    </row>
    <row r="2394" spans="4:14" s="20" customFormat="1" ht="13.5" hidden="1" x14ac:dyDescent="0.45">
      <c r="D2394" s="18"/>
      <c r="E2394" s="18"/>
      <c r="F2394" s="19"/>
      <c r="N2394" s="47"/>
    </row>
    <row r="2395" spans="4:14" s="20" customFormat="1" ht="13.5" hidden="1" x14ac:dyDescent="0.45">
      <c r="D2395" s="18"/>
      <c r="E2395" s="18"/>
      <c r="F2395" s="19"/>
      <c r="N2395" s="47"/>
    </row>
    <row r="2396" spans="4:14" s="20" customFormat="1" ht="13.5" hidden="1" x14ac:dyDescent="0.45">
      <c r="D2396" s="18"/>
      <c r="E2396" s="18"/>
      <c r="F2396" s="19"/>
      <c r="N2396" s="47"/>
    </row>
    <row r="2397" spans="4:14" s="20" customFormat="1" ht="13.5" hidden="1" x14ac:dyDescent="0.45">
      <c r="D2397" s="18"/>
      <c r="E2397" s="18"/>
      <c r="F2397" s="19"/>
      <c r="N2397" s="47"/>
    </row>
    <row r="2398" spans="4:14" s="20" customFormat="1" ht="13.5" hidden="1" x14ac:dyDescent="0.45">
      <c r="D2398" s="18"/>
      <c r="E2398" s="18"/>
      <c r="F2398" s="19"/>
      <c r="N2398" s="47"/>
    </row>
    <row r="2399" spans="4:14" s="20" customFormat="1" ht="13.5" hidden="1" x14ac:dyDescent="0.45">
      <c r="D2399" s="18"/>
      <c r="E2399" s="18"/>
      <c r="F2399" s="19"/>
      <c r="N2399" s="47"/>
    </row>
    <row r="2400" spans="4:14" s="20" customFormat="1" ht="13.5" hidden="1" x14ac:dyDescent="0.45">
      <c r="D2400" s="18"/>
      <c r="E2400" s="18"/>
      <c r="F2400" s="19"/>
      <c r="N2400" s="47"/>
    </row>
    <row r="2401" spans="4:14" s="20" customFormat="1" ht="13.5" hidden="1" x14ac:dyDescent="0.45">
      <c r="D2401" s="18"/>
      <c r="E2401" s="18"/>
      <c r="F2401" s="19"/>
      <c r="N2401" s="47"/>
    </row>
    <row r="2402" spans="4:14" s="20" customFormat="1" ht="13.5" hidden="1" x14ac:dyDescent="0.45">
      <c r="D2402" s="18"/>
      <c r="E2402" s="18"/>
      <c r="F2402" s="19"/>
      <c r="N2402" s="47"/>
    </row>
    <row r="2403" spans="4:14" s="20" customFormat="1" ht="13.5" hidden="1" x14ac:dyDescent="0.45">
      <c r="D2403" s="18"/>
      <c r="E2403" s="18"/>
      <c r="F2403" s="19"/>
      <c r="N2403" s="47"/>
    </row>
    <row r="2404" spans="4:14" s="20" customFormat="1" ht="13.5" hidden="1" x14ac:dyDescent="0.45">
      <c r="D2404" s="18"/>
      <c r="E2404" s="18"/>
      <c r="F2404" s="19"/>
      <c r="N2404" s="47"/>
    </row>
    <row r="2405" spans="4:14" s="20" customFormat="1" ht="13.5" hidden="1" x14ac:dyDescent="0.45">
      <c r="D2405" s="18"/>
      <c r="E2405" s="18"/>
      <c r="F2405" s="19"/>
      <c r="N2405" s="47"/>
    </row>
    <row r="2406" spans="4:14" s="20" customFormat="1" ht="13.5" hidden="1" x14ac:dyDescent="0.45">
      <c r="D2406" s="18"/>
      <c r="E2406" s="18"/>
      <c r="F2406" s="19"/>
      <c r="N2406" s="47"/>
    </row>
    <row r="2407" spans="4:14" s="20" customFormat="1" ht="13.5" hidden="1" x14ac:dyDescent="0.45">
      <c r="D2407" s="18"/>
      <c r="E2407" s="18"/>
      <c r="F2407" s="19"/>
      <c r="N2407" s="47"/>
    </row>
    <row r="2408" spans="4:14" s="20" customFormat="1" ht="13.5" hidden="1" x14ac:dyDescent="0.45">
      <c r="D2408" s="18"/>
      <c r="E2408" s="18"/>
      <c r="F2408" s="19"/>
      <c r="N2408" s="47"/>
    </row>
    <row r="2409" spans="4:14" s="20" customFormat="1" ht="13.5" hidden="1" x14ac:dyDescent="0.45">
      <c r="D2409" s="18"/>
      <c r="E2409" s="18"/>
      <c r="F2409" s="19"/>
      <c r="N2409" s="47"/>
    </row>
    <row r="2410" spans="4:14" s="20" customFormat="1" ht="13.5" hidden="1" x14ac:dyDescent="0.45">
      <c r="D2410" s="18"/>
      <c r="E2410" s="18"/>
      <c r="F2410" s="19"/>
      <c r="N2410" s="47"/>
    </row>
    <row r="2411" spans="4:14" s="20" customFormat="1" ht="13.5" hidden="1" x14ac:dyDescent="0.45">
      <c r="D2411" s="18"/>
      <c r="E2411" s="18"/>
      <c r="F2411" s="19"/>
      <c r="N2411" s="47"/>
    </row>
    <row r="2412" spans="4:14" s="20" customFormat="1" ht="13.5" hidden="1" x14ac:dyDescent="0.45">
      <c r="D2412" s="18"/>
      <c r="E2412" s="18"/>
      <c r="F2412" s="19"/>
      <c r="N2412" s="47"/>
    </row>
    <row r="2413" spans="4:14" s="20" customFormat="1" ht="13.5" hidden="1" x14ac:dyDescent="0.45">
      <c r="D2413" s="18"/>
      <c r="E2413" s="18"/>
      <c r="F2413" s="19"/>
      <c r="N2413" s="47"/>
    </row>
    <row r="2414" spans="4:14" s="20" customFormat="1" ht="13.5" hidden="1" x14ac:dyDescent="0.45">
      <c r="D2414" s="18"/>
      <c r="E2414" s="18"/>
      <c r="F2414" s="19"/>
      <c r="N2414" s="47"/>
    </row>
    <row r="2415" spans="4:14" s="20" customFormat="1" ht="13.5" hidden="1" x14ac:dyDescent="0.45">
      <c r="D2415" s="18"/>
      <c r="E2415" s="18"/>
      <c r="F2415" s="19"/>
      <c r="N2415" s="47"/>
    </row>
    <row r="2416" spans="4:14" s="20" customFormat="1" ht="13.5" hidden="1" x14ac:dyDescent="0.45">
      <c r="D2416" s="18"/>
      <c r="E2416" s="18"/>
      <c r="F2416" s="19"/>
      <c r="N2416" s="47"/>
    </row>
    <row r="2417" spans="4:14" s="20" customFormat="1" ht="13.5" hidden="1" x14ac:dyDescent="0.45">
      <c r="D2417" s="18"/>
      <c r="E2417" s="18"/>
      <c r="F2417" s="19"/>
      <c r="N2417" s="47"/>
    </row>
    <row r="2418" spans="4:14" s="20" customFormat="1" ht="13.5" hidden="1" x14ac:dyDescent="0.45">
      <c r="D2418" s="18"/>
      <c r="E2418" s="18"/>
      <c r="F2418" s="19"/>
      <c r="N2418" s="47"/>
    </row>
    <row r="2419" spans="4:14" s="20" customFormat="1" ht="13.5" hidden="1" x14ac:dyDescent="0.45">
      <c r="D2419" s="18"/>
      <c r="E2419" s="18"/>
      <c r="F2419" s="19"/>
      <c r="N2419" s="47"/>
    </row>
    <row r="2420" spans="4:14" s="20" customFormat="1" ht="13.5" hidden="1" x14ac:dyDescent="0.45">
      <c r="D2420" s="18"/>
      <c r="E2420" s="18"/>
      <c r="F2420" s="19"/>
      <c r="N2420" s="47"/>
    </row>
    <row r="2421" spans="4:14" s="20" customFormat="1" ht="13.5" hidden="1" x14ac:dyDescent="0.45">
      <c r="D2421" s="18"/>
      <c r="E2421" s="18"/>
      <c r="F2421" s="19"/>
      <c r="N2421" s="47"/>
    </row>
    <row r="2422" spans="4:14" s="20" customFormat="1" ht="13.5" hidden="1" x14ac:dyDescent="0.45">
      <c r="D2422" s="18"/>
      <c r="E2422" s="18"/>
      <c r="F2422" s="19"/>
      <c r="N2422" s="47"/>
    </row>
    <row r="2423" spans="4:14" s="20" customFormat="1" ht="13.5" hidden="1" x14ac:dyDescent="0.45">
      <c r="D2423" s="18"/>
      <c r="E2423" s="18"/>
      <c r="F2423" s="19"/>
      <c r="N2423" s="47"/>
    </row>
    <row r="2424" spans="4:14" s="20" customFormat="1" ht="13.5" hidden="1" x14ac:dyDescent="0.45">
      <c r="D2424" s="18"/>
      <c r="E2424" s="18"/>
      <c r="F2424" s="19"/>
      <c r="N2424" s="47"/>
    </row>
    <row r="2425" spans="4:14" s="20" customFormat="1" ht="13.5" hidden="1" x14ac:dyDescent="0.45">
      <c r="D2425" s="18"/>
      <c r="E2425" s="18"/>
      <c r="F2425" s="19"/>
      <c r="N2425" s="47"/>
    </row>
    <row r="2426" spans="4:14" s="20" customFormat="1" ht="13.5" hidden="1" x14ac:dyDescent="0.45">
      <c r="D2426" s="18"/>
      <c r="E2426" s="18"/>
      <c r="F2426" s="19"/>
      <c r="N2426" s="47"/>
    </row>
    <row r="2427" spans="4:14" s="20" customFormat="1" ht="13.5" hidden="1" x14ac:dyDescent="0.45">
      <c r="D2427" s="18"/>
      <c r="E2427" s="18"/>
      <c r="F2427" s="19"/>
      <c r="N2427" s="47"/>
    </row>
    <row r="2428" spans="4:14" s="20" customFormat="1" ht="13.5" hidden="1" x14ac:dyDescent="0.45">
      <c r="D2428" s="18"/>
      <c r="E2428" s="18"/>
      <c r="F2428" s="19"/>
      <c r="N2428" s="47"/>
    </row>
    <row r="2429" spans="4:14" s="20" customFormat="1" ht="13.5" hidden="1" x14ac:dyDescent="0.45">
      <c r="D2429" s="18"/>
      <c r="E2429" s="18"/>
      <c r="F2429" s="19"/>
      <c r="N2429" s="47"/>
    </row>
    <row r="2430" spans="4:14" s="20" customFormat="1" ht="13.5" hidden="1" x14ac:dyDescent="0.45">
      <c r="D2430" s="18"/>
      <c r="E2430" s="18"/>
      <c r="F2430" s="19"/>
      <c r="N2430" s="47"/>
    </row>
    <row r="2431" spans="4:14" s="20" customFormat="1" ht="13.5" hidden="1" x14ac:dyDescent="0.45">
      <c r="D2431" s="18"/>
      <c r="E2431" s="18"/>
      <c r="F2431" s="19"/>
      <c r="N2431" s="47"/>
    </row>
    <row r="2432" spans="4:14" s="20" customFormat="1" ht="13.5" hidden="1" x14ac:dyDescent="0.45">
      <c r="D2432" s="18"/>
      <c r="E2432" s="18"/>
      <c r="F2432" s="19"/>
      <c r="N2432" s="47"/>
    </row>
    <row r="2433" spans="4:14" s="20" customFormat="1" ht="13.5" hidden="1" x14ac:dyDescent="0.45">
      <c r="D2433" s="18"/>
      <c r="E2433" s="18"/>
      <c r="F2433" s="19"/>
      <c r="N2433" s="47"/>
    </row>
    <row r="2434" spans="4:14" s="20" customFormat="1" ht="13.5" hidden="1" x14ac:dyDescent="0.45">
      <c r="D2434" s="18"/>
      <c r="E2434" s="18"/>
      <c r="F2434" s="19"/>
      <c r="N2434" s="47"/>
    </row>
    <row r="2435" spans="4:14" s="20" customFormat="1" ht="13.5" hidden="1" x14ac:dyDescent="0.45">
      <c r="D2435" s="18"/>
      <c r="E2435" s="18"/>
      <c r="F2435" s="19"/>
      <c r="N2435" s="47"/>
    </row>
    <row r="2436" spans="4:14" s="20" customFormat="1" ht="13.5" hidden="1" x14ac:dyDescent="0.45">
      <c r="D2436" s="18"/>
      <c r="E2436" s="18"/>
      <c r="F2436" s="19"/>
      <c r="N2436" s="47"/>
    </row>
    <row r="2437" spans="4:14" s="20" customFormat="1" ht="13.5" hidden="1" x14ac:dyDescent="0.45">
      <c r="D2437" s="18"/>
      <c r="E2437" s="18"/>
      <c r="F2437" s="19"/>
      <c r="N2437" s="47"/>
    </row>
    <row r="2438" spans="4:14" s="20" customFormat="1" ht="13.5" hidden="1" x14ac:dyDescent="0.45">
      <c r="D2438" s="18"/>
      <c r="E2438" s="18"/>
      <c r="F2438" s="19"/>
      <c r="N2438" s="47"/>
    </row>
    <row r="2439" spans="4:14" s="20" customFormat="1" ht="13.5" hidden="1" x14ac:dyDescent="0.45">
      <c r="D2439" s="18"/>
      <c r="E2439" s="18"/>
      <c r="F2439" s="19"/>
      <c r="N2439" s="47"/>
    </row>
    <row r="2440" spans="4:14" s="20" customFormat="1" ht="13.5" hidden="1" x14ac:dyDescent="0.45">
      <c r="D2440" s="18"/>
      <c r="E2440" s="18"/>
      <c r="F2440" s="19"/>
      <c r="N2440" s="47"/>
    </row>
    <row r="2441" spans="4:14" s="20" customFormat="1" ht="13.5" hidden="1" x14ac:dyDescent="0.45">
      <c r="D2441" s="18"/>
      <c r="E2441" s="18"/>
      <c r="F2441" s="19"/>
      <c r="N2441" s="47"/>
    </row>
    <row r="2442" spans="4:14" s="20" customFormat="1" ht="13.5" hidden="1" x14ac:dyDescent="0.45">
      <c r="D2442" s="18"/>
      <c r="E2442" s="18"/>
      <c r="F2442" s="19"/>
      <c r="N2442" s="47"/>
    </row>
    <row r="2443" spans="4:14" s="20" customFormat="1" ht="13.5" hidden="1" x14ac:dyDescent="0.45">
      <c r="D2443" s="18"/>
      <c r="E2443" s="18"/>
      <c r="F2443" s="19"/>
      <c r="N2443" s="47"/>
    </row>
    <row r="2444" spans="4:14" s="20" customFormat="1" ht="13.5" hidden="1" x14ac:dyDescent="0.45">
      <c r="D2444" s="18"/>
      <c r="E2444" s="18"/>
      <c r="F2444" s="19"/>
      <c r="N2444" s="47"/>
    </row>
    <row r="2445" spans="4:14" s="20" customFormat="1" ht="13.5" hidden="1" x14ac:dyDescent="0.45">
      <c r="D2445" s="18"/>
      <c r="E2445" s="18"/>
      <c r="F2445" s="19"/>
      <c r="N2445" s="47"/>
    </row>
    <row r="2446" spans="4:14" s="20" customFormat="1" ht="13.5" hidden="1" x14ac:dyDescent="0.45">
      <c r="D2446" s="18"/>
      <c r="E2446" s="18"/>
      <c r="F2446" s="19"/>
      <c r="N2446" s="47"/>
    </row>
    <row r="2447" spans="4:14" s="20" customFormat="1" ht="13.5" hidden="1" x14ac:dyDescent="0.45">
      <c r="D2447" s="18"/>
      <c r="E2447" s="18"/>
      <c r="F2447" s="19"/>
      <c r="N2447" s="47"/>
    </row>
    <row r="2448" spans="4:14" s="20" customFormat="1" ht="13.5" hidden="1" x14ac:dyDescent="0.45">
      <c r="D2448" s="18"/>
      <c r="E2448" s="18"/>
      <c r="F2448" s="19"/>
      <c r="N2448" s="47"/>
    </row>
    <row r="2449" spans="4:14" s="20" customFormat="1" ht="13.5" hidden="1" x14ac:dyDescent="0.45">
      <c r="D2449" s="18"/>
      <c r="E2449" s="18"/>
      <c r="F2449" s="19"/>
      <c r="N2449" s="47"/>
    </row>
    <row r="2450" spans="4:14" s="20" customFormat="1" ht="13.5" hidden="1" x14ac:dyDescent="0.45">
      <c r="D2450" s="18"/>
      <c r="E2450" s="18"/>
      <c r="F2450" s="19"/>
      <c r="N2450" s="47"/>
    </row>
    <row r="2451" spans="4:14" s="20" customFormat="1" ht="13.5" hidden="1" x14ac:dyDescent="0.45">
      <c r="D2451" s="18"/>
      <c r="E2451" s="18"/>
      <c r="F2451" s="19"/>
      <c r="N2451" s="47"/>
    </row>
    <row r="2452" spans="4:14" s="20" customFormat="1" ht="13.5" hidden="1" x14ac:dyDescent="0.45">
      <c r="D2452" s="18"/>
      <c r="E2452" s="18"/>
      <c r="F2452" s="19"/>
      <c r="N2452" s="47"/>
    </row>
    <row r="2453" spans="4:14" s="20" customFormat="1" ht="13.5" hidden="1" x14ac:dyDescent="0.45">
      <c r="D2453" s="18"/>
      <c r="E2453" s="18"/>
      <c r="F2453" s="19"/>
      <c r="N2453" s="47"/>
    </row>
    <row r="2454" spans="4:14" s="20" customFormat="1" ht="13.5" hidden="1" x14ac:dyDescent="0.45">
      <c r="D2454" s="18"/>
      <c r="E2454" s="18"/>
      <c r="F2454" s="19"/>
      <c r="N2454" s="47"/>
    </row>
    <row r="2455" spans="4:14" s="20" customFormat="1" ht="13.5" hidden="1" x14ac:dyDescent="0.45">
      <c r="D2455" s="18"/>
      <c r="E2455" s="18"/>
      <c r="F2455" s="19"/>
      <c r="N2455" s="47"/>
    </row>
    <row r="2456" spans="4:14" s="20" customFormat="1" ht="13.5" hidden="1" x14ac:dyDescent="0.45">
      <c r="D2456" s="18"/>
      <c r="E2456" s="18"/>
      <c r="F2456" s="19"/>
      <c r="N2456" s="47"/>
    </row>
    <row r="2457" spans="4:14" s="20" customFormat="1" ht="13.5" hidden="1" x14ac:dyDescent="0.45">
      <c r="D2457" s="18"/>
      <c r="E2457" s="18"/>
      <c r="F2457" s="19"/>
      <c r="N2457" s="47"/>
    </row>
    <row r="2458" spans="4:14" s="20" customFormat="1" ht="13.5" hidden="1" x14ac:dyDescent="0.45">
      <c r="D2458" s="18"/>
      <c r="E2458" s="18"/>
      <c r="F2458" s="19"/>
      <c r="N2458" s="47"/>
    </row>
    <row r="2459" spans="4:14" s="20" customFormat="1" ht="13.5" hidden="1" x14ac:dyDescent="0.45">
      <c r="D2459" s="18"/>
      <c r="E2459" s="18"/>
      <c r="F2459" s="19"/>
      <c r="N2459" s="47"/>
    </row>
    <row r="2460" spans="4:14" s="20" customFormat="1" ht="13.5" hidden="1" x14ac:dyDescent="0.45">
      <c r="D2460" s="18"/>
      <c r="E2460" s="18"/>
      <c r="F2460" s="19"/>
      <c r="N2460" s="47"/>
    </row>
    <row r="2461" spans="4:14" s="20" customFormat="1" ht="13.5" hidden="1" x14ac:dyDescent="0.45">
      <c r="D2461" s="18"/>
      <c r="E2461" s="18"/>
      <c r="F2461" s="19"/>
      <c r="N2461" s="47"/>
    </row>
    <row r="2462" spans="4:14" s="20" customFormat="1" ht="13.5" hidden="1" x14ac:dyDescent="0.45">
      <c r="D2462" s="18"/>
      <c r="E2462" s="18"/>
      <c r="F2462" s="19"/>
      <c r="N2462" s="47"/>
    </row>
    <row r="2463" spans="4:14" s="20" customFormat="1" ht="13.5" hidden="1" x14ac:dyDescent="0.45">
      <c r="D2463" s="18"/>
      <c r="E2463" s="18"/>
      <c r="F2463" s="19"/>
      <c r="N2463" s="47"/>
    </row>
    <row r="2464" spans="4:14" s="20" customFormat="1" ht="13.5" hidden="1" x14ac:dyDescent="0.45">
      <c r="D2464" s="18"/>
      <c r="E2464" s="18"/>
      <c r="F2464" s="19"/>
      <c r="N2464" s="47"/>
    </row>
    <row r="2465" spans="4:14" s="20" customFormat="1" ht="13.5" hidden="1" x14ac:dyDescent="0.45">
      <c r="D2465" s="18"/>
      <c r="E2465" s="18"/>
      <c r="F2465" s="19"/>
      <c r="N2465" s="47"/>
    </row>
    <row r="2466" spans="4:14" s="20" customFormat="1" ht="13.5" hidden="1" x14ac:dyDescent="0.45">
      <c r="D2466" s="18"/>
      <c r="E2466" s="18"/>
      <c r="F2466" s="19"/>
      <c r="N2466" s="47"/>
    </row>
    <row r="2467" spans="4:14" s="20" customFormat="1" ht="13.5" hidden="1" x14ac:dyDescent="0.45">
      <c r="D2467" s="18"/>
      <c r="E2467" s="18"/>
      <c r="F2467" s="19"/>
      <c r="N2467" s="47"/>
    </row>
    <row r="2468" spans="4:14" s="20" customFormat="1" ht="13.5" hidden="1" x14ac:dyDescent="0.45">
      <c r="D2468" s="18"/>
      <c r="E2468" s="18"/>
      <c r="F2468" s="19"/>
      <c r="N2468" s="47"/>
    </row>
    <row r="2469" spans="4:14" s="20" customFormat="1" ht="13.5" hidden="1" x14ac:dyDescent="0.45">
      <c r="D2469" s="18"/>
      <c r="E2469" s="18"/>
      <c r="F2469" s="19"/>
      <c r="N2469" s="47"/>
    </row>
    <row r="2470" spans="4:14" s="20" customFormat="1" ht="13.5" hidden="1" x14ac:dyDescent="0.45">
      <c r="D2470" s="18"/>
      <c r="E2470" s="18"/>
      <c r="F2470" s="19"/>
      <c r="N2470" s="47"/>
    </row>
    <row r="2471" spans="4:14" s="20" customFormat="1" ht="13.5" hidden="1" x14ac:dyDescent="0.45">
      <c r="D2471" s="18"/>
      <c r="E2471" s="18"/>
      <c r="F2471" s="19"/>
      <c r="N2471" s="47"/>
    </row>
    <row r="2472" spans="4:14" s="20" customFormat="1" ht="13.5" hidden="1" x14ac:dyDescent="0.45">
      <c r="D2472" s="18"/>
      <c r="E2472" s="18"/>
      <c r="F2472" s="19"/>
      <c r="N2472" s="47"/>
    </row>
    <row r="2473" spans="4:14" s="20" customFormat="1" ht="13.5" hidden="1" x14ac:dyDescent="0.45">
      <c r="D2473" s="18"/>
      <c r="E2473" s="18"/>
      <c r="F2473" s="19"/>
      <c r="N2473" s="47"/>
    </row>
    <row r="2474" spans="4:14" s="20" customFormat="1" ht="13.5" hidden="1" x14ac:dyDescent="0.45">
      <c r="D2474" s="18"/>
      <c r="E2474" s="18"/>
      <c r="F2474" s="19"/>
      <c r="N2474" s="47"/>
    </row>
    <row r="2475" spans="4:14" s="20" customFormat="1" ht="13.5" hidden="1" x14ac:dyDescent="0.45">
      <c r="D2475" s="18"/>
      <c r="E2475" s="18"/>
      <c r="F2475" s="19"/>
      <c r="N2475" s="47"/>
    </row>
    <row r="2476" spans="4:14" s="20" customFormat="1" ht="13.5" hidden="1" x14ac:dyDescent="0.45">
      <c r="D2476" s="18"/>
      <c r="E2476" s="18"/>
      <c r="F2476" s="19"/>
      <c r="N2476" s="47"/>
    </row>
    <row r="2477" spans="4:14" s="20" customFormat="1" ht="13.5" hidden="1" x14ac:dyDescent="0.45">
      <c r="D2477" s="18"/>
      <c r="E2477" s="18"/>
      <c r="F2477" s="19"/>
      <c r="N2477" s="47"/>
    </row>
    <row r="2478" spans="4:14" s="20" customFormat="1" ht="13.5" hidden="1" x14ac:dyDescent="0.45">
      <c r="D2478" s="18"/>
      <c r="E2478" s="18"/>
      <c r="F2478" s="19"/>
      <c r="N2478" s="47"/>
    </row>
    <row r="2479" spans="4:14" s="20" customFormat="1" ht="13.5" hidden="1" x14ac:dyDescent="0.45">
      <c r="D2479" s="18"/>
      <c r="E2479" s="18"/>
      <c r="F2479" s="19"/>
      <c r="N2479" s="47"/>
    </row>
    <row r="2480" spans="4:14" s="20" customFormat="1" ht="13.5" hidden="1" x14ac:dyDescent="0.45">
      <c r="D2480" s="18"/>
      <c r="E2480" s="18"/>
      <c r="F2480" s="19"/>
      <c r="N2480" s="47"/>
    </row>
    <row r="2481" spans="4:14" s="20" customFormat="1" ht="13.5" hidden="1" x14ac:dyDescent="0.45">
      <c r="D2481" s="18"/>
      <c r="E2481" s="18"/>
      <c r="F2481" s="19"/>
      <c r="N2481" s="47"/>
    </row>
    <row r="2482" spans="4:14" s="20" customFormat="1" ht="13.5" hidden="1" x14ac:dyDescent="0.45">
      <c r="D2482" s="18"/>
      <c r="E2482" s="18"/>
      <c r="F2482" s="19"/>
      <c r="N2482" s="47"/>
    </row>
    <row r="2483" spans="4:14" s="20" customFormat="1" ht="13.5" hidden="1" x14ac:dyDescent="0.45">
      <c r="D2483" s="18"/>
      <c r="E2483" s="18"/>
      <c r="F2483" s="19"/>
      <c r="N2483" s="47"/>
    </row>
    <row r="2484" spans="4:14" s="20" customFormat="1" ht="13.5" hidden="1" x14ac:dyDescent="0.45">
      <c r="D2484" s="18"/>
      <c r="E2484" s="18"/>
      <c r="F2484" s="19"/>
      <c r="N2484" s="47"/>
    </row>
    <row r="2485" spans="4:14" s="20" customFormat="1" ht="13.5" hidden="1" x14ac:dyDescent="0.45">
      <c r="D2485" s="18"/>
      <c r="E2485" s="18"/>
      <c r="F2485" s="19"/>
      <c r="N2485" s="47"/>
    </row>
    <row r="2486" spans="4:14" s="20" customFormat="1" ht="13.5" hidden="1" x14ac:dyDescent="0.45">
      <c r="D2486" s="18"/>
      <c r="E2486" s="18"/>
      <c r="F2486" s="19"/>
      <c r="N2486" s="47"/>
    </row>
    <row r="2487" spans="4:14" s="20" customFormat="1" ht="13.5" hidden="1" x14ac:dyDescent="0.45">
      <c r="D2487" s="18"/>
      <c r="E2487" s="18"/>
      <c r="F2487" s="19"/>
      <c r="N2487" s="47"/>
    </row>
    <row r="2488" spans="4:14" s="20" customFormat="1" ht="13.5" hidden="1" x14ac:dyDescent="0.45">
      <c r="D2488" s="18"/>
      <c r="E2488" s="18"/>
      <c r="F2488" s="19"/>
      <c r="N2488" s="47"/>
    </row>
    <row r="2489" spans="4:14" s="20" customFormat="1" ht="13.5" hidden="1" x14ac:dyDescent="0.45">
      <c r="D2489" s="18"/>
      <c r="E2489" s="18"/>
      <c r="F2489" s="19"/>
      <c r="N2489" s="47"/>
    </row>
    <row r="2490" spans="4:14" s="20" customFormat="1" ht="13.5" hidden="1" x14ac:dyDescent="0.45">
      <c r="D2490" s="18"/>
      <c r="E2490" s="18"/>
      <c r="F2490" s="19"/>
      <c r="N2490" s="47"/>
    </row>
    <row r="2491" spans="4:14" s="20" customFormat="1" ht="13.5" hidden="1" x14ac:dyDescent="0.45">
      <c r="D2491" s="18"/>
      <c r="E2491" s="18"/>
      <c r="F2491" s="19"/>
      <c r="N2491" s="47"/>
    </row>
    <row r="2492" spans="4:14" s="20" customFormat="1" ht="13.5" hidden="1" x14ac:dyDescent="0.45">
      <c r="D2492" s="18"/>
      <c r="E2492" s="18"/>
      <c r="F2492" s="19"/>
      <c r="N2492" s="47"/>
    </row>
    <row r="2493" spans="4:14" s="20" customFormat="1" ht="13.5" hidden="1" x14ac:dyDescent="0.45">
      <c r="D2493" s="18"/>
      <c r="E2493" s="18"/>
      <c r="F2493" s="19"/>
      <c r="N2493" s="47"/>
    </row>
    <row r="2494" spans="4:14" s="20" customFormat="1" ht="13.5" hidden="1" x14ac:dyDescent="0.45">
      <c r="D2494" s="18"/>
      <c r="E2494" s="18"/>
      <c r="F2494" s="19"/>
      <c r="N2494" s="47"/>
    </row>
    <row r="2495" spans="4:14" s="20" customFormat="1" ht="13.5" hidden="1" x14ac:dyDescent="0.45">
      <c r="D2495" s="18"/>
      <c r="E2495" s="18"/>
      <c r="F2495" s="19"/>
      <c r="N2495" s="47"/>
    </row>
    <row r="2496" spans="4:14" s="20" customFormat="1" ht="13.5" hidden="1" x14ac:dyDescent="0.45">
      <c r="D2496" s="18"/>
      <c r="E2496" s="18"/>
      <c r="F2496" s="19"/>
      <c r="N2496" s="47"/>
    </row>
    <row r="2497" spans="4:14" s="20" customFormat="1" ht="13.5" hidden="1" x14ac:dyDescent="0.45">
      <c r="D2497" s="18"/>
      <c r="E2497" s="18"/>
      <c r="F2497" s="19"/>
      <c r="N2497" s="47"/>
    </row>
    <row r="2498" spans="4:14" s="20" customFormat="1" ht="13.5" hidden="1" x14ac:dyDescent="0.45">
      <c r="D2498" s="18"/>
      <c r="E2498" s="18"/>
      <c r="F2498" s="19"/>
      <c r="N2498" s="47"/>
    </row>
    <row r="2499" spans="4:14" s="20" customFormat="1" ht="13.5" hidden="1" x14ac:dyDescent="0.45">
      <c r="D2499" s="18"/>
      <c r="E2499" s="18"/>
      <c r="F2499" s="19"/>
      <c r="N2499" s="47"/>
    </row>
    <row r="2500" spans="4:14" s="20" customFormat="1" ht="13.5" hidden="1" x14ac:dyDescent="0.45">
      <c r="D2500" s="18"/>
      <c r="E2500" s="18"/>
      <c r="F2500" s="19"/>
      <c r="N2500" s="47"/>
    </row>
    <row r="2501" spans="4:14" s="20" customFormat="1" ht="13.5" hidden="1" x14ac:dyDescent="0.45">
      <c r="D2501" s="18"/>
      <c r="E2501" s="18"/>
      <c r="F2501" s="19"/>
      <c r="N2501" s="47"/>
    </row>
    <row r="2502" spans="4:14" s="20" customFormat="1" ht="13.5" hidden="1" x14ac:dyDescent="0.45">
      <c r="D2502" s="18"/>
      <c r="E2502" s="18"/>
      <c r="F2502" s="19"/>
      <c r="N2502" s="47"/>
    </row>
    <row r="2503" spans="4:14" s="20" customFormat="1" ht="13.5" hidden="1" x14ac:dyDescent="0.45">
      <c r="D2503" s="18"/>
      <c r="E2503" s="18"/>
      <c r="F2503" s="19"/>
      <c r="N2503" s="47"/>
    </row>
    <row r="2504" spans="4:14" s="20" customFormat="1" ht="13.5" hidden="1" x14ac:dyDescent="0.45">
      <c r="D2504" s="18"/>
      <c r="E2504" s="18"/>
      <c r="F2504" s="19"/>
      <c r="N2504" s="47"/>
    </row>
    <row r="2505" spans="4:14" s="20" customFormat="1" ht="13.5" hidden="1" x14ac:dyDescent="0.45">
      <c r="D2505" s="18"/>
      <c r="E2505" s="18"/>
      <c r="F2505" s="19"/>
      <c r="N2505" s="47"/>
    </row>
    <row r="2506" spans="4:14" s="20" customFormat="1" ht="13.5" hidden="1" x14ac:dyDescent="0.45">
      <c r="D2506" s="18"/>
      <c r="E2506" s="18"/>
      <c r="F2506" s="19"/>
      <c r="N2506" s="47"/>
    </row>
    <row r="2507" spans="4:14" s="20" customFormat="1" ht="13.5" hidden="1" x14ac:dyDescent="0.45">
      <c r="D2507" s="18"/>
      <c r="E2507" s="18"/>
      <c r="F2507" s="19"/>
      <c r="N2507" s="47"/>
    </row>
    <row r="2508" spans="4:14" s="20" customFormat="1" ht="13.5" hidden="1" x14ac:dyDescent="0.45">
      <c r="D2508" s="18"/>
      <c r="E2508" s="18"/>
      <c r="F2508" s="19"/>
      <c r="N2508" s="47"/>
    </row>
    <row r="2509" spans="4:14" s="20" customFormat="1" ht="13.5" hidden="1" x14ac:dyDescent="0.45">
      <c r="D2509" s="18"/>
      <c r="E2509" s="18"/>
      <c r="F2509" s="19"/>
      <c r="N2509" s="47"/>
    </row>
    <row r="2510" spans="4:14" s="20" customFormat="1" ht="13.5" hidden="1" x14ac:dyDescent="0.45">
      <c r="D2510" s="18"/>
      <c r="E2510" s="18"/>
      <c r="F2510" s="19"/>
      <c r="N2510" s="47"/>
    </row>
    <row r="2511" spans="4:14" s="20" customFormat="1" ht="13.5" hidden="1" x14ac:dyDescent="0.45">
      <c r="D2511" s="18"/>
      <c r="E2511" s="18"/>
      <c r="F2511" s="19"/>
      <c r="N2511" s="47"/>
    </row>
    <row r="2512" spans="4:14" s="20" customFormat="1" ht="13.5" hidden="1" x14ac:dyDescent="0.45">
      <c r="D2512" s="18"/>
      <c r="E2512" s="18"/>
      <c r="F2512" s="19"/>
      <c r="N2512" s="47"/>
    </row>
    <row r="2513" spans="4:14" s="20" customFormat="1" ht="13.5" hidden="1" x14ac:dyDescent="0.45">
      <c r="D2513" s="18"/>
      <c r="E2513" s="18"/>
      <c r="F2513" s="19"/>
      <c r="N2513" s="47"/>
    </row>
    <row r="2514" spans="4:14" s="20" customFormat="1" ht="13.5" hidden="1" x14ac:dyDescent="0.45">
      <c r="D2514" s="18"/>
      <c r="E2514" s="18"/>
      <c r="F2514" s="19"/>
      <c r="N2514" s="47"/>
    </row>
    <row r="2515" spans="4:14" s="20" customFormat="1" ht="13.5" hidden="1" x14ac:dyDescent="0.45">
      <c r="D2515" s="18"/>
      <c r="E2515" s="18"/>
      <c r="F2515" s="19"/>
      <c r="N2515" s="47"/>
    </row>
    <row r="2516" spans="4:14" s="20" customFormat="1" ht="13.5" hidden="1" x14ac:dyDescent="0.45">
      <c r="D2516" s="18"/>
      <c r="E2516" s="18"/>
      <c r="F2516" s="19"/>
      <c r="N2516" s="47"/>
    </row>
    <row r="2517" spans="4:14" s="20" customFormat="1" ht="13.5" hidden="1" x14ac:dyDescent="0.45">
      <c r="D2517" s="18"/>
      <c r="E2517" s="18"/>
      <c r="F2517" s="19"/>
      <c r="N2517" s="47"/>
    </row>
    <row r="2518" spans="4:14" s="20" customFormat="1" ht="13.5" hidden="1" x14ac:dyDescent="0.45">
      <c r="D2518" s="18"/>
      <c r="E2518" s="18"/>
      <c r="F2518" s="19"/>
      <c r="N2518" s="47"/>
    </row>
    <row r="2519" spans="4:14" s="20" customFormat="1" ht="13.5" hidden="1" x14ac:dyDescent="0.45">
      <c r="D2519" s="18"/>
      <c r="E2519" s="18"/>
      <c r="F2519" s="19"/>
      <c r="N2519" s="47"/>
    </row>
    <row r="2520" spans="4:14" s="20" customFormat="1" ht="13.5" hidden="1" x14ac:dyDescent="0.45">
      <c r="D2520" s="18"/>
      <c r="E2520" s="18"/>
      <c r="F2520" s="19"/>
      <c r="N2520" s="47"/>
    </row>
    <row r="2521" spans="4:14" s="20" customFormat="1" ht="13.5" hidden="1" x14ac:dyDescent="0.45">
      <c r="D2521" s="18"/>
      <c r="E2521" s="18"/>
      <c r="F2521" s="19"/>
      <c r="N2521" s="47"/>
    </row>
    <row r="2522" spans="4:14" s="20" customFormat="1" ht="13.5" hidden="1" x14ac:dyDescent="0.45">
      <c r="D2522" s="18"/>
      <c r="E2522" s="18"/>
      <c r="F2522" s="19"/>
      <c r="N2522" s="47"/>
    </row>
    <row r="2523" spans="4:14" s="20" customFormat="1" ht="13.5" hidden="1" x14ac:dyDescent="0.45">
      <c r="D2523" s="18"/>
      <c r="E2523" s="18"/>
      <c r="F2523" s="19"/>
      <c r="N2523" s="47"/>
    </row>
    <row r="2524" spans="4:14" s="20" customFormat="1" ht="13.5" hidden="1" x14ac:dyDescent="0.45">
      <c r="D2524" s="18"/>
      <c r="E2524" s="18"/>
      <c r="F2524" s="19"/>
      <c r="N2524" s="47"/>
    </row>
    <row r="2525" spans="4:14" s="20" customFormat="1" ht="13.5" hidden="1" x14ac:dyDescent="0.45">
      <c r="D2525" s="18"/>
      <c r="E2525" s="18"/>
      <c r="F2525" s="19"/>
      <c r="N2525" s="47"/>
    </row>
    <row r="2526" spans="4:14" s="20" customFormat="1" ht="13.5" hidden="1" x14ac:dyDescent="0.45">
      <c r="D2526" s="18"/>
      <c r="E2526" s="18"/>
      <c r="F2526" s="19"/>
      <c r="N2526" s="47"/>
    </row>
    <row r="2527" spans="4:14" s="20" customFormat="1" ht="13.5" hidden="1" x14ac:dyDescent="0.45">
      <c r="D2527" s="18"/>
      <c r="E2527" s="18"/>
      <c r="F2527" s="19"/>
      <c r="N2527" s="47"/>
    </row>
    <row r="2528" spans="4:14" s="20" customFormat="1" ht="13.5" hidden="1" x14ac:dyDescent="0.45">
      <c r="D2528" s="18"/>
      <c r="E2528" s="18"/>
      <c r="F2528" s="19"/>
      <c r="N2528" s="47"/>
    </row>
    <row r="2529" spans="4:14" s="20" customFormat="1" ht="13.5" hidden="1" x14ac:dyDescent="0.45">
      <c r="D2529" s="18"/>
      <c r="E2529" s="18"/>
      <c r="F2529" s="19"/>
      <c r="N2529" s="47"/>
    </row>
    <row r="2530" spans="4:14" s="20" customFormat="1" ht="13.5" hidden="1" x14ac:dyDescent="0.45">
      <c r="D2530" s="18"/>
      <c r="E2530" s="18"/>
      <c r="F2530" s="19"/>
      <c r="N2530" s="47"/>
    </row>
    <row r="2531" spans="4:14" s="20" customFormat="1" ht="13.5" hidden="1" x14ac:dyDescent="0.45">
      <c r="D2531" s="18"/>
      <c r="E2531" s="18"/>
      <c r="F2531" s="19"/>
      <c r="N2531" s="47"/>
    </row>
    <row r="2532" spans="4:14" s="20" customFormat="1" ht="13.5" hidden="1" x14ac:dyDescent="0.45">
      <c r="D2532" s="18"/>
      <c r="E2532" s="18"/>
      <c r="F2532" s="19"/>
      <c r="N2532" s="47"/>
    </row>
    <row r="2533" spans="4:14" s="20" customFormat="1" ht="13.5" hidden="1" x14ac:dyDescent="0.45">
      <c r="D2533" s="18"/>
      <c r="E2533" s="18"/>
      <c r="F2533" s="19"/>
      <c r="N2533" s="47"/>
    </row>
    <row r="2534" spans="4:14" s="20" customFormat="1" ht="13.5" hidden="1" x14ac:dyDescent="0.45">
      <c r="D2534" s="18"/>
      <c r="E2534" s="18"/>
      <c r="F2534" s="19"/>
      <c r="N2534" s="47"/>
    </row>
    <row r="2535" spans="4:14" s="20" customFormat="1" ht="13.5" hidden="1" x14ac:dyDescent="0.45">
      <c r="D2535" s="18"/>
      <c r="E2535" s="18"/>
      <c r="F2535" s="19"/>
      <c r="N2535" s="47"/>
    </row>
    <row r="2536" spans="4:14" s="20" customFormat="1" ht="13.5" hidden="1" x14ac:dyDescent="0.45">
      <c r="D2536" s="18"/>
      <c r="E2536" s="18"/>
      <c r="F2536" s="19"/>
      <c r="N2536" s="47"/>
    </row>
    <row r="2537" spans="4:14" s="20" customFormat="1" ht="13.5" hidden="1" x14ac:dyDescent="0.45">
      <c r="D2537" s="18"/>
      <c r="E2537" s="18"/>
      <c r="F2537" s="19"/>
      <c r="N2537" s="47"/>
    </row>
    <row r="2538" spans="4:14" s="20" customFormat="1" ht="13.5" hidden="1" x14ac:dyDescent="0.45">
      <c r="D2538" s="18"/>
      <c r="E2538" s="18"/>
      <c r="F2538" s="19"/>
      <c r="N2538" s="47"/>
    </row>
    <row r="2539" spans="4:14" s="20" customFormat="1" ht="13.5" hidden="1" x14ac:dyDescent="0.45">
      <c r="D2539" s="18"/>
      <c r="E2539" s="18"/>
      <c r="F2539" s="19"/>
      <c r="N2539" s="47"/>
    </row>
    <row r="2540" spans="4:14" s="20" customFormat="1" ht="13.5" hidden="1" x14ac:dyDescent="0.45">
      <c r="D2540" s="18"/>
      <c r="E2540" s="18"/>
      <c r="F2540" s="19"/>
      <c r="N2540" s="47"/>
    </row>
    <row r="2541" spans="4:14" s="20" customFormat="1" ht="13.5" hidden="1" x14ac:dyDescent="0.45">
      <c r="D2541" s="18"/>
      <c r="E2541" s="18"/>
      <c r="F2541" s="19"/>
      <c r="N2541" s="47"/>
    </row>
    <row r="2542" spans="4:14" s="20" customFormat="1" ht="13.5" hidden="1" x14ac:dyDescent="0.45">
      <c r="D2542" s="18"/>
      <c r="E2542" s="18"/>
      <c r="F2542" s="19"/>
      <c r="N2542" s="47"/>
    </row>
    <row r="2543" spans="4:14" s="20" customFormat="1" ht="13.5" hidden="1" x14ac:dyDescent="0.45">
      <c r="D2543" s="18"/>
      <c r="E2543" s="18"/>
      <c r="F2543" s="19"/>
      <c r="N2543" s="47"/>
    </row>
    <row r="2544" spans="4:14" s="20" customFormat="1" ht="13.5" hidden="1" x14ac:dyDescent="0.45">
      <c r="D2544" s="18"/>
      <c r="E2544" s="18"/>
      <c r="F2544" s="19"/>
      <c r="N2544" s="47"/>
    </row>
    <row r="2545" spans="4:14" s="20" customFormat="1" ht="13.5" hidden="1" x14ac:dyDescent="0.45">
      <c r="D2545" s="18"/>
      <c r="E2545" s="18"/>
      <c r="F2545" s="19"/>
      <c r="N2545" s="47"/>
    </row>
    <row r="2546" spans="4:14" s="20" customFormat="1" ht="13.5" hidden="1" x14ac:dyDescent="0.45">
      <c r="D2546" s="18"/>
      <c r="E2546" s="18"/>
      <c r="F2546" s="19"/>
      <c r="N2546" s="47"/>
    </row>
    <row r="2547" spans="4:14" s="20" customFormat="1" ht="13.5" hidden="1" x14ac:dyDescent="0.45">
      <c r="D2547" s="18"/>
      <c r="E2547" s="18"/>
      <c r="F2547" s="19"/>
      <c r="N2547" s="47"/>
    </row>
    <row r="2548" spans="4:14" s="20" customFormat="1" ht="13.5" hidden="1" x14ac:dyDescent="0.45">
      <c r="D2548" s="18"/>
      <c r="E2548" s="18"/>
      <c r="F2548" s="19"/>
      <c r="N2548" s="47"/>
    </row>
    <row r="2549" spans="4:14" s="20" customFormat="1" ht="13.5" hidden="1" x14ac:dyDescent="0.45">
      <c r="D2549" s="18"/>
      <c r="E2549" s="18"/>
      <c r="F2549" s="19"/>
      <c r="N2549" s="47"/>
    </row>
    <row r="2550" spans="4:14" s="20" customFormat="1" ht="13.5" hidden="1" x14ac:dyDescent="0.45">
      <c r="D2550" s="18"/>
      <c r="E2550" s="18"/>
      <c r="F2550" s="19"/>
      <c r="N2550" s="47"/>
    </row>
    <row r="2551" spans="4:14" s="20" customFormat="1" ht="13.5" hidden="1" x14ac:dyDescent="0.45">
      <c r="D2551" s="18"/>
      <c r="E2551" s="18"/>
      <c r="F2551" s="19"/>
      <c r="N2551" s="47"/>
    </row>
    <row r="2552" spans="4:14" s="20" customFormat="1" ht="13.5" hidden="1" x14ac:dyDescent="0.45">
      <c r="D2552" s="18"/>
      <c r="E2552" s="18"/>
      <c r="F2552" s="19"/>
      <c r="N2552" s="47"/>
    </row>
    <row r="2553" spans="4:14" s="20" customFormat="1" ht="13.5" hidden="1" x14ac:dyDescent="0.45">
      <c r="D2553" s="18"/>
      <c r="E2553" s="18"/>
      <c r="F2553" s="19"/>
      <c r="N2553" s="47"/>
    </row>
    <row r="2554" spans="4:14" s="20" customFormat="1" ht="13.5" hidden="1" x14ac:dyDescent="0.45">
      <c r="D2554" s="18"/>
      <c r="E2554" s="18"/>
      <c r="F2554" s="19"/>
      <c r="N2554" s="47"/>
    </row>
    <row r="2555" spans="4:14" s="20" customFormat="1" ht="13.5" hidden="1" x14ac:dyDescent="0.45">
      <c r="D2555" s="18"/>
      <c r="E2555" s="18"/>
      <c r="F2555" s="19"/>
      <c r="N2555" s="47"/>
    </row>
    <row r="2556" spans="4:14" s="20" customFormat="1" ht="13.5" hidden="1" x14ac:dyDescent="0.45">
      <c r="D2556" s="18"/>
      <c r="E2556" s="18"/>
      <c r="F2556" s="19"/>
      <c r="N2556" s="47"/>
    </row>
    <row r="2557" spans="4:14" s="20" customFormat="1" ht="13.5" hidden="1" x14ac:dyDescent="0.45">
      <c r="D2557" s="18"/>
      <c r="E2557" s="18"/>
      <c r="F2557" s="19"/>
      <c r="N2557" s="47"/>
    </row>
    <row r="2558" spans="4:14" s="20" customFormat="1" ht="13.5" hidden="1" x14ac:dyDescent="0.45">
      <c r="D2558" s="18"/>
      <c r="E2558" s="18"/>
      <c r="F2558" s="19"/>
      <c r="N2558" s="47"/>
    </row>
    <row r="2559" spans="4:14" s="20" customFormat="1" ht="13.5" hidden="1" x14ac:dyDescent="0.45">
      <c r="D2559" s="18"/>
      <c r="E2559" s="18"/>
      <c r="F2559" s="19"/>
      <c r="N2559" s="47"/>
    </row>
    <row r="2560" spans="4:14" s="20" customFormat="1" ht="13.5" hidden="1" x14ac:dyDescent="0.45">
      <c r="D2560" s="18"/>
      <c r="E2560" s="18"/>
      <c r="F2560" s="19"/>
      <c r="N2560" s="47"/>
    </row>
    <row r="2561" spans="4:14" s="20" customFormat="1" ht="13.5" hidden="1" x14ac:dyDescent="0.45">
      <c r="D2561" s="18"/>
      <c r="E2561" s="18"/>
      <c r="F2561" s="19"/>
      <c r="N2561" s="47"/>
    </row>
    <row r="2562" spans="4:14" s="20" customFormat="1" ht="13.5" hidden="1" x14ac:dyDescent="0.45">
      <c r="D2562" s="18"/>
      <c r="E2562" s="18"/>
      <c r="F2562" s="19"/>
      <c r="N2562" s="47"/>
    </row>
    <row r="2563" spans="4:14" s="20" customFormat="1" ht="13.5" hidden="1" x14ac:dyDescent="0.45">
      <c r="D2563" s="18"/>
      <c r="E2563" s="18"/>
      <c r="F2563" s="19"/>
      <c r="N2563" s="47"/>
    </row>
    <row r="2564" spans="4:14" s="20" customFormat="1" ht="13.5" hidden="1" x14ac:dyDescent="0.45">
      <c r="D2564" s="18"/>
      <c r="E2564" s="18"/>
      <c r="F2564" s="19"/>
      <c r="N2564" s="47"/>
    </row>
    <row r="2565" spans="4:14" s="20" customFormat="1" ht="13.5" hidden="1" x14ac:dyDescent="0.45">
      <c r="D2565" s="18"/>
      <c r="E2565" s="18"/>
      <c r="F2565" s="19"/>
      <c r="N2565" s="47"/>
    </row>
    <row r="2566" spans="4:14" s="20" customFormat="1" ht="13.5" hidden="1" x14ac:dyDescent="0.45">
      <c r="D2566" s="18"/>
      <c r="E2566" s="18"/>
      <c r="F2566" s="19"/>
      <c r="N2566" s="47"/>
    </row>
    <row r="2567" spans="4:14" s="20" customFormat="1" ht="13.5" hidden="1" x14ac:dyDescent="0.45">
      <c r="D2567" s="18"/>
      <c r="E2567" s="18"/>
      <c r="F2567" s="19"/>
      <c r="N2567" s="47"/>
    </row>
    <row r="2568" spans="4:14" s="20" customFormat="1" ht="13.5" hidden="1" x14ac:dyDescent="0.45">
      <c r="D2568" s="18"/>
      <c r="E2568" s="18"/>
      <c r="F2568" s="19"/>
      <c r="N2568" s="47"/>
    </row>
    <row r="2569" spans="4:14" s="20" customFormat="1" ht="13.5" hidden="1" x14ac:dyDescent="0.45">
      <c r="D2569" s="18"/>
      <c r="E2569" s="18"/>
      <c r="F2569" s="19"/>
      <c r="N2569" s="47"/>
    </row>
    <row r="2570" spans="4:14" s="20" customFormat="1" ht="13.5" hidden="1" x14ac:dyDescent="0.45">
      <c r="D2570" s="18"/>
      <c r="E2570" s="18"/>
      <c r="F2570" s="19"/>
      <c r="N2570" s="47"/>
    </row>
    <row r="2571" spans="4:14" s="20" customFormat="1" ht="13.5" hidden="1" x14ac:dyDescent="0.45">
      <c r="D2571" s="18"/>
      <c r="E2571" s="18"/>
      <c r="F2571" s="19"/>
      <c r="N2571" s="47"/>
    </row>
    <row r="2572" spans="4:14" s="20" customFormat="1" ht="13.5" hidden="1" x14ac:dyDescent="0.45">
      <c r="D2572" s="18"/>
      <c r="E2572" s="18"/>
      <c r="F2572" s="19"/>
      <c r="N2572" s="47"/>
    </row>
    <row r="2573" spans="4:14" s="20" customFormat="1" ht="13.5" hidden="1" x14ac:dyDescent="0.45">
      <c r="D2573" s="18"/>
      <c r="E2573" s="18"/>
      <c r="F2573" s="19"/>
      <c r="N2573" s="47"/>
    </row>
    <row r="2574" spans="4:14" s="20" customFormat="1" ht="13.5" hidden="1" x14ac:dyDescent="0.45">
      <c r="D2574" s="18"/>
      <c r="E2574" s="18"/>
      <c r="F2574" s="19"/>
      <c r="N2574" s="47"/>
    </row>
    <row r="2575" spans="4:14" s="20" customFormat="1" ht="13.5" hidden="1" x14ac:dyDescent="0.45">
      <c r="D2575" s="18"/>
      <c r="E2575" s="18"/>
      <c r="F2575" s="19"/>
      <c r="N2575" s="47"/>
    </row>
    <row r="2576" spans="4:14" s="20" customFormat="1" ht="13.5" hidden="1" x14ac:dyDescent="0.45">
      <c r="D2576" s="18"/>
      <c r="E2576" s="18"/>
      <c r="F2576" s="19"/>
      <c r="N2576" s="47"/>
    </row>
    <row r="2577" spans="4:14" s="20" customFormat="1" ht="13.5" hidden="1" x14ac:dyDescent="0.45">
      <c r="D2577" s="18"/>
      <c r="E2577" s="18"/>
      <c r="F2577" s="19"/>
      <c r="N2577" s="47"/>
    </row>
    <row r="2578" spans="4:14" s="20" customFormat="1" ht="13.5" hidden="1" x14ac:dyDescent="0.45">
      <c r="D2578" s="18"/>
      <c r="E2578" s="18"/>
      <c r="F2578" s="19"/>
      <c r="N2578" s="47"/>
    </row>
    <row r="2579" spans="4:14" s="20" customFormat="1" ht="13.5" hidden="1" x14ac:dyDescent="0.45">
      <c r="D2579" s="18"/>
      <c r="E2579" s="18"/>
      <c r="F2579" s="19"/>
      <c r="N2579" s="47"/>
    </row>
    <row r="2580" spans="4:14" s="20" customFormat="1" ht="13.5" hidden="1" x14ac:dyDescent="0.45">
      <c r="D2580" s="18"/>
      <c r="E2580" s="18"/>
      <c r="F2580" s="19"/>
      <c r="N2580" s="47"/>
    </row>
    <row r="2581" spans="4:14" s="20" customFormat="1" ht="13.5" hidden="1" x14ac:dyDescent="0.45">
      <c r="D2581" s="18"/>
      <c r="E2581" s="18"/>
      <c r="F2581" s="19"/>
      <c r="N2581" s="47"/>
    </row>
    <row r="2582" spans="4:14" s="20" customFormat="1" ht="13.5" hidden="1" x14ac:dyDescent="0.45">
      <c r="D2582" s="18"/>
      <c r="E2582" s="18"/>
      <c r="F2582" s="19"/>
      <c r="N2582" s="47"/>
    </row>
    <row r="2583" spans="4:14" s="20" customFormat="1" ht="13.5" hidden="1" x14ac:dyDescent="0.45">
      <c r="D2583" s="18"/>
      <c r="E2583" s="18"/>
      <c r="F2583" s="19"/>
      <c r="N2583" s="47"/>
    </row>
    <row r="2584" spans="4:14" s="20" customFormat="1" ht="13.5" hidden="1" x14ac:dyDescent="0.45">
      <c r="D2584" s="18"/>
      <c r="E2584" s="18"/>
      <c r="F2584" s="19"/>
      <c r="N2584" s="47"/>
    </row>
    <row r="2585" spans="4:14" s="20" customFormat="1" ht="13.5" hidden="1" x14ac:dyDescent="0.45">
      <c r="D2585" s="18"/>
      <c r="E2585" s="18"/>
      <c r="F2585" s="19"/>
      <c r="N2585" s="47"/>
    </row>
    <row r="2586" spans="4:14" s="20" customFormat="1" ht="13.5" hidden="1" x14ac:dyDescent="0.45">
      <c r="D2586" s="18"/>
      <c r="E2586" s="18"/>
      <c r="F2586" s="19"/>
      <c r="N2586" s="47"/>
    </row>
    <row r="2587" spans="4:14" s="20" customFormat="1" ht="13.5" hidden="1" x14ac:dyDescent="0.45">
      <c r="D2587" s="18"/>
      <c r="E2587" s="18"/>
      <c r="F2587" s="19"/>
      <c r="N2587" s="47"/>
    </row>
    <row r="2588" spans="4:14" s="20" customFormat="1" ht="13.5" hidden="1" x14ac:dyDescent="0.45">
      <c r="D2588" s="18"/>
      <c r="E2588" s="18"/>
      <c r="F2588" s="19"/>
      <c r="N2588" s="47"/>
    </row>
    <row r="2589" spans="4:14" s="20" customFormat="1" ht="13.5" hidden="1" x14ac:dyDescent="0.45">
      <c r="D2589" s="18"/>
      <c r="E2589" s="18"/>
      <c r="F2589" s="19"/>
      <c r="N2589" s="47"/>
    </row>
    <row r="2590" spans="4:14" s="20" customFormat="1" ht="13.5" hidden="1" x14ac:dyDescent="0.45">
      <c r="D2590" s="18"/>
      <c r="E2590" s="18"/>
      <c r="F2590" s="19"/>
      <c r="N2590" s="47"/>
    </row>
    <row r="2591" spans="4:14" s="20" customFormat="1" ht="13.5" hidden="1" x14ac:dyDescent="0.45">
      <c r="D2591" s="18"/>
      <c r="E2591" s="18"/>
      <c r="F2591" s="19"/>
      <c r="N2591" s="47"/>
    </row>
    <row r="2592" spans="4:14" s="20" customFormat="1" ht="13.5" hidden="1" x14ac:dyDescent="0.45">
      <c r="D2592" s="18"/>
      <c r="E2592" s="18"/>
      <c r="F2592" s="19"/>
      <c r="N2592" s="47"/>
    </row>
    <row r="2593" spans="4:14" s="20" customFormat="1" ht="13.5" hidden="1" x14ac:dyDescent="0.45">
      <c r="D2593" s="18"/>
      <c r="E2593" s="18"/>
      <c r="F2593" s="19"/>
      <c r="N2593" s="47"/>
    </row>
    <row r="2594" spans="4:14" s="20" customFormat="1" ht="13.5" hidden="1" x14ac:dyDescent="0.45">
      <c r="D2594" s="18"/>
      <c r="E2594" s="18"/>
      <c r="F2594" s="19"/>
      <c r="N2594" s="47"/>
    </row>
    <row r="2595" spans="4:14" s="20" customFormat="1" ht="13.5" hidden="1" x14ac:dyDescent="0.45">
      <c r="D2595" s="18"/>
      <c r="E2595" s="18"/>
      <c r="F2595" s="19"/>
      <c r="N2595" s="47"/>
    </row>
    <row r="2596" spans="4:14" s="20" customFormat="1" ht="13.5" hidden="1" x14ac:dyDescent="0.45">
      <c r="D2596" s="18"/>
      <c r="E2596" s="18"/>
      <c r="F2596" s="19"/>
      <c r="N2596" s="47"/>
    </row>
    <row r="2597" spans="4:14" s="20" customFormat="1" ht="13.5" hidden="1" x14ac:dyDescent="0.45">
      <c r="D2597" s="18"/>
      <c r="E2597" s="18"/>
      <c r="F2597" s="19"/>
      <c r="N2597" s="47"/>
    </row>
    <row r="2598" spans="4:14" s="20" customFormat="1" ht="13.5" hidden="1" x14ac:dyDescent="0.45">
      <c r="D2598" s="18"/>
      <c r="E2598" s="18"/>
      <c r="F2598" s="19"/>
      <c r="N2598" s="47"/>
    </row>
    <row r="2599" spans="4:14" s="20" customFormat="1" ht="13.5" hidden="1" x14ac:dyDescent="0.45">
      <c r="D2599" s="18"/>
      <c r="E2599" s="18"/>
      <c r="F2599" s="19"/>
      <c r="N2599" s="47"/>
    </row>
    <row r="2600" spans="4:14" s="20" customFormat="1" ht="13.5" hidden="1" x14ac:dyDescent="0.45">
      <c r="D2600" s="18"/>
      <c r="E2600" s="18"/>
      <c r="F2600" s="19"/>
      <c r="N2600" s="47"/>
    </row>
    <row r="2601" spans="4:14" s="20" customFormat="1" ht="13.5" hidden="1" x14ac:dyDescent="0.45">
      <c r="D2601" s="18"/>
      <c r="E2601" s="18"/>
      <c r="F2601" s="19"/>
      <c r="N2601" s="47"/>
    </row>
    <row r="2602" spans="4:14" s="20" customFormat="1" ht="13.5" hidden="1" x14ac:dyDescent="0.45">
      <c r="D2602" s="18"/>
      <c r="E2602" s="18"/>
      <c r="F2602" s="19"/>
      <c r="N2602" s="47"/>
    </row>
    <row r="2603" spans="4:14" s="20" customFormat="1" ht="13.5" hidden="1" x14ac:dyDescent="0.45">
      <c r="D2603" s="18"/>
      <c r="E2603" s="18"/>
      <c r="F2603" s="19"/>
      <c r="N2603" s="47"/>
    </row>
    <row r="2604" spans="4:14" s="20" customFormat="1" ht="13.5" hidden="1" x14ac:dyDescent="0.45">
      <c r="D2604" s="18"/>
      <c r="E2604" s="18"/>
      <c r="F2604" s="19"/>
      <c r="N2604" s="47"/>
    </row>
    <row r="2605" spans="4:14" s="20" customFormat="1" ht="13.5" hidden="1" x14ac:dyDescent="0.45">
      <c r="D2605" s="18"/>
      <c r="E2605" s="18"/>
      <c r="F2605" s="19"/>
      <c r="N2605" s="47"/>
    </row>
    <row r="2606" spans="4:14" s="20" customFormat="1" ht="13.5" hidden="1" x14ac:dyDescent="0.45">
      <c r="D2606" s="18"/>
      <c r="E2606" s="18"/>
      <c r="F2606" s="19"/>
      <c r="N2606" s="47"/>
    </row>
    <row r="2607" spans="4:14" s="20" customFormat="1" ht="13.5" hidden="1" x14ac:dyDescent="0.45">
      <c r="D2607" s="18"/>
      <c r="E2607" s="18"/>
      <c r="F2607" s="19"/>
      <c r="N2607" s="47"/>
    </row>
    <row r="2608" spans="4:14" s="20" customFormat="1" ht="13.5" hidden="1" x14ac:dyDescent="0.45">
      <c r="D2608" s="18"/>
      <c r="E2608" s="18"/>
      <c r="F2608" s="19"/>
      <c r="N2608" s="47"/>
    </row>
    <row r="2609" spans="4:14" s="20" customFormat="1" ht="13.5" hidden="1" x14ac:dyDescent="0.45">
      <c r="D2609" s="18"/>
      <c r="E2609" s="18"/>
      <c r="F2609" s="19"/>
      <c r="N2609" s="47"/>
    </row>
    <row r="2610" spans="4:14" s="20" customFormat="1" ht="13.5" hidden="1" x14ac:dyDescent="0.45">
      <c r="D2610" s="18"/>
      <c r="E2610" s="18"/>
      <c r="F2610" s="19"/>
      <c r="N2610" s="47"/>
    </row>
    <row r="2611" spans="4:14" s="20" customFormat="1" ht="13.5" hidden="1" x14ac:dyDescent="0.45">
      <c r="D2611" s="18"/>
      <c r="E2611" s="18"/>
      <c r="F2611" s="19"/>
      <c r="N2611" s="47"/>
    </row>
    <row r="2612" spans="4:14" s="20" customFormat="1" ht="13.5" hidden="1" x14ac:dyDescent="0.45">
      <c r="D2612" s="18"/>
      <c r="E2612" s="18"/>
      <c r="F2612" s="19"/>
      <c r="N2612" s="47"/>
    </row>
    <row r="2613" spans="4:14" s="20" customFormat="1" ht="13.5" hidden="1" x14ac:dyDescent="0.45">
      <c r="D2613" s="18"/>
      <c r="E2613" s="18"/>
      <c r="F2613" s="19"/>
      <c r="N2613" s="47"/>
    </row>
    <row r="2614" spans="4:14" s="20" customFormat="1" ht="13.5" hidden="1" x14ac:dyDescent="0.45">
      <c r="D2614" s="18"/>
      <c r="E2614" s="18"/>
      <c r="F2614" s="19"/>
      <c r="N2614" s="47"/>
    </row>
    <row r="2615" spans="4:14" s="20" customFormat="1" ht="13.5" hidden="1" x14ac:dyDescent="0.45">
      <c r="D2615" s="18"/>
      <c r="E2615" s="18"/>
      <c r="F2615" s="19"/>
      <c r="N2615" s="47"/>
    </row>
    <row r="2616" spans="4:14" s="20" customFormat="1" ht="13.5" hidden="1" x14ac:dyDescent="0.45">
      <c r="D2616" s="18"/>
      <c r="E2616" s="18"/>
      <c r="F2616" s="19"/>
      <c r="N2616" s="47"/>
    </row>
    <row r="2617" spans="4:14" s="20" customFormat="1" ht="13.5" hidden="1" x14ac:dyDescent="0.45">
      <c r="D2617" s="18"/>
      <c r="E2617" s="18"/>
      <c r="F2617" s="19"/>
      <c r="N2617" s="47"/>
    </row>
    <row r="2618" spans="4:14" s="20" customFormat="1" ht="13.5" hidden="1" x14ac:dyDescent="0.45">
      <c r="D2618" s="18"/>
      <c r="E2618" s="18"/>
      <c r="F2618" s="19"/>
      <c r="N2618" s="47"/>
    </row>
    <row r="2619" spans="4:14" s="20" customFormat="1" ht="13.5" hidden="1" x14ac:dyDescent="0.45">
      <c r="D2619" s="18"/>
      <c r="E2619" s="18"/>
      <c r="F2619" s="19"/>
      <c r="N2619" s="47"/>
    </row>
    <row r="2620" spans="4:14" s="20" customFormat="1" ht="13.5" hidden="1" x14ac:dyDescent="0.45">
      <c r="D2620" s="18"/>
      <c r="E2620" s="18"/>
      <c r="F2620" s="19"/>
      <c r="N2620" s="47"/>
    </row>
    <row r="2621" spans="4:14" s="20" customFormat="1" ht="13.5" hidden="1" x14ac:dyDescent="0.45">
      <c r="D2621" s="18"/>
      <c r="E2621" s="18"/>
      <c r="F2621" s="19"/>
      <c r="N2621" s="47"/>
    </row>
    <row r="2622" spans="4:14" s="20" customFormat="1" ht="13.5" hidden="1" x14ac:dyDescent="0.45">
      <c r="D2622" s="18"/>
      <c r="E2622" s="18"/>
      <c r="F2622" s="19"/>
      <c r="N2622" s="47"/>
    </row>
    <row r="2623" spans="4:14" s="20" customFormat="1" ht="13.5" hidden="1" x14ac:dyDescent="0.45">
      <c r="D2623" s="18"/>
      <c r="E2623" s="18"/>
      <c r="F2623" s="19"/>
      <c r="N2623" s="47"/>
    </row>
    <row r="2624" spans="4:14" s="20" customFormat="1" ht="13.5" hidden="1" x14ac:dyDescent="0.45">
      <c r="D2624" s="18"/>
      <c r="E2624" s="18"/>
      <c r="F2624" s="19"/>
      <c r="N2624" s="47"/>
    </row>
    <row r="2625" spans="4:14" s="20" customFormat="1" ht="13.5" hidden="1" x14ac:dyDescent="0.45">
      <c r="D2625" s="18"/>
      <c r="E2625" s="18"/>
      <c r="F2625" s="19"/>
      <c r="N2625" s="47"/>
    </row>
    <row r="2626" spans="4:14" s="20" customFormat="1" ht="13.5" hidden="1" x14ac:dyDescent="0.45">
      <c r="D2626" s="18"/>
      <c r="E2626" s="18"/>
      <c r="F2626" s="19"/>
      <c r="N2626" s="47"/>
    </row>
    <row r="2627" spans="4:14" s="20" customFormat="1" ht="13.5" hidden="1" x14ac:dyDescent="0.45">
      <c r="D2627" s="18"/>
      <c r="E2627" s="18"/>
      <c r="F2627" s="19"/>
      <c r="N2627" s="47"/>
    </row>
    <row r="2628" spans="4:14" s="20" customFormat="1" ht="13.5" hidden="1" x14ac:dyDescent="0.45">
      <c r="D2628" s="18"/>
      <c r="E2628" s="18"/>
      <c r="F2628" s="19"/>
      <c r="N2628" s="47"/>
    </row>
    <row r="2629" spans="4:14" s="20" customFormat="1" ht="13.5" hidden="1" x14ac:dyDescent="0.45">
      <c r="D2629" s="18"/>
      <c r="E2629" s="18"/>
      <c r="F2629" s="19"/>
      <c r="N2629" s="47"/>
    </row>
    <row r="2630" spans="4:14" s="20" customFormat="1" ht="13.5" hidden="1" x14ac:dyDescent="0.45">
      <c r="D2630" s="18"/>
      <c r="E2630" s="18"/>
      <c r="F2630" s="19"/>
      <c r="N2630" s="47"/>
    </row>
    <row r="2631" spans="4:14" s="20" customFormat="1" ht="13.5" hidden="1" x14ac:dyDescent="0.45">
      <c r="D2631" s="18"/>
      <c r="E2631" s="18"/>
      <c r="F2631" s="19"/>
      <c r="N2631" s="47"/>
    </row>
    <row r="2632" spans="4:14" s="20" customFormat="1" ht="13.5" hidden="1" x14ac:dyDescent="0.45">
      <c r="D2632" s="18"/>
      <c r="E2632" s="18"/>
      <c r="F2632" s="19"/>
      <c r="N2632" s="47"/>
    </row>
    <row r="2633" spans="4:14" s="20" customFormat="1" ht="13.5" hidden="1" x14ac:dyDescent="0.45">
      <c r="D2633" s="18"/>
      <c r="E2633" s="18"/>
      <c r="F2633" s="19"/>
      <c r="N2633" s="47"/>
    </row>
    <row r="2634" spans="4:14" s="20" customFormat="1" ht="13.5" hidden="1" x14ac:dyDescent="0.45">
      <c r="D2634" s="18"/>
      <c r="E2634" s="18"/>
      <c r="F2634" s="19"/>
      <c r="N2634" s="47"/>
    </row>
    <row r="2635" spans="4:14" s="20" customFormat="1" ht="13.5" hidden="1" x14ac:dyDescent="0.45">
      <c r="D2635" s="18"/>
      <c r="E2635" s="18"/>
      <c r="F2635" s="19"/>
      <c r="N2635" s="47"/>
    </row>
    <row r="2636" spans="4:14" s="20" customFormat="1" ht="13.5" hidden="1" x14ac:dyDescent="0.45">
      <c r="D2636" s="18"/>
      <c r="E2636" s="18"/>
      <c r="F2636" s="19"/>
      <c r="N2636" s="47"/>
    </row>
    <row r="2637" spans="4:14" s="20" customFormat="1" ht="13.5" hidden="1" x14ac:dyDescent="0.45">
      <c r="D2637" s="18"/>
      <c r="E2637" s="18"/>
      <c r="F2637" s="19"/>
      <c r="N2637" s="47"/>
    </row>
    <row r="2638" spans="4:14" s="20" customFormat="1" ht="13.5" hidden="1" x14ac:dyDescent="0.45">
      <c r="D2638" s="18"/>
      <c r="E2638" s="18"/>
      <c r="F2638" s="19"/>
      <c r="N2638" s="47"/>
    </row>
    <row r="2639" spans="4:14" s="20" customFormat="1" ht="13.5" hidden="1" x14ac:dyDescent="0.45">
      <c r="D2639" s="18"/>
      <c r="E2639" s="18"/>
      <c r="F2639" s="19"/>
      <c r="N2639" s="47"/>
    </row>
    <row r="2640" spans="4:14" s="20" customFormat="1" ht="13.5" hidden="1" x14ac:dyDescent="0.45">
      <c r="D2640" s="18"/>
      <c r="E2640" s="18"/>
      <c r="F2640" s="19"/>
      <c r="N2640" s="47"/>
    </row>
    <row r="2641" spans="4:14" s="20" customFormat="1" ht="13.5" hidden="1" x14ac:dyDescent="0.45">
      <c r="D2641" s="18"/>
      <c r="E2641" s="18"/>
      <c r="F2641" s="19"/>
      <c r="N2641" s="47"/>
    </row>
    <row r="2642" spans="4:14" s="20" customFormat="1" ht="13.5" hidden="1" x14ac:dyDescent="0.45">
      <c r="D2642" s="18"/>
      <c r="E2642" s="18"/>
      <c r="F2642" s="19"/>
      <c r="N2642" s="47"/>
    </row>
    <row r="2643" spans="4:14" s="20" customFormat="1" ht="13.5" hidden="1" x14ac:dyDescent="0.45">
      <c r="D2643" s="18"/>
      <c r="E2643" s="18"/>
      <c r="F2643" s="19"/>
      <c r="N2643" s="47"/>
    </row>
    <row r="2644" spans="4:14" s="20" customFormat="1" ht="13.5" hidden="1" x14ac:dyDescent="0.45">
      <c r="D2644" s="18"/>
      <c r="E2644" s="18"/>
      <c r="F2644" s="19"/>
      <c r="N2644" s="47"/>
    </row>
    <row r="2645" spans="4:14" s="20" customFormat="1" ht="13.5" hidden="1" x14ac:dyDescent="0.45">
      <c r="D2645" s="18"/>
      <c r="E2645" s="18"/>
      <c r="F2645" s="19"/>
      <c r="N2645" s="47"/>
    </row>
    <row r="2646" spans="4:14" s="20" customFormat="1" ht="13.5" hidden="1" x14ac:dyDescent="0.45">
      <c r="D2646" s="18"/>
      <c r="E2646" s="18"/>
      <c r="F2646" s="19"/>
      <c r="N2646" s="47"/>
    </row>
    <row r="2647" spans="4:14" s="20" customFormat="1" ht="13.5" hidden="1" x14ac:dyDescent="0.45">
      <c r="D2647" s="18"/>
      <c r="E2647" s="18"/>
      <c r="F2647" s="19"/>
      <c r="N2647" s="47"/>
    </row>
    <row r="2648" spans="4:14" s="20" customFormat="1" ht="13.5" hidden="1" x14ac:dyDescent="0.45">
      <c r="D2648" s="18"/>
      <c r="E2648" s="18"/>
      <c r="F2648" s="19"/>
      <c r="N2648" s="47"/>
    </row>
    <row r="2649" spans="4:14" s="20" customFormat="1" ht="13.5" hidden="1" x14ac:dyDescent="0.45">
      <c r="D2649" s="18"/>
      <c r="E2649" s="18"/>
      <c r="F2649" s="19"/>
      <c r="N2649" s="47"/>
    </row>
    <row r="2650" spans="4:14" s="20" customFormat="1" ht="13.5" hidden="1" x14ac:dyDescent="0.45">
      <c r="D2650" s="18"/>
      <c r="E2650" s="18"/>
      <c r="F2650" s="19"/>
      <c r="N2650" s="47"/>
    </row>
    <row r="2651" spans="4:14" s="20" customFormat="1" ht="13.5" hidden="1" x14ac:dyDescent="0.45">
      <c r="D2651" s="18"/>
      <c r="E2651" s="18"/>
      <c r="F2651" s="19"/>
      <c r="N2651" s="47"/>
    </row>
    <row r="2652" spans="4:14" s="20" customFormat="1" ht="13.5" hidden="1" x14ac:dyDescent="0.45">
      <c r="D2652" s="18"/>
      <c r="E2652" s="18"/>
      <c r="F2652" s="19"/>
      <c r="N2652" s="47"/>
    </row>
    <row r="2653" spans="4:14" s="20" customFormat="1" ht="13.5" hidden="1" x14ac:dyDescent="0.45">
      <c r="D2653" s="18"/>
      <c r="E2653" s="18"/>
      <c r="F2653" s="19"/>
      <c r="N2653" s="47"/>
    </row>
    <row r="2654" spans="4:14" s="20" customFormat="1" ht="13.5" hidden="1" x14ac:dyDescent="0.45">
      <c r="D2654" s="18"/>
      <c r="E2654" s="18"/>
      <c r="F2654" s="19"/>
      <c r="N2654" s="47"/>
    </row>
    <row r="2655" spans="4:14" s="20" customFormat="1" ht="13.5" hidden="1" x14ac:dyDescent="0.45">
      <c r="D2655" s="18"/>
      <c r="E2655" s="18"/>
      <c r="F2655" s="19"/>
      <c r="N2655" s="47"/>
    </row>
    <row r="2656" spans="4:14" s="20" customFormat="1" ht="13.5" hidden="1" x14ac:dyDescent="0.45">
      <c r="D2656" s="18"/>
      <c r="E2656" s="18"/>
      <c r="F2656" s="19"/>
      <c r="N2656" s="47"/>
    </row>
    <row r="2657" spans="4:14" s="20" customFormat="1" ht="13.5" hidden="1" x14ac:dyDescent="0.45">
      <c r="D2657" s="18"/>
      <c r="E2657" s="18"/>
      <c r="F2657" s="19"/>
      <c r="N2657" s="47"/>
    </row>
    <row r="2658" spans="4:14" s="20" customFormat="1" ht="13.5" hidden="1" x14ac:dyDescent="0.45">
      <c r="D2658" s="18"/>
      <c r="E2658" s="18"/>
      <c r="F2658" s="19"/>
      <c r="N2658" s="47"/>
    </row>
    <row r="2659" spans="4:14" s="20" customFormat="1" ht="13.5" hidden="1" x14ac:dyDescent="0.45">
      <c r="D2659" s="18"/>
      <c r="E2659" s="18"/>
      <c r="F2659" s="19"/>
      <c r="N2659" s="47"/>
    </row>
    <row r="2660" spans="4:14" s="20" customFormat="1" ht="13.5" hidden="1" x14ac:dyDescent="0.45">
      <c r="D2660" s="18"/>
      <c r="E2660" s="18"/>
      <c r="F2660" s="19"/>
      <c r="N2660" s="47"/>
    </row>
    <row r="2661" spans="4:14" s="20" customFormat="1" ht="13.5" hidden="1" x14ac:dyDescent="0.45">
      <c r="D2661" s="18"/>
      <c r="E2661" s="18"/>
      <c r="F2661" s="19"/>
      <c r="N2661" s="47"/>
    </row>
    <row r="2662" spans="4:14" s="20" customFormat="1" ht="13.5" hidden="1" x14ac:dyDescent="0.45">
      <c r="D2662" s="18"/>
      <c r="E2662" s="18"/>
      <c r="F2662" s="19"/>
      <c r="N2662" s="47"/>
    </row>
    <row r="2663" spans="4:14" s="20" customFormat="1" ht="13.5" hidden="1" x14ac:dyDescent="0.45">
      <c r="D2663" s="18"/>
      <c r="E2663" s="18"/>
      <c r="F2663" s="19"/>
      <c r="N2663" s="47"/>
    </row>
    <row r="2664" spans="4:14" s="20" customFormat="1" ht="13.5" hidden="1" x14ac:dyDescent="0.45">
      <c r="D2664" s="18"/>
      <c r="E2664" s="18"/>
      <c r="F2664" s="19"/>
      <c r="N2664" s="47"/>
    </row>
    <row r="2665" spans="4:14" s="20" customFormat="1" ht="13.5" hidden="1" x14ac:dyDescent="0.45">
      <c r="D2665" s="18"/>
      <c r="E2665" s="18"/>
      <c r="F2665" s="19"/>
      <c r="N2665" s="47"/>
    </row>
    <row r="2666" spans="4:14" s="20" customFormat="1" ht="13.5" hidden="1" x14ac:dyDescent="0.45">
      <c r="D2666" s="18"/>
      <c r="E2666" s="18"/>
      <c r="F2666" s="19"/>
      <c r="N2666" s="47"/>
    </row>
    <row r="2667" spans="4:14" s="20" customFormat="1" ht="13.5" hidden="1" x14ac:dyDescent="0.45">
      <c r="D2667" s="18"/>
      <c r="E2667" s="18"/>
      <c r="F2667" s="19"/>
      <c r="N2667" s="47"/>
    </row>
    <row r="2668" spans="4:14" s="20" customFormat="1" ht="13.5" hidden="1" x14ac:dyDescent="0.45">
      <c r="D2668" s="18"/>
      <c r="E2668" s="18"/>
      <c r="F2668" s="19"/>
      <c r="N2668" s="47"/>
    </row>
    <row r="2669" spans="4:14" s="20" customFormat="1" ht="13.5" hidden="1" x14ac:dyDescent="0.45">
      <c r="D2669" s="18"/>
      <c r="E2669" s="18"/>
      <c r="F2669" s="19"/>
      <c r="N2669" s="47"/>
    </row>
    <row r="2670" spans="4:14" s="20" customFormat="1" ht="13.5" hidden="1" x14ac:dyDescent="0.45">
      <c r="D2670" s="18"/>
      <c r="E2670" s="18"/>
      <c r="F2670" s="19"/>
      <c r="N2670" s="47"/>
    </row>
    <row r="2671" spans="4:14" s="20" customFormat="1" ht="13.5" hidden="1" x14ac:dyDescent="0.45">
      <c r="D2671" s="18"/>
      <c r="E2671" s="18"/>
      <c r="F2671" s="19"/>
      <c r="N2671" s="47"/>
    </row>
    <row r="2672" spans="4:14" s="20" customFormat="1" ht="13.5" hidden="1" x14ac:dyDescent="0.45">
      <c r="D2672" s="18"/>
      <c r="E2672" s="18"/>
      <c r="F2672" s="19"/>
      <c r="N2672" s="47"/>
    </row>
    <row r="2673" spans="4:14" s="20" customFormat="1" ht="13.5" hidden="1" x14ac:dyDescent="0.45">
      <c r="D2673" s="18"/>
      <c r="E2673" s="18"/>
      <c r="F2673" s="19"/>
      <c r="N2673" s="47"/>
    </row>
    <row r="2674" spans="4:14" s="20" customFormat="1" ht="13.5" hidden="1" x14ac:dyDescent="0.45">
      <c r="D2674" s="18"/>
      <c r="E2674" s="18"/>
      <c r="F2674" s="19"/>
      <c r="N2674" s="47"/>
    </row>
    <row r="2675" spans="4:14" s="20" customFormat="1" ht="13.5" hidden="1" x14ac:dyDescent="0.45">
      <c r="D2675" s="18"/>
      <c r="E2675" s="18"/>
      <c r="F2675" s="19"/>
      <c r="N2675" s="47"/>
    </row>
    <row r="2676" spans="4:14" s="20" customFormat="1" ht="13.5" hidden="1" x14ac:dyDescent="0.45">
      <c r="D2676" s="18"/>
      <c r="E2676" s="18"/>
      <c r="F2676" s="19"/>
      <c r="N2676" s="47"/>
    </row>
    <row r="2677" spans="4:14" s="20" customFormat="1" ht="13.5" hidden="1" x14ac:dyDescent="0.45">
      <c r="D2677" s="18"/>
      <c r="E2677" s="18"/>
      <c r="F2677" s="19"/>
      <c r="N2677" s="47"/>
    </row>
    <row r="2678" spans="4:14" s="20" customFormat="1" ht="13.5" hidden="1" x14ac:dyDescent="0.45">
      <c r="D2678" s="18"/>
      <c r="E2678" s="18"/>
      <c r="F2678" s="19"/>
      <c r="N2678" s="47"/>
    </row>
    <row r="2679" spans="4:14" s="20" customFormat="1" ht="13.5" hidden="1" x14ac:dyDescent="0.45">
      <c r="D2679" s="18"/>
      <c r="E2679" s="18"/>
      <c r="F2679" s="19"/>
      <c r="N2679" s="47"/>
    </row>
    <row r="2680" spans="4:14" s="20" customFormat="1" ht="13.5" hidden="1" x14ac:dyDescent="0.45">
      <c r="D2680" s="18"/>
      <c r="E2680" s="18"/>
      <c r="F2680" s="19"/>
      <c r="N2680" s="47"/>
    </row>
    <row r="2681" spans="4:14" s="20" customFormat="1" ht="13.5" hidden="1" x14ac:dyDescent="0.45">
      <c r="D2681" s="18"/>
      <c r="E2681" s="18"/>
      <c r="F2681" s="19"/>
      <c r="N2681" s="47"/>
    </row>
    <row r="2682" spans="4:14" s="20" customFormat="1" ht="13.5" hidden="1" x14ac:dyDescent="0.45">
      <c r="D2682" s="18"/>
      <c r="E2682" s="18"/>
      <c r="F2682" s="19"/>
      <c r="N2682" s="47"/>
    </row>
    <row r="2683" spans="4:14" s="20" customFormat="1" ht="13.5" hidden="1" x14ac:dyDescent="0.45">
      <c r="D2683" s="18"/>
      <c r="E2683" s="18"/>
      <c r="F2683" s="19"/>
      <c r="N2683" s="47"/>
    </row>
    <row r="2684" spans="4:14" s="20" customFormat="1" ht="13.5" hidden="1" x14ac:dyDescent="0.45">
      <c r="D2684" s="18"/>
      <c r="E2684" s="18"/>
      <c r="F2684" s="19"/>
      <c r="N2684" s="47"/>
    </row>
    <row r="2685" spans="4:14" s="20" customFormat="1" ht="13.5" hidden="1" x14ac:dyDescent="0.45">
      <c r="D2685" s="18"/>
      <c r="E2685" s="18"/>
      <c r="F2685" s="19"/>
      <c r="N2685" s="47"/>
    </row>
    <row r="2686" spans="4:14" s="20" customFormat="1" ht="13.5" hidden="1" x14ac:dyDescent="0.45">
      <c r="D2686" s="18"/>
      <c r="E2686" s="18"/>
      <c r="F2686" s="19"/>
      <c r="N2686" s="47"/>
    </row>
    <row r="2687" spans="4:14" s="20" customFormat="1" ht="13.5" hidden="1" x14ac:dyDescent="0.45">
      <c r="D2687" s="18"/>
      <c r="E2687" s="18"/>
      <c r="F2687" s="19"/>
      <c r="N2687" s="47"/>
    </row>
    <row r="2688" spans="4:14" s="20" customFormat="1" ht="13.5" hidden="1" x14ac:dyDescent="0.45">
      <c r="D2688" s="18"/>
      <c r="E2688" s="18"/>
      <c r="F2688" s="19"/>
      <c r="N2688" s="47"/>
    </row>
    <row r="2689" spans="4:14" s="20" customFormat="1" ht="13.5" hidden="1" x14ac:dyDescent="0.45">
      <c r="D2689" s="18"/>
      <c r="E2689" s="18"/>
      <c r="F2689" s="19"/>
      <c r="N2689" s="47"/>
    </row>
    <row r="2690" spans="4:14" s="20" customFormat="1" ht="13.5" hidden="1" x14ac:dyDescent="0.45">
      <c r="D2690" s="18"/>
      <c r="E2690" s="18"/>
      <c r="F2690" s="19"/>
      <c r="N2690" s="47"/>
    </row>
    <row r="2691" spans="4:14" s="20" customFormat="1" ht="13.5" hidden="1" x14ac:dyDescent="0.45">
      <c r="D2691" s="18"/>
      <c r="E2691" s="18"/>
      <c r="F2691" s="19"/>
      <c r="N2691" s="47"/>
    </row>
    <row r="2692" spans="4:14" s="20" customFormat="1" ht="13.5" hidden="1" x14ac:dyDescent="0.45">
      <c r="D2692" s="18"/>
      <c r="E2692" s="18"/>
      <c r="F2692" s="19"/>
      <c r="N2692" s="47"/>
    </row>
    <row r="2693" spans="4:14" s="20" customFormat="1" ht="13.5" hidden="1" x14ac:dyDescent="0.45">
      <c r="D2693" s="18"/>
      <c r="E2693" s="18"/>
      <c r="F2693" s="19"/>
      <c r="N2693" s="47"/>
    </row>
    <row r="2694" spans="4:14" s="20" customFormat="1" ht="13.5" hidden="1" x14ac:dyDescent="0.45">
      <c r="D2694" s="18"/>
      <c r="E2694" s="18"/>
      <c r="F2694" s="19"/>
      <c r="N2694" s="47"/>
    </row>
    <row r="2695" spans="4:14" s="20" customFormat="1" ht="13.5" hidden="1" x14ac:dyDescent="0.45">
      <c r="D2695" s="18"/>
      <c r="E2695" s="18"/>
      <c r="F2695" s="19"/>
      <c r="N2695" s="47"/>
    </row>
    <row r="2696" spans="4:14" s="20" customFormat="1" ht="13.5" hidden="1" x14ac:dyDescent="0.45">
      <c r="D2696" s="18"/>
      <c r="E2696" s="18"/>
      <c r="F2696" s="19"/>
      <c r="N2696" s="47"/>
    </row>
    <row r="2697" spans="4:14" s="20" customFormat="1" ht="13.5" hidden="1" x14ac:dyDescent="0.45">
      <c r="D2697" s="18"/>
      <c r="E2697" s="18"/>
      <c r="F2697" s="19"/>
      <c r="N2697" s="47"/>
    </row>
    <row r="2698" spans="4:14" s="20" customFormat="1" ht="13.5" hidden="1" x14ac:dyDescent="0.45">
      <c r="D2698" s="18"/>
      <c r="E2698" s="18"/>
      <c r="F2698" s="19"/>
      <c r="N2698" s="47"/>
    </row>
    <row r="2699" spans="4:14" s="20" customFormat="1" ht="13.5" hidden="1" x14ac:dyDescent="0.45">
      <c r="D2699" s="18"/>
      <c r="E2699" s="18"/>
      <c r="F2699" s="19"/>
      <c r="N2699" s="47"/>
    </row>
    <row r="2700" spans="4:14" s="20" customFormat="1" ht="13.5" hidden="1" x14ac:dyDescent="0.45">
      <c r="D2700" s="18"/>
      <c r="E2700" s="18"/>
      <c r="F2700" s="19"/>
      <c r="N2700" s="47"/>
    </row>
    <row r="2701" spans="4:14" s="20" customFormat="1" ht="13.5" hidden="1" x14ac:dyDescent="0.45">
      <c r="D2701" s="18"/>
      <c r="E2701" s="18"/>
      <c r="F2701" s="19"/>
      <c r="N2701" s="47"/>
    </row>
    <row r="2702" spans="4:14" s="20" customFormat="1" ht="13.5" hidden="1" x14ac:dyDescent="0.45">
      <c r="D2702" s="18"/>
      <c r="E2702" s="18"/>
      <c r="F2702" s="19"/>
      <c r="N2702" s="47"/>
    </row>
    <row r="2703" spans="4:14" s="20" customFormat="1" ht="13.5" hidden="1" x14ac:dyDescent="0.45">
      <c r="D2703" s="18"/>
      <c r="E2703" s="18"/>
      <c r="F2703" s="19"/>
      <c r="N2703" s="47"/>
    </row>
    <row r="2704" spans="4:14" s="20" customFormat="1" ht="13.5" hidden="1" x14ac:dyDescent="0.45">
      <c r="D2704" s="18"/>
      <c r="E2704" s="18"/>
      <c r="F2704" s="19"/>
      <c r="N2704" s="47"/>
    </row>
    <row r="2705" spans="4:14" s="20" customFormat="1" ht="13.5" hidden="1" x14ac:dyDescent="0.45">
      <c r="D2705" s="18"/>
      <c r="E2705" s="18"/>
      <c r="F2705" s="19"/>
      <c r="N2705" s="47"/>
    </row>
    <row r="2706" spans="4:14" s="20" customFormat="1" ht="13.5" hidden="1" x14ac:dyDescent="0.45">
      <c r="D2706" s="18"/>
      <c r="E2706" s="18"/>
      <c r="F2706" s="19"/>
      <c r="N2706" s="47"/>
    </row>
    <row r="2707" spans="4:14" s="20" customFormat="1" ht="13.5" hidden="1" x14ac:dyDescent="0.45">
      <c r="D2707" s="18"/>
      <c r="E2707" s="18"/>
      <c r="F2707" s="19"/>
      <c r="N2707" s="47"/>
    </row>
    <row r="2708" spans="4:14" s="20" customFormat="1" ht="13.5" hidden="1" x14ac:dyDescent="0.45">
      <c r="D2708" s="18"/>
      <c r="E2708" s="18"/>
      <c r="F2708" s="19"/>
      <c r="N2708" s="47"/>
    </row>
    <row r="2709" spans="4:14" s="20" customFormat="1" ht="13.5" hidden="1" x14ac:dyDescent="0.45">
      <c r="D2709" s="18"/>
      <c r="E2709" s="18"/>
      <c r="F2709" s="19"/>
      <c r="N2709" s="47"/>
    </row>
    <row r="2710" spans="4:14" s="20" customFormat="1" ht="13.5" hidden="1" x14ac:dyDescent="0.45">
      <c r="D2710" s="18"/>
      <c r="E2710" s="18"/>
      <c r="F2710" s="19"/>
      <c r="N2710" s="47"/>
    </row>
    <row r="2711" spans="4:14" s="20" customFormat="1" ht="13.5" hidden="1" x14ac:dyDescent="0.45">
      <c r="D2711" s="18"/>
      <c r="E2711" s="18"/>
      <c r="F2711" s="19"/>
      <c r="N2711" s="47"/>
    </row>
    <row r="2712" spans="4:14" s="20" customFormat="1" ht="13.5" hidden="1" x14ac:dyDescent="0.45">
      <c r="D2712" s="18"/>
      <c r="E2712" s="18"/>
      <c r="F2712" s="19"/>
      <c r="N2712" s="47"/>
    </row>
    <row r="2713" spans="4:14" s="20" customFormat="1" ht="13.5" hidden="1" x14ac:dyDescent="0.45">
      <c r="D2713" s="18"/>
      <c r="E2713" s="18"/>
      <c r="F2713" s="19"/>
      <c r="N2713" s="47"/>
    </row>
    <row r="2714" spans="4:14" s="20" customFormat="1" ht="13.5" hidden="1" x14ac:dyDescent="0.45">
      <c r="D2714" s="18"/>
      <c r="E2714" s="18"/>
      <c r="F2714" s="19"/>
      <c r="N2714" s="47"/>
    </row>
    <row r="2715" spans="4:14" s="20" customFormat="1" ht="13.5" hidden="1" x14ac:dyDescent="0.45">
      <c r="D2715" s="18"/>
      <c r="E2715" s="18"/>
      <c r="F2715" s="19"/>
      <c r="N2715" s="47"/>
    </row>
    <row r="2716" spans="4:14" s="20" customFormat="1" ht="13.5" hidden="1" x14ac:dyDescent="0.45">
      <c r="D2716" s="18"/>
      <c r="E2716" s="18"/>
      <c r="F2716" s="19"/>
      <c r="N2716" s="47"/>
    </row>
    <row r="2717" spans="4:14" s="20" customFormat="1" ht="13.5" hidden="1" x14ac:dyDescent="0.45">
      <c r="D2717" s="18"/>
      <c r="E2717" s="18"/>
      <c r="F2717" s="19"/>
      <c r="N2717" s="47"/>
    </row>
    <row r="2718" spans="4:14" s="20" customFormat="1" ht="13.5" hidden="1" x14ac:dyDescent="0.45">
      <c r="D2718" s="18"/>
      <c r="E2718" s="18"/>
      <c r="F2718" s="19"/>
      <c r="N2718" s="47"/>
    </row>
    <row r="2719" spans="4:14" s="20" customFormat="1" ht="13.5" hidden="1" x14ac:dyDescent="0.45">
      <c r="D2719" s="18"/>
      <c r="E2719" s="18"/>
      <c r="F2719" s="19"/>
      <c r="N2719" s="47"/>
    </row>
    <row r="2720" spans="4:14" s="20" customFormat="1" ht="13.5" hidden="1" x14ac:dyDescent="0.45">
      <c r="D2720" s="18"/>
      <c r="E2720" s="18"/>
      <c r="F2720" s="19"/>
      <c r="N2720" s="47"/>
    </row>
    <row r="2721" spans="4:14" s="20" customFormat="1" ht="13.5" hidden="1" x14ac:dyDescent="0.45">
      <c r="D2721" s="18"/>
      <c r="E2721" s="18"/>
      <c r="F2721" s="19"/>
      <c r="N2721" s="47"/>
    </row>
    <row r="2722" spans="4:14" s="20" customFormat="1" ht="13.5" hidden="1" x14ac:dyDescent="0.45">
      <c r="D2722" s="18"/>
      <c r="E2722" s="18"/>
      <c r="F2722" s="19"/>
      <c r="N2722" s="47"/>
    </row>
    <row r="2723" spans="4:14" s="20" customFormat="1" ht="13.5" hidden="1" x14ac:dyDescent="0.45">
      <c r="D2723" s="18"/>
      <c r="E2723" s="18"/>
      <c r="F2723" s="19"/>
      <c r="N2723" s="47"/>
    </row>
    <row r="2724" spans="4:14" s="20" customFormat="1" ht="13.5" hidden="1" x14ac:dyDescent="0.45">
      <c r="D2724" s="18"/>
      <c r="E2724" s="18"/>
      <c r="F2724" s="19"/>
      <c r="N2724" s="47"/>
    </row>
    <row r="2725" spans="4:14" s="20" customFormat="1" ht="13.5" hidden="1" x14ac:dyDescent="0.45">
      <c r="D2725" s="18"/>
      <c r="E2725" s="18"/>
      <c r="F2725" s="19"/>
      <c r="N2725" s="47"/>
    </row>
    <row r="2726" spans="4:14" s="20" customFormat="1" ht="13.5" hidden="1" x14ac:dyDescent="0.45">
      <c r="D2726" s="18"/>
      <c r="E2726" s="18"/>
      <c r="F2726" s="19"/>
      <c r="N2726" s="47"/>
    </row>
    <row r="2727" spans="4:14" s="20" customFormat="1" ht="13.5" hidden="1" x14ac:dyDescent="0.45">
      <c r="D2727" s="18"/>
      <c r="E2727" s="18"/>
      <c r="F2727" s="19"/>
      <c r="N2727" s="47"/>
    </row>
    <row r="2728" spans="4:14" s="20" customFormat="1" ht="13.5" hidden="1" x14ac:dyDescent="0.45">
      <c r="D2728" s="18"/>
      <c r="E2728" s="18"/>
      <c r="F2728" s="19"/>
      <c r="N2728" s="47"/>
    </row>
    <row r="2729" spans="4:14" s="20" customFormat="1" ht="13.5" hidden="1" x14ac:dyDescent="0.45">
      <c r="D2729" s="18"/>
      <c r="E2729" s="18"/>
      <c r="F2729" s="19"/>
      <c r="N2729" s="47"/>
    </row>
    <row r="2730" spans="4:14" s="20" customFormat="1" ht="13.5" hidden="1" x14ac:dyDescent="0.45">
      <c r="D2730" s="18"/>
      <c r="E2730" s="18"/>
      <c r="F2730" s="19"/>
      <c r="N2730" s="47"/>
    </row>
    <row r="2731" spans="4:14" s="20" customFormat="1" ht="13.5" hidden="1" x14ac:dyDescent="0.45">
      <c r="D2731" s="18"/>
      <c r="E2731" s="18"/>
      <c r="F2731" s="19"/>
      <c r="N2731" s="47"/>
    </row>
    <row r="2732" spans="4:14" s="20" customFormat="1" ht="13.5" hidden="1" x14ac:dyDescent="0.45">
      <c r="D2732" s="18"/>
      <c r="E2732" s="18"/>
      <c r="F2732" s="19"/>
      <c r="N2732" s="47"/>
    </row>
    <row r="2733" spans="4:14" s="20" customFormat="1" ht="13.5" hidden="1" x14ac:dyDescent="0.45">
      <c r="D2733" s="18"/>
      <c r="E2733" s="18"/>
      <c r="F2733" s="19"/>
      <c r="N2733" s="47"/>
    </row>
    <row r="2734" spans="4:14" s="20" customFormat="1" ht="13.5" hidden="1" x14ac:dyDescent="0.45">
      <c r="D2734" s="18"/>
      <c r="E2734" s="18"/>
      <c r="F2734" s="19"/>
      <c r="N2734" s="47"/>
    </row>
    <row r="2735" spans="4:14" s="20" customFormat="1" ht="13.5" hidden="1" x14ac:dyDescent="0.45">
      <c r="D2735" s="18"/>
      <c r="E2735" s="18"/>
      <c r="F2735" s="19"/>
      <c r="N2735" s="47"/>
    </row>
    <row r="2736" spans="4:14" s="20" customFormat="1" ht="13.5" hidden="1" x14ac:dyDescent="0.45">
      <c r="D2736" s="18"/>
      <c r="E2736" s="18"/>
      <c r="F2736" s="19"/>
      <c r="N2736" s="47"/>
    </row>
    <row r="2737" spans="4:14" s="20" customFormat="1" ht="13.5" hidden="1" x14ac:dyDescent="0.45">
      <c r="D2737" s="18"/>
      <c r="E2737" s="18"/>
      <c r="F2737" s="19"/>
      <c r="N2737" s="47"/>
    </row>
    <row r="2738" spans="4:14" s="20" customFormat="1" ht="13.5" hidden="1" x14ac:dyDescent="0.45">
      <c r="D2738" s="18"/>
      <c r="E2738" s="18"/>
      <c r="F2738" s="19"/>
      <c r="N2738" s="47"/>
    </row>
    <row r="2739" spans="4:14" s="20" customFormat="1" ht="13.5" hidden="1" x14ac:dyDescent="0.45">
      <c r="D2739" s="18"/>
      <c r="E2739" s="18"/>
      <c r="F2739" s="19"/>
      <c r="N2739" s="47"/>
    </row>
    <row r="2740" spans="4:14" s="20" customFormat="1" ht="13.5" hidden="1" x14ac:dyDescent="0.45">
      <c r="D2740" s="18"/>
      <c r="E2740" s="18"/>
      <c r="F2740" s="19"/>
      <c r="N2740" s="47"/>
    </row>
    <row r="2741" spans="4:14" s="20" customFormat="1" ht="13.5" hidden="1" x14ac:dyDescent="0.45">
      <c r="D2741" s="18"/>
      <c r="E2741" s="18"/>
      <c r="F2741" s="19"/>
      <c r="N2741" s="47"/>
    </row>
    <row r="2742" spans="4:14" s="20" customFormat="1" ht="13.5" hidden="1" x14ac:dyDescent="0.45">
      <c r="D2742" s="18"/>
      <c r="E2742" s="18"/>
      <c r="F2742" s="19"/>
      <c r="N2742" s="47"/>
    </row>
    <row r="2743" spans="4:14" s="20" customFormat="1" ht="13.5" hidden="1" x14ac:dyDescent="0.45">
      <c r="D2743" s="18"/>
      <c r="E2743" s="18"/>
      <c r="F2743" s="19"/>
      <c r="N2743" s="47"/>
    </row>
    <row r="2744" spans="4:14" s="20" customFormat="1" ht="13.5" hidden="1" x14ac:dyDescent="0.45">
      <c r="D2744" s="18"/>
      <c r="E2744" s="18"/>
      <c r="F2744" s="19"/>
      <c r="N2744" s="47"/>
    </row>
    <row r="2745" spans="4:14" s="20" customFormat="1" ht="13.5" hidden="1" x14ac:dyDescent="0.45">
      <c r="D2745" s="18"/>
      <c r="E2745" s="18"/>
      <c r="F2745" s="19"/>
      <c r="N2745" s="47"/>
    </row>
    <row r="2746" spans="4:14" s="20" customFormat="1" ht="13.5" hidden="1" x14ac:dyDescent="0.45">
      <c r="D2746" s="18"/>
      <c r="E2746" s="18"/>
      <c r="F2746" s="19"/>
      <c r="N2746" s="47"/>
    </row>
    <row r="2747" spans="4:14" s="20" customFormat="1" ht="13.5" hidden="1" x14ac:dyDescent="0.45">
      <c r="D2747" s="18"/>
      <c r="E2747" s="18"/>
      <c r="F2747" s="19"/>
      <c r="N2747" s="47"/>
    </row>
    <row r="2748" spans="4:14" s="20" customFormat="1" ht="13.5" hidden="1" x14ac:dyDescent="0.45">
      <c r="D2748" s="18"/>
      <c r="E2748" s="18"/>
      <c r="F2748" s="19"/>
      <c r="N2748" s="47"/>
    </row>
    <row r="2749" spans="4:14" s="20" customFormat="1" ht="13.5" hidden="1" x14ac:dyDescent="0.45">
      <c r="D2749" s="18"/>
      <c r="E2749" s="18"/>
      <c r="F2749" s="19"/>
      <c r="N2749" s="47"/>
    </row>
    <row r="2750" spans="4:14" s="20" customFormat="1" ht="13.5" hidden="1" x14ac:dyDescent="0.45">
      <c r="D2750" s="18"/>
      <c r="E2750" s="18"/>
      <c r="F2750" s="19"/>
      <c r="N2750" s="47"/>
    </row>
    <row r="2751" spans="4:14" s="20" customFormat="1" ht="13.5" hidden="1" x14ac:dyDescent="0.45">
      <c r="D2751" s="18"/>
      <c r="E2751" s="18"/>
      <c r="F2751" s="19"/>
      <c r="N2751" s="47"/>
    </row>
    <row r="2752" spans="4:14" s="20" customFormat="1" ht="13.5" hidden="1" x14ac:dyDescent="0.45">
      <c r="D2752" s="18"/>
      <c r="E2752" s="18"/>
      <c r="F2752" s="19"/>
      <c r="N2752" s="47"/>
    </row>
    <row r="2753" spans="4:14" s="20" customFormat="1" ht="13.5" hidden="1" x14ac:dyDescent="0.45">
      <c r="D2753" s="18"/>
      <c r="E2753" s="18"/>
      <c r="F2753" s="19"/>
      <c r="N2753" s="47"/>
    </row>
    <row r="2754" spans="4:14" s="20" customFormat="1" ht="13.5" hidden="1" x14ac:dyDescent="0.45">
      <c r="D2754" s="18"/>
      <c r="E2754" s="18"/>
      <c r="F2754" s="19"/>
      <c r="N2754" s="47"/>
    </row>
    <row r="2755" spans="4:14" s="20" customFormat="1" ht="13.5" hidden="1" x14ac:dyDescent="0.45">
      <c r="D2755" s="18"/>
      <c r="E2755" s="18"/>
      <c r="F2755" s="19"/>
      <c r="N2755" s="47"/>
    </row>
    <row r="2756" spans="4:14" s="20" customFormat="1" ht="13.5" hidden="1" x14ac:dyDescent="0.45">
      <c r="D2756" s="18"/>
      <c r="E2756" s="18"/>
      <c r="F2756" s="19"/>
      <c r="N2756" s="47"/>
    </row>
    <row r="2757" spans="4:14" s="20" customFormat="1" ht="13.5" hidden="1" x14ac:dyDescent="0.45">
      <c r="D2757" s="18"/>
      <c r="E2757" s="18"/>
      <c r="F2757" s="19"/>
      <c r="N2757" s="47"/>
    </row>
    <row r="2758" spans="4:14" s="20" customFormat="1" ht="13.5" hidden="1" x14ac:dyDescent="0.45">
      <c r="D2758" s="18"/>
      <c r="E2758" s="18"/>
      <c r="F2758" s="19"/>
      <c r="N2758" s="47"/>
    </row>
    <row r="2759" spans="4:14" s="20" customFormat="1" ht="13.5" hidden="1" x14ac:dyDescent="0.45">
      <c r="D2759" s="18"/>
      <c r="E2759" s="18"/>
      <c r="F2759" s="19"/>
      <c r="N2759" s="47"/>
    </row>
    <row r="2760" spans="4:14" s="20" customFormat="1" ht="13.5" hidden="1" x14ac:dyDescent="0.45">
      <c r="D2760" s="18"/>
      <c r="E2760" s="18"/>
      <c r="F2760" s="19"/>
      <c r="N2760" s="47"/>
    </row>
    <row r="2761" spans="4:14" s="20" customFormat="1" ht="13.5" hidden="1" x14ac:dyDescent="0.45">
      <c r="D2761" s="18"/>
      <c r="E2761" s="18"/>
      <c r="F2761" s="19"/>
      <c r="N2761" s="47"/>
    </row>
    <row r="2762" spans="4:14" s="20" customFormat="1" ht="13.5" hidden="1" x14ac:dyDescent="0.45">
      <c r="D2762" s="18"/>
      <c r="E2762" s="18"/>
      <c r="F2762" s="19"/>
      <c r="N2762" s="47"/>
    </row>
    <row r="2763" spans="4:14" s="20" customFormat="1" ht="13.5" hidden="1" x14ac:dyDescent="0.45">
      <c r="D2763" s="18"/>
      <c r="E2763" s="18"/>
      <c r="F2763" s="19"/>
      <c r="N2763" s="47"/>
    </row>
    <row r="2764" spans="4:14" s="20" customFormat="1" ht="13.5" hidden="1" x14ac:dyDescent="0.45">
      <c r="D2764" s="18"/>
      <c r="E2764" s="18"/>
      <c r="F2764" s="19"/>
      <c r="N2764" s="47"/>
    </row>
    <row r="2765" spans="4:14" s="20" customFormat="1" ht="13.5" hidden="1" x14ac:dyDescent="0.45">
      <c r="D2765" s="18"/>
      <c r="E2765" s="18"/>
      <c r="F2765" s="19"/>
      <c r="N2765" s="47"/>
    </row>
    <row r="2766" spans="4:14" s="20" customFormat="1" ht="13.5" hidden="1" x14ac:dyDescent="0.45">
      <c r="D2766" s="18"/>
      <c r="E2766" s="18"/>
      <c r="F2766" s="19"/>
      <c r="N2766" s="47"/>
    </row>
    <row r="2767" spans="4:14" s="20" customFormat="1" ht="13.5" hidden="1" x14ac:dyDescent="0.45">
      <c r="D2767" s="18"/>
      <c r="E2767" s="18"/>
      <c r="F2767" s="19"/>
      <c r="N2767" s="47"/>
    </row>
    <row r="2768" spans="4:14" s="20" customFormat="1" ht="13.5" hidden="1" x14ac:dyDescent="0.45">
      <c r="D2768" s="18"/>
      <c r="E2768" s="18"/>
      <c r="F2768" s="19"/>
      <c r="N2768" s="47"/>
    </row>
    <row r="2769" spans="4:14" s="20" customFormat="1" ht="13.5" hidden="1" x14ac:dyDescent="0.45">
      <c r="D2769" s="18"/>
      <c r="E2769" s="18"/>
      <c r="F2769" s="19"/>
      <c r="N2769" s="47"/>
    </row>
    <row r="2770" spans="4:14" s="20" customFormat="1" ht="13.5" hidden="1" x14ac:dyDescent="0.45">
      <c r="D2770" s="18"/>
      <c r="E2770" s="18"/>
      <c r="F2770" s="19"/>
      <c r="N2770" s="47"/>
    </row>
    <row r="2771" spans="4:14" s="20" customFormat="1" ht="13.5" hidden="1" x14ac:dyDescent="0.45">
      <c r="D2771" s="18"/>
      <c r="E2771" s="18"/>
      <c r="F2771" s="19"/>
      <c r="N2771" s="47"/>
    </row>
    <row r="2772" spans="4:14" s="20" customFormat="1" ht="13.5" hidden="1" x14ac:dyDescent="0.45">
      <c r="D2772" s="18"/>
      <c r="E2772" s="18"/>
      <c r="F2772" s="19"/>
      <c r="N2772" s="47"/>
    </row>
    <row r="2773" spans="4:14" s="20" customFormat="1" ht="13.5" hidden="1" x14ac:dyDescent="0.45">
      <c r="D2773" s="18"/>
      <c r="E2773" s="18"/>
      <c r="F2773" s="19"/>
      <c r="N2773" s="47"/>
    </row>
    <row r="2774" spans="4:14" s="20" customFormat="1" ht="13.5" hidden="1" x14ac:dyDescent="0.45">
      <c r="D2774" s="18"/>
      <c r="E2774" s="18"/>
      <c r="F2774" s="19"/>
      <c r="N2774" s="47"/>
    </row>
    <row r="2775" spans="4:14" s="20" customFormat="1" ht="13.5" hidden="1" x14ac:dyDescent="0.45">
      <c r="D2775" s="18"/>
      <c r="E2775" s="18"/>
      <c r="F2775" s="19"/>
      <c r="N2775" s="47"/>
    </row>
    <row r="2776" spans="4:14" s="20" customFormat="1" ht="13.5" hidden="1" x14ac:dyDescent="0.45">
      <c r="D2776" s="18"/>
      <c r="E2776" s="18"/>
      <c r="F2776" s="19"/>
      <c r="N2776" s="47"/>
    </row>
    <row r="2777" spans="4:14" s="20" customFormat="1" ht="13.5" hidden="1" x14ac:dyDescent="0.45">
      <c r="D2777" s="18"/>
      <c r="E2777" s="18"/>
      <c r="F2777" s="19"/>
      <c r="N2777" s="47"/>
    </row>
    <row r="2778" spans="4:14" s="20" customFormat="1" ht="13.5" hidden="1" x14ac:dyDescent="0.45">
      <c r="D2778" s="18"/>
      <c r="E2778" s="18"/>
      <c r="F2778" s="19"/>
      <c r="N2778" s="47"/>
    </row>
    <row r="2779" spans="4:14" s="20" customFormat="1" ht="13.5" hidden="1" x14ac:dyDescent="0.45">
      <c r="D2779" s="18"/>
      <c r="E2779" s="18"/>
      <c r="F2779" s="19"/>
      <c r="N2779" s="47"/>
    </row>
    <row r="2780" spans="4:14" s="20" customFormat="1" ht="13.5" hidden="1" x14ac:dyDescent="0.45">
      <c r="D2780" s="18"/>
      <c r="E2780" s="18"/>
      <c r="F2780" s="19"/>
      <c r="N2780" s="47"/>
    </row>
    <row r="2781" spans="4:14" s="20" customFormat="1" ht="13.5" hidden="1" x14ac:dyDescent="0.45">
      <c r="D2781" s="18"/>
      <c r="E2781" s="18"/>
      <c r="F2781" s="19"/>
      <c r="N2781" s="47"/>
    </row>
    <row r="2782" spans="4:14" s="20" customFormat="1" ht="13.5" hidden="1" x14ac:dyDescent="0.45">
      <c r="D2782" s="18"/>
      <c r="E2782" s="18"/>
      <c r="F2782" s="19"/>
      <c r="N2782" s="47"/>
    </row>
    <row r="2783" spans="4:14" s="20" customFormat="1" ht="13.5" hidden="1" x14ac:dyDescent="0.45">
      <c r="D2783" s="18"/>
      <c r="E2783" s="18"/>
      <c r="F2783" s="19"/>
      <c r="N2783" s="47"/>
    </row>
    <row r="2784" spans="4:14" s="20" customFormat="1" ht="13.5" hidden="1" x14ac:dyDescent="0.45">
      <c r="D2784" s="18"/>
      <c r="E2784" s="18"/>
      <c r="F2784" s="19"/>
      <c r="N2784" s="47"/>
    </row>
    <row r="2785" spans="4:14" s="20" customFormat="1" ht="13.5" hidden="1" x14ac:dyDescent="0.45">
      <c r="D2785" s="18"/>
      <c r="E2785" s="18"/>
      <c r="F2785" s="19"/>
      <c r="N2785" s="47"/>
    </row>
    <row r="2786" spans="4:14" s="20" customFormat="1" ht="13.5" hidden="1" x14ac:dyDescent="0.45">
      <c r="D2786" s="18"/>
      <c r="E2786" s="18"/>
      <c r="F2786" s="19"/>
      <c r="N2786" s="47"/>
    </row>
    <row r="2787" spans="4:14" s="20" customFormat="1" ht="13.5" hidden="1" x14ac:dyDescent="0.45">
      <c r="D2787" s="18"/>
      <c r="E2787" s="18"/>
      <c r="F2787" s="19"/>
      <c r="N2787" s="47"/>
    </row>
    <row r="2788" spans="4:14" s="20" customFormat="1" ht="13.5" hidden="1" x14ac:dyDescent="0.45">
      <c r="D2788" s="18"/>
      <c r="E2788" s="18"/>
      <c r="F2788" s="19"/>
      <c r="N2788" s="47"/>
    </row>
    <row r="2789" spans="4:14" s="20" customFormat="1" ht="13.5" hidden="1" x14ac:dyDescent="0.45">
      <c r="D2789" s="18"/>
      <c r="E2789" s="18"/>
      <c r="F2789" s="19"/>
      <c r="N2789" s="47"/>
    </row>
    <row r="2790" spans="4:14" s="20" customFormat="1" ht="13.5" hidden="1" x14ac:dyDescent="0.45">
      <c r="D2790" s="18"/>
      <c r="E2790" s="18"/>
      <c r="F2790" s="19"/>
      <c r="N2790" s="47"/>
    </row>
    <row r="2791" spans="4:14" s="20" customFormat="1" ht="13.5" hidden="1" x14ac:dyDescent="0.45">
      <c r="D2791" s="18"/>
      <c r="E2791" s="18"/>
      <c r="F2791" s="19"/>
      <c r="N2791" s="47"/>
    </row>
    <row r="2792" spans="4:14" s="20" customFormat="1" ht="13.5" hidden="1" x14ac:dyDescent="0.45">
      <c r="D2792" s="18"/>
      <c r="E2792" s="18"/>
      <c r="F2792" s="19"/>
      <c r="N2792" s="47"/>
    </row>
    <row r="2793" spans="4:14" s="20" customFormat="1" ht="13.5" hidden="1" x14ac:dyDescent="0.45">
      <c r="D2793" s="18"/>
      <c r="E2793" s="18"/>
      <c r="F2793" s="19"/>
      <c r="N2793" s="47"/>
    </row>
    <row r="2794" spans="4:14" s="20" customFormat="1" ht="13.5" hidden="1" x14ac:dyDescent="0.45">
      <c r="D2794" s="18"/>
      <c r="E2794" s="18"/>
      <c r="F2794" s="19"/>
      <c r="N2794" s="47"/>
    </row>
    <row r="2795" spans="4:14" s="20" customFormat="1" ht="13.5" hidden="1" x14ac:dyDescent="0.45">
      <c r="D2795" s="18"/>
      <c r="E2795" s="18"/>
      <c r="F2795" s="19"/>
      <c r="N2795" s="47"/>
    </row>
    <row r="2796" spans="4:14" s="20" customFormat="1" ht="13.5" hidden="1" x14ac:dyDescent="0.45">
      <c r="D2796" s="18"/>
      <c r="E2796" s="18"/>
      <c r="F2796" s="19"/>
      <c r="N2796" s="47"/>
    </row>
    <row r="2797" spans="4:14" s="20" customFormat="1" ht="13.5" hidden="1" x14ac:dyDescent="0.45">
      <c r="D2797" s="18"/>
      <c r="E2797" s="18"/>
      <c r="F2797" s="19"/>
      <c r="N2797" s="47"/>
    </row>
    <row r="2798" spans="4:14" s="20" customFormat="1" ht="13.5" hidden="1" x14ac:dyDescent="0.45">
      <c r="D2798" s="18"/>
      <c r="E2798" s="18"/>
      <c r="F2798" s="19"/>
      <c r="N2798" s="47"/>
    </row>
    <row r="2799" spans="4:14" s="20" customFormat="1" ht="13.5" hidden="1" x14ac:dyDescent="0.45">
      <c r="D2799" s="18"/>
      <c r="E2799" s="18"/>
      <c r="F2799" s="19"/>
      <c r="N2799" s="47"/>
    </row>
    <row r="2800" spans="4:14" s="20" customFormat="1" ht="13.5" hidden="1" x14ac:dyDescent="0.45">
      <c r="D2800" s="18"/>
      <c r="E2800" s="18"/>
      <c r="F2800" s="19"/>
      <c r="N2800" s="47"/>
    </row>
    <row r="2801" spans="4:14" s="20" customFormat="1" ht="13.5" hidden="1" x14ac:dyDescent="0.45">
      <c r="D2801" s="18"/>
      <c r="E2801" s="18"/>
      <c r="F2801" s="19"/>
      <c r="N2801" s="47"/>
    </row>
    <row r="2802" spans="4:14" s="20" customFormat="1" ht="13.5" hidden="1" x14ac:dyDescent="0.45">
      <c r="D2802" s="18"/>
      <c r="E2802" s="18"/>
      <c r="F2802" s="19"/>
      <c r="N2802" s="47"/>
    </row>
    <row r="2803" spans="4:14" s="20" customFormat="1" ht="13.5" hidden="1" x14ac:dyDescent="0.45">
      <c r="D2803" s="18"/>
      <c r="E2803" s="18"/>
      <c r="F2803" s="19"/>
      <c r="N2803" s="47"/>
    </row>
    <row r="2804" spans="4:14" s="20" customFormat="1" ht="13.5" hidden="1" x14ac:dyDescent="0.45">
      <c r="D2804" s="18"/>
      <c r="E2804" s="18"/>
      <c r="F2804" s="19"/>
      <c r="N2804" s="47"/>
    </row>
    <row r="2805" spans="4:14" s="20" customFormat="1" ht="13.5" hidden="1" x14ac:dyDescent="0.45">
      <c r="D2805" s="18"/>
      <c r="E2805" s="18"/>
      <c r="F2805" s="19"/>
      <c r="N2805" s="47"/>
    </row>
    <row r="2806" spans="4:14" s="20" customFormat="1" ht="13.5" hidden="1" x14ac:dyDescent="0.45">
      <c r="D2806" s="18"/>
      <c r="E2806" s="18"/>
      <c r="F2806" s="19"/>
      <c r="N2806" s="47"/>
    </row>
    <row r="2807" spans="4:14" s="20" customFormat="1" ht="13.5" hidden="1" x14ac:dyDescent="0.45">
      <c r="D2807" s="18"/>
      <c r="E2807" s="18"/>
      <c r="F2807" s="19"/>
      <c r="N2807" s="47"/>
    </row>
    <row r="2808" spans="4:14" s="20" customFormat="1" ht="13.5" hidden="1" x14ac:dyDescent="0.45">
      <c r="D2808" s="18"/>
      <c r="E2808" s="18"/>
      <c r="F2808" s="19"/>
      <c r="N2808" s="47"/>
    </row>
    <row r="2809" spans="4:14" s="20" customFormat="1" ht="13.5" hidden="1" x14ac:dyDescent="0.45">
      <c r="D2809" s="18"/>
      <c r="E2809" s="18"/>
      <c r="F2809" s="19"/>
      <c r="N2809" s="47"/>
    </row>
    <row r="2810" spans="4:14" s="20" customFormat="1" ht="13.5" hidden="1" x14ac:dyDescent="0.45">
      <c r="D2810" s="18"/>
      <c r="E2810" s="18"/>
      <c r="F2810" s="19"/>
      <c r="N2810" s="47"/>
    </row>
    <row r="2811" spans="4:14" s="20" customFormat="1" ht="13.5" hidden="1" x14ac:dyDescent="0.45">
      <c r="D2811" s="18"/>
      <c r="E2811" s="18"/>
      <c r="F2811" s="19"/>
      <c r="N2811" s="47"/>
    </row>
    <row r="2812" spans="4:14" s="20" customFormat="1" ht="13.5" hidden="1" x14ac:dyDescent="0.45">
      <c r="D2812" s="18"/>
      <c r="E2812" s="18"/>
      <c r="F2812" s="19"/>
      <c r="N2812" s="47"/>
    </row>
    <row r="2813" spans="4:14" s="20" customFormat="1" ht="13.5" hidden="1" x14ac:dyDescent="0.45">
      <c r="D2813" s="18"/>
      <c r="E2813" s="18"/>
      <c r="F2813" s="19"/>
      <c r="N2813" s="47"/>
    </row>
    <row r="2814" spans="4:14" s="20" customFormat="1" ht="13.5" hidden="1" x14ac:dyDescent="0.45">
      <c r="D2814" s="18"/>
      <c r="E2814" s="18"/>
      <c r="F2814" s="19"/>
      <c r="N2814" s="47"/>
    </row>
    <row r="2815" spans="4:14" s="20" customFormat="1" ht="13.5" hidden="1" x14ac:dyDescent="0.45">
      <c r="D2815" s="18"/>
      <c r="E2815" s="18"/>
      <c r="F2815" s="19"/>
      <c r="N2815" s="47"/>
    </row>
    <row r="2816" spans="4:14" s="20" customFormat="1" ht="13.5" hidden="1" x14ac:dyDescent="0.45">
      <c r="D2816" s="18"/>
      <c r="E2816" s="18"/>
      <c r="F2816" s="19"/>
      <c r="N2816" s="47"/>
    </row>
    <row r="2817" spans="4:14" s="20" customFormat="1" ht="13.5" hidden="1" x14ac:dyDescent="0.45">
      <c r="D2817" s="18"/>
      <c r="E2817" s="18"/>
      <c r="F2817" s="19"/>
      <c r="N2817" s="47"/>
    </row>
    <row r="2818" spans="4:14" s="20" customFormat="1" ht="13.5" hidden="1" x14ac:dyDescent="0.45">
      <c r="D2818" s="18"/>
      <c r="E2818" s="18"/>
      <c r="F2818" s="19"/>
      <c r="N2818" s="47"/>
    </row>
    <row r="2819" spans="4:14" s="20" customFormat="1" ht="13.5" hidden="1" x14ac:dyDescent="0.45">
      <c r="D2819" s="18"/>
      <c r="E2819" s="18"/>
      <c r="F2819" s="19"/>
      <c r="N2819" s="47"/>
    </row>
    <row r="2820" spans="4:14" s="20" customFormat="1" ht="13.5" hidden="1" x14ac:dyDescent="0.45">
      <c r="D2820" s="18"/>
      <c r="E2820" s="18"/>
      <c r="F2820" s="19"/>
      <c r="N2820" s="47"/>
    </row>
    <row r="2821" spans="4:14" s="20" customFormat="1" ht="13.5" hidden="1" x14ac:dyDescent="0.45">
      <c r="D2821" s="18"/>
      <c r="E2821" s="18"/>
      <c r="F2821" s="19"/>
      <c r="N2821" s="47"/>
    </row>
    <row r="2822" spans="4:14" s="20" customFormat="1" ht="13.5" hidden="1" x14ac:dyDescent="0.45">
      <c r="D2822" s="18"/>
      <c r="E2822" s="18"/>
      <c r="F2822" s="19"/>
      <c r="N2822" s="47"/>
    </row>
    <row r="2823" spans="4:14" s="20" customFormat="1" ht="13.5" hidden="1" x14ac:dyDescent="0.45">
      <c r="D2823" s="18"/>
      <c r="E2823" s="18"/>
      <c r="F2823" s="19"/>
      <c r="N2823" s="47"/>
    </row>
    <row r="2824" spans="4:14" s="20" customFormat="1" ht="13.5" hidden="1" x14ac:dyDescent="0.45">
      <c r="D2824" s="18"/>
      <c r="E2824" s="18"/>
      <c r="F2824" s="19"/>
      <c r="N2824" s="47"/>
    </row>
    <row r="2825" spans="4:14" s="20" customFormat="1" ht="13.5" hidden="1" x14ac:dyDescent="0.45">
      <c r="D2825" s="18"/>
      <c r="E2825" s="18"/>
      <c r="F2825" s="19"/>
      <c r="N2825" s="47"/>
    </row>
    <row r="2826" spans="4:14" s="20" customFormat="1" ht="13.5" hidden="1" x14ac:dyDescent="0.45">
      <c r="D2826" s="18"/>
      <c r="E2826" s="18"/>
      <c r="F2826" s="19"/>
      <c r="N2826" s="47"/>
    </row>
    <row r="2827" spans="4:14" s="20" customFormat="1" ht="13.5" hidden="1" x14ac:dyDescent="0.45">
      <c r="D2827" s="18"/>
      <c r="E2827" s="18"/>
      <c r="F2827" s="19"/>
      <c r="N2827" s="47"/>
    </row>
    <row r="2828" spans="4:14" s="20" customFormat="1" ht="13.5" hidden="1" x14ac:dyDescent="0.45">
      <c r="D2828" s="18"/>
      <c r="E2828" s="18"/>
      <c r="F2828" s="19"/>
      <c r="N2828" s="47"/>
    </row>
    <row r="2829" spans="4:14" s="20" customFormat="1" ht="13.5" hidden="1" x14ac:dyDescent="0.45">
      <c r="D2829" s="18"/>
      <c r="E2829" s="18"/>
      <c r="F2829" s="19"/>
      <c r="N2829" s="47"/>
    </row>
    <row r="2830" spans="4:14" s="20" customFormat="1" ht="13.5" hidden="1" x14ac:dyDescent="0.45">
      <c r="D2830" s="18"/>
      <c r="E2830" s="18"/>
      <c r="F2830" s="19"/>
      <c r="N2830" s="47"/>
    </row>
    <row r="2831" spans="4:14" s="20" customFormat="1" ht="13.5" hidden="1" x14ac:dyDescent="0.45">
      <c r="D2831" s="18"/>
      <c r="E2831" s="18"/>
      <c r="F2831" s="19"/>
      <c r="N2831" s="47"/>
    </row>
    <row r="2832" spans="4:14" s="20" customFormat="1" ht="13.5" hidden="1" x14ac:dyDescent="0.45">
      <c r="D2832" s="18"/>
      <c r="E2832" s="18"/>
      <c r="F2832" s="19"/>
      <c r="N2832" s="47"/>
    </row>
    <row r="2833" spans="4:14" s="20" customFormat="1" ht="13.5" hidden="1" x14ac:dyDescent="0.45">
      <c r="D2833" s="18"/>
      <c r="E2833" s="18"/>
      <c r="F2833" s="19"/>
      <c r="N2833" s="47"/>
    </row>
    <row r="2834" spans="4:14" s="20" customFormat="1" ht="13.5" hidden="1" x14ac:dyDescent="0.45">
      <c r="D2834" s="18"/>
      <c r="E2834" s="18"/>
      <c r="F2834" s="19"/>
      <c r="N2834" s="47"/>
    </row>
    <row r="2835" spans="4:14" s="20" customFormat="1" ht="13.5" hidden="1" x14ac:dyDescent="0.45">
      <c r="D2835" s="18"/>
      <c r="E2835" s="18"/>
      <c r="F2835" s="19"/>
      <c r="N2835" s="47"/>
    </row>
    <row r="2836" spans="4:14" s="20" customFormat="1" ht="13.5" hidden="1" x14ac:dyDescent="0.45">
      <c r="D2836" s="18"/>
      <c r="E2836" s="18"/>
      <c r="F2836" s="19"/>
      <c r="N2836" s="47"/>
    </row>
    <row r="2837" spans="4:14" s="20" customFormat="1" ht="13.5" hidden="1" x14ac:dyDescent="0.45">
      <c r="D2837" s="18"/>
      <c r="E2837" s="18"/>
      <c r="F2837" s="19"/>
      <c r="N2837" s="47"/>
    </row>
    <row r="2838" spans="4:14" s="20" customFormat="1" ht="13.5" hidden="1" x14ac:dyDescent="0.45">
      <c r="D2838" s="18"/>
      <c r="E2838" s="18"/>
      <c r="F2838" s="19"/>
      <c r="N2838" s="47"/>
    </row>
    <row r="2839" spans="4:14" s="20" customFormat="1" ht="13.5" hidden="1" x14ac:dyDescent="0.45">
      <c r="D2839" s="18"/>
      <c r="E2839" s="18"/>
      <c r="F2839" s="19"/>
      <c r="N2839" s="47"/>
    </row>
    <row r="2840" spans="4:14" s="20" customFormat="1" ht="13.5" hidden="1" x14ac:dyDescent="0.45">
      <c r="D2840" s="18"/>
      <c r="E2840" s="18"/>
      <c r="F2840" s="19"/>
      <c r="N2840" s="47"/>
    </row>
    <row r="2841" spans="4:14" s="20" customFormat="1" ht="13.5" hidden="1" x14ac:dyDescent="0.45">
      <c r="D2841" s="18"/>
      <c r="E2841" s="18"/>
      <c r="F2841" s="19"/>
      <c r="N2841" s="47"/>
    </row>
    <row r="2842" spans="4:14" s="20" customFormat="1" ht="13.5" hidden="1" x14ac:dyDescent="0.45">
      <c r="D2842" s="18"/>
      <c r="E2842" s="18"/>
      <c r="F2842" s="19"/>
      <c r="N2842" s="47"/>
    </row>
    <row r="2843" spans="4:14" s="20" customFormat="1" ht="13.5" hidden="1" x14ac:dyDescent="0.45">
      <c r="D2843" s="18"/>
      <c r="E2843" s="18"/>
      <c r="F2843" s="19"/>
      <c r="N2843" s="47"/>
    </row>
    <row r="2844" spans="4:14" s="20" customFormat="1" ht="13.5" hidden="1" x14ac:dyDescent="0.45">
      <c r="D2844" s="18"/>
      <c r="E2844" s="18"/>
      <c r="F2844" s="19"/>
      <c r="N2844" s="47"/>
    </row>
    <row r="2845" spans="4:14" s="20" customFormat="1" ht="13.5" hidden="1" x14ac:dyDescent="0.45">
      <c r="D2845" s="18"/>
      <c r="E2845" s="18"/>
      <c r="F2845" s="19"/>
      <c r="N2845" s="47"/>
    </row>
    <row r="2846" spans="4:14" s="20" customFormat="1" ht="13.5" hidden="1" x14ac:dyDescent="0.45">
      <c r="D2846" s="18"/>
      <c r="E2846" s="18"/>
      <c r="F2846" s="19"/>
      <c r="N2846" s="47"/>
    </row>
    <row r="2847" spans="4:14" s="20" customFormat="1" ht="13.5" hidden="1" x14ac:dyDescent="0.45">
      <c r="D2847" s="18"/>
      <c r="E2847" s="18"/>
      <c r="F2847" s="19"/>
      <c r="N2847" s="47"/>
    </row>
    <row r="2848" spans="4:14" s="20" customFormat="1" ht="13.5" hidden="1" x14ac:dyDescent="0.45">
      <c r="D2848" s="18"/>
      <c r="E2848" s="18"/>
      <c r="F2848" s="19"/>
      <c r="N2848" s="47"/>
    </row>
    <row r="2849" spans="4:14" s="20" customFormat="1" ht="13.5" hidden="1" x14ac:dyDescent="0.45">
      <c r="D2849" s="18"/>
      <c r="E2849" s="18"/>
      <c r="F2849" s="19"/>
      <c r="N2849" s="47"/>
    </row>
    <row r="2850" spans="4:14" s="20" customFormat="1" ht="13.5" hidden="1" x14ac:dyDescent="0.45">
      <c r="D2850" s="18"/>
      <c r="E2850" s="18"/>
      <c r="F2850" s="19"/>
      <c r="N2850" s="47"/>
    </row>
    <row r="2851" spans="4:14" s="20" customFormat="1" ht="13.5" hidden="1" x14ac:dyDescent="0.45">
      <c r="D2851" s="18"/>
      <c r="E2851" s="18"/>
      <c r="F2851" s="19"/>
      <c r="N2851" s="47"/>
    </row>
    <row r="2852" spans="4:14" s="20" customFormat="1" ht="13.5" hidden="1" x14ac:dyDescent="0.45">
      <c r="D2852" s="18"/>
      <c r="E2852" s="18"/>
      <c r="F2852" s="19"/>
      <c r="N2852" s="47"/>
    </row>
    <row r="2853" spans="4:14" s="20" customFormat="1" ht="13.5" hidden="1" x14ac:dyDescent="0.45">
      <c r="D2853" s="18"/>
      <c r="E2853" s="18"/>
      <c r="F2853" s="19"/>
      <c r="N2853" s="47"/>
    </row>
    <row r="2854" spans="4:14" s="20" customFormat="1" ht="13.5" hidden="1" x14ac:dyDescent="0.45">
      <c r="D2854" s="18"/>
      <c r="E2854" s="18"/>
      <c r="F2854" s="19"/>
      <c r="N2854" s="47"/>
    </row>
    <row r="2855" spans="4:14" s="20" customFormat="1" ht="13.5" hidden="1" x14ac:dyDescent="0.45">
      <c r="D2855" s="18"/>
      <c r="E2855" s="18"/>
      <c r="F2855" s="19"/>
      <c r="N2855" s="47"/>
    </row>
    <row r="2856" spans="4:14" s="20" customFormat="1" ht="13.5" hidden="1" x14ac:dyDescent="0.45">
      <c r="D2856" s="18"/>
      <c r="E2856" s="18"/>
      <c r="F2856" s="19"/>
      <c r="N2856" s="47"/>
    </row>
    <row r="2857" spans="4:14" s="20" customFormat="1" ht="13.5" hidden="1" x14ac:dyDescent="0.45">
      <c r="D2857" s="18"/>
      <c r="E2857" s="18"/>
      <c r="F2857" s="19"/>
      <c r="N2857" s="47"/>
    </row>
    <row r="2858" spans="4:14" s="20" customFormat="1" ht="13.5" hidden="1" x14ac:dyDescent="0.45">
      <c r="D2858" s="18"/>
      <c r="E2858" s="18"/>
      <c r="F2858" s="19"/>
      <c r="N2858" s="47"/>
    </row>
    <row r="2859" spans="4:14" s="20" customFormat="1" ht="13.5" hidden="1" x14ac:dyDescent="0.45">
      <c r="D2859" s="18"/>
      <c r="E2859" s="18"/>
      <c r="F2859" s="19"/>
      <c r="N2859" s="47"/>
    </row>
    <row r="2860" spans="4:14" s="20" customFormat="1" ht="13.5" hidden="1" x14ac:dyDescent="0.45">
      <c r="D2860" s="18"/>
      <c r="E2860" s="18"/>
      <c r="F2860" s="19"/>
      <c r="N2860" s="47"/>
    </row>
    <row r="2861" spans="4:14" s="20" customFormat="1" ht="13.5" hidden="1" x14ac:dyDescent="0.45">
      <c r="D2861" s="18"/>
      <c r="E2861" s="18"/>
      <c r="F2861" s="19"/>
      <c r="N2861" s="47"/>
    </row>
    <row r="2862" spans="4:14" s="20" customFormat="1" ht="13.5" hidden="1" x14ac:dyDescent="0.45">
      <c r="D2862" s="18"/>
      <c r="E2862" s="18"/>
      <c r="F2862" s="19"/>
      <c r="N2862" s="47"/>
    </row>
    <row r="2863" spans="4:14" s="20" customFormat="1" ht="13.5" hidden="1" x14ac:dyDescent="0.45">
      <c r="D2863" s="18"/>
      <c r="E2863" s="18"/>
      <c r="F2863" s="19"/>
      <c r="N2863" s="47"/>
    </row>
    <row r="2864" spans="4:14" s="20" customFormat="1" ht="13.5" hidden="1" x14ac:dyDescent="0.45">
      <c r="D2864" s="18"/>
      <c r="E2864" s="18"/>
      <c r="F2864" s="19"/>
      <c r="N2864" s="47"/>
    </row>
    <row r="2865" spans="4:14" s="20" customFormat="1" ht="13.5" hidden="1" x14ac:dyDescent="0.45">
      <c r="D2865" s="18"/>
      <c r="E2865" s="18"/>
      <c r="F2865" s="19"/>
      <c r="N2865" s="47"/>
    </row>
    <row r="2866" spans="4:14" s="20" customFormat="1" ht="13.5" hidden="1" x14ac:dyDescent="0.45">
      <c r="D2866" s="18"/>
      <c r="E2866" s="18"/>
      <c r="F2866" s="19"/>
      <c r="N2866" s="47"/>
    </row>
    <row r="2867" spans="4:14" s="20" customFormat="1" ht="13.5" hidden="1" x14ac:dyDescent="0.45">
      <c r="D2867" s="18"/>
      <c r="E2867" s="18"/>
      <c r="F2867" s="19"/>
      <c r="N2867" s="47"/>
    </row>
    <row r="2868" spans="4:14" s="20" customFormat="1" ht="13.5" hidden="1" x14ac:dyDescent="0.45">
      <c r="D2868" s="18"/>
      <c r="E2868" s="18"/>
      <c r="F2868" s="19"/>
      <c r="N2868" s="47"/>
    </row>
    <row r="2869" spans="4:14" s="20" customFormat="1" ht="13.5" hidden="1" x14ac:dyDescent="0.45">
      <c r="D2869" s="18"/>
      <c r="E2869" s="18"/>
      <c r="F2869" s="19"/>
      <c r="N2869" s="47"/>
    </row>
    <row r="2870" spans="4:14" s="20" customFormat="1" ht="13.5" hidden="1" x14ac:dyDescent="0.45">
      <c r="D2870" s="18"/>
      <c r="E2870" s="18"/>
      <c r="F2870" s="19"/>
      <c r="N2870" s="47"/>
    </row>
    <row r="2871" spans="4:14" s="20" customFormat="1" ht="13.5" hidden="1" x14ac:dyDescent="0.45">
      <c r="D2871" s="18"/>
      <c r="E2871" s="18"/>
      <c r="F2871" s="19"/>
      <c r="N2871" s="47"/>
    </row>
    <row r="2872" spans="4:14" s="20" customFormat="1" ht="13.5" hidden="1" x14ac:dyDescent="0.45">
      <c r="D2872" s="18"/>
      <c r="E2872" s="18"/>
      <c r="F2872" s="19"/>
      <c r="N2872" s="47"/>
    </row>
    <row r="2873" spans="4:14" s="20" customFormat="1" ht="13.5" hidden="1" x14ac:dyDescent="0.45">
      <c r="D2873" s="18"/>
      <c r="E2873" s="18"/>
      <c r="F2873" s="19"/>
      <c r="N2873" s="47"/>
    </row>
    <row r="2874" spans="4:14" s="20" customFormat="1" ht="13.5" hidden="1" x14ac:dyDescent="0.45">
      <c r="D2874" s="18"/>
      <c r="E2874" s="18"/>
      <c r="F2874" s="19"/>
      <c r="N2874" s="47"/>
    </row>
    <row r="2875" spans="4:14" s="20" customFormat="1" ht="13.5" hidden="1" x14ac:dyDescent="0.45">
      <c r="D2875" s="18"/>
      <c r="E2875" s="18"/>
      <c r="F2875" s="19"/>
      <c r="N2875" s="47"/>
    </row>
    <row r="2876" spans="4:14" s="20" customFormat="1" ht="13.5" hidden="1" x14ac:dyDescent="0.45">
      <c r="D2876" s="18"/>
      <c r="E2876" s="18"/>
      <c r="F2876" s="19"/>
      <c r="N2876" s="47"/>
    </row>
    <row r="2877" spans="4:14" s="20" customFormat="1" ht="13.5" hidden="1" x14ac:dyDescent="0.45">
      <c r="D2877" s="18"/>
      <c r="E2877" s="18"/>
      <c r="F2877" s="19"/>
      <c r="N2877" s="47"/>
    </row>
    <row r="2878" spans="4:14" s="20" customFormat="1" ht="13.5" hidden="1" x14ac:dyDescent="0.45">
      <c r="D2878" s="18"/>
      <c r="E2878" s="18"/>
      <c r="F2878" s="19"/>
      <c r="N2878" s="47"/>
    </row>
    <row r="2879" spans="4:14" s="20" customFormat="1" ht="13.5" hidden="1" x14ac:dyDescent="0.45">
      <c r="D2879" s="18"/>
      <c r="E2879" s="18"/>
      <c r="F2879" s="19"/>
      <c r="N2879" s="47"/>
    </row>
    <row r="2880" spans="4:14" s="20" customFormat="1" ht="13.5" hidden="1" x14ac:dyDescent="0.45">
      <c r="D2880" s="18"/>
      <c r="E2880" s="18"/>
      <c r="F2880" s="19"/>
      <c r="N2880" s="47"/>
    </row>
    <row r="2881" spans="4:14" s="20" customFormat="1" ht="13.5" hidden="1" x14ac:dyDescent="0.45">
      <c r="D2881" s="18"/>
      <c r="E2881" s="18"/>
      <c r="F2881" s="19"/>
      <c r="N2881" s="47"/>
    </row>
    <row r="2882" spans="4:14" s="20" customFormat="1" ht="13.5" hidden="1" x14ac:dyDescent="0.45">
      <c r="D2882" s="18"/>
      <c r="E2882" s="18"/>
      <c r="F2882" s="19"/>
      <c r="N2882" s="47"/>
    </row>
    <row r="2883" spans="4:14" s="20" customFormat="1" ht="13.5" hidden="1" x14ac:dyDescent="0.45">
      <c r="D2883" s="18"/>
      <c r="E2883" s="18"/>
      <c r="F2883" s="19"/>
      <c r="N2883" s="47"/>
    </row>
    <row r="2884" spans="4:14" s="20" customFormat="1" ht="13.5" hidden="1" x14ac:dyDescent="0.45">
      <c r="D2884" s="18"/>
      <c r="E2884" s="18"/>
      <c r="F2884" s="19"/>
      <c r="N2884" s="47"/>
    </row>
    <row r="2885" spans="4:14" s="20" customFormat="1" ht="13.5" hidden="1" x14ac:dyDescent="0.45">
      <c r="D2885" s="18"/>
      <c r="E2885" s="18"/>
      <c r="F2885" s="19"/>
      <c r="N2885" s="47"/>
    </row>
    <row r="2886" spans="4:14" s="20" customFormat="1" ht="13.5" hidden="1" x14ac:dyDescent="0.45">
      <c r="D2886" s="18"/>
      <c r="E2886" s="18"/>
      <c r="F2886" s="19"/>
      <c r="N2886" s="47"/>
    </row>
    <row r="2887" spans="4:14" s="20" customFormat="1" ht="13.5" hidden="1" x14ac:dyDescent="0.45">
      <c r="D2887" s="18"/>
      <c r="E2887" s="18"/>
      <c r="F2887" s="19"/>
      <c r="N2887" s="47"/>
    </row>
    <row r="2888" spans="4:14" s="20" customFormat="1" ht="13.5" hidden="1" x14ac:dyDescent="0.45">
      <c r="D2888" s="18"/>
      <c r="E2888" s="18"/>
      <c r="F2888" s="19"/>
      <c r="N2888" s="47"/>
    </row>
    <row r="2889" spans="4:14" s="20" customFormat="1" ht="13.5" hidden="1" x14ac:dyDescent="0.45">
      <c r="D2889" s="18"/>
      <c r="E2889" s="18"/>
      <c r="F2889" s="19"/>
      <c r="N2889" s="47"/>
    </row>
    <row r="2890" spans="4:14" s="20" customFormat="1" ht="13.5" hidden="1" x14ac:dyDescent="0.45">
      <c r="D2890" s="18"/>
      <c r="E2890" s="18"/>
      <c r="F2890" s="19"/>
      <c r="N2890" s="47"/>
    </row>
    <row r="2891" spans="4:14" s="20" customFormat="1" ht="13.5" hidden="1" x14ac:dyDescent="0.45">
      <c r="D2891" s="18"/>
      <c r="E2891" s="18"/>
      <c r="F2891" s="19"/>
      <c r="N2891" s="47"/>
    </row>
    <row r="2892" spans="4:14" s="20" customFormat="1" ht="13.5" hidden="1" x14ac:dyDescent="0.45">
      <c r="D2892" s="18"/>
      <c r="E2892" s="18"/>
      <c r="F2892" s="19"/>
      <c r="N2892" s="47"/>
    </row>
    <row r="2893" spans="4:14" s="20" customFormat="1" ht="13.5" hidden="1" x14ac:dyDescent="0.45">
      <c r="D2893" s="18"/>
      <c r="E2893" s="18"/>
      <c r="F2893" s="19"/>
      <c r="N2893" s="47"/>
    </row>
    <row r="2894" spans="4:14" s="20" customFormat="1" ht="13.5" hidden="1" x14ac:dyDescent="0.45">
      <c r="D2894" s="18"/>
      <c r="E2894" s="18"/>
      <c r="F2894" s="19"/>
      <c r="N2894" s="47"/>
    </row>
    <row r="2895" spans="4:14" s="20" customFormat="1" ht="13.5" hidden="1" x14ac:dyDescent="0.45">
      <c r="D2895" s="18"/>
      <c r="E2895" s="18"/>
      <c r="F2895" s="19"/>
      <c r="N2895" s="47"/>
    </row>
    <row r="2896" spans="4:14" s="20" customFormat="1" ht="13.5" hidden="1" x14ac:dyDescent="0.45">
      <c r="D2896" s="18"/>
      <c r="E2896" s="18"/>
      <c r="F2896" s="19"/>
      <c r="N2896" s="47"/>
    </row>
    <row r="2897" spans="4:14" s="20" customFormat="1" ht="13.5" hidden="1" x14ac:dyDescent="0.45">
      <c r="D2897" s="18"/>
      <c r="E2897" s="18"/>
      <c r="F2897" s="19"/>
      <c r="N2897" s="47"/>
    </row>
    <row r="2898" spans="4:14" s="20" customFormat="1" ht="13.5" hidden="1" x14ac:dyDescent="0.45">
      <c r="D2898" s="18"/>
      <c r="E2898" s="18"/>
      <c r="F2898" s="19"/>
      <c r="N2898" s="47"/>
    </row>
    <row r="2899" spans="4:14" s="20" customFormat="1" ht="13.5" hidden="1" x14ac:dyDescent="0.45">
      <c r="D2899" s="18"/>
      <c r="E2899" s="18"/>
      <c r="F2899" s="19"/>
      <c r="N2899" s="47"/>
    </row>
    <row r="2900" spans="4:14" s="20" customFormat="1" ht="13.5" hidden="1" x14ac:dyDescent="0.45">
      <c r="D2900" s="18"/>
      <c r="E2900" s="18"/>
      <c r="F2900" s="19"/>
      <c r="N2900" s="47"/>
    </row>
    <row r="2901" spans="4:14" s="20" customFormat="1" ht="13.5" hidden="1" x14ac:dyDescent="0.45">
      <c r="D2901" s="18"/>
      <c r="E2901" s="18"/>
      <c r="F2901" s="19"/>
      <c r="N2901" s="47"/>
    </row>
    <row r="2902" spans="4:14" s="20" customFormat="1" ht="13.5" hidden="1" x14ac:dyDescent="0.45">
      <c r="D2902" s="18"/>
      <c r="E2902" s="18"/>
      <c r="F2902" s="19"/>
      <c r="N2902" s="47"/>
    </row>
    <row r="2903" spans="4:14" s="20" customFormat="1" ht="13.5" hidden="1" x14ac:dyDescent="0.45">
      <c r="D2903" s="18"/>
      <c r="E2903" s="18"/>
      <c r="F2903" s="19"/>
      <c r="N2903" s="47"/>
    </row>
    <row r="2904" spans="4:14" s="20" customFormat="1" ht="13.5" hidden="1" x14ac:dyDescent="0.45">
      <c r="D2904" s="18"/>
      <c r="E2904" s="18"/>
      <c r="F2904" s="19"/>
      <c r="N2904" s="47"/>
    </row>
    <row r="2905" spans="4:14" s="20" customFormat="1" ht="13.5" hidden="1" x14ac:dyDescent="0.45">
      <c r="D2905" s="18"/>
      <c r="E2905" s="18"/>
      <c r="F2905" s="19"/>
      <c r="N2905" s="47"/>
    </row>
    <row r="2906" spans="4:14" s="20" customFormat="1" ht="13.5" hidden="1" x14ac:dyDescent="0.45">
      <c r="D2906" s="18"/>
      <c r="E2906" s="18"/>
      <c r="F2906" s="19"/>
      <c r="N2906" s="47"/>
    </row>
    <row r="2907" spans="4:14" s="20" customFormat="1" ht="13.5" hidden="1" x14ac:dyDescent="0.45">
      <c r="D2907" s="18"/>
      <c r="E2907" s="18"/>
      <c r="F2907" s="19"/>
      <c r="N2907" s="47"/>
    </row>
    <row r="2908" spans="4:14" s="20" customFormat="1" ht="13.5" hidden="1" x14ac:dyDescent="0.45">
      <c r="D2908" s="18"/>
      <c r="E2908" s="18"/>
      <c r="F2908" s="19"/>
      <c r="N2908" s="47"/>
    </row>
    <row r="2909" spans="4:14" s="20" customFormat="1" ht="13.5" hidden="1" x14ac:dyDescent="0.45">
      <c r="D2909" s="18"/>
      <c r="E2909" s="18"/>
      <c r="F2909" s="19"/>
      <c r="N2909" s="47"/>
    </row>
    <row r="2910" spans="4:14" s="20" customFormat="1" ht="13.5" hidden="1" x14ac:dyDescent="0.45">
      <c r="D2910" s="18"/>
      <c r="E2910" s="18"/>
      <c r="F2910" s="19"/>
      <c r="N2910" s="47"/>
    </row>
    <row r="2911" spans="4:14" s="20" customFormat="1" ht="13.5" hidden="1" x14ac:dyDescent="0.45">
      <c r="D2911" s="18"/>
      <c r="E2911" s="18"/>
      <c r="F2911" s="19"/>
      <c r="N2911" s="47"/>
    </row>
    <row r="2912" spans="4:14" s="20" customFormat="1" ht="13.5" hidden="1" x14ac:dyDescent="0.45">
      <c r="D2912" s="18"/>
      <c r="E2912" s="18"/>
      <c r="F2912" s="19"/>
      <c r="N2912" s="47"/>
    </row>
    <row r="2913" spans="4:14" s="20" customFormat="1" ht="13.5" hidden="1" x14ac:dyDescent="0.45">
      <c r="D2913" s="18"/>
      <c r="E2913" s="18"/>
      <c r="F2913" s="19"/>
      <c r="N2913" s="47"/>
    </row>
    <row r="2914" spans="4:14" s="20" customFormat="1" ht="13.5" hidden="1" x14ac:dyDescent="0.45">
      <c r="D2914" s="18"/>
      <c r="E2914" s="18"/>
      <c r="F2914" s="19"/>
      <c r="N2914" s="47"/>
    </row>
    <row r="2915" spans="4:14" s="20" customFormat="1" ht="13.5" hidden="1" x14ac:dyDescent="0.45">
      <c r="D2915" s="18"/>
      <c r="E2915" s="18"/>
      <c r="F2915" s="19"/>
      <c r="N2915" s="47"/>
    </row>
    <row r="2916" spans="4:14" s="20" customFormat="1" ht="13.5" hidden="1" x14ac:dyDescent="0.45">
      <c r="D2916" s="18"/>
      <c r="E2916" s="18"/>
      <c r="F2916" s="19"/>
      <c r="N2916" s="47"/>
    </row>
    <row r="2917" spans="4:14" s="20" customFormat="1" ht="13.5" hidden="1" x14ac:dyDescent="0.45">
      <c r="D2917" s="18"/>
      <c r="E2917" s="18"/>
      <c r="F2917" s="19"/>
      <c r="N2917" s="47"/>
    </row>
    <row r="2918" spans="4:14" s="20" customFormat="1" ht="13.5" hidden="1" x14ac:dyDescent="0.45">
      <c r="D2918" s="18"/>
      <c r="E2918" s="18"/>
      <c r="F2918" s="19"/>
      <c r="N2918" s="47"/>
    </row>
    <row r="2919" spans="4:14" s="20" customFormat="1" ht="13.5" hidden="1" x14ac:dyDescent="0.45">
      <c r="D2919" s="18"/>
      <c r="E2919" s="18"/>
      <c r="F2919" s="19"/>
      <c r="N2919" s="47"/>
    </row>
    <row r="2920" spans="4:14" s="20" customFormat="1" ht="13.5" hidden="1" x14ac:dyDescent="0.45">
      <c r="D2920" s="18"/>
      <c r="E2920" s="18"/>
      <c r="F2920" s="19"/>
      <c r="N2920" s="47"/>
    </row>
    <row r="2921" spans="4:14" s="20" customFormat="1" ht="13.5" hidden="1" x14ac:dyDescent="0.45">
      <c r="D2921" s="18"/>
      <c r="E2921" s="18"/>
      <c r="F2921" s="19"/>
      <c r="N2921" s="47"/>
    </row>
    <row r="2922" spans="4:14" s="20" customFormat="1" ht="13.5" hidden="1" x14ac:dyDescent="0.45">
      <c r="D2922" s="18"/>
      <c r="E2922" s="18"/>
      <c r="F2922" s="19"/>
      <c r="N2922" s="47"/>
    </row>
    <row r="2923" spans="4:14" s="20" customFormat="1" ht="13.5" hidden="1" x14ac:dyDescent="0.45">
      <c r="D2923" s="18"/>
      <c r="E2923" s="18"/>
      <c r="F2923" s="19"/>
      <c r="N2923" s="47"/>
    </row>
    <row r="2924" spans="4:14" s="20" customFormat="1" ht="13.5" hidden="1" x14ac:dyDescent="0.45">
      <c r="D2924" s="18"/>
      <c r="E2924" s="18"/>
      <c r="F2924" s="19"/>
      <c r="N2924" s="47"/>
    </row>
    <row r="2925" spans="4:14" s="20" customFormat="1" ht="13.5" hidden="1" x14ac:dyDescent="0.45">
      <c r="D2925" s="18"/>
      <c r="E2925" s="18"/>
      <c r="F2925" s="19"/>
      <c r="N2925" s="47"/>
    </row>
    <row r="2926" spans="4:14" s="20" customFormat="1" ht="13.5" hidden="1" x14ac:dyDescent="0.45">
      <c r="D2926" s="18"/>
      <c r="E2926" s="18"/>
      <c r="F2926" s="19"/>
      <c r="N2926" s="47"/>
    </row>
    <row r="2927" spans="4:14" s="20" customFormat="1" ht="13.5" hidden="1" x14ac:dyDescent="0.45">
      <c r="D2927" s="18"/>
      <c r="E2927" s="18"/>
      <c r="F2927" s="19"/>
      <c r="N2927" s="47"/>
    </row>
    <row r="2928" spans="4:14" s="20" customFormat="1" ht="13.5" hidden="1" x14ac:dyDescent="0.45">
      <c r="D2928" s="18"/>
      <c r="E2928" s="18"/>
      <c r="F2928" s="19"/>
      <c r="N2928" s="47"/>
    </row>
    <row r="2929" spans="4:14" s="20" customFormat="1" ht="13.5" hidden="1" x14ac:dyDescent="0.45">
      <c r="D2929" s="18"/>
      <c r="E2929" s="18"/>
      <c r="F2929" s="19"/>
      <c r="N2929" s="47"/>
    </row>
    <row r="2930" spans="4:14" s="20" customFormat="1" ht="13.5" hidden="1" x14ac:dyDescent="0.45">
      <c r="D2930" s="18"/>
      <c r="E2930" s="18"/>
      <c r="F2930" s="19"/>
      <c r="N2930" s="47"/>
    </row>
    <row r="2931" spans="4:14" s="20" customFormat="1" ht="13.5" hidden="1" x14ac:dyDescent="0.45">
      <c r="D2931" s="18"/>
      <c r="E2931" s="18"/>
      <c r="F2931" s="19"/>
      <c r="N2931" s="47"/>
    </row>
    <row r="2932" spans="4:14" s="20" customFormat="1" ht="13.5" hidden="1" x14ac:dyDescent="0.45">
      <c r="D2932" s="18"/>
      <c r="E2932" s="18"/>
      <c r="F2932" s="19"/>
      <c r="N2932" s="47"/>
    </row>
    <row r="2933" spans="4:14" s="20" customFormat="1" ht="13.5" hidden="1" x14ac:dyDescent="0.45">
      <c r="D2933" s="18"/>
      <c r="E2933" s="18"/>
      <c r="F2933" s="19"/>
      <c r="N2933" s="47"/>
    </row>
    <row r="2934" spans="4:14" s="20" customFormat="1" ht="13.5" hidden="1" x14ac:dyDescent="0.45">
      <c r="D2934" s="18"/>
      <c r="E2934" s="18"/>
      <c r="F2934" s="19"/>
      <c r="N2934" s="47"/>
    </row>
    <row r="2935" spans="4:14" s="20" customFormat="1" ht="13.5" hidden="1" x14ac:dyDescent="0.45">
      <c r="D2935" s="18"/>
      <c r="E2935" s="18"/>
      <c r="F2935" s="19"/>
      <c r="N2935" s="47"/>
    </row>
    <row r="2936" spans="4:14" s="20" customFormat="1" ht="13.5" hidden="1" x14ac:dyDescent="0.45">
      <c r="D2936" s="18"/>
      <c r="E2936" s="18"/>
      <c r="F2936" s="19"/>
      <c r="N2936" s="47"/>
    </row>
    <row r="2937" spans="4:14" s="20" customFormat="1" ht="13.5" hidden="1" x14ac:dyDescent="0.45">
      <c r="D2937" s="18"/>
      <c r="E2937" s="18"/>
      <c r="F2937" s="19"/>
      <c r="N2937" s="47"/>
    </row>
    <row r="2938" spans="4:14" s="20" customFormat="1" ht="13.5" hidden="1" x14ac:dyDescent="0.45">
      <c r="D2938" s="18"/>
      <c r="E2938" s="18"/>
      <c r="F2938" s="19"/>
      <c r="N2938" s="47"/>
    </row>
    <row r="2939" spans="4:14" s="20" customFormat="1" ht="13.5" hidden="1" x14ac:dyDescent="0.45">
      <c r="D2939" s="18"/>
      <c r="E2939" s="18"/>
      <c r="F2939" s="19"/>
      <c r="N2939" s="47"/>
    </row>
    <row r="2940" spans="4:14" s="20" customFormat="1" ht="13.5" hidden="1" x14ac:dyDescent="0.45">
      <c r="D2940" s="18"/>
      <c r="E2940" s="18"/>
      <c r="F2940" s="19"/>
      <c r="N2940" s="47"/>
    </row>
    <row r="2941" spans="4:14" s="20" customFormat="1" ht="13.5" hidden="1" x14ac:dyDescent="0.45">
      <c r="D2941" s="18"/>
      <c r="E2941" s="18"/>
      <c r="F2941" s="19"/>
      <c r="N2941" s="47"/>
    </row>
    <row r="2942" spans="4:14" s="20" customFormat="1" ht="13.5" hidden="1" x14ac:dyDescent="0.45">
      <c r="D2942" s="18"/>
      <c r="E2942" s="18"/>
      <c r="F2942" s="19"/>
      <c r="N2942" s="47"/>
    </row>
    <row r="2943" spans="4:14" s="20" customFormat="1" ht="13.5" hidden="1" x14ac:dyDescent="0.45">
      <c r="D2943" s="18"/>
      <c r="E2943" s="18"/>
      <c r="F2943" s="19"/>
      <c r="N2943" s="47"/>
    </row>
    <row r="2944" spans="4:14" s="20" customFormat="1" ht="13.5" hidden="1" x14ac:dyDescent="0.45">
      <c r="D2944" s="18"/>
      <c r="E2944" s="18"/>
      <c r="F2944" s="19"/>
      <c r="N2944" s="47"/>
    </row>
    <row r="2945" spans="4:14" s="20" customFormat="1" ht="13.5" hidden="1" x14ac:dyDescent="0.45">
      <c r="D2945" s="18"/>
      <c r="E2945" s="18"/>
      <c r="F2945" s="19"/>
      <c r="N2945" s="47"/>
    </row>
    <row r="2946" spans="4:14" s="20" customFormat="1" ht="13.5" hidden="1" x14ac:dyDescent="0.45">
      <c r="D2946" s="18"/>
      <c r="E2946" s="18"/>
      <c r="F2946" s="19"/>
      <c r="N2946" s="47"/>
    </row>
    <row r="2947" spans="4:14" s="20" customFormat="1" ht="13.5" hidden="1" x14ac:dyDescent="0.45">
      <c r="D2947" s="18"/>
      <c r="E2947" s="18"/>
      <c r="F2947" s="19"/>
      <c r="N2947" s="47"/>
    </row>
    <row r="2948" spans="4:14" s="20" customFormat="1" ht="13.5" hidden="1" x14ac:dyDescent="0.45">
      <c r="D2948" s="18"/>
      <c r="E2948" s="18"/>
      <c r="F2948" s="19"/>
      <c r="N2948" s="47"/>
    </row>
    <row r="2949" spans="4:14" s="20" customFormat="1" ht="13.5" hidden="1" x14ac:dyDescent="0.45">
      <c r="D2949" s="18"/>
      <c r="E2949" s="18"/>
      <c r="F2949" s="19"/>
      <c r="N2949" s="47"/>
    </row>
    <row r="2950" spans="4:14" s="20" customFormat="1" ht="13.5" hidden="1" x14ac:dyDescent="0.45">
      <c r="D2950" s="18"/>
      <c r="E2950" s="18"/>
      <c r="F2950" s="19"/>
      <c r="N2950" s="47"/>
    </row>
    <row r="2951" spans="4:14" s="20" customFormat="1" ht="13.5" hidden="1" x14ac:dyDescent="0.45">
      <c r="D2951" s="18"/>
      <c r="E2951" s="18"/>
      <c r="F2951" s="19"/>
      <c r="N2951" s="47"/>
    </row>
    <row r="2952" spans="4:14" s="20" customFormat="1" ht="13.5" hidden="1" x14ac:dyDescent="0.45">
      <c r="D2952" s="18"/>
      <c r="E2952" s="18"/>
      <c r="F2952" s="19"/>
      <c r="N2952" s="47"/>
    </row>
    <row r="2953" spans="4:14" s="20" customFormat="1" ht="13.5" hidden="1" x14ac:dyDescent="0.45">
      <c r="D2953" s="18"/>
      <c r="E2953" s="18"/>
      <c r="F2953" s="19"/>
      <c r="N2953" s="47"/>
    </row>
    <row r="2954" spans="4:14" s="20" customFormat="1" ht="13.5" hidden="1" x14ac:dyDescent="0.45">
      <c r="D2954" s="18"/>
      <c r="E2954" s="18"/>
      <c r="F2954" s="19"/>
      <c r="N2954" s="47"/>
    </row>
    <row r="2955" spans="4:14" s="20" customFormat="1" ht="13.5" hidden="1" x14ac:dyDescent="0.45">
      <c r="D2955" s="18"/>
      <c r="E2955" s="18"/>
      <c r="F2955" s="19"/>
      <c r="N2955" s="47"/>
    </row>
    <row r="2956" spans="4:14" s="20" customFormat="1" ht="13.5" hidden="1" x14ac:dyDescent="0.45">
      <c r="D2956" s="18"/>
      <c r="E2956" s="18"/>
      <c r="F2956" s="19"/>
      <c r="N2956" s="47"/>
    </row>
    <row r="2957" spans="4:14" s="20" customFormat="1" ht="13.5" hidden="1" x14ac:dyDescent="0.45">
      <c r="D2957" s="18"/>
      <c r="E2957" s="18"/>
      <c r="F2957" s="19"/>
      <c r="N2957" s="47"/>
    </row>
    <row r="2958" spans="4:14" s="20" customFormat="1" ht="13.5" hidden="1" x14ac:dyDescent="0.45">
      <c r="D2958" s="18"/>
      <c r="E2958" s="18"/>
      <c r="F2958" s="19"/>
      <c r="N2958" s="47"/>
    </row>
    <row r="2959" spans="4:14" s="20" customFormat="1" ht="13.5" hidden="1" x14ac:dyDescent="0.45">
      <c r="D2959" s="18"/>
      <c r="E2959" s="18"/>
      <c r="F2959" s="19"/>
      <c r="N2959" s="47"/>
    </row>
    <row r="2960" spans="4:14" s="20" customFormat="1" ht="13.5" hidden="1" x14ac:dyDescent="0.45">
      <c r="D2960" s="18"/>
      <c r="E2960" s="18"/>
      <c r="F2960" s="19"/>
      <c r="N2960" s="47"/>
    </row>
    <row r="2961" spans="4:14" s="20" customFormat="1" ht="13.5" hidden="1" x14ac:dyDescent="0.45">
      <c r="D2961" s="18"/>
      <c r="E2961" s="18"/>
      <c r="F2961" s="19"/>
      <c r="N2961" s="47"/>
    </row>
    <row r="2962" spans="4:14" s="20" customFormat="1" ht="13.5" hidden="1" x14ac:dyDescent="0.45">
      <c r="D2962" s="18"/>
      <c r="E2962" s="18"/>
      <c r="F2962" s="19"/>
      <c r="N2962" s="47"/>
    </row>
    <row r="2963" spans="4:14" s="20" customFormat="1" ht="13.5" hidden="1" x14ac:dyDescent="0.45">
      <c r="D2963" s="18"/>
      <c r="E2963" s="18"/>
      <c r="F2963" s="19"/>
      <c r="N2963" s="47"/>
    </row>
    <row r="2964" spans="4:14" s="20" customFormat="1" ht="13.5" hidden="1" x14ac:dyDescent="0.45">
      <c r="D2964" s="18"/>
      <c r="E2964" s="18"/>
      <c r="F2964" s="19"/>
      <c r="N2964" s="47"/>
    </row>
    <row r="2965" spans="4:14" s="20" customFormat="1" ht="13.5" hidden="1" x14ac:dyDescent="0.45">
      <c r="D2965" s="18"/>
      <c r="E2965" s="18"/>
      <c r="F2965" s="19"/>
      <c r="N2965" s="47"/>
    </row>
    <row r="2966" spans="4:14" s="20" customFormat="1" ht="13.5" hidden="1" x14ac:dyDescent="0.45">
      <c r="D2966" s="18"/>
      <c r="E2966" s="18"/>
      <c r="F2966" s="19"/>
      <c r="N2966" s="47"/>
    </row>
    <row r="2967" spans="4:14" s="20" customFormat="1" ht="13.5" hidden="1" x14ac:dyDescent="0.45">
      <c r="D2967" s="18"/>
      <c r="E2967" s="18"/>
      <c r="F2967" s="19"/>
      <c r="N2967" s="47"/>
    </row>
    <row r="2968" spans="4:14" s="20" customFormat="1" ht="13.5" hidden="1" x14ac:dyDescent="0.45">
      <c r="D2968" s="18"/>
      <c r="E2968" s="18"/>
      <c r="F2968" s="19"/>
      <c r="N2968" s="47"/>
    </row>
    <row r="2969" spans="4:14" s="20" customFormat="1" ht="13.5" hidden="1" x14ac:dyDescent="0.45">
      <c r="D2969" s="18"/>
      <c r="E2969" s="18"/>
      <c r="F2969" s="19"/>
      <c r="N2969" s="47"/>
    </row>
    <row r="2970" spans="4:14" s="20" customFormat="1" ht="13.5" hidden="1" x14ac:dyDescent="0.45">
      <c r="D2970" s="18"/>
      <c r="E2970" s="18"/>
      <c r="F2970" s="19"/>
      <c r="N2970" s="47"/>
    </row>
    <row r="2971" spans="4:14" s="20" customFormat="1" ht="13.5" hidden="1" x14ac:dyDescent="0.45">
      <c r="D2971" s="18"/>
      <c r="E2971" s="18"/>
      <c r="F2971" s="19"/>
      <c r="N2971" s="47"/>
    </row>
    <row r="2972" spans="4:14" s="20" customFormat="1" ht="13.5" hidden="1" x14ac:dyDescent="0.45">
      <c r="D2972" s="18"/>
      <c r="E2972" s="18"/>
      <c r="F2972" s="19"/>
      <c r="N2972" s="47"/>
    </row>
    <row r="2973" spans="4:14" s="20" customFormat="1" ht="13.5" hidden="1" x14ac:dyDescent="0.45">
      <c r="D2973" s="18"/>
      <c r="E2973" s="18"/>
      <c r="F2973" s="19"/>
      <c r="N2973" s="47"/>
    </row>
    <row r="2974" spans="4:14" s="20" customFormat="1" ht="13.5" hidden="1" x14ac:dyDescent="0.45">
      <c r="D2974" s="18"/>
      <c r="E2974" s="18"/>
      <c r="F2974" s="19"/>
      <c r="N2974" s="47"/>
    </row>
    <row r="2975" spans="4:14" s="20" customFormat="1" ht="13.5" hidden="1" x14ac:dyDescent="0.45">
      <c r="D2975" s="18"/>
      <c r="E2975" s="18"/>
      <c r="F2975" s="19"/>
      <c r="N2975" s="47"/>
    </row>
    <row r="2976" spans="4:14" s="20" customFormat="1" ht="13.5" hidden="1" x14ac:dyDescent="0.45">
      <c r="D2976" s="18"/>
      <c r="E2976" s="18"/>
      <c r="F2976" s="19"/>
      <c r="N2976" s="47"/>
    </row>
    <row r="2977" spans="4:14" s="20" customFormat="1" ht="13.5" hidden="1" x14ac:dyDescent="0.45">
      <c r="D2977" s="18"/>
      <c r="E2977" s="18"/>
      <c r="F2977" s="19"/>
      <c r="N2977" s="47"/>
    </row>
    <row r="2978" spans="4:14" s="20" customFormat="1" ht="13.5" hidden="1" x14ac:dyDescent="0.45">
      <c r="D2978" s="18"/>
      <c r="E2978" s="18"/>
      <c r="F2978" s="19"/>
      <c r="N2978" s="47"/>
    </row>
    <row r="2979" spans="4:14" s="20" customFormat="1" ht="13.5" hidden="1" x14ac:dyDescent="0.45">
      <c r="D2979" s="18"/>
      <c r="E2979" s="18"/>
      <c r="F2979" s="19"/>
      <c r="N2979" s="47"/>
    </row>
    <row r="2980" spans="4:14" s="20" customFormat="1" ht="13.5" hidden="1" x14ac:dyDescent="0.45">
      <c r="D2980" s="18"/>
      <c r="E2980" s="18"/>
      <c r="F2980" s="19"/>
      <c r="N2980" s="47"/>
    </row>
    <row r="2981" spans="4:14" s="20" customFormat="1" ht="13.5" hidden="1" x14ac:dyDescent="0.45">
      <c r="D2981" s="18"/>
      <c r="E2981" s="18"/>
      <c r="F2981" s="19"/>
      <c r="N2981" s="47"/>
    </row>
    <row r="2982" spans="4:14" s="20" customFormat="1" ht="13.5" hidden="1" x14ac:dyDescent="0.45">
      <c r="D2982" s="18"/>
      <c r="E2982" s="18"/>
      <c r="F2982" s="19"/>
      <c r="N2982" s="47"/>
    </row>
    <row r="2983" spans="4:14" s="20" customFormat="1" ht="13.5" hidden="1" x14ac:dyDescent="0.45">
      <c r="D2983" s="18"/>
      <c r="E2983" s="18"/>
      <c r="F2983" s="19"/>
      <c r="N2983" s="47"/>
    </row>
    <row r="2984" spans="4:14" s="20" customFormat="1" ht="13.5" hidden="1" x14ac:dyDescent="0.45">
      <c r="D2984" s="18"/>
      <c r="E2984" s="18"/>
      <c r="F2984" s="19"/>
      <c r="N2984" s="47"/>
    </row>
    <row r="2985" spans="4:14" s="20" customFormat="1" ht="13.5" hidden="1" x14ac:dyDescent="0.45">
      <c r="D2985" s="18"/>
      <c r="E2985" s="18"/>
      <c r="F2985" s="19"/>
      <c r="N2985" s="47"/>
    </row>
    <row r="2986" spans="4:14" s="20" customFormat="1" ht="13.5" hidden="1" x14ac:dyDescent="0.45">
      <c r="D2986" s="18"/>
      <c r="E2986" s="18"/>
      <c r="F2986" s="19"/>
      <c r="N2986" s="47"/>
    </row>
    <row r="2987" spans="4:14" s="20" customFormat="1" ht="13.5" hidden="1" x14ac:dyDescent="0.45">
      <c r="D2987" s="18"/>
      <c r="E2987" s="18"/>
      <c r="F2987" s="19"/>
      <c r="N2987" s="47"/>
    </row>
    <row r="2988" spans="4:14" s="20" customFormat="1" ht="13.5" hidden="1" x14ac:dyDescent="0.45">
      <c r="D2988" s="18"/>
      <c r="E2988" s="18"/>
      <c r="F2988" s="19"/>
      <c r="N2988" s="47"/>
    </row>
    <row r="2989" spans="4:14" s="20" customFormat="1" ht="13.5" hidden="1" x14ac:dyDescent="0.45">
      <c r="D2989" s="18"/>
      <c r="E2989" s="18"/>
      <c r="F2989" s="19"/>
      <c r="N2989" s="47"/>
    </row>
    <row r="2990" spans="4:14" s="20" customFormat="1" ht="13.5" hidden="1" x14ac:dyDescent="0.45">
      <c r="D2990" s="18"/>
      <c r="E2990" s="18"/>
      <c r="F2990" s="19"/>
      <c r="N2990" s="47"/>
    </row>
    <row r="2991" spans="4:14" s="20" customFormat="1" ht="13.5" hidden="1" x14ac:dyDescent="0.45">
      <c r="D2991" s="18"/>
      <c r="E2991" s="18"/>
      <c r="F2991" s="19"/>
      <c r="N2991" s="47"/>
    </row>
    <row r="2992" spans="4:14" s="20" customFormat="1" ht="13.5" hidden="1" x14ac:dyDescent="0.45">
      <c r="D2992" s="18"/>
      <c r="E2992" s="18"/>
      <c r="F2992" s="19"/>
      <c r="N2992" s="47"/>
    </row>
    <row r="2993" spans="4:14" s="20" customFormat="1" ht="13.5" hidden="1" x14ac:dyDescent="0.45">
      <c r="D2993" s="18"/>
      <c r="E2993" s="18"/>
      <c r="F2993" s="19"/>
      <c r="N2993" s="47"/>
    </row>
    <row r="2994" spans="4:14" s="20" customFormat="1" ht="13.5" hidden="1" x14ac:dyDescent="0.45">
      <c r="D2994" s="18"/>
      <c r="E2994" s="18"/>
      <c r="F2994" s="19"/>
      <c r="N2994" s="47"/>
    </row>
    <row r="2995" spans="4:14" s="20" customFormat="1" ht="13.5" hidden="1" x14ac:dyDescent="0.45">
      <c r="D2995" s="18"/>
      <c r="E2995" s="18"/>
      <c r="F2995" s="19"/>
      <c r="N2995" s="47"/>
    </row>
    <row r="2996" spans="4:14" s="20" customFormat="1" ht="13.5" hidden="1" x14ac:dyDescent="0.45">
      <c r="D2996" s="18"/>
      <c r="E2996" s="18"/>
      <c r="F2996" s="19"/>
      <c r="N2996" s="47"/>
    </row>
    <row r="2997" spans="4:14" s="20" customFormat="1" ht="13.5" hidden="1" x14ac:dyDescent="0.45">
      <c r="D2997" s="18"/>
      <c r="E2997" s="18"/>
      <c r="F2997" s="19"/>
      <c r="N2997" s="47"/>
    </row>
    <row r="2998" spans="4:14" s="20" customFormat="1" ht="13.5" hidden="1" x14ac:dyDescent="0.45">
      <c r="D2998" s="18"/>
      <c r="E2998" s="18"/>
      <c r="F2998" s="19"/>
      <c r="N2998" s="47"/>
    </row>
    <row r="2999" spans="4:14" s="20" customFormat="1" ht="13.5" hidden="1" x14ac:dyDescent="0.45">
      <c r="D2999" s="18"/>
      <c r="E2999" s="18"/>
      <c r="F2999" s="19"/>
      <c r="N2999" s="47"/>
    </row>
    <row r="3000" spans="4:14" s="20" customFormat="1" ht="13.5" hidden="1" x14ac:dyDescent="0.45">
      <c r="D3000" s="18"/>
      <c r="E3000" s="18"/>
      <c r="F3000" s="19"/>
      <c r="N3000" s="47"/>
    </row>
    <row r="3001" spans="4:14" s="20" customFormat="1" ht="13.5" hidden="1" x14ac:dyDescent="0.45">
      <c r="D3001" s="18"/>
      <c r="E3001" s="18"/>
      <c r="F3001" s="19"/>
      <c r="N3001" s="47"/>
    </row>
    <row r="3002" spans="4:14" s="20" customFormat="1" ht="13.5" hidden="1" x14ac:dyDescent="0.45">
      <c r="D3002" s="18"/>
      <c r="E3002" s="18"/>
      <c r="F3002" s="19"/>
      <c r="N3002" s="47"/>
    </row>
    <row r="3003" spans="4:14" s="20" customFormat="1" ht="13.5" hidden="1" x14ac:dyDescent="0.45">
      <c r="D3003" s="18"/>
      <c r="E3003" s="18"/>
      <c r="F3003" s="19"/>
      <c r="N3003" s="47"/>
    </row>
    <row r="3004" spans="4:14" s="20" customFormat="1" ht="13.5" hidden="1" x14ac:dyDescent="0.45">
      <c r="D3004" s="18"/>
      <c r="E3004" s="18"/>
      <c r="F3004" s="19"/>
      <c r="N3004" s="47"/>
    </row>
    <row r="3005" spans="4:14" s="20" customFormat="1" ht="13.5" hidden="1" x14ac:dyDescent="0.45">
      <c r="D3005" s="18"/>
      <c r="E3005" s="18"/>
      <c r="F3005" s="19"/>
      <c r="N3005" s="47"/>
    </row>
    <row r="3006" spans="4:14" s="20" customFormat="1" ht="13.5" hidden="1" x14ac:dyDescent="0.45">
      <c r="D3006" s="18"/>
      <c r="E3006" s="18"/>
      <c r="F3006" s="19"/>
      <c r="N3006" s="47"/>
    </row>
    <row r="3007" spans="4:14" s="20" customFormat="1" ht="13.5" hidden="1" x14ac:dyDescent="0.45">
      <c r="D3007" s="18"/>
      <c r="E3007" s="18"/>
      <c r="F3007" s="19"/>
      <c r="N3007" s="47"/>
    </row>
    <row r="3008" spans="4:14" s="20" customFormat="1" ht="13.5" hidden="1" x14ac:dyDescent="0.45">
      <c r="D3008" s="18"/>
      <c r="E3008" s="18"/>
      <c r="F3008" s="19"/>
      <c r="N3008" s="47"/>
    </row>
    <row r="3009" spans="4:14" s="20" customFormat="1" ht="13.5" hidden="1" x14ac:dyDescent="0.45">
      <c r="D3009" s="18"/>
      <c r="E3009" s="18"/>
      <c r="F3009" s="19"/>
      <c r="N3009" s="47"/>
    </row>
    <row r="3010" spans="4:14" s="20" customFormat="1" ht="13.5" hidden="1" x14ac:dyDescent="0.45">
      <c r="D3010" s="18"/>
      <c r="E3010" s="18"/>
      <c r="F3010" s="19"/>
      <c r="N3010" s="47"/>
    </row>
    <row r="3011" spans="4:14" s="20" customFormat="1" ht="13.5" hidden="1" x14ac:dyDescent="0.45">
      <c r="D3011" s="18"/>
      <c r="E3011" s="18"/>
      <c r="F3011" s="19"/>
      <c r="N3011" s="47"/>
    </row>
    <row r="3012" spans="4:14" s="20" customFormat="1" ht="13.5" hidden="1" x14ac:dyDescent="0.45">
      <c r="D3012" s="18"/>
      <c r="E3012" s="18"/>
      <c r="F3012" s="19"/>
      <c r="N3012" s="47"/>
    </row>
    <row r="3013" spans="4:14" s="20" customFormat="1" ht="13.5" hidden="1" x14ac:dyDescent="0.45">
      <c r="D3013" s="18"/>
      <c r="E3013" s="18"/>
      <c r="F3013" s="19"/>
      <c r="N3013" s="47"/>
    </row>
    <row r="3014" spans="4:14" s="20" customFormat="1" ht="13.5" hidden="1" x14ac:dyDescent="0.45">
      <c r="D3014" s="18"/>
      <c r="E3014" s="18"/>
      <c r="F3014" s="19"/>
      <c r="N3014" s="47"/>
    </row>
    <row r="3015" spans="4:14" s="20" customFormat="1" ht="13.5" hidden="1" x14ac:dyDescent="0.45">
      <c r="D3015" s="18"/>
      <c r="E3015" s="18"/>
      <c r="F3015" s="19"/>
      <c r="N3015" s="47"/>
    </row>
    <row r="3016" spans="4:14" s="20" customFormat="1" ht="13.5" hidden="1" x14ac:dyDescent="0.45">
      <c r="D3016" s="18"/>
      <c r="E3016" s="18"/>
      <c r="F3016" s="19"/>
      <c r="N3016" s="47"/>
    </row>
    <row r="3017" spans="4:14" s="20" customFormat="1" ht="13.5" hidden="1" x14ac:dyDescent="0.45">
      <c r="D3017" s="18"/>
      <c r="E3017" s="18"/>
      <c r="F3017" s="19"/>
      <c r="N3017" s="47"/>
    </row>
    <row r="3018" spans="4:14" s="20" customFormat="1" ht="13.5" hidden="1" x14ac:dyDescent="0.45">
      <c r="D3018" s="18"/>
      <c r="E3018" s="18"/>
      <c r="F3018" s="19"/>
      <c r="N3018" s="47"/>
    </row>
    <row r="3019" spans="4:14" s="20" customFormat="1" ht="13.5" hidden="1" x14ac:dyDescent="0.45">
      <c r="D3019" s="18"/>
      <c r="E3019" s="18"/>
      <c r="F3019" s="19"/>
      <c r="N3019" s="47"/>
    </row>
    <row r="3020" spans="4:14" s="20" customFormat="1" ht="13.5" hidden="1" x14ac:dyDescent="0.45">
      <c r="D3020" s="18"/>
      <c r="E3020" s="18"/>
      <c r="F3020" s="19"/>
      <c r="N3020" s="47"/>
    </row>
    <row r="3021" spans="4:14" s="20" customFormat="1" ht="13.5" hidden="1" x14ac:dyDescent="0.45">
      <c r="D3021" s="18"/>
      <c r="E3021" s="18"/>
      <c r="F3021" s="19"/>
      <c r="N3021" s="47"/>
    </row>
    <row r="3022" spans="4:14" s="20" customFormat="1" ht="13.5" hidden="1" x14ac:dyDescent="0.45">
      <c r="D3022" s="18"/>
      <c r="E3022" s="18"/>
      <c r="F3022" s="19"/>
      <c r="N3022" s="47"/>
    </row>
    <row r="3023" spans="4:14" s="20" customFormat="1" ht="13.5" hidden="1" x14ac:dyDescent="0.45">
      <c r="D3023" s="18"/>
      <c r="E3023" s="18"/>
      <c r="F3023" s="19"/>
      <c r="N3023" s="47"/>
    </row>
    <row r="3024" spans="4:14" s="20" customFormat="1" ht="13.5" hidden="1" x14ac:dyDescent="0.45">
      <c r="D3024" s="18"/>
      <c r="E3024" s="18"/>
      <c r="F3024" s="19"/>
      <c r="N3024" s="47"/>
    </row>
    <row r="3025" spans="4:14" s="20" customFormat="1" ht="13.5" hidden="1" x14ac:dyDescent="0.45">
      <c r="D3025" s="18"/>
      <c r="E3025" s="18"/>
      <c r="F3025" s="19"/>
      <c r="N3025" s="47"/>
    </row>
    <row r="3026" spans="4:14" s="20" customFormat="1" ht="13.5" hidden="1" x14ac:dyDescent="0.45">
      <c r="D3026" s="18"/>
      <c r="E3026" s="18"/>
      <c r="F3026" s="19"/>
      <c r="N3026" s="47"/>
    </row>
    <row r="3027" spans="4:14" s="20" customFormat="1" ht="13.5" hidden="1" x14ac:dyDescent="0.45">
      <c r="D3027" s="18"/>
      <c r="E3027" s="18"/>
      <c r="F3027" s="19"/>
      <c r="N3027" s="47"/>
    </row>
    <row r="3028" spans="4:14" s="20" customFormat="1" ht="13.5" hidden="1" x14ac:dyDescent="0.45">
      <c r="D3028" s="18"/>
      <c r="E3028" s="18"/>
      <c r="F3028" s="19"/>
      <c r="N3028" s="47"/>
    </row>
    <row r="3029" spans="4:14" s="20" customFormat="1" ht="13.5" hidden="1" x14ac:dyDescent="0.45">
      <c r="D3029" s="18"/>
      <c r="E3029" s="18"/>
      <c r="F3029" s="19"/>
      <c r="N3029" s="47"/>
    </row>
    <row r="3030" spans="4:14" s="20" customFormat="1" ht="13.5" hidden="1" x14ac:dyDescent="0.45">
      <c r="D3030" s="18"/>
      <c r="E3030" s="18"/>
      <c r="F3030" s="19"/>
      <c r="N3030" s="47"/>
    </row>
    <row r="3031" spans="4:14" s="20" customFormat="1" ht="13.5" hidden="1" x14ac:dyDescent="0.45">
      <c r="D3031" s="18"/>
      <c r="E3031" s="18"/>
      <c r="F3031" s="19"/>
      <c r="N3031" s="47"/>
    </row>
    <row r="3032" spans="4:14" s="20" customFormat="1" ht="13.5" hidden="1" x14ac:dyDescent="0.45">
      <c r="D3032" s="18"/>
      <c r="E3032" s="18"/>
      <c r="F3032" s="19"/>
      <c r="N3032" s="47"/>
    </row>
    <row r="3033" spans="4:14" s="20" customFormat="1" ht="13.5" hidden="1" x14ac:dyDescent="0.45">
      <c r="D3033" s="18"/>
      <c r="E3033" s="18"/>
      <c r="F3033" s="19"/>
      <c r="N3033" s="47"/>
    </row>
    <row r="3034" spans="4:14" s="20" customFormat="1" ht="13.5" hidden="1" x14ac:dyDescent="0.45">
      <c r="D3034" s="18"/>
      <c r="E3034" s="18"/>
      <c r="F3034" s="19"/>
      <c r="N3034" s="47"/>
    </row>
    <row r="3035" spans="4:14" s="20" customFormat="1" ht="13.5" hidden="1" x14ac:dyDescent="0.45">
      <c r="D3035" s="18"/>
      <c r="E3035" s="18"/>
      <c r="F3035" s="19"/>
      <c r="N3035" s="47"/>
    </row>
    <row r="3036" spans="4:14" s="20" customFormat="1" ht="13.5" hidden="1" x14ac:dyDescent="0.45">
      <c r="D3036" s="18"/>
      <c r="E3036" s="18"/>
      <c r="F3036" s="19"/>
      <c r="N3036" s="47"/>
    </row>
    <row r="3037" spans="4:14" s="20" customFormat="1" ht="13.5" hidden="1" x14ac:dyDescent="0.45">
      <c r="D3037" s="18"/>
      <c r="E3037" s="18"/>
      <c r="F3037" s="19"/>
      <c r="N3037" s="47"/>
    </row>
    <row r="3038" spans="4:14" s="20" customFormat="1" ht="13.5" hidden="1" x14ac:dyDescent="0.45">
      <c r="D3038" s="18"/>
      <c r="E3038" s="18"/>
      <c r="F3038" s="19"/>
      <c r="N3038" s="47"/>
    </row>
    <row r="3039" spans="4:14" s="20" customFormat="1" ht="13.5" hidden="1" x14ac:dyDescent="0.45">
      <c r="D3039" s="18"/>
      <c r="E3039" s="18"/>
      <c r="F3039" s="19"/>
      <c r="N3039" s="47"/>
    </row>
    <row r="3040" spans="4:14" s="20" customFormat="1" ht="13.5" hidden="1" x14ac:dyDescent="0.45">
      <c r="D3040" s="18"/>
      <c r="E3040" s="18"/>
      <c r="F3040" s="19"/>
      <c r="N3040" s="47"/>
    </row>
    <row r="3041" spans="4:14" s="20" customFormat="1" ht="13.5" hidden="1" x14ac:dyDescent="0.45">
      <c r="D3041" s="18"/>
      <c r="E3041" s="18"/>
      <c r="F3041" s="19"/>
      <c r="N3041" s="47"/>
    </row>
    <row r="3042" spans="4:14" s="20" customFormat="1" ht="13.5" hidden="1" x14ac:dyDescent="0.45">
      <c r="D3042" s="18"/>
      <c r="E3042" s="18"/>
      <c r="F3042" s="19"/>
      <c r="N3042" s="47"/>
    </row>
    <row r="3043" spans="4:14" s="20" customFormat="1" ht="13.5" hidden="1" x14ac:dyDescent="0.45">
      <c r="D3043" s="18"/>
      <c r="E3043" s="18"/>
      <c r="F3043" s="19"/>
      <c r="N3043" s="47"/>
    </row>
    <row r="3044" spans="4:14" s="20" customFormat="1" ht="13.5" hidden="1" x14ac:dyDescent="0.45">
      <c r="D3044" s="18"/>
      <c r="E3044" s="18"/>
      <c r="F3044" s="19"/>
      <c r="N3044" s="47"/>
    </row>
    <row r="3045" spans="4:14" s="20" customFormat="1" ht="13.5" hidden="1" x14ac:dyDescent="0.45">
      <c r="D3045" s="18"/>
      <c r="E3045" s="18"/>
      <c r="F3045" s="19"/>
      <c r="N3045" s="47"/>
    </row>
    <row r="3046" spans="4:14" s="20" customFormat="1" ht="13.5" hidden="1" x14ac:dyDescent="0.45">
      <c r="D3046" s="18"/>
      <c r="E3046" s="18"/>
      <c r="F3046" s="19"/>
      <c r="N3046" s="47"/>
    </row>
    <row r="3047" spans="4:14" s="20" customFormat="1" ht="13.5" hidden="1" x14ac:dyDescent="0.45">
      <c r="D3047" s="18"/>
      <c r="E3047" s="18"/>
      <c r="F3047" s="19"/>
      <c r="N3047" s="47"/>
    </row>
    <row r="3048" spans="4:14" s="20" customFormat="1" ht="13.5" hidden="1" x14ac:dyDescent="0.45">
      <c r="D3048" s="18"/>
      <c r="E3048" s="18"/>
      <c r="F3048" s="19"/>
      <c r="N3048" s="47"/>
    </row>
    <row r="3049" spans="4:14" s="20" customFormat="1" ht="13.5" hidden="1" x14ac:dyDescent="0.45">
      <c r="D3049" s="18"/>
      <c r="E3049" s="18"/>
      <c r="F3049" s="19"/>
      <c r="N3049" s="47"/>
    </row>
    <row r="3050" spans="4:14" s="20" customFormat="1" ht="13.5" hidden="1" x14ac:dyDescent="0.45">
      <c r="D3050" s="18"/>
      <c r="E3050" s="18"/>
      <c r="F3050" s="19"/>
      <c r="N3050" s="47"/>
    </row>
    <row r="3051" spans="4:14" s="20" customFormat="1" ht="13.5" hidden="1" x14ac:dyDescent="0.45">
      <c r="D3051" s="18"/>
      <c r="E3051" s="18"/>
      <c r="F3051" s="19"/>
      <c r="N3051" s="47"/>
    </row>
    <row r="3052" spans="4:14" s="20" customFormat="1" ht="13.5" hidden="1" x14ac:dyDescent="0.45">
      <c r="D3052" s="18"/>
      <c r="E3052" s="18"/>
      <c r="F3052" s="19"/>
      <c r="N3052" s="47"/>
    </row>
    <row r="3053" spans="4:14" s="20" customFormat="1" ht="13.5" hidden="1" x14ac:dyDescent="0.45">
      <c r="D3053" s="18"/>
      <c r="E3053" s="18"/>
      <c r="F3053" s="19"/>
      <c r="N3053" s="47"/>
    </row>
    <row r="3054" spans="4:14" s="20" customFormat="1" ht="13.5" hidden="1" x14ac:dyDescent="0.45">
      <c r="D3054" s="18"/>
      <c r="E3054" s="18"/>
      <c r="F3054" s="19"/>
      <c r="N3054" s="47"/>
    </row>
    <row r="3055" spans="4:14" s="20" customFormat="1" ht="13.5" hidden="1" x14ac:dyDescent="0.45">
      <c r="D3055" s="18"/>
      <c r="E3055" s="18"/>
      <c r="F3055" s="19"/>
      <c r="N3055" s="47"/>
    </row>
    <row r="3056" spans="4:14" s="20" customFormat="1" ht="13.5" hidden="1" x14ac:dyDescent="0.45">
      <c r="D3056" s="18"/>
      <c r="E3056" s="18"/>
      <c r="F3056" s="19"/>
      <c r="N3056" s="47"/>
    </row>
    <row r="3057" spans="4:14" s="20" customFormat="1" ht="13.5" hidden="1" x14ac:dyDescent="0.45">
      <c r="D3057" s="18"/>
      <c r="E3057" s="18"/>
      <c r="F3057" s="19"/>
      <c r="N3057" s="47"/>
    </row>
    <row r="3058" spans="4:14" s="20" customFormat="1" ht="13.5" hidden="1" x14ac:dyDescent="0.45">
      <c r="D3058" s="18"/>
      <c r="E3058" s="18"/>
      <c r="F3058" s="19"/>
      <c r="N3058" s="47"/>
    </row>
    <row r="3059" spans="4:14" s="20" customFormat="1" ht="13.5" hidden="1" x14ac:dyDescent="0.45">
      <c r="D3059" s="18"/>
      <c r="E3059" s="18"/>
      <c r="F3059" s="19"/>
      <c r="N3059" s="47"/>
    </row>
    <row r="3060" spans="4:14" s="20" customFormat="1" ht="13.5" hidden="1" x14ac:dyDescent="0.45">
      <c r="D3060" s="18"/>
      <c r="E3060" s="18"/>
      <c r="F3060" s="19"/>
      <c r="N3060" s="47"/>
    </row>
    <row r="3061" spans="4:14" s="20" customFormat="1" ht="13.5" hidden="1" x14ac:dyDescent="0.45">
      <c r="D3061" s="18"/>
      <c r="E3061" s="18"/>
      <c r="F3061" s="19"/>
      <c r="N3061" s="47"/>
    </row>
    <row r="3062" spans="4:14" s="20" customFormat="1" ht="13.5" hidden="1" x14ac:dyDescent="0.45">
      <c r="D3062" s="18"/>
      <c r="E3062" s="18"/>
      <c r="F3062" s="19"/>
      <c r="N3062" s="47"/>
    </row>
    <row r="3063" spans="4:14" s="20" customFormat="1" ht="13.5" hidden="1" x14ac:dyDescent="0.45">
      <c r="D3063" s="18"/>
      <c r="E3063" s="18"/>
      <c r="F3063" s="19"/>
      <c r="N3063" s="47"/>
    </row>
    <row r="3064" spans="4:14" s="20" customFormat="1" ht="13.5" hidden="1" x14ac:dyDescent="0.45">
      <c r="D3064" s="18"/>
      <c r="E3064" s="18"/>
      <c r="F3064" s="19"/>
      <c r="N3064" s="47"/>
    </row>
    <row r="3065" spans="4:14" s="20" customFormat="1" ht="13.5" hidden="1" x14ac:dyDescent="0.45">
      <c r="D3065" s="18"/>
      <c r="E3065" s="18"/>
      <c r="F3065" s="19"/>
      <c r="N3065" s="47"/>
    </row>
    <row r="3066" spans="4:14" s="20" customFormat="1" ht="13.5" hidden="1" x14ac:dyDescent="0.45">
      <c r="D3066" s="18"/>
      <c r="E3066" s="18"/>
      <c r="F3066" s="19"/>
      <c r="N3066" s="47"/>
    </row>
    <row r="3067" spans="4:14" s="20" customFormat="1" ht="13.5" hidden="1" x14ac:dyDescent="0.45">
      <c r="D3067" s="18"/>
      <c r="E3067" s="18"/>
      <c r="F3067" s="19"/>
      <c r="N3067" s="47"/>
    </row>
    <row r="3068" spans="4:14" s="20" customFormat="1" ht="13.5" hidden="1" x14ac:dyDescent="0.45">
      <c r="D3068" s="18"/>
      <c r="E3068" s="18"/>
      <c r="F3068" s="19"/>
      <c r="N3068" s="47"/>
    </row>
    <row r="3069" spans="4:14" s="20" customFormat="1" ht="13.5" hidden="1" x14ac:dyDescent="0.45">
      <c r="D3069" s="18"/>
      <c r="E3069" s="18"/>
      <c r="F3069" s="19"/>
      <c r="N3069" s="47"/>
    </row>
    <row r="3070" spans="4:14" s="20" customFormat="1" ht="13.5" hidden="1" x14ac:dyDescent="0.45">
      <c r="D3070" s="18"/>
      <c r="E3070" s="18"/>
      <c r="F3070" s="19"/>
      <c r="N3070" s="47"/>
    </row>
    <row r="3071" spans="4:14" s="20" customFormat="1" ht="13.5" hidden="1" x14ac:dyDescent="0.45">
      <c r="D3071" s="18"/>
      <c r="E3071" s="18"/>
      <c r="F3071" s="19"/>
      <c r="N3071" s="47"/>
    </row>
    <row r="3072" spans="4:14" s="20" customFormat="1" ht="13.5" hidden="1" x14ac:dyDescent="0.45">
      <c r="D3072" s="18"/>
      <c r="E3072" s="18"/>
      <c r="F3072" s="19"/>
      <c r="N3072" s="47"/>
    </row>
    <row r="3073" spans="4:14" s="20" customFormat="1" ht="13.5" hidden="1" x14ac:dyDescent="0.45">
      <c r="D3073" s="18"/>
      <c r="E3073" s="18"/>
      <c r="F3073" s="19"/>
      <c r="N3073" s="47"/>
    </row>
    <row r="3074" spans="4:14" s="20" customFormat="1" ht="13.5" hidden="1" x14ac:dyDescent="0.45">
      <c r="D3074" s="18"/>
      <c r="E3074" s="18"/>
      <c r="F3074" s="19"/>
      <c r="N3074" s="47"/>
    </row>
    <row r="3075" spans="4:14" s="20" customFormat="1" ht="13.5" hidden="1" x14ac:dyDescent="0.45">
      <c r="D3075" s="18"/>
      <c r="E3075" s="18"/>
      <c r="F3075" s="19"/>
      <c r="N3075" s="47"/>
    </row>
    <row r="3076" spans="4:14" s="20" customFormat="1" ht="13.5" hidden="1" x14ac:dyDescent="0.45">
      <c r="D3076" s="18"/>
      <c r="E3076" s="18"/>
      <c r="F3076" s="19"/>
      <c r="N3076" s="47"/>
    </row>
    <row r="3077" spans="4:14" s="20" customFormat="1" ht="13.5" hidden="1" x14ac:dyDescent="0.45">
      <c r="D3077" s="18"/>
      <c r="E3077" s="18"/>
      <c r="F3077" s="19"/>
      <c r="N3077" s="47"/>
    </row>
    <row r="3078" spans="4:14" s="20" customFormat="1" ht="13.5" hidden="1" x14ac:dyDescent="0.45">
      <c r="D3078" s="18"/>
      <c r="E3078" s="18"/>
      <c r="F3078" s="19"/>
      <c r="N3078" s="47"/>
    </row>
    <row r="3079" spans="4:14" s="20" customFormat="1" ht="13.5" hidden="1" x14ac:dyDescent="0.45">
      <c r="D3079" s="18"/>
      <c r="E3079" s="18"/>
      <c r="F3079" s="19"/>
      <c r="N3079" s="47"/>
    </row>
    <row r="3080" spans="4:14" s="20" customFormat="1" ht="13.5" hidden="1" x14ac:dyDescent="0.45">
      <c r="D3080" s="18"/>
      <c r="E3080" s="18"/>
      <c r="F3080" s="19"/>
      <c r="N3080" s="47"/>
    </row>
    <row r="3081" spans="4:14" s="20" customFormat="1" ht="13.5" hidden="1" x14ac:dyDescent="0.45">
      <c r="D3081" s="18"/>
      <c r="E3081" s="18"/>
      <c r="F3081" s="19"/>
      <c r="N3081" s="47"/>
    </row>
    <row r="3082" spans="4:14" s="20" customFormat="1" ht="13.5" hidden="1" x14ac:dyDescent="0.45">
      <c r="D3082" s="18"/>
      <c r="E3082" s="18"/>
      <c r="F3082" s="19"/>
      <c r="N3082" s="47"/>
    </row>
    <row r="3083" spans="4:14" s="20" customFormat="1" ht="13.5" hidden="1" x14ac:dyDescent="0.45">
      <c r="D3083" s="18"/>
      <c r="E3083" s="18"/>
      <c r="F3083" s="19"/>
      <c r="N3083" s="47"/>
    </row>
    <row r="3084" spans="4:14" s="20" customFormat="1" ht="13.5" hidden="1" x14ac:dyDescent="0.45">
      <c r="D3084" s="18"/>
      <c r="E3084" s="18"/>
      <c r="F3084" s="19"/>
      <c r="N3084" s="47"/>
    </row>
    <row r="3085" spans="4:14" s="20" customFormat="1" ht="13.5" hidden="1" x14ac:dyDescent="0.45">
      <c r="D3085" s="18"/>
      <c r="E3085" s="18"/>
      <c r="F3085" s="19"/>
      <c r="N3085" s="47"/>
    </row>
    <row r="3086" spans="4:14" s="20" customFormat="1" ht="13.5" hidden="1" x14ac:dyDescent="0.45">
      <c r="D3086" s="18"/>
      <c r="E3086" s="18"/>
      <c r="F3086" s="19"/>
      <c r="N3086" s="47"/>
    </row>
    <row r="3087" spans="4:14" s="20" customFormat="1" ht="13.5" hidden="1" x14ac:dyDescent="0.45">
      <c r="D3087" s="18"/>
      <c r="E3087" s="18"/>
      <c r="F3087" s="19"/>
      <c r="N3087" s="47"/>
    </row>
    <row r="3088" spans="4:14" s="20" customFormat="1" ht="13.5" hidden="1" x14ac:dyDescent="0.45">
      <c r="D3088" s="18"/>
      <c r="E3088" s="18"/>
      <c r="F3088" s="19"/>
      <c r="N3088" s="47"/>
    </row>
    <row r="3089" spans="4:14" s="20" customFormat="1" ht="13.5" hidden="1" x14ac:dyDescent="0.45">
      <c r="D3089" s="18"/>
      <c r="E3089" s="18"/>
      <c r="F3089" s="19"/>
      <c r="N3089" s="47"/>
    </row>
    <row r="3090" spans="4:14" s="20" customFormat="1" ht="13.5" hidden="1" x14ac:dyDescent="0.45">
      <c r="D3090" s="18"/>
      <c r="E3090" s="18"/>
      <c r="F3090" s="19"/>
      <c r="N3090" s="47"/>
    </row>
    <row r="3091" spans="4:14" s="20" customFormat="1" ht="13.5" hidden="1" x14ac:dyDescent="0.45">
      <c r="D3091" s="18"/>
      <c r="E3091" s="18"/>
      <c r="F3091" s="19"/>
      <c r="N3091" s="47"/>
    </row>
    <row r="3092" spans="4:14" s="20" customFormat="1" ht="13.5" hidden="1" x14ac:dyDescent="0.45">
      <c r="D3092" s="18"/>
      <c r="E3092" s="18"/>
      <c r="F3092" s="19"/>
      <c r="N3092" s="47"/>
    </row>
    <row r="3093" spans="4:14" s="20" customFormat="1" ht="13.5" hidden="1" x14ac:dyDescent="0.45">
      <c r="D3093" s="18"/>
      <c r="E3093" s="18"/>
      <c r="F3093" s="19"/>
      <c r="N3093" s="47"/>
    </row>
    <row r="3094" spans="4:14" s="20" customFormat="1" ht="13.5" hidden="1" x14ac:dyDescent="0.45">
      <c r="D3094" s="18"/>
      <c r="E3094" s="18"/>
      <c r="F3094" s="19"/>
      <c r="N3094" s="47"/>
    </row>
    <row r="3095" spans="4:14" s="20" customFormat="1" ht="13.5" hidden="1" x14ac:dyDescent="0.45">
      <c r="D3095" s="18"/>
      <c r="E3095" s="18"/>
      <c r="F3095" s="19"/>
      <c r="N3095" s="47"/>
    </row>
    <row r="3096" spans="4:14" s="20" customFormat="1" ht="13.5" hidden="1" x14ac:dyDescent="0.45">
      <c r="D3096" s="18"/>
      <c r="E3096" s="18"/>
      <c r="F3096" s="19"/>
      <c r="N3096" s="47"/>
    </row>
    <row r="3097" spans="4:14" s="20" customFormat="1" ht="13.5" hidden="1" x14ac:dyDescent="0.45">
      <c r="D3097" s="18"/>
      <c r="E3097" s="18"/>
      <c r="F3097" s="19"/>
      <c r="N3097" s="47"/>
    </row>
    <row r="3098" spans="4:14" s="20" customFormat="1" ht="13.5" hidden="1" x14ac:dyDescent="0.45">
      <c r="D3098" s="18"/>
      <c r="E3098" s="18"/>
      <c r="F3098" s="19"/>
      <c r="N3098" s="47"/>
    </row>
    <row r="3099" spans="4:14" s="20" customFormat="1" ht="13.5" hidden="1" x14ac:dyDescent="0.45">
      <c r="D3099" s="18"/>
      <c r="E3099" s="18"/>
      <c r="F3099" s="19"/>
      <c r="N3099" s="47"/>
    </row>
    <row r="3100" spans="4:14" s="20" customFormat="1" ht="13.5" hidden="1" x14ac:dyDescent="0.45">
      <c r="D3100" s="18"/>
      <c r="E3100" s="18"/>
      <c r="F3100" s="19"/>
      <c r="N3100" s="47"/>
    </row>
    <row r="3101" spans="4:14" s="20" customFormat="1" ht="13.5" hidden="1" x14ac:dyDescent="0.45">
      <c r="D3101" s="18"/>
      <c r="E3101" s="18"/>
      <c r="F3101" s="19"/>
      <c r="N3101" s="47"/>
    </row>
    <row r="3102" spans="4:14" s="20" customFormat="1" ht="13.5" hidden="1" x14ac:dyDescent="0.45">
      <c r="D3102" s="18"/>
      <c r="E3102" s="18"/>
      <c r="F3102" s="19"/>
      <c r="N3102" s="47"/>
    </row>
    <row r="3103" spans="4:14" s="20" customFormat="1" ht="13.5" hidden="1" x14ac:dyDescent="0.45">
      <c r="D3103" s="18"/>
      <c r="E3103" s="18"/>
      <c r="F3103" s="19"/>
      <c r="N3103" s="47"/>
    </row>
    <row r="3104" spans="4:14" s="20" customFormat="1" ht="13.5" hidden="1" x14ac:dyDescent="0.45">
      <c r="D3104" s="18"/>
      <c r="E3104" s="18"/>
      <c r="F3104" s="19"/>
      <c r="N3104" s="47"/>
    </row>
    <row r="3105" spans="4:14" s="20" customFormat="1" ht="13.5" hidden="1" x14ac:dyDescent="0.45">
      <c r="D3105" s="18"/>
      <c r="E3105" s="18"/>
      <c r="F3105" s="19"/>
      <c r="N3105" s="47"/>
    </row>
    <row r="3106" spans="4:14" s="20" customFormat="1" ht="13.5" hidden="1" x14ac:dyDescent="0.45">
      <c r="D3106" s="18"/>
      <c r="E3106" s="18"/>
      <c r="F3106" s="19"/>
      <c r="N3106" s="47"/>
    </row>
    <row r="3107" spans="4:14" s="20" customFormat="1" ht="13.5" hidden="1" x14ac:dyDescent="0.45">
      <c r="D3107" s="18"/>
      <c r="E3107" s="18"/>
      <c r="F3107" s="19"/>
      <c r="N3107" s="47"/>
    </row>
    <row r="3108" spans="4:14" s="20" customFormat="1" ht="13.5" hidden="1" x14ac:dyDescent="0.45">
      <c r="D3108" s="18"/>
      <c r="E3108" s="18"/>
      <c r="F3108" s="19"/>
      <c r="N3108" s="47"/>
    </row>
    <row r="3109" spans="4:14" s="20" customFormat="1" ht="13.5" hidden="1" x14ac:dyDescent="0.45">
      <c r="D3109" s="18"/>
      <c r="E3109" s="18"/>
      <c r="F3109" s="19"/>
      <c r="N3109" s="47"/>
    </row>
    <row r="3110" spans="4:14" s="20" customFormat="1" ht="13.5" hidden="1" x14ac:dyDescent="0.45">
      <c r="D3110" s="18"/>
      <c r="E3110" s="18"/>
      <c r="F3110" s="19"/>
      <c r="N3110" s="47"/>
    </row>
    <row r="3111" spans="4:14" s="20" customFormat="1" ht="13.5" hidden="1" x14ac:dyDescent="0.45">
      <c r="D3111" s="18"/>
      <c r="E3111" s="18"/>
      <c r="F3111" s="19"/>
      <c r="N3111" s="47"/>
    </row>
    <row r="3112" spans="4:14" s="20" customFormat="1" ht="13.5" hidden="1" x14ac:dyDescent="0.45">
      <c r="D3112" s="18"/>
      <c r="E3112" s="18"/>
      <c r="F3112" s="19"/>
      <c r="N3112" s="47"/>
    </row>
    <row r="3113" spans="4:14" s="20" customFormat="1" ht="13.5" hidden="1" x14ac:dyDescent="0.45">
      <c r="D3113" s="18"/>
      <c r="E3113" s="18"/>
      <c r="F3113" s="19"/>
      <c r="N3113" s="47"/>
    </row>
    <row r="3114" spans="4:14" s="20" customFormat="1" ht="13.5" hidden="1" x14ac:dyDescent="0.45">
      <c r="D3114" s="18"/>
      <c r="E3114" s="18"/>
      <c r="F3114" s="19"/>
      <c r="N3114" s="47"/>
    </row>
    <row r="3115" spans="4:14" s="20" customFormat="1" ht="13.5" hidden="1" x14ac:dyDescent="0.45">
      <c r="D3115" s="18"/>
      <c r="E3115" s="18"/>
      <c r="F3115" s="19"/>
      <c r="N3115" s="47"/>
    </row>
    <row r="3116" spans="4:14" s="20" customFormat="1" ht="13.5" hidden="1" x14ac:dyDescent="0.45">
      <c r="D3116" s="18"/>
      <c r="E3116" s="18"/>
      <c r="F3116" s="19"/>
      <c r="N3116" s="47"/>
    </row>
    <row r="3117" spans="4:14" s="20" customFormat="1" ht="13.5" hidden="1" x14ac:dyDescent="0.45">
      <c r="D3117" s="18"/>
      <c r="E3117" s="18"/>
      <c r="F3117" s="19"/>
      <c r="N3117" s="47"/>
    </row>
    <row r="3118" spans="4:14" s="20" customFormat="1" ht="13.5" hidden="1" x14ac:dyDescent="0.45">
      <c r="D3118" s="18"/>
      <c r="E3118" s="18"/>
      <c r="F3118" s="19"/>
      <c r="N3118" s="47"/>
    </row>
    <row r="3119" spans="4:14" s="20" customFormat="1" ht="13.5" hidden="1" x14ac:dyDescent="0.45">
      <c r="D3119" s="18"/>
      <c r="E3119" s="18"/>
      <c r="F3119" s="19"/>
      <c r="N3119" s="47"/>
    </row>
    <row r="3120" spans="4:14" s="20" customFormat="1" ht="13.5" hidden="1" x14ac:dyDescent="0.45">
      <c r="D3120" s="18"/>
      <c r="E3120" s="18"/>
      <c r="F3120" s="19"/>
      <c r="N3120" s="47"/>
    </row>
    <row r="3121" spans="4:14" s="20" customFormat="1" ht="13.5" hidden="1" x14ac:dyDescent="0.45">
      <c r="D3121" s="18"/>
      <c r="E3121" s="18"/>
      <c r="F3121" s="19"/>
      <c r="N3121" s="47"/>
    </row>
    <row r="3122" spans="4:14" s="20" customFormat="1" ht="13.5" hidden="1" x14ac:dyDescent="0.45">
      <c r="D3122" s="18"/>
      <c r="E3122" s="18"/>
      <c r="F3122" s="19"/>
      <c r="N3122" s="47"/>
    </row>
    <row r="3123" spans="4:14" s="20" customFormat="1" ht="13.5" hidden="1" x14ac:dyDescent="0.45">
      <c r="D3123" s="18"/>
      <c r="E3123" s="18"/>
      <c r="F3123" s="19"/>
      <c r="N3123" s="47"/>
    </row>
    <row r="3124" spans="4:14" s="20" customFormat="1" ht="13.5" hidden="1" x14ac:dyDescent="0.45">
      <c r="D3124" s="18"/>
      <c r="E3124" s="18"/>
      <c r="F3124" s="19"/>
      <c r="N3124" s="47"/>
    </row>
    <row r="3125" spans="4:14" s="20" customFormat="1" ht="13.5" hidden="1" x14ac:dyDescent="0.45">
      <c r="D3125" s="18"/>
      <c r="E3125" s="18"/>
      <c r="F3125" s="19"/>
      <c r="N3125" s="47"/>
    </row>
    <row r="3126" spans="4:14" s="20" customFormat="1" ht="13.5" hidden="1" x14ac:dyDescent="0.45">
      <c r="D3126" s="18"/>
      <c r="E3126" s="18"/>
      <c r="F3126" s="19"/>
      <c r="N3126" s="47"/>
    </row>
    <row r="3127" spans="4:14" s="20" customFormat="1" ht="13.5" hidden="1" x14ac:dyDescent="0.45">
      <c r="D3127" s="18"/>
      <c r="E3127" s="18"/>
      <c r="F3127" s="19"/>
      <c r="N3127" s="47"/>
    </row>
    <row r="3128" spans="4:14" s="20" customFormat="1" ht="13.5" hidden="1" x14ac:dyDescent="0.45">
      <c r="D3128" s="18"/>
      <c r="E3128" s="18"/>
      <c r="F3128" s="19"/>
      <c r="N3128" s="47"/>
    </row>
    <row r="3129" spans="4:14" s="20" customFormat="1" ht="13.5" hidden="1" x14ac:dyDescent="0.45">
      <c r="D3129" s="18"/>
      <c r="E3129" s="18"/>
      <c r="F3129" s="19"/>
      <c r="N3129" s="47"/>
    </row>
    <row r="3130" spans="4:14" s="20" customFormat="1" ht="13.5" hidden="1" x14ac:dyDescent="0.45">
      <c r="D3130" s="18"/>
      <c r="E3130" s="18"/>
      <c r="F3130" s="19"/>
      <c r="N3130" s="47"/>
    </row>
    <row r="3131" spans="4:14" s="20" customFormat="1" ht="13.5" hidden="1" x14ac:dyDescent="0.45">
      <c r="D3131" s="18"/>
      <c r="E3131" s="18"/>
      <c r="F3131" s="19"/>
      <c r="N3131" s="47"/>
    </row>
    <row r="3132" spans="4:14" s="20" customFormat="1" ht="13.5" hidden="1" x14ac:dyDescent="0.45">
      <c r="D3132" s="18"/>
      <c r="E3132" s="18"/>
      <c r="F3132" s="19"/>
      <c r="N3132" s="47"/>
    </row>
    <row r="3133" spans="4:14" s="20" customFormat="1" ht="13.5" hidden="1" x14ac:dyDescent="0.45">
      <c r="D3133" s="18"/>
      <c r="E3133" s="18"/>
      <c r="F3133" s="19"/>
      <c r="N3133" s="47"/>
    </row>
    <row r="3134" spans="4:14" s="20" customFormat="1" ht="13.5" hidden="1" x14ac:dyDescent="0.45">
      <c r="D3134" s="18"/>
      <c r="E3134" s="18"/>
      <c r="F3134" s="19"/>
      <c r="N3134" s="47"/>
    </row>
    <row r="3135" spans="4:14" s="20" customFormat="1" ht="13.5" hidden="1" x14ac:dyDescent="0.45">
      <c r="D3135" s="18"/>
      <c r="E3135" s="18"/>
      <c r="F3135" s="19"/>
      <c r="N3135" s="47"/>
    </row>
    <row r="3136" spans="4:14" s="20" customFormat="1" ht="13.5" hidden="1" x14ac:dyDescent="0.45">
      <c r="D3136" s="18"/>
      <c r="E3136" s="18"/>
      <c r="F3136" s="19"/>
      <c r="N3136" s="47"/>
    </row>
    <row r="3137" spans="4:14" s="20" customFormat="1" ht="13.5" hidden="1" x14ac:dyDescent="0.45">
      <c r="D3137" s="18"/>
      <c r="E3137" s="18"/>
      <c r="F3137" s="19"/>
      <c r="N3137" s="47"/>
    </row>
    <row r="3138" spans="4:14" s="20" customFormat="1" ht="13.5" hidden="1" x14ac:dyDescent="0.45">
      <c r="D3138" s="18"/>
      <c r="E3138" s="18"/>
      <c r="F3138" s="19"/>
      <c r="N3138" s="47"/>
    </row>
    <row r="3139" spans="4:14" s="20" customFormat="1" ht="13.5" hidden="1" x14ac:dyDescent="0.45">
      <c r="D3139" s="18"/>
      <c r="E3139" s="18"/>
      <c r="F3139" s="19"/>
      <c r="N3139" s="47"/>
    </row>
    <row r="3140" spans="4:14" s="20" customFormat="1" ht="13.5" hidden="1" x14ac:dyDescent="0.45">
      <c r="D3140" s="18"/>
      <c r="E3140" s="18"/>
      <c r="F3140" s="19"/>
      <c r="N3140" s="47"/>
    </row>
    <row r="3141" spans="4:14" s="20" customFormat="1" ht="13.5" hidden="1" x14ac:dyDescent="0.45">
      <c r="D3141" s="18"/>
      <c r="E3141" s="18"/>
      <c r="F3141" s="19"/>
      <c r="N3141" s="47"/>
    </row>
    <row r="3142" spans="4:14" s="20" customFormat="1" ht="13.5" hidden="1" x14ac:dyDescent="0.45">
      <c r="D3142" s="18"/>
      <c r="E3142" s="18"/>
      <c r="F3142" s="19"/>
      <c r="N3142" s="47"/>
    </row>
    <row r="3143" spans="4:14" s="20" customFormat="1" ht="13.5" hidden="1" x14ac:dyDescent="0.45">
      <c r="D3143" s="18"/>
      <c r="E3143" s="18"/>
      <c r="F3143" s="19"/>
      <c r="N3143" s="47"/>
    </row>
    <row r="3144" spans="4:14" s="20" customFormat="1" ht="13.5" hidden="1" x14ac:dyDescent="0.45">
      <c r="D3144" s="18"/>
      <c r="E3144" s="18"/>
      <c r="F3144" s="19"/>
      <c r="N3144" s="47"/>
    </row>
    <row r="3145" spans="4:14" s="20" customFormat="1" ht="13.5" hidden="1" x14ac:dyDescent="0.45">
      <c r="D3145" s="18"/>
      <c r="E3145" s="18"/>
      <c r="F3145" s="19"/>
      <c r="N3145" s="47"/>
    </row>
    <row r="3146" spans="4:14" s="20" customFormat="1" ht="13.5" hidden="1" x14ac:dyDescent="0.45">
      <c r="D3146" s="18"/>
      <c r="E3146" s="18"/>
      <c r="F3146" s="19"/>
      <c r="N3146" s="47"/>
    </row>
    <row r="3147" spans="4:14" s="20" customFormat="1" ht="13.5" hidden="1" x14ac:dyDescent="0.45">
      <c r="D3147" s="18"/>
      <c r="E3147" s="18"/>
      <c r="F3147" s="19"/>
      <c r="N3147" s="47"/>
    </row>
    <row r="3148" spans="4:14" s="20" customFormat="1" ht="13.5" hidden="1" x14ac:dyDescent="0.45">
      <c r="D3148" s="18"/>
      <c r="E3148" s="18"/>
      <c r="F3148" s="19"/>
      <c r="N3148" s="47"/>
    </row>
    <row r="3149" spans="4:14" s="20" customFormat="1" ht="13.5" hidden="1" x14ac:dyDescent="0.45">
      <c r="D3149" s="18"/>
      <c r="E3149" s="18"/>
      <c r="F3149" s="19"/>
      <c r="N3149" s="47"/>
    </row>
    <row r="3150" spans="4:14" s="20" customFormat="1" ht="13.5" hidden="1" x14ac:dyDescent="0.45">
      <c r="D3150" s="18"/>
      <c r="E3150" s="18"/>
      <c r="F3150" s="19"/>
      <c r="N3150" s="47"/>
    </row>
    <row r="3151" spans="4:14" s="20" customFormat="1" ht="13.5" hidden="1" x14ac:dyDescent="0.45">
      <c r="D3151" s="18"/>
      <c r="E3151" s="18"/>
      <c r="F3151" s="19"/>
      <c r="N3151" s="47"/>
    </row>
    <row r="3152" spans="4:14" s="20" customFormat="1" ht="13.5" hidden="1" x14ac:dyDescent="0.45">
      <c r="D3152" s="18"/>
      <c r="E3152" s="18"/>
      <c r="F3152" s="19"/>
      <c r="N3152" s="47"/>
    </row>
    <row r="3153" spans="4:14" s="20" customFormat="1" ht="13.5" hidden="1" x14ac:dyDescent="0.45">
      <c r="D3153" s="18"/>
      <c r="E3153" s="18"/>
      <c r="F3153" s="19"/>
      <c r="N3153" s="47"/>
    </row>
    <row r="3154" spans="4:14" s="20" customFormat="1" ht="13.5" hidden="1" x14ac:dyDescent="0.45">
      <c r="D3154" s="18"/>
      <c r="E3154" s="18"/>
      <c r="F3154" s="19"/>
      <c r="N3154" s="47"/>
    </row>
    <row r="3155" spans="4:14" s="20" customFormat="1" ht="13.5" hidden="1" x14ac:dyDescent="0.45">
      <c r="D3155" s="18"/>
      <c r="E3155" s="18"/>
      <c r="F3155" s="19"/>
      <c r="N3155" s="47"/>
    </row>
    <row r="3156" spans="4:14" s="20" customFormat="1" ht="13.5" hidden="1" x14ac:dyDescent="0.45">
      <c r="D3156" s="18"/>
      <c r="E3156" s="18"/>
      <c r="F3156" s="19"/>
      <c r="N3156" s="47"/>
    </row>
    <row r="3157" spans="4:14" s="20" customFormat="1" ht="13.5" hidden="1" x14ac:dyDescent="0.45">
      <c r="D3157" s="18"/>
      <c r="E3157" s="18"/>
      <c r="F3157" s="19"/>
      <c r="N3157" s="47"/>
    </row>
    <row r="3158" spans="4:14" s="20" customFormat="1" ht="13.5" hidden="1" x14ac:dyDescent="0.45">
      <c r="D3158" s="18"/>
      <c r="E3158" s="18"/>
      <c r="F3158" s="19"/>
      <c r="N3158" s="47"/>
    </row>
    <row r="3159" spans="4:14" s="20" customFormat="1" ht="13.5" hidden="1" x14ac:dyDescent="0.45">
      <c r="D3159" s="18"/>
      <c r="E3159" s="18"/>
      <c r="F3159" s="19"/>
      <c r="N3159" s="47"/>
    </row>
    <row r="3160" spans="4:14" s="20" customFormat="1" ht="13.5" hidden="1" x14ac:dyDescent="0.45">
      <c r="D3160" s="18"/>
      <c r="E3160" s="18"/>
      <c r="F3160" s="19"/>
      <c r="N3160" s="47"/>
    </row>
    <row r="3161" spans="4:14" s="20" customFormat="1" ht="13.5" hidden="1" x14ac:dyDescent="0.45">
      <c r="D3161" s="18"/>
      <c r="E3161" s="18"/>
      <c r="F3161" s="19"/>
      <c r="N3161" s="47"/>
    </row>
    <row r="3162" spans="4:14" s="20" customFormat="1" ht="13.5" hidden="1" x14ac:dyDescent="0.45">
      <c r="D3162" s="18"/>
      <c r="E3162" s="18"/>
      <c r="F3162" s="19"/>
      <c r="N3162" s="47"/>
    </row>
    <row r="3163" spans="4:14" s="20" customFormat="1" ht="13.5" hidden="1" x14ac:dyDescent="0.45">
      <c r="D3163" s="18"/>
      <c r="E3163" s="18"/>
      <c r="F3163" s="19"/>
      <c r="N3163" s="47"/>
    </row>
    <row r="3164" spans="4:14" s="20" customFormat="1" ht="13.5" hidden="1" x14ac:dyDescent="0.45">
      <c r="D3164" s="18"/>
      <c r="E3164" s="18"/>
      <c r="F3164" s="19"/>
      <c r="N3164" s="47"/>
    </row>
    <row r="3165" spans="4:14" s="20" customFormat="1" ht="13.5" hidden="1" x14ac:dyDescent="0.45">
      <c r="D3165" s="18"/>
      <c r="E3165" s="18"/>
      <c r="F3165" s="19"/>
      <c r="N3165" s="47"/>
    </row>
    <row r="3166" spans="4:14" s="20" customFormat="1" ht="13.5" hidden="1" x14ac:dyDescent="0.45">
      <c r="D3166" s="18"/>
      <c r="E3166" s="18"/>
      <c r="F3166" s="19"/>
      <c r="N3166" s="47"/>
    </row>
    <row r="3167" spans="4:14" s="20" customFormat="1" ht="13.5" hidden="1" x14ac:dyDescent="0.45">
      <c r="D3167" s="18"/>
      <c r="E3167" s="18"/>
      <c r="F3167" s="19"/>
      <c r="N3167" s="47"/>
    </row>
    <row r="3168" spans="4:14" s="20" customFormat="1" ht="13.5" hidden="1" x14ac:dyDescent="0.45">
      <c r="D3168" s="18"/>
      <c r="E3168" s="18"/>
      <c r="F3168" s="19"/>
      <c r="N3168" s="47"/>
    </row>
    <row r="3169" spans="4:14" s="20" customFormat="1" ht="13.5" hidden="1" x14ac:dyDescent="0.45">
      <c r="D3169" s="18"/>
      <c r="E3169" s="18"/>
      <c r="F3169" s="19"/>
      <c r="N3169" s="47"/>
    </row>
    <row r="3170" spans="4:14" s="20" customFormat="1" ht="13.5" hidden="1" x14ac:dyDescent="0.45">
      <c r="D3170" s="18"/>
      <c r="E3170" s="18"/>
      <c r="F3170" s="19"/>
      <c r="N3170" s="47"/>
    </row>
    <row r="3171" spans="4:14" s="20" customFormat="1" ht="13.5" hidden="1" x14ac:dyDescent="0.45">
      <c r="D3171" s="18"/>
      <c r="E3171" s="18"/>
      <c r="F3171" s="19"/>
      <c r="N3171" s="47"/>
    </row>
    <row r="3172" spans="4:14" s="20" customFormat="1" ht="13.5" hidden="1" x14ac:dyDescent="0.45">
      <c r="D3172" s="18"/>
      <c r="E3172" s="18"/>
      <c r="F3172" s="19"/>
      <c r="N3172" s="47"/>
    </row>
    <row r="3173" spans="4:14" s="20" customFormat="1" ht="13.5" hidden="1" x14ac:dyDescent="0.45">
      <c r="D3173" s="18"/>
      <c r="E3173" s="18"/>
      <c r="F3173" s="19"/>
      <c r="N3173" s="47"/>
    </row>
    <row r="3174" spans="4:14" s="20" customFormat="1" ht="13.5" hidden="1" x14ac:dyDescent="0.45">
      <c r="D3174" s="18"/>
      <c r="E3174" s="18"/>
      <c r="F3174" s="19"/>
      <c r="N3174" s="47"/>
    </row>
    <row r="3175" spans="4:14" s="20" customFormat="1" ht="13.5" hidden="1" x14ac:dyDescent="0.45">
      <c r="D3175" s="18"/>
      <c r="E3175" s="18"/>
      <c r="F3175" s="19"/>
      <c r="N3175" s="47"/>
    </row>
    <row r="3176" spans="4:14" s="20" customFormat="1" ht="13.5" hidden="1" x14ac:dyDescent="0.45">
      <c r="D3176" s="18"/>
      <c r="E3176" s="18"/>
      <c r="F3176" s="19"/>
      <c r="N3176" s="47"/>
    </row>
    <row r="3177" spans="4:14" s="20" customFormat="1" ht="13.5" hidden="1" x14ac:dyDescent="0.45">
      <c r="D3177" s="18"/>
      <c r="E3177" s="18"/>
      <c r="F3177" s="19"/>
      <c r="N3177" s="47"/>
    </row>
    <row r="3178" spans="4:14" s="20" customFormat="1" ht="13.5" hidden="1" x14ac:dyDescent="0.45">
      <c r="D3178" s="18"/>
      <c r="E3178" s="18"/>
      <c r="F3178" s="19"/>
      <c r="N3178" s="47"/>
    </row>
    <row r="3179" spans="4:14" s="20" customFormat="1" ht="13.5" hidden="1" x14ac:dyDescent="0.45">
      <c r="D3179" s="18"/>
      <c r="E3179" s="18"/>
      <c r="F3179" s="19"/>
      <c r="N3179" s="47"/>
    </row>
    <row r="3180" spans="4:14" s="20" customFormat="1" ht="13.5" hidden="1" x14ac:dyDescent="0.45">
      <c r="D3180" s="18"/>
      <c r="E3180" s="18"/>
      <c r="F3180" s="19"/>
      <c r="N3180" s="47"/>
    </row>
    <row r="3181" spans="4:14" s="20" customFormat="1" ht="13.5" hidden="1" x14ac:dyDescent="0.45">
      <c r="D3181" s="18"/>
      <c r="E3181" s="18"/>
      <c r="F3181" s="19"/>
      <c r="N3181" s="47"/>
    </row>
    <row r="3182" spans="4:14" s="20" customFormat="1" ht="13.5" hidden="1" x14ac:dyDescent="0.45">
      <c r="D3182" s="18"/>
      <c r="E3182" s="18"/>
      <c r="F3182" s="19"/>
      <c r="N3182" s="47"/>
    </row>
    <row r="3183" spans="4:14" s="20" customFormat="1" ht="13.5" hidden="1" x14ac:dyDescent="0.45">
      <c r="D3183" s="18"/>
      <c r="E3183" s="18"/>
      <c r="F3183" s="19"/>
      <c r="N3183" s="47"/>
    </row>
    <row r="3184" spans="4:14" s="20" customFormat="1" ht="13.5" hidden="1" x14ac:dyDescent="0.45">
      <c r="D3184" s="18"/>
      <c r="E3184" s="18"/>
      <c r="F3184" s="19"/>
      <c r="N3184" s="47"/>
    </row>
    <row r="3185" spans="4:14" s="20" customFormat="1" ht="13.5" hidden="1" x14ac:dyDescent="0.45">
      <c r="D3185" s="18"/>
      <c r="E3185" s="18"/>
      <c r="F3185" s="19"/>
      <c r="N3185" s="47"/>
    </row>
    <row r="3186" spans="4:14" s="20" customFormat="1" ht="13.5" hidden="1" x14ac:dyDescent="0.45">
      <c r="D3186" s="18"/>
      <c r="E3186" s="18"/>
      <c r="F3186" s="19"/>
      <c r="N3186" s="47"/>
    </row>
    <row r="3187" spans="4:14" s="20" customFormat="1" ht="13.5" hidden="1" x14ac:dyDescent="0.45">
      <c r="D3187" s="18"/>
      <c r="E3187" s="18"/>
      <c r="F3187" s="19"/>
      <c r="N3187" s="47"/>
    </row>
    <row r="3188" spans="4:14" s="20" customFormat="1" ht="13.5" hidden="1" x14ac:dyDescent="0.45">
      <c r="D3188" s="18"/>
      <c r="E3188" s="18"/>
      <c r="F3188" s="19"/>
      <c r="N3188" s="47"/>
    </row>
    <row r="3189" spans="4:14" s="20" customFormat="1" ht="13.5" hidden="1" x14ac:dyDescent="0.45">
      <c r="D3189" s="18"/>
      <c r="E3189" s="18"/>
      <c r="F3189" s="19"/>
      <c r="N3189" s="47"/>
    </row>
    <row r="3190" spans="4:14" s="20" customFormat="1" ht="13.5" hidden="1" x14ac:dyDescent="0.45">
      <c r="D3190" s="18"/>
      <c r="E3190" s="18"/>
      <c r="F3190" s="19"/>
      <c r="N3190" s="47"/>
    </row>
    <row r="3191" spans="4:14" s="20" customFormat="1" ht="13.5" hidden="1" x14ac:dyDescent="0.45">
      <c r="D3191" s="18"/>
      <c r="E3191" s="18"/>
      <c r="F3191" s="19"/>
      <c r="N3191" s="47"/>
    </row>
    <row r="3192" spans="4:14" s="20" customFormat="1" ht="13.5" hidden="1" x14ac:dyDescent="0.45">
      <c r="D3192" s="18"/>
      <c r="E3192" s="18"/>
      <c r="F3192" s="19"/>
      <c r="N3192" s="47"/>
    </row>
    <row r="3193" spans="4:14" s="20" customFormat="1" ht="13.5" hidden="1" x14ac:dyDescent="0.45">
      <c r="D3193" s="18"/>
      <c r="E3193" s="18"/>
      <c r="F3193" s="19"/>
      <c r="N3193" s="47"/>
    </row>
    <row r="3194" spans="4:14" s="20" customFormat="1" ht="13.5" hidden="1" x14ac:dyDescent="0.45">
      <c r="D3194" s="18"/>
      <c r="E3194" s="18"/>
      <c r="F3194" s="19"/>
      <c r="N3194" s="47"/>
    </row>
    <row r="3195" spans="4:14" s="20" customFormat="1" ht="13.5" hidden="1" x14ac:dyDescent="0.45">
      <c r="D3195" s="18"/>
      <c r="E3195" s="18"/>
      <c r="F3195" s="19"/>
      <c r="N3195" s="47"/>
    </row>
    <row r="3196" spans="4:14" s="20" customFormat="1" ht="13.5" hidden="1" x14ac:dyDescent="0.45">
      <c r="D3196" s="18"/>
      <c r="E3196" s="18"/>
      <c r="F3196" s="19"/>
      <c r="N3196" s="47"/>
    </row>
    <row r="3197" spans="4:14" s="20" customFormat="1" ht="13.5" hidden="1" x14ac:dyDescent="0.45">
      <c r="D3197" s="18"/>
      <c r="E3197" s="18"/>
      <c r="F3197" s="19"/>
      <c r="N3197" s="47"/>
    </row>
    <row r="3198" spans="4:14" s="20" customFormat="1" ht="13.5" hidden="1" x14ac:dyDescent="0.45">
      <c r="D3198" s="18"/>
      <c r="E3198" s="18"/>
      <c r="F3198" s="19"/>
      <c r="N3198" s="47"/>
    </row>
    <row r="3199" spans="4:14" s="20" customFormat="1" ht="13.5" hidden="1" x14ac:dyDescent="0.45">
      <c r="D3199" s="18"/>
      <c r="E3199" s="18"/>
      <c r="F3199" s="19"/>
      <c r="N3199" s="47"/>
    </row>
    <row r="3200" spans="4:14" s="20" customFormat="1" ht="13.5" hidden="1" x14ac:dyDescent="0.45">
      <c r="D3200" s="18"/>
      <c r="E3200" s="18"/>
      <c r="F3200" s="19"/>
      <c r="N3200" s="47"/>
    </row>
    <row r="3201" spans="4:14" s="20" customFormat="1" ht="13.5" hidden="1" x14ac:dyDescent="0.45">
      <c r="D3201" s="18"/>
      <c r="E3201" s="18"/>
      <c r="F3201" s="19"/>
      <c r="N3201" s="47"/>
    </row>
    <row r="3202" spans="4:14" s="20" customFormat="1" ht="13.5" hidden="1" x14ac:dyDescent="0.45">
      <c r="D3202" s="18"/>
      <c r="E3202" s="18"/>
      <c r="F3202" s="19"/>
      <c r="N3202" s="47"/>
    </row>
    <row r="3203" spans="4:14" s="20" customFormat="1" ht="13.5" hidden="1" x14ac:dyDescent="0.45">
      <c r="D3203" s="18"/>
      <c r="E3203" s="18"/>
      <c r="F3203" s="19"/>
      <c r="N3203" s="47"/>
    </row>
    <row r="3204" spans="4:14" s="20" customFormat="1" ht="13.5" hidden="1" x14ac:dyDescent="0.45">
      <c r="D3204" s="18"/>
      <c r="E3204" s="18"/>
      <c r="F3204" s="19"/>
      <c r="N3204" s="47"/>
    </row>
    <row r="3205" spans="4:14" s="20" customFormat="1" ht="13.5" hidden="1" x14ac:dyDescent="0.45">
      <c r="D3205" s="18"/>
      <c r="E3205" s="18"/>
      <c r="F3205" s="19"/>
      <c r="N3205" s="47"/>
    </row>
    <row r="3206" spans="4:14" s="20" customFormat="1" ht="13.5" hidden="1" x14ac:dyDescent="0.45">
      <c r="D3206" s="18"/>
      <c r="E3206" s="18"/>
      <c r="F3206" s="19"/>
      <c r="N3206" s="47"/>
    </row>
    <row r="3207" spans="4:14" s="20" customFormat="1" ht="13.5" hidden="1" x14ac:dyDescent="0.45">
      <c r="D3207" s="18"/>
      <c r="E3207" s="18"/>
      <c r="F3207" s="19"/>
      <c r="N3207" s="47"/>
    </row>
    <row r="3208" spans="4:14" s="20" customFormat="1" ht="13.5" hidden="1" x14ac:dyDescent="0.45">
      <c r="D3208" s="18"/>
      <c r="E3208" s="18"/>
      <c r="F3208" s="19"/>
      <c r="N3208" s="47"/>
    </row>
    <row r="3209" spans="4:14" s="20" customFormat="1" ht="13.5" hidden="1" x14ac:dyDescent="0.45">
      <c r="D3209" s="18"/>
      <c r="E3209" s="18"/>
      <c r="F3209" s="19"/>
      <c r="N3209" s="47"/>
    </row>
    <row r="3210" spans="4:14" s="20" customFormat="1" ht="13.5" hidden="1" x14ac:dyDescent="0.45">
      <c r="D3210" s="18"/>
      <c r="E3210" s="18"/>
      <c r="F3210" s="19"/>
      <c r="N3210" s="47"/>
    </row>
    <row r="3211" spans="4:14" s="20" customFormat="1" ht="13.5" hidden="1" x14ac:dyDescent="0.45">
      <c r="D3211" s="18"/>
      <c r="E3211" s="18"/>
      <c r="F3211" s="19"/>
      <c r="N3211" s="47"/>
    </row>
    <row r="3212" spans="4:14" s="20" customFormat="1" ht="13.5" hidden="1" x14ac:dyDescent="0.45">
      <c r="D3212" s="18"/>
      <c r="E3212" s="18"/>
      <c r="F3212" s="19"/>
      <c r="N3212" s="47"/>
    </row>
    <row r="3213" spans="4:14" s="20" customFormat="1" ht="13.5" hidden="1" x14ac:dyDescent="0.45">
      <c r="D3213" s="18"/>
      <c r="E3213" s="18"/>
      <c r="F3213" s="19"/>
      <c r="N3213" s="47"/>
    </row>
    <row r="3214" spans="4:14" s="20" customFormat="1" ht="13.5" hidden="1" x14ac:dyDescent="0.45">
      <c r="D3214" s="18"/>
      <c r="E3214" s="18"/>
      <c r="F3214" s="19"/>
      <c r="N3214" s="47"/>
    </row>
    <row r="3215" spans="4:14" s="20" customFormat="1" ht="13.5" hidden="1" x14ac:dyDescent="0.45">
      <c r="D3215" s="18"/>
      <c r="E3215" s="18"/>
      <c r="F3215" s="19"/>
      <c r="N3215" s="47"/>
    </row>
    <row r="3216" spans="4:14" s="20" customFormat="1" ht="13.5" hidden="1" x14ac:dyDescent="0.45">
      <c r="D3216" s="18"/>
      <c r="E3216" s="18"/>
      <c r="F3216" s="19"/>
      <c r="N3216" s="47"/>
    </row>
    <row r="3217" spans="4:14" s="20" customFormat="1" ht="13.5" hidden="1" x14ac:dyDescent="0.45">
      <c r="D3217" s="18"/>
      <c r="E3217" s="18"/>
      <c r="F3217" s="19"/>
      <c r="N3217" s="47"/>
    </row>
    <row r="3218" spans="4:14" s="20" customFormat="1" ht="13.5" hidden="1" x14ac:dyDescent="0.45">
      <c r="D3218" s="18"/>
      <c r="E3218" s="18"/>
      <c r="F3218" s="19"/>
      <c r="N3218" s="47"/>
    </row>
    <row r="3219" spans="4:14" s="20" customFormat="1" ht="13.5" hidden="1" x14ac:dyDescent="0.45">
      <c r="D3219" s="18"/>
      <c r="E3219" s="18"/>
      <c r="F3219" s="19"/>
      <c r="N3219" s="47"/>
    </row>
    <row r="3220" spans="4:14" s="20" customFormat="1" ht="13.5" hidden="1" x14ac:dyDescent="0.45">
      <c r="D3220" s="18"/>
      <c r="E3220" s="18"/>
      <c r="F3220" s="19"/>
      <c r="N3220" s="47"/>
    </row>
    <row r="3221" spans="4:14" s="20" customFormat="1" ht="13.5" hidden="1" x14ac:dyDescent="0.45">
      <c r="D3221" s="18"/>
      <c r="E3221" s="18"/>
      <c r="F3221" s="19"/>
      <c r="N3221" s="47"/>
    </row>
    <row r="3222" spans="4:14" s="20" customFormat="1" ht="13.5" hidden="1" x14ac:dyDescent="0.45">
      <c r="D3222" s="18"/>
      <c r="E3222" s="18"/>
      <c r="F3222" s="19"/>
      <c r="N3222" s="47"/>
    </row>
    <row r="3223" spans="4:14" s="20" customFormat="1" ht="13.5" hidden="1" x14ac:dyDescent="0.45">
      <c r="D3223" s="18"/>
      <c r="E3223" s="18"/>
      <c r="F3223" s="19"/>
      <c r="N3223" s="47"/>
    </row>
    <row r="3224" spans="4:14" s="20" customFormat="1" ht="13.5" hidden="1" x14ac:dyDescent="0.45">
      <c r="D3224" s="18"/>
      <c r="E3224" s="18"/>
      <c r="F3224" s="19"/>
      <c r="N3224" s="47"/>
    </row>
    <row r="3225" spans="4:14" s="20" customFormat="1" ht="13.5" hidden="1" x14ac:dyDescent="0.45">
      <c r="D3225" s="18"/>
      <c r="E3225" s="18"/>
      <c r="F3225" s="19"/>
      <c r="N3225" s="47"/>
    </row>
    <row r="3226" spans="4:14" s="20" customFormat="1" ht="13.5" hidden="1" x14ac:dyDescent="0.45">
      <c r="D3226" s="18"/>
      <c r="E3226" s="18"/>
      <c r="F3226" s="19"/>
      <c r="N3226" s="47"/>
    </row>
    <row r="3227" spans="4:14" s="20" customFormat="1" ht="13.5" hidden="1" x14ac:dyDescent="0.45">
      <c r="D3227" s="18"/>
      <c r="E3227" s="18"/>
      <c r="F3227" s="19"/>
      <c r="N3227" s="47"/>
    </row>
    <row r="3228" spans="4:14" s="20" customFormat="1" ht="13.5" hidden="1" x14ac:dyDescent="0.45">
      <c r="D3228" s="18"/>
      <c r="E3228" s="18"/>
      <c r="F3228" s="19"/>
      <c r="N3228" s="47"/>
    </row>
    <row r="3229" spans="4:14" s="20" customFormat="1" ht="13.5" hidden="1" x14ac:dyDescent="0.45">
      <c r="D3229" s="18"/>
      <c r="E3229" s="18"/>
      <c r="F3229" s="19"/>
      <c r="N3229" s="47"/>
    </row>
    <row r="3230" spans="4:14" s="20" customFormat="1" ht="13.5" hidden="1" x14ac:dyDescent="0.45">
      <c r="D3230" s="18"/>
      <c r="E3230" s="18"/>
      <c r="F3230" s="19"/>
      <c r="N3230" s="47"/>
    </row>
    <row r="3231" spans="4:14" s="20" customFormat="1" ht="13.5" hidden="1" x14ac:dyDescent="0.45">
      <c r="D3231" s="18"/>
      <c r="E3231" s="18"/>
      <c r="F3231" s="19"/>
      <c r="N3231" s="47"/>
    </row>
    <row r="3232" spans="4:14" s="20" customFormat="1" ht="13.5" hidden="1" x14ac:dyDescent="0.45">
      <c r="D3232" s="18"/>
      <c r="E3232" s="18"/>
      <c r="F3232" s="19"/>
      <c r="N3232" s="47"/>
    </row>
    <row r="3233" spans="4:14" s="20" customFormat="1" ht="13.5" hidden="1" x14ac:dyDescent="0.45">
      <c r="D3233" s="18"/>
      <c r="E3233" s="18"/>
      <c r="F3233" s="19"/>
      <c r="N3233" s="47"/>
    </row>
    <row r="3234" spans="4:14" s="20" customFormat="1" ht="13.5" hidden="1" x14ac:dyDescent="0.45">
      <c r="D3234" s="18"/>
      <c r="E3234" s="18"/>
      <c r="F3234" s="19"/>
      <c r="N3234" s="47"/>
    </row>
    <row r="3235" spans="4:14" s="20" customFormat="1" ht="13.5" hidden="1" x14ac:dyDescent="0.45">
      <c r="D3235" s="18"/>
      <c r="E3235" s="18"/>
      <c r="F3235" s="19"/>
      <c r="N3235" s="47"/>
    </row>
    <row r="3236" spans="4:14" s="20" customFormat="1" ht="13.5" hidden="1" x14ac:dyDescent="0.45">
      <c r="D3236" s="18"/>
      <c r="E3236" s="18"/>
      <c r="F3236" s="19"/>
      <c r="N3236" s="47"/>
    </row>
    <row r="3237" spans="4:14" s="20" customFormat="1" ht="13.5" hidden="1" x14ac:dyDescent="0.45">
      <c r="D3237" s="18"/>
      <c r="E3237" s="18"/>
      <c r="F3237" s="19"/>
      <c r="N3237" s="47"/>
    </row>
    <row r="3238" spans="4:14" s="20" customFormat="1" ht="13.5" hidden="1" x14ac:dyDescent="0.45">
      <c r="D3238" s="18"/>
      <c r="E3238" s="18"/>
      <c r="F3238" s="19"/>
      <c r="N3238" s="47"/>
    </row>
    <row r="3239" spans="4:14" s="20" customFormat="1" ht="13.5" hidden="1" x14ac:dyDescent="0.45">
      <c r="D3239" s="18"/>
      <c r="E3239" s="18"/>
      <c r="F3239" s="19"/>
      <c r="N3239" s="47"/>
    </row>
    <row r="3240" spans="4:14" s="20" customFormat="1" ht="13.5" hidden="1" x14ac:dyDescent="0.45">
      <c r="D3240" s="18"/>
      <c r="E3240" s="18"/>
      <c r="F3240" s="19"/>
      <c r="N3240" s="47"/>
    </row>
    <row r="3241" spans="4:14" s="20" customFormat="1" ht="13.5" hidden="1" x14ac:dyDescent="0.45">
      <c r="D3241" s="18"/>
      <c r="E3241" s="18"/>
      <c r="F3241" s="19"/>
      <c r="N3241" s="47"/>
    </row>
    <row r="3242" spans="4:14" s="20" customFormat="1" ht="13.5" hidden="1" x14ac:dyDescent="0.45">
      <c r="D3242" s="18"/>
      <c r="E3242" s="18"/>
      <c r="F3242" s="19"/>
      <c r="N3242" s="47"/>
    </row>
    <row r="3243" spans="4:14" s="20" customFormat="1" ht="13.5" hidden="1" x14ac:dyDescent="0.45">
      <c r="D3243" s="18"/>
      <c r="E3243" s="18"/>
      <c r="F3243" s="19"/>
      <c r="N3243" s="47"/>
    </row>
    <row r="3244" spans="4:14" s="20" customFormat="1" ht="13.5" hidden="1" x14ac:dyDescent="0.45">
      <c r="D3244" s="18"/>
      <c r="E3244" s="18"/>
      <c r="F3244" s="19"/>
      <c r="N3244" s="47"/>
    </row>
    <row r="3245" spans="4:14" s="20" customFormat="1" ht="13.5" hidden="1" x14ac:dyDescent="0.45">
      <c r="D3245" s="18"/>
      <c r="E3245" s="18"/>
      <c r="F3245" s="19"/>
      <c r="N3245" s="47"/>
    </row>
    <row r="3246" spans="4:14" s="20" customFormat="1" ht="13.5" hidden="1" x14ac:dyDescent="0.45">
      <c r="D3246" s="18"/>
      <c r="E3246" s="18"/>
      <c r="F3246" s="19"/>
      <c r="N3246" s="47"/>
    </row>
    <row r="3247" spans="4:14" s="20" customFormat="1" ht="13.5" hidden="1" x14ac:dyDescent="0.45">
      <c r="D3247" s="18"/>
      <c r="E3247" s="18"/>
      <c r="F3247" s="19"/>
      <c r="N3247" s="47"/>
    </row>
    <row r="3248" spans="4:14" s="20" customFormat="1" ht="13.5" hidden="1" x14ac:dyDescent="0.45">
      <c r="D3248" s="18"/>
      <c r="E3248" s="18"/>
      <c r="F3248" s="19"/>
      <c r="N3248" s="47"/>
    </row>
    <row r="3249" spans="4:14" s="20" customFormat="1" ht="13.5" hidden="1" x14ac:dyDescent="0.45">
      <c r="D3249" s="18"/>
      <c r="E3249" s="18"/>
      <c r="F3249" s="19"/>
      <c r="N3249" s="47"/>
    </row>
    <row r="3250" spans="4:14" s="20" customFormat="1" ht="13.5" hidden="1" x14ac:dyDescent="0.45">
      <c r="D3250" s="18"/>
      <c r="E3250" s="18"/>
      <c r="F3250" s="19"/>
      <c r="N3250" s="47"/>
    </row>
    <row r="3251" spans="4:14" s="20" customFormat="1" ht="13.5" hidden="1" x14ac:dyDescent="0.45">
      <c r="D3251" s="18"/>
      <c r="E3251" s="18"/>
      <c r="F3251" s="19"/>
      <c r="N3251" s="47"/>
    </row>
    <row r="3252" spans="4:14" s="20" customFormat="1" ht="13.5" hidden="1" x14ac:dyDescent="0.45">
      <c r="D3252" s="18"/>
      <c r="E3252" s="18"/>
      <c r="F3252" s="19"/>
      <c r="N3252" s="47"/>
    </row>
    <row r="3253" spans="4:14" s="20" customFormat="1" ht="13.5" hidden="1" x14ac:dyDescent="0.45">
      <c r="D3253" s="18"/>
      <c r="E3253" s="18"/>
      <c r="F3253" s="19"/>
      <c r="N3253" s="47"/>
    </row>
    <row r="3254" spans="4:14" s="20" customFormat="1" ht="13.5" hidden="1" x14ac:dyDescent="0.45">
      <c r="D3254" s="18"/>
      <c r="E3254" s="18"/>
      <c r="F3254" s="19"/>
      <c r="N3254" s="47"/>
    </row>
    <row r="3255" spans="4:14" s="20" customFormat="1" ht="13.5" hidden="1" x14ac:dyDescent="0.45">
      <c r="D3255" s="18"/>
      <c r="E3255" s="18"/>
      <c r="F3255" s="19"/>
      <c r="N3255" s="47"/>
    </row>
    <row r="3256" spans="4:14" s="20" customFormat="1" ht="13.5" hidden="1" x14ac:dyDescent="0.45">
      <c r="D3256" s="18"/>
      <c r="E3256" s="18"/>
      <c r="F3256" s="19"/>
      <c r="N3256" s="47"/>
    </row>
    <row r="3257" spans="4:14" s="20" customFormat="1" ht="13.5" hidden="1" x14ac:dyDescent="0.45">
      <c r="D3257" s="18"/>
      <c r="E3257" s="18"/>
      <c r="F3257" s="19"/>
      <c r="N3257" s="47"/>
    </row>
    <row r="3258" spans="4:14" s="20" customFormat="1" ht="13.5" hidden="1" x14ac:dyDescent="0.45">
      <c r="D3258" s="18"/>
      <c r="E3258" s="18"/>
      <c r="F3258" s="19"/>
      <c r="N3258" s="47"/>
    </row>
    <row r="3259" spans="4:14" s="20" customFormat="1" ht="13.5" hidden="1" x14ac:dyDescent="0.45">
      <c r="D3259" s="18"/>
      <c r="E3259" s="18"/>
      <c r="F3259" s="19"/>
      <c r="N3259" s="47"/>
    </row>
    <row r="3260" spans="4:14" s="20" customFormat="1" ht="13.5" hidden="1" x14ac:dyDescent="0.45">
      <c r="D3260" s="18"/>
      <c r="E3260" s="18"/>
      <c r="F3260" s="19"/>
      <c r="N3260" s="47"/>
    </row>
    <row r="3261" spans="4:14" s="20" customFormat="1" ht="13.5" hidden="1" x14ac:dyDescent="0.45">
      <c r="D3261" s="18"/>
      <c r="E3261" s="18"/>
      <c r="F3261" s="19"/>
      <c r="N3261" s="47"/>
    </row>
    <row r="3262" spans="4:14" s="20" customFormat="1" ht="13.5" hidden="1" x14ac:dyDescent="0.45">
      <c r="D3262" s="18"/>
      <c r="E3262" s="18"/>
      <c r="F3262" s="19"/>
      <c r="N3262" s="47"/>
    </row>
    <row r="3263" spans="4:14" s="20" customFormat="1" ht="13.5" hidden="1" x14ac:dyDescent="0.45">
      <c r="D3263" s="18"/>
      <c r="E3263" s="18"/>
      <c r="F3263" s="19"/>
      <c r="N3263" s="47"/>
    </row>
    <row r="3264" spans="4:14" s="20" customFormat="1" ht="13.5" hidden="1" x14ac:dyDescent="0.45">
      <c r="D3264" s="18"/>
      <c r="E3264" s="18"/>
      <c r="F3264" s="19"/>
      <c r="N3264" s="47"/>
    </row>
    <row r="3265" spans="4:14" s="20" customFormat="1" ht="13.5" hidden="1" x14ac:dyDescent="0.45">
      <c r="D3265" s="18"/>
      <c r="E3265" s="18"/>
      <c r="F3265" s="19"/>
      <c r="N3265" s="47"/>
    </row>
    <row r="3266" spans="4:14" s="20" customFormat="1" ht="13.5" hidden="1" x14ac:dyDescent="0.45">
      <c r="D3266" s="18"/>
      <c r="E3266" s="18"/>
      <c r="F3266" s="19"/>
      <c r="N3266" s="47"/>
    </row>
    <row r="3267" spans="4:14" s="20" customFormat="1" ht="13.5" hidden="1" x14ac:dyDescent="0.45">
      <c r="D3267" s="18"/>
      <c r="E3267" s="18"/>
      <c r="F3267" s="19"/>
      <c r="N3267" s="47"/>
    </row>
    <row r="3268" spans="4:14" s="20" customFormat="1" ht="13.5" hidden="1" x14ac:dyDescent="0.45">
      <c r="D3268" s="18"/>
      <c r="E3268" s="18"/>
      <c r="F3268" s="19"/>
      <c r="N3268" s="47"/>
    </row>
    <row r="3269" spans="4:14" s="20" customFormat="1" ht="13.5" hidden="1" x14ac:dyDescent="0.45">
      <c r="D3269" s="18"/>
      <c r="E3269" s="18"/>
      <c r="F3269" s="19"/>
      <c r="N3269" s="47"/>
    </row>
    <row r="3270" spans="4:14" s="20" customFormat="1" ht="13.5" hidden="1" x14ac:dyDescent="0.45">
      <c r="D3270" s="18"/>
      <c r="E3270" s="18"/>
      <c r="F3270" s="19"/>
      <c r="N3270" s="47"/>
    </row>
    <row r="3271" spans="4:14" s="20" customFormat="1" ht="13.5" hidden="1" x14ac:dyDescent="0.45">
      <c r="D3271" s="18"/>
      <c r="E3271" s="18"/>
      <c r="F3271" s="19"/>
      <c r="N3271" s="47"/>
    </row>
    <row r="3272" spans="4:14" s="20" customFormat="1" ht="13.5" hidden="1" x14ac:dyDescent="0.45">
      <c r="D3272" s="18"/>
      <c r="E3272" s="18"/>
      <c r="F3272" s="19"/>
      <c r="N3272" s="47"/>
    </row>
    <row r="3273" spans="4:14" s="20" customFormat="1" ht="13.5" hidden="1" x14ac:dyDescent="0.45">
      <c r="D3273" s="18"/>
      <c r="E3273" s="18"/>
      <c r="F3273" s="19"/>
      <c r="N3273" s="47"/>
    </row>
    <row r="3274" spans="4:14" s="20" customFormat="1" ht="13.5" hidden="1" x14ac:dyDescent="0.45">
      <c r="D3274" s="18"/>
      <c r="E3274" s="18"/>
      <c r="F3274" s="19"/>
      <c r="N3274" s="47"/>
    </row>
    <row r="3275" spans="4:14" s="20" customFormat="1" ht="13.5" hidden="1" x14ac:dyDescent="0.45">
      <c r="D3275" s="18"/>
      <c r="E3275" s="18"/>
      <c r="F3275" s="19"/>
      <c r="N3275" s="47"/>
    </row>
    <row r="3276" spans="4:14" s="20" customFormat="1" ht="13.5" hidden="1" x14ac:dyDescent="0.45">
      <c r="D3276" s="18"/>
      <c r="E3276" s="18"/>
      <c r="F3276" s="19"/>
      <c r="N3276" s="47"/>
    </row>
    <row r="3277" spans="4:14" s="20" customFormat="1" ht="13.5" hidden="1" x14ac:dyDescent="0.45">
      <c r="D3277" s="18"/>
      <c r="E3277" s="18"/>
      <c r="F3277" s="19"/>
      <c r="N3277" s="47"/>
    </row>
    <row r="3278" spans="4:14" s="20" customFormat="1" ht="13.5" hidden="1" x14ac:dyDescent="0.45">
      <c r="D3278" s="18"/>
      <c r="E3278" s="18"/>
      <c r="F3278" s="19"/>
      <c r="N3278" s="47"/>
    </row>
    <row r="3279" spans="4:14" s="20" customFormat="1" ht="13.5" hidden="1" x14ac:dyDescent="0.45">
      <c r="D3279" s="18"/>
      <c r="E3279" s="18"/>
      <c r="F3279" s="19"/>
      <c r="N3279" s="47"/>
    </row>
    <row r="3280" spans="4:14" s="20" customFormat="1" ht="13.5" hidden="1" x14ac:dyDescent="0.45">
      <c r="D3280" s="18"/>
      <c r="E3280" s="18"/>
      <c r="F3280" s="19"/>
      <c r="N3280" s="47"/>
    </row>
    <row r="3281" spans="4:14" s="20" customFormat="1" ht="13.5" hidden="1" x14ac:dyDescent="0.45">
      <c r="D3281" s="18"/>
      <c r="E3281" s="18"/>
      <c r="F3281" s="19"/>
      <c r="N3281" s="47"/>
    </row>
    <row r="3282" spans="4:14" s="20" customFormat="1" ht="13.5" hidden="1" x14ac:dyDescent="0.45">
      <c r="D3282" s="18"/>
      <c r="E3282" s="18"/>
      <c r="F3282" s="19"/>
      <c r="N3282" s="47"/>
    </row>
    <row r="3283" spans="4:14" s="20" customFormat="1" ht="13.5" hidden="1" x14ac:dyDescent="0.45">
      <c r="D3283" s="18"/>
      <c r="E3283" s="18"/>
      <c r="F3283" s="19"/>
      <c r="N3283" s="47"/>
    </row>
    <row r="3284" spans="4:14" s="20" customFormat="1" ht="13.5" hidden="1" x14ac:dyDescent="0.45">
      <c r="D3284" s="18"/>
      <c r="E3284" s="18"/>
      <c r="F3284" s="19"/>
      <c r="N3284" s="47"/>
    </row>
    <row r="3285" spans="4:14" s="20" customFormat="1" ht="13.5" hidden="1" x14ac:dyDescent="0.45">
      <c r="D3285" s="18"/>
      <c r="E3285" s="18"/>
      <c r="F3285" s="19"/>
      <c r="N3285" s="47"/>
    </row>
    <row r="3286" spans="4:14" s="20" customFormat="1" ht="13.5" hidden="1" x14ac:dyDescent="0.45">
      <c r="D3286" s="18"/>
      <c r="E3286" s="18"/>
      <c r="F3286" s="19"/>
      <c r="N3286" s="47"/>
    </row>
    <row r="3287" spans="4:14" s="20" customFormat="1" ht="13.5" hidden="1" x14ac:dyDescent="0.45">
      <c r="D3287" s="18"/>
      <c r="E3287" s="18"/>
      <c r="F3287" s="19"/>
      <c r="N3287" s="47"/>
    </row>
    <row r="3288" spans="4:14" s="20" customFormat="1" ht="13.5" hidden="1" x14ac:dyDescent="0.45">
      <c r="D3288" s="18"/>
      <c r="E3288" s="18"/>
      <c r="F3288" s="19"/>
      <c r="N3288" s="47"/>
    </row>
    <row r="3289" spans="4:14" s="20" customFormat="1" ht="13.5" hidden="1" x14ac:dyDescent="0.45">
      <c r="D3289" s="18"/>
      <c r="E3289" s="18"/>
      <c r="F3289" s="19"/>
      <c r="N3289" s="47"/>
    </row>
    <row r="3290" spans="4:14" s="20" customFormat="1" ht="13.5" hidden="1" x14ac:dyDescent="0.45">
      <c r="D3290" s="18"/>
      <c r="E3290" s="18"/>
      <c r="F3290" s="19"/>
      <c r="N3290" s="47"/>
    </row>
    <row r="3291" spans="4:14" s="20" customFormat="1" ht="13.5" hidden="1" x14ac:dyDescent="0.45">
      <c r="D3291" s="18"/>
      <c r="E3291" s="18"/>
      <c r="F3291" s="19"/>
      <c r="N3291" s="47"/>
    </row>
    <row r="3292" spans="4:14" s="20" customFormat="1" ht="13.5" hidden="1" x14ac:dyDescent="0.45">
      <c r="D3292" s="18"/>
      <c r="E3292" s="18"/>
      <c r="F3292" s="19"/>
      <c r="N3292" s="47"/>
    </row>
    <row r="3293" spans="4:14" s="20" customFormat="1" ht="13.5" hidden="1" x14ac:dyDescent="0.45">
      <c r="D3293" s="18"/>
      <c r="E3293" s="18"/>
      <c r="F3293" s="19"/>
      <c r="N3293" s="47"/>
    </row>
    <row r="3294" spans="4:14" s="20" customFormat="1" ht="13.5" hidden="1" x14ac:dyDescent="0.45">
      <c r="D3294" s="18"/>
      <c r="E3294" s="18"/>
      <c r="F3294" s="19"/>
      <c r="N3294" s="47"/>
    </row>
    <row r="3295" spans="4:14" s="20" customFormat="1" ht="13.5" hidden="1" x14ac:dyDescent="0.45">
      <c r="D3295" s="18"/>
      <c r="E3295" s="18"/>
      <c r="F3295" s="19"/>
      <c r="N3295" s="47"/>
    </row>
    <row r="3296" spans="4:14" s="20" customFormat="1" ht="13.5" hidden="1" x14ac:dyDescent="0.45">
      <c r="D3296" s="18"/>
      <c r="E3296" s="18"/>
      <c r="F3296" s="19"/>
      <c r="N3296" s="47"/>
    </row>
    <row r="3297" spans="4:14" s="20" customFormat="1" ht="13.5" hidden="1" x14ac:dyDescent="0.45">
      <c r="D3297" s="18"/>
      <c r="E3297" s="18"/>
      <c r="F3297" s="19"/>
      <c r="N3297" s="47"/>
    </row>
    <row r="3298" spans="4:14" s="20" customFormat="1" ht="13.5" hidden="1" x14ac:dyDescent="0.45">
      <c r="D3298" s="18"/>
      <c r="E3298" s="18"/>
      <c r="F3298" s="19"/>
      <c r="N3298" s="47"/>
    </row>
    <row r="3299" spans="4:14" s="20" customFormat="1" ht="13.5" hidden="1" x14ac:dyDescent="0.45">
      <c r="D3299" s="18"/>
      <c r="E3299" s="18"/>
      <c r="F3299" s="19"/>
      <c r="N3299" s="47"/>
    </row>
    <row r="3300" spans="4:14" s="20" customFormat="1" ht="13.5" hidden="1" x14ac:dyDescent="0.45">
      <c r="D3300" s="18"/>
      <c r="E3300" s="18"/>
      <c r="F3300" s="19"/>
      <c r="N3300" s="47"/>
    </row>
    <row r="3301" spans="4:14" s="20" customFormat="1" ht="13.5" hidden="1" x14ac:dyDescent="0.45">
      <c r="D3301" s="18"/>
      <c r="E3301" s="18"/>
      <c r="F3301" s="19"/>
      <c r="N3301" s="47"/>
    </row>
    <row r="3302" spans="4:14" s="20" customFormat="1" ht="13.5" hidden="1" x14ac:dyDescent="0.45">
      <c r="D3302" s="18"/>
      <c r="E3302" s="18"/>
      <c r="F3302" s="19"/>
      <c r="N3302" s="47"/>
    </row>
    <row r="3303" spans="4:14" s="20" customFormat="1" ht="13.5" hidden="1" x14ac:dyDescent="0.45">
      <c r="D3303" s="18"/>
      <c r="E3303" s="18"/>
      <c r="F3303" s="19"/>
      <c r="N3303" s="47"/>
    </row>
    <row r="3304" spans="4:14" s="20" customFormat="1" ht="13.5" hidden="1" x14ac:dyDescent="0.45">
      <c r="D3304" s="18"/>
      <c r="E3304" s="18"/>
      <c r="F3304" s="19"/>
      <c r="N3304" s="47"/>
    </row>
    <row r="3305" spans="4:14" s="20" customFormat="1" ht="13.5" hidden="1" x14ac:dyDescent="0.45">
      <c r="D3305" s="18"/>
      <c r="E3305" s="18"/>
      <c r="F3305" s="19"/>
      <c r="N3305" s="47"/>
    </row>
    <row r="3306" spans="4:14" s="20" customFormat="1" ht="13.5" hidden="1" x14ac:dyDescent="0.45">
      <c r="D3306" s="18"/>
      <c r="E3306" s="18"/>
      <c r="F3306" s="19"/>
      <c r="N3306" s="47"/>
    </row>
    <row r="3307" spans="4:14" s="20" customFormat="1" ht="13.5" hidden="1" x14ac:dyDescent="0.45">
      <c r="D3307" s="18"/>
      <c r="E3307" s="18"/>
      <c r="F3307" s="19"/>
      <c r="N3307" s="47"/>
    </row>
    <row r="3308" spans="4:14" s="20" customFormat="1" ht="13.5" hidden="1" x14ac:dyDescent="0.45">
      <c r="D3308" s="18"/>
      <c r="E3308" s="18"/>
      <c r="F3308" s="19"/>
      <c r="N3308" s="47"/>
    </row>
    <row r="3309" spans="4:14" s="20" customFormat="1" ht="13.5" hidden="1" x14ac:dyDescent="0.45">
      <c r="D3309" s="18"/>
      <c r="E3309" s="18"/>
      <c r="F3309" s="19"/>
      <c r="N3309" s="47"/>
    </row>
    <row r="3310" spans="4:14" s="20" customFormat="1" ht="13.5" hidden="1" x14ac:dyDescent="0.45">
      <c r="D3310" s="18"/>
      <c r="E3310" s="18"/>
      <c r="F3310" s="19"/>
      <c r="N3310" s="47"/>
    </row>
    <row r="3311" spans="4:14" s="20" customFormat="1" ht="13.5" hidden="1" x14ac:dyDescent="0.45">
      <c r="D3311" s="18"/>
      <c r="E3311" s="18"/>
      <c r="F3311" s="19"/>
      <c r="N3311" s="47"/>
    </row>
    <row r="3312" spans="4:14" s="20" customFormat="1" ht="13.5" hidden="1" x14ac:dyDescent="0.45">
      <c r="D3312" s="18"/>
      <c r="E3312" s="18"/>
      <c r="F3312" s="19"/>
      <c r="N3312" s="47"/>
    </row>
    <row r="3313" spans="4:14" s="20" customFormat="1" ht="13.5" hidden="1" x14ac:dyDescent="0.45">
      <c r="D3313" s="18"/>
      <c r="E3313" s="18"/>
      <c r="F3313" s="19"/>
      <c r="N3313" s="47"/>
    </row>
    <row r="3314" spans="4:14" s="20" customFormat="1" ht="13.5" hidden="1" x14ac:dyDescent="0.45">
      <c r="D3314" s="18"/>
      <c r="E3314" s="18"/>
      <c r="F3314" s="19"/>
      <c r="N3314" s="47"/>
    </row>
    <row r="3315" spans="4:14" s="20" customFormat="1" ht="13.5" hidden="1" x14ac:dyDescent="0.45">
      <c r="D3315" s="18"/>
      <c r="E3315" s="18"/>
      <c r="F3315" s="19"/>
      <c r="N3315" s="47"/>
    </row>
    <row r="3316" spans="4:14" s="20" customFormat="1" ht="13.5" hidden="1" x14ac:dyDescent="0.45">
      <c r="D3316" s="18"/>
      <c r="E3316" s="18"/>
      <c r="F3316" s="19"/>
      <c r="N3316" s="47"/>
    </row>
    <row r="3317" spans="4:14" s="20" customFormat="1" ht="13.5" hidden="1" x14ac:dyDescent="0.45">
      <c r="D3317" s="18"/>
      <c r="E3317" s="18"/>
      <c r="F3317" s="19"/>
      <c r="N3317" s="47"/>
    </row>
    <row r="3318" spans="4:14" s="20" customFormat="1" ht="13.5" hidden="1" x14ac:dyDescent="0.45">
      <c r="D3318" s="18"/>
      <c r="E3318" s="18"/>
      <c r="F3318" s="19"/>
      <c r="N3318" s="47"/>
    </row>
    <row r="3319" spans="4:14" s="20" customFormat="1" ht="13.5" hidden="1" x14ac:dyDescent="0.45">
      <c r="D3319" s="18"/>
      <c r="E3319" s="18"/>
      <c r="F3319" s="19"/>
      <c r="N3319" s="47"/>
    </row>
    <row r="3320" spans="4:14" s="20" customFormat="1" ht="13.5" hidden="1" x14ac:dyDescent="0.45">
      <c r="D3320" s="18"/>
      <c r="E3320" s="18"/>
      <c r="F3320" s="19"/>
      <c r="N3320" s="47"/>
    </row>
    <row r="3321" spans="4:14" s="20" customFormat="1" ht="13.5" hidden="1" x14ac:dyDescent="0.45">
      <c r="D3321" s="18"/>
      <c r="E3321" s="18"/>
      <c r="F3321" s="19"/>
      <c r="N3321" s="47"/>
    </row>
    <row r="3322" spans="4:14" s="20" customFormat="1" ht="13.5" hidden="1" x14ac:dyDescent="0.45">
      <c r="D3322" s="18"/>
      <c r="E3322" s="18"/>
      <c r="F3322" s="19"/>
      <c r="N3322" s="47"/>
    </row>
    <row r="3323" spans="4:14" s="20" customFormat="1" ht="13.5" hidden="1" x14ac:dyDescent="0.45">
      <c r="D3323" s="18"/>
      <c r="E3323" s="18"/>
      <c r="F3323" s="19"/>
      <c r="N3323" s="47"/>
    </row>
    <row r="3324" spans="4:14" s="20" customFormat="1" ht="13.5" hidden="1" x14ac:dyDescent="0.45">
      <c r="D3324" s="18"/>
      <c r="E3324" s="18"/>
      <c r="F3324" s="19"/>
      <c r="N3324" s="47"/>
    </row>
    <row r="3325" spans="4:14" s="20" customFormat="1" ht="13.5" hidden="1" x14ac:dyDescent="0.45">
      <c r="D3325" s="18"/>
      <c r="E3325" s="18"/>
      <c r="F3325" s="19"/>
      <c r="N3325" s="47"/>
    </row>
    <row r="3326" spans="4:14" s="20" customFormat="1" ht="13.5" hidden="1" x14ac:dyDescent="0.45">
      <c r="D3326" s="18"/>
      <c r="E3326" s="18"/>
      <c r="F3326" s="19"/>
      <c r="N3326" s="47"/>
    </row>
    <row r="3327" spans="4:14" s="20" customFormat="1" ht="13.5" hidden="1" x14ac:dyDescent="0.45">
      <c r="D3327" s="18"/>
      <c r="E3327" s="18"/>
      <c r="F3327" s="19"/>
      <c r="N3327" s="47"/>
    </row>
    <row r="3328" spans="4:14" s="20" customFormat="1" ht="13.5" hidden="1" x14ac:dyDescent="0.45">
      <c r="D3328" s="18"/>
      <c r="E3328" s="18"/>
      <c r="F3328" s="19"/>
      <c r="N3328" s="47"/>
    </row>
    <row r="3329" spans="4:14" s="20" customFormat="1" ht="13.5" hidden="1" x14ac:dyDescent="0.45">
      <c r="D3329" s="18"/>
      <c r="E3329" s="18"/>
      <c r="F3329" s="19"/>
      <c r="N3329" s="47"/>
    </row>
    <row r="3330" spans="4:14" s="20" customFormat="1" ht="13.5" hidden="1" x14ac:dyDescent="0.45">
      <c r="D3330" s="18"/>
      <c r="E3330" s="18"/>
      <c r="F3330" s="19"/>
      <c r="N3330" s="47"/>
    </row>
    <row r="3331" spans="4:14" s="20" customFormat="1" ht="13.5" hidden="1" x14ac:dyDescent="0.45">
      <c r="D3331" s="18"/>
      <c r="E3331" s="18"/>
      <c r="F3331" s="19"/>
      <c r="N3331" s="47"/>
    </row>
    <row r="3332" spans="4:14" s="20" customFormat="1" ht="13.5" hidden="1" x14ac:dyDescent="0.45">
      <c r="D3332" s="18"/>
      <c r="E3332" s="18"/>
      <c r="F3332" s="19"/>
      <c r="N3332" s="47"/>
    </row>
    <row r="3333" spans="4:14" s="20" customFormat="1" ht="13.5" hidden="1" x14ac:dyDescent="0.45">
      <c r="D3333" s="18"/>
      <c r="E3333" s="18"/>
      <c r="F3333" s="19"/>
      <c r="N3333" s="47"/>
    </row>
    <row r="3334" spans="4:14" s="20" customFormat="1" ht="13.5" hidden="1" x14ac:dyDescent="0.45">
      <c r="D3334" s="18"/>
      <c r="E3334" s="18"/>
      <c r="F3334" s="19"/>
      <c r="N3334" s="47"/>
    </row>
    <row r="3335" spans="4:14" s="20" customFormat="1" ht="13.5" hidden="1" x14ac:dyDescent="0.45">
      <c r="D3335" s="18"/>
      <c r="E3335" s="18"/>
      <c r="F3335" s="19"/>
      <c r="N3335" s="47"/>
    </row>
    <row r="3336" spans="4:14" s="20" customFormat="1" ht="13.5" hidden="1" x14ac:dyDescent="0.45">
      <c r="D3336" s="18"/>
      <c r="E3336" s="18"/>
      <c r="F3336" s="19"/>
      <c r="N3336" s="47"/>
    </row>
    <row r="3337" spans="4:14" s="20" customFormat="1" ht="13.5" hidden="1" x14ac:dyDescent="0.45">
      <c r="D3337" s="18"/>
      <c r="E3337" s="18"/>
      <c r="F3337" s="19"/>
      <c r="N3337" s="47"/>
    </row>
    <row r="3338" spans="4:14" s="20" customFormat="1" ht="13.5" hidden="1" x14ac:dyDescent="0.45">
      <c r="D3338" s="18"/>
      <c r="E3338" s="18"/>
      <c r="F3338" s="19"/>
      <c r="N3338" s="47"/>
    </row>
    <row r="3339" spans="4:14" s="20" customFormat="1" ht="13.5" hidden="1" x14ac:dyDescent="0.45">
      <c r="D3339" s="18"/>
      <c r="E3339" s="18"/>
      <c r="F3339" s="19"/>
      <c r="N3339" s="47"/>
    </row>
    <row r="3340" spans="4:14" s="20" customFormat="1" ht="13.5" hidden="1" x14ac:dyDescent="0.45">
      <c r="D3340" s="18"/>
      <c r="E3340" s="18"/>
      <c r="F3340" s="19"/>
      <c r="N3340" s="47"/>
    </row>
    <row r="3341" spans="4:14" s="20" customFormat="1" ht="13.5" hidden="1" x14ac:dyDescent="0.45">
      <c r="D3341" s="18"/>
      <c r="E3341" s="18"/>
      <c r="F3341" s="19"/>
      <c r="N3341" s="47"/>
    </row>
    <row r="3342" spans="4:14" s="20" customFormat="1" ht="13.5" hidden="1" x14ac:dyDescent="0.45">
      <c r="D3342" s="18"/>
      <c r="E3342" s="18"/>
      <c r="F3342" s="19"/>
      <c r="N3342" s="47"/>
    </row>
    <row r="3343" spans="4:14" s="20" customFormat="1" ht="13.5" hidden="1" x14ac:dyDescent="0.45">
      <c r="D3343" s="18"/>
      <c r="E3343" s="18"/>
      <c r="F3343" s="19"/>
      <c r="N3343" s="47"/>
    </row>
    <row r="3344" spans="4:14" s="20" customFormat="1" ht="13.5" hidden="1" x14ac:dyDescent="0.45">
      <c r="D3344" s="18"/>
      <c r="E3344" s="18"/>
      <c r="F3344" s="19"/>
      <c r="N3344" s="47"/>
    </row>
    <row r="3345" spans="4:14" s="20" customFormat="1" ht="13.5" hidden="1" x14ac:dyDescent="0.45">
      <c r="D3345" s="18"/>
      <c r="E3345" s="18"/>
      <c r="F3345" s="19"/>
      <c r="N3345" s="47"/>
    </row>
    <row r="3346" spans="4:14" s="20" customFormat="1" ht="13.5" hidden="1" x14ac:dyDescent="0.45">
      <c r="D3346" s="18"/>
      <c r="E3346" s="18"/>
      <c r="F3346" s="19"/>
      <c r="N3346" s="47"/>
    </row>
    <row r="3347" spans="4:14" s="20" customFormat="1" ht="13.5" hidden="1" x14ac:dyDescent="0.45">
      <c r="D3347" s="18"/>
      <c r="E3347" s="18"/>
      <c r="F3347" s="19"/>
      <c r="N3347" s="47"/>
    </row>
    <row r="3348" spans="4:14" s="20" customFormat="1" ht="13.5" hidden="1" x14ac:dyDescent="0.45">
      <c r="D3348" s="18"/>
      <c r="E3348" s="18"/>
      <c r="F3348" s="19"/>
      <c r="N3348" s="47"/>
    </row>
    <row r="3349" spans="4:14" s="20" customFormat="1" ht="13.5" hidden="1" x14ac:dyDescent="0.45">
      <c r="D3349" s="18"/>
      <c r="E3349" s="18"/>
      <c r="F3349" s="19"/>
      <c r="N3349" s="47"/>
    </row>
    <row r="3350" spans="4:14" s="20" customFormat="1" ht="13.5" hidden="1" x14ac:dyDescent="0.45">
      <c r="D3350" s="18"/>
      <c r="E3350" s="18"/>
      <c r="F3350" s="19"/>
      <c r="N3350" s="47"/>
    </row>
    <row r="3351" spans="4:14" s="20" customFormat="1" ht="13.5" hidden="1" x14ac:dyDescent="0.45">
      <c r="D3351" s="18"/>
      <c r="E3351" s="18"/>
      <c r="F3351" s="19"/>
      <c r="N3351" s="47"/>
    </row>
    <row r="3352" spans="4:14" s="20" customFormat="1" ht="13.5" hidden="1" x14ac:dyDescent="0.45">
      <c r="D3352" s="18"/>
      <c r="E3352" s="18"/>
      <c r="F3352" s="19"/>
      <c r="N3352" s="47"/>
    </row>
    <row r="3353" spans="4:14" s="20" customFormat="1" ht="13.5" hidden="1" x14ac:dyDescent="0.45">
      <c r="D3353" s="18"/>
      <c r="E3353" s="18"/>
      <c r="F3353" s="19"/>
      <c r="N3353" s="47"/>
    </row>
    <row r="3354" spans="4:14" s="20" customFormat="1" ht="13.5" hidden="1" x14ac:dyDescent="0.45">
      <c r="D3354" s="18"/>
      <c r="E3354" s="18"/>
      <c r="F3354" s="19"/>
      <c r="N3354" s="47"/>
    </row>
    <row r="3355" spans="4:14" s="20" customFormat="1" ht="13.5" hidden="1" x14ac:dyDescent="0.45">
      <c r="D3355" s="18"/>
      <c r="E3355" s="18"/>
      <c r="F3355" s="19"/>
      <c r="N3355" s="47"/>
    </row>
    <row r="3356" spans="4:14" s="20" customFormat="1" ht="13.5" hidden="1" x14ac:dyDescent="0.45">
      <c r="D3356" s="18"/>
      <c r="E3356" s="18"/>
      <c r="F3356" s="19"/>
      <c r="N3356" s="47"/>
    </row>
    <row r="3357" spans="4:14" s="20" customFormat="1" ht="13.5" hidden="1" x14ac:dyDescent="0.45">
      <c r="D3357" s="18"/>
      <c r="E3357" s="18"/>
      <c r="F3357" s="19"/>
      <c r="N3357" s="47"/>
    </row>
    <row r="3358" spans="4:14" s="20" customFormat="1" ht="13.5" hidden="1" x14ac:dyDescent="0.45">
      <c r="D3358" s="18"/>
      <c r="E3358" s="18"/>
      <c r="F3358" s="19"/>
      <c r="N3358" s="47"/>
    </row>
    <row r="3359" spans="4:14" s="20" customFormat="1" ht="13.5" hidden="1" x14ac:dyDescent="0.45">
      <c r="D3359" s="18"/>
      <c r="E3359" s="18"/>
      <c r="F3359" s="19"/>
      <c r="N3359" s="47"/>
    </row>
    <row r="3360" spans="4:14" s="20" customFormat="1" ht="13.5" hidden="1" x14ac:dyDescent="0.45">
      <c r="D3360" s="18"/>
      <c r="E3360" s="18"/>
      <c r="F3360" s="19"/>
      <c r="N3360" s="47"/>
    </row>
    <row r="3361" spans="4:14" s="20" customFormat="1" ht="13.5" hidden="1" x14ac:dyDescent="0.45">
      <c r="D3361" s="18"/>
      <c r="E3361" s="18"/>
      <c r="F3361" s="19"/>
      <c r="N3361" s="47"/>
    </row>
    <row r="3362" spans="4:14" s="20" customFormat="1" ht="13.5" hidden="1" x14ac:dyDescent="0.45">
      <c r="D3362" s="18"/>
      <c r="E3362" s="18"/>
      <c r="F3362" s="19"/>
      <c r="N3362" s="47"/>
    </row>
    <row r="3363" spans="4:14" s="20" customFormat="1" ht="13.5" hidden="1" x14ac:dyDescent="0.45">
      <c r="D3363" s="18"/>
      <c r="E3363" s="18"/>
      <c r="F3363" s="19"/>
      <c r="N3363" s="47"/>
    </row>
    <row r="3364" spans="4:14" s="20" customFormat="1" ht="13.5" hidden="1" x14ac:dyDescent="0.45">
      <c r="D3364" s="18"/>
      <c r="E3364" s="18"/>
      <c r="F3364" s="19"/>
      <c r="N3364" s="47"/>
    </row>
    <row r="3365" spans="4:14" s="20" customFormat="1" ht="13.5" hidden="1" x14ac:dyDescent="0.45">
      <c r="D3365" s="18"/>
      <c r="E3365" s="18"/>
      <c r="F3365" s="19"/>
      <c r="N3365" s="47"/>
    </row>
    <row r="3366" spans="4:14" s="20" customFormat="1" ht="13.5" hidden="1" x14ac:dyDescent="0.45">
      <c r="D3366" s="18"/>
      <c r="E3366" s="18"/>
      <c r="F3366" s="19"/>
      <c r="N3366" s="47"/>
    </row>
    <row r="3367" spans="4:14" s="20" customFormat="1" ht="13.5" hidden="1" x14ac:dyDescent="0.45">
      <c r="D3367" s="18"/>
      <c r="E3367" s="18"/>
      <c r="F3367" s="19"/>
      <c r="N3367" s="47"/>
    </row>
    <row r="3368" spans="4:14" s="20" customFormat="1" ht="13.5" hidden="1" x14ac:dyDescent="0.45">
      <c r="D3368" s="18"/>
      <c r="E3368" s="18"/>
      <c r="F3368" s="19"/>
      <c r="N3368" s="47"/>
    </row>
    <row r="3369" spans="4:14" s="20" customFormat="1" ht="13.5" hidden="1" x14ac:dyDescent="0.45">
      <c r="D3369" s="18"/>
      <c r="E3369" s="18"/>
      <c r="F3369" s="19"/>
      <c r="N3369" s="47"/>
    </row>
    <row r="3370" spans="4:14" s="20" customFormat="1" ht="13.5" hidden="1" x14ac:dyDescent="0.45">
      <c r="D3370" s="18"/>
      <c r="E3370" s="18"/>
      <c r="F3370" s="19"/>
      <c r="N3370" s="47"/>
    </row>
    <row r="3371" spans="4:14" s="20" customFormat="1" ht="13.5" hidden="1" x14ac:dyDescent="0.45">
      <c r="D3371" s="18"/>
      <c r="E3371" s="18"/>
      <c r="F3371" s="19"/>
      <c r="N3371" s="47"/>
    </row>
    <row r="3372" spans="4:14" s="20" customFormat="1" ht="13.5" hidden="1" x14ac:dyDescent="0.45">
      <c r="D3372" s="18"/>
      <c r="E3372" s="18"/>
      <c r="F3372" s="19"/>
      <c r="N3372" s="47"/>
    </row>
    <row r="3373" spans="4:14" s="20" customFormat="1" ht="13.5" hidden="1" x14ac:dyDescent="0.45">
      <c r="D3373" s="18"/>
      <c r="E3373" s="18"/>
      <c r="F3373" s="19"/>
      <c r="N3373" s="47"/>
    </row>
    <row r="3374" spans="4:14" s="20" customFormat="1" ht="13.5" hidden="1" x14ac:dyDescent="0.45">
      <c r="D3374" s="18"/>
      <c r="E3374" s="18"/>
      <c r="F3374" s="19"/>
      <c r="N3374" s="47"/>
    </row>
    <row r="3375" spans="4:14" s="20" customFormat="1" ht="13.5" hidden="1" x14ac:dyDescent="0.45">
      <c r="D3375" s="18"/>
      <c r="E3375" s="18"/>
      <c r="F3375" s="19"/>
      <c r="N3375" s="47"/>
    </row>
    <row r="3376" spans="4:14" s="20" customFormat="1" ht="13.5" hidden="1" x14ac:dyDescent="0.45">
      <c r="D3376" s="18"/>
      <c r="E3376" s="18"/>
      <c r="F3376" s="19"/>
      <c r="N3376" s="47"/>
    </row>
    <row r="3377" spans="4:14" s="20" customFormat="1" ht="13.5" hidden="1" x14ac:dyDescent="0.45">
      <c r="D3377" s="18"/>
      <c r="E3377" s="18"/>
      <c r="F3377" s="19"/>
      <c r="N3377" s="47"/>
    </row>
    <row r="3378" spans="4:14" s="20" customFormat="1" ht="13.5" hidden="1" x14ac:dyDescent="0.45">
      <c r="D3378" s="18"/>
      <c r="E3378" s="18"/>
      <c r="F3378" s="19"/>
      <c r="N3378" s="47"/>
    </row>
    <row r="3379" spans="4:14" s="20" customFormat="1" ht="13.5" hidden="1" x14ac:dyDescent="0.45">
      <c r="D3379" s="18"/>
      <c r="E3379" s="18"/>
      <c r="F3379" s="19"/>
      <c r="N3379" s="47"/>
    </row>
    <row r="3380" spans="4:14" s="20" customFormat="1" ht="13.5" hidden="1" x14ac:dyDescent="0.45">
      <c r="D3380" s="18"/>
      <c r="E3380" s="18"/>
      <c r="F3380" s="19"/>
      <c r="N3380" s="47"/>
    </row>
    <row r="3381" spans="4:14" s="20" customFormat="1" ht="13.5" hidden="1" x14ac:dyDescent="0.45">
      <c r="D3381" s="18"/>
      <c r="E3381" s="18"/>
      <c r="F3381" s="19"/>
      <c r="N3381" s="47"/>
    </row>
    <row r="3382" spans="4:14" s="20" customFormat="1" ht="13.5" hidden="1" x14ac:dyDescent="0.45">
      <c r="D3382" s="18"/>
      <c r="E3382" s="18"/>
      <c r="F3382" s="19"/>
      <c r="N3382" s="47"/>
    </row>
    <row r="3383" spans="4:14" s="20" customFormat="1" ht="13.5" hidden="1" x14ac:dyDescent="0.45">
      <c r="D3383" s="18"/>
      <c r="E3383" s="18"/>
      <c r="F3383" s="19"/>
      <c r="N3383" s="47"/>
    </row>
    <row r="3384" spans="4:14" s="20" customFormat="1" ht="13.5" hidden="1" x14ac:dyDescent="0.45">
      <c r="D3384" s="18"/>
      <c r="E3384" s="18"/>
      <c r="F3384" s="19"/>
      <c r="N3384" s="47"/>
    </row>
    <row r="3385" spans="4:14" s="20" customFormat="1" ht="13.5" hidden="1" x14ac:dyDescent="0.45">
      <c r="D3385" s="18"/>
      <c r="E3385" s="18"/>
      <c r="F3385" s="19"/>
      <c r="N3385" s="47"/>
    </row>
    <row r="3386" spans="4:14" s="20" customFormat="1" ht="13.5" hidden="1" x14ac:dyDescent="0.45">
      <c r="D3386" s="18"/>
      <c r="E3386" s="18"/>
      <c r="F3386" s="19"/>
      <c r="N3386" s="47"/>
    </row>
    <row r="3387" spans="4:14" s="20" customFormat="1" ht="13.5" hidden="1" x14ac:dyDescent="0.45">
      <c r="D3387" s="18"/>
      <c r="E3387" s="18"/>
      <c r="F3387" s="19"/>
      <c r="N3387" s="47"/>
    </row>
    <row r="3388" spans="4:14" s="20" customFormat="1" ht="13.5" hidden="1" x14ac:dyDescent="0.45">
      <c r="D3388" s="18"/>
      <c r="E3388" s="18"/>
      <c r="F3388" s="19"/>
      <c r="N3388" s="47"/>
    </row>
    <row r="3389" spans="4:14" s="20" customFormat="1" ht="13.5" hidden="1" x14ac:dyDescent="0.45">
      <c r="D3389" s="18"/>
      <c r="E3389" s="18"/>
      <c r="F3389" s="19"/>
      <c r="N3389" s="47"/>
    </row>
    <row r="3390" spans="4:14" s="20" customFormat="1" ht="13.5" hidden="1" x14ac:dyDescent="0.45">
      <c r="D3390" s="18"/>
      <c r="E3390" s="18"/>
      <c r="F3390" s="19"/>
      <c r="N3390" s="47"/>
    </row>
    <row r="3391" spans="4:14" s="20" customFormat="1" ht="13.5" hidden="1" x14ac:dyDescent="0.45">
      <c r="D3391" s="18"/>
      <c r="E3391" s="18"/>
      <c r="F3391" s="19"/>
      <c r="N3391" s="47"/>
    </row>
    <row r="3392" spans="4:14" s="20" customFormat="1" ht="13.5" hidden="1" x14ac:dyDescent="0.45">
      <c r="D3392" s="18"/>
      <c r="E3392" s="18"/>
      <c r="F3392" s="19"/>
      <c r="N3392" s="47"/>
    </row>
    <row r="3393" spans="4:14" s="20" customFormat="1" ht="13.5" hidden="1" x14ac:dyDescent="0.45">
      <c r="D3393" s="18"/>
      <c r="E3393" s="18"/>
      <c r="F3393" s="19"/>
      <c r="N3393" s="47"/>
    </row>
    <row r="3394" spans="4:14" s="20" customFormat="1" ht="13.5" hidden="1" x14ac:dyDescent="0.45">
      <c r="D3394" s="18"/>
      <c r="E3394" s="18"/>
      <c r="F3394" s="19"/>
      <c r="N3394" s="47"/>
    </row>
    <row r="3395" spans="4:14" s="20" customFormat="1" ht="13.5" hidden="1" x14ac:dyDescent="0.45">
      <c r="D3395" s="18"/>
      <c r="E3395" s="18"/>
      <c r="F3395" s="19"/>
      <c r="N3395" s="47"/>
    </row>
    <row r="3396" spans="4:14" s="20" customFormat="1" ht="13.5" hidden="1" x14ac:dyDescent="0.45">
      <c r="D3396" s="18"/>
      <c r="E3396" s="18"/>
      <c r="F3396" s="19"/>
      <c r="N3396" s="47"/>
    </row>
    <row r="3397" spans="4:14" s="20" customFormat="1" ht="13.5" hidden="1" x14ac:dyDescent="0.45">
      <c r="D3397" s="18"/>
      <c r="E3397" s="18"/>
      <c r="F3397" s="19"/>
      <c r="N3397" s="47"/>
    </row>
    <row r="3398" spans="4:14" s="20" customFormat="1" ht="13.5" hidden="1" x14ac:dyDescent="0.45">
      <c r="D3398" s="18"/>
      <c r="E3398" s="18"/>
      <c r="F3398" s="19"/>
      <c r="N3398" s="47"/>
    </row>
    <row r="3399" spans="4:14" s="20" customFormat="1" ht="13.5" hidden="1" x14ac:dyDescent="0.45">
      <c r="D3399" s="18"/>
      <c r="E3399" s="18"/>
      <c r="F3399" s="19"/>
      <c r="N3399" s="47"/>
    </row>
    <row r="3400" spans="4:14" s="20" customFormat="1" ht="13.5" hidden="1" x14ac:dyDescent="0.45">
      <c r="D3400" s="18"/>
      <c r="E3400" s="18"/>
      <c r="F3400" s="19"/>
      <c r="N3400" s="47"/>
    </row>
    <row r="3401" spans="4:14" s="20" customFormat="1" ht="13.5" hidden="1" x14ac:dyDescent="0.45">
      <c r="D3401" s="18"/>
      <c r="E3401" s="18"/>
      <c r="F3401" s="19"/>
      <c r="N3401" s="47"/>
    </row>
    <row r="3402" spans="4:14" s="20" customFormat="1" ht="13.5" hidden="1" x14ac:dyDescent="0.45">
      <c r="D3402" s="18"/>
      <c r="E3402" s="18"/>
      <c r="F3402" s="19"/>
      <c r="N3402" s="47"/>
    </row>
    <row r="3403" spans="4:14" s="20" customFormat="1" ht="13.5" hidden="1" x14ac:dyDescent="0.45">
      <c r="D3403" s="18"/>
      <c r="E3403" s="18"/>
      <c r="F3403" s="19"/>
      <c r="N3403" s="47"/>
    </row>
    <row r="3404" spans="4:14" s="20" customFormat="1" ht="13.5" hidden="1" x14ac:dyDescent="0.45">
      <c r="D3404" s="18"/>
      <c r="E3404" s="18"/>
      <c r="F3404" s="19"/>
      <c r="N3404" s="47"/>
    </row>
    <row r="3405" spans="4:14" s="20" customFormat="1" ht="13.5" hidden="1" x14ac:dyDescent="0.45">
      <c r="D3405" s="18"/>
      <c r="E3405" s="18"/>
      <c r="F3405" s="19"/>
      <c r="N3405" s="47"/>
    </row>
    <row r="3406" spans="4:14" s="20" customFormat="1" ht="13.5" hidden="1" x14ac:dyDescent="0.45">
      <c r="D3406" s="18"/>
      <c r="E3406" s="18"/>
      <c r="F3406" s="19"/>
      <c r="N3406" s="47"/>
    </row>
    <row r="3407" spans="4:14" s="20" customFormat="1" ht="13.5" hidden="1" x14ac:dyDescent="0.45">
      <c r="D3407" s="18"/>
      <c r="E3407" s="18"/>
      <c r="F3407" s="19"/>
      <c r="N3407" s="47"/>
    </row>
    <row r="3408" spans="4:14" s="20" customFormat="1" ht="13.5" hidden="1" x14ac:dyDescent="0.45">
      <c r="D3408" s="18"/>
      <c r="E3408" s="18"/>
      <c r="F3408" s="19"/>
      <c r="N3408" s="47"/>
    </row>
    <row r="3409" spans="4:14" s="20" customFormat="1" ht="13.5" hidden="1" x14ac:dyDescent="0.45">
      <c r="D3409" s="18"/>
      <c r="E3409" s="18"/>
      <c r="F3409" s="19"/>
      <c r="N3409" s="47"/>
    </row>
    <row r="3410" spans="4:14" s="20" customFormat="1" ht="13.5" hidden="1" x14ac:dyDescent="0.45">
      <c r="D3410" s="18"/>
      <c r="E3410" s="18"/>
      <c r="F3410" s="19"/>
      <c r="N3410" s="47"/>
    </row>
    <row r="3411" spans="4:14" s="20" customFormat="1" ht="13.5" hidden="1" x14ac:dyDescent="0.45">
      <c r="D3411" s="18"/>
      <c r="E3411" s="18"/>
      <c r="F3411" s="19"/>
      <c r="N3411" s="47"/>
    </row>
    <row r="3412" spans="4:14" s="20" customFormat="1" ht="13.5" hidden="1" x14ac:dyDescent="0.45">
      <c r="D3412" s="18"/>
      <c r="E3412" s="18"/>
      <c r="F3412" s="19"/>
      <c r="N3412" s="47"/>
    </row>
    <row r="3413" spans="4:14" s="20" customFormat="1" ht="13.5" hidden="1" x14ac:dyDescent="0.45">
      <c r="D3413" s="18"/>
      <c r="E3413" s="18"/>
      <c r="F3413" s="19"/>
      <c r="N3413" s="47"/>
    </row>
    <row r="3414" spans="4:14" s="20" customFormat="1" ht="13.5" hidden="1" x14ac:dyDescent="0.45">
      <c r="D3414" s="18"/>
      <c r="E3414" s="18"/>
      <c r="F3414" s="19"/>
      <c r="N3414" s="47"/>
    </row>
    <row r="3415" spans="4:14" s="20" customFormat="1" ht="13.5" hidden="1" x14ac:dyDescent="0.45">
      <c r="D3415" s="18"/>
      <c r="E3415" s="18"/>
      <c r="F3415" s="19"/>
      <c r="N3415" s="47"/>
    </row>
    <row r="3416" spans="4:14" s="20" customFormat="1" ht="13.5" hidden="1" x14ac:dyDescent="0.45">
      <c r="D3416" s="18"/>
      <c r="E3416" s="18"/>
      <c r="F3416" s="19"/>
      <c r="N3416" s="47"/>
    </row>
    <row r="3417" spans="4:14" s="20" customFormat="1" ht="13.5" hidden="1" x14ac:dyDescent="0.45">
      <c r="D3417" s="18"/>
      <c r="E3417" s="18"/>
      <c r="F3417" s="19"/>
      <c r="N3417" s="47"/>
    </row>
    <row r="3418" spans="4:14" s="20" customFormat="1" ht="13.5" hidden="1" x14ac:dyDescent="0.45">
      <c r="D3418" s="18"/>
      <c r="E3418" s="18"/>
      <c r="F3418" s="19"/>
      <c r="N3418" s="47"/>
    </row>
    <row r="3419" spans="4:14" s="20" customFormat="1" ht="13.5" hidden="1" x14ac:dyDescent="0.45">
      <c r="D3419" s="18"/>
      <c r="E3419" s="18"/>
      <c r="F3419" s="19"/>
      <c r="N3419" s="47"/>
    </row>
    <row r="3420" spans="4:14" s="20" customFormat="1" ht="13.5" hidden="1" x14ac:dyDescent="0.45">
      <c r="D3420" s="18"/>
      <c r="E3420" s="18"/>
      <c r="F3420" s="19"/>
      <c r="N3420" s="47"/>
    </row>
    <row r="3421" spans="4:14" s="20" customFormat="1" ht="13.5" hidden="1" x14ac:dyDescent="0.45">
      <c r="D3421" s="18"/>
      <c r="E3421" s="18"/>
      <c r="F3421" s="19"/>
      <c r="N3421" s="47"/>
    </row>
    <row r="3422" spans="4:14" s="20" customFormat="1" ht="13.5" hidden="1" x14ac:dyDescent="0.45">
      <c r="D3422" s="18"/>
      <c r="E3422" s="18"/>
      <c r="F3422" s="19"/>
      <c r="N3422" s="47"/>
    </row>
    <row r="3423" spans="4:14" s="20" customFormat="1" ht="13.5" hidden="1" x14ac:dyDescent="0.45">
      <c r="D3423" s="18"/>
      <c r="E3423" s="18"/>
      <c r="F3423" s="19"/>
      <c r="N3423" s="47"/>
    </row>
    <row r="3424" spans="4:14" s="20" customFormat="1" ht="13.5" hidden="1" x14ac:dyDescent="0.45">
      <c r="D3424" s="18"/>
      <c r="E3424" s="18"/>
      <c r="F3424" s="19"/>
      <c r="N3424" s="47"/>
    </row>
    <row r="3425" spans="4:14" s="20" customFormat="1" ht="13.5" hidden="1" x14ac:dyDescent="0.45">
      <c r="D3425" s="18"/>
      <c r="E3425" s="18"/>
      <c r="F3425" s="19"/>
      <c r="N3425" s="47"/>
    </row>
    <row r="3426" spans="4:14" s="20" customFormat="1" ht="13.5" hidden="1" x14ac:dyDescent="0.45">
      <c r="D3426" s="18"/>
      <c r="E3426" s="18"/>
      <c r="F3426" s="19"/>
      <c r="N3426" s="47"/>
    </row>
    <row r="3427" spans="4:14" s="20" customFormat="1" ht="13.5" hidden="1" x14ac:dyDescent="0.45">
      <c r="D3427" s="18"/>
      <c r="E3427" s="18"/>
      <c r="F3427" s="19"/>
      <c r="N3427" s="47"/>
    </row>
    <row r="3428" spans="4:14" s="20" customFormat="1" ht="13.5" hidden="1" x14ac:dyDescent="0.45">
      <c r="D3428" s="18"/>
      <c r="E3428" s="18"/>
      <c r="F3428" s="19"/>
      <c r="N3428" s="47"/>
    </row>
    <row r="3429" spans="4:14" s="20" customFormat="1" ht="13.5" hidden="1" x14ac:dyDescent="0.45">
      <c r="D3429" s="18"/>
      <c r="E3429" s="18"/>
      <c r="F3429" s="19"/>
      <c r="N3429" s="47"/>
    </row>
    <row r="3430" spans="4:14" s="20" customFormat="1" ht="13.5" hidden="1" x14ac:dyDescent="0.45">
      <c r="D3430" s="18"/>
      <c r="E3430" s="18"/>
      <c r="F3430" s="19"/>
      <c r="N3430" s="47"/>
    </row>
    <row r="3431" spans="4:14" s="20" customFormat="1" ht="13.5" hidden="1" x14ac:dyDescent="0.45">
      <c r="D3431" s="18"/>
      <c r="E3431" s="18"/>
      <c r="F3431" s="19"/>
      <c r="N3431" s="47"/>
    </row>
    <row r="3432" spans="4:14" s="20" customFormat="1" ht="13.5" hidden="1" x14ac:dyDescent="0.45">
      <c r="D3432" s="18"/>
      <c r="E3432" s="18"/>
      <c r="F3432" s="19"/>
      <c r="N3432" s="47"/>
    </row>
    <row r="3433" spans="4:14" s="20" customFormat="1" ht="13.5" hidden="1" x14ac:dyDescent="0.45">
      <c r="D3433" s="18"/>
      <c r="E3433" s="18"/>
      <c r="F3433" s="19"/>
      <c r="N3433" s="47"/>
    </row>
    <row r="3434" spans="4:14" s="20" customFormat="1" ht="13.5" hidden="1" x14ac:dyDescent="0.45">
      <c r="D3434" s="18"/>
      <c r="E3434" s="18"/>
      <c r="F3434" s="19"/>
      <c r="N3434" s="47"/>
    </row>
    <row r="3435" spans="4:14" s="20" customFormat="1" ht="13.5" hidden="1" x14ac:dyDescent="0.45">
      <c r="D3435" s="18"/>
      <c r="E3435" s="18"/>
      <c r="F3435" s="19"/>
      <c r="N3435" s="47"/>
    </row>
    <row r="3436" spans="4:14" s="20" customFormat="1" ht="13.5" hidden="1" x14ac:dyDescent="0.45">
      <c r="D3436" s="18"/>
      <c r="E3436" s="18"/>
      <c r="F3436" s="19"/>
      <c r="N3436" s="47"/>
    </row>
    <row r="3437" spans="4:14" s="20" customFormat="1" ht="13.5" hidden="1" x14ac:dyDescent="0.45">
      <c r="D3437" s="18"/>
      <c r="E3437" s="18"/>
      <c r="F3437" s="19"/>
      <c r="N3437" s="47"/>
    </row>
    <row r="3438" spans="4:14" s="20" customFormat="1" ht="13.5" hidden="1" x14ac:dyDescent="0.45">
      <c r="D3438" s="18"/>
      <c r="E3438" s="18"/>
      <c r="F3438" s="19"/>
      <c r="N3438" s="47"/>
    </row>
    <row r="3439" spans="4:14" s="20" customFormat="1" ht="13.5" hidden="1" x14ac:dyDescent="0.45">
      <c r="D3439" s="18"/>
      <c r="E3439" s="18"/>
      <c r="F3439" s="19"/>
      <c r="N3439" s="47"/>
    </row>
    <row r="3440" spans="4:14" s="20" customFormat="1" ht="13.5" hidden="1" x14ac:dyDescent="0.45">
      <c r="D3440" s="18"/>
      <c r="E3440" s="18"/>
      <c r="F3440" s="19"/>
      <c r="N3440" s="47"/>
    </row>
    <row r="3441" spans="4:14" s="20" customFormat="1" ht="13.5" hidden="1" x14ac:dyDescent="0.45">
      <c r="D3441" s="18"/>
      <c r="E3441" s="18"/>
      <c r="F3441" s="19"/>
      <c r="N3441" s="47"/>
    </row>
    <row r="3442" spans="4:14" s="20" customFormat="1" ht="13.5" hidden="1" x14ac:dyDescent="0.45">
      <c r="D3442" s="18"/>
      <c r="E3442" s="18"/>
      <c r="F3442" s="19"/>
      <c r="N3442" s="47"/>
    </row>
    <row r="3443" spans="4:14" s="20" customFormat="1" ht="13.5" hidden="1" x14ac:dyDescent="0.45">
      <c r="D3443" s="18"/>
      <c r="E3443" s="18"/>
      <c r="F3443" s="19"/>
      <c r="N3443" s="47"/>
    </row>
    <row r="3444" spans="4:14" s="20" customFormat="1" ht="13.5" hidden="1" x14ac:dyDescent="0.45">
      <c r="D3444" s="18"/>
      <c r="E3444" s="18"/>
      <c r="F3444" s="19"/>
      <c r="N3444" s="47"/>
    </row>
    <row r="3445" spans="4:14" s="20" customFormat="1" ht="13.5" hidden="1" x14ac:dyDescent="0.45">
      <c r="D3445" s="18"/>
      <c r="E3445" s="18"/>
      <c r="F3445" s="19"/>
      <c r="N3445" s="47"/>
    </row>
    <row r="3446" spans="4:14" s="20" customFormat="1" ht="13.5" hidden="1" x14ac:dyDescent="0.45">
      <c r="D3446" s="18"/>
      <c r="E3446" s="18"/>
      <c r="F3446" s="19"/>
      <c r="N3446" s="47"/>
    </row>
    <row r="3447" spans="4:14" s="20" customFormat="1" ht="13.5" hidden="1" x14ac:dyDescent="0.45">
      <c r="D3447" s="18"/>
      <c r="E3447" s="18"/>
      <c r="F3447" s="19"/>
      <c r="N3447" s="47"/>
    </row>
    <row r="3448" spans="4:14" s="20" customFormat="1" ht="13.5" hidden="1" x14ac:dyDescent="0.45">
      <c r="D3448" s="18"/>
      <c r="E3448" s="18"/>
      <c r="F3448" s="19"/>
      <c r="N3448" s="47"/>
    </row>
    <row r="3449" spans="4:14" s="20" customFormat="1" ht="13.5" hidden="1" x14ac:dyDescent="0.45">
      <c r="D3449" s="18"/>
      <c r="E3449" s="18"/>
      <c r="F3449" s="19"/>
      <c r="N3449" s="47"/>
    </row>
    <row r="3450" spans="4:14" s="20" customFormat="1" ht="13.5" hidden="1" x14ac:dyDescent="0.45">
      <c r="D3450" s="18"/>
      <c r="E3450" s="18"/>
      <c r="F3450" s="19"/>
      <c r="N3450" s="47"/>
    </row>
    <row r="3451" spans="4:14" s="20" customFormat="1" ht="13.5" hidden="1" x14ac:dyDescent="0.45">
      <c r="D3451" s="18"/>
      <c r="E3451" s="18"/>
      <c r="F3451" s="19"/>
      <c r="N3451" s="47"/>
    </row>
    <row r="3452" spans="4:14" s="20" customFormat="1" ht="13.5" hidden="1" x14ac:dyDescent="0.45">
      <c r="D3452" s="18"/>
      <c r="E3452" s="18"/>
      <c r="F3452" s="19"/>
      <c r="N3452" s="47"/>
    </row>
    <row r="3453" spans="4:14" s="20" customFormat="1" ht="13.5" hidden="1" x14ac:dyDescent="0.45">
      <c r="D3453" s="18"/>
      <c r="E3453" s="18"/>
      <c r="F3453" s="19"/>
      <c r="N3453" s="47"/>
    </row>
    <row r="3454" spans="4:14" s="20" customFormat="1" ht="13.5" hidden="1" x14ac:dyDescent="0.45">
      <c r="D3454" s="18"/>
      <c r="E3454" s="18"/>
      <c r="F3454" s="19"/>
      <c r="N3454" s="47"/>
    </row>
    <row r="3455" spans="4:14" s="20" customFormat="1" ht="13.5" hidden="1" x14ac:dyDescent="0.45">
      <c r="D3455" s="18"/>
      <c r="E3455" s="18"/>
      <c r="F3455" s="19"/>
      <c r="N3455" s="47"/>
    </row>
    <row r="3456" spans="4:14" s="20" customFormat="1" ht="13.5" hidden="1" x14ac:dyDescent="0.45">
      <c r="D3456" s="18"/>
      <c r="E3456" s="18"/>
      <c r="F3456" s="19"/>
      <c r="N3456" s="47"/>
    </row>
    <row r="3457" spans="4:14" s="20" customFormat="1" ht="13.5" hidden="1" x14ac:dyDescent="0.45">
      <c r="D3457" s="18"/>
      <c r="E3457" s="18"/>
      <c r="F3457" s="19"/>
      <c r="N3457" s="47"/>
    </row>
    <row r="3458" spans="4:14" s="20" customFormat="1" ht="13.5" hidden="1" x14ac:dyDescent="0.45">
      <c r="D3458" s="18"/>
      <c r="E3458" s="18"/>
      <c r="F3458" s="19"/>
      <c r="N3458" s="47"/>
    </row>
    <row r="3459" spans="4:14" s="20" customFormat="1" ht="13.5" hidden="1" x14ac:dyDescent="0.45">
      <c r="D3459" s="18"/>
      <c r="E3459" s="18"/>
      <c r="F3459" s="19"/>
      <c r="N3459" s="47"/>
    </row>
    <row r="3460" spans="4:14" s="20" customFormat="1" ht="13.5" hidden="1" x14ac:dyDescent="0.45">
      <c r="D3460" s="18"/>
      <c r="E3460" s="18"/>
      <c r="F3460" s="19"/>
      <c r="N3460" s="47"/>
    </row>
    <row r="3461" spans="4:14" s="20" customFormat="1" ht="13.5" hidden="1" x14ac:dyDescent="0.45">
      <c r="D3461" s="18"/>
      <c r="E3461" s="18"/>
      <c r="F3461" s="19"/>
      <c r="N3461" s="47"/>
    </row>
    <row r="3462" spans="4:14" s="20" customFormat="1" ht="13.5" hidden="1" x14ac:dyDescent="0.45">
      <c r="D3462" s="18"/>
      <c r="E3462" s="18"/>
      <c r="F3462" s="19"/>
      <c r="N3462" s="47"/>
    </row>
    <row r="3463" spans="4:14" s="20" customFormat="1" ht="13.5" hidden="1" x14ac:dyDescent="0.45">
      <c r="D3463" s="18"/>
      <c r="E3463" s="18"/>
      <c r="F3463" s="19"/>
      <c r="N3463" s="47"/>
    </row>
    <row r="3464" spans="4:14" s="20" customFormat="1" ht="13.5" hidden="1" x14ac:dyDescent="0.45">
      <c r="D3464" s="18"/>
      <c r="E3464" s="18"/>
      <c r="F3464" s="19"/>
      <c r="N3464" s="47"/>
    </row>
    <row r="3465" spans="4:14" s="20" customFormat="1" ht="13.5" hidden="1" x14ac:dyDescent="0.45">
      <c r="D3465" s="18"/>
      <c r="E3465" s="18"/>
      <c r="F3465" s="19"/>
      <c r="N3465" s="47"/>
    </row>
    <row r="3466" spans="4:14" s="20" customFormat="1" ht="13.5" hidden="1" x14ac:dyDescent="0.45">
      <c r="D3466" s="18"/>
      <c r="E3466" s="18"/>
      <c r="F3466" s="19"/>
      <c r="N3466" s="47"/>
    </row>
    <row r="3467" spans="4:14" s="20" customFormat="1" ht="13.5" hidden="1" x14ac:dyDescent="0.45">
      <c r="D3467" s="18"/>
      <c r="E3467" s="18"/>
      <c r="F3467" s="19"/>
      <c r="N3467" s="47"/>
    </row>
    <row r="3468" spans="4:14" s="20" customFormat="1" ht="13.5" hidden="1" x14ac:dyDescent="0.45">
      <c r="D3468" s="18"/>
      <c r="E3468" s="18"/>
      <c r="F3468" s="19"/>
      <c r="N3468" s="47"/>
    </row>
    <row r="3469" spans="4:14" s="20" customFormat="1" ht="13.5" hidden="1" x14ac:dyDescent="0.45">
      <c r="D3469" s="18"/>
      <c r="E3469" s="18"/>
      <c r="F3469" s="19"/>
      <c r="N3469" s="47"/>
    </row>
    <row r="3470" spans="4:14" s="20" customFormat="1" ht="13.5" hidden="1" x14ac:dyDescent="0.45">
      <c r="D3470" s="18"/>
      <c r="E3470" s="18"/>
      <c r="F3470" s="19"/>
      <c r="N3470" s="47"/>
    </row>
    <row r="3471" spans="4:14" s="20" customFormat="1" ht="13.5" hidden="1" x14ac:dyDescent="0.45">
      <c r="D3471" s="18"/>
      <c r="E3471" s="18"/>
      <c r="F3471" s="19"/>
      <c r="N3471" s="47"/>
    </row>
    <row r="3472" spans="4:14" s="20" customFormat="1" ht="13.5" hidden="1" x14ac:dyDescent="0.45">
      <c r="D3472" s="18"/>
      <c r="E3472" s="18"/>
      <c r="F3472" s="19"/>
      <c r="N3472" s="47"/>
    </row>
    <row r="3473" spans="4:14" s="20" customFormat="1" ht="13.5" hidden="1" x14ac:dyDescent="0.45">
      <c r="D3473" s="18"/>
      <c r="E3473" s="18"/>
      <c r="F3473" s="19"/>
      <c r="N3473" s="47"/>
    </row>
    <row r="3474" spans="4:14" s="20" customFormat="1" ht="13.5" hidden="1" x14ac:dyDescent="0.45">
      <c r="D3474" s="18"/>
      <c r="E3474" s="18"/>
      <c r="F3474" s="19"/>
      <c r="N3474" s="47"/>
    </row>
    <row r="3475" spans="4:14" s="20" customFormat="1" ht="13.5" hidden="1" x14ac:dyDescent="0.45">
      <c r="D3475" s="18"/>
      <c r="E3475" s="18"/>
      <c r="F3475" s="19"/>
      <c r="N3475" s="47"/>
    </row>
    <row r="3476" spans="4:14" s="20" customFormat="1" ht="13.5" hidden="1" x14ac:dyDescent="0.45">
      <c r="D3476" s="18"/>
      <c r="E3476" s="18"/>
      <c r="F3476" s="19"/>
      <c r="N3476" s="47"/>
    </row>
    <row r="3477" spans="4:14" s="20" customFormat="1" ht="13.5" hidden="1" x14ac:dyDescent="0.45">
      <c r="D3477" s="18"/>
      <c r="E3477" s="18"/>
      <c r="F3477" s="19"/>
      <c r="N3477" s="47"/>
    </row>
    <row r="3478" spans="4:14" s="20" customFormat="1" ht="13.5" hidden="1" x14ac:dyDescent="0.45">
      <c r="D3478" s="18"/>
      <c r="E3478" s="18"/>
      <c r="F3478" s="19"/>
      <c r="N3478" s="47"/>
    </row>
    <row r="3479" spans="4:14" s="20" customFormat="1" ht="13.5" hidden="1" x14ac:dyDescent="0.45">
      <c r="D3479" s="18"/>
      <c r="E3479" s="18"/>
      <c r="F3479" s="19"/>
      <c r="N3479" s="47"/>
    </row>
    <row r="3480" spans="4:14" s="20" customFormat="1" ht="13.5" hidden="1" x14ac:dyDescent="0.45">
      <c r="D3480" s="18"/>
      <c r="E3480" s="18"/>
      <c r="F3480" s="19"/>
      <c r="N3480" s="47"/>
    </row>
    <row r="3481" spans="4:14" s="20" customFormat="1" ht="13.5" hidden="1" x14ac:dyDescent="0.45">
      <c r="D3481" s="18"/>
      <c r="E3481" s="18"/>
      <c r="F3481" s="19"/>
      <c r="N3481" s="47"/>
    </row>
    <row r="3482" spans="4:14" s="20" customFormat="1" ht="13.5" hidden="1" x14ac:dyDescent="0.45">
      <c r="D3482" s="18"/>
      <c r="E3482" s="18"/>
      <c r="F3482" s="19"/>
      <c r="N3482" s="47"/>
    </row>
    <row r="3483" spans="4:14" s="20" customFormat="1" ht="13.5" hidden="1" x14ac:dyDescent="0.45">
      <c r="D3483" s="18"/>
      <c r="E3483" s="18"/>
      <c r="F3483" s="19"/>
      <c r="N3483" s="47"/>
    </row>
    <row r="3484" spans="4:14" s="20" customFormat="1" ht="13.5" hidden="1" x14ac:dyDescent="0.45">
      <c r="D3484" s="18"/>
      <c r="E3484" s="18"/>
      <c r="F3484" s="19"/>
      <c r="N3484" s="47"/>
    </row>
    <row r="3485" spans="4:14" s="20" customFormat="1" ht="13.5" hidden="1" x14ac:dyDescent="0.45">
      <c r="D3485" s="18"/>
      <c r="E3485" s="18"/>
      <c r="F3485" s="19"/>
      <c r="N3485" s="47"/>
    </row>
    <row r="3486" spans="4:14" s="20" customFormat="1" ht="13.5" hidden="1" x14ac:dyDescent="0.45">
      <c r="D3486" s="18"/>
      <c r="E3486" s="18"/>
      <c r="F3486" s="19"/>
      <c r="N3486" s="47"/>
    </row>
    <row r="3487" spans="4:14" s="20" customFormat="1" ht="13.5" hidden="1" x14ac:dyDescent="0.45">
      <c r="D3487" s="18"/>
      <c r="E3487" s="18"/>
      <c r="F3487" s="19"/>
      <c r="N3487" s="47"/>
    </row>
    <row r="3488" spans="4:14" s="20" customFormat="1" ht="13.5" hidden="1" x14ac:dyDescent="0.45">
      <c r="D3488" s="18"/>
      <c r="E3488" s="18"/>
      <c r="F3488" s="19"/>
      <c r="N3488" s="47"/>
    </row>
    <row r="3489" spans="4:14" s="20" customFormat="1" ht="13.5" hidden="1" x14ac:dyDescent="0.45">
      <c r="D3489" s="18"/>
      <c r="E3489" s="18"/>
      <c r="F3489" s="19"/>
      <c r="N3489" s="47"/>
    </row>
    <row r="3490" spans="4:14" s="20" customFormat="1" ht="13.5" hidden="1" x14ac:dyDescent="0.45">
      <c r="D3490" s="18"/>
      <c r="E3490" s="18"/>
      <c r="F3490" s="19"/>
      <c r="N3490" s="47"/>
    </row>
    <row r="3491" spans="4:14" s="20" customFormat="1" ht="13.5" hidden="1" x14ac:dyDescent="0.45">
      <c r="D3491" s="18"/>
      <c r="E3491" s="18"/>
      <c r="F3491" s="19"/>
      <c r="N3491" s="47"/>
    </row>
    <row r="3492" spans="4:14" s="20" customFormat="1" ht="13.5" hidden="1" x14ac:dyDescent="0.45">
      <c r="D3492" s="18"/>
      <c r="E3492" s="18"/>
      <c r="F3492" s="19"/>
      <c r="N3492" s="47"/>
    </row>
    <row r="3493" spans="4:14" s="20" customFormat="1" ht="13.5" hidden="1" x14ac:dyDescent="0.45">
      <c r="D3493" s="18"/>
      <c r="E3493" s="18"/>
      <c r="F3493" s="19"/>
      <c r="N3493" s="47"/>
    </row>
    <row r="3494" spans="4:14" s="20" customFormat="1" ht="13.5" hidden="1" x14ac:dyDescent="0.45">
      <c r="D3494" s="18"/>
      <c r="E3494" s="18"/>
      <c r="F3494" s="19"/>
      <c r="N3494" s="47"/>
    </row>
    <row r="3495" spans="4:14" s="20" customFormat="1" ht="13.5" hidden="1" x14ac:dyDescent="0.45">
      <c r="D3495" s="18"/>
      <c r="E3495" s="18"/>
      <c r="F3495" s="19"/>
      <c r="N3495" s="47"/>
    </row>
    <row r="3496" spans="4:14" s="20" customFormat="1" ht="13.5" hidden="1" x14ac:dyDescent="0.45">
      <c r="D3496" s="18"/>
      <c r="E3496" s="18"/>
      <c r="F3496" s="19"/>
      <c r="N3496" s="47"/>
    </row>
    <row r="3497" spans="4:14" s="20" customFormat="1" ht="13.5" hidden="1" x14ac:dyDescent="0.45">
      <c r="D3497" s="18"/>
      <c r="E3497" s="18"/>
      <c r="F3497" s="19"/>
      <c r="N3497" s="47"/>
    </row>
    <row r="3498" spans="4:14" s="20" customFormat="1" ht="13.5" hidden="1" x14ac:dyDescent="0.45">
      <c r="D3498" s="18"/>
      <c r="E3498" s="18"/>
      <c r="F3498" s="19"/>
      <c r="N3498" s="47"/>
    </row>
    <row r="3499" spans="4:14" s="20" customFormat="1" ht="13.5" hidden="1" x14ac:dyDescent="0.45">
      <c r="D3499" s="18"/>
      <c r="E3499" s="18"/>
      <c r="F3499" s="19"/>
      <c r="N3499" s="47"/>
    </row>
    <row r="3500" spans="4:14" s="20" customFormat="1" ht="13.5" hidden="1" x14ac:dyDescent="0.45">
      <c r="D3500" s="18"/>
      <c r="E3500" s="18"/>
      <c r="F3500" s="19"/>
      <c r="N3500" s="47"/>
    </row>
    <row r="3501" spans="4:14" s="20" customFormat="1" ht="13.5" hidden="1" x14ac:dyDescent="0.45">
      <c r="D3501" s="18"/>
      <c r="E3501" s="18"/>
      <c r="F3501" s="19"/>
      <c r="N3501" s="47"/>
    </row>
    <row r="3502" spans="4:14" s="20" customFormat="1" ht="13.5" hidden="1" x14ac:dyDescent="0.45">
      <c r="D3502" s="18"/>
      <c r="E3502" s="18"/>
      <c r="F3502" s="19"/>
      <c r="N3502" s="47"/>
    </row>
    <row r="3503" spans="4:14" s="20" customFormat="1" ht="13.5" hidden="1" x14ac:dyDescent="0.45">
      <c r="D3503" s="18"/>
      <c r="E3503" s="18"/>
      <c r="F3503" s="19"/>
      <c r="N3503" s="47"/>
    </row>
    <row r="3504" spans="4:14" s="20" customFormat="1" ht="13.5" hidden="1" x14ac:dyDescent="0.45">
      <c r="D3504" s="18"/>
      <c r="E3504" s="18"/>
      <c r="F3504" s="19"/>
      <c r="N3504" s="47"/>
    </row>
    <row r="3505" spans="4:14" s="20" customFormat="1" ht="13.5" hidden="1" x14ac:dyDescent="0.45">
      <c r="D3505" s="18"/>
      <c r="E3505" s="18"/>
      <c r="F3505" s="19"/>
      <c r="N3505" s="47"/>
    </row>
    <row r="3506" spans="4:14" s="20" customFormat="1" ht="13.5" hidden="1" x14ac:dyDescent="0.45">
      <c r="D3506" s="18"/>
      <c r="E3506" s="18"/>
      <c r="F3506" s="19"/>
      <c r="N3506" s="47"/>
    </row>
    <row r="3507" spans="4:14" s="20" customFormat="1" ht="13.5" hidden="1" x14ac:dyDescent="0.45">
      <c r="D3507" s="18"/>
      <c r="E3507" s="18"/>
      <c r="F3507" s="19"/>
      <c r="N3507" s="47"/>
    </row>
    <row r="3508" spans="4:14" s="20" customFormat="1" ht="13.5" hidden="1" x14ac:dyDescent="0.45">
      <c r="D3508" s="18"/>
      <c r="E3508" s="18"/>
      <c r="F3508" s="19"/>
      <c r="N3508" s="47"/>
    </row>
    <row r="3509" spans="4:14" s="20" customFormat="1" ht="13.5" hidden="1" x14ac:dyDescent="0.45">
      <c r="D3509" s="18"/>
      <c r="E3509" s="18"/>
      <c r="F3509" s="19"/>
      <c r="N3509" s="47"/>
    </row>
    <row r="3510" spans="4:14" s="20" customFormat="1" ht="13.5" hidden="1" x14ac:dyDescent="0.45">
      <c r="D3510" s="18"/>
      <c r="E3510" s="18"/>
      <c r="F3510" s="19"/>
      <c r="N3510" s="47"/>
    </row>
    <row r="3511" spans="4:14" s="20" customFormat="1" ht="13.5" hidden="1" x14ac:dyDescent="0.45">
      <c r="D3511" s="18"/>
      <c r="E3511" s="18"/>
      <c r="F3511" s="19"/>
      <c r="N3511" s="47"/>
    </row>
    <row r="3512" spans="4:14" s="20" customFormat="1" ht="13.5" hidden="1" x14ac:dyDescent="0.45">
      <c r="D3512" s="18"/>
      <c r="E3512" s="18"/>
      <c r="F3512" s="19"/>
      <c r="N3512" s="47"/>
    </row>
    <row r="3513" spans="4:14" s="20" customFormat="1" ht="13.5" hidden="1" x14ac:dyDescent="0.45">
      <c r="D3513" s="18"/>
      <c r="E3513" s="18"/>
      <c r="F3513" s="19"/>
      <c r="N3513" s="47"/>
    </row>
    <row r="3514" spans="4:14" s="20" customFormat="1" ht="13.5" hidden="1" x14ac:dyDescent="0.45">
      <c r="D3514" s="18"/>
      <c r="E3514" s="18"/>
      <c r="F3514" s="19"/>
      <c r="N3514" s="47"/>
    </row>
    <row r="3515" spans="4:14" s="20" customFormat="1" ht="13.5" hidden="1" x14ac:dyDescent="0.45">
      <c r="D3515" s="18"/>
      <c r="E3515" s="18"/>
      <c r="F3515" s="19"/>
      <c r="N3515" s="47"/>
    </row>
    <row r="3516" spans="4:14" s="20" customFormat="1" ht="13.5" hidden="1" x14ac:dyDescent="0.45">
      <c r="D3516" s="18"/>
      <c r="E3516" s="18"/>
      <c r="F3516" s="19"/>
      <c r="N3516" s="47"/>
    </row>
    <row r="3517" spans="4:14" s="20" customFormat="1" ht="13.5" hidden="1" x14ac:dyDescent="0.45">
      <c r="D3517" s="18"/>
      <c r="E3517" s="18"/>
      <c r="F3517" s="19"/>
      <c r="N3517" s="47"/>
    </row>
    <row r="3518" spans="4:14" s="20" customFormat="1" ht="13.5" hidden="1" x14ac:dyDescent="0.45">
      <c r="D3518" s="18"/>
      <c r="E3518" s="18"/>
      <c r="F3518" s="19"/>
      <c r="N3518" s="47"/>
    </row>
    <row r="3519" spans="4:14" s="20" customFormat="1" ht="13.5" hidden="1" x14ac:dyDescent="0.45">
      <c r="D3519" s="18"/>
      <c r="E3519" s="18"/>
      <c r="F3519" s="19"/>
      <c r="N3519" s="47"/>
    </row>
    <row r="3520" spans="4:14" s="20" customFormat="1" ht="13.5" hidden="1" x14ac:dyDescent="0.45">
      <c r="D3520" s="18"/>
      <c r="E3520" s="18"/>
      <c r="F3520" s="19"/>
      <c r="N3520" s="47"/>
    </row>
    <row r="3521" spans="4:14" s="20" customFormat="1" ht="13.5" hidden="1" x14ac:dyDescent="0.45">
      <c r="D3521" s="18"/>
      <c r="E3521" s="18"/>
      <c r="F3521" s="19"/>
      <c r="N3521" s="47"/>
    </row>
    <row r="3522" spans="4:14" s="20" customFormat="1" ht="13.5" hidden="1" x14ac:dyDescent="0.45">
      <c r="D3522" s="18"/>
      <c r="E3522" s="18"/>
      <c r="F3522" s="19"/>
      <c r="N3522" s="47"/>
    </row>
    <row r="3523" spans="4:14" s="20" customFormat="1" ht="13.5" hidden="1" x14ac:dyDescent="0.45">
      <c r="D3523" s="18"/>
      <c r="E3523" s="18"/>
      <c r="F3523" s="19"/>
      <c r="N3523" s="47"/>
    </row>
    <row r="3524" spans="4:14" s="20" customFormat="1" ht="13.5" hidden="1" x14ac:dyDescent="0.45">
      <c r="D3524" s="18"/>
      <c r="E3524" s="18"/>
      <c r="F3524" s="19"/>
      <c r="N3524" s="47"/>
    </row>
    <row r="3525" spans="4:14" s="20" customFormat="1" ht="13.5" hidden="1" x14ac:dyDescent="0.45">
      <c r="D3525" s="18"/>
      <c r="E3525" s="18"/>
      <c r="F3525" s="19"/>
      <c r="N3525" s="47"/>
    </row>
    <row r="3526" spans="4:14" s="20" customFormat="1" ht="13.5" hidden="1" x14ac:dyDescent="0.45">
      <c r="D3526" s="18"/>
      <c r="E3526" s="18"/>
      <c r="F3526" s="19"/>
      <c r="N3526" s="47"/>
    </row>
    <row r="3527" spans="4:14" s="20" customFormat="1" ht="13.5" hidden="1" x14ac:dyDescent="0.45">
      <c r="D3527" s="18"/>
      <c r="E3527" s="18"/>
      <c r="F3527" s="19"/>
      <c r="N3527" s="47"/>
    </row>
    <row r="3528" spans="4:14" s="20" customFormat="1" ht="13.5" hidden="1" x14ac:dyDescent="0.45">
      <c r="D3528" s="18"/>
      <c r="E3528" s="18"/>
      <c r="F3528" s="19"/>
      <c r="N3528" s="47"/>
    </row>
    <row r="3529" spans="4:14" s="20" customFormat="1" ht="13.5" hidden="1" x14ac:dyDescent="0.45">
      <c r="D3529" s="18"/>
      <c r="E3529" s="18"/>
      <c r="F3529" s="19"/>
      <c r="N3529" s="47"/>
    </row>
    <row r="3530" spans="4:14" s="20" customFormat="1" ht="13.5" hidden="1" x14ac:dyDescent="0.45">
      <c r="D3530" s="18"/>
      <c r="E3530" s="18"/>
      <c r="F3530" s="19"/>
      <c r="N3530" s="47"/>
    </row>
    <row r="3531" spans="4:14" s="20" customFormat="1" ht="13.5" hidden="1" x14ac:dyDescent="0.45">
      <c r="D3531" s="18"/>
      <c r="E3531" s="18"/>
      <c r="F3531" s="19"/>
      <c r="N3531" s="47"/>
    </row>
    <row r="3532" spans="4:14" s="20" customFormat="1" ht="13.5" hidden="1" x14ac:dyDescent="0.45">
      <c r="D3532" s="18"/>
      <c r="E3532" s="18"/>
      <c r="F3532" s="19"/>
      <c r="N3532" s="47"/>
    </row>
    <row r="3533" spans="4:14" s="20" customFormat="1" ht="13.5" hidden="1" x14ac:dyDescent="0.45">
      <c r="D3533" s="18"/>
      <c r="E3533" s="18"/>
      <c r="F3533" s="19"/>
      <c r="N3533" s="47"/>
    </row>
    <row r="3534" spans="4:14" s="20" customFormat="1" ht="13.5" hidden="1" x14ac:dyDescent="0.45">
      <c r="D3534" s="18"/>
      <c r="E3534" s="18"/>
      <c r="F3534" s="19"/>
      <c r="N3534" s="47"/>
    </row>
    <row r="3535" spans="4:14" s="20" customFormat="1" ht="13.5" hidden="1" x14ac:dyDescent="0.45">
      <c r="D3535" s="18"/>
      <c r="E3535" s="18"/>
      <c r="F3535" s="19"/>
      <c r="N3535" s="47"/>
    </row>
    <row r="3536" spans="4:14" s="20" customFormat="1" ht="13.5" hidden="1" x14ac:dyDescent="0.45">
      <c r="D3536" s="18"/>
      <c r="E3536" s="18"/>
      <c r="F3536" s="19"/>
      <c r="N3536" s="47"/>
    </row>
    <row r="3537" spans="4:14" s="20" customFormat="1" ht="13.5" hidden="1" x14ac:dyDescent="0.45">
      <c r="D3537" s="18"/>
      <c r="E3537" s="18"/>
      <c r="F3537" s="19"/>
      <c r="N3537" s="47"/>
    </row>
    <row r="3538" spans="4:14" s="20" customFormat="1" ht="13.5" hidden="1" x14ac:dyDescent="0.45">
      <c r="D3538" s="18"/>
      <c r="E3538" s="18"/>
      <c r="F3538" s="19"/>
      <c r="N3538" s="47"/>
    </row>
    <row r="3539" spans="4:14" s="20" customFormat="1" ht="13.5" hidden="1" x14ac:dyDescent="0.45">
      <c r="D3539" s="18"/>
      <c r="E3539" s="18"/>
      <c r="F3539" s="19"/>
      <c r="N3539" s="47"/>
    </row>
    <row r="3540" spans="4:14" s="20" customFormat="1" ht="13.5" hidden="1" x14ac:dyDescent="0.45">
      <c r="D3540" s="18"/>
      <c r="E3540" s="18"/>
      <c r="F3540" s="19"/>
      <c r="N3540" s="47"/>
    </row>
    <row r="3541" spans="4:14" s="20" customFormat="1" ht="13.5" hidden="1" x14ac:dyDescent="0.45">
      <c r="D3541" s="18"/>
      <c r="E3541" s="18"/>
      <c r="F3541" s="19"/>
      <c r="N3541" s="47"/>
    </row>
    <row r="3542" spans="4:14" s="20" customFormat="1" ht="13.5" hidden="1" x14ac:dyDescent="0.45">
      <c r="D3542" s="18"/>
      <c r="E3542" s="18"/>
      <c r="F3542" s="19"/>
      <c r="N3542" s="47"/>
    </row>
    <row r="3543" spans="4:14" s="20" customFormat="1" ht="13.5" hidden="1" x14ac:dyDescent="0.45">
      <c r="D3543" s="18"/>
      <c r="E3543" s="18"/>
      <c r="F3543" s="19"/>
      <c r="N3543" s="47"/>
    </row>
    <row r="3544" spans="4:14" s="20" customFormat="1" ht="13.5" hidden="1" x14ac:dyDescent="0.45">
      <c r="D3544" s="18"/>
      <c r="E3544" s="18"/>
      <c r="F3544" s="19"/>
      <c r="N3544" s="47"/>
    </row>
    <row r="3545" spans="4:14" s="20" customFormat="1" ht="13.5" hidden="1" x14ac:dyDescent="0.45">
      <c r="D3545" s="18"/>
      <c r="E3545" s="18"/>
      <c r="F3545" s="19"/>
      <c r="N3545" s="47"/>
    </row>
    <row r="3546" spans="4:14" s="20" customFormat="1" ht="13.5" hidden="1" x14ac:dyDescent="0.45">
      <c r="D3546" s="18"/>
      <c r="E3546" s="18"/>
      <c r="F3546" s="19"/>
      <c r="N3546" s="47"/>
    </row>
    <row r="3547" spans="4:14" s="20" customFormat="1" ht="13.5" hidden="1" x14ac:dyDescent="0.45">
      <c r="D3547" s="18"/>
      <c r="E3547" s="18"/>
      <c r="F3547" s="19"/>
      <c r="N3547" s="47"/>
    </row>
    <row r="3548" spans="4:14" s="20" customFormat="1" ht="13.5" hidden="1" x14ac:dyDescent="0.45">
      <c r="D3548" s="18"/>
      <c r="E3548" s="18"/>
      <c r="F3548" s="19"/>
      <c r="N3548" s="47"/>
    </row>
    <row r="3549" spans="4:14" s="20" customFormat="1" ht="13.5" hidden="1" x14ac:dyDescent="0.45">
      <c r="D3549" s="18"/>
      <c r="E3549" s="18"/>
      <c r="F3549" s="19"/>
      <c r="N3549" s="47"/>
    </row>
    <row r="3550" spans="4:14" s="20" customFormat="1" ht="13.5" hidden="1" x14ac:dyDescent="0.45">
      <c r="D3550" s="18"/>
      <c r="E3550" s="18"/>
      <c r="F3550" s="19"/>
      <c r="N3550" s="47"/>
    </row>
    <row r="3551" spans="4:14" s="20" customFormat="1" ht="13.5" hidden="1" x14ac:dyDescent="0.45">
      <c r="D3551" s="18"/>
      <c r="E3551" s="18"/>
      <c r="F3551" s="19"/>
      <c r="N3551" s="47"/>
    </row>
    <row r="3552" spans="4:14" s="20" customFormat="1" ht="13.5" hidden="1" x14ac:dyDescent="0.45">
      <c r="D3552" s="18"/>
      <c r="E3552" s="18"/>
      <c r="F3552" s="19"/>
      <c r="N3552" s="47"/>
    </row>
    <row r="3553" spans="4:14" s="20" customFormat="1" ht="13.5" hidden="1" x14ac:dyDescent="0.45">
      <c r="D3553" s="18"/>
      <c r="E3553" s="18"/>
      <c r="F3553" s="19"/>
      <c r="N3553" s="47"/>
    </row>
    <row r="3554" spans="4:14" s="20" customFormat="1" ht="13.5" hidden="1" x14ac:dyDescent="0.45">
      <c r="D3554" s="18"/>
      <c r="E3554" s="18"/>
      <c r="F3554" s="19"/>
      <c r="N3554" s="47"/>
    </row>
    <row r="3555" spans="4:14" s="20" customFormat="1" ht="13.5" hidden="1" x14ac:dyDescent="0.45">
      <c r="D3555" s="18"/>
      <c r="E3555" s="18"/>
      <c r="F3555" s="19"/>
      <c r="N3555" s="47"/>
    </row>
    <row r="3556" spans="4:14" s="20" customFormat="1" ht="13.5" hidden="1" x14ac:dyDescent="0.45">
      <c r="D3556" s="18"/>
      <c r="E3556" s="18"/>
      <c r="F3556" s="19"/>
      <c r="N3556" s="47"/>
    </row>
    <row r="3557" spans="4:14" s="20" customFormat="1" ht="13.5" hidden="1" x14ac:dyDescent="0.45">
      <c r="D3557" s="18"/>
      <c r="E3557" s="18"/>
      <c r="F3557" s="19"/>
      <c r="N3557" s="47"/>
    </row>
    <row r="3558" spans="4:14" s="20" customFormat="1" ht="13.5" hidden="1" x14ac:dyDescent="0.45">
      <c r="D3558" s="18"/>
      <c r="E3558" s="18"/>
      <c r="F3558" s="19"/>
      <c r="N3558" s="47"/>
    </row>
    <row r="3559" spans="4:14" s="20" customFormat="1" ht="13.5" hidden="1" x14ac:dyDescent="0.45">
      <c r="D3559" s="18"/>
      <c r="E3559" s="18"/>
      <c r="F3559" s="19"/>
      <c r="N3559" s="47"/>
    </row>
    <row r="3560" spans="4:14" s="20" customFormat="1" ht="13.5" hidden="1" x14ac:dyDescent="0.45">
      <c r="D3560" s="18"/>
      <c r="E3560" s="18"/>
      <c r="F3560" s="19"/>
      <c r="N3560" s="47"/>
    </row>
    <row r="3561" spans="4:14" s="20" customFormat="1" ht="13.5" hidden="1" x14ac:dyDescent="0.45">
      <c r="D3561" s="18"/>
      <c r="E3561" s="18"/>
      <c r="F3561" s="19"/>
      <c r="N3561" s="47"/>
    </row>
    <row r="3562" spans="4:14" s="20" customFormat="1" ht="13.5" hidden="1" x14ac:dyDescent="0.45">
      <c r="D3562" s="18"/>
      <c r="E3562" s="18"/>
      <c r="F3562" s="19"/>
      <c r="N3562" s="47"/>
    </row>
    <row r="3563" spans="4:14" s="20" customFormat="1" ht="13.5" hidden="1" x14ac:dyDescent="0.45">
      <c r="D3563" s="18"/>
      <c r="E3563" s="18"/>
      <c r="F3563" s="19"/>
      <c r="N3563" s="47"/>
    </row>
    <row r="3564" spans="4:14" s="20" customFormat="1" ht="13.5" hidden="1" x14ac:dyDescent="0.45">
      <c r="D3564" s="18"/>
      <c r="E3564" s="18"/>
      <c r="F3564" s="19"/>
      <c r="N3564" s="47"/>
    </row>
    <row r="3565" spans="4:14" s="20" customFormat="1" ht="13.5" hidden="1" x14ac:dyDescent="0.45">
      <c r="D3565" s="18"/>
      <c r="E3565" s="18"/>
      <c r="F3565" s="19"/>
      <c r="N3565" s="47"/>
    </row>
    <row r="3566" spans="4:14" s="20" customFormat="1" ht="13.5" hidden="1" x14ac:dyDescent="0.45">
      <c r="D3566" s="18"/>
      <c r="E3566" s="18"/>
      <c r="F3566" s="19"/>
      <c r="N3566" s="47"/>
    </row>
    <row r="3567" spans="4:14" s="20" customFormat="1" ht="13.5" hidden="1" x14ac:dyDescent="0.45">
      <c r="D3567" s="18"/>
      <c r="E3567" s="18"/>
      <c r="F3567" s="19"/>
      <c r="N3567" s="47"/>
    </row>
    <row r="3568" spans="4:14" s="20" customFormat="1" ht="13.5" hidden="1" x14ac:dyDescent="0.45">
      <c r="D3568" s="18"/>
      <c r="E3568" s="18"/>
      <c r="F3568" s="19"/>
      <c r="N3568" s="47"/>
    </row>
    <row r="3569" spans="4:14" s="20" customFormat="1" ht="13.5" hidden="1" x14ac:dyDescent="0.45">
      <c r="D3569" s="18"/>
      <c r="E3569" s="18"/>
      <c r="F3569" s="19"/>
      <c r="N3569" s="47"/>
    </row>
    <row r="3570" spans="4:14" s="20" customFormat="1" ht="13.5" hidden="1" x14ac:dyDescent="0.45">
      <c r="D3570" s="18"/>
      <c r="E3570" s="18"/>
      <c r="F3570" s="19"/>
      <c r="N3570" s="47"/>
    </row>
    <row r="3571" spans="4:14" s="20" customFormat="1" ht="13.5" hidden="1" x14ac:dyDescent="0.45">
      <c r="D3571" s="18"/>
      <c r="E3571" s="18"/>
      <c r="F3571" s="19"/>
      <c r="N3571" s="47"/>
    </row>
    <row r="3572" spans="4:14" s="20" customFormat="1" ht="13.5" hidden="1" x14ac:dyDescent="0.45">
      <c r="D3572" s="18"/>
      <c r="E3572" s="18"/>
      <c r="F3572" s="19"/>
      <c r="N3572" s="47"/>
    </row>
    <row r="3573" spans="4:14" s="20" customFormat="1" ht="13.5" hidden="1" x14ac:dyDescent="0.45">
      <c r="D3573" s="18"/>
      <c r="E3573" s="18"/>
      <c r="F3573" s="19"/>
      <c r="N3573" s="47"/>
    </row>
    <row r="3574" spans="4:14" s="20" customFormat="1" ht="13.5" hidden="1" x14ac:dyDescent="0.45">
      <c r="D3574" s="18"/>
      <c r="E3574" s="18"/>
      <c r="F3574" s="19"/>
      <c r="N3574" s="47"/>
    </row>
    <row r="3575" spans="4:14" s="20" customFormat="1" ht="13.5" hidden="1" x14ac:dyDescent="0.45">
      <c r="D3575" s="18"/>
      <c r="E3575" s="18"/>
      <c r="F3575" s="19"/>
      <c r="N3575" s="47"/>
    </row>
    <row r="3576" spans="4:14" s="20" customFormat="1" ht="13.5" hidden="1" x14ac:dyDescent="0.45">
      <c r="D3576" s="18"/>
      <c r="E3576" s="18"/>
      <c r="F3576" s="19"/>
      <c r="N3576" s="47"/>
    </row>
    <row r="3577" spans="4:14" s="20" customFormat="1" ht="13.5" hidden="1" x14ac:dyDescent="0.45">
      <c r="D3577" s="18"/>
      <c r="E3577" s="18"/>
      <c r="F3577" s="19"/>
      <c r="N3577" s="47"/>
    </row>
    <row r="3578" spans="4:14" s="20" customFormat="1" ht="13.5" hidden="1" x14ac:dyDescent="0.45">
      <c r="D3578" s="18"/>
      <c r="E3578" s="18"/>
      <c r="F3578" s="19"/>
      <c r="N3578" s="47"/>
    </row>
    <row r="3579" spans="4:14" s="20" customFormat="1" ht="13.5" hidden="1" x14ac:dyDescent="0.45">
      <c r="D3579" s="18"/>
      <c r="E3579" s="18"/>
      <c r="F3579" s="19"/>
      <c r="N3579" s="47"/>
    </row>
    <row r="3580" spans="4:14" s="20" customFormat="1" ht="13.5" hidden="1" x14ac:dyDescent="0.45">
      <c r="D3580" s="18"/>
      <c r="E3580" s="18"/>
      <c r="F3580" s="19"/>
      <c r="N3580" s="47"/>
    </row>
    <row r="3581" spans="4:14" s="20" customFormat="1" ht="13.5" hidden="1" x14ac:dyDescent="0.45">
      <c r="D3581" s="18"/>
      <c r="E3581" s="18"/>
      <c r="F3581" s="19"/>
      <c r="N3581" s="47"/>
    </row>
    <row r="3582" spans="4:14" s="20" customFormat="1" ht="13.5" hidden="1" x14ac:dyDescent="0.45">
      <c r="D3582" s="18"/>
      <c r="E3582" s="18"/>
      <c r="F3582" s="19"/>
      <c r="N3582" s="47"/>
    </row>
    <row r="3583" spans="4:14" s="20" customFormat="1" ht="13.5" hidden="1" x14ac:dyDescent="0.45">
      <c r="D3583" s="18"/>
      <c r="E3583" s="18"/>
      <c r="F3583" s="19"/>
      <c r="N3583" s="47"/>
    </row>
    <row r="3584" spans="4:14" s="20" customFormat="1" ht="13.5" hidden="1" x14ac:dyDescent="0.45">
      <c r="D3584" s="18"/>
      <c r="E3584" s="18"/>
      <c r="F3584" s="19"/>
      <c r="N3584" s="47"/>
    </row>
    <row r="3585" spans="4:14" s="20" customFormat="1" ht="13.5" hidden="1" x14ac:dyDescent="0.45">
      <c r="D3585" s="18"/>
      <c r="E3585" s="18"/>
      <c r="F3585" s="19"/>
      <c r="N3585" s="47"/>
    </row>
    <row r="3586" spans="4:14" s="20" customFormat="1" ht="13.5" hidden="1" x14ac:dyDescent="0.45">
      <c r="D3586" s="18"/>
      <c r="E3586" s="18"/>
      <c r="F3586" s="19"/>
      <c r="N3586" s="47"/>
    </row>
    <row r="3587" spans="4:14" s="20" customFormat="1" ht="13.5" hidden="1" x14ac:dyDescent="0.45">
      <c r="D3587" s="18"/>
      <c r="E3587" s="18"/>
      <c r="F3587" s="19"/>
      <c r="N3587" s="47"/>
    </row>
    <row r="3588" spans="4:14" s="20" customFormat="1" ht="13.5" hidden="1" x14ac:dyDescent="0.45">
      <c r="D3588" s="18"/>
      <c r="E3588" s="18"/>
      <c r="F3588" s="19"/>
      <c r="N3588" s="47"/>
    </row>
    <row r="3589" spans="4:14" s="20" customFormat="1" ht="13.5" hidden="1" x14ac:dyDescent="0.45">
      <c r="D3589" s="18"/>
      <c r="E3589" s="18"/>
      <c r="F3589" s="19"/>
      <c r="N3589" s="47"/>
    </row>
    <row r="3590" spans="4:14" s="20" customFormat="1" ht="13.5" hidden="1" x14ac:dyDescent="0.45">
      <c r="D3590" s="18"/>
      <c r="E3590" s="18"/>
      <c r="F3590" s="19"/>
      <c r="N3590" s="47"/>
    </row>
    <row r="3591" spans="4:14" s="20" customFormat="1" ht="13.5" hidden="1" x14ac:dyDescent="0.45">
      <c r="D3591" s="18"/>
      <c r="E3591" s="18"/>
      <c r="F3591" s="19"/>
      <c r="N3591" s="47"/>
    </row>
    <row r="3592" spans="4:14" s="20" customFormat="1" ht="13.5" hidden="1" x14ac:dyDescent="0.45">
      <c r="D3592" s="18"/>
      <c r="E3592" s="18"/>
      <c r="F3592" s="19"/>
      <c r="N3592" s="47"/>
    </row>
    <row r="3593" spans="4:14" s="20" customFormat="1" ht="13.5" hidden="1" x14ac:dyDescent="0.45">
      <c r="D3593" s="18"/>
      <c r="E3593" s="18"/>
      <c r="F3593" s="19"/>
      <c r="N3593" s="47"/>
    </row>
    <row r="3594" spans="4:14" s="20" customFormat="1" ht="13.5" hidden="1" x14ac:dyDescent="0.45">
      <c r="D3594" s="18"/>
      <c r="E3594" s="18"/>
      <c r="F3594" s="19"/>
      <c r="N3594" s="47"/>
    </row>
    <row r="3595" spans="4:14" s="20" customFormat="1" ht="13.5" hidden="1" x14ac:dyDescent="0.45">
      <c r="D3595" s="18"/>
      <c r="E3595" s="18"/>
      <c r="F3595" s="19"/>
      <c r="N3595" s="47"/>
    </row>
    <row r="3596" spans="4:14" s="20" customFormat="1" ht="13.5" hidden="1" x14ac:dyDescent="0.45">
      <c r="D3596" s="18"/>
      <c r="E3596" s="18"/>
      <c r="F3596" s="19"/>
      <c r="N3596" s="47"/>
    </row>
    <row r="3597" spans="4:14" s="20" customFormat="1" ht="13.5" hidden="1" x14ac:dyDescent="0.45">
      <c r="D3597" s="18"/>
      <c r="E3597" s="18"/>
      <c r="F3597" s="19"/>
      <c r="N3597" s="47"/>
    </row>
    <row r="3598" spans="4:14" s="20" customFormat="1" ht="13.5" hidden="1" x14ac:dyDescent="0.45">
      <c r="D3598" s="18"/>
      <c r="E3598" s="18"/>
      <c r="F3598" s="19"/>
      <c r="N3598" s="47"/>
    </row>
    <row r="3599" spans="4:14" s="20" customFormat="1" ht="13.5" hidden="1" x14ac:dyDescent="0.45">
      <c r="D3599" s="18"/>
      <c r="E3599" s="18"/>
      <c r="F3599" s="19"/>
      <c r="N3599" s="47"/>
    </row>
    <row r="3600" spans="4:14" s="20" customFormat="1" ht="13.5" hidden="1" x14ac:dyDescent="0.45">
      <c r="D3600" s="18"/>
      <c r="E3600" s="18"/>
      <c r="F3600" s="19"/>
      <c r="N3600" s="47"/>
    </row>
    <row r="3601" spans="4:14" s="20" customFormat="1" ht="13.5" hidden="1" x14ac:dyDescent="0.45">
      <c r="D3601" s="18"/>
      <c r="E3601" s="18"/>
      <c r="F3601" s="19"/>
      <c r="N3601" s="47"/>
    </row>
    <row r="3602" spans="4:14" s="20" customFormat="1" ht="13.5" hidden="1" x14ac:dyDescent="0.45">
      <c r="D3602" s="18"/>
      <c r="E3602" s="18"/>
      <c r="F3602" s="19"/>
      <c r="N3602" s="47"/>
    </row>
    <row r="3603" spans="4:14" s="20" customFormat="1" ht="13.5" hidden="1" x14ac:dyDescent="0.45">
      <c r="D3603" s="18"/>
      <c r="E3603" s="18"/>
      <c r="F3603" s="19"/>
      <c r="N3603" s="47"/>
    </row>
    <row r="3604" spans="4:14" s="20" customFormat="1" ht="13.5" hidden="1" x14ac:dyDescent="0.45">
      <c r="D3604" s="18"/>
      <c r="E3604" s="18"/>
      <c r="F3604" s="19"/>
      <c r="N3604" s="47"/>
    </row>
    <row r="3605" spans="4:14" s="20" customFormat="1" ht="13.5" hidden="1" x14ac:dyDescent="0.45">
      <c r="D3605" s="18"/>
      <c r="E3605" s="18"/>
      <c r="F3605" s="19"/>
      <c r="N3605" s="47"/>
    </row>
    <row r="3606" spans="4:14" s="20" customFormat="1" ht="13.5" hidden="1" x14ac:dyDescent="0.45">
      <c r="D3606" s="18"/>
      <c r="E3606" s="18"/>
      <c r="F3606" s="19"/>
      <c r="N3606" s="47"/>
    </row>
    <row r="3607" spans="4:14" s="20" customFormat="1" ht="13.5" hidden="1" x14ac:dyDescent="0.45">
      <c r="D3607" s="18"/>
      <c r="E3607" s="18"/>
      <c r="F3607" s="19"/>
      <c r="N3607" s="47"/>
    </row>
    <row r="3608" spans="4:14" s="20" customFormat="1" ht="13.5" hidden="1" x14ac:dyDescent="0.45">
      <c r="D3608" s="18"/>
      <c r="E3608" s="18"/>
      <c r="F3608" s="19"/>
      <c r="N3608" s="47"/>
    </row>
    <row r="3609" spans="4:14" s="20" customFormat="1" ht="13.5" hidden="1" x14ac:dyDescent="0.45">
      <c r="D3609" s="18"/>
      <c r="E3609" s="18"/>
      <c r="F3609" s="19"/>
      <c r="N3609" s="47"/>
    </row>
    <row r="3610" spans="4:14" s="20" customFormat="1" ht="13.5" hidden="1" x14ac:dyDescent="0.45">
      <c r="D3610" s="18"/>
      <c r="E3610" s="18"/>
      <c r="F3610" s="19"/>
      <c r="N3610" s="47"/>
    </row>
    <row r="3611" spans="4:14" s="20" customFormat="1" ht="13.5" hidden="1" x14ac:dyDescent="0.45">
      <c r="D3611" s="18"/>
      <c r="E3611" s="18"/>
      <c r="F3611" s="19"/>
      <c r="N3611" s="47"/>
    </row>
    <row r="3612" spans="4:14" s="20" customFormat="1" ht="13.5" hidden="1" x14ac:dyDescent="0.45">
      <c r="D3612" s="18"/>
      <c r="E3612" s="18"/>
      <c r="F3612" s="19"/>
      <c r="N3612" s="47"/>
    </row>
    <row r="3613" spans="4:14" s="20" customFormat="1" ht="13.5" hidden="1" x14ac:dyDescent="0.45">
      <c r="D3613" s="18"/>
      <c r="E3613" s="18"/>
      <c r="F3613" s="19"/>
      <c r="N3613" s="47"/>
    </row>
    <row r="3614" spans="4:14" s="20" customFormat="1" ht="13.5" hidden="1" x14ac:dyDescent="0.45">
      <c r="D3614" s="18"/>
      <c r="E3614" s="18"/>
      <c r="F3614" s="19"/>
      <c r="N3614" s="47"/>
    </row>
    <row r="3615" spans="4:14" s="20" customFormat="1" ht="13.5" hidden="1" x14ac:dyDescent="0.45">
      <c r="D3615" s="18"/>
      <c r="E3615" s="18"/>
      <c r="F3615" s="19"/>
      <c r="N3615" s="47"/>
    </row>
    <row r="3616" spans="4:14" s="20" customFormat="1" ht="13.5" hidden="1" x14ac:dyDescent="0.45">
      <c r="D3616" s="18"/>
      <c r="E3616" s="18"/>
      <c r="F3616" s="19"/>
      <c r="N3616" s="47"/>
    </row>
    <row r="3617" spans="4:14" s="20" customFormat="1" ht="13.5" hidden="1" x14ac:dyDescent="0.45">
      <c r="D3617" s="18"/>
      <c r="E3617" s="18"/>
      <c r="F3617" s="19"/>
      <c r="N3617" s="47"/>
    </row>
    <row r="3618" spans="4:14" s="20" customFormat="1" ht="13.5" hidden="1" x14ac:dyDescent="0.45">
      <c r="D3618" s="18"/>
      <c r="E3618" s="18"/>
      <c r="F3618" s="19"/>
      <c r="N3618" s="47"/>
    </row>
    <row r="3619" spans="4:14" s="20" customFormat="1" ht="13.5" hidden="1" x14ac:dyDescent="0.45">
      <c r="D3619" s="18"/>
      <c r="E3619" s="18"/>
      <c r="F3619" s="19"/>
      <c r="N3619" s="47"/>
    </row>
    <row r="3620" spans="4:14" s="20" customFormat="1" ht="13.5" hidden="1" x14ac:dyDescent="0.45">
      <c r="D3620" s="18"/>
      <c r="E3620" s="18"/>
      <c r="F3620" s="19"/>
      <c r="N3620" s="47"/>
    </row>
    <row r="3621" spans="4:14" s="20" customFormat="1" ht="13.5" hidden="1" x14ac:dyDescent="0.45">
      <c r="D3621" s="18"/>
      <c r="E3621" s="18"/>
      <c r="F3621" s="19"/>
      <c r="N3621" s="47"/>
    </row>
    <row r="3622" spans="4:14" s="20" customFormat="1" ht="13.5" hidden="1" x14ac:dyDescent="0.45">
      <c r="D3622" s="18"/>
      <c r="E3622" s="18"/>
      <c r="F3622" s="19"/>
      <c r="N3622" s="47"/>
    </row>
    <row r="3623" spans="4:14" s="20" customFormat="1" ht="13.5" hidden="1" x14ac:dyDescent="0.45">
      <c r="D3623" s="18"/>
      <c r="E3623" s="18"/>
      <c r="F3623" s="19"/>
      <c r="N3623" s="47"/>
    </row>
    <row r="3624" spans="4:14" s="20" customFormat="1" ht="13.5" hidden="1" x14ac:dyDescent="0.45">
      <c r="D3624" s="18"/>
      <c r="E3624" s="18"/>
      <c r="F3624" s="19"/>
      <c r="N3624" s="47"/>
    </row>
    <row r="3625" spans="4:14" s="20" customFormat="1" ht="13.5" hidden="1" x14ac:dyDescent="0.45">
      <c r="D3625" s="18"/>
      <c r="E3625" s="18"/>
      <c r="F3625" s="19"/>
      <c r="N3625" s="47"/>
    </row>
    <row r="3626" spans="4:14" s="20" customFormat="1" ht="13.5" hidden="1" x14ac:dyDescent="0.45">
      <c r="D3626" s="18"/>
      <c r="E3626" s="18"/>
      <c r="F3626" s="19"/>
      <c r="N3626" s="47"/>
    </row>
    <row r="3627" spans="4:14" s="20" customFormat="1" ht="13.5" hidden="1" x14ac:dyDescent="0.45">
      <c r="D3627" s="18"/>
      <c r="E3627" s="18"/>
      <c r="F3627" s="19"/>
      <c r="N3627" s="47"/>
    </row>
    <row r="3628" spans="4:14" s="20" customFormat="1" ht="13.5" hidden="1" x14ac:dyDescent="0.45">
      <c r="D3628" s="18"/>
      <c r="E3628" s="18"/>
      <c r="F3628" s="19"/>
      <c r="N3628" s="47"/>
    </row>
    <row r="3629" spans="4:14" s="20" customFormat="1" ht="13.5" hidden="1" x14ac:dyDescent="0.45">
      <c r="D3629" s="18"/>
      <c r="E3629" s="18"/>
      <c r="F3629" s="19"/>
      <c r="N3629" s="47"/>
    </row>
    <row r="3630" spans="4:14" s="20" customFormat="1" ht="13.5" hidden="1" x14ac:dyDescent="0.45">
      <c r="D3630" s="18"/>
      <c r="E3630" s="18"/>
      <c r="F3630" s="19"/>
      <c r="N3630" s="47"/>
    </row>
    <row r="3631" spans="4:14" s="20" customFormat="1" ht="13.5" hidden="1" x14ac:dyDescent="0.45">
      <c r="D3631" s="18"/>
      <c r="E3631" s="18"/>
      <c r="F3631" s="19"/>
      <c r="N3631" s="47"/>
    </row>
    <row r="3632" spans="4:14" s="20" customFormat="1" ht="13.5" hidden="1" x14ac:dyDescent="0.45">
      <c r="D3632" s="18"/>
      <c r="E3632" s="18"/>
      <c r="F3632" s="19"/>
      <c r="N3632" s="47"/>
    </row>
    <row r="3633" spans="4:14" s="20" customFormat="1" ht="13.5" hidden="1" x14ac:dyDescent="0.45">
      <c r="D3633" s="18"/>
      <c r="E3633" s="18"/>
      <c r="F3633" s="19"/>
      <c r="N3633" s="47"/>
    </row>
    <row r="3634" spans="4:14" s="20" customFormat="1" ht="13.5" hidden="1" x14ac:dyDescent="0.45">
      <c r="D3634" s="18"/>
      <c r="E3634" s="18"/>
      <c r="F3634" s="19"/>
      <c r="N3634" s="47"/>
    </row>
    <row r="3635" spans="4:14" s="20" customFormat="1" ht="13.5" hidden="1" x14ac:dyDescent="0.45">
      <c r="D3635" s="18"/>
      <c r="E3635" s="18"/>
      <c r="F3635" s="19"/>
      <c r="N3635" s="47"/>
    </row>
    <row r="3636" spans="4:14" s="20" customFormat="1" ht="13.5" hidden="1" x14ac:dyDescent="0.45">
      <c r="D3636" s="18"/>
      <c r="E3636" s="18"/>
      <c r="F3636" s="19"/>
      <c r="N3636" s="47"/>
    </row>
    <row r="3637" spans="4:14" s="20" customFormat="1" ht="13.5" hidden="1" x14ac:dyDescent="0.45">
      <c r="D3637" s="18"/>
      <c r="E3637" s="18"/>
      <c r="F3637" s="19"/>
      <c r="N3637" s="47"/>
    </row>
    <row r="3638" spans="4:14" s="20" customFormat="1" ht="13.5" hidden="1" x14ac:dyDescent="0.45">
      <c r="D3638" s="18"/>
      <c r="E3638" s="18"/>
      <c r="F3638" s="19"/>
      <c r="N3638" s="47"/>
    </row>
    <row r="3639" spans="4:14" s="20" customFormat="1" ht="13.5" hidden="1" x14ac:dyDescent="0.45">
      <c r="D3639" s="18"/>
      <c r="E3639" s="18"/>
      <c r="F3639" s="19"/>
      <c r="N3639" s="47"/>
    </row>
    <row r="3640" spans="4:14" s="20" customFormat="1" ht="13.5" hidden="1" x14ac:dyDescent="0.45">
      <c r="D3640" s="18"/>
      <c r="E3640" s="18"/>
      <c r="F3640" s="19"/>
      <c r="N3640" s="47"/>
    </row>
    <row r="3641" spans="4:14" s="20" customFormat="1" ht="13.5" hidden="1" x14ac:dyDescent="0.45">
      <c r="D3641" s="18"/>
      <c r="E3641" s="18"/>
      <c r="F3641" s="19"/>
      <c r="N3641" s="47"/>
    </row>
    <row r="3642" spans="4:14" s="20" customFormat="1" ht="13.5" hidden="1" x14ac:dyDescent="0.45">
      <c r="D3642" s="18"/>
      <c r="E3642" s="18"/>
      <c r="F3642" s="19"/>
      <c r="N3642" s="47"/>
    </row>
    <row r="3643" spans="4:14" s="20" customFormat="1" ht="13.5" hidden="1" x14ac:dyDescent="0.45">
      <c r="D3643" s="18"/>
      <c r="E3643" s="18"/>
      <c r="F3643" s="19"/>
      <c r="N3643" s="47"/>
    </row>
    <row r="3644" spans="4:14" s="20" customFormat="1" ht="13.5" hidden="1" x14ac:dyDescent="0.45">
      <c r="D3644" s="18"/>
      <c r="E3644" s="18"/>
      <c r="F3644" s="19"/>
      <c r="N3644" s="47"/>
    </row>
    <row r="3645" spans="4:14" s="20" customFormat="1" ht="13.5" hidden="1" x14ac:dyDescent="0.45">
      <c r="D3645" s="18"/>
      <c r="E3645" s="18"/>
      <c r="F3645" s="19"/>
      <c r="N3645" s="47"/>
    </row>
    <row r="3646" spans="4:14" s="20" customFormat="1" ht="13.5" hidden="1" x14ac:dyDescent="0.45">
      <c r="D3646" s="18"/>
      <c r="E3646" s="18"/>
      <c r="F3646" s="19"/>
      <c r="N3646" s="47"/>
    </row>
    <row r="3647" spans="4:14" s="20" customFormat="1" ht="13.5" hidden="1" x14ac:dyDescent="0.45">
      <c r="D3647" s="18"/>
      <c r="E3647" s="18"/>
      <c r="F3647" s="19"/>
      <c r="N3647" s="47"/>
    </row>
    <row r="3648" spans="4:14" s="20" customFormat="1" ht="13.5" hidden="1" x14ac:dyDescent="0.45">
      <c r="D3648" s="18"/>
      <c r="E3648" s="18"/>
      <c r="F3648" s="19"/>
      <c r="N3648" s="47"/>
    </row>
    <row r="3649" spans="4:14" s="20" customFormat="1" ht="13.5" hidden="1" x14ac:dyDescent="0.45">
      <c r="D3649" s="18"/>
      <c r="E3649" s="18"/>
      <c r="F3649" s="19"/>
      <c r="N3649" s="47"/>
    </row>
    <row r="3650" spans="4:14" s="20" customFormat="1" ht="13.5" hidden="1" x14ac:dyDescent="0.45">
      <c r="D3650" s="18"/>
      <c r="E3650" s="18"/>
      <c r="F3650" s="19"/>
      <c r="N3650" s="47"/>
    </row>
    <row r="3651" spans="4:14" s="20" customFormat="1" ht="13.5" hidden="1" x14ac:dyDescent="0.45">
      <c r="D3651" s="18"/>
      <c r="E3651" s="18"/>
      <c r="F3651" s="19"/>
      <c r="N3651" s="47"/>
    </row>
    <row r="3652" spans="4:14" s="20" customFormat="1" ht="13.5" hidden="1" x14ac:dyDescent="0.45">
      <c r="D3652" s="18"/>
      <c r="E3652" s="18"/>
      <c r="F3652" s="19"/>
      <c r="N3652" s="47"/>
    </row>
    <row r="3653" spans="4:14" s="20" customFormat="1" ht="13.5" hidden="1" x14ac:dyDescent="0.45">
      <c r="D3653" s="18"/>
      <c r="E3653" s="18"/>
      <c r="F3653" s="19"/>
      <c r="N3653" s="47"/>
    </row>
    <row r="3654" spans="4:14" s="20" customFormat="1" ht="13.5" hidden="1" x14ac:dyDescent="0.45">
      <c r="D3654" s="18"/>
      <c r="E3654" s="18"/>
      <c r="F3654" s="19"/>
      <c r="N3654" s="47"/>
    </row>
    <row r="3655" spans="4:14" s="20" customFormat="1" ht="13.5" hidden="1" x14ac:dyDescent="0.45">
      <c r="D3655" s="18"/>
      <c r="E3655" s="18"/>
      <c r="F3655" s="19"/>
      <c r="N3655" s="47"/>
    </row>
    <row r="3656" spans="4:14" s="20" customFormat="1" ht="13.5" hidden="1" x14ac:dyDescent="0.45">
      <c r="D3656" s="18"/>
      <c r="E3656" s="18"/>
      <c r="F3656" s="19"/>
      <c r="N3656" s="47"/>
    </row>
    <row r="3657" spans="4:14" s="20" customFormat="1" ht="13.5" hidden="1" x14ac:dyDescent="0.45">
      <c r="D3657" s="18"/>
      <c r="E3657" s="18"/>
      <c r="F3657" s="19"/>
      <c r="N3657" s="47"/>
    </row>
    <row r="3658" spans="4:14" s="20" customFormat="1" ht="13.5" hidden="1" x14ac:dyDescent="0.45">
      <c r="D3658" s="18"/>
      <c r="E3658" s="18"/>
      <c r="F3658" s="19"/>
      <c r="N3658" s="47"/>
    </row>
    <row r="3659" spans="4:14" s="20" customFormat="1" ht="13.5" hidden="1" x14ac:dyDescent="0.45">
      <c r="D3659" s="18"/>
      <c r="E3659" s="18"/>
      <c r="F3659" s="19"/>
      <c r="N3659" s="47"/>
    </row>
    <row r="3660" spans="4:14" s="20" customFormat="1" ht="13.5" hidden="1" x14ac:dyDescent="0.45">
      <c r="D3660" s="18"/>
      <c r="E3660" s="18"/>
      <c r="F3660" s="19"/>
      <c r="N3660" s="47"/>
    </row>
    <row r="3661" spans="4:14" s="20" customFormat="1" ht="13.5" hidden="1" x14ac:dyDescent="0.45">
      <c r="D3661" s="18"/>
      <c r="E3661" s="18"/>
      <c r="F3661" s="19"/>
      <c r="N3661" s="47"/>
    </row>
    <row r="3662" spans="4:14" s="20" customFormat="1" ht="13.5" hidden="1" x14ac:dyDescent="0.45">
      <c r="D3662" s="18"/>
      <c r="E3662" s="18"/>
      <c r="F3662" s="19"/>
      <c r="N3662" s="47"/>
    </row>
    <row r="3663" spans="4:14" s="20" customFormat="1" ht="13.5" hidden="1" x14ac:dyDescent="0.45">
      <c r="D3663" s="18"/>
      <c r="E3663" s="18"/>
      <c r="F3663" s="19"/>
      <c r="N3663" s="47"/>
    </row>
    <row r="3664" spans="4:14" s="20" customFormat="1" ht="13.5" hidden="1" x14ac:dyDescent="0.45">
      <c r="D3664" s="18"/>
      <c r="E3664" s="18"/>
      <c r="F3664" s="19"/>
      <c r="N3664" s="47"/>
    </row>
    <row r="3665" spans="4:14" s="20" customFormat="1" ht="13.5" hidden="1" x14ac:dyDescent="0.45">
      <c r="D3665" s="18"/>
      <c r="E3665" s="18"/>
      <c r="F3665" s="19"/>
      <c r="N3665" s="47"/>
    </row>
    <row r="3666" spans="4:14" s="20" customFormat="1" ht="13.5" hidden="1" x14ac:dyDescent="0.45">
      <c r="D3666" s="18"/>
      <c r="E3666" s="18"/>
      <c r="F3666" s="19"/>
      <c r="N3666" s="47"/>
    </row>
    <row r="3667" spans="4:14" s="20" customFormat="1" ht="13.5" hidden="1" x14ac:dyDescent="0.45">
      <c r="D3667" s="18"/>
      <c r="E3667" s="18"/>
      <c r="F3667" s="19"/>
      <c r="N3667" s="47"/>
    </row>
    <row r="3668" spans="4:14" s="20" customFormat="1" ht="13.5" hidden="1" x14ac:dyDescent="0.45">
      <c r="D3668" s="18"/>
      <c r="E3668" s="18"/>
      <c r="F3668" s="19"/>
      <c r="N3668" s="47"/>
    </row>
    <row r="3669" spans="4:14" s="20" customFormat="1" ht="13.5" hidden="1" x14ac:dyDescent="0.45">
      <c r="D3669" s="18"/>
      <c r="E3669" s="18"/>
      <c r="F3669" s="19"/>
      <c r="N3669" s="47"/>
    </row>
    <row r="3670" spans="4:14" s="20" customFormat="1" ht="13.5" hidden="1" x14ac:dyDescent="0.45">
      <c r="D3670" s="18"/>
      <c r="E3670" s="18"/>
      <c r="F3670" s="19"/>
      <c r="N3670" s="47"/>
    </row>
    <row r="3671" spans="4:14" s="20" customFormat="1" ht="13.5" hidden="1" x14ac:dyDescent="0.45">
      <c r="D3671" s="18"/>
      <c r="E3671" s="18"/>
      <c r="F3671" s="19"/>
      <c r="N3671" s="47"/>
    </row>
    <row r="3672" spans="4:14" s="20" customFormat="1" ht="13.5" hidden="1" x14ac:dyDescent="0.45">
      <c r="D3672" s="18"/>
      <c r="E3672" s="18"/>
      <c r="F3672" s="19"/>
      <c r="N3672" s="47"/>
    </row>
    <row r="3673" spans="4:14" s="20" customFormat="1" ht="13.5" hidden="1" x14ac:dyDescent="0.45">
      <c r="D3673" s="18"/>
      <c r="E3673" s="18"/>
      <c r="F3673" s="19"/>
      <c r="N3673" s="47"/>
    </row>
    <row r="3674" spans="4:14" s="20" customFormat="1" ht="13.5" hidden="1" x14ac:dyDescent="0.45">
      <c r="D3674" s="18"/>
      <c r="E3674" s="18"/>
      <c r="F3674" s="19"/>
      <c r="N3674" s="47"/>
    </row>
    <row r="3675" spans="4:14" s="20" customFormat="1" ht="13.5" hidden="1" x14ac:dyDescent="0.45">
      <c r="D3675" s="18"/>
      <c r="E3675" s="18"/>
      <c r="F3675" s="19"/>
      <c r="N3675" s="47"/>
    </row>
    <row r="3676" spans="4:14" s="20" customFormat="1" ht="13.5" hidden="1" x14ac:dyDescent="0.45">
      <c r="D3676" s="18"/>
      <c r="E3676" s="18"/>
      <c r="F3676" s="19"/>
      <c r="N3676" s="47"/>
    </row>
    <row r="3677" spans="4:14" s="20" customFormat="1" ht="13.5" hidden="1" x14ac:dyDescent="0.45">
      <c r="D3677" s="18"/>
      <c r="E3677" s="18"/>
      <c r="F3677" s="19"/>
      <c r="N3677" s="47"/>
    </row>
    <row r="3678" spans="4:14" s="20" customFormat="1" ht="13.5" hidden="1" x14ac:dyDescent="0.45">
      <c r="D3678" s="18"/>
      <c r="E3678" s="18"/>
      <c r="F3678" s="19"/>
      <c r="N3678" s="47"/>
    </row>
    <row r="3679" spans="4:14" s="20" customFormat="1" ht="13.5" hidden="1" x14ac:dyDescent="0.45">
      <c r="D3679" s="18"/>
      <c r="E3679" s="18"/>
      <c r="F3679" s="19"/>
      <c r="N3679" s="47"/>
    </row>
    <row r="3680" spans="4:14" s="20" customFormat="1" ht="13.5" hidden="1" x14ac:dyDescent="0.45">
      <c r="D3680" s="18"/>
      <c r="E3680" s="18"/>
      <c r="F3680" s="19"/>
      <c r="N3680" s="47"/>
    </row>
    <row r="3681" spans="4:14" s="20" customFormat="1" ht="13.5" hidden="1" x14ac:dyDescent="0.45">
      <c r="D3681" s="18"/>
      <c r="E3681" s="18"/>
      <c r="F3681" s="19"/>
      <c r="N3681" s="47"/>
    </row>
    <row r="3682" spans="4:14" s="20" customFormat="1" ht="13.5" hidden="1" x14ac:dyDescent="0.45">
      <c r="D3682" s="18"/>
      <c r="E3682" s="18"/>
      <c r="F3682" s="19"/>
      <c r="N3682" s="47"/>
    </row>
    <row r="3683" spans="4:14" s="20" customFormat="1" ht="13.5" hidden="1" x14ac:dyDescent="0.45">
      <c r="D3683" s="18"/>
      <c r="E3683" s="18"/>
      <c r="F3683" s="19"/>
      <c r="N3683" s="47"/>
    </row>
    <row r="3684" spans="4:14" s="20" customFormat="1" ht="13.5" hidden="1" x14ac:dyDescent="0.45">
      <c r="D3684" s="18"/>
      <c r="E3684" s="18"/>
      <c r="F3684" s="19"/>
      <c r="N3684" s="47"/>
    </row>
    <row r="3685" spans="4:14" s="20" customFormat="1" ht="13.5" hidden="1" x14ac:dyDescent="0.45">
      <c r="D3685" s="18"/>
      <c r="E3685" s="18"/>
      <c r="F3685" s="19"/>
      <c r="N3685" s="47"/>
    </row>
    <row r="3686" spans="4:14" s="20" customFormat="1" ht="13.5" hidden="1" x14ac:dyDescent="0.45">
      <c r="D3686" s="18"/>
      <c r="E3686" s="18"/>
      <c r="F3686" s="19"/>
      <c r="N3686" s="47"/>
    </row>
    <row r="3687" spans="4:14" s="20" customFormat="1" ht="13.5" hidden="1" x14ac:dyDescent="0.45">
      <c r="D3687" s="18"/>
      <c r="E3687" s="18"/>
      <c r="F3687" s="19"/>
      <c r="N3687" s="47"/>
    </row>
    <row r="3688" spans="4:14" s="20" customFormat="1" ht="13.5" hidden="1" x14ac:dyDescent="0.45">
      <c r="D3688" s="18"/>
      <c r="E3688" s="18"/>
      <c r="F3688" s="19"/>
      <c r="N3688" s="47"/>
    </row>
    <row r="3689" spans="4:14" s="20" customFormat="1" ht="13.5" hidden="1" x14ac:dyDescent="0.45">
      <c r="D3689" s="18"/>
      <c r="E3689" s="18"/>
      <c r="F3689" s="19"/>
      <c r="N3689" s="47"/>
    </row>
    <row r="3690" spans="4:14" s="20" customFormat="1" ht="13.5" hidden="1" x14ac:dyDescent="0.45">
      <c r="D3690" s="18"/>
      <c r="E3690" s="18"/>
      <c r="F3690" s="19"/>
      <c r="N3690" s="47"/>
    </row>
    <row r="3691" spans="4:14" s="20" customFormat="1" ht="13.5" hidden="1" x14ac:dyDescent="0.45">
      <c r="D3691" s="18"/>
      <c r="E3691" s="18"/>
      <c r="F3691" s="19"/>
      <c r="N3691" s="47"/>
    </row>
    <row r="3692" spans="4:14" s="20" customFormat="1" ht="13.5" hidden="1" x14ac:dyDescent="0.45">
      <c r="D3692" s="18"/>
      <c r="E3692" s="18"/>
      <c r="F3692" s="19"/>
      <c r="N3692" s="47"/>
    </row>
    <row r="3693" spans="4:14" s="20" customFormat="1" ht="13.5" hidden="1" x14ac:dyDescent="0.45">
      <c r="D3693" s="18"/>
      <c r="E3693" s="18"/>
      <c r="F3693" s="19"/>
      <c r="N3693" s="47"/>
    </row>
    <row r="3694" spans="4:14" s="20" customFormat="1" ht="13.5" hidden="1" x14ac:dyDescent="0.45">
      <c r="D3694" s="18"/>
      <c r="E3694" s="18"/>
      <c r="F3694" s="19"/>
      <c r="N3694" s="47"/>
    </row>
    <row r="3695" spans="4:14" s="20" customFormat="1" ht="13.5" hidden="1" x14ac:dyDescent="0.45">
      <c r="D3695" s="18"/>
      <c r="E3695" s="18"/>
      <c r="F3695" s="19"/>
      <c r="N3695" s="47"/>
    </row>
    <row r="3696" spans="4:14" s="20" customFormat="1" ht="13.5" hidden="1" x14ac:dyDescent="0.45">
      <c r="D3696" s="18"/>
      <c r="E3696" s="18"/>
      <c r="F3696" s="19"/>
      <c r="N3696" s="47"/>
    </row>
    <row r="3697" spans="4:14" s="20" customFormat="1" ht="13.5" hidden="1" x14ac:dyDescent="0.45">
      <c r="D3697" s="18"/>
      <c r="E3697" s="18"/>
      <c r="F3697" s="19"/>
      <c r="N3697" s="47"/>
    </row>
    <row r="3698" spans="4:14" s="20" customFormat="1" ht="13.5" hidden="1" x14ac:dyDescent="0.45">
      <c r="D3698" s="18"/>
      <c r="E3698" s="18"/>
      <c r="F3698" s="19"/>
      <c r="N3698" s="47"/>
    </row>
    <row r="3699" spans="4:14" s="20" customFormat="1" ht="13.5" hidden="1" x14ac:dyDescent="0.45">
      <c r="D3699" s="18"/>
      <c r="E3699" s="18"/>
      <c r="F3699" s="19"/>
      <c r="N3699" s="47"/>
    </row>
    <row r="3700" spans="4:14" s="20" customFormat="1" ht="13.5" hidden="1" x14ac:dyDescent="0.45">
      <c r="D3700" s="18"/>
      <c r="E3700" s="18"/>
      <c r="F3700" s="19"/>
      <c r="N3700" s="47"/>
    </row>
    <row r="3701" spans="4:14" s="20" customFormat="1" ht="13.5" hidden="1" x14ac:dyDescent="0.45">
      <c r="D3701" s="18"/>
      <c r="E3701" s="18"/>
      <c r="F3701" s="19"/>
      <c r="N3701" s="47"/>
    </row>
    <row r="3702" spans="4:14" s="20" customFormat="1" ht="13.5" hidden="1" x14ac:dyDescent="0.45">
      <c r="D3702" s="18"/>
      <c r="E3702" s="18"/>
      <c r="F3702" s="19"/>
      <c r="N3702" s="47"/>
    </row>
    <row r="3703" spans="4:14" s="20" customFormat="1" ht="13.5" hidden="1" x14ac:dyDescent="0.45">
      <c r="D3703" s="18"/>
      <c r="E3703" s="18"/>
      <c r="F3703" s="19"/>
      <c r="N3703" s="47"/>
    </row>
    <row r="3704" spans="4:14" s="20" customFormat="1" ht="13.5" hidden="1" x14ac:dyDescent="0.45">
      <c r="D3704" s="18"/>
      <c r="E3704" s="18"/>
      <c r="F3704" s="19"/>
      <c r="N3704" s="47"/>
    </row>
    <row r="3705" spans="4:14" s="20" customFormat="1" ht="13.5" hidden="1" x14ac:dyDescent="0.45">
      <c r="D3705" s="18"/>
      <c r="E3705" s="18"/>
      <c r="F3705" s="19"/>
      <c r="N3705" s="47"/>
    </row>
    <row r="3706" spans="4:14" s="20" customFormat="1" ht="13.5" hidden="1" x14ac:dyDescent="0.45">
      <c r="D3706" s="18"/>
      <c r="E3706" s="18"/>
      <c r="F3706" s="19"/>
      <c r="N3706" s="47"/>
    </row>
    <row r="3707" spans="4:14" s="20" customFormat="1" ht="13.5" hidden="1" x14ac:dyDescent="0.45">
      <c r="D3707" s="18"/>
      <c r="E3707" s="18"/>
      <c r="F3707" s="19"/>
      <c r="N3707" s="47"/>
    </row>
    <row r="3708" spans="4:14" s="20" customFormat="1" ht="13.5" hidden="1" x14ac:dyDescent="0.45">
      <c r="D3708" s="18"/>
      <c r="E3708" s="18"/>
      <c r="F3708" s="19"/>
      <c r="N3708" s="47"/>
    </row>
    <row r="3709" spans="4:14" s="20" customFormat="1" ht="13.5" hidden="1" x14ac:dyDescent="0.45">
      <c r="D3709" s="18"/>
      <c r="E3709" s="18"/>
      <c r="F3709" s="19"/>
      <c r="N3709" s="47"/>
    </row>
    <row r="3710" spans="4:14" s="20" customFormat="1" ht="13.5" hidden="1" x14ac:dyDescent="0.45">
      <c r="D3710" s="18"/>
      <c r="E3710" s="18"/>
      <c r="F3710" s="19"/>
      <c r="N3710" s="47"/>
    </row>
    <row r="3711" spans="4:14" s="20" customFormat="1" ht="13.5" hidden="1" x14ac:dyDescent="0.45">
      <c r="D3711" s="18"/>
      <c r="E3711" s="18"/>
      <c r="F3711" s="19"/>
      <c r="N3711" s="47"/>
    </row>
    <row r="3712" spans="4:14" s="20" customFormat="1" ht="13.5" hidden="1" x14ac:dyDescent="0.45">
      <c r="D3712" s="18"/>
      <c r="E3712" s="18"/>
      <c r="F3712" s="19"/>
      <c r="N3712" s="47"/>
    </row>
    <row r="3713" spans="4:14" s="20" customFormat="1" ht="13.5" hidden="1" x14ac:dyDescent="0.45">
      <c r="D3713" s="18"/>
      <c r="E3713" s="18"/>
      <c r="F3713" s="19"/>
      <c r="N3713" s="47"/>
    </row>
    <row r="3714" spans="4:14" s="20" customFormat="1" ht="13.5" hidden="1" x14ac:dyDescent="0.45">
      <c r="D3714" s="18"/>
      <c r="E3714" s="18"/>
      <c r="F3714" s="19"/>
      <c r="N3714" s="47"/>
    </row>
    <row r="3715" spans="4:14" s="20" customFormat="1" ht="13.5" hidden="1" x14ac:dyDescent="0.45">
      <c r="D3715" s="18"/>
      <c r="E3715" s="18"/>
      <c r="F3715" s="19"/>
      <c r="N3715" s="47"/>
    </row>
    <row r="3716" spans="4:14" s="20" customFormat="1" ht="13.5" hidden="1" x14ac:dyDescent="0.45">
      <c r="D3716" s="18"/>
      <c r="E3716" s="18"/>
      <c r="F3716" s="19"/>
      <c r="N3716" s="47"/>
    </row>
    <row r="3717" spans="4:14" s="20" customFormat="1" ht="13.5" hidden="1" x14ac:dyDescent="0.45">
      <c r="D3717" s="18"/>
      <c r="E3717" s="18"/>
      <c r="F3717" s="19"/>
      <c r="N3717" s="47"/>
    </row>
    <row r="3718" spans="4:14" s="20" customFormat="1" ht="13.5" hidden="1" x14ac:dyDescent="0.45">
      <c r="D3718" s="18"/>
      <c r="E3718" s="18"/>
      <c r="F3718" s="19"/>
      <c r="N3718" s="47"/>
    </row>
    <row r="3719" spans="4:14" s="20" customFormat="1" ht="13.5" hidden="1" x14ac:dyDescent="0.45">
      <c r="D3719" s="18"/>
      <c r="E3719" s="18"/>
      <c r="F3719" s="19"/>
      <c r="N3719" s="47"/>
    </row>
    <row r="3720" spans="4:14" s="20" customFormat="1" ht="13.5" hidden="1" x14ac:dyDescent="0.45">
      <c r="D3720" s="18"/>
      <c r="E3720" s="18"/>
      <c r="F3720" s="19"/>
      <c r="N3720" s="47"/>
    </row>
    <row r="3721" spans="4:14" s="20" customFormat="1" ht="13.5" hidden="1" x14ac:dyDescent="0.45">
      <c r="D3721" s="18"/>
      <c r="E3721" s="18"/>
      <c r="F3721" s="19"/>
      <c r="N3721" s="47"/>
    </row>
    <row r="3722" spans="4:14" s="20" customFormat="1" ht="13.5" hidden="1" x14ac:dyDescent="0.45">
      <c r="D3722" s="18"/>
      <c r="E3722" s="18"/>
      <c r="F3722" s="19"/>
      <c r="N3722" s="47"/>
    </row>
    <row r="3723" spans="4:14" s="20" customFormat="1" ht="13.5" hidden="1" x14ac:dyDescent="0.45">
      <c r="D3723" s="18"/>
      <c r="E3723" s="18"/>
      <c r="F3723" s="19"/>
      <c r="N3723" s="47"/>
    </row>
    <row r="3724" spans="4:14" s="20" customFormat="1" ht="13.5" hidden="1" x14ac:dyDescent="0.45">
      <c r="D3724" s="18"/>
      <c r="E3724" s="18"/>
      <c r="F3724" s="19"/>
      <c r="N3724" s="47"/>
    </row>
    <row r="3725" spans="4:14" s="20" customFormat="1" ht="13.5" hidden="1" x14ac:dyDescent="0.45">
      <c r="D3725" s="18"/>
      <c r="E3725" s="18"/>
      <c r="F3725" s="19"/>
      <c r="N3725" s="47"/>
    </row>
    <row r="3726" spans="4:14" s="20" customFormat="1" ht="13.5" hidden="1" x14ac:dyDescent="0.45">
      <c r="D3726" s="18"/>
      <c r="E3726" s="18"/>
      <c r="F3726" s="19"/>
      <c r="N3726" s="47"/>
    </row>
    <row r="3727" spans="4:14" s="20" customFormat="1" ht="13.5" hidden="1" x14ac:dyDescent="0.45">
      <c r="D3727" s="18"/>
      <c r="E3727" s="18"/>
      <c r="F3727" s="19"/>
      <c r="N3727" s="47"/>
    </row>
    <row r="3728" spans="4:14" s="20" customFormat="1" ht="13.5" hidden="1" x14ac:dyDescent="0.45">
      <c r="D3728" s="18"/>
      <c r="E3728" s="18"/>
      <c r="F3728" s="19"/>
      <c r="N3728" s="47"/>
    </row>
    <row r="3729" spans="4:14" s="20" customFormat="1" ht="13.5" hidden="1" x14ac:dyDescent="0.45">
      <c r="D3729" s="18"/>
      <c r="E3729" s="18"/>
      <c r="F3729" s="19"/>
      <c r="N3729" s="47"/>
    </row>
    <row r="3730" spans="4:14" s="20" customFormat="1" ht="13.5" hidden="1" x14ac:dyDescent="0.45">
      <c r="D3730" s="18"/>
      <c r="E3730" s="18"/>
      <c r="F3730" s="19"/>
      <c r="N3730" s="47"/>
    </row>
    <row r="3731" spans="4:14" s="20" customFormat="1" ht="13.5" hidden="1" x14ac:dyDescent="0.45">
      <c r="D3731" s="18"/>
      <c r="E3731" s="18"/>
      <c r="F3731" s="19"/>
      <c r="N3731" s="47"/>
    </row>
    <row r="3732" spans="4:14" s="20" customFormat="1" ht="13.5" hidden="1" x14ac:dyDescent="0.45">
      <c r="D3732" s="18"/>
      <c r="E3732" s="18"/>
      <c r="F3732" s="19"/>
      <c r="N3732" s="47"/>
    </row>
    <row r="3733" spans="4:14" s="20" customFormat="1" ht="13.5" hidden="1" x14ac:dyDescent="0.45">
      <c r="D3733" s="18"/>
      <c r="E3733" s="18"/>
      <c r="F3733" s="19"/>
      <c r="N3733" s="47"/>
    </row>
    <row r="3734" spans="4:14" s="20" customFormat="1" ht="13.5" hidden="1" x14ac:dyDescent="0.45">
      <c r="D3734" s="18"/>
      <c r="E3734" s="18"/>
      <c r="F3734" s="19"/>
      <c r="N3734" s="47"/>
    </row>
    <row r="3735" spans="4:14" s="20" customFormat="1" ht="13.5" hidden="1" x14ac:dyDescent="0.45">
      <c r="D3735" s="18"/>
      <c r="E3735" s="18"/>
      <c r="F3735" s="19"/>
      <c r="N3735" s="47"/>
    </row>
    <row r="3736" spans="4:14" s="20" customFormat="1" ht="13.5" hidden="1" x14ac:dyDescent="0.45">
      <c r="D3736" s="18"/>
      <c r="E3736" s="18"/>
      <c r="F3736" s="19"/>
      <c r="N3736" s="47"/>
    </row>
    <row r="3737" spans="4:14" s="20" customFormat="1" ht="13.5" hidden="1" x14ac:dyDescent="0.45">
      <c r="D3737" s="18"/>
      <c r="E3737" s="18"/>
      <c r="F3737" s="19"/>
      <c r="N3737" s="47"/>
    </row>
    <row r="3738" spans="4:14" s="20" customFormat="1" ht="13.5" hidden="1" x14ac:dyDescent="0.45">
      <c r="D3738" s="18"/>
      <c r="E3738" s="18"/>
      <c r="F3738" s="19"/>
      <c r="N3738" s="47"/>
    </row>
    <row r="3739" spans="4:14" s="20" customFormat="1" ht="13.5" hidden="1" x14ac:dyDescent="0.45">
      <c r="D3739" s="18"/>
      <c r="E3739" s="18"/>
      <c r="F3739" s="19"/>
      <c r="N3739" s="47"/>
    </row>
    <row r="3740" spans="4:14" s="20" customFormat="1" ht="13.5" hidden="1" x14ac:dyDescent="0.45">
      <c r="D3740" s="18"/>
      <c r="E3740" s="18"/>
      <c r="F3740" s="19"/>
      <c r="N3740" s="47"/>
    </row>
    <row r="3741" spans="4:14" s="20" customFormat="1" ht="13.5" hidden="1" x14ac:dyDescent="0.45">
      <c r="D3741" s="18"/>
      <c r="E3741" s="18"/>
      <c r="F3741" s="19"/>
      <c r="N3741" s="47"/>
    </row>
    <row r="3742" spans="4:14" s="20" customFormat="1" ht="13.5" hidden="1" x14ac:dyDescent="0.45">
      <c r="D3742" s="18"/>
      <c r="E3742" s="18"/>
      <c r="F3742" s="19"/>
      <c r="N3742" s="47"/>
    </row>
    <row r="3743" spans="4:14" s="20" customFormat="1" ht="13.5" hidden="1" x14ac:dyDescent="0.45">
      <c r="D3743" s="18"/>
      <c r="E3743" s="18"/>
      <c r="F3743" s="19"/>
      <c r="N3743" s="47"/>
    </row>
    <row r="3744" spans="4:14" s="20" customFormat="1" ht="13.5" hidden="1" x14ac:dyDescent="0.45">
      <c r="D3744" s="18"/>
      <c r="E3744" s="18"/>
      <c r="F3744" s="19"/>
      <c r="N3744" s="47"/>
    </row>
    <row r="3745" spans="4:14" s="20" customFormat="1" ht="13.5" hidden="1" x14ac:dyDescent="0.45">
      <c r="D3745" s="18"/>
      <c r="E3745" s="18"/>
      <c r="F3745" s="19"/>
      <c r="N3745" s="47"/>
    </row>
    <row r="3746" spans="4:14" s="20" customFormat="1" ht="13.5" hidden="1" x14ac:dyDescent="0.45">
      <c r="D3746" s="18"/>
      <c r="E3746" s="18"/>
      <c r="F3746" s="19"/>
      <c r="N3746" s="47"/>
    </row>
    <row r="3747" spans="4:14" s="20" customFormat="1" ht="13.5" hidden="1" x14ac:dyDescent="0.45">
      <c r="D3747" s="18"/>
      <c r="E3747" s="18"/>
      <c r="F3747" s="19"/>
      <c r="N3747" s="47"/>
    </row>
    <row r="3748" spans="4:14" s="20" customFormat="1" ht="13.5" hidden="1" x14ac:dyDescent="0.45">
      <c r="D3748" s="18"/>
      <c r="E3748" s="18"/>
      <c r="F3748" s="19"/>
      <c r="N3748" s="47"/>
    </row>
    <row r="3749" spans="4:14" s="20" customFormat="1" ht="13.5" hidden="1" x14ac:dyDescent="0.45">
      <c r="D3749" s="18"/>
      <c r="E3749" s="18"/>
      <c r="F3749" s="19"/>
      <c r="N3749" s="47"/>
    </row>
    <row r="3750" spans="4:14" s="20" customFormat="1" ht="13.5" hidden="1" x14ac:dyDescent="0.45">
      <c r="D3750" s="18"/>
      <c r="E3750" s="18"/>
      <c r="F3750" s="19"/>
      <c r="N3750" s="47"/>
    </row>
    <row r="3751" spans="4:14" s="20" customFormat="1" ht="13.5" hidden="1" x14ac:dyDescent="0.45">
      <c r="D3751" s="18"/>
      <c r="E3751" s="18"/>
      <c r="F3751" s="19"/>
      <c r="N3751" s="47"/>
    </row>
    <row r="3752" spans="4:14" s="20" customFormat="1" ht="13.5" hidden="1" x14ac:dyDescent="0.45">
      <c r="D3752" s="18"/>
      <c r="E3752" s="18"/>
      <c r="F3752" s="19"/>
      <c r="N3752" s="47"/>
    </row>
    <row r="3753" spans="4:14" s="20" customFormat="1" ht="13.5" hidden="1" x14ac:dyDescent="0.45">
      <c r="D3753" s="18"/>
      <c r="E3753" s="18"/>
      <c r="F3753" s="19"/>
      <c r="N3753" s="47"/>
    </row>
    <row r="3754" spans="4:14" s="20" customFormat="1" ht="13.5" hidden="1" x14ac:dyDescent="0.45">
      <c r="D3754" s="18"/>
      <c r="E3754" s="18"/>
      <c r="F3754" s="19"/>
      <c r="N3754" s="47"/>
    </row>
    <row r="3755" spans="4:14" s="20" customFormat="1" ht="13.5" hidden="1" x14ac:dyDescent="0.45">
      <c r="D3755" s="18"/>
      <c r="E3755" s="18"/>
      <c r="F3755" s="19"/>
      <c r="N3755" s="47"/>
    </row>
    <row r="3756" spans="4:14" s="20" customFormat="1" ht="13.5" hidden="1" x14ac:dyDescent="0.45">
      <c r="D3756" s="18"/>
      <c r="E3756" s="18"/>
      <c r="F3756" s="19"/>
      <c r="N3756" s="47"/>
    </row>
    <row r="3757" spans="4:14" s="20" customFormat="1" ht="13.5" hidden="1" x14ac:dyDescent="0.45">
      <c r="D3757" s="18"/>
      <c r="E3757" s="18"/>
      <c r="F3757" s="19"/>
      <c r="N3757" s="47"/>
    </row>
    <row r="3758" spans="4:14" s="20" customFormat="1" ht="13.5" hidden="1" x14ac:dyDescent="0.45">
      <c r="D3758" s="18"/>
      <c r="E3758" s="18"/>
      <c r="F3758" s="19"/>
      <c r="N3758" s="47"/>
    </row>
    <row r="3759" spans="4:14" s="20" customFormat="1" ht="13.5" hidden="1" x14ac:dyDescent="0.45">
      <c r="D3759" s="18"/>
      <c r="E3759" s="18"/>
      <c r="F3759" s="19"/>
      <c r="N3759" s="47"/>
    </row>
    <row r="3760" spans="4:14" s="20" customFormat="1" ht="13.5" hidden="1" x14ac:dyDescent="0.45">
      <c r="D3760" s="18"/>
      <c r="E3760" s="18"/>
      <c r="F3760" s="19"/>
      <c r="N3760" s="47"/>
    </row>
    <row r="3761" spans="4:14" s="20" customFormat="1" ht="13.5" hidden="1" x14ac:dyDescent="0.45">
      <c r="D3761" s="18"/>
      <c r="E3761" s="18"/>
      <c r="F3761" s="19"/>
      <c r="N3761" s="47"/>
    </row>
    <row r="3762" spans="4:14" s="20" customFormat="1" ht="13.5" hidden="1" x14ac:dyDescent="0.45">
      <c r="D3762" s="18"/>
      <c r="E3762" s="18"/>
      <c r="F3762" s="19"/>
      <c r="N3762" s="47"/>
    </row>
    <row r="3763" spans="4:14" s="20" customFormat="1" ht="13.5" hidden="1" x14ac:dyDescent="0.45">
      <c r="D3763" s="18"/>
      <c r="E3763" s="18"/>
      <c r="F3763" s="19"/>
      <c r="N3763" s="47"/>
    </row>
    <row r="3764" spans="4:14" s="20" customFormat="1" ht="13.5" hidden="1" x14ac:dyDescent="0.45">
      <c r="D3764" s="18"/>
      <c r="E3764" s="18"/>
      <c r="F3764" s="19"/>
      <c r="N3764" s="47"/>
    </row>
    <row r="3765" spans="4:14" s="20" customFormat="1" ht="13.5" hidden="1" x14ac:dyDescent="0.45">
      <c r="D3765" s="18"/>
      <c r="E3765" s="18"/>
      <c r="F3765" s="19"/>
      <c r="N3765" s="47"/>
    </row>
    <row r="3766" spans="4:14" s="20" customFormat="1" ht="13.5" hidden="1" x14ac:dyDescent="0.45">
      <c r="D3766" s="18"/>
      <c r="E3766" s="18"/>
      <c r="F3766" s="19"/>
      <c r="N3766" s="47"/>
    </row>
    <row r="3767" spans="4:14" s="20" customFormat="1" ht="13.5" hidden="1" x14ac:dyDescent="0.45">
      <c r="D3767" s="18"/>
      <c r="E3767" s="18"/>
      <c r="F3767" s="19"/>
      <c r="N3767" s="47"/>
    </row>
    <row r="3768" spans="4:14" s="20" customFormat="1" ht="13.5" hidden="1" x14ac:dyDescent="0.45">
      <c r="D3768" s="18"/>
      <c r="E3768" s="18"/>
      <c r="F3768" s="19"/>
      <c r="N3768" s="47"/>
    </row>
    <row r="3769" spans="4:14" s="20" customFormat="1" ht="13.5" hidden="1" x14ac:dyDescent="0.45">
      <c r="D3769" s="18"/>
      <c r="E3769" s="18"/>
      <c r="F3769" s="19"/>
      <c r="N3769" s="47"/>
    </row>
    <row r="3770" spans="4:14" s="20" customFormat="1" ht="13.5" hidden="1" x14ac:dyDescent="0.45">
      <c r="D3770" s="18"/>
      <c r="E3770" s="18"/>
      <c r="F3770" s="19"/>
      <c r="N3770" s="47"/>
    </row>
    <row r="3771" spans="4:14" s="20" customFormat="1" ht="13.5" hidden="1" x14ac:dyDescent="0.45">
      <c r="D3771" s="18"/>
      <c r="E3771" s="18"/>
      <c r="F3771" s="19"/>
      <c r="N3771" s="47"/>
    </row>
    <row r="3772" spans="4:14" s="20" customFormat="1" ht="13.5" hidden="1" x14ac:dyDescent="0.45">
      <c r="D3772" s="18"/>
      <c r="E3772" s="18"/>
      <c r="F3772" s="19"/>
      <c r="N3772" s="47"/>
    </row>
    <row r="3773" spans="4:14" s="20" customFormat="1" ht="13.5" hidden="1" x14ac:dyDescent="0.45">
      <c r="D3773" s="18"/>
      <c r="E3773" s="18"/>
      <c r="F3773" s="19"/>
      <c r="N3773" s="47"/>
    </row>
    <row r="3774" spans="4:14" s="20" customFormat="1" ht="13.5" hidden="1" x14ac:dyDescent="0.45">
      <c r="D3774" s="18"/>
      <c r="E3774" s="18"/>
      <c r="F3774" s="19"/>
      <c r="N3774" s="47"/>
    </row>
    <row r="3775" spans="4:14" s="20" customFormat="1" ht="13.5" hidden="1" x14ac:dyDescent="0.45">
      <c r="D3775" s="18"/>
      <c r="E3775" s="18"/>
      <c r="F3775" s="19"/>
      <c r="N3775" s="47"/>
    </row>
    <row r="3776" spans="4:14" s="20" customFormat="1" ht="13.5" hidden="1" x14ac:dyDescent="0.45">
      <c r="D3776" s="18"/>
      <c r="E3776" s="18"/>
      <c r="F3776" s="19"/>
      <c r="N3776" s="47"/>
    </row>
    <row r="3777" spans="4:14" s="20" customFormat="1" ht="13.5" hidden="1" x14ac:dyDescent="0.45">
      <c r="D3777" s="18"/>
      <c r="E3777" s="18"/>
      <c r="F3777" s="19"/>
      <c r="N3777" s="47"/>
    </row>
    <row r="3778" spans="4:14" s="20" customFormat="1" ht="13.5" hidden="1" x14ac:dyDescent="0.45">
      <c r="D3778" s="18"/>
      <c r="E3778" s="18"/>
      <c r="F3778" s="19"/>
      <c r="N3778" s="47"/>
    </row>
    <row r="3779" spans="4:14" s="20" customFormat="1" ht="13.5" hidden="1" x14ac:dyDescent="0.45">
      <c r="D3779" s="18"/>
      <c r="E3779" s="18"/>
      <c r="F3779" s="19"/>
      <c r="N3779" s="47"/>
    </row>
    <row r="3780" spans="4:14" s="20" customFormat="1" ht="13.5" hidden="1" x14ac:dyDescent="0.45">
      <c r="D3780" s="18"/>
      <c r="E3780" s="18"/>
      <c r="F3780" s="19"/>
      <c r="N3780" s="47"/>
    </row>
    <row r="3781" spans="4:14" s="20" customFormat="1" ht="13.5" hidden="1" x14ac:dyDescent="0.45">
      <c r="D3781" s="18"/>
      <c r="E3781" s="18"/>
      <c r="F3781" s="19"/>
      <c r="N3781" s="47"/>
    </row>
    <row r="3782" spans="4:14" s="20" customFormat="1" ht="13.5" hidden="1" x14ac:dyDescent="0.45">
      <c r="D3782" s="18"/>
      <c r="E3782" s="18"/>
      <c r="F3782" s="19"/>
      <c r="N3782" s="47"/>
    </row>
    <row r="3783" spans="4:14" s="20" customFormat="1" ht="13.5" hidden="1" x14ac:dyDescent="0.45">
      <c r="D3783" s="18"/>
      <c r="E3783" s="18"/>
      <c r="F3783" s="19"/>
      <c r="N3783" s="47"/>
    </row>
    <row r="3784" spans="4:14" s="20" customFormat="1" ht="13.5" hidden="1" x14ac:dyDescent="0.45">
      <c r="D3784" s="18"/>
      <c r="E3784" s="18"/>
      <c r="F3784" s="19"/>
      <c r="N3784" s="47"/>
    </row>
    <row r="3785" spans="4:14" s="20" customFormat="1" ht="13.5" hidden="1" x14ac:dyDescent="0.45">
      <c r="D3785" s="18"/>
      <c r="E3785" s="18"/>
      <c r="F3785" s="19"/>
      <c r="N3785" s="47"/>
    </row>
    <row r="3786" spans="4:14" s="20" customFormat="1" ht="13.5" hidden="1" x14ac:dyDescent="0.45">
      <c r="D3786" s="18"/>
      <c r="E3786" s="18"/>
      <c r="F3786" s="19"/>
      <c r="N3786" s="47"/>
    </row>
    <row r="3787" spans="4:14" s="20" customFormat="1" ht="13.5" hidden="1" x14ac:dyDescent="0.45">
      <c r="D3787" s="18"/>
      <c r="E3787" s="18"/>
      <c r="F3787" s="19"/>
      <c r="N3787" s="47"/>
    </row>
    <row r="3788" spans="4:14" s="20" customFormat="1" ht="13.5" hidden="1" x14ac:dyDescent="0.45">
      <c r="D3788" s="18"/>
      <c r="E3788" s="18"/>
      <c r="F3788" s="19"/>
      <c r="N3788" s="47"/>
    </row>
    <row r="3789" spans="4:14" s="20" customFormat="1" ht="13.5" hidden="1" x14ac:dyDescent="0.45">
      <c r="D3789" s="18"/>
      <c r="E3789" s="18"/>
      <c r="F3789" s="19"/>
      <c r="N3789" s="47"/>
    </row>
    <row r="3790" spans="4:14" s="20" customFormat="1" ht="13.5" hidden="1" x14ac:dyDescent="0.45">
      <c r="D3790" s="18"/>
      <c r="E3790" s="18"/>
      <c r="F3790" s="19"/>
      <c r="N3790" s="47"/>
    </row>
    <row r="3791" spans="4:14" s="20" customFormat="1" ht="13.5" hidden="1" x14ac:dyDescent="0.45">
      <c r="D3791" s="18"/>
      <c r="E3791" s="18"/>
      <c r="F3791" s="19"/>
      <c r="N3791" s="47"/>
    </row>
    <row r="3792" spans="4:14" s="20" customFormat="1" ht="13.5" hidden="1" x14ac:dyDescent="0.45">
      <c r="D3792" s="18"/>
      <c r="E3792" s="18"/>
      <c r="F3792" s="19"/>
      <c r="N3792" s="47"/>
    </row>
    <row r="3793" spans="4:14" s="20" customFormat="1" ht="13.5" hidden="1" x14ac:dyDescent="0.45">
      <c r="D3793" s="18"/>
      <c r="E3793" s="18"/>
      <c r="F3793" s="19"/>
      <c r="N3793" s="47"/>
    </row>
    <row r="3794" spans="4:14" s="20" customFormat="1" ht="13.5" hidden="1" x14ac:dyDescent="0.45">
      <c r="D3794" s="18"/>
      <c r="E3794" s="18"/>
      <c r="F3794" s="19"/>
      <c r="N3794" s="47"/>
    </row>
    <row r="3795" spans="4:14" s="20" customFormat="1" ht="13.5" hidden="1" x14ac:dyDescent="0.45">
      <c r="D3795" s="18"/>
      <c r="E3795" s="18"/>
      <c r="F3795" s="19"/>
      <c r="N3795" s="47"/>
    </row>
    <row r="3796" spans="4:14" s="20" customFormat="1" ht="13.5" hidden="1" x14ac:dyDescent="0.45">
      <c r="D3796" s="18"/>
      <c r="E3796" s="18"/>
      <c r="F3796" s="19"/>
      <c r="N3796" s="47"/>
    </row>
    <row r="3797" spans="4:14" s="20" customFormat="1" ht="13.5" hidden="1" x14ac:dyDescent="0.45">
      <c r="D3797" s="18"/>
      <c r="E3797" s="18"/>
      <c r="F3797" s="19"/>
      <c r="N3797" s="47"/>
    </row>
    <row r="3798" spans="4:14" s="20" customFormat="1" ht="13.5" hidden="1" x14ac:dyDescent="0.45">
      <c r="D3798" s="18"/>
      <c r="E3798" s="18"/>
      <c r="F3798" s="19"/>
      <c r="N3798" s="47"/>
    </row>
    <row r="3799" spans="4:14" s="20" customFormat="1" ht="13.5" hidden="1" x14ac:dyDescent="0.45">
      <c r="D3799" s="18"/>
      <c r="E3799" s="18"/>
      <c r="F3799" s="19"/>
      <c r="N3799" s="47"/>
    </row>
    <row r="3800" spans="4:14" s="20" customFormat="1" ht="13.5" hidden="1" x14ac:dyDescent="0.45">
      <c r="D3800" s="18"/>
      <c r="E3800" s="18"/>
      <c r="F3800" s="19"/>
      <c r="N3800" s="47"/>
    </row>
    <row r="3801" spans="4:14" s="20" customFormat="1" ht="13.5" hidden="1" x14ac:dyDescent="0.45">
      <c r="D3801" s="18"/>
      <c r="E3801" s="18"/>
      <c r="F3801" s="19"/>
      <c r="N3801" s="47"/>
    </row>
    <row r="3802" spans="4:14" s="20" customFormat="1" ht="13.5" hidden="1" x14ac:dyDescent="0.45">
      <c r="D3802" s="18"/>
      <c r="E3802" s="18"/>
      <c r="F3802" s="19"/>
      <c r="N3802" s="47"/>
    </row>
    <row r="3803" spans="4:14" s="20" customFormat="1" ht="13.5" hidden="1" x14ac:dyDescent="0.45">
      <c r="D3803" s="18"/>
      <c r="E3803" s="18"/>
      <c r="F3803" s="19"/>
      <c r="N3803" s="47"/>
    </row>
    <row r="3804" spans="4:14" s="20" customFormat="1" ht="13.5" hidden="1" x14ac:dyDescent="0.45">
      <c r="D3804" s="18"/>
      <c r="E3804" s="18"/>
      <c r="F3804" s="19"/>
      <c r="N3804" s="47"/>
    </row>
    <row r="3805" spans="4:14" s="20" customFormat="1" ht="13.5" hidden="1" x14ac:dyDescent="0.45">
      <c r="D3805" s="18"/>
      <c r="E3805" s="18"/>
      <c r="F3805" s="19"/>
      <c r="N3805" s="47"/>
    </row>
    <row r="3806" spans="4:14" s="20" customFormat="1" ht="13.5" hidden="1" x14ac:dyDescent="0.45">
      <c r="D3806" s="18"/>
      <c r="E3806" s="18"/>
      <c r="F3806" s="19"/>
      <c r="N3806" s="47"/>
    </row>
    <row r="3807" spans="4:14" s="20" customFormat="1" ht="13.5" hidden="1" x14ac:dyDescent="0.45">
      <c r="D3807" s="18"/>
      <c r="E3807" s="18"/>
      <c r="F3807" s="19"/>
      <c r="N3807" s="47"/>
    </row>
    <row r="3808" spans="4:14" s="20" customFormat="1" ht="13.5" hidden="1" x14ac:dyDescent="0.45">
      <c r="D3808" s="18"/>
      <c r="E3808" s="18"/>
      <c r="F3808" s="19"/>
      <c r="N3808" s="47"/>
    </row>
    <row r="3809" spans="4:14" s="20" customFormat="1" ht="13.5" hidden="1" x14ac:dyDescent="0.45">
      <c r="D3809" s="18"/>
      <c r="E3809" s="18"/>
      <c r="F3809" s="19"/>
      <c r="N3809" s="47"/>
    </row>
    <row r="3810" spans="4:14" s="20" customFormat="1" ht="13.5" hidden="1" x14ac:dyDescent="0.45">
      <c r="D3810" s="18"/>
      <c r="E3810" s="18"/>
      <c r="F3810" s="19"/>
      <c r="N3810" s="47"/>
    </row>
    <row r="3811" spans="4:14" s="20" customFormat="1" ht="13.5" hidden="1" x14ac:dyDescent="0.45">
      <c r="D3811" s="18"/>
      <c r="E3811" s="18"/>
      <c r="F3811" s="19"/>
      <c r="N3811" s="47"/>
    </row>
    <row r="3812" spans="4:14" s="20" customFormat="1" ht="13.5" hidden="1" x14ac:dyDescent="0.45">
      <c r="D3812" s="18"/>
      <c r="E3812" s="18"/>
      <c r="F3812" s="19"/>
      <c r="N3812" s="47"/>
    </row>
    <row r="3813" spans="4:14" s="20" customFormat="1" ht="13.5" hidden="1" x14ac:dyDescent="0.45">
      <c r="D3813" s="18"/>
      <c r="E3813" s="18"/>
      <c r="F3813" s="19"/>
      <c r="N3813" s="47"/>
    </row>
    <row r="3814" spans="4:14" s="20" customFormat="1" ht="13.5" hidden="1" x14ac:dyDescent="0.45">
      <c r="D3814" s="18"/>
      <c r="E3814" s="18"/>
      <c r="F3814" s="19"/>
      <c r="N3814" s="47"/>
    </row>
    <row r="3815" spans="4:14" s="20" customFormat="1" ht="13.5" hidden="1" x14ac:dyDescent="0.45">
      <c r="D3815" s="18"/>
      <c r="E3815" s="18"/>
      <c r="F3815" s="19"/>
      <c r="N3815" s="47"/>
    </row>
    <row r="3816" spans="4:14" s="20" customFormat="1" ht="13.5" hidden="1" x14ac:dyDescent="0.45">
      <c r="D3816" s="18"/>
      <c r="E3816" s="18"/>
      <c r="F3816" s="19"/>
      <c r="N3816" s="47"/>
    </row>
    <row r="3817" spans="4:14" s="20" customFormat="1" ht="13.5" hidden="1" x14ac:dyDescent="0.45">
      <c r="D3817" s="18"/>
      <c r="E3817" s="18"/>
      <c r="F3817" s="19"/>
      <c r="N3817" s="47"/>
    </row>
    <row r="3818" spans="4:14" s="20" customFormat="1" ht="13.5" hidden="1" x14ac:dyDescent="0.45">
      <c r="D3818" s="18"/>
      <c r="E3818" s="18"/>
      <c r="F3818" s="19"/>
      <c r="N3818" s="47"/>
    </row>
    <row r="3819" spans="4:14" s="20" customFormat="1" ht="13.5" hidden="1" x14ac:dyDescent="0.45">
      <c r="D3819" s="18"/>
      <c r="E3819" s="18"/>
      <c r="F3819" s="19"/>
      <c r="N3819" s="47"/>
    </row>
    <row r="3820" spans="4:14" s="20" customFormat="1" ht="13.5" hidden="1" x14ac:dyDescent="0.45">
      <c r="D3820" s="18"/>
      <c r="E3820" s="18"/>
      <c r="F3820" s="19"/>
      <c r="N3820" s="47"/>
    </row>
    <row r="3821" spans="4:14" s="20" customFormat="1" ht="13.5" hidden="1" x14ac:dyDescent="0.45">
      <c r="D3821" s="18"/>
      <c r="E3821" s="18"/>
      <c r="F3821" s="19"/>
      <c r="N3821" s="47"/>
    </row>
    <row r="3822" spans="4:14" s="20" customFormat="1" ht="13.5" hidden="1" x14ac:dyDescent="0.45">
      <c r="D3822" s="18"/>
      <c r="E3822" s="18"/>
      <c r="F3822" s="19"/>
      <c r="N3822" s="47"/>
    </row>
    <row r="3823" spans="4:14" s="20" customFormat="1" ht="13.5" hidden="1" x14ac:dyDescent="0.45">
      <c r="D3823" s="18"/>
      <c r="E3823" s="18"/>
      <c r="F3823" s="19"/>
      <c r="N3823" s="47"/>
    </row>
    <row r="3824" spans="4:14" s="20" customFormat="1" ht="13.5" hidden="1" x14ac:dyDescent="0.45">
      <c r="D3824" s="18"/>
      <c r="E3824" s="18"/>
      <c r="F3824" s="19"/>
      <c r="N3824" s="47"/>
    </row>
    <row r="3825" spans="4:14" s="20" customFormat="1" ht="13.5" hidden="1" x14ac:dyDescent="0.45">
      <c r="D3825" s="18"/>
      <c r="E3825" s="18"/>
      <c r="F3825" s="19"/>
      <c r="N3825" s="47"/>
    </row>
    <row r="3826" spans="4:14" s="20" customFormat="1" ht="13.5" hidden="1" x14ac:dyDescent="0.45">
      <c r="D3826" s="18"/>
      <c r="E3826" s="18"/>
      <c r="F3826" s="19"/>
      <c r="N3826" s="47"/>
    </row>
    <row r="3827" spans="4:14" s="20" customFormat="1" ht="13.5" hidden="1" x14ac:dyDescent="0.45">
      <c r="D3827" s="18"/>
      <c r="E3827" s="18"/>
      <c r="F3827" s="19"/>
      <c r="N3827" s="47"/>
    </row>
    <row r="3828" spans="4:14" s="20" customFormat="1" ht="13.5" hidden="1" x14ac:dyDescent="0.45">
      <c r="D3828" s="18"/>
      <c r="E3828" s="18"/>
      <c r="F3828" s="19"/>
      <c r="N3828" s="47"/>
    </row>
    <row r="3829" spans="4:14" s="20" customFormat="1" ht="13.5" hidden="1" x14ac:dyDescent="0.45">
      <c r="D3829" s="18"/>
      <c r="E3829" s="18"/>
      <c r="F3829" s="19"/>
      <c r="N3829" s="47"/>
    </row>
    <row r="3830" spans="4:14" s="20" customFormat="1" ht="13.5" hidden="1" x14ac:dyDescent="0.45">
      <c r="D3830" s="18"/>
      <c r="E3830" s="18"/>
      <c r="F3830" s="19"/>
      <c r="N3830" s="47"/>
    </row>
    <row r="3831" spans="4:14" s="20" customFormat="1" ht="13.5" hidden="1" x14ac:dyDescent="0.45">
      <c r="D3831" s="18"/>
      <c r="E3831" s="18"/>
      <c r="F3831" s="19"/>
      <c r="N3831" s="47"/>
    </row>
    <row r="3832" spans="4:14" s="20" customFormat="1" ht="13.5" hidden="1" x14ac:dyDescent="0.45">
      <c r="D3832" s="18"/>
      <c r="E3832" s="18"/>
      <c r="F3832" s="19"/>
      <c r="N3832" s="47"/>
    </row>
    <row r="3833" spans="4:14" s="20" customFormat="1" ht="13.5" hidden="1" x14ac:dyDescent="0.45">
      <c r="D3833" s="18"/>
      <c r="E3833" s="18"/>
      <c r="F3833" s="19"/>
      <c r="N3833" s="47"/>
    </row>
    <row r="3834" spans="4:14" s="20" customFormat="1" ht="13.5" hidden="1" x14ac:dyDescent="0.45">
      <c r="D3834" s="18"/>
      <c r="E3834" s="18"/>
      <c r="F3834" s="19"/>
      <c r="N3834" s="47"/>
    </row>
    <row r="3835" spans="4:14" s="20" customFormat="1" ht="13.5" hidden="1" x14ac:dyDescent="0.45">
      <c r="D3835" s="18"/>
      <c r="E3835" s="18"/>
      <c r="F3835" s="19"/>
      <c r="N3835" s="47"/>
    </row>
    <row r="3836" spans="4:14" s="20" customFormat="1" ht="13.5" hidden="1" x14ac:dyDescent="0.45">
      <c r="D3836" s="18"/>
      <c r="E3836" s="18"/>
      <c r="F3836" s="19"/>
      <c r="N3836" s="47"/>
    </row>
    <row r="3837" spans="4:14" s="20" customFormat="1" ht="13.5" hidden="1" x14ac:dyDescent="0.45">
      <c r="D3837" s="18"/>
      <c r="E3837" s="18"/>
      <c r="F3837" s="19"/>
      <c r="N3837" s="47"/>
    </row>
    <row r="3838" spans="4:14" s="20" customFormat="1" ht="13.5" hidden="1" x14ac:dyDescent="0.45">
      <c r="D3838" s="18"/>
      <c r="E3838" s="18"/>
      <c r="F3838" s="19"/>
      <c r="N3838" s="47"/>
    </row>
    <row r="3839" spans="4:14" s="20" customFormat="1" ht="13.5" hidden="1" x14ac:dyDescent="0.45">
      <c r="D3839" s="18"/>
      <c r="E3839" s="18"/>
      <c r="F3839" s="19"/>
      <c r="N3839" s="47"/>
    </row>
    <row r="3840" spans="4:14" s="20" customFormat="1" ht="13.5" hidden="1" x14ac:dyDescent="0.45">
      <c r="D3840" s="18"/>
      <c r="E3840" s="18"/>
      <c r="F3840" s="19"/>
      <c r="N3840" s="47"/>
    </row>
    <row r="3841" spans="4:14" s="20" customFormat="1" ht="13.5" hidden="1" x14ac:dyDescent="0.45">
      <c r="D3841" s="18"/>
      <c r="E3841" s="18"/>
      <c r="F3841" s="19"/>
      <c r="N3841" s="47"/>
    </row>
    <row r="3842" spans="4:14" s="20" customFormat="1" ht="13.5" hidden="1" x14ac:dyDescent="0.45">
      <c r="D3842" s="18"/>
      <c r="E3842" s="18"/>
      <c r="F3842" s="19"/>
      <c r="N3842" s="47"/>
    </row>
    <row r="3843" spans="4:14" s="20" customFormat="1" ht="13.5" hidden="1" x14ac:dyDescent="0.45">
      <c r="D3843" s="18"/>
      <c r="E3843" s="18"/>
      <c r="F3843" s="19"/>
      <c r="N3843" s="47"/>
    </row>
    <row r="3844" spans="4:14" s="20" customFormat="1" ht="13.5" hidden="1" x14ac:dyDescent="0.45">
      <c r="D3844" s="18"/>
      <c r="E3844" s="18"/>
      <c r="F3844" s="19"/>
      <c r="N3844" s="47"/>
    </row>
    <row r="3845" spans="4:14" s="20" customFormat="1" ht="13.5" hidden="1" x14ac:dyDescent="0.45">
      <c r="D3845" s="18"/>
      <c r="E3845" s="18"/>
      <c r="F3845" s="19"/>
      <c r="N3845" s="47"/>
    </row>
    <row r="3846" spans="4:14" s="20" customFormat="1" ht="13.5" hidden="1" x14ac:dyDescent="0.45">
      <c r="D3846" s="18"/>
      <c r="E3846" s="18"/>
      <c r="F3846" s="19"/>
      <c r="N3846" s="47"/>
    </row>
    <row r="3847" spans="4:14" s="20" customFormat="1" ht="13.5" hidden="1" x14ac:dyDescent="0.45">
      <c r="D3847" s="18"/>
      <c r="E3847" s="18"/>
      <c r="F3847" s="19"/>
      <c r="N3847" s="47"/>
    </row>
    <row r="3848" spans="4:14" s="20" customFormat="1" ht="13.5" hidden="1" x14ac:dyDescent="0.45">
      <c r="D3848" s="18"/>
      <c r="E3848" s="18"/>
      <c r="F3848" s="19"/>
      <c r="N3848" s="47"/>
    </row>
    <row r="3849" spans="4:14" s="20" customFormat="1" ht="13.5" hidden="1" x14ac:dyDescent="0.45">
      <c r="D3849" s="18"/>
      <c r="E3849" s="18"/>
      <c r="F3849" s="19"/>
      <c r="N3849" s="47"/>
    </row>
    <row r="3850" spans="4:14" s="20" customFormat="1" ht="13.5" hidden="1" x14ac:dyDescent="0.45">
      <c r="D3850" s="18"/>
      <c r="E3850" s="18"/>
      <c r="F3850" s="19"/>
      <c r="N3850" s="47"/>
    </row>
    <row r="3851" spans="4:14" s="20" customFormat="1" ht="13.5" hidden="1" x14ac:dyDescent="0.45">
      <c r="D3851" s="18"/>
      <c r="E3851" s="18"/>
      <c r="F3851" s="19"/>
      <c r="N3851" s="47"/>
    </row>
    <row r="3852" spans="4:14" s="20" customFormat="1" ht="13.5" hidden="1" x14ac:dyDescent="0.45">
      <c r="D3852" s="18"/>
      <c r="E3852" s="18"/>
      <c r="F3852" s="19"/>
      <c r="N3852" s="47"/>
    </row>
    <row r="3853" spans="4:14" s="20" customFormat="1" ht="13.5" hidden="1" x14ac:dyDescent="0.45">
      <c r="D3853" s="18"/>
      <c r="E3853" s="18"/>
      <c r="F3853" s="19"/>
      <c r="N3853" s="47"/>
    </row>
    <row r="3854" spans="4:14" s="20" customFormat="1" ht="13.5" hidden="1" x14ac:dyDescent="0.45">
      <c r="D3854" s="18"/>
      <c r="E3854" s="18"/>
      <c r="F3854" s="19"/>
      <c r="N3854" s="47"/>
    </row>
    <row r="3855" spans="4:14" s="20" customFormat="1" ht="13.5" hidden="1" x14ac:dyDescent="0.45">
      <c r="D3855" s="18"/>
      <c r="E3855" s="18"/>
      <c r="F3855" s="19"/>
      <c r="N3855" s="47"/>
    </row>
    <row r="3856" spans="4:14" s="20" customFormat="1" ht="13.5" hidden="1" x14ac:dyDescent="0.45">
      <c r="D3856" s="18"/>
      <c r="E3856" s="18"/>
      <c r="F3856" s="19"/>
      <c r="N3856" s="47"/>
    </row>
    <row r="3857" spans="4:14" s="20" customFormat="1" ht="13.5" hidden="1" x14ac:dyDescent="0.45">
      <c r="D3857" s="18"/>
      <c r="E3857" s="18"/>
      <c r="F3857" s="19"/>
      <c r="N3857" s="47"/>
    </row>
    <row r="3858" spans="4:14" s="20" customFormat="1" ht="13.5" hidden="1" x14ac:dyDescent="0.45">
      <c r="D3858" s="18"/>
      <c r="E3858" s="18"/>
      <c r="F3858" s="19"/>
      <c r="N3858" s="47"/>
    </row>
    <row r="3859" spans="4:14" s="20" customFormat="1" ht="13.5" hidden="1" x14ac:dyDescent="0.45">
      <c r="D3859" s="18"/>
      <c r="E3859" s="18"/>
      <c r="F3859" s="19"/>
      <c r="N3859" s="47"/>
    </row>
    <row r="3860" spans="4:14" s="20" customFormat="1" ht="13.5" hidden="1" x14ac:dyDescent="0.45">
      <c r="D3860" s="18"/>
      <c r="E3860" s="18"/>
      <c r="F3860" s="19"/>
      <c r="N3860" s="47"/>
    </row>
    <row r="3861" spans="4:14" s="20" customFormat="1" ht="13.5" hidden="1" x14ac:dyDescent="0.45">
      <c r="D3861" s="18"/>
      <c r="E3861" s="18"/>
      <c r="F3861" s="19"/>
      <c r="N3861" s="47"/>
    </row>
    <row r="3862" spans="4:14" s="20" customFormat="1" ht="13.5" hidden="1" x14ac:dyDescent="0.45">
      <c r="D3862" s="18"/>
      <c r="E3862" s="18"/>
      <c r="F3862" s="19"/>
      <c r="N3862" s="47"/>
    </row>
    <row r="3863" spans="4:14" s="20" customFormat="1" ht="13.5" hidden="1" x14ac:dyDescent="0.45">
      <c r="D3863" s="18"/>
      <c r="E3863" s="18"/>
      <c r="F3863" s="19"/>
      <c r="N3863" s="47"/>
    </row>
    <row r="3864" spans="4:14" s="20" customFormat="1" ht="13.5" hidden="1" x14ac:dyDescent="0.45">
      <c r="D3864" s="18"/>
      <c r="E3864" s="18"/>
      <c r="F3864" s="19"/>
      <c r="N3864" s="47"/>
    </row>
    <row r="3865" spans="4:14" s="20" customFormat="1" ht="13.5" hidden="1" x14ac:dyDescent="0.45">
      <c r="D3865" s="18"/>
      <c r="E3865" s="18"/>
      <c r="F3865" s="19"/>
      <c r="N3865" s="47"/>
    </row>
    <row r="3866" spans="4:14" s="20" customFormat="1" ht="13.5" hidden="1" x14ac:dyDescent="0.45">
      <c r="D3866" s="18"/>
      <c r="E3866" s="18"/>
      <c r="F3866" s="19"/>
      <c r="N3866" s="47"/>
    </row>
    <row r="3867" spans="4:14" s="20" customFormat="1" ht="13.5" hidden="1" x14ac:dyDescent="0.45">
      <c r="D3867" s="18"/>
      <c r="E3867" s="18"/>
      <c r="F3867" s="19"/>
      <c r="N3867" s="47"/>
    </row>
    <row r="3868" spans="4:14" s="20" customFormat="1" ht="13.5" hidden="1" x14ac:dyDescent="0.45">
      <c r="D3868" s="18"/>
      <c r="E3868" s="18"/>
      <c r="F3868" s="19"/>
      <c r="N3868" s="47"/>
    </row>
    <row r="3869" spans="4:14" s="20" customFormat="1" ht="13.5" hidden="1" x14ac:dyDescent="0.45">
      <c r="D3869" s="18"/>
      <c r="E3869" s="18"/>
      <c r="F3869" s="19"/>
      <c r="N3869" s="47"/>
    </row>
    <row r="3870" spans="4:14" s="20" customFormat="1" ht="13.5" hidden="1" x14ac:dyDescent="0.45">
      <c r="D3870" s="18"/>
      <c r="E3870" s="18"/>
      <c r="F3870" s="19"/>
      <c r="N3870" s="47"/>
    </row>
    <row r="3871" spans="4:14" s="20" customFormat="1" ht="13.5" hidden="1" x14ac:dyDescent="0.45">
      <c r="D3871" s="18"/>
      <c r="E3871" s="18"/>
      <c r="F3871" s="19"/>
      <c r="N3871" s="47"/>
    </row>
    <row r="3872" spans="4:14" s="20" customFormat="1" ht="13.5" hidden="1" x14ac:dyDescent="0.45">
      <c r="D3872" s="18"/>
      <c r="E3872" s="18"/>
      <c r="F3872" s="19"/>
      <c r="N3872" s="47"/>
    </row>
    <row r="3873" spans="4:14" s="20" customFormat="1" ht="13.5" hidden="1" x14ac:dyDescent="0.45">
      <c r="D3873" s="18"/>
      <c r="E3873" s="18"/>
      <c r="F3873" s="19"/>
      <c r="N3873" s="47"/>
    </row>
    <row r="3874" spans="4:14" s="20" customFormat="1" ht="13.5" hidden="1" x14ac:dyDescent="0.45">
      <c r="D3874" s="18"/>
      <c r="E3874" s="18"/>
      <c r="F3874" s="19"/>
      <c r="N3874" s="47"/>
    </row>
    <row r="3875" spans="4:14" s="20" customFormat="1" ht="13.5" hidden="1" x14ac:dyDescent="0.45">
      <c r="D3875" s="18"/>
      <c r="E3875" s="18"/>
      <c r="F3875" s="19"/>
      <c r="N3875" s="47"/>
    </row>
    <row r="3876" spans="4:14" s="20" customFormat="1" ht="13.5" hidden="1" x14ac:dyDescent="0.45">
      <c r="D3876" s="18"/>
      <c r="E3876" s="18"/>
      <c r="F3876" s="19"/>
      <c r="N3876" s="47"/>
    </row>
    <row r="3877" spans="4:14" s="20" customFormat="1" ht="13.5" hidden="1" x14ac:dyDescent="0.45">
      <c r="D3877" s="18"/>
      <c r="E3877" s="18"/>
      <c r="F3877" s="19"/>
      <c r="N3877" s="47"/>
    </row>
    <row r="3878" spans="4:14" s="20" customFormat="1" ht="13.5" hidden="1" x14ac:dyDescent="0.45">
      <c r="D3878" s="18"/>
      <c r="E3878" s="18"/>
      <c r="F3878" s="19"/>
      <c r="N3878" s="47"/>
    </row>
    <row r="3879" spans="4:14" s="20" customFormat="1" ht="13.5" hidden="1" x14ac:dyDescent="0.45">
      <c r="D3879" s="18"/>
      <c r="E3879" s="18"/>
      <c r="F3879" s="19"/>
      <c r="N3879" s="47"/>
    </row>
    <row r="3880" spans="4:14" s="20" customFormat="1" ht="13.5" hidden="1" x14ac:dyDescent="0.45">
      <c r="D3880" s="18"/>
      <c r="E3880" s="18"/>
      <c r="F3880" s="19"/>
      <c r="N3880" s="47"/>
    </row>
    <row r="3881" spans="4:14" s="20" customFormat="1" ht="13.5" hidden="1" x14ac:dyDescent="0.45">
      <c r="D3881" s="18"/>
      <c r="E3881" s="18"/>
      <c r="F3881" s="19"/>
      <c r="N3881" s="47"/>
    </row>
    <row r="3882" spans="4:14" s="20" customFormat="1" ht="13.5" hidden="1" x14ac:dyDescent="0.45">
      <c r="D3882" s="18"/>
      <c r="E3882" s="18"/>
      <c r="F3882" s="19"/>
      <c r="N3882" s="47"/>
    </row>
    <row r="3883" spans="4:14" s="20" customFormat="1" ht="13.5" hidden="1" x14ac:dyDescent="0.45">
      <c r="D3883" s="18"/>
      <c r="E3883" s="18"/>
      <c r="F3883" s="19"/>
      <c r="N3883" s="47"/>
    </row>
    <row r="3884" spans="4:14" s="20" customFormat="1" ht="13.5" hidden="1" x14ac:dyDescent="0.45">
      <c r="D3884" s="18"/>
      <c r="E3884" s="18"/>
      <c r="F3884" s="19"/>
      <c r="N3884" s="47"/>
    </row>
    <row r="3885" spans="4:14" s="20" customFormat="1" ht="13.5" hidden="1" x14ac:dyDescent="0.45">
      <c r="D3885" s="18"/>
      <c r="E3885" s="18"/>
      <c r="F3885" s="19"/>
      <c r="N3885" s="47"/>
    </row>
    <row r="3886" spans="4:14" s="20" customFormat="1" ht="13.5" hidden="1" x14ac:dyDescent="0.45">
      <c r="D3886" s="18"/>
      <c r="E3886" s="18"/>
      <c r="F3886" s="19"/>
      <c r="N3886" s="47"/>
    </row>
    <row r="3887" spans="4:14" s="20" customFormat="1" ht="13.5" hidden="1" x14ac:dyDescent="0.45">
      <c r="D3887" s="18"/>
      <c r="E3887" s="18"/>
      <c r="F3887" s="19"/>
      <c r="N3887" s="47"/>
    </row>
    <row r="3888" spans="4:14" s="20" customFormat="1" ht="13.5" hidden="1" x14ac:dyDescent="0.45">
      <c r="D3888" s="18"/>
      <c r="E3888" s="18"/>
      <c r="F3888" s="19"/>
      <c r="N3888" s="47"/>
    </row>
    <row r="3889" spans="4:14" s="20" customFormat="1" ht="13.5" hidden="1" x14ac:dyDescent="0.45">
      <c r="D3889" s="18"/>
      <c r="E3889" s="18"/>
      <c r="F3889" s="19"/>
      <c r="N3889" s="47"/>
    </row>
    <row r="3890" spans="4:14" s="20" customFormat="1" ht="13.5" hidden="1" x14ac:dyDescent="0.45">
      <c r="D3890" s="18"/>
      <c r="E3890" s="18"/>
      <c r="F3890" s="19"/>
      <c r="N3890" s="47"/>
    </row>
    <row r="3891" spans="4:14" s="20" customFormat="1" ht="13.5" hidden="1" x14ac:dyDescent="0.45">
      <c r="D3891" s="18"/>
      <c r="E3891" s="18"/>
      <c r="F3891" s="19"/>
      <c r="N3891" s="47"/>
    </row>
    <row r="3892" spans="4:14" s="20" customFormat="1" ht="13.5" hidden="1" x14ac:dyDescent="0.45">
      <c r="D3892" s="18"/>
      <c r="E3892" s="18"/>
      <c r="F3892" s="19"/>
      <c r="N3892" s="47"/>
    </row>
    <row r="3893" spans="4:14" s="20" customFormat="1" ht="13.5" hidden="1" x14ac:dyDescent="0.45">
      <c r="D3893" s="18"/>
      <c r="E3893" s="18"/>
      <c r="F3893" s="19"/>
      <c r="N3893" s="47"/>
    </row>
    <row r="3894" spans="4:14" s="20" customFormat="1" ht="13.5" hidden="1" x14ac:dyDescent="0.45">
      <c r="D3894" s="18"/>
      <c r="E3894" s="18"/>
      <c r="F3894" s="19"/>
      <c r="N3894" s="47"/>
    </row>
    <row r="3895" spans="4:14" s="20" customFormat="1" ht="13.5" hidden="1" x14ac:dyDescent="0.45">
      <c r="D3895" s="18"/>
      <c r="E3895" s="18"/>
      <c r="F3895" s="19"/>
      <c r="N3895" s="47"/>
    </row>
    <row r="3896" spans="4:14" s="20" customFormat="1" ht="13.5" hidden="1" x14ac:dyDescent="0.45">
      <c r="D3896" s="18"/>
      <c r="E3896" s="18"/>
      <c r="F3896" s="19"/>
      <c r="N3896" s="47"/>
    </row>
    <row r="3897" spans="4:14" s="20" customFormat="1" ht="13.5" hidden="1" x14ac:dyDescent="0.45">
      <c r="D3897" s="18"/>
      <c r="E3897" s="18"/>
      <c r="F3897" s="19"/>
      <c r="N3897" s="47"/>
    </row>
    <row r="3898" spans="4:14" s="20" customFormat="1" ht="13.5" hidden="1" x14ac:dyDescent="0.45">
      <c r="D3898" s="18"/>
      <c r="E3898" s="18"/>
      <c r="F3898" s="19"/>
      <c r="N3898" s="47"/>
    </row>
    <row r="3899" spans="4:14" s="20" customFormat="1" ht="13.5" hidden="1" x14ac:dyDescent="0.45">
      <c r="D3899" s="18"/>
      <c r="E3899" s="18"/>
      <c r="F3899" s="19"/>
      <c r="N3899" s="47"/>
    </row>
    <row r="3900" spans="4:14" s="20" customFormat="1" ht="13.5" hidden="1" x14ac:dyDescent="0.45">
      <c r="D3900" s="18"/>
      <c r="E3900" s="18"/>
      <c r="F3900" s="19"/>
      <c r="N3900" s="47"/>
    </row>
    <row r="3901" spans="4:14" s="20" customFormat="1" ht="13.5" hidden="1" x14ac:dyDescent="0.45">
      <c r="D3901" s="18"/>
      <c r="E3901" s="18"/>
      <c r="F3901" s="19"/>
      <c r="N3901" s="47"/>
    </row>
    <row r="3902" spans="4:14" s="20" customFormat="1" ht="13.5" hidden="1" x14ac:dyDescent="0.45">
      <c r="D3902" s="18"/>
      <c r="E3902" s="18"/>
      <c r="F3902" s="19"/>
      <c r="N3902" s="47"/>
    </row>
    <row r="3903" spans="4:14" s="20" customFormat="1" ht="13.5" hidden="1" x14ac:dyDescent="0.45">
      <c r="D3903" s="18"/>
      <c r="E3903" s="18"/>
      <c r="F3903" s="19"/>
      <c r="N3903" s="47"/>
    </row>
    <row r="3904" spans="4:14" s="20" customFormat="1" ht="13.5" hidden="1" x14ac:dyDescent="0.45">
      <c r="D3904" s="18"/>
      <c r="E3904" s="18"/>
      <c r="F3904" s="19"/>
      <c r="N3904" s="47"/>
    </row>
    <row r="3905" spans="4:14" s="20" customFormat="1" ht="13.5" hidden="1" x14ac:dyDescent="0.45">
      <c r="D3905" s="18"/>
      <c r="E3905" s="18"/>
      <c r="F3905" s="19"/>
      <c r="N3905" s="47"/>
    </row>
    <row r="3906" spans="4:14" s="20" customFormat="1" ht="13.5" hidden="1" x14ac:dyDescent="0.45">
      <c r="D3906" s="18"/>
      <c r="E3906" s="18"/>
      <c r="F3906" s="19"/>
      <c r="N3906" s="47"/>
    </row>
    <row r="3907" spans="4:14" s="20" customFormat="1" ht="13.5" hidden="1" x14ac:dyDescent="0.45">
      <c r="D3907" s="18"/>
      <c r="E3907" s="18"/>
      <c r="F3907" s="19"/>
      <c r="N3907" s="47"/>
    </row>
    <row r="3908" spans="4:14" s="20" customFormat="1" ht="13.5" hidden="1" x14ac:dyDescent="0.45">
      <c r="D3908" s="18"/>
      <c r="E3908" s="18"/>
      <c r="F3908" s="19"/>
      <c r="N3908" s="47"/>
    </row>
    <row r="3909" spans="4:14" s="20" customFormat="1" ht="13.5" hidden="1" x14ac:dyDescent="0.45">
      <c r="D3909" s="18"/>
      <c r="E3909" s="18"/>
      <c r="F3909" s="19"/>
      <c r="N3909" s="47"/>
    </row>
    <row r="3910" spans="4:14" s="20" customFormat="1" ht="13.5" hidden="1" x14ac:dyDescent="0.45">
      <c r="D3910" s="18"/>
      <c r="E3910" s="18"/>
      <c r="F3910" s="19"/>
      <c r="N3910" s="47"/>
    </row>
    <row r="3911" spans="4:14" s="20" customFormat="1" ht="13.5" hidden="1" x14ac:dyDescent="0.45">
      <c r="D3911" s="18"/>
      <c r="E3911" s="18"/>
      <c r="F3911" s="19"/>
      <c r="N3911" s="47"/>
    </row>
    <row r="3912" spans="4:14" s="20" customFormat="1" ht="13.5" hidden="1" x14ac:dyDescent="0.45">
      <c r="D3912" s="18"/>
      <c r="E3912" s="18"/>
      <c r="F3912" s="19"/>
      <c r="N3912" s="47"/>
    </row>
    <row r="3913" spans="4:14" s="20" customFormat="1" ht="13.5" hidden="1" x14ac:dyDescent="0.45">
      <c r="D3913" s="18"/>
      <c r="E3913" s="18"/>
      <c r="F3913" s="19"/>
      <c r="N3913" s="47"/>
    </row>
    <row r="3914" spans="4:14" s="20" customFormat="1" ht="13.5" hidden="1" x14ac:dyDescent="0.45">
      <c r="D3914" s="18"/>
      <c r="E3914" s="18"/>
      <c r="F3914" s="19"/>
      <c r="N3914" s="47"/>
    </row>
    <row r="3915" spans="4:14" s="20" customFormat="1" ht="13.5" hidden="1" x14ac:dyDescent="0.45">
      <c r="D3915" s="18"/>
      <c r="E3915" s="18"/>
      <c r="F3915" s="19"/>
      <c r="N3915" s="47"/>
    </row>
    <row r="3916" spans="4:14" s="20" customFormat="1" ht="13.5" hidden="1" x14ac:dyDescent="0.45">
      <c r="D3916" s="18"/>
      <c r="E3916" s="18"/>
      <c r="F3916" s="19"/>
      <c r="N3916" s="47"/>
    </row>
    <row r="3917" spans="4:14" s="20" customFormat="1" ht="13.5" hidden="1" x14ac:dyDescent="0.45">
      <c r="D3917" s="18"/>
      <c r="E3917" s="18"/>
      <c r="F3917" s="19"/>
      <c r="N3917" s="47"/>
    </row>
    <row r="3918" spans="4:14" s="20" customFormat="1" ht="13.5" hidden="1" x14ac:dyDescent="0.45">
      <c r="D3918" s="18"/>
      <c r="E3918" s="18"/>
      <c r="F3918" s="19"/>
      <c r="N3918" s="47"/>
    </row>
    <row r="3919" spans="4:14" s="20" customFormat="1" ht="13.5" hidden="1" x14ac:dyDescent="0.45">
      <c r="D3919" s="18"/>
      <c r="E3919" s="18"/>
      <c r="F3919" s="19"/>
      <c r="N3919" s="47"/>
    </row>
    <row r="3920" spans="4:14" s="20" customFormat="1" ht="13.5" hidden="1" x14ac:dyDescent="0.45">
      <c r="D3920" s="18"/>
      <c r="E3920" s="18"/>
      <c r="F3920" s="19"/>
      <c r="N3920" s="47"/>
    </row>
    <row r="3921" spans="4:14" s="20" customFormat="1" ht="13.5" hidden="1" x14ac:dyDescent="0.45">
      <c r="D3921" s="18"/>
      <c r="E3921" s="18"/>
      <c r="F3921" s="19"/>
      <c r="N3921" s="47"/>
    </row>
    <row r="3922" spans="4:14" s="20" customFormat="1" ht="13.5" hidden="1" x14ac:dyDescent="0.45">
      <c r="D3922" s="18"/>
      <c r="E3922" s="18"/>
      <c r="F3922" s="19"/>
      <c r="N3922" s="47"/>
    </row>
    <row r="3923" spans="4:14" s="20" customFormat="1" ht="13.5" hidden="1" x14ac:dyDescent="0.45">
      <c r="D3923" s="18"/>
      <c r="E3923" s="18"/>
      <c r="F3923" s="19"/>
      <c r="N3923" s="47"/>
    </row>
    <row r="3924" spans="4:14" s="20" customFormat="1" ht="13.5" hidden="1" x14ac:dyDescent="0.45">
      <c r="D3924" s="18"/>
      <c r="E3924" s="18"/>
      <c r="F3924" s="19"/>
      <c r="N3924" s="47"/>
    </row>
    <row r="3925" spans="4:14" s="20" customFormat="1" ht="13.5" hidden="1" x14ac:dyDescent="0.45">
      <c r="D3925" s="18"/>
      <c r="E3925" s="18"/>
      <c r="F3925" s="19"/>
      <c r="N3925" s="47"/>
    </row>
    <row r="3926" spans="4:14" s="20" customFormat="1" ht="13.5" hidden="1" x14ac:dyDescent="0.45">
      <c r="D3926" s="18"/>
      <c r="E3926" s="18"/>
      <c r="F3926" s="19"/>
      <c r="N3926" s="47"/>
    </row>
    <row r="3927" spans="4:14" s="20" customFormat="1" ht="13.5" hidden="1" x14ac:dyDescent="0.45">
      <c r="D3927" s="18"/>
      <c r="E3927" s="18"/>
      <c r="F3927" s="19"/>
      <c r="N3927" s="47"/>
    </row>
    <row r="3928" spans="4:14" s="20" customFormat="1" ht="13.5" hidden="1" x14ac:dyDescent="0.45">
      <c r="D3928" s="18"/>
      <c r="E3928" s="18"/>
      <c r="F3928" s="19"/>
      <c r="N3928" s="47"/>
    </row>
    <row r="3929" spans="4:14" s="20" customFormat="1" ht="13.5" hidden="1" x14ac:dyDescent="0.45">
      <c r="D3929" s="18"/>
      <c r="E3929" s="18"/>
      <c r="F3929" s="19"/>
      <c r="N3929" s="47"/>
    </row>
    <row r="3930" spans="4:14" s="20" customFormat="1" ht="13.5" hidden="1" x14ac:dyDescent="0.45">
      <c r="D3930" s="18"/>
      <c r="E3930" s="18"/>
      <c r="F3930" s="19"/>
      <c r="N3930" s="47"/>
    </row>
    <row r="3931" spans="4:14" s="20" customFormat="1" ht="13.5" hidden="1" x14ac:dyDescent="0.45">
      <c r="D3931" s="18"/>
      <c r="E3931" s="18"/>
      <c r="F3931" s="19"/>
      <c r="N3931" s="47"/>
    </row>
    <row r="3932" spans="4:14" s="20" customFormat="1" ht="13.5" hidden="1" x14ac:dyDescent="0.45">
      <c r="D3932" s="18"/>
      <c r="E3932" s="18"/>
      <c r="F3932" s="19"/>
      <c r="N3932" s="47"/>
    </row>
    <row r="3933" spans="4:14" s="20" customFormat="1" ht="13.5" hidden="1" x14ac:dyDescent="0.45">
      <c r="D3933" s="18"/>
      <c r="E3933" s="18"/>
      <c r="F3933" s="19"/>
      <c r="N3933" s="47"/>
    </row>
    <row r="3934" spans="4:14" s="20" customFormat="1" ht="13.5" hidden="1" x14ac:dyDescent="0.45">
      <c r="D3934" s="18"/>
      <c r="E3934" s="18"/>
      <c r="F3934" s="19"/>
      <c r="N3934" s="47"/>
    </row>
    <row r="3935" spans="4:14" s="20" customFormat="1" ht="13.5" hidden="1" x14ac:dyDescent="0.45">
      <c r="D3935" s="18"/>
      <c r="E3935" s="18"/>
      <c r="F3935" s="19"/>
      <c r="N3935" s="47"/>
    </row>
    <row r="3936" spans="4:14" s="20" customFormat="1" ht="13.5" hidden="1" x14ac:dyDescent="0.45">
      <c r="D3936" s="18"/>
      <c r="E3936" s="18"/>
      <c r="F3936" s="19"/>
      <c r="N3936" s="47"/>
    </row>
    <row r="3937" spans="4:14" s="20" customFormat="1" ht="13.5" hidden="1" x14ac:dyDescent="0.45">
      <c r="D3937" s="18"/>
      <c r="E3937" s="18"/>
      <c r="F3937" s="19"/>
      <c r="N3937" s="47"/>
    </row>
    <row r="3938" spans="4:14" s="20" customFormat="1" ht="13.5" hidden="1" x14ac:dyDescent="0.45">
      <c r="D3938" s="18"/>
      <c r="E3938" s="18"/>
      <c r="F3938" s="19"/>
      <c r="N3938" s="47"/>
    </row>
    <row r="3939" spans="4:14" s="20" customFormat="1" ht="13.5" hidden="1" x14ac:dyDescent="0.45">
      <c r="D3939" s="18"/>
      <c r="E3939" s="18"/>
      <c r="F3939" s="19"/>
      <c r="N3939" s="47"/>
    </row>
    <row r="3940" spans="4:14" s="20" customFormat="1" ht="13.5" hidden="1" x14ac:dyDescent="0.45">
      <c r="D3940" s="18"/>
      <c r="E3940" s="18"/>
      <c r="F3940" s="19"/>
      <c r="N3940" s="47"/>
    </row>
    <row r="3941" spans="4:14" s="20" customFormat="1" ht="13.5" hidden="1" x14ac:dyDescent="0.45">
      <c r="D3941" s="18"/>
      <c r="E3941" s="18"/>
      <c r="F3941" s="19"/>
      <c r="N3941" s="47"/>
    </row>
    <row r="3942" spans="4:14" s="20" customFormat="1" ht="13.5" hidden="1" x14ac:dyDescent="0.45">
      <c r="D3942" s="18"/>
      <c r="E3942" s="18"/>
      <c r="F3942" s="19"/>
      <c r="N3942" s="47"/>
    </row>
    <row r="3943" spans="4:14" s="20" customFormat="1" ht="13.5" hidden="1" x14ac:dyDescent="0.45">
      <c r="D3943" s="18"/>
      <c r="E3943" s="18"/>
      <c r="F3943" s="19"/>
      <c r="N3943" s="47"/>
    </row>
    <row r="3944" spans="4:14" s="20" customFormat="1" ht="13.5" hidden="1" x14ac:dyDescent="0.45">
      <c r="D3944" s="18"/>
      <c r="E3944" s="18"/>
      <c r="F3944" s="19"/>
      <c r="N3944" s="47"/>
    </row>
    <row r="3945" spans="4:14" s="20" customFormat="1" ht="13.5" hidden="1" x14ac:dyDescent="0.45">
      <c r="D3945" s="18"/>
      <c r="E3945" s="18"/>
      <c r="F3945" s="19"/>
      <c r="N3945" s="47"/>
    </row>
    <row r="3946" spans="4:14" s="20" customFormat="1" ht="13.5" hidden="1" x14ac:dyDescent="0.45">
      <c r="D3946" s="18"/>
      <c r="E3946" s="18"/>
      <c r="F3946" s="19"/>
      <c r="N3946" s="47"/>
    </row>
    <row r="3947" spans="4:14" s="20" customFormat="1" ht="13.5" hidden="1" x14ac:dyDescent="0.45">
      <c r="D3947" s="18"/>
      <c r="E3947" s="18"/>
      <c r="F3947" s="19"/>
      <c r="N3947" s="47"/>
    </row>
    <row r="3948" spans="4:14" s="20" customFormat="1" ht="13.5" hidden="1" x14ac:dyDescent="0.45">
      <c r="D3948" s="18"/>
      <c r="E3948" s="18"/>
      <c r="F3948" s="19"/>
      <c r="N3948" s="47"/>
    </row>
    <row r="3949" spans="4:14" s="20" customFormat="1" ht="13.5" hidden="1" x14ac:dyDescent="0.45">
      <c r="D3949" s="18"/>
      <c r="E3949" s="18"/>
      <c r="F3949" s="19"/>
      <c r="N3949" s="47"/>
    </row>
    <row r="3950" spans="4:14" s="20" customFormat="1" ht="13.5" hidden="1" x14ac:dyDescent="0.45">
      <c r="D3950" s="18"/>
      <c r="E3950" s="18"/>
      <c r="F3950" s="19"/>
      <c r="N3950" s="47"/>
    </row>
    <row r="3951" spans="4:14" s="20" customFormat="1" ht="13.5" hidden="1" x14ac:dyDescent="0.45">
      <c r="D3951" s="18"/>
      <c r="E3951" s="18"/>
      <c r="F3951" s="19"/>
      <c r="N3951" s="47"/>
    </row>
    <row r="3952" spans="4:14" s="20" customFormat="1" ht="13.5" hidden="1" x14ac:dyDescent="0.45">
      <c r="D3952" s="18"/>
      <c r="E3952" s="18"/>
      <c r="F3952" s="19"/>
      <c r="N3952" s="47"/>
    </row>
    <row r="3953" spans="4:14" s="20" customFormat="1" ht="13.5" hidden="1" x14ac:dyDescent="0.45">
      <c r="D3953" s="18"/>
      <c r="E3953" s="18"/>
      <c r="F3953" s="19"/>
      <c r="N3953" s="47"/>
    </row>
    <row r="3954" spans="4:14" s="20" customFormat="1" ht="13.5" hidden="1" x14ac:dyDescent="0.45">
      <c r="D3954" s="18"/>
      <c r="E3954" s="18"/>
      <c r="F3954" s="19"/>
      <c r="N3954" s="47"/>
    </row>
    <row r="3955" spans="4:14" s="20" customFormat="1" ht="13.5" hidden="1" x14ac:dyDescent="0.45">
      <c r="D3955" s="18"/>
      <c r="E3955" s="18"/>
      <c r="F3955" s="19"/>
      <c r="N3955" s="47"/>
    </row>
    <row r="3956" spans="4:14" s="20" customFormat="1" ht="13.5" hidden="1" x14ac:dyDescent="0.45">
      <c r="D3956" s="18"/>
      <c r="E3956" s="18"/>
      <c r="F3956" s="19"/>
      <c r="N3956" s="47"/>
    </row>
    <row r="3957" spans="4:14" s="20" customFormat="1" ht="13.5" hidden="1" x14ac:dyDescent="0.45">
      <c r="D3957" s="18"/>
      <c r="E3957" s="18"/>
      <c r="F3957" s="19"/>
      <c r="N3957" s="47"/>
    </row>
    <row r="3958" spans="4:14" s="20" customFormat="1" ht="13.5" hidden="1" x14ac:dyDescent="0.45">
      <c r="D3958" s="18"/>
      <c r="E3958" s="18"/>
      <c r="F3958" s="19"/>
      <c r="N3958" s="47"/>
    </row>
    <row r="3959" spans="4:14" s="20" customFormat="1" ht="13.5" hidden="1" x14ac:dyDescent="0.45">
      <c r="D3959" s="18"/>
      <c r="E3959" s="18"/>
      <c r="F3959" s="19"/>
      <c r="N3959" s="47"/>
    </row>
    <row r="3960" spans="4:14" s="20" customFormat="1" ht="13.5" hidden="1" x14ac:dyDescent="0.45">
      <c r="D3960" s="18"/>
      <c r="E3960" s="18"/>
      <c r="F3960" s="19"/>
      <c r="N3960" s="47"/>
    </row>
    <row r="3961" spans="4:14" s="20" customFormat="1" ht="13.5" hidden="1" x14ac:dyDescent="0.45">
      <c r="D3961" s="18"/>
      <c r="E3961" s="18"/>
      <c r="F3961" s="19"/>
      <c r="N3961" s="47"/>
    </row>
    <row r="3962" spans="4:14" s="20" customFormat="1" ht="13.5" hidden="1" x14ac:dyDescent="0.45">
      <c r="D3962" s="18"/>
      <c r="E3962" s="18"/>
      <c r="F3962" s="19"/>
      <c r="N3962" s="47"/>
    </row>
    <row r="3963" spans="4:14" s="20" customFormat="1" ht="13.5" hidden="1" x14ac:dyDescent="0.45">
      <c r="D3963" s="18"/>
      <c r="E3963" s="18"/>
      <c r="F3963" s="19"/>
      <c r="N3963" s="47"/>
    </row>
    <row r="3964" spans="4:14" s="20" customFormat="1" ht="13.5" hidden="1" x14ac:dyDescent="0.45">
      <c r="D3964" s="18"/>
      <c r="E3964" s="18"/>
      <c r="F3964" s="19"/>
      <c r="N3964" s="47"/>
    </row>
    <row r="3965" spans="4:14" s="20" customFormat="1" ht="13.5" hidden="1" x14ac:dyDescent="0.45">
      <c r="D3965" s="18"/>
      <c r="E3965" s="18"/>
      <c r="F3965" s="19"/>
      <c r="N3965" s="47"/>
    </row>
    <row r="3966" spans="4:14" s="20" customFormat="1" ht="13.5" hidden="1" x14ac:dyDescent="0.45">
      <c r="D3966" s="18"/>
      <c r="E3966" s="18"/>
      <c r="F3966" s="19"/>
      <c r="N3966" s="47"/>
    </row>
    <row r="3967" spans="4:14" s="20" customFormat="1" ht="13.5" hidden="1" x14ac:dyDescent="0.45">
      <c r="D3967" s="18"/>
      <c r="E3967" s="18"/>
      <c r="F3967" s="19"/>
      <c r="N3967" s="47"/>
    </row>
    <row r="3968" spans="4:14" s="20" customFormat="1" ht="13.5" hidden="1" x14ac:dyDescent="0.45">
      <c r="D3968" s="18"/>
      <c r="E3968" s="18"/>
      <c r="F3968" s="19"/>
      <c r="N3968" s="47"/>
    </row>
    <row r="3969" spans="4:14" s="20" customFormat="1" ht="13.5" hidden="1" x14ac:dyDescent="0.45">
      <c r="D3969" s="18"/>
      <c r="E3969" s="18"/>
      <c r="F3969" s="19"/>
      <c r="N3969" s="47"/>
    </row>
    <row r="3970" spans="4:14" s="20" customFormat="1" ht="13.5" hidden="1" x14ac:dyDescent="0.45">
      <c r="D3970" s="18"/>
      <c r="E3970" s="18"/>
      <c r="F3970" s="19"/>
      <c r="N3970" s="47"/>
    </row>
    <row r="3971" spans="4:14" s="20" customFormat="1" ht="13.5" hidden="1" x14ac:dyDescent="0.45">
      <c r="D3971" s="18"/>
      <c r="E3971" s="18"/>
      <c r="F3971" s="19"/>
      <c r="N3971" s="47"/>
    </row>
    <row r="3972" spans="4:14" s="20" customFormat="1" ht="13.5" hidden="1" x14ac:dyDescent="0.45">
      <c r="D3972" s="18"/>
      <c r="E3972" s="18"/>
      <c r="F3972" s="19"/>
      <c r="N3972" s="47"/>
    </row>
    <row r="3973" spans="4:14" s="20" customFormat="1" ht="13.5" hidden="1" x14ac:dyDescent="0.45">
      <c r="D3973" s="18"/>
      <c r="E3973" s="18"/>
      <c r="F3973" s="19"/>
      <c r="N3973" s="47"/>
    </row>
    <row r="3974" spans="4:14" s="20" customFormat="1" ht="13.5" hidden="1" x14ac:dyDescent="0.45">
      <c r="D3974" s="18"/>
      <c r="E3974" s="18"/>
      <c r="F3974" s="19"/>
      <c r="N3974" s="47"/>
    </row>
    <row r="3975" spans="4:14" s="20" customFormat="1" ht="13.5" hidden="1" x14ac:dyDescent="0.45">
      <c r="D3975" s="18"/>
      <c r="E3975" s="18"/>
      <c r="F3975" s="19"/>
      <c r="N3975" s="47"/>
    </row>
    <row r="3976" spans="4:14" s="20" customFormat="1" ht="13.5" hidden="1" x14ac:dyDescent="0.45">
      <c r="D3976" s="18"/>
      <c r="E3976" s="18"/>
      <c r="F3976" s="19"/>
      <c r="N3976" s="47"/>
    </row>
    <row r="3977" spans="4:14" s="20" customFormat="1" ht="13.5" hidden="1" x14ac:dyDescent="0.45">
      <c r="D3977" s="18"/>
      <c r="E3977" s="18"/>
      <c r="F3977" s="19"/>
      <c r="N3977" s="47"/>
    </row>
    <row r="3978" spans="4:14" s="20" customFormat="1" ht="13.5" hidden="1" x14ac:dyDescent="0.45">
      <c r="D3978" s="18"/>
      <c r="E3978" s="18"/>
      <c r="F3978" s="19"/>
      <c r="N3978" s="47"/>
    </row>
    <row r="3979" spans="4:14" s="20" customFormat="1" ht="13.5" hidden="1" x14ac:dyDescent="0.45">
      <c r="D3979" s="18"/>
      <c r="E3979" s="18"/>
      <c r="F3979" s="19"/>
      <c r="N3979" s="47"/>
    </row>
    <row r="3980" spans="4:14" s="20" customFormat="1" ht="13.5" hidden="1" x14ac:dyDescent="0.45">
      <c r="D3980" s="18"/>
      <c r="E3980" s="18"/>
      <c r="F3980" s="19"/>
      <c r="N3980" s="47"/>
    </row>
    <row r="3981" spans="4:14" s="20" customFormat="1" ht="13.5" hidden="1" x14ac:dyDescent="0.45">
      <c r="D3981" s="18"/>
      <c r="E3981" s="18"/>
      <c r="F3981" s="19"/>
      <c r="N3981" s="47"/>
    </row>
    <row r="3982" spans="4:14" s="20" customFormat="1" ht="13.5" hidden="1" x14ac:dyDescent="0.45">
      <c r="D3982" s="18"/>
      <c r="E3982" s="18"/>
      <c r="F3982" s="19"/>
      <c r="N3982" s="47"/>
    </row>
    <row r="3983" spans="4:14" s="20" customFormat="1" ht="13.5" hidden="1" x14ac:dyDescent="0.45">
      <c r="D3983" s="18"/>
      <c r="E3983" s="18"/>
      <c r="F3983" s="19"/>
      <c r="N3983" s="47"/>
    </row>
    <row r="3984" spans="4:14" s="20" customFormat="1" ht="13.5" hidden="1" x14ac:dyDescent="0.45">
      <c r="D3984" s="18"/>
      <c r="E3984" s="18"/>
      <c r="F3984" s="19"/>
      <c r="N3984" s="47"/>
    </row>
    <row r="3985" spans="4:14" s="20" customFormat="1" ht="13.5" hidden="1" x14ac:dyDescent="0.45">
      <c r="D3985" s="18"/>
      <c r="E3985" s="18"/>
      <c r="F3985" s="19"/>
      <c r="N3985" s="47"/>
    </row>
    <row r="3986" spans="4:14" s="20" customFormat="1" ht="13.5" hidden="1" x14ac:dyDescent="0.45">
      <c r="D3986" s="18"/>
      <c r="E3986" s="18"/>
      <c r="F3986" s="19"/>
      <c r="N3986" s="47"/>
    </row>
    <row r="3987" spans="4:14" s="20" customFormat="1" ht="13.5" hidden="1" x14ac:dyDescent="0.45">
      <c r="D3987" s="18"/>
      <c r="E3987" s="18"/>
      <c r="F3987" s="19"/>
      <c r="N3987" s="47"/>
    </row>
    <row r="3988" spans="4:14" s="20" customFormat="1" ht="13.5" hidden="1" x14ac:dyDescent="0.45">
      <c r="D3988" s="18"/>
      <c r="E3988" s="18"/>
      <c r="F3988" s="19"/>
      <c r="N3988" s="47"/>
    </row>
    <row r="3989" spans="4:14" s="20" customFormat="1" ht="13.5" hidden="1" x14ac:dyDescent="0.45">
      <c r="D3989" s="18"/>
      <c r="E3989" s="18"/>
      <c r="F3989" s="19"/>
      <c r="N3989" s="47"/>
    </row>
    <row r="3990" spans="4:14" s="20" customFormat="1" ht="13.5" hidden="1" x14ac:dyDescent="0.45">
      <c r="D3990" s="18"/>
      <c r="E3990" s="18"/>
      <c r="F3990" s="19"/>
      <c r="N3990" s="47"/>
    </row>
    <row r="3991" spans="4:14" s="20" customFormat="1" ht="13.5" hidden="1" x14ac:dyDescent="0.45">
      <c r="D3991" s="18"/>
      <c r="E3991" s="18"/>
      <c r="F3991" s="19"/>
      <c r="N3991" s="47"/>
    </row>
    <row r="3992" spans="4:14" s="20" customFormat="1" ht="13.5" hidden="1" x14ac:dyDescent="0.45">
      <c r="D3992" s="18"/>
      <c r="E3992" s="18"/>
      <c r="F3992" s="19"/>
      <c r="N3992" s="47"/>
    </row>
    <row r="3993" spans="4:14" s="20" customFormat="1" ht="13.5" hidden="1" x14ac:dyDescent="0.45">
      <c r="D3993" s="18"/>
      <c r="E3993" s="18"/>
      <c r="F3993" s="19"/>
      <c r="N3993" s="47"/>
    </row>
    <row r="3994" spans="4:14" s="20" customFormat="1" ht="13.5" hidden="1" x14ac:dyDescent="0.45">
      <c r="D3994" s="18"/>
      <c r="E3994" s="18"/>
      <c r="F3994" s="19"/>
      <c r="N3994" s="47"/>
    </row>
    <row r="3995" spans="4:14" s="20" customFormat="1" ht="13.5" hidden="1" x14ac:dyDescent="0.45">
      <c r="D3995" s="18"/>
      <c r="E3995" s="18"/>
      <c r="F3995" s="19"/>
      <c r="N3995" s="47"/>
    </row>
    <row r="3996" spans="4:14" s="20" customFormat="1" ht="13.5" hidden="1" x14ac:dyDescent="0.45">
      <c r="D3996" s="18"/>
      <c r="E3996" s="18"/>
      <c r="F3996" s="19"/>
      <c r="N3996" s="47"/>
    </row>
    <row r="3997" spans="4:14" s="20" customFormat="1" ht="13.5" hidden="1" x14ac:dyDescent="0.45">
      <c r="D3997" s="18"/>
      <c r="E3997" s="18"/>
      <c r="F3997" s="19"/>
      <c r="N3997" s="47"/>
    </row>
    <row r="3998" spans="4:14" s="20" customFormat="1" ht="13.5" hidden="1" x14ac:dyDescent="0.45">
      <c r="D3998" s="18"/>
      <c r="E3998" s="18"/>
      <c r="F3998" s="19"/>
      <c r="N3998" s="47"/>
    </row>
    <row r="3999" spans="4:14" s="20" customFormat="1" ht="13.5" hidden="1" x14ac:dyDescent="0.45">
      <c r="D3999" s="18"/>
      <c r="E3999" s="18"/>
      <c r="F3999" s="19"/>
      <c r="N3999" s="47"/>
    </row>
    <row r="4000" spans="4:14" s="20" customFormat="1" ht="13.5" hidden="1" x14ac:dyDescent="0.45">
      <c r="D4000" s="18"/>
      <c r="E4000" s="18"/>
      <c r="F4000" s="19"/>
      <c r="N4000" s="47"/>
    </row>
    <row r="4001" spans="4:14" s="20" customFormat="1" ht="13.5" hidden="1" x14ac:dyDescent="0.45">
      <c r="D4001" s="18"/>
      <c r="E4001" s="18"/>
      <c r="F4001" s="19"/>
      <c r="N4001" s="47"/>
    </row>
    <row r="4002" spans="4:14" s="20" customFormat="1" ht="13.5" hidden="1" x14ac:dyDescent="0.45">
      <c r="D4002" s="18"/>
      <c r="E4002" s="18"/>
      <c r="F4002" s="19"/>
      <c r="N4002" s="47"/>
    </row>
    <row r="4003" spans="4:14" s="20" customFormat="1" ht="13.5" hidden="1" x14ac:dyDescent="0.45">
      <c r="D4003" s="18"/>
      <c r="E4003" s="18"/>
      <c r="F4003" s="19"/>
      <c r="N4003" s="47"/>
    </row>
    <row r="4004" spans="4:14" s="20" customFormat="1" ht="13.5" hidden="1" x14ac:dyDescent="0.45">
      <c r="D4004" s="18"/>
      <c r="E4004" s="18"/>
      <c r="F4004" s="19"/>
      <c r="N4004" s="47"/>
    </row>
    <row r="4005" spans="4:14" s="20" customFormat="1" ht="13.5" hidden="1" x14ac:dyDescent="0.45">
      <c r="D4005" s="18"/>
      <c r="E4005" s="18"/>
      <c r="F4005" s="19"/>
      <c r="N4005" s="47"/>
    </row>
    <row r="4006" spans="4:14" s="20" customFormat="1" ht="13.5" hidden="1" x14ac:dyDescent="0.45">
      <c r="D4006" s="18"/>
      <c r="E4006" s="18"/>
      <c r="F4006" s="19"/>
      <c r="N4006" s="47"/>
    </row>
    <row r="4007" spans="4:14" s="20" customFormat="1" ht="13.5" hidden="1" x14ac:dyDescent="0.45">
      <c r="D4007" s="18"/>
      <c r="E4007" s="18"/>
      <c r="F4007" s="19"/>
      <c r="N4007" s="47"/>
    </row>
    <row r="4008" spans="4:14" s="20" customFormat="1" ht="13.5" hidden="1" x14ac:dyDescent="0.45">
      <c r="D4008" s="18"/>
      <c r="E4008" s="18"/>
      <c r="F4008" s="19"/>
      <c r="N4008" s="47"/>
    </row>
    <row r="4009" spans="4:14" s="20" customFormat="1" ht="13.5" hidden="1" x14ac:dyDescent="0.45">
      <c r="D4009" s="18"/>
      <c r="E4009" s="18"/>
      <c r="F4009" s="19"/>
      <c r="N4009" s="47"/>
    </row>
    <row r="4010" spans="4:14" s="20" customFormat="1" ht="13.5" hidden="1" x14ac:dyDescent="0.45">
      <c r="D4010" s="18"/>
      <c r="E4010" s="18"/>
      <c r="F4010" s="19"/>
      <c r="N4010" s="47"/>
    </row>
    <row r="4011" spans="4:14" s="20" customFormat="1" ht="13.5" hidden="1" x14ac:dyDescent="0.45">
      <c r="D4011" s="18"/>
      <c r="E4011" s="18"/>
      <c r="F4011" s="19"/>
      <c r="N4011" s="47"/>
    </row>
    <row r="4012" spans="4:14" s="20" customFormat="1" ht="13.5" hidden="1" x14ac:dyDescent="0.45">
      <c r="D4012" s="18"/>
      <c r="E4012" s="18"/>
      <c r="F4012" s="19"/>
      <c r="N4012" s="47"/>
    </row>
    <row r="4013" spans="4:14" s="20" customFormat="1" ht="13.5" hidden="1" x14ac:dyDescent="0.45">
      <c r="D4013" s="18"/>
      <c r="E4013" s="18"/>
      <c r="F4013" s="19"/>
      <c r="N4013" s="47"/>
    </row>
    <row r="4014" spans="4:14" s="20" customFormat="1" ht="13.5" hidden="1" x14ac:dyDescent="0.45">
      <c r="D4014" s="18"/>
      <c r="E4014" s="18"/>
      <c r="F4014" s="19"/>
      <c r="N4014" s="47"/>
    </row>
    <row r="4015" spans="4:14" s="20" customFormat="1" ht="13.5" hidden="1" x14ac:dyDescent="0.45">
      <c r="D4015" s="18"/>
      <c r="E4015" s="18"/>
      <c r="F4015" s="19"/>
      <c r="N4015" s="47"/>
    </row>
    <row r="4016" spans="4:14" s="20" customFormat="1" ht="13.5" hidden="1" x14ac:dyDescent="0.45">
      <c r="D4016" s="18"/>
      <c r="E4016" s="18"/>
      <c r="F4016" s="19"/>
      <c r="N4016" s="47"/>
    </row>
    <row r="4017" spans="4:14" s="20" customFormat="1" ht="13.5" hidden="1" x14ac:dyDescent="0.45">
      <c r="D4017" s="18"/>
      <c r="E4017" s="18"/>
      <c r="F4017" s="19"/>
      <c r="N4017" s="47"/>
    </row>
    <row r="4018" spans="4:14" s="20" customFormat="1" ht="13.5" hidden="1" x14ac:dyDescent="0.45">
      <c r="D4018" s="18"/>
      <c r="E4018" s="18"/>
      <c r="F4018" s="19"/>
      <c r="N4018" s="47"/>
    </row>
    <row r="4019" spans="4:14" s="20" customFormat="1" ht="13.5" hidden="1" x14ac:dyDescent="0.45">
      <c r="D4019" s="18"/>
      <c r="E4019" s="18"/>
      <c r="F4019" s="19"/>
      <c r="N4019" s="47"/>
    </row>
    <row r="4020" spans="4:14" s="20" customFormat="1" ht="13.5" hidden="1" x14ac:dyDescent="0.45">
      <c r="D4020" s="18"/>
      <c r="E4020" s="18"/>
      <c r="F4020" s="19"/>
      <c r="N4020" s="47"/>
    </row>
    <row r="4021" spans="4:14" s="20" customFormat="1" ht="13.5" hidden="1" x14ac:dyDescent="0.45">
      <c r="D4021" s="18"/>
      <c r="E4021" s="18"/>
      <c r="F4021" s="19"/>
      <c r="N4021" s="47"/>
    </row>
    <row r="4022" spans="4:14" s="20" customFormat="1" ht="13.5" hidden="1" x14ac:dyDescent="0.45">
      <c r="D4022" s="18"/>
      <c r="E4022" s="18"/>
      <c r="F4022" s="19"/>
      <c r="N4022" s="47"/>
    </row>
    <row r="4023" spans="4:14" s="20" customFormat="1" ht="13.5" hidden="1" x14ac:dyDescent="0.45">
      <c r="D4023" s="18"/>
      <c r="E4023" s="18"/>
      <c r="F4023" s="19"/>
      <c r="N4023" s="47"/>
    </row>
    <row r="4024" spans="4:14" s="20" customFormat="1" ht="13.5" hidden="1" x14ac:dyDescent="0.45">
      <c r="D4024" s="18"/>
      <c r="E4024" s="18"/>
      <c r="F4024" s="19"/>
      <c r="N4024" s="47"/>
    </row>
    <row r="4025" spans="4:14" s="20" customFormat="1" ht="13.5" hidden="1" x14ac:dyDescent="0.45">
      <c r="D4025" s="18"/>
      <c r="E4025" s="18"/>
      <c r="F4025" s="19"/>
      <c r="N4025" s="47"/>
    </row>
    <row r="4026" spans="4:14" s="20" customFormat="1" ht="13.5" hidden="1" x14ac:dyDescent="0.45">
      <c r="D4026" s="18"/>
      <c r="E4026" s="18"/>
      <c r="F4026" s="19"/>
      <c r="N4026" s="47"/>
    </row>
    <row r="4027" spans="4:14" s="20" customFormat="1" ht="13.5" hidden="1" x14ac:dyDescent="0.45">
      <c r="D4027" s="18"/>
      <c r="E4027" s="18"/>
      <c r="F4027" s="19"/>
      <c r="N4027" s="47"/>
    </row>
    <row r="4028" spans="4:14" s="20" customFormat="1" ht="13.5" hidden="1" x14ac:dyDescent="0.45">
      <c r="D4028" s="18"/>
      <c r="E4028" s="18"/>
      <c r="F4028" s="19"/>
      <c r="N4028" s="47"/>
    </row>
    <row r="4029" spans="4:14" s="20" customFormat="1" ht="13.5" hidden="1" x14ac:dyDescent="0.45">
      <c r="D4029" s="18"/>
      <c r="E4029" s="18"/>
      <c r="F4029" s="19"/>
      <c r="N4029" s="47"/>
    </row>
    <row r="4030" spans="4:14" s="20" customFormat="1" ht="13.5" hidden="1" x14ac:dyDescent="0.45">
      <c r="D4030" s="18"/>
      <c r="E4030" s="18"/>
      <c r="F4030" s="19"/>
      <c r="N4030" s="47"/>
    </row>
    <row r="4031" spans="4:14" s="20" customFormat="1" ht="13.5" hidden="1" x14ac:dyDescent="0.45">
      <c r="D4031" s="18"/>
      <c r="E4031" s="18"/>
      <c r="F4031" s="19"/>
      <c r="N4031" s="47"/>
    </row>
    <row r="4032" spans="4:14" s="20" customFormat="1" ht="13.5" hidden="1" x14ac:dyDescent="0.45">
      <c r="D4032" s="18"/>
      <c r="E4032" s="18"/>
      <c r="F4032" s="19"/>
      <c r="N4032" s="47"/>
    </row>
    <row r="4033" spans="4:14" s="20" customFormat="1" ht="13.5" hidden="1" x14ac:dyDescent="0.45">
      <c r="D4033" s="18"/>
      <c r="E4033" s="18"/>
      <c r="F4033" s="19"/>
      <c r="N4033" s="47"/>
    </row>
    <row r="4034" spans="4:14" s="20" customFormat="1" ht="13.5" hidden="1" x14ac:dyDescent="0.45">
      <c r="D4034" s="18"/>
      <c r="E4034" s="18"/>
      <c r="F4034" s="19"/>
      <c r="N4034" s="47"/>
    </row>
    <row r="4035" spans="4:14" s="20" customFormat="1" ht="13.5" hidden="1" x14ac:dyDescent="0.45">
      <c r="D4035" s="18"/>
      <c r="E4035" s="18"/>
      <c r="F4035" s="19"/>
      <c r="N4035" s="47"/>
    </row>
    <row r="4036" spans="4:14" s="20" customFormat="1" ht="13.5" hidden="1" x14ac:dyDescent="0.45">
      <c r="D4036" s="18"/>
      <c r="E4036" s="18"/>
      <c r="F4036" s="19"/>
      <c r="N4036" s="47"/>
    </row>
    <row r="4037" spans="4:14" s="20" customFormat="1" ht="13.5" hidden="1" x14ac:dyDescent="0.45">
      <c r="D4037" s="18"/>
      <c r="E4037" s="18"/>
      <c r="F4037" s="19"/>
      <c r="N4037" s="47"/>
    </row>
    <row r="4038" spans="4:14" s="20" customFormat="1" ht="13.5" hidden="1" x14ac:dyDescent="0.45">
      <c r="D4038" s="18"/>
      <c r="E4038" s="18"/>
      <c r="F4038" s="19"/>
      <c r="N4038" s="47"/>
    </row>
    <row r="4039" spans="4:14" s="20" customFormat="1" ht="13.5" hidden="1" x14ac:dyDescent="0.45">
      <c r="D4039" s="18"/>
      <c r="E4039" s="18"/>
      <c r="F4039" s="19"/>
      <c r="N4039" s="47"/>
    </row>
    <row r="4040" spans="4:14" s="20" customFormat="1" ht="13.5" hidden="1" x14ac:dyDescent="0.45">
      <c r="D4040" s="18"/>
      <c r="E4040" s="18"/>
      <c r="F4040" s="19"/>
      <c r="N4040" s="47"/>
    </row>
    <row r="4041" spans="4:14" s="20" customFormat="1" ht="13.5" hidden="1" x14ac:dyDescent="0.45">
      <c r="D4041" s="18"/>
      <c r="E4041" s="18"/>
      <c r="F4041" s="19"/>
      <c r="N4041" s="47"/>
    </row>
    <row r="4042" spans="4:14" s="20" customFormat="1" ht="13.5" hidden="1" x14ac:dyDescent="0.45">
      <c r="D4042" s="18"/>
      <c r="E4042" s="18"/>
      <c r="F4042" s="19"/>
      <c r="N4042" s="47"/>
    </row>
    <row r="4043" spans="4:14" s="20" customFormat="1" ht="13.5" hidden="1" x14ac:dyDescent="0.45">
      <c r="D4043" s="18"/>
      <c r="E4043" s="18"/>
      <c r="F4043" s="19"/>
      <c r="N4043" s="47"/>
    </row>
    <row r="4044" spans="4:14" s="20" customFormat="1" ht="13.5" hidden="1" x14ac:dyDescent="0.45">
      <c r="D4044" s="18"/>
      <c r="E4044" s="18"/>
      <c r="F4044" s="19"/>
      <c r="N4044" s="47"/>
    </row>
    <row r="4045" spans="4:14" s="20" customFormat="1" ht="13.5" hidden="1" x14ac:dyDescent="0.45">
      <c r="D4045" s="18"/>
      <c r="E4045" s="18"/>
      <c r="F4045" s="19"/>
      <c r="N4045" s="47"/>
    </row>
    <row r="4046" spans="4:14" s="20" customFormat="1" ht="13.5" hidden="1" x14ac:dyDescent="0.45">
      <c r="D4046" s="18"/>
      <c r="E4046" s="18"/>
      <c r="F4046" s="19"/>
      <c r="N4046" s="47"/>
    </row>
    <row r="4047" spans="4:14" s="20" customFormat="1" ht="13.5" hidden="1" x14ac:dyDescent="0.45">
      <c r="D4047" s="18"/>
      <c r="E4047" s="18"/>
      <c r="F4047" s="19"/>
      <c r="N4047" s="47"/>
    </row>
    <row r="4048" spans="4:14" s="20" customFormat="1" ht="13.5" hidden="1" x14ac:dyDescent="0.45">
      <c r="D4048" s="18"/>
      <c r="E4048" s="18"/>
      <c r="F4048" s="19"/>
      <c r="N4048" s="47"/>
    </row>
    <row r="4049" spans="4:14" s="20" customFormat="1" ht="13.5" hidden="1" x14ac:dyDescent="0.45">
      <c r="D4049" s="18"/>
      <c r="E4049" s="18"/>
      <c r="F4049" s="19"/>
      <c r="N4049" s="47"/>
    </row>
    <row r="4050" spans="4:14" s="20" customFormat="1" ht="13.5" hidden="1" x14ac:dyDescent="0.45">
      <c r="D4050" s="18"/>
      <c r="E4050" s="18"/>
      <c r="F4050" s="19"/>
      <c r="N4050" s="47"/>
    </row>
    <row r="4051" spans="4:14" s="20" customFormat="1" ht="13.5" hidden="1" x14ac:dyDescent="0.45">
      <c r="D4051" s="18"/>
      <c r="E4051" s="18"/>
      <c r="F4051" s="19"/>
      <c r="N4051" s="47"/>
    </row>
    <row r="4052" spans="4:14" s="20" customFormat="1" ht="13.5" hidden="1" x14ac:dyDescent="0.45">
      <c r="D4052" s="18"/>
      <c r="E4052" s="18"/>
      <c r="F4052" s="19"/>
      <c r="N4052" s="47"/>
    </row>
    <row r="4053" spans="4:14" s="20" customFormat="1" ht="13.5" hidden="1" x14ac:dyDescent="0.45">
      <c r="D4053" s="18"/>
      <c r="E4053" s="18"/>
      <c r="F4053" s="19"/>
      <c r="N4053" s="47"/>
    </row>
    <row r="4054" spans="4:14" s="20" customFormat="1" ht="13.5" hidden="1" x14ac:dyDescent="0.45">
      <c r="D4054" s="18"/>
      <c r="E4054" s="18"/>
      <c r="F4054" s="19"/>
      <c r="N4054" s="47"/>
    </row>
    <row r="4055" spans="4:14" s="20" customFormat="1" ht="13.5" hidden="1" x14ac:dyDescent="0.45">
      <c r="D4055" s="18"/>
      <c r="E4055" s="18"/>
      <c r="F4055" s="19"/>
      <c r="N4055" s="47"/>
    </row>
    <row r="4056" spans="4:14" s="20" customFormat="1" ht="13.5" hidden="1" x14ac:dyDescent="0.45">
      <c r="D4056" s="18"/>
      <c r="E4056" s="18"/>
      <c r="F4056" s="19"/>
      <c r="N4056" s="47"/>
    </row>
    <row r="4057" spans="4:14" s="20" customFormat="1" ht="13.5" hidden="1" x14ac:dyDescent="0.45">
      <c r="D4057" s="18"/>
      <c r="E4057" s="18"/>
      <c r="F4057" s="19"/>
      <c r="N4057" s="47"/>
    </row>
    <row r="4058" spans="4:14" s="20" customFormat="1" ht="13.5" hidden="1" x14ac:dyDescent="0.45">
      <c r="D4058" s="18"/>
      <c r="E4058" s="18"/>
      <c r="F4058" s="19"/>
      <c r="N4058" s="47"/>
    </row>
    <row r="4059" spans="4:14" s="20" customFormat="1" ht="13.5" hidden="1" x14ac:dyDescent="0.45">
      <c r="D4059" s="18"/>
      <c r="E4059" s="18"/>
      <c r="F4059" s="19"/>
      <c r="N4059" s="47"/>
    </row>
    <row r="4060" spans="4:14" s="20" customFormat="1" ht="13.5" hidden="1" x14ac:dyDescent="0.45">
      <c r="D4060" s="18"/>
      <c r="E4060" s="18"/>
      <c r="F4060" s="19"/>
      <c r="N4060" s="47"/>
    </row>
    <row r="4061" spans="4:14" s="20" customFormat="1" ht="13.5" hidden="1" x14ac:dyDescent="0.45">
      <c r="D4061" s="18"/>
      <c r="E4061" s="18"/>
      <c r="F4061" s="19"/>
      <c r="N4061" s="47"/>
    </row>
    <row r="4062" spans="4:14" s="20" customFormat="1" ht="13.5" hidden="1" x14ac:dyDescent="0.45">
      <c r="D4062" s="18"/>
      <c r="E4062" s="18"/>
      <c r="F4062" s="19"/>
      <c r="N4062" s="47"/>
    </row>
    <row r="4063" spans="4:14" s="20" customFormat="1" ht="13.5" hidden="1" x14ac:dyDescent="0.45">
      <c r="D4063" s="18"/>
      <c r="E4063" s="18"/>
      <c r="F4063" s="19"/>
      <c r="N4063" s="47"/>
    </row>
    <row r="4064" spans="4:14" s="20" customFormat="1" ht="13.5" hidden="1" x14ac:dyDescent="0.45">
      <c r="D4064" s="18"/>
      <c r="E4064" s="18"/>
      <c r="F4064" s="19"/>
      <c r="N4064" s="47"/>
    </row>
    <row r="4065" spans="4:14" s="20" customFormat="1" ht="13.5" hidden="1" x14ac:dyDescent="0.45">
      <c r="D4065" s="18"/>
      <c r="E4065" s="18"/>
      <c r="F4065" s="19"/>
      <c r="N4065" s="47"/>
    </row>
    <row r="4066" spans="4:14" s="20" customFormat="1" ht="13.5" hidden="1" x14ac:dyDescent="0.45">
      <c r="D4066" s="18"/>
      <c r="E4066" s="18"/>
      <c r="F4066" s="19"/>
      <c r="N4066" s="47"/>
    </row>
    <row r="4067" spans="4:14" s="20" customFormat="1" ht="13.5" hidden="1" x14ac:dyDescent="0.45">
      <c r="D4067" s="18"/>
      <c r="E4067" s="18"/>
      <c r="F4067" s="19"/>
      <c r="N4067" s="47"/>
    </row>
    <row r="4068" spans="4:14" s="20" customFormat="1" ht="13.5" hidden="1" x14ac:dyDescent="0.45">
      <c r="D4068" s="18"/>
      <c r="E4068" s="18"/>
      <c r="F4068" s="19"/>
      <c r="N4068" s="47"/>
    </row>
    <row r="4069" spans="4:14" s="20" customFormat="1" ht="13.5" hidden="1" x14ac:dyDescent="0.45">
      <c r="D4069" s="18"/>
      <c r="E4069" s="18"/>
      <c r="F4069" s="19"/>
      <c r="N4069" s="47"/>
    </row>
    <row r="4070" spans="4:14" s="20" customFormat="1" ht="13.5" hidden="1" x14ac:dyDescent="0.45">
      <c r="D4070" s="18"/>
      <c r="E4070" s="18"/>
      <c r="F4070" s="19"/>
      <c r="N4070" s="47"/>
    </row>
    <row r="4071" spans="4:14" s="20" customFormat="1" ht="13.5" hidden="1" x14ac:dyDescent="0.45">
      <c r="D4071" s="18"/>
      <c r="E4071" s="18"/>
      <c r="F4071" s="19"/>
      <c r="N4071" s="47"/>
    </row>
    <row r="4072" spans="4:14" s="20" customFormat="1" ht="13.5" hidden="1" x14ac:dyDescent="0.45">
      <c r="D4072" s="18"/>
      <c r="E4072" s="18"/>
      <c r="F4072" s="19"/>
      <c r="N4072" s="47"/>
    </row>
    <row r="4073" spans="4:14" s="20" customFormat="1" ht="13.5" hidden="1" x14ac:dyDescent="0.45">
      <c r="D4073" s="18"/>
      <c r="E4073" s="18"/>
      <c r="F4073" s="19"/>
      <c r="N4073" s="47"/>
    </row>
    <row r="4074" spans="4:14" s="20" customFormat="1" ht="13.5" hidden="1" x14ac:dyDescent="0.45">
      <c r="D4074" s="18"/>
      <c r="E4074" s="18"/>
      <c r="F4074" s="19"/>
      <c r="N4074" s="47"/>
    </row>
    <row r="4075" spans="4:14" s="20" customFormat="1" ht="13.5" hidden="1" x14ac:dyDescent="0.45">
      <c r="D4075" s="18"/>
      <c r="E4075" s="18"/>
      <c r="F4075" s="19"/>
      <c r="N4075" s="47"/>
    </row>
    <row r="4076" spans="4:14" s="20" customFormat="1" ht="13.5" hidden="1" x14ac:dyDescent="0.45">
      <c r="D4076" s="18"/>
      <c r="E4076" s="18"/>
      <c r="F4076" s="19"/>
      <c r="N4076" s="47"/>
    </row>
    <row r="4077" spans="4:14" s="20" customFormat="1" ht="13.5" hidden="1" x14ac:dyDescent="0.45">
      <c r="D4077" s="18"/>
      <c r="E4077" s="18"/>
      <c r="F4077" s="19"/>
      <c r="N4077" s="47"/>
    </row>
    <row r="4078" spans="4:14" s="20" customFormat="1" ht="13.5" hidden="1" x14ac:dyDescent="0.45">
      <c r="D4078" s="18"/>
      <c r="E4078" s="18"/>
      <c r="F4078" s="19"/>
      <c r="N4078" s="47"/>
    </row>
    <row r="4079" spans="4:14" s="20" customFormat="1" ht="13.5" hidden="1" x14ac:dyDescent="0.45">
      <c r="D4079" s="18"/>
      <c r="E4079" s="18"/>
      <c r="F4079" s="19"/>
      <c r="N4079" s="47"/>
    </row>
    <row r="4080" spans="4:14" s="20" customFormat="1" ht="13.5" hidden="1" x14ac:dyDescent="0.45">
      <c r="D4080" s="18"/>
      <c r="E4080" s="18"/>
      <c r="F4080" s="19"/>
      <c r="N4080" s="47"/>
    </row>
    <row r="4081" spans="4:14" s="20" customFormat="1" ht="13.5" hidden="1" x14ac:dyDescent="0.45">
      <c r="D4081" s="18"/>
      <c r="E4081" s="18"/>
      <c r="F4081" s="19"/>
      <c r="N4081" s="47"/>
    </row>
    <row r="4082" spans="4:14" s="20" customFormat="1" ht="13.5" hidden="1" x14ac:dyDescent="0.45">
      <c r="D4082" s="18"/>
      <c r="E4082" s="18"/>
      <c r="F4082" s="19"/>
      <c r="N4082" s="47"/>
    </row>
    <row r="4083" spans="4:14" s="20" customFormat="1" ht="13.5" hidden="1" x14ac:dyDescent="0.45">
      <c r="D4083" s="18"/>
      <c r="E4083" s="18"/>
      <c r="F4083" s="19"/>
      <c r="N4083" s="47"/>
    </row>
    <row r="4084" spans="4:14" s="20" customFormat="1" ht="13.5" hidden="1" x14ac:dyDescent="0.45">
      <c r="D4084" s="18"/>
      <c r="E4084" s="18"/>
      <c r="F4084" s="19"/>
      <c r="N4084" s="47"/>
    </row>
    <row r="4085" spans="4:14" s="20" customFormat="1" ht="13.5" hidden="1" x14ac:dyDescent="0.45">
      <c r="D4085" s="18"/>
      <c r="E4085" s="18"/>
      <c r="F4085" s="19"/>
      <c r="N4085" s="47"/>
    </row>
    <row r="4086" spans="4:14" s="20" customFormat="1" ht="13.5" hidden="1" x14ac:dyDescent="0.45">
      <c r="D4086" s="18"/>
      <c r="E4086" s="18"/>
      <c r="F4086" s="19"/>
      <c r="N4086" s="47"/>
    </row>
    <row r="4087" spans="4:14" s="20" customFormat="1" ht="13.5" hidden="1" x14ac:dyDescent="0.45">
      <c r="D4087" s="18"/>
      <c r="E4087" s="18"/>
      <c r="F4087" s="19"/>
      <c r="N4087" s="47"/>
    </row>
    <row r="4088" spans="4:14" s="20" customFormat="1" ht="13.5" hidden="1" x14ac:dyDescent="0.45">
      <c r="D4088" s="18"/>
      <c r="E4088" s="18"/>
      <c r="F4088" s="19"/>
      <c r="N4088" s="47"/>
    </row>
    <row r="4089" spans="4:14" s="20" customFormat="1" ht="13.5" hidden="1" x14ac:dyDescent="0.45">
      <c r="D4089" s="18"/>
      <c r="E4089" s="18"/>
      <c r="F4089" s="19"/>
      <c r="N4089" s="47"/>
    </row>
    <row r="4090" spans="4:14" s="20" customFormat="1" ht="13.5" hidden="1" x14ac:dyDescent="0.45">
      <c r="D4090" s="18"/>
      <c r="E4090" s="18"/>
      <c r="F4090" s="19"/>
      <c r="N4090" s="47"/>
    </row>
    <row r="4091" spans="4:14" s="20" customFormat="1" ht="13.5" hidden="1" x14ac:dyDescent="0.45">
      <c r="D4091" s="18"/>
      <c r="E4091" s="18"/>
      <c r="F4091" s="19"/>
      <c r="N4091" s="47"/>
    </row>
    <row r="4092" spans="4:14" s="20" customFormat="1" ht="13.5" hidden="1" x14ac:dyDescent="0.45">
      <c r="D4092" s="18"/>
      <c r="E4092" s="18"/>
      <c r="F4092" s="19"/>
      <c r="N4092" s="47"/>
    </row>
    <row r="4093" spans="4:14" s="20" customFormat="1" ht="13.5" hidden="1" x14ac:dyDescent="0.45">
      <c r="D4093" s="18"/>
      <c r="E4093" s="18"/>
      <c r="F4093" s="19"/>
      <c r="N4093" s="47"/>
    </row>
    <row r="4094" spans="4:14" s="20" customFormat="1" ht="13.5" hidden="1" x14ac:dyDescent="0.45">
      <c r="D4094" s="18"/>
      <c r="E4094" s="18"/>
      <c r="F4094" s="19"/>
      <c r="N4094" s="47"/>
    </row>
    <row r="4095" spans="4:14" s="20" customFormat="1" ht="13.5" hidden="1" x14ac:dyDescent="0.45">
      <c r="D4095" s="18"/>
      <c r="E4095" s="18"/>
      <c r="F4095" s="19"/>
      <c r="N4095" s="47"/>
    </row>
    <row r="4096" spans="4:14" s="20" customFormat="1" ht="13.5" hidden="1" x14ac:dyDescent="0.45">
      <c r="D4096" s="18"/>
      <c r="E4096" s="18"/>
      <c r="F4096" s="19"/>
      <c r="N4096" s="47"/>
    </row>
    <row r="4097" spans="4:14" s="20" customFormat="1" ht="13.5" hidden="1" x14ac:dyDescent="0.45">
      <c r="D4097" s="18"/>
      <c r="E4097" s="18"/>
      <c r="F4097" s="19"/>
      <c r="N4097" s="47"/>
    </row>
    <row r="4098" spans="4:14" s="20" customFormat="1" ht="13.5" hidden="1" x14ac:dyDescent="0.45">
      <c r="D4098" s="18"/>
      <c r="E4098" s="18"/>
      <c r="F4098" s="19"/>
      <c r="N4098" s="47"/>
    </row>
    <row r="4099" spans="4:14" s="20" customFormat="1" ht="13.5" hidden="1" x14ac:dyDescent="0.45">
      <c r="D4099" s="18"/>
      <c r="E4099" s="18"/>
      <c r="F4099" s="19"/>
      <c r="N4099" s="47"/>
    </row>
    <row r="4100" spans="4:14" s="20" customFormat="1" ht="13.5" hidden="1" x14ac:dyDescent="0.45">
      <c r="D4100" s="18"/>
      <c r="E4100" s="18"/>
      <c r="F4100" s="19"/>
      <c r="N4100" s="47"/>
    </row>
    <row r="4101" spans="4:14" s="20" customFormat="1" ht="13.5" hidden="1" x14ac:dyDescent="0.45">
      <c r="D4101" s="18"/>
      <c r="E4101" s="18"/>
      <c r="F4101" s="19"/>
      <c r="N4101" s="47"/>
    </row>
    <row r="4102" spans="4:14" s="20" customFormat="1" ht="13.5" hidden="1" x14ac:dyDescent="0.45">
      <c r="D4102" s="18"/>
      <c r="E4102" s="18"/>
      <c r="F4102" s="19"/>
      <c r="N4102" s="47"/>
    </row>
    <row r="4103" spans="4:14" s="20" customFormat="1" ht="13.5" hidden="1" x14ac:dyDescent="0.45">
      <c r="D4103" s="18"/>
      <c r="E4103" s="18"/>
      <c r="F4103" s="19"/>
      <c r="N4103" s="47"/>
    </row>
    <row r="4104" spans="4:14" s="20" customFormat="1" ht="13.5" hidden="1" x14ac:dyDescent="0.45">
      <c r="D4104" s="18"/>
      <c r="E4104" s="18"/>
      <c r="F4104" s="19"/>
      <c r="N4104" s="47"/>
    </row>
    <row r="4105" spans="4:14" s="20" customFormat="1" ht="13.5" hidden="1" x14ac:dyDescent="0.45">
      <c r="D4105" s="18"/>
      <c r="E4105" s="18"/>
      <c r="F4105" s="19"/>
      <c r="N4105" s="47"/>
    </row>
    <row r="4106" spans="4:14" s="20" customFormat="1" ht="13.5" hidden="1" x14ac:dyDescent="0.45">
      <c r="D4106" s="18"/>
      <c r="E4106" s="18"/>
      <c r="F4106" s="19"/>
      <c r="N4106" s="47"/>
    </row>
    <row r="4107" spans="4:14" s="20" customFormat="1" ht="13.5" hidden="1" x14ac:dyDescent="0.45">
      <c r="D4107" s="18"/>
      <c r="E4107" s="18"/>
      <c r="F4107" s="19"/>
      <c r="N4107" s="47"/>
    </row>
    <row r="4108" spans="4:14" s="20" customFormat="1" ht="13.5" hidden="1" x14ac:dyDescent="0.45">
      <c r="D4108" s="18"/>
      <c r="E4108" s="18"/>
      <c r="F4108" s="19"/>
      <c r="N4108" s="47"/>
    </row>
    <row r="4109" spans="4:14" s="20" customFormat="1" ht="13.5" hidden="1" x14ac:dyDescent="0.45">
      <c r="D4109" s="18"/>
      <c r="E4109" s="18"/>
      <c r="F4109" s="19"/>
      <c r="N4109" s="47"/>
    </row>
    <row r="4110" spans="4:14" s="20" customFormat="1" ht="13.5" hidden="1" x14ac:dyDescent="0.45">
      <c r="D4110" s="18"/>
      <c r="E4110" s="18"/>
      <c r="F4110" s="19"/>
      <c r="N4110" s="47"/>
    </row>
    <row r="4111" spans="4:14" s="20" customFormat="1" ht="13.5" hidden="1" x14ac:dyDescent="0.45">
      <c r="D4111" s="18"/>
      <c r="E4111" s="18"/>
      <c r="F4111" s="19"/>
      <c r="N4111" s="47"/>
    </row>
    <row r="4112" spans="4:14" s="20" customFormat="1" ht="13.5" hidden="1" x14ac:dyDescent="0.45">
      <c r="D4112" s="18"/>
      <c r="E4112" s="18"/>
      <c r="F4112" s="19"/>
      <c r="N4112" s="47"/>
    </row>
    <row r="4113" spans="4:14" s="20" customFormat="1" ht="13.5" hidden="1" x14ac:dyDescent="0.45">
      <c r="D4113" s="18"/>
      <c r="E4113" s="18"/>
      <c r="F4113" s="19"/>
      <c r="N4113" s="47"/>
    </row>
    <row r="4114" spans="4:14" s="20" customFormat="1" ht="13.5" hidden="1" x14ac:dyDescent="0.45">
      <c r="D4114" s="18"/>
      <c r="E4114" s="18"/>
      <c r="F4114" s="19"/>
      <c r="N4114" s="47"/>
    </row>
    <row r="4115" spans="4:14" s="20" customFormat="1" ht="13.5" hidden="1" x14ac:dyDescent="0.45">
      <c r="D4115" s="18"/>
      <c r="E4115" s="18"/>
      <c r="F4115" s="19"/>
      <c r="N4115" s="47"/>
    </row>
    <row r="4116" spans="4:14" s="20" customFormat="1" ht="13.5" hidden="1" x14ac:dyDescent="0.45">
      <c r="D4116" s="18"/>
      <c r="E4116" s="18"/>
      <c r="F4116" s="19"/>
      <c r="N4116" s="47"/>
    </row>
    <row r="4117" spans="4:14" s="20" customFormat="1" ht="13.5" hidden="1" x14ac:dyDescent="0.45">
      <c r="D4117" s="18"/>
      <c r="E4117" s="18"/>
      <c r="F4117" s="19"/>
      <c r="N4117" s="47"/>
    </row>
    <row r="4118" spans="4:14" s="20" customFormat="1" ht="13.5" hidden="1" x14ac:dyDescent="0.45">
      <c r="D4118" s="18"/>
      <c r="E4118" s="18"/>
      <c r="F4118" s="19"/>
      <c r="N4118" s="47"/>
    </row>
    <row r="4119" spans="4:14" s="20" customFormat="1" ht="13.5" hidden="1" x14ac:dyDescent="0.45">
      <c r="D4119" s="18"/>
      <c r="E4119" s="18"/>
      <c r="F4119" s="19"/>
      <c r="N4119" s="47"/>
    </row>
    <row r="4120" spans="4:14" s="20" customFormat="1" ht="13.5" hidden="1" x14ac:dyDescent="0.45">
      <c r="D4120" s="18"/>
      <c r="E4120" s="18"/>
      <c r="F4120" s="19"/>
      <c r="N4120" s="47"/>
    </row>
    <row r="4121" spans="4:14" s="20" customFormat="1" ht="13.5" hidden="1" x14ac:dyDescent="0.45">
      <c r="D4121" s="18"/>
      <c r="E4121" s="18"/>
      <c r="F4121" s="19"/>
      <c r="N4121" s="47"/>
    </row>
    <row r="4122" spans="4:14" s="20" customFormat="1" ht="13.5" hidden="1" x14ac:dyDescent="0.45">
      <c r="D4122" s="18"/>
      <c r="E4122" s="18"/>
      <c r="F4122" s="19"/>
      <c r="N4122" s="47"/>
    </row>
    <row r="4123" spans="4:14" s="20" customFormat="1" ht="13.5" hidden="1" x14ac:dyDescent="0.45">
      <c r="D4123" s="18"/>
      <c r="E4123" s="18"/>
      <c r="F4123" s="19"/>
      <c r="N4123" s="47"/>
    </row>
    <row r="4124" spans="4:14" s="20" customFormat="1" ht="13.5" hidden="1" x14ac:dyDescent="0.45">
      <c r="D4124" s="18"/>
      <c r="E4124" s="18"/>
      <c r="F4124" s="19"/>
      <c r="N4124" s="47"/>
    </row>
    <row r="4125" spans="4:14" s="20" customFormat="1" ht="13.5" hidden="1" x14ac:dyDescent="0.45">
      <c r="D4125" s="18"/>
      <c r="E4125" s="18"/>
      <c r="F4125" s="19"/>
      <c r="N4125" s="47"/>
    </row>
    <row r="4126" spans="4:14" s="20" customFormat="1" ht="13.5" hidden="1" x14ac:dyDescent="0.45">
      <c r="D4126" s="18"/>
      <c r="E4126" s="18"/>
      <c r="F4126" s="19"/>
      <c r="N4126" s="47"/>
    </row>
    <row r="4127" spans="4:14" s="20" customFormat="1" ht="13.5" hidden="1" x14ac:dyDescent="0.45">
      <c r="D4127" s="18"/>
      <c r="E4127" s="18"/>
      <c r="F4127" s="19"/>
      <c r="N4127" s="47"/>
    </row>
    <row r="4128" spans="4:14" s="20" customFormat="1" ht="13.5" hidden="1" x14ac:dyDescent="0.45">
      <c r="D4128" s="18"/>
      <c r="E4128" s="18"/>
      <c r="F4128" s="19"/>
      <c r="N4128" s="47"/>
    </row>
    <row r="4129" spans="4:14" s="20" customFormat="1" ht="13.5" hidden="1" x14ac:dyDescent="0.45">
      <c r="D4129" s="18"/>
      <c r="E4129" s="18"/>
      <c r="F4129" s="19"/>
      <c r="N4129" s="47"/>
    </row>
    <row r="4130" spans="4:14" s="20" customFormat="1" ht="13.5" hidden="1" x14ac:dyDescent="0.45">
      <c r="D4130" s="18"/>
      <c r="E4130" s="18"/>
      <c r="F4130" s="19"/>
      <c r="N4130" s="47"/>
    </row>
    <row r="4131" spans="4:14" s="20" customFormat="1" ht="13.5" hidden="1" x14ac:dyDescent="0.45">
      <c r="D4131" s="18"/>
      <c r="E4131" s="18"/>
      <c r="F4131" s="19"/>
      <c r="N4131" s="47"/>
    </row>
    <row r="4132" spans="4:14" s="20" customFormat="1" ht="13.5" hidden="1" x14ac:dyDescent="0.45">
      <c r="D4132" s="18"/>
      <c r="E4132" s="18"/>
      <c r="F4132" s="19"/>
      <c r="N4132" s="47"/>
    </row>
    <row r="4133" spans="4:14" s="20" customFormat="1" ht="13.5" hidden="1" x14ac:dyDescent="0.45">
      <c r="D4133" s="18"/>
      <c r="E4133" s="18"/>
      <c r="F4133" s="19"/>
      <c r="N4133" s="47"/>
    </row>
    <row r="4134" spans="4:14" s="20" customFormat="1" ht="13.5" hidden="1" x14ac:dyDescent="0.45">
      <c r="D4134" s="18"/>
      <c r="E4134" s="18"/>
      <c r="F4134" s="19"/>
      <c r="N4134" s="47"/>
    </row>
    <row r="4135" spans="4:14" s="20" customFormat="1" ht="13.5" hidden="1" x14ac:dyDescent="0.45">
      <c r="D4135" s="18"/>
      <c r="E4135" s="18"/>
      <c r="F4135" s="19"/>
      <c r="N4135" s="47"/>
    </row>
    <row r="4136" spans="4:14" s="20" customFormat="1" ht="13.5" hidden="1" x14ac:dyDescent="0.45">
      <c r="D4136" s="18"/>
      <c r="E4136" s="18"/>
      <c r="F4136" s="19"/>
      <c r="N4136" s="47"/>
    </row>
    <row r="4137" spans="4:14" s="20" customFormat="1" ht="13.5" hidden="1" x14ac:dyDescent="0.45">
      <c r="D4137" s="18"/>
      <c r="E4137" s="18"/>
      <c r="F4137" s="19"/>
      <c r="N4137" s="47"/>
    </row>
    <row r="4138" spans="4:14" s="20" customFormat="1" ht="13.5" hidden="1" x14ac:dyDescent="0.45">
      <c r="D4138" s="18"/>
      <c r="E4138" s="18"/>
      <c r="F4138" s="19"/>
      <c r="N4138" s="47"/>
    </row>
    <row r="4139" spans="4:14" s="20" customFormat="1" ht="13.5" hidden="1" x14ac:dyDescent="0.45">
      <c r="D4139" s="18"/>
      <c r="E4139" s="18"/>
      <c r="F4139" s="19"/>
      <c r="N4139" s="47"/>
    </row>
    <row r="4140" spans="4:14" s="20" customFormat="1" ht="13.5" hidden="1" x14ac:dyDescent="0.45">
      <c r="D4140" s="18"/>
      <c r="E4140" s="18"/>
      <c r="F4140" s="19"/>
      <c r="N4140" s="47"/>
    </row>
    <row r="4141" spans="4:14" s="20" customFormat="1" ht="13.5" hidden="1" x14ac:dyDescent="0.45">
      <c r="D4141" s="18"/>
      <c r="E4141" s="18"/>
      <c r="F4141" s="19"/>
      <c r="N4141" s="47"/>
    </row>
    <row r="4142" spans="4:14" s="20" customFormat="1" ht="13.5" hidden="1" x14ac:dyDescent="0.45">
      <c r="D4142" s="18"/>
      <c r="E4142" s="18"/>
      <c r="F4142" s="19"/>
      <c r="N4142" s="47"/>
    </row>
    <row r="4143" spans="4:14" s="20" customFormat="1" ht="13.5" hidden="1" x14ac:dyDescent="0.45">
      <c r="D4143" s="18"/>
      <c r="E4143" s="18"/>
      <c r="F4143" s="19"/>
      <c r="N4143" s="47"/>
    </row>
    <row r="4144" spans="4:14" s="20" customFormat="1" ht="13.5" hidden="1" x14ac:dyDescent="0.45">
      <c r="D4144" s="18"/>
      <c r="E4144" s="18"/>
      <c r="F4144" s="19"/>
      <c r="N4144" s="47"/>
    </row>
    <row r="4145" spans="4:14" s="20" customFormat="1" ht="13.5" hidden="1" x14ac:dyDescent="0.45">
      <c r="D4145" s="18"/>
      <c r="E4145" s="18"/>
      <c r="F4145" s="19"/>
      <c r="N4145" s="47"/>
    </row>
    <row r="4146" spans="4:14" s="20" customFormat="1" ht="13.5" hidden="1" x14ac:dyDescent="0.45">
      <c r="D4146" s="18"/>
      <c r="E4146" s="18"/>
      <c r="F4146" s="19"/>
      <c r="N4146" s="47"/>
    </row>
    <row r="4147" spans="4:14" s="20" customFormat="1" ht="13.5" hidden="1" x14ac:dyDescent="0.45">
      <c r="D4147" s="18"/>
      <c r="E4147" s="18"/>
      <c r="F4147" s="19"/>
      <c r="N4147" s="47"/>
    </row>
    <row r="4148" spans="4:14" s="20" customFormat="1" ht="13.5" hidden="1" x14ac:dyDescent="0.45">
      <c r="D4148" s="18"/>
      <c r="E4148" s="18"/>
      <c r="F4148" s="19"/>
      <c r="N4148" s="47"/>
    </row>
    <row r="4149" spans="4:14" s="20" customFormat="1" ht="13.5" hidden="1" x14ac:dyDescent="0.45">
      <c r="D4149" s="18"/>
      <c r="E4149" s="18"/>
      <c r="F4149" s="19"/>
      <c r="N4149" s="47"/>
    </row>
    <row r="4150" spans="4:14" s="20" customFormat="1" ht="13.5" hidden="1" x14ac:dyDescent="0.45">
      <c r="D4150" s="18"/>
      <c r="E4150" s="18"/>
      <c r="F4150" s="19"/>
      <c r="N4150" s="47"/>
    </row>
    <row r="4151" spans="4:14" s="20" customFormat="1" ht="13.5" hidden="1" x14ac:dyDescent="0.45">
      <c r="D4151" s="18"/>
      <c r="E4151" s="18"/>
      <c r="F4151" s="19"/>
      <c r="N4151" s="47"/>
    </row>
    <row r="4152" spans="4:14" s="20" customFormat="1" ht="13.5" hidden="1" x14ac:dyDescent="0.45">
      <c r="D4152" s="18"/>
      <c r="E4152" s="18"/>
      <c r="F4152" s="19"/>
      <c r="N4152" s="47"/>
    </row>
    <row r="4153" spans="4:14" s="20" customFormat="1" ht="13.5" hidden="1" x14ac:dyDescent="0.45">
      <c r="D4153" s="18"/>
      <c r="E4153" s="18"/>
      <c r="F4153" s="19"/>
      <c r="N4153" s="47"/>
    </row>
    <row r="4154" spans="4:14" s="20" customFormat="1" ht="13.5" hidden="1" x14ac:dyDescent="0.45">
      <c r="D4154" s="18"/>
      <c r="E4154" s="18"/>
      <c r="F4154" s="19"/>
      <c r="N4154" s="47"/>
    </row>
    <row r="4155" spans="4:14" s="20" customFormat="1" ht="13.5" hidden="1" x14ac:dyDescent="0.45">
      <c r="D4155" s="18"/>
      <c r="E4155" s="18"/>
      <c r="F4155" s="19"/>
      <c r="N4155" s="47"/>
    </row>
    <row r="4156" spans="4:14" s="20" customFormat="1" ht="13.5" hidden="1" x14ac:dyDescent="0.45">
      <c r="D4156" s="18"/>
      <c r="E4156" s="18"/>
      <c r="F4156" s="19"/>
      <c r="N4156" s="47"/>
    </row>
    <row r="4157" spans="4:14" s="20" customFormat="1" ht="13.5" hidden="1" x14ac:dyDescent="0.45">
      <c r="D4157" s="18"/>
      <c r="E4157" s="18"/>
      <c r="F4157" s="19"/>
      <c r="N4157" s="47"/>
    </row>
    <row r="4158" spans="4:14" s="20" customFormat="1" ht="13.5" hidden="1" x14ac:dyDescent="0.45">
      <c r="D4158" s="18"/>
      <c r="E4158" s="18"/>
      <c r="F4158" s="19"/>
      <c r="N4158" s="47"/>
    </row>
    <row r="4159" spans="4:14" s="20" customFormat="1" ht="13.5" hidden="1" x14ac:dyDescent="0.45">
      <c r="D4159" s="18"/>
      <c r="E4159" s="18"/>
      <c r="F4159" s="19"/>
      <c r="N4159" s="47"/>
    </row>
    <row r="4160" spans="4:14" s="20" customFormat="1" ht="13.5" hidden="1" x14ac:dyDescent="0.45">
      <c r="D4160" s="18"/>
      <c r="E4160" s="18"/>
      <c r="F4160" s="19"/>
      <c r="N4160" s="47"/>
    </row>
    <row r="4161" spans="4:14" s="20" customFormat="1" ht="13.5" hidden="1" x14ac:dyDescent="0.45">
      <c r="D4161" s="18"/>
      <c r="E4161" s="18"/>
      <c r="F4161" s="19"/>
      <c r="N4161" s="47"/>
    </row>
    <row r="4162" spans="4:14" s="20" customFormat="1" ht="13.5" hidden="1" x14ac:dyDescent="0.45">
      <c r="D4162" s="18"/>
      <c r="E4162" s="18"/>
      <c r="F4162" s="19"/>
      <c r="N4162" s="47"/>
    </row>
    <row r="4163" spans="4:14" s="20" customFormat="1" ht="13.5" hidden="1" x14ac:dyDescent="0.45">
      <c r="D4163" s="18"/>
      <c r="E4163" s="18"/>
      <c r="F4163" s="19"/>
      <c r="N4163" s="47"/>
    </row>
    <row r="4164" spans="4:14" s="20" customFormat="1" ht="13.5" hidden="1" x14ac:dyDescent="0.45">
      <c r="D4164" s="18"/>
      <c r="E4164" s="18"/>
      <c r="F4164" s="19"/>
      <c r="N4164" s="47"/>
    </row>
    <row r="4165" spans="4:14" s="20" customFormat="1" ht="13.5" hidden="1" x14ac:dyDescent="0.45">
      <c r="D4165" s="18"/>
      <c r="E4165" s="18"/>
      <c r="F4165" s="19"/>
      <c r="N4165" s="47"/>
    </row>
    <row r="4166" spans="4:14" s="20" customFormat="1" ht="13.5" hidden="1" x14ac:dyDescent="0.45">
      <c r="D4166" s="18"/>
      <c r="E4166" s="18"/>
      <c r="F4166" s="19"/>
      <c r="N4166" s="47"/>
    </row>
    <row r="4167" spans="4:14" s="20" customFormat="1" ht="13.5" hidden="1" x14ac:dyDescent="0.45">
      <c r="D4167" s="18"/>
      <c r="E4167" s="18"/>
      <c r="F4167" s="19"/>
      <c r="N4167" s="47"/>
    </row>
    <row r="4168" spans="4:14" s="20" customFormat="1" ht="13.5" hidden="1" x14ac:dyDescent="0.45">
      <c r="D4168" s="18"/>
      <c r="E4168" s="18"/>
      <c r="F4168" s="19"/>
      <c r="N4168" s="47"/>
    </row>
    <row r="4169" spans="4:14" s="20" customFormat="1" ht="13.5" hidden="1" x14ac:dyDescent="0.45">
      <c r="D4169" s="18"/>
      <c r="E4169" s="18"/>
      <c r="F4169" s="19"/>
      <c r="N4169" s="47"/>
    </row>
    <row r="4170" spans="4:14" s="20" customFormat="1" ht="13.5" hidden="1" x14ac:dyDescent="0.45">
      <c r="D4170" s="18"/>
      <c r="E4170" s="18"/>
      <c r="F4170" s="19"/>
      <c r="N4170" s="47"/>
    </row>
    <row r="4171" spans="4:14" s="20" customFormat="1" ht="13.5" hidden="1" x14ac:dyDescent="0.45">
      <c r="D4171" s="18"/>
      <c r="E4171" s="18"/>
      <c r="F4171" s="19"/>
      <c r="N4171" s="47"/>
    </row>
    <row r="4172" spans="4:14" s="20" customFormat="1" ht="13.5" hidden="1" x14ac:dyDescent="0.45">
      <c r="D4172" s="18"/>
      <c r="E4172" s="18"/>
      <c r="F4172" s="19"/>
      <c r="N4172" s="47"/>
    </row>
    <row r="4173" spans="4:14" s="20" customFormat="1" ht="13.5" hidden="1" x14ac:dyDescent="0.45">
      <c r="D4173" s="18"/>
      <c r="E4173" s="18"/>
      <c r="F4173" s="19"/>
      <c r="N4173" s="47"/>
    </row>
    <row r="4174" spans="4:14" s="20" customFormat="1" ht="13.5" hidden="1" x14ac:dyDescent="0.45">
      <c r="D4174" s="18"/>
      <c r="E4174" s="18"/>
      <c r="F4174" s="19"/>
      <c r="N4174" s="47"/>
    </row>
    <row r="4175" spans="4:14" s="20" customFormat="1" ht="13.5" hidden="1" x14ac:dyDescent="0.45">
      <c r="D4175" s="18"/>
      <c r="E4175" s="18"/>
      <c r="F4175" s="19"/>
      <c r="N4175" s="47"/>
    </row>
    <row r="4176" spans="4:14" s="20" customFormat="1" ht="13.5" hidden="1" x14ac:dyDescent="0.45">
      <c r="D4176" s="18"/>
      <c r="E4176" s="18"/>
      <c r="F4176" s="19"/>
      <c r="N4176" s="47"/>
    </row>
    <row r="4177" spans="4:14" s="20" customFormat="1" ht="13.5" hidden="1" x14ac:dyDescent="0.45">
      <c r="D4177" s="18"/>
      <c r="E4177" s="18"/>
      <c r="F4177" s="19"/>
      <c r="N4177" s="47"/>
    </row>
    <row r="4178" spans="4:14" s="20" customFormat="1" ht="13.5" hidden="1" x14ac:dyDescent="0.45">
      <c r="D4178" s="18"/>
      <c r="E4178" s="18"/>
      <c r="F4178" s="19"/>
      <c r="N4178" s="47"/>
    </row>
    <row r="4179" spans="4:14" s="20" customFormat="1" ht="13.5" hidden="1" x14ac:dyDescent="0.45">
      <c r="D4179" s="18"/>
      <c r="E4179" s="18"/>
      <c r="F4179" s="19"/>
      <c r="N4179" s="47"/>
    </row>
    <row r="4180" spans="4:14" s="20" customFormat="1" ht="13.5" hidden="1" x14ac:dyDescent="0.45">
      <c r="D4180" s="18"/>
      <c r="E4180" s="18"/>
      <c r="F4180" s="19"/>
      <c r="N4180" s="47"/>
    </row>
    <row r="4181" spans="4:14" s="20" customFormat="1" ht="13.5" hidden="1" x14ac:dyDescent="0.45">
      <c r="D4181" s="18"/>
      <c r="E4181" s="18"/>
      <c r="F4181" s="19"/>
      <c r="N4181" s="47"/>
    </row>
    <row r="4182" spans="4:14" s="20" customFormat="1" ht="13.5" hidden="1" x14ac:dyDescent="0.45">
      <c r="D4182" s="18"/>
      <c r="E4182" s="18"/>
      <c r="F4182" s="19"/>
      <c r="N4182" s="47"/>
    </row>
    <row r="4183" spans="4:14" s="20" customFormat="1" ht="13.5" hidden="1" x14ac:dyDescent="0.45">
      <c r="D4183" s="18"/>
      <c r="E4183" s="18"/>
      <c r="F4183" s="19"/>
      <c r="N4183" s="47"/>
    </row>
    <row r="4184" spans="4:14" s="20" customFormat="1" ht="13.5" hidden="1" x14ac:dyDescent="0.45">
      <c r="D4184" s="18"/>
      <c r="E4184" s="18"/>
      <c r="F4184" s="19"/>
      <c r="N4184" s="47"/>
    </row>
    <row r="4185" spans="4:14" s="20" customFormat="1" ht="13.5" hidden="1" x14ac:dyDescent="0.45">
      <c r="D4185" s="18"/>
      <c r="E4185" s="18"/>
      <c r="F4185" s="19"/>
      <c r="N4185" s="47"/>
    </row>
    <row r="4186" spans="4:14" s="20" customFormat="1" ht="13.5" hidden="1" x14ac:dyDescent="0.45">
      <c r="D4186" s="18"/>
      <c r="E4186" s="18"/>
      <c r="F4186" s="19"/>
      <c r="N4186" s="47"/>
    </row>
    <row r="4187" spans="4:14" s="20" customFormat="1" ht="13.5" hidden="1" x14ac:dyDescent="0.45">
      <c r="D4187" s="18"/>
      <c r="E4187" s="18"/>
      <c r="F4187" s="19"/>
      <c r="N4187" s="47"/>
    </row>
    <row r="4188" spans="4:14" s="20" customFormat="1" ht="13.5" hidden="1" x14ac:dyDescent="0.45">
      <c r="D4188" s="18"/>
      <c r="E4188" s="18"/>
      <c r="F4188" s="19"/>
      <c r="N4188" s="47"/>
    </row>
    <row r="4189" spans="4:14" s="20" customFormat="1" ht="13.5" hidden="1" x14ac:dyDescent="0.45">
      <c r="D4189" s="18"/>
      <c r="E4189" s="18"/>
      <c r="F4189" s="19"/>
      <c r="N4189" s="47"/>
    </row>
    <row r="4190" spans="4:14" s="20" customFormat="1" ht="13.5" hidden="1" x14ac:dyDescent="0.45">
      <c r="D4190" s="18"/>
      <c r="E4190" s="18"/>
      <c r="F4190" s="19"/>
      <c r="N4190" s="47"/>
    </row>
    <row r="4191" spans="4:14" s="20" customFormat="1" ht="13.5" hidden="1" x14ac:dyDescent="0.45">
      <c r="D4191" s="18"/>
      <c r="E4191" s="18"/>
      <c r="F4191" s="19"/>
      <c r="N4191" s="47"/>
    </row>
    <row r="4192" spans="4:14" s="20" customFormat="1" ht="13.5" hidden="1" x14ac:dyDescent="0.45">
      <c r="D4192" s="18"/>
      <c r="E4192" s="18"/>
      <c r="F4192" s="19"/>
      <c r="N4192" s="47"/>
    </row>
    <row r="4193" spans="4:14" s="20" customFormat="1" ht="13.5" hidden="1" x14ac:dyDescent="0.45">
      <c r="D4193" s="18"/>
      <c r="E4193" s="18"/>
      <c r="F4193" s="19"/>
      <c r="N4193" s="47"/>
    </row>
    <row r="4194" spans="4:14" s="20" customFormat="1" ht="13.5" hidden="1" x14ac:dyDescent="0.45">
      <c r="D4194" s="18"/>
      <c r="E4194" s="18"/>
      <c r="F4194" s="19"/>
      <c r="N4194" s="47"/>
    </row>
    <row r="4195" spans="4:14" s="20" customFormat="1" ht="13.5" hidden="1" x14ac:dyDescent="0.45">
      <c r="D4195" s="18"/>
      <c r="E4195" s="18"/>
      <c r="F4195" s="19"/>
      <c r="N4195" s="47"/>
    </row>
    <row r="4196" spans="4:14" s="20" customFormat="1" ht="13.5" hidden="1" x14ac:dyDescent="0.45">
      <c r="D4196" s="18"/>
      <c r="E4196" s="18"/>
      <c r="F4196" s="19"/>
      <c r="N4196" s="47"/>
    </row>
    <row r="4197" spans="4:14" s="20" customFormat="1" ht="13.5" hidden="1" x14ac:dyDescent="0.45">
      <c r="D4197" s="18"/>
      <c r="E4197" s="18"/>
      <c r="F4197" s="19"/>
      <c r="N4197" s="47"/>
    </row>
    <row r="4198" spans="4:14" s="20" customFormat="1" ht="13.5" hidden="1" x14ac:dyDescent="0.45">
      <c r="D4198" s="18"/>
      <c r="E4198" s="18"/>
      <c r="F4198" s="19"/>
      <c r="N4198" s="47"/>
    </row>
    <row r="4199" spans="4:14" s="20" customFormat="1" ht="13.5" hidden="1" x14ac:dyDescent="0.45">
      <c r="D4199" s="18"/>
      <c r="E4199" s="18"/>
      <c r="F4199" s="19"/>
      <c r="N4199" s="47"/>
    </row>
    <row r="4200" spans="4:14" s="20" customFormat="1" ht="13.5" hidden="1" x14ac:dyDescent="0.45">
      <c r="D4200" s="18"/>
      <c r="E4200" s="18"/>
      <c r="F4200" s="19"/>
      <c r="N4200" s="47"/>
    </row>
    <row r="4201" spans="4:14" s="20" customFormat="1" ht="13.5" hidden="1" x14ac:dyDescent="0.45">
      <c r="D4201" s="18"/>
      <c r="E4201" s="18"/>
      <c r="F4201" s="19"/>
      <c r="N4201" s="47"/>
    </row>
    <row r="4202" spans="4:14" s="20" customFormat="1" ht="13.5" hidden="1" x14ac:dyDescent="0.45">
      <c r="D4202" s="18"/>
      <c r="E4202" s="18"/>
      <c r="F4202" s="19"/>
      <c r="N4202" s="47"/>
    </row>
    <row r="4203" spans="4:14" s="20" customFormat="1" ht="13.5" hidden="1" x14ac:dyDescent="0.45">
      <c r="D4203" s="18"/>
      <c r="E4203" s="18"/>
      <c r="F4203" s="19"/>
      <c r="N4203" s="47"/>
    </row>
    <row r="4204" spans="4:14" s="20" customFormat="1" ht="13.5" hidden="1" x14ac:dyDescent="0.45">
      <c r="D4204" s="18"/>
      <c r="E4204" s="18"/>
      <c r="F4204" s="19"/>
      <c r="N4204" s="47"/>
    </row>
    <row r="4205" spans="4:14" s="20" customFormat="1" ht="13.5" hidden="1" x14ac:dyDescent="0.45">
      <c r="D4205" s="18"/>
      <c r="E4205" s="18"/>
      <c r="F4205" s="19"/>
      <c r="N4205" s="47"/>
    </row>
    <row r="4206" spans="4:14" s="20" customFormat="1" ht="13.5" hidden="1" x14ac:dyDescent="0.45">
      <c r="D4206" s="18"/>
      <c r="E4206" s="18"/>
      <c r="F4206" s="19"/>
      <c r="N4206" s="47"/>
    </row>
    <row r="4207" spans="4:14" s="20" customFormat="1" ht="13.5" hidden="1" x14ac:dyDescent="0.45">
      <c r="D4207" s="18"/>
      <c r="E4207" s="18"/>
      <c r="F4207" s="19"/>
      <c r="N4207" s="47"/>
    </row>
    <row r="4208" spans="4:14" s="20" customFormat="1" ht="13.5" hidden="1" x14ac:dyDescent="0.45">
      <c r="D4208" s="18"/>
      <c r="E4208" s="18"/>
      <c r="F4208" s="19"/>
      <c r="N4208" s="47"/>
    </row>
    <row r="4209" spans="4:14" s="20" customFormat="1" ht="13.5" hidden="1" x14ac:dyDescent="0.45">
      <c r="D4209" s="18"/>
      <c r="E4209" s="18"/>
      <c r="F4209" s="19"/>
      <c r="N4209" s="47"/>
    </row>
    <row r="4210" spans="4:14" s="20" customFormat="1" ht="13.5" hidden="1" x14ac:dyDescent="0.45">
      <c r="D4210" s="18"/>
      <c r="E4210" s="18"/>
      <c r="F4210" s="19"/>
      <c r="N4210" s="47"/>
    </row>
    <row r="4211" spans="4:14" s="20" customFormat="1" ht="13.5" hidden="1" x14ac:dyDescent="0.45">
      <c r="D4211" s="18"/>
      <c r="E4211" s="18"/>
      <c r="F4211" s="19"/>
      <c r="N4211" s="47"/>
    </row>
    <row r="4212" spans="4:14" s="20" customFormat="1" ht="13.5" hidden="1" x14ac:dyDescent="0.45">
      <c r="D4212" s="18"/>
      <c r="E4212" s="18"/>
      <c r="F4212" s="19"/>
      <c r="N4212" s="47"/>
    </row>
    <row r="4213" spans="4:14" s="20" customFormat="1" ht="13.5" hidden="1" x14ac:dyDescent="0.45">
      <c r="D4213" s="18"/>
      <c r="E4213" s="18"/>
      <c r="F4213" s="19"/>
      <c r="N4213" s="47"/>
    </row>
    <row r="4214" spans="4:14" s="20" customFormat="1" ht="13.5" hidden="1" x14ac:dyDescent="0.45">
      <c r="D4214" s="18"/>
      <c r="E4214" s="18"/>
      <c r="F4214" s="19"/>
      <c r="N4214" s="47"/>
    </row>
    <row r="4215" spans="4:14" s="20" customFormat="1" ht="13.5" hidden="1" x14ac:dyDescent="0.45">
      <c r="D4215" s="18"/>
      <c r="E4215" s="18"/>
      <c r="F4215" s="19"/>
      <c r="N4215" s="47"/>
    </row>
    <row r="4216" spans="4:14" s="20" customFormat="1" ht="13.5" hidden="1" x14ac:dyDescent="0.45">
      <c r="D4216" s="18"/>
      <c r="E4216" s="18"/>
      <c r="F4216" s="19"/>
      <c r="N4216" s="47"/>
    </row>
    <row r="4217" spans="4:14" s="20" customFormat="1" ht="13.5" hidden="1" x14ac:dyDescent="0.45">
      <c r="D4217" s="18"/>
      <c r="E4217" s="18"/>
      <c r="F4217" s="19"/>
      <c r="N4217" s="47"/>
    </row>
    <row r="4218" spans="4:14" s="20" customFormat="1" ht="13.5" hidden="1" x14ac:dyDescent="0.45">
      <c r="D4218" s="18"/>
      <c r="E4218" s="18"/>
      <c r="F4218" s="19"/>
      <c r="N4218" s="47"/>
    </row>
    <row r="4219" spans="4:14" s="20" customFormat="1" ht="13.5" hidden="1" x14ac:dyDescent="0.45">
      <c r="D4219" s="18"/>
      <c r="E4219" s="18"/>
      <c r="F4219" s="19"/>
      <c r="N4219" s="47"/>
    </row>
    <row r="4220" spans="4:14" s="20" customFormat="1" ht="13.5" hidden="1" x14ac:dyDescent="0.45">
      <c r="D4220" s="18"/>
      <c r="E4220" s="18"/>
      <c r="F4220" s="19"/>
      <c r="N4220" s="47"/>
    </row>
    <row r="4221" spans="4:14" s="20" customFormat="1" ht="13.5" hidden="1" x14ac:dyDescent="0.45">
      <c r="D4221" s="18"/>
      <c r="E4221" s="18"/>
      <c r="F4221" s="19"/>
      <c r="N4221" s="47"/>
    </row>
    <row r="4222" spans="4:14" s="20" customFormat="1" ht="13.5" hidden="1" x14ac:dyDescent="0.45">
      <c r="D4222" s="18"/>
      <c r="E4222" s="18"/>
      <c r="F4222" s="19"/>
      <c r="N4222" s="47"/>
    </row>
    <row r="4223" spans="4:14" s="20" customFormat="1" ht="13.5" hidden="1" x14ac:dyDescent="0.45">
      <c r="D4223" s="18"/>
      <c r="E4223" s="18"/>
      <c r="F4223" s="19"/>
      <c r="N4223" s="47"/>
    </row>
    <row r="4224" spans="4:14" s="20" customFormat="1" ht="13.5" hidden="1" x14ac:dyDescent="0.45">
      <c r="D4224" s="18"/>
      <c r="E4224" s="18"/>
      <c r="F4224" s="19"/>
      <c r="N4224" s="47"/>
    </row>
    <row r="4225" spans="4:14" s="20" customFormat="1" ht="13.5" hidden="1" x14ac:dyDescent="0.45">
      <c r="D4225" s="18"/>
      <c r="E4225" s="18"/>
      <c r="F4225" s="19"/>
      <c r="N4225" s="47"/>
    </row>
    <row r="4226" spans="4:14" s="20" customFormat="1" ht="13.5" hidden="1" x14ac:dyDescent="0.45">
      <c r="D4226" s="18"/>
      <c r="E4226" s="18"/>
      <c r="F4226" s="19"/>
      <c r="N4226" s="47"/>
    </row>
    <row r="4227" spans="4:14" s="20" customFormat="1" ht="13.5" hidden="1" x14ac:dyDescent="0.45">
      <c r="D4227" s="18"/>
      <c r="E4227" s="18"/>
      <c r="F4227" s="19"/>
      <c r="N4227" s="47"/>
    </row>
    <row r="4228" spans="4:14" s="20" customFormat="1" ht="13.5" hidden="1" x14ac:dyDescent="0.45">
      <c r="D4228" s="18"/>
      <c r="E4228" s="18"/>
      <c r="F4228" s="19"/>
      <c r="N4228" s="47"/>
    </row>
    <row r="4229" spans="4:14" s="20" customFormat="1" ht="13.5" hidden="1" x14ac:dyDescent="0.45">
      <c r="D4229" s="18"/>
      <c r="E4229" s="18"/>
      <c r="F4229" s="19"/>
      <c r="N4229" s="47"/>
    </row>
    <row r="4230" spans="4:14" s="20" customFormat="1" ht="13.5" hidden="1" x14ac:dyDescent="0.45">
      <c r="D4230" s="18"/>
      <c r="E4230" s="18"/>
      <c r="F4230" s="19"/>
      <c r="N4230" s="47"/>
    </row>
    <row r="4231" spans="4:14" s="20" customFormat="1" ht="13.5" hidden="1" x14ac:dyDescent="0.45">
      <c r="D4231" s="18"/>
      <c r="E4231" s="18"/>
      <c r="F4231" s="19"/>
      <c r="N4231" s="47"/>
    </row>
    <row r="4232" spans="4:14" s="20" customFormat="1" ht="13.5" hidden="1" x14ac:dyDescent="0.45">
      <c r="D4232" s="18"/>
      <c r="E4232" s="18"/>
      <c r="F4232" s="19"/>
      <c r="N4232" s="47"/>
    </row>
    <row r="4233" spans="4:14" s="20" customFormat="1" ht="13.5" hidden="1" x14ac:dyDescent="0.45">
      <c r="D4233" s="18"/>
      <c r="E4233" s="18"/>
      <c r="F4233" s="19"/>
      <c r="N4233" s="47"/>
    </row>
    <row r="4234" spans="4:14" s="20" customFormat="1" ht="13.5" hidden="1" x14ac:dyDescent="0.45">
      <c r="D4234" s="18"/>
      <c r="E4234" s="18"/>
      <c r="F4234" s="19"/>
      <c r="N4234" s="47"/>
    </row>
    <row r="4235" spans="4:14" s="20" customFormat="1" ht="13.5" hidden="1" x14ac:dyDescent="0.45">
      <c r="D4235" s="18"/>
      <c r="E4235" s="18"/>
      <c r="F4235" s="19"/>
      <c r="N4235" s="47"/>
    </row>
    <row r="4236" spans="4:14" s="20" customFormat="1" ht="13.5" hidden="1" x14ac:dyDescent="0.45">
      <c r="D4236" s="18"/>
      <c r="E4236" s="18"/>
      <c r="F4236" s="19"/>
      <c r="N4236" s="47"/>
    </row>
    <row r="4237" spans="4:14" s="20" customFormat="1" ht="13.5" hidden="1" x14ac:dyDescent="0.45">
      <c r="D4237" s="18"/>
      <c r="E4237" s="18"/>
      <c r="F4237" s="19"/>
      <c r="N4237" s="47"/>
    </row>
    <row r="4238" spans="4:14" s="20" customFormat="1" ht="13.5" hidden="1" x14ac:dyDescent="0.45">
      <c r="D4238" s="18"/>
      <c r="E4238" s="18"/>
      <c r="F4238" s="19"/>
      <c r="N4238" s="47"/>
    </row>
    <row r="4239" spans="4:14" s="20" customFormat="1" ht="13.5" hidden="1" x14ac:dyDescent="0.45">
      <c r="D4239" s="18"/>
      <c r="E4239" s="18"/>
      <c r="F4239" s="19"/>
      <c r="N4239" s="47"/>
    </row>
    <row r="4240" spans="4:14" s="20" customFormat="1" ht="13.5" hidden="1" x14ac:dyDescent="0.45">
      <c r="D4240" s="18"/>
      <c r="E4240" s="18"/>
      <c r="F4240" s="19"/>
      <c r="N4240" s="47"/>
    </row>
    <row r="4241" spans="4:14" s="20" customFormat="1" ht="13.5" hidden="1" x14ac:dyDescent="0.45">
      <c r="D4241" s="18"/>
      <c r="E4241" s="18"/>
      <c r="F4241" s="19"/>
      <c r="N4241" s="47"/>
    </row>
    <row r="4242" spans="4:14" s="20" customFormat="1" ht="13.5" hidden="1" x14ac:dyDescent="0.45">
      <c r="D4242" s="18"/>
      <c r="E4242" s="18"/>
      <c r="F4242" s="19"/>
      <c r="N4242" s="47"/>
    </row>
    <row r="4243" spans="4:14" s="20" customFormat="1" ht="13.5" hidden="1" x14ac:dyDescent="0.45">
      <c r="D4243" s="18"/>
      <c r="E4243" s="18"/>
      <c r="F4243" s="19"/>
      <c r="N4243" s="47"/>
    </row>
    <row r="4244" spans="4:14" s="20" customFormat="1" ht="13.5" hidden="1" x14ac:dyDescent="0.45">
      <c r="D4244" s="18"/>
      <c r="E4244" s="18"/>
      <c r="F4244" s="19"/>
      <c r="N4244" s="47"/>
    </row>
    <row r="4245" spans="4:14" s="20" customFormat="1" ht="13.5" hidden="1" x14ac:dyDescent="0.45">
      <c r="D4245" s="18"/>
      <c r="E4245" s="18"/>
      <c r="F4245" s="19"/>
      <c r="N4245" s="47"/>
    </row>
    <row r="4246" spans="4:14" s="20" customFormat="1" ht="13.5" hidden="1" x14ac:dyDescent="0.45">
      <c r="D4246" s="18"/>
      <c r="E4246" s="18"/>
      <c r="F4246" s="19"/>
      <c r="N4246" s="47"/>
    </row>
    <row r="4247" spans="4:14" s="20" customFormat="1" ht="13.5" hidden="1" x14ac:dyDescent="0.45">
      <c r="D4247" s="18"/>
      <c r="E4247" s="18"/>
      <c r="F4247" s="19"/>
      <c r="N4247" s="47"/>
    </row>
    <row r="4248" spans="4:14" s="20" customFormat="1" ht="13.5" hidden="1" x14ac:dyDescent="0.45">
      <c r="D4248" s="18"/>
      <c r="E4248" s="18"/>
      <c r="F4248" s="19"/>
      <c r="N4248" s="47"/>
    </row>
    <row r="4249" spans="4:14" s="20" customFormat="1" ht="13.5" hidden="1" x14ac:dyDescent="0.45">
      <c r="D4249" s="18"/>
      <c r="E4249" s="18"/>
      <c r="F4249" s="19"/>
      <c r="N4249" s="47"/>
    </row>
    <row r="4250" spans="4:14" s="20" customFormat="1" ht="13.5" hidden="1" x14ac:dyDescent="0.45">
      <c r="D4250" s="18"/>
      <c r="E4250" s="18"/>
      <c r="F4250" s="19"/>
      <c r="N4250" s="47"/>
    </row>
    <row r="4251" spans="4:14" s="20" customFormat="1" ht="13.5" hidden="1" x14ac:dyDescent="0.45">
      <c r="D4251" s="18"/>
      <c r="E4251" s="18"/>
      <c r="F4251" s="19"/>
      <c r="N4251" s="47"/>
    </row>
    <row r="4252" spans="4:14" s="20" customFormat="1" ht="13.5" hidden="1" x14ac:dyDescent="0.45">
      <c r="D4252" s="18"/>
      <c r="E4252" s="18"/>
      <c r="F4252" s="19"/>
      <c r="N4252" s="47"/>
    </row>
    <row r="4253" spans="4:14" s="20" customFormat="1" ht="13.5" hidden="1" x14ac:dyDescent="0.45">
      <c r="D4253" s="18"/>
      <c r="E4253" s="18"/>
      <c r="F4253" s="19"/>
      <c r="N4253" s="47"/>
    </row>
    <row r="4254" spans="4:14" s="20" customFormat="1" ht="13.5" hidden="1" x14ac:dyDescent="0.45">
      <c r="D4254" s="18"/>
      <c r="E4254" s="18"/>
      <c r="F4254" s="19"/>
      <c r="N4254" s="47"/>
    </row>
    <row r="4255" spans="4:14" s="20" customFormat="1" ht="13.5" hidden="1" x14ac:dyDescent="0.45">
      <c r="D4255" s="18"/>
      <c r="E4255" s="18"/>
      <c r="F4255" s="19"/>
      <c r="N4255" s="47"/>
    </row>
    <row r="4256" spans="4:14" s="20" customFormat="1" ht="13.5" hidden="1" x14ac:dyDescent="0.45">
      <c r="D4256" s="18"/>
      <c r="E4256" s="18"/>
      <c r="F4256" s="19"/>
      <c r="N4256" s="47"/>
    </row>
    <row r="4257" spans="4:14" s="20" customFormat="1" ht="13.5" hidden="1" x14ac:dyDescent="0.45">
      <c r="D4257" s="18"/>
      <c r="E4257" s="18"/>
      <c r="F4257" s="19"/>
      <c r="N4257" s="47"/>
    </row>
    <row r="4258" spans="4:14" s="20" customFormat="1" ht="13.5" hidden="1" x14ac:dyDescent="0.45">
      <c r="D4258" s="18"/>
      <c r="E4258" s="18"/>
      <c r="F4258" s="19"/>
      <c r="N4258" s="47"/>
    </row>
    <row r="4259" spans="4:14" s="20" customFormat="1" ht="13.5" hidden="1" x14ac:dyDescent="0.45">
      <c r="D4259" s="18"/>
      <c r="E4259" s="18"/>
      <c r="F4259" s="19"/>
      <c r="N4259" s="47"/>
    </row>
    <row r="4260" spans="4:14" s="20" customFormat="1" ht="13.5" hidden="1" x14ac:dyDescent="0.45">
      <c r="D4260" s="18"/>
      <c r="E4260" s="18"/>
      <c r="F4260" s="19"/>
      <c r="N4260" s="47"/>
    </row>
    <row r="4261" spans="4:14" s="20" customFormat="1" ht="13.5" hidden="1" x14ac:dyDescent="0.45">
      <c r="D4261" s="18"/>
      <c r="E4261" s="18"/>
      <c r="F4261" s="19"/>
      <c r="N4261" s="47"/>
    </row>
    <row r="4262" spans="4:14" s="20" customFormat="1" ht="13.5" hidden="1" x14ac:dyDescent="0.45">
      <c r="D4262" s="18"/>
      <c r="E4262" s="18"/>
      <c r="F4262" s="19"/>
      <c r="N4262" s="47"/>
    </row>
    <row r="4263" spans="4:14" s="20" customFormat="1" ht="13.5" hidden="1" x14ac:dyDescent="0.45">
      <c r="D4263" s="18"/>
      <c r="E4263" s="18"/>
      <c r="F4263" s="19"/>
      <c r="N4263" s="47"/>
    </row>
    <row r="4264" spans="4:14" s="20" customFormat="1" ht="13.5" hidden="1" x14ac:dyDescent="0.45">
      <c r="D4264" s="18"/>
      <c r="E4264" s="18"/>
      <c r="F4264" s="19"/>
      <c r="N4264" s="47"/>
    </row>
    <row r="4265" spans="4:14" s="20" customFormat="1" ht="13.5" hidden="1" x14ac:dyDescent="0.45">
      <c r="D4265" s="18"/>
      <c r="E4265" s="18"/>
      <c r="F4265" s="19"/>
      <c r="N4265" s="47"/>
    </row>
    <row r="4266" spans="4:14" s="20" customFormat="1" ht="13.5" hidden="1" x14ac:dyDescent="0.45">
      <c r="D4266" s="18"/>
      <c r="E4266" s="18"/>
      <c r="F4266" s="19"/>
      <c r="N4266" s="47"/>
    </row>
    <row r="4267" spans="4:14" s="20" customFormat="1" ht="13.5" hidden="1" x14ac:dyDescent="0.45">
      <c r="D4267" s="18"/>
      <c r="E4267" s="18"/>
      <c r="F4267" s="19"/>
      <c r="N4267" s="47"/>
    </row>
    <row r="4268" spans="4:14" s="20" customFormat="1" ht="13.5" hidden="1" x14ac:dyDescent="0.45">
      <c r="D4268" s="18"/>
      <c r="E4268" s="18"/>
      <c r="F4268" s="19"/>
      <c r="N4268" s="47"/>
    </row>
    <row r="4269" spans="4:14" s="20" customFormat="1" ht="13.5" hidden="1" x14ac:dyDescent="0.45">
      <c r="D4269" s="18"/>
      <c r="E4269" s="18"/>
      <c r="F4269" s="19"/>
      <c r="N4269" s="47"/>
    </row>
    <row r="4270" spans="4:14" s="20" customFormat="1" ht="13.5" hidden="1" x14ac:dyDescent="0.45">
      <c r="D4270" s="18"/>
      <c r="E4270" s="18"/>
      <c r="F4270" s="19"/>
      <c r="N4270" s="47"/>
    </row>
    <row r="4271" spans="4:14" s="20" customFormat="1" ht="13.5" hidden="1" x14ac:dyDescent="0.45">
      <c r="D4271" s="18"/>
      <c r="E4271" s="18"/>
      <c r="F4271" s="19"/>
      <c r="N4271" s="47"/>
    </row>
    <row r="4272" spans="4:14" s="20" customFormat="1" ht="13.5" hidden="1" x14ac:dyDescent="0.45">
      <c r="D4272" s="18"/>
      <c r="E4272" s="18"/>
      <c r="F4272" s="19"/>
      <c r="N4272" s="47"/>
    </row>
    <row r="4273" spans="4:14" s="20" customFormat="1" ht="13.5" hidden="1" x14ac:dyDescent="0.45">
      <c r="D4273" s="18"/>
      <c r="E4273" s="18"/>
      <c r="F4273" s="19"/>
      <c r="N4273" s="47"/>
    </row>
    <row r="4274" spans="4:14" s="20" customFormat="1" ht="13.5" hidden="1" x14ac:dyDescent="0.45">
      <c r="D4274" s="18"/>
      <c r="E4274" s="18"/>
      <c r="F4274" s="19"/>
      <c r="N4274" s="47"/>
    </row>
    <row r="4275" spans="4:14" s="20" customFormat="1" ht="13.5" hidden="1" x14ac:dyDescent="0.45">
      <c r="D4275" s="18"/>
      <c r="E4275" s="18"/>
      <c r="F4275" s="19"/>
      <c r="N4275" s="47"/>
    </row>
    <row r="4276" spans="4:14" s="20" customFormat="1" ht="13.5" hidden="1" x14ac:dyDescent="0.45">
      <c r="D4276" s="18"/>
      <c r="E4276" s="18"/>
      <c r="F4276" s="19"/>
      <c r="N4276" s="47"/>
    </row>
    <row r="4277" spans="4:14" s="20" customFormat="1" ht="13.5" hidden="1" x14ac:dyDescent="0.45">
      <c r="D4277" s="18"/>
      <c r="E4277" s="18"/>
      <c r="F4277" s="19"/>
      <c r="N4277" s="47"/>
    </row>
    <row r="4278" spans="4:14" s="20" customFormat="1" ht="13.5" hidden="1" x14ac:dyDescent="0.45">
      <c r="D4278" s="18"/>
      <c r="E4278" s="18"/>
      <c r="F4278" s="19"/>
      <c r="N4278" s="47"/>
    </row>
    <row r="4279" spans="4:14" s="20" customFormat="1" ht="13.5" hidden="1" x14ac:dyDescent="0.45">
      <c r="D4279" s="18"/>
      <c r="E4279" s="18"/>
      <c r="F4279" s="19"/>
      <c r="N4279" s="47"/>
    </row>
    <row r="4280" spans="4:14" s="20" customFormat="1" ht="13.5" hidden="1" x14ac:dyDescent="0.45">
      <c r="D4280" s="18"/>
      <c r="E4280" s="18"/>
      <c r="F4280" s="19"/>
      <c r="N4280" s="47"/>
    </row>
    <row r="4281" spans="4:14" s="20" customFormat="1" ht="13.5" hidden="1" x14ac:dyDescent="0.45">
      <c r="D4281" s="18"/>
      <c r="E4281" s="18"/>
      <c r="F4281" s="19"/>
      <c r="N4281" s="47"/>
    </row>
    <row r="4282" spans="4:14" s="20" customFormat="1" ht="13.5" hidden="1" x14ac:dyDescent="0.45">
      <c r="D4282" s="18"/>
      <c r="E4282" s="18"/>
      <c r="F4282" s="19"/>
      <c r="N4282" s="47"/>
    </row>
    <row r="4283" spans="4:14" s="20" customFormat="1" ht="13.5" hidden="1" x14ac:dyDescent="0.45">
      <c r="D4283" s="18"/>
      <c r="E4283" s="18"/>
      <c r="F4283" s="19"/>
      <c r="N4283" s="47"/>
    </row>
    <row r="4284" spans="4:14" s="20" customFormat="1" ht="13.5" hidden="1" x14ac:dyDescent="0.45">
      <c r="D4284" s="18"/>
      <c r="E4284" s="18"/>
      <c r="F4284" s="19"/>
      <c r="N4284" s="47"/>
    </row>
    <row r="4285" spans="4:14" s="20" customFormat="1" ht="13.5" hidden="1" x14ac:dyDescent="0.45">
      <c r="D4285" s="18"/>
      <c r="E4285" s="18"/>
      <c r="F4285" s="19"/>
      <c r="N4285" s="47"/>
    </row>
    <row r="4286" spans="4:14" s="20" customFormat="1" ht="13.5" hidden="1" x14ac:dyDescent="0.45">
      <c r="D4286" s="18"/>
      <c r="E4286" s="18"/>
      <c r="F4286" s="19"/>
      <c r="N4286" s="47"/>
    </row>
    <row r="4287" spans="4:14" s="20" customFormat="1" ht="13.5" hidden="1" x14ac:dyDescent="0.45">
      <c r="D4287" s="18"/>
      <c r="E4287" s="18"/>
      <c r="F4287" s="19"/>
      <c r="N4287" s="47"/>
    </row>
    <row r="4288" spans="4:14" s="20" customFormat="1" ht="13.5" hidden="1" x14ac:dyDescent="0.45">
      <c r="D4288" s="18"/>
      <c r="E4288" s="18"/>
      <c r="F4288" s="19"/>
      <c r="N4288" s="47"/>
    </row>
    <row r="4289" spans="4:14" s="20" customFormat="1" ht="13.5" hidden="1" x14ac:dyDescent="0.45">
      <c r="D4289" s="18"/>
      <c r="E4289" s="18"/>
      <c r="F4289" s="19"/>
      <c r="N4289" s="47"/>
    </row>
    <row r="4290" spans="4:14" s="20" customFormat="1" ht="13.5" hidden="1" x14ac:dyDescent="0.45">
      <c r="D4290" s="18"/>
      <c r="E4290" s="18"/>
      <c r="F4290" s="19"/>
      <c r="N4290" s="47"/>
    </row>
    <row r="4291" spans="4:14" s="20" customFormat="1" ht="13.5" hidden="1" x14ac:dyDescent="0.45">
      <c r="D4291" s="18"/>
      <c r="E4291" s="18"/>
      <c r="F4291" s="19"/>
      <c r="N4291" s="47"/>
    </row>
    <row r="4292" spans="4:14" s="20" customFormat="1" ht="13.5" hidden="1" x14ac:dyDescent="0.45">
      <c r="D4292" s="18"/>
      <c r="E4292" s="18"/>
      <c r="F4292" s="19"/>
      <c r="N4292" s="47"/>
    </row>
    <row r="4293" spans="4:14" s="20" customFormat="1" ht="13.5" hidden="1" x14ac:dyDescent="0.45">
      <c r="D4293" s="18"/>
      <c r="E4293" s="18"/>
      <c r="F4293" s="19"/>
      <c r="N4293" s="47"/>
    </row>
    <row r="4294" spans="4:14" s="20" customFormat="1" ht="13.5" hidden="1" x14ac:dyDescent="0.45">
      <c r="D4294" s="18"/>
      <c r="E4294" s="18"/>
      <c r="F4294" s="19"/>
      <c r="N4294" s="47"/>
    </row>
    <row r="4295" spans="4:14" s="20" customFormat="1" ht="13.5" hidden="1" x14ac:dyDescent="0.45">
      <c r="D4295" s="18"/>
      <c r="E4295" s="18"/>
      <c r="F4295" s="19"/>
      <c r="N4295" s="47"/>
    </row>
    <row r="4296" spans="4:14" s="20" customFormat="1" ht="13.5" hidden="1" x14ac:dyDescent="0.45">
      <c r="D4296" s="18"/>
      <c r="E4296" s="18"/>
      <c r="F4296" s="19"/>
      <c r="N4296" s="47"/>
    </row>
    <row r="4297" spans="4:14" s="20" customFormat="1" ht="13.5" hidden="1" x14ac:dyDescent="0.45">
      <c r="D4297" s="18"/>
      <c r="E4297" s="18"/>
      <c r="F4297" s="19"/>
      <c r="N4297" s="47"/>
    </row>
    <row r="4298" spans="4:14" s="20" customFormat="1" ht="13.5" hidden="1" x14ac:dyDescent="0.45">
      <c r="D4298" s="18"/>
      <c r="E4298" s="18"/>
      <c r="F4298" s="19"/>
      <c r="N4298" s="47"/>
    </row>
    <row r="4299" spans="4:14" s="20" customFormat="1" ht="13.5" hidden="1" x14ac:dyDescent="0.45">
      <c r="D4299" s="18"/>
      <c r="E4299" s="18"/>
      <c r="F4299" s="19"/>
      <c r="N4299" s="47"/>
    </row>
    <row r="4300" spans="4:14" s="20" customFormat="1" ht="13.5" hidden="1" x14ac:dyDescent="0.45">
      <c r="D4300" s="18"/>
      <c r="E4300" s="18"/>
      <c r="F4300" s="19"/>
      <c r="N4300" s="47"/>
    </row>
    <row r="4301" spans="4:14" s="20" customFormat="1" ht="13.5" hidden="1" x14ac:dyDescent="0.45">
      <c r="D4301" s="18"/>
      <c r="E4301" s="18"/>
      <c r="F4301" s="19"/>
      <c r="N4301" s="47"/>
    </row>
    <row r="4302" spans="4:14" s="20" customFormat="1" ht="13.5" hidden="1" x14ac:dyDescent="0.45">
      <c r="D4302" s="18"/>
      <c r="E4302" s="18"/>
      <c r="F4302" s="19"/>
      <c r="N4302" s="47"/>
    </row>
    <row r="4303" spans="4:14" s="20" customFormat="1" ht="13.5" hidden="1" x14ac:dyDescent="0.45">
      <c r="D4303" s="18"/>
      <c r="E4303" s="18"/>
      <c r="F4303" s="19"/>
      <c r="N4303" s="47"/>
    </row>
    <row r="4304" spans="4:14" s="20" customFormat="1" ht="13.5" hidden="1" x14ac:dyDescent="0.45">
      <c r="D4304" s="18"/>
      <c r="E4304" s="18"/>
      <c r="F4304" s="19"/>
      <c r="N4304" s="47"/>
    </row>
    <row r="4305" spans="4:14" s="20" customFormat="1" ht="13.5" hidden="1" x14ac:dyDescent="0.45">
      <c r="D4305" s="18"/>
      <c r="E4305" s="18"/>
      <c r="F4305" s="19"/>
      <c r="N4305" s="47"/>
    </row>
    <row r="4306" spans="4:14" s="20" customFormat="1" ht="13.5" hidden="1" x14ac:dyDescent="0.45">
      <c r="D4306" s="18"/>
      <c r="E4306" s="18"/>
      <c r="F4306" s="19"/>
      <c r="N4306" s="47"/>
    </row>
    <row r="4307" spans="4:14" s="20" customFormat="1" ht="13.5" hidden="1" x14ac:dyDescent="0.45">
      <c r="D4307" s="18"/>
      <c r="E4307" s="18"/>
      <c r="F4307" s="19"/>
      <c r="N4307" s="47"/>
    </row>
    <row r="4308" spans="4:14" s="20" customFormat="1" ht="13.5" hidden="1" x14ac:dyDescent="0.45">
      <c r="D4308" s="18"/>
      <c r="E4308" s="18"/>
      <c r="F4308" s="19"/>
      <c r="N4308" s="47"/>
    </row>
    <row r="4309" spans="4:14" s="20" customFormat="1" ht="13.5" hidden="1" x14ac:dyDescent="0.45">
      <c r="D4309" s="18"/>
      <c r="E4309" s="18"/>
      <c r="F4309" s="19"/>
      <c r="N4309" s="47"/>
    </row>
    <row r="4310" spans="4:14" s="20" customFormat="1" ht="13.5" hidden="1" x14ac:dyDescent="0.45">
      <c r="D4310" s="18"/>
      <c r="E4310" s="18"/>
      <c r="F4310" s="19"/>
      <c r="N4310" s="47"/>
    </row>
    <row r="4311" spans="4:14" s="20" customFormat="1" ht="13.5" hidden="1" x14ac:dyDescent="0.45">
      <c r="D4311" s="18"/>
      <c r="E4311" s="18"/>
      <c r="F4311" s="19"/>
      <c r="N4311" s="47"/>
    </row>
    <row r="4312" spans="4:14" s="20" customFormat="1" ht="13.5" hidden="1" x14ac:dyDescent="0.45">
      <c r="D4312" s="18"/>
      <c r="E4312" s="18"/>
      <c r="F4312" s="19"/>
      <c r="N4312" s="47"/>
    </row>
    <row r="4313" spans="4:14" s="20" customFormat="1" ht="13.5" hidden="1" x14ac:dyDescent="0.45">
      <c r="D4313" s="18"/>
      <c r="E4313" s="18"/>
      <c r="F4313" s="19"/>
      <c r="N4313" s="47"/>
    </row>
    <row r="4314" spans="4:14" s="20" customFormat="1" ht="13.5" hidden="1" x14ac:dyDescent="0.45">
      <c r="D4314" s="18"/>
      <c r="E4314" s="18"/>
      <c r="F4314" s="19"/>
      <c r="N4314" s="47"/>
    </row>
    <row r="4315" spans="4:14" s="20" customFormat="1" ht="13.5" hidden="1" x14ac:dyDescent="0.45">
      <c r="D4315" s="18"/>
      <c r="E4315" s="18"/>
      <c r="F4315" s="19"/>
      <c r="N4315" s="47"/>
    </row>
    <row r="4316" spans="4:14" s="20" customFormat="1" ht="13.5" hidden="1" x14ac:dyDescent="0.45">
      <c r="D4316" s="18"/>
      <c r="E4316" s="18"/>
      <c r="F4316" s="19"/>
      <c r="N4316" s="47"/>
    </row>
    <row r="4317" spans="4:14" s="20" customFormat="1" ht="13.5" hidden="1" x14ac:dyDescent="0.45">
      <c r="D4317" s="18"/>
      <c r="E4317" s="18"/>
      <c r="F4317" s="19"/>
      <c r="N4317" s="47"/>
    </row>
    <row r="4318" spans="4:14" s="20" customFormat="1" ht="13.5" hidden="1" x14ac:dyDescent="0.45">
      <c r="D4318" s="18"/>
      <c r="E4318" s="18"/>
      <c r="F4318" s="19"/>
      <c r="N4318" s="47"/>
    </row>
    <row r="4319" spans="4:14" s="20" customFormat="1" ht="13.5" hidden="1" x14ac:dyDescent="0.45">
      <c r="D4319" s="18"/>
      <c r="E4319" s="18"/>
      <c r="F4319" s="19"/>
      <c r="N4319" s="47"/>
    </row>
    <row r="4320" spans="4:14" s="20" customFormat="1" ht="13.5" hidden="1" x14ac:dyDescent="0.45">
      <c r="D4320" s="18"/>
      <c r="E4320" s="18"/>
      <c r="F4320" s="19"/>
      <c r="N4320" s="47"/>
    </row>
    <row r="4321" spans="4:14" s="20" customFormat="1" ht="13.5" hidden="1" x14ac:dyDescent="0.45">
      <c r="D4321" s="18"/>
      <c r="E4321" s="18"/>
      <c r="F4321" s="19"/>
      <c r="N4321" s="47"/>
    </row>
    <row r="4322" spans="4:14" s="20" customFormat="1" ht="13.5" hidden="1" x14ac:dyDescent="0.45">
      <c r="D4322" s="18"/>
      <c r="E4322" s="18"/>
      <c r="F4322" s="19"/>
      <c r="N4322" s="47"/>
    </row>
    <row r="4323" spans="4:14" s="20" customFormat="1" ht="13.5" hidden="1" x14ac:dyDescent="0.45">
      <c r="D4323" s="18"/>
      <c r="E4323" s="18"/>
      <c r="F4323" s="19"/>
      <c r="N4323" s="47"/>
    </row>
    <row r="4324" spans="4:14" s="20" customFormat="1" ht="13.5" hidden="1" x14ac:dyDescent="0.45">
      <c r="D4324" s="18"/>
      <c r="E4324" s="18"/>
      <c r="F4324" s="19"/>
      <c r="N4324" s="47"/>
    </row>
    <row r="4325" spans="4:14" s="20" customFormat="1" ht="13.5" hidden="1" x14ac:dyDescent="0.45">
      <c r="D4325" s="18"/>
      <c r="E4325" s="18"/>
      <c r="F4325" s="19"/>
      <c r="N4325" s="47"/>
    </row>
    <row r="4326" spans="4:14" s="20" customFormat="1" ht="13.5" hidden="1" x14ac:dyDescent="0.45">
      <c r="D4326" s="18"/>
      <c r="E4326" s="18"/>
      <c r="F4326" s="19"/>
      <c r="N4326" s="47"/>
    </row>
    <row r="4327" spans="4:14" s="20" customFormat="1" ht="13.5" hidden="1" x14ac:dyDescent="0.45">
      <c r="D4327" s="18"/>
      <c r="E4327" s="18"/>
      <c r="F4327" s="19"/>
      <c r="N4327" s="47"/>
    </row>
    <row r="4328" spans="4:14" s="20" customFormat="1" ht="13.5" hidden="1" x14ac:dyDescent="0.45">
      <c r="D4328" s="18"/>
      <c r="E4328" s="18"/>
      <c r="F4328" s="19"/>
      <c r="N4328" s="47"/>
    </row>
    <row r="4329" spans="4:14" s="20" customFormat="1" ht="13.5" hidden="1" x14ac:dyDescent="0.45">
      <c r="D4329" s="18"/>
      <c r="E4329" s="18"/>
      <c r="F4329" s="19"/>
      <c r="N4329" s="47"/>
    </row>
    <row r="4330" spans="4:14" s="20" customFormat="1" ht="13.5" hidden="1" x14ac:dyDescent="0.45">
      <c r="D4330" s="18"/>
      <c r="E4330" s="18"/>
      <c r="F4330" s="19"/>
      <c r="N4330" s="47"/>
    </row>
    <row r="4331" spans="4:14" s="20" customFormat="1" ht="13.5" hidden="1" x14ac:dyDescent="0.45">
      <c r="D4331" s="18"/>
      <c r="E4331" s="18"/>
      <c r="F4331" s="19"/>
      <c r="N4331" s="47"/>
    </row>
    <row r="4332" spans="4:14" s="20" customFormat="1" ht="13.5" hidden="1" x14ac:dyDescent="0.45">
      <c r="D4332" s="18"/>
      <c r="E4332" s="18"/>
      <c r="F4332" s="19"/>
      <c r="N4332" s="47"/>
    </row>
    <row r="4333" spans="4:14" s="20" customFormat="1" ht="13.5" hidden="1" x14ac:dyDescent="0.45">
      <c r="D4333" s="18"/>
      <c r="E4333" s="18"/>
      <c r="F4333" s="19"/>
      <c r="N4333" s="47"/>
    </row>
    <row r="4334" spans="4:14" s="20" customFormat="1" ht="13.5" hidden="1" x14ac:dyDescent="0.45">
      <c r="D4334" s="18"/>
      <c r="E4334" s="18"/>
      <c r="F4334" s="19"/>
      <c r="N4334" s="47"/>
    </row>
    <row r="4335" spans="4:14" s="20" customFormat="1" ht="13.5" hidden="1" x14ac:dyDescent="0.45">
      <c r="D4335" s="18"/>
      <c r="E4335" s="18"/>
      <c r="F4335" s="19"/>
      <c r="N4335" s="47"/>
    </row>
    <row r="4336" spans="4:14" s="20" customFormat="1" ht="13.5" hidden="1" x14ac:dyDescent="0.45">
      <c r="D4336" s="18"/>
      <c r="E4336" s="18"/>
      <c r="F4336" s="19"/>
      <c r="N4336" s="47"/>
    </row>
    <row r="4337" spans="4:14" s="20" customFormat="1" ht="13.5" hidden="1" x14ac:dyDescent="0.45">
      <c r="D4337" s="18"/>
      <c r="E4337" s="18"/>
      <c r="F4337" s="19"/>
      <c r="N4337" s="47"/>
    </row>
    <row r="4338" spans="4:14" s="20" customFormat="1" ht="13.5" hidden="1" x14ac:dyDescent="0.45">
      <c r="D4338" s="18"/>
      <c r="E4338" s="18"/>
      <c r="F4338" s="19"/>
      <c r="N4338" s="47"/>
    </row>
    <row r="4339" spans="4:14" s="20" customFormat="1" ht="13.5" hidden="1" x14ac:dyDescent="0.45">
      <c r="D4339" s="18"/>
      <c r="E4339" s="18"/>
      <c r="F4339" s="19"/>
      <c r="N4339" s="47"/>
    </row>
    <row r="4340" spans="4:14" s="20" customFormat="1" ht="13.5" hidden="1" x14ac:dyDescent="0.45">
      <c r="D4340" s="18"/>
      <c r="E4340" s="18"/>
      <c r="F4340" s="19"/>
      <c r="N4340" s="47"/>
    </row>
    <row r="4341" spans="4:14" s="20" customFormat="1" ht="13.5" hidden="1" x14ac:dyDescent="0.45">
      <c r="D4341" s="18"/>
      <c r="E4341" s="18"/>
      <c r="F4341" s="19"/>
      <c r="N4341" s="47"/>
    </row>
    <row r="4342" spans="4:14" s="20" customFormat="1" ht="13.5" hidden="1" x14ac:dyDescent="0.45">
      <c r="D4342" s="18"/>
      <c r="E4342" s="18"/>
      <c r="F4342" s="19"/>
      <c r="N4342" s="47"/>
    </row>
    <row r="4343" spans="4:14" s="20" customFormat="1" ht="13.5" hidden="1" x14ac:dyDescent="0.45">
      <c r="D4343" s="18"/>
      <c r="E4343" s="18"/>
      <c r="F4343" s="19"/>
      <c r="N4343" s="47"/>
    </row>
    <row r="4344" spans="4:14" s="20" customFormat="1" ht="13.5" hidden="1" x14ac:dyDescent="0.45">
      <c r="D4344" s="18"/>
      <c r="E4344" s="18"/>
      <c r="F4344" s="19"/>
      <c r="N4344" s="47"/>
    </row>
    <row r="4345" spans="4:14" s="20" customFormat="1" ht="13.5" hidden="1" x14ac:dyDescent="0.45">
      <c r="D4345" s="18"/>
      <c r="E4345" s="18"/>
      <c r="F4345" s="19"/>
      <c r="N4345" s="47"/>
    </row>
    <row r="4346" spans="4:14" s="20" customFormat="1" ht="13.5" hidden="1" x14ac:dyDescent="0.45">
      <c r="D4346" s="18"/>
      <c r="E4346" s="18"/>
      <c r="F4346" s="19"/>
      <c r="N4346" s="47"/>
    </row>
    <row r="4347" spans="4:14" s="20" customFormat="1" ht="13.5" hidden="1" x14ac:dyDescent="0.45">
      <c r="D4347" s="18"/>
      <c r="E4347" s="18"/>
      <c r="F4347" s="19"/>
      <c r="N4347" s="47"/>
    </row>
    <row r="4348" spans="4:14" s="20" customFormat="1" ht="13.5" hidden="1" x14ac:dyDescent="0.45">
      <c r="D4348" s="18"/>
      <c r="E4348" s="18"/>
      <c r="F4348" s="19"/>
      <c r="N4348" s="47"/>
    </row>
    <row r="4349" spans="4:14" s="20" customFormat="1" ht="13.5" hidden="1" x14ac:dyDescent="0.45">
      <c r="D4349" s="18"/>
      <c r="E4349" s="18"/>
      <c r="F4349" s="19"/>
      <c r="N4349" s="47"/>
    </row>
    <row r="4350" spans="4:14" s="20" customFormat="1" ht="13.5" hidden="1" x14ac:dyDescent="0.45">
      <c r="D4350" s="18"/>
      <c r="E4350" s="18"/>
      <c r="F4350" s="19"/>
      <c r="N4350" s="47"/>
    </row>
    <row r="4351" spans="4:14" s="20" customFormat="1" ht="13.5" hidden="1" x14ac:dyDescent="0.45">
      <c r="D4351" s="18"/>
      <c r="E4351" s="18"/>
      <c r="F4351" s="19"/>
      <c r="N4351" s="47"/>
    </row>
    <row r="4352" spans="4:14" s="20" customFormat="1" ht="13.5" hidden="1" x14ac:dyDescent="0.45">
      <c r="D4352" s="18"/>
      <c r="E4352" s="18"/>
      <c r="F4352" s="19"/>
      <c r="N4352" s="47"/>
    </row>
    <row r="4353" spans="4:14" s="20" customFormat="1" ht="13.5" hidden="1" x14ac:dyDescent="0.45">
      <c r="D4353" s="18"/>
      <c r="E4353" s="18"/>
      <c r="F4353" s="19"/>
      <c r="N4353" s="47"/>
    </row>
    <row r="4354" spans="4:14" s="20" customFormat="1" ht="13.5" hidden="1" x14ac:dyDescent="0.45">
      <c r="D4354" s="18"/>
      <c r="E4354" s="18"/>
      <c r="F4354" s="19"/>
      <c r="N4354" s="47"/>
    </row>
    <row r="4355" spans="4:14" s="20" customFormat="1" ht="13.5" hidden="1" x14ac:dyDescent="0.45">
      <c r="D4355" s="18"/>
      <c r="E4355" s="18"/>
      <c r="F4355" s="19"/>
      <c r="N4355" s="47"/>
    </row>
    <row r="4356" spans="4:14" s="20" customFormat="1" ht="13.5" hidden="1" x14ac:dyDescent="0.45">
      <c r="D4356" s="18"/>
      <c r="E4356" s="18"/>
      <c r="F4356" s="19"/>
      <c r="N4356" s="47"/>
    </row>
    <row r="4357" spans="4:14" s="20" customFormat="1" ht="13.5" hidden="1" x14ac:dyDescent="0.45">
      <c r="D4357" s="18"/>
      <c r="E4357" s="18"/>
      <c r="F4357" s="19"/>
      <c r="N4357" s="47"/>
    </row>
    <row r="4358" spans="4:14" s="20" customFormat="1" ht="13.5" hidden="1" x14ac:dyDescent="0.45">
      <c r="D4358" s="18"/>
      <c r="E4358" s="18"/>
      <c r="F4358" s="19"/>
      <c r="N4358" s="47"/>
    </row>
    <row r="4359" spans="4:14" s="20" customFormat="1" ht="13.5" hidden="1" x14ac:dyDescent="0.45">
      <c r="D4359" s="18"/>
      <c r="E4359" s="18"/>
      <c r="F4359" s="19"/>
      <c r="N4359" s="47"/>
    </row>
    <row r="4360" spans="4:14" s="20" customFormat="1" ht="13.5" hidden="1" x14ac:dyDescent="0.45">
      <c r="D4360" s="18"/>
      <c r="E4360" s="18"/>
      <c r="F4360" s="19"/>
      <c r="N4360" s="47"/>
    </row>
    <row r="4361" spans="4:14" s="20" customFormat="1" ht="13.5" hidden="1" x14ac:dyDescent="0.45">
      <c r="D4361" s="18"/>
      <c r="E4361" s="18"/>
      <c r="F4361" s="19"/>
      <c r="N4361" s="47"/>
    </row>
    <row r="4362" spans="4:14" s="20" customFormat="1" ht="13.5" hidden="1" x14ac:dyDescent="0.45">
      <c r="D4362" s="18"/>
      <c r="E4362" s="18"/>
      <c r="F4362" s="19"/>
      <c r="N4362" s="47"/>
    </row>
    <row r="4363" spans="4:14" s="20" customFormat="1" ht="13.5" hidden="1" x14ac:dyDescent="0.45">
      <c r="D4363" s="18"/>
      <c r="E4363" s="18"/>
      <c r="F4363" s="19"/>
      <c r="N4363" s="47"/>
    </row>
    <row r="4364" spans="4:14" s="20" customFormat="1" ht="13.5" hidden="1" x14ac:dyDescent="0.45">
      <c r="D4364" s="18"/>
      <c r="E4364" s="18"/>
      <c r="F4364" s="19"/>
      <c r="N4364" s="47"/>
    </row>
    <row r="4365" spans="4:14" s="20" customFormat="1" ht="13.5" hidden="1" x14ac:dyDescent="0.45">
      <c r="D4365" s="18"/>
      <c r="E4365" s="18"/>
      <c r="F4365" s="19"/>
      <c r="N4365" s="47"/>
    </row>
    <row r="4366" spans="4:14" s="20" customFormat="1" ht="13.5" hidden="1" x14ac:dyDescent="0.45">
      <c r="D4366" s="18"/>
      <c r="E4366" s="18"/>
      <c r="F4366" s="19"/>
      <c r="N4366" s="47"/>
    </row>
    <row r="4367" spans="4:14" s="20" customFormat="1" ht="13.5" hidden="1" x14ac:dyDescent="0.45">
      <c r="D4367" s="18"/>
      <c r="E4367" s="18"/>
      <c r="F4367" s="19"/>
      <c r="N4367" s="47"/>
    </row>
    <row r="4368" spans="4:14" s="20" customFormat="1" ht="13.5" hidden="1" x14ac:dyDescent="0.45">
      <c r="D4368" s="18"/>
      <c r="E4368" s="18"/>
      <c r="F4368" s="19"/>
      <c r="N4368" s="47"/>
    </row>
    <row r="4369" spans="4:14" s="20" customFormat="1" ht="13.5" hidden="1" x14ac:dyDescent="0.45">
      <c r="D4369" s="18"/>
      <c r="E4369" s="18"/>
      <c r="F4369" s="19"/>
      <c r="N4369" s="47"/>
    </row>
    <row r="4370" spans="4:14" s="20" customFormat="1" ht="13.5" hidden="1" x14ac:dyDescent="0.45">
      <c r="D4370" s="18"/>
      <c r="E4370" s="18"/>
      <c r="F4370" s="19"/>
      <c r="N4370" s="47"/>
    </row>
    <row r="4371" spans="4:14" s="20" customFormat="1" ht="13.5" hidden="1" x14ac:dyDescent="0.45">
      <c r="D4371" s="18"/>
      <c r="E4371" s="18"/>
      <c r="F4371" s="19"/>
      <c r="N4371" s="47"/>
    </row>
    <row r="4372" spans="4:14" s="20" customFormat="1" ht="13.5" hidden="1" x14ac:dyDescent="0.45">
      <c r="D4372" s="18"/>
      <c r="E4372" s="18"/>
      <c r="F4372" s="19"/>
      <c r="N4372" s="47"/>
    </row>
    <row r="4373" spans="4:14" s="20" customFormat="1" ht="13.5" hidden="1" x14ac:dyDescent="0.45">
      <c r="D4373" s="18"/>
      <c r="E4373" s="18"/>
      <c r="F4373" s="19"/>
      <c r="N4373" s="47"/>
    </row>
    <row r="4374" spans="4:14" s="20" customFormat="1" ht="13.5" hidden="1" x14ac:dyDescent="0.45">
      <c r="D4374" s="18"/>
      <c r="E4374" s="18"/>
      <c r="F4374" s="19"/>
      <c r="N4374" s="47"/>
    </row>
    <row r="4375" spans="4:14" s="20" customFormat="1" ht="13.5" hidden="1" x14ac:dyDescent="0.45">
      <c r="D4375" s="18"/>
      <c r="E4375" s="18"/>
      <c r="F4375" s="19"/>
      <c r="N4375" s="47"/>
    </row>
    <row r="4376" spans="4:14" s="20" customFormat="1" ht="13.5" hidden="1" x14ac:dyDescent="0.45">
      <c r="D4376" s="18"/>
      <c r="E4376" s="18"/>
      <c r="F4376" s="19"/>
      <c r="N4376" s="47"/>
    </row>
    <row r="4377" spans="4:14" s="20" customFormat="1" ht="13.5" hidden="1" x14ac:dyDescent="0.45">
      <c r="D4377" s="18"/>
      <c r="E4377" s="18"/>
      <c r="F4377" s="19"/>
      <c r="N4377" s="47"/>
    </row>
    <row r="4378" spans="4:14" s="20" customFormat="1" ht="13.5" hidden="1" x14ac:dyDescent="0.45">
      <c r="D4378" s="18"/>
      <c r="E4378" s="18"/>
      <c r="F4378" s="19"/>
      <c r="N4378" s="47"/>
    </row>
    <row r="4379" spans="4:14" s="20" customFormat="1" ht="13.5" hidden="1" x14ac:dyDescent="0.45">
      <c r="D4379" s="18"/>
      <c r="E4379" s="18"/>
      <c r="F4379" s="19"/>
      <c r="N4379" s="47"/>
    </row>
    <row r="4380" spans="4:14" s="20" customFormat="1" ht="13.5" hidden="1" x14ac:dyDescent="0.45">
      <c r="D4380" s="18"/>
      <c r="E4380" s="18"/>
      <c r="F4380" s="19"/>
      <c r="N4380" s="47"/>
    </row>
    <row r="4381" spans="4:14" s="20" customFormat="1" ht="13.5" hidden="1" x14ac:dyDescent="0.45">
      <c r="D4381" s="18"/>
      <c r="E4381" s="18"/>
      <c r="F4381" s="19"/>
      <c r="N4381" s="47"/>
    </row>
    <row r="4382" spans="4:14" s="20" customFormat="1" ht="13.5" hidden="1" x14ac:dyDescent="0.45">
      <c r="D4382" s="18"/>
      <c r="E4382" s="18"/>
      <c r="F4382" s="19"/>
      <c r="N4382" s="47"/>
    </row>
    <row r="4383" spans="4:14" s="20" customFormat="1" ht="13.5" hidden="1" x14ac:dyDescent="0.45">
      <c r="D4383" s="18"/>
      <c r="E4383" s="18"/>
      <c r="F4383" s="19"/>
      <c r="N4383" s="47"/>
    </row>
    <row r="4384" spans="4:14" s="20" customFormat="1" ht="13.5" hidden="1" x14ac:dyDescent="0.45">
      <c r="D4384" s="18"/>
      <c r="E4384" s="18"/>
      <c r="F4384" s="19"/>
      <c r="N4384" s="47"/>
    </row>
    <row r="4385" spans="4:14" s="20" customFormat="1" ht="13.5" hidden="1" x14ac:dyDescent="0.45">
      <c r="D4385" s="18"/>
      <c r="E4385" s="18"/>
      <c r="F4385" s="19"/>
      <c r="N4385" s="47"/>
    </row>
    <row r="4386" spans="4:14" s="20" customFormat="1" ht="13.5" hidden="1" x14ac:dyDescent="0.45">
      <c r="D4386" s="18"/>
      <c r="E4386" s="18"/>
      <c r="F4386" s="19"/>
      <c r="N4386" s="47"/>
    </row>
    <row r="4387" spans="4:14" s="20" customFormat="1" ht="13.5" hidden="1" x14ac:dyDescent="0.45">
      <c r="D4387" s="18"/>
      <c r="E4387" s="18"/>
      <c r="F4387" s="19"/>
      <c r="N4387" s="47"/>
    </row>
    <row r="4388" spans="4:14" s="20" customFormat="1" ht="13.5" hidden="1" x14ac:dyDescent="0.45">
      <c r="D4388" s="18"/>
      <c r="E4388" s="18"/>
      <c r="F4388" s="19"/>
      <c r="N4388" s="47"/>
    </row>
    <row r="4389" spans="4:14" s="20" customFormat="1" ht="13.5" hidden="1" x14ac:dyDescent="0.45">
      <c r="D4389" s="18"/>
      <c r="E4389" s="18"/>
      <c r="F4389" s="19"/>
      <c r="N4389" s="47"/>
    </row>
    <row r="4390" spans="4:14" s="20" customFormat="1" ht="13.5" hidden="1" x14ac:dyDescent="0.45">
      <c r="D4390" s="18"/>
      <c r="E4390" s="18"/>
      <c r="F4390" s="19"/>
      <c r="N4390" s="47"/>
    </row>
    <row r="4391" spans="4:14" s="20" customFormat="1" ht="13.5" hidden="1" x14ac:dyDescent="0.45">
      <c r="D4391" s="18"/>
      <c r="E4391" s="18"/>
      <c r="F4391" s="19"/>
      <c r="N4391" s="47"/>
    </row>
    <row r="4392" spans="4:14" s="20" customFormat="1" ht="13.5" hidden="1" x14ac:dyDescent="0.45">
      <c r="D4392" s="18"/>
      <c r="E4392" s="18"/>
      <c r="F4392" s="19"/>
      <c r="N4392" s="47"/>
    </row>
    <row r="4393" spans="4:14" s="20" customFormat="1" ht="13.5" hidden="1" x14ac:dyDescent="0.45">
      <c r="D4393" s="18"/>
      <c r="E4393" s="18"/>
      <c r="F4393" s="19"/>
      <c r="N4393" s="47"/>
    </row>
    <row r="4394" spans="4:14" s="20" customFormat="1" ht="13.5" hidden="1" x14ac:dyDescent="0.45">
      <c r="D4394" s="18"/>
      <c r="E4394" s="18"/>
      <c r="F4394" s="19"/>
      <c r="N4394" s="47"/>
    </row>
    <row r="4395" spans="4:14" s="20" customFormat="1" ht="13.5" hidden="1" x14ac:dyDescent="0.45">
      <c r="D4395" s="18"/>
      <c r="E4395" s="18"/>
      <c r="F4395" s="19"/>
      <c r="N4395" s="47"/>
    </row>
    <row r="4396" spans="4:14" s="20" customFormat="1" ht="13.5" hidden="1" x14ac:dyDescent="0.45">
      <c r="D4396" s="18"/>
      <c r="E4396" s="18"/>
      <c r="F4396" s="19"/>
      <c r="N4396" s="47"/>
    </row>
    <row r="4397" spans="4:14" s="20" customFormat="1" ht="13.5" hidden="1" x14ac:dyDescent="0.45">
      <c r="D4397" s="18"/>
      <c r="E4397" s="18"/>
      <c r="F4397" s="19"/>
      <c r="N4397" s="47"/>
    </row>
    <row r="4398" spans="4:14" s="20" customFormat="1" ht="13.5" hidden="1" x14ac:dyDescent="0.45">
      <c r="D4398" s="18"/>
      <c r="E4398" s="18"/>
      <c r="F4398" s="19"/>
      <c r="N4398" s="47"/>
    </row>
    <row r="4399" spans="4:14" s="20" customFormat="1" ht="13.5" hidden="1" x14ac:dyDescent="0.45">
      <c r="D4399" s="18"/>
      <c r="E4399" s="18"/>
      <c r="F4399" s="19"/>
      <c r="N4399" s="47"/>
    </row>
    <row r="4400" spans="4:14" s="20" customFormat="1" ht="13.5" hidden="1" x14ac:dyDescent="0.45">
      <c r="D4400" s="18"/>
      <c r="E4400" s="18"/>
      <c r="F4400" s="19"/>
      <c r="N4400" s="47"/>
    </row>
    <row r="4401" spans="4:14" s="20" customFormat="1" ht="13.5" hidden="1" x14ac:dyDescent="0.45">
      <c r="D4401" s="18"/>
      <c r="E4401" s="18"/>
      <c r="F4401" s="19"/>
      <c r="N4401" s="47"/>
    </row>
    <row r="4402" spans="4:14" s="20" customFormat="1" ht="13.5" hidden="1" x14ac:dyDescent="0.45">
      <c r="D4402" s="18"/>
      <c r="E4402" s="18"/>
      <c r="F4402" s="19"/>
      <c r="N4402" s="47"/>
    </row>
    <row r="4403" spans="4:14" s="20" customFormat="1" ht="13.5" hidden="1" x14ac:dyDescent="0.45">
      <c r="D4403" s="18"/>
      <c r="E4403" s="18"/>
      <c r="F4403" s="19"/>
      <c r="N4403" s="47"/>
    </row>
    <row r="4404" spans="4:14" s="20" customFormat="1" ht="13.5" hidden="1" x14ac:dyDescent="0.45">
      <c r="D4404" s="18"/>
      <c r="E4404" s="18"/>
      <c r="F4404" s="19"/>
      <c r="N4404" s="47"/>
    </row>
    <row r="4405" spans="4:14" s="20" customFormat="1" ht="13.5" hidden="1" x14ac:dyDescent="0.45">
      <c r="D4405" s="18"/>
      <c r="E4405" s="18"/>
      <c r="F4405" s="19"/>
      <c r="N4405" s="47"/>
    </row>
    <row r="4406" spans="4:14" s="20" customFormat="1" ht="13.5" hidden="1" x14ac:dyDescent="0.45">
      <c r="D4406" s="18"/>
      <c r="E4406" s="18"/>
      <c r="F4406" s="19"/>
      <c r="N4406" s="47"/>
    </row>
    <row r="4407" spans="4:14" s="20" customFormat="1" ht="13.5" hidden="1" x14ac:dyDescent="0.45">
      <c r="D4407" s="18"/>
      <c r="E4407" s="18"/>
      <c r="F4407" s="19"/>
      <c r="N4407" s="47"/>
    </row>
    <row r="4408" spans="4:14" s="20" customFormat="1" ht="13.5" hidden="1" x14ac:dyDescent="0.45">
      <c r="D4408" s="18"/>
      <c r="E4408" s="18"/>
      <c r="F4408" s="19"/>
      <c r="N4408" s="47"/>
    </row>
    <row r="4409" spans="4:14" s="20" customFormat="1" ht="13.5" hidden="1" x14ac:dyDescent="0.45">
      <c r="D4409" s="18"/>
      <c r="E4409" s="18"/>
      <c r="F4409" s="19"/>
      <c r="N4409" s="47"/>
    </row>
    <row r="4410" spans="4:14" s="20" customFormat="1" ht="13.5" hidden="1" x14ac:dyDescent="0.45">
      <c r="D4410" s="18"/>
      <c r="E4410" s="18"/>
      <c r="F4410" s="19"/>
      <c r="N4410" s="47"/>
    </row>
    <row r="4411" spans="4:14" s="20" customFormat="1" ht="13.5" hidden="1" x14ac:dyDescent="0.45">
      <c r="D4411" s="18"/>
      <c r="E4411" s="18"/>
      <c r="F4411" s="19"/>
      <c r="N4411" s="47"/>
    </row>
    <row r="4412" spans="4:14" s="20" customFormat="1" ht="13.5" hidden="1" x14ac:dyDescent="0.45">
      <c r="D4412" s="18"/>
      <c r="E4412" s="18"/>
      <c r="F4412" s="19"/>
      <c r="N4412" s="47"/>
    </row>
    <row r="4413" spans="4:14" s="20" customFormat="1" ht="13.5" hidden="1" x14ac:dyDescent="0.45">
      <c r="D4413" s="18"/>
      <c r="E4413" s="18"/>
      <c r="F4413" s="19"/>
      <c r="N4413" s="47"/>
    </row>
    <row r="4414" spans="4:14" s="20" customFormat="1" ht="13.5" hidden="1" x14ac:dyDescent="0.45">
      <c r="D4414" s="18"/>
      <c r="E4414" s="18"/>
      <c r="F4414" s="19"/>
      <c r="N4414" s="47"/>
    </row>
    <row r="4415" spans="4:14" s="20" customFormat="1" ht="13.5" hidden="1" x14ac:dyDescent="0.45">
      <c r="D4415" s="18"/>
      <c r="E4415" s="18"/>
      <c r="F4415" s="19"/>
      <c r="N4415" s="47"/>
    </row>
    <row r="4416" spans="4:14" s="20" customFormat="1" ht="13.5" hidden="1" x14ac:dyDescent="0.45">
      <c r="D4416" s="18"/>
      <c r="E4416" s="18"/>
      <c r="F4416" s="19"/>
      <c r="N4416" s="47"/>
    </row>
    <row r="4417" spans="4:14" s="20" customFormat="1" ht="13.5" hidden="1" x14ac:dyDescent="0.45">
      <c r="D4417" s="18"/>
      <c r="E4417" s="18"/>
      <c r="F4417" s="19"/>
      <c r="N4417" s="47"/>
    </row>
    <row r="4418" spans="4:14" s="20" customFormat="1" ht="13.5" hidden="1" x14ac:dyDescent="0.45">
      <c r="D4418" s="18"/>
      <c r="E4418" s="18"/>
      <c r="F4418" s="19"/>
      <c r="N4418" s="47"/>
    </row>
    <row r="4419" spans="4:14" s="20" customFormat="1" ht="13.5" hidden="1" x14ac:dyDescent="0.45">
      <c r="D4419" s="18"/>
      <c r="E4419" s="18"/>
      <c r="F4419" s="19"/>
      <c r="N4419" s="47"/>
    </row>
    <row r="4420" spans="4:14" s="20" customFormat="1" ht="13.5" hidden="1" x14ac:dyDescent="0.45">
      <c r="D4420" s="18"/>
      <c r="E4420" s="18"/>
      <c r="F4420" s="19"/>
      <c r="N4420" s="47"/>
    </row>
    <row r="4421" spans="4:14" s="20" customFormat="1" ht="13.5" hidden="1" x14ac:dyDescent="0.45">
      <c r="D4421" s="18"/>
      <c r="E4421" s="18"/>
      <c r="F4421" s="19"/>
      <c r="N4421" s="47"/>
    </row>
    <row r="4422" spans="4:14" s="20" customFormat="1" ht="13.5" hidden="1" x14ac:dyDescent="0.45">
      <c r="D4422" s="18"/>
      <c r="E4422" s="18"/>
      <c r="F4422" s="19"/>
      <c r="N4422" s="47"/>
    </row>
    <row r="4423" spans="4:14" s="20" customFormat="1" ht="13.5" hidden="1" x14ac:dyDescent="0.45">
      <c r="D4423" s="18"/>
      <c r="E4423" s="18"/>
      <c r="F4423" s="19"/>
      <c r="N4423" s="47"/>
    </row>
    <row r="4424" spans="4:14" s="20" customFormat="1" ht="13.5" hidden="1" x14ac:dyDescent="0.45">
      <c r="D4424" s="18"/>
      <c r="E4424" s="18"/>
      <c r="F4424" s="19"/>
      <c r="N4424" s="47"/>
    </row>
    <row r="4425" spans="4:14" s="20" customFormat="1" ht="13.5" hidden="1" x14ac:dyDescent="0.45">
      <c r="D4425" s="18"/>
      <c r="E4425" s="18"/>
      <c r="F4425" s="19"/>
      <c r="N4425" s="47"/>
    </row>
    <row r="4426" spans="4:14" s="20" customFormat="1" ht="13.5" hidden="1" x14ac:dyDescent="0.45">
      <c r="D4426" s="18"/>
      <c r="E4426" s="18"/>
      <c r="F4426" s="19"/>
      <c r="N4426" s="47"/>
    </row>
    <row r="4427" spans="4:14" s="20" customFormat="1" ht="13.5" hidden="1" x14ac:dyDescent="0.45">
      <c r="D4427" s="18"/>
      <c r="E4427" s="18"/>
      <c r="F4427" s="19"/>
      <c r="N4427" s="47"/>
    </row>
    <row r="4428" spans="4:14" s="20" customFormat="1" ht="13.5" hidden="1" x14ac:dyDescent="0.45">
      <c r="D4428" s="18"/>
      <c r="E4428" s="18"/>
      <c r="F4428" s="19"/>
      <c r="N4428" s="47"/>
    </row>
    <row r="4429" spans="4:14" s="20" customFormat="1" ht="13.5" hidden="1" x14ac:dyDescent="0.45">
      <c r="D4429" s="18"/>
      <c r="E4429" s="18"/>
      <c r="F4429" s="19"/>
      <c r="N4429" s="47"/>
    </row>
    <row r="4430" spans="4:14" s="20" customFormat="1" ht="13.5" hidden="1" x14ac:dyDescent="0.45">
      <c r="D4430" s="18"/>
      <c r="E4430" s="18"/>
      <c r="F4430" s="19"/>
      <c r="N4430" s="47"/>
    </row>
    <row r="4431" spans="4:14" s="20" customFormat="1" ht="13.5" hidden="1" x14ac:dyDescent="0.45">
      <c r="D4431" s="18"/>
      <c r="E4431" s="18"/>
      <c r="F4431" s="19"/>
      <c r="N4431" s="47"/>
    </row>
    <row r="4432" spans="4:14" s="20" customFormat="1" ht="13.5" hidden="1" x14ac:dyDescent="0.45">
      <c r="D4432" s="18"/>
      <c r="E4432" s="18"/>
      <c r="F4432" s="19"/>
      <c r="N4432" s="47"/>
    </row>
    <row r="4433" spans="4:14" s="20" customFormat="1" ht="13.5" hidden="1" x14ac:dyDescent="0.45">
      <c r="D4433" s="18"/>
      <c r="E4433" s="18"/>
      <c r="F4433" s="19"/>
      <c r="N4433" s="47"/>
    </row>
    <row r="4434" spans="4:14" s="20" customFormat="1" ht="13.5" hidden="1" x14ac:dyDescent="0.45">
      <c r="D4434" s="18"/>
      <c r="E4434" s="18"/>
      <c r="F4434" s="19"/>
      <c r="N4434" s="47"/>
    </row>
    <row r="4435" spans="4:14" s="20" customFormat="1" ht="13.5" hidden="1" x14ac:dyDescent="0.45">
      <c r="D4435" s="18"/>
      <c r="E4435" s="18"/>
      <c r="F4435" s="19"/>
      <c r="N4435" s="47"/>
    </row>
    <row r="4436" spans="4:14" s="20" customFormat="1" ht="13.5" hidden="1" x14ac:dyDescent="0.45">
      <c r="D4436" s="18"/>
      <c r="E4436" s="18"/>
      <c r="F4436" s="19"/>
      <c r="N4436" s="47"/>
    </row>
    <row r="4437" spans="4:14" s="20" customFormat="1" ht="13.5" hidden="1" x14ac:dyDescent="0.45">
      <c r="D4437" s="18"/>
      <c r="E4437" s="18"/>
      <c r="F4437" s="19"/>
      <c r="N4437" s="47"/>
    </row>
    <row r="4438" spans="4:14" s="20" customFormat="1" ht="13.5" hidden="1" x14ac:dyDescent="0.45">
      <c r="D4438" s="18"/>
      <c r="E4438" s="18"/>
      <c r="F4438" s="19"/>
      <c r="N4438" s="47"/>
    </row>
    <row r="4439" spans="4:14" s="20" customFormat="1" ht="13.5" hidden="1" x14ac:dyDescent="0.45">
      <c r="D4439" s="18"/>
      <c r="E4439" s="18"/>
      <c r="F4439" s="19"/>
      <c r="N4439" s="47"/>
    </row>
    <row r="4440" spans="4:14" s="20" customFormat="1" ht="13.5" hidden="1" x14ac:dyDescent="0.45">
      <c r="D4440" s="18"/>
      <c r="E4440" s="18"/>
      <c r="F4440" s="19"/>
      <c r="N4440" s="47"/>
    </row>
    <row r="4441" spans="4:14" s="20" customFormat="1" ht="13.5" hidden="1" x14ac:dyDescent="0.45">
      <c r="D4441" s="18"/>
      <c r="E4441" s="18"/>
      <c r="F4441" s="19"/>
      <c r="N4441" s="47"/>
    </row>
    <row r="4442" spans="4:14" s="20" customFormat="1" ht="13.5" hidden="1" x14ac:dyDescent="0.45">
      <c r="D4442" s="18"/>
      <c r="E4442" s="18"/>
      <c r="F4442" s="19"/>
      <c r="N4442" s="47"/>
    </row>
    <row r="4443" spans="4:14" s="20" customFormat="1" ht="13.5" hidden="1" x14ac:dyDescent="0.45">
      <c r="D4443" s="18"/>
      <c r="E4443" s="18"/>
      <c r="F4443" s="19"/>
      <c r="N4443" s="47"/>
    </row>
    <row r="4444" spans="4:14" s="20" customFormat="1" ht="13.5" hidden="1" x14ac:dyDescent="0.45">
      <c r="D4444" s="18"/>
      <c r="E4444" s="18"/>
      <c r="F4444" s="19"/>
      <c r="N4444" s="47"/>
    </row>
    <row r="4445" spans="4:14" s="20" customFormat="1" ht="13.5" hidden="1" x14ac:dyDescent="0.45">
      <c r="D4445" s="18"/>
      <c r="E4445" s="18"/>
      <c r="F4445" s="19"/>
      <c r="N4445" s="47"/>
    </row>
    <row r="4446" spans="4:14" s="20" customFormat="1" ht="13.5" hidden="1" x14ac:dyDescent="0.45">
      <c r="D4446" s="18"/>
      <c r="E4446" s="18"/>
      <c r="F4446" s="19"/>
      <c r="N4446" s="47"/>
    </row>
    <row r="4447" spans="4:14" s="20" customFormat="1" ht="13.5" hidden="1" x14ac:dyDescent="0.45">
      <c r="D4447" s="18"/>
      <c r="E4447" s="18"/>
      <c r="F4447" s="19"/>
      <c r="N4447" s="47"/>
    </row>
    <row r="4448" spans="4:14" s="20" customFormat="1" ht="13.5" hidden="1" x14ac:dyDescent="0.45">
      <c r="D4448" s="18"/>
      <c r="E4448" s="18"/>
      <c r="F4448" s="19"/>
      <c r="N4448" s="47"/>
    </row>
    <row r="4449" spans="4:14" s="20" customFormat="1" ht="13.5" hidden="1" x14ac:dyDescent="0.45">
      <c r="D4449" s="18"/>
      <c r="E4449" s="18"/>
      <c r="F4449" s="19"/>
      <c r="N4449" s="47"/>
    </row>
    <row r="4450" spans="4:14" s="20" customFormat="1" ht="13.5" hidden="1" x14ac:dyDescent="0.45">
      <c r="D4450" s="18"/>
      <c r="E4450" s="18"/>
      <c r="F4450" s="19"/>
      <c r="N4450" s="47"/>
    </row>
    <row r="4451" spans="4:14" s="20" customFormat="1" ht="13.5" hidden="1" x14ac:dyDescent="0.45">
      <c r="D4451" s="18"/>
      <c r="E4451" s="18"/>
      <c r="F4451" s="19"/>
      <c r="N4451" s="47"/>
    </row>
    <row r="4452" spans="4:14" s="20" customFormat="1" ht="13.5" hidden="1" x14ac:dyDescent="0.45">
      <c r="D4452" s="18"/>
      <c r="E4452" s="18"/>
      <c r="F4452" s="19"/>
      <c r="N4452" s="47"/>
    </row>
    <row r="4453" spans="4:14" s="20" customFormat="1" ht="13.5" hidden="1" x14ac:dyDescent="0.45">
      <c r="D4453" s="18"/>
      <c r="E4453" s="18"/>
      <c r="F4453" s="19"/>
      <c r="N4453" s="47"/>
    </row>
    <row r="4454" spans="4:14" s="20" customFormat="1" ht="13.5" hidden="1" x14ac:dyDescent="0.45">
      <c r="D4454" s="18"/>
      <c r="E4454" s="18"/>
      <c r="F4454" s="19"/>
      <c r="N4454" s="47"/>
    </row>
    <row r="4455" spans="4:14" s="20" customFormat="1" ht="13.5" hidden="1" x14ac:dyDescent="0.45">
      <c r="D4455" s="18"/>
      <c r="E4455" s="18"/>
      <c r="F4455" s="19"/>
      <c r="N4455" s="47"/>
    </row>
    <row r="4456" spans="4:14" s="20" customFormat="1" ht="13.5" hidden="1" x14ac:dyDescent="0.45">
      <c r="D4456" s="18"/>
      <c r="E4456" s="18"/>
      <c r="F4456" s="19"/>
      <c r="N4456" s="47"/>
    </row>
    <row r="4457" spans="4:14" s="20" customFormat="1" ht="13.5" hidden="1" x14ac:dyDescent="0.45">
      <c r="D4457" s="18"/>
      <c r="E4457" s="18"/>
      <c r="F4457" s="19"/>
      <c r="N4457" s="47"/>
    </row>
    <row r="4458" spans="4:14" s="20" customFormat="1" ht="13.5" hidden="1" x14ac:dyDescent="0.45">
      <c r="D4458" s="18"/>
      <c r="E4458" s="18"/>
      <c r="F4458" s="19"/>
      <c r="N4458" s="47"/>
    </row>
    <row r="4459" spans="4:14" s="20" customFormat="1" ht="13.5" hidden="1" x14ac:dyDescent="0.45">
      <c r="D4459" s="18"/>
      <c r="E4459" s="18"/>
      <c r="F4459" s="19"/>
      <c r="N4459" s="47"/>
    </row>
    <row r="4460" spans="4:14" s="20" customFormat="1" ht="13.5" hidden="1" x14ac:dyDescent="0.45">
      <c r="D4460" s="18"/>
      <c r="E4460" s="18"/>
      <c r="F4460" s="19"/>
      <c r="N4460" s="47"/>
    </row>
    <row r="4461" spans="4:14" s="20" customFormat="1" ht="13.5" hidden="1" x14ac:dyDescent="0.45">
      <c r="D4461" s="18"/>
      <c r="E4461" s="18"/>
      <c r="F4461" s="19"/>
      <c r="N4461" s="47"/>
    </row>
    <row r="4462" spans="4:14" s="20" customFormat="1" ht="13.5" hidden="1" x14ac:dyDescent="0.45">
      <c r="D4462" s="18"/>
      <c r="E4462" s="18"/>
      <c r="F4462" s="19"/>
      <c r="N4462" s="47"/>
    </row>
    <row r="4463" spans="4:14" s="20" customFormat="1" ht="13.5" hidden="1" x14ac:dyDescent="0.45">
      <c r="D4463" s="18"/>
      <c r="E4463" s="18"/>
      <c r="F4463" s="19"/>
      <c r="N4463" s="47"/>
    </row>
    <row r="4464" spans="4:14" s="20" customFormat="1" ht="13.5" hidden="1" x14ac:dyDescent="0.45">
      <c r="D4464" s="18"/>
      <c r="E4464" s="18"/>
      <c r="F4464" s="19"/>
      <c r="N4464" s="47"/>
    </row>
    <row r="4465" spans="4:14" s="20" customFormat="1" ht="13.5" hidden="1" x14ac:dyDescent="0.45">
      <c r="D4465" s="18"/>
      <c r="E4465" s="18"/>
      <c r="F4465" s="19"/>
      <c r="N4465" s="47"/>
    </row>
    <row r="4466" spans="4:14" s="20" customFormat="1" ht="13.5" hidden="1" x14ac:dyDescent="0.45">
      <c r="D4466" s="18"/>
      <c r="E4466" s="18"/>
      <c r="F4466" s="19"/>
      <c r="N4466" s="47"/>
    </row>
    <row r="4467" spans="4:14" s="20" customFormat="1" ht="13.5" hidden="1" x14ac:dyDescent="0.45">
      <c r="D4467" s="18"/>
      <c r="E4467" s="18"/>
      <c r="F4467" s="19"/>
      <c r="N4467" s="47"/>
    </row>
    <row r="4468" spans="4:14" s="20" customFormat="1" ht="13.5" hidden="1" x14ac:dyDescent="0.45">
      <c r="D4468" s="18"/>
      <c r="E4468" s="18"/>
      <c r="F4468" s="19"/>
      <c r="N4468" s="47"/>
    </row>
    <row r="4469" spans="4:14" s="20" customFormat="1" ht="13.5" hidden="1" x14ac:dyDescent="0.45">
      <c r="D4469" s="18"/>
      <c r="E4469" s="18"/>
      <c r="F4469" s="19"/>
      <c r="N4469" s="47"/>
    </row>
    <row r="4470" spans="4:14" s="20" customFormat="1" ht="13.5" hidden="1" x14ac:dyDescent="0.45">
      <c r="D4470" s="18"/>
      <c r="E4470" s="18"/>
      <c r="F4470" s="19"/>
      <c r="N4470" s="47"/>
    </row>
    <row r="4471" spans="4:14" s="20" customFormat="1" ht="13.5" hidden="1" x14ac:dyDescent="0.45">
      <c r="D4471" s="18"/>
      <c r="E4471" s="18"/>
      <c r="F4471" s="19"/>
      <c r="N4471" s="47"/>
    </row>
    <row r="4472" spans="4:14" s="20" customFormat="1" ht="13.5" hidden="1" x14ac:dyDescent="0.45">
      <c r="D4472" s="18"/>
      <c r="E4472" s="18"/>
      <c r="F4472" s="19"/>
      <c r="N4472" s="47"/>
    </row>
    <row r="4473" spans="4:14" s="20" customFormat="1" ht="13.5" hidden="1" x14ac:dyDescent="0.45">
      <c r="D4473" s="18"/>
      <c r="E4473" s="18"/>
      <c r="F4473" s="19"/>
      <c r="N4473" s="47"/>
    </row>
    <row r="4474" spans="4:14" s="20" customFormat="1" ht="13.5" hidden="1" x14ac:dyDescent="0.45">
      <c r="D4474" s="18"/>
      <c r="E4474" s="18"/>
      <c r="F4474" s="19"/>
      <c r="N4474" s="47"/>
    </row>
    <row r="4475" spans="4:14" s="20" customFormat="1" ht="13.5" hidden="1" x14ac:dyDescent="0.45">
      <c r="D4475" s="18"/>
      <c r="E4475" s="18"/>
      <c r="F4475" s="19"/>
      <c r="N4475" s="47"/>
    </row>
    <row r="4476" spans="4:14" s="20" customFormat="1" ht="13.5" hidden="1" x14ac:dyDescent="0.45">
      <c r="D4476" s="18"/>
      <c r="E4476" s="18"/>
      <c r="F4476" s="19"/>
      <c r="N4476" s="47"/>
    </row>
    <row r="4477" spans="4:14" s="20" customFormat="1" ht="13.5" hidden="1" x14ac:dyDescent="0.45">
      <c r="D4477" s="18"/>
      <c r="E4477" s="18"/>
      <c r="F4477" s="19"/>
      <c r="N4477" s="47"/>
    </row>
    <row r="4478" spans="4:14" s="20" customFormat="1" ht="13.5" hidden="1" x14ac:dyDescent="0.45">
      <c r="D4478" s="18"/>
      <c r="E4478" s="18"/>
      <c r="F4478" s="19"/>
      <c r="N4478" s="47"/>
    </row>
    <row r="4479" spans="4:14" s="20" customFormat="1" ht="13.5" hidden="1" x14ac:dyDescent="0.45">
      <c r="D4479" s="18"/>
      <c r="E4479" s="18"/>
      <c r="F4479" s="19"/>
      <c r="N4479" s="47"/>
    </row>
    <row r="4480" spans="4:14" s="20" customFormat="1" ht="13.5" hidden="1" x14ac:dyDescent="0.45">
      <c r="D4480" s="18"/>
      <c r="E4480" s="18"/>
      <c r="F4480" s="19"/>
      <c r="N4480" s="47"/>
    </row>
    <row r="4481" spans="4:14" s="20" customFormat="1" ht="13.5" hidden="1" x14ac:dyDescent="0.45">
      <c r="D4481" s="18"/>
      <c r="E4481" s="18"/>
      <c r="F4481" s="19"/>
      <c r="N4481" s="47"/>
    </row>
    <row r="4482" spans="4:14" s="20" customFormat="1" ht="13.5" hidden="1" x14ac:dyDescent="0.45">
      <c r="D4482" s="18"/>
      <c r="E4482" s="18"/>
      <c r="F4482" s="19"/>
      <c r="N4482" s="47"/>
    </row>
    <row r="4483" spans="4:14" s="20" customFormat="1" ht="13.5" hidden="1" x14ac:dyDescent="0.45">
      <c r="D4483" s="18"/>
      <c r="E4483" s="18"/>
      <c r="F4483" s="19"/>
      <c r="N4483" s="47"/>
    </row>
    <row r="4484" spans="4:14" s="20" customFormat="1" ht="13.5" hidden="1" x14ac:dyDescent="0.45">
      <c r="D4484" s="18"/>
      <c r="E4484" s="18"/>
      <c r="F4484" s="19"/>
      <c r="N4484" s="47"/>
    </row>
    <row r="4485" spans="4:14" s="20" customFormat="1" ht="13.5" hidden="1" x14ac:dyDescent="0.45">
      <c r="D4485" s="18"/>
      <c r="E4485" s="18"/>
      <c r="F4485" s="19"/>
      <c r="N4485" s="47"/>
    </row>
    <row r="4486" spans="4:14" s="20" customFormat="1" ht="13.5" hidden="1" x14ac:dyDescent="0.45">
      <c r="D4486" s="18"/>
      <c r="E4486" s="18"/>
      <c r="F4486" s="19"/>
      <c r="N4486" s="47"/>
    </row>
    <row r="4487" spans="4:14" s="20" customFormat="1" ht="13.5" hidden="1" x14ac:dyDescent="0.45">
      <c r="D4487" s="18"/>
      <c r="E4487" s="18"/>
      <c r="F4487" s="19"/>
      <c r="N4487" s="47"/>
    </row>
    <row r="4488" spans="4:14" s="20" customFormat="1" ht="13.5" hidden="1" x14ac:dyDescent="0.45">
      <c r="D4488" s="18"/>
      <c r="E4488" s="18"/>
      <c r="F4488" s="19"/>
      <c r="N4488" s="47"/>
    </row>
    <row r="4489" spans="4:14" s="20" customFormat="1" ht="13.5" hidden="1" x14ac:dyDescent="0.45">
      <c r="D4489" s="18"/>
      <c r="E4489" s="18"/>
      <c r="F4489" s="19"/>
      <c r="N4489" s="47"/>
    </row>
    <row r="4490" spans="4:14" s="20" customFormat="1" ht="13.5" hidden="1" x14ac:dyDescent="0.45">
      <c r="D4490" s="18"/>
      <c r="E4490" s="18"/>
      <c r="F4490" s="19"/>
      <c r="N4490" s="47"/>
    </row>
    <row r="4491" spans="4:14" s="20" customFormat="1" ht="13.5" hidden="1" x14ac:dyDescent="0.45">
      <c r="D4491" s="18"/>
      <c r="E4491" s="18"/>
      <c r="F4491" s="19"/>
      <c r="N4491" s="47"/>
    </row>
    <row r="4492" spans="4:14" s="20" customFormat="1" ht="13.5" hidden="1" x14ac:dyDescent="0.45">
      <c r="D4492" s="18"/>
      <c r="E4492" s="18"/>
      <c r="F4492" s="19"/>
      <c r="N4492" s="47"/>
    </row>
    <row r="4493" spans="4:14" s="20" customFormat="1" ht="13.5" hidden="1" x14ac:dyDescent="0.45">
      <c r="D4493" s="18"/>
      <c r="E4493" s="18"/>
      <c r="F4493" s="19"/>
      <c r="N4493" s="47"/>
    </row>
    <row r="4494" spans="4:14" s="20" customFormat="1" ht="13.5" hidden="1" x14ac:dyDescent="0.45">
      <c r="D4494" s="18"/>
      <c r="E4494" s="18"/>
      <c r="F4494" s="19"/>
      <c r="N4494" s="47"/>
    </row>
    <row r="4495" spans="4:14" s="20" customFormat="1" ht="13.5" hidden="1" x14ac:dyDescent="0.45">
      <c r="D4495" s="18"/>
      <c r="E4495" s="18"/>
      <c r="F4495" s="19"/>
      <c r="N4495" s="47"/>
    </row>
    <row r="4496" spans="4:14" s="20" customFormat="1" ht="13.5" hidden="1" x14ac:dyDescent="0.45">
      <c r="D4496" s="18"/>
      <c r="E4496" s="18"/>
      <c r="F4496" s="19"/>
      <c r="N4496" s="47"/>
    </row>
    <row r="4497" spans="4:14" s="20" customFormat="1" ht="13.5" hidden="1" x14ac:dyDescent="0.45">
      <c r="D4497" s="18"/>
      <c r="E4497" s="18"/>
      <c r="F4497" s="19"/>
      <c r="N4497" s="47"/>
    </row>
    <row r="4498" spans="4:14" s="20" customFormat="1" ht="13.5" hidden="1" x14ac:dyDescent="0.45">
      <c r="D4498" s="18"/>
      <c r="E4498" s="18"/>
      <c r="F4498" s="19"/>
      <c r="N4498" s="47"/>
    </row>
    <row r="4499" spans="4:14" s="20" customFormat="1" ht="13.5" hidden="1" x14ac:dyDescent="0.45">
      <c r="D4499" s="18"/>
      <c r="E4499" s="18"/>
      <c r="F4499" s="19"/>
      <c r="N4499" s="47"/>
    </row>
    <row r="4500" spans="4:14" s="20" customFormat="1" ht="13.5" hidden="1" x14ac:dyDescent="0.45">
      <c r="D4500" s="18"/>
      <c r="E4500" s="18"/>
      <c r="F4500" s="19"/>
      <c r="N4500" s="47"/>
    </row>
    <row r="4501" spans="4:14" s="20" customFormat="1" ht="13.5" hidden="1" x14ac:dyDescent="0.45">
      <c r="D4501" s="18"/>
      <c r="E4501" s="18"/>
      <c r="F4501" s="19"/>
      <c r="N4501" s="47"/>
    </row>
    <row r="4502" spans="4:14" s="20" customFormat="1" ht="13.5" hidden="1" x14ac:dyDescent="0.45">
      <c r="D4502" s="18"/>
      <c r="E4502" s="18"/>
      <c r="F4502" s="19"/>
      <c r="N4502" s="47"/>
    </row>
    <row r="4503" spans="4:14" s="20" customFormat="1" ht="13.5" hidden="1" x14ac:dyDescent="0.45">
      <c r="D4503" s="18"/>
      <c r="E4503" s="18"/>
      <c r="F4503" s="19"/>
      <c r="N4503" s="47"/>
    </row>
    <row r="4504" spans="4:14" s="20" customFormat="1" ht="13.5" hidden="1" x14ac:dyDescent="0.45">
      <c r="D4504" s="18"/>
      <c r="E4504" s="18"/>
      <c r="F4504" s="19"/>
      <c r="N4504" s="47"/>
    </row>
    <row r="4505" spans="4:14" s="20" customFormat="1" ht="13.5" hidden="1" x14ac:dyDescent="0.45">
      <c r="D4505" s="18"/>
      <c r="E4505" s="18"/>
      <c r="F4505" s="19"/>
      <c r="N4505" s="47"/>
    </row>
    <row r="4506" spans="4:14" s="20" customFormat="1" ht="13.5" hidden="1" x14ac:dyDescent="0.45">
      <c r="D4506" s="18"/>
      <c r="E4506" s="18"/>
      <c r="F4506" s="19"/>
      <c r="N4506" s="47"/>
    </row>
    <row r="4507" spans="4:14" s="20" customFormat="1" ht="13.5" hidden="1" x14ac:dyDescent="0.45">
      <c r="D4507" s="18"/>
      <c r="E4507" s="18"/>
      <c r="F4507" s="19"/>
      <c r="N4507" s="47"/>
    </row>
    <row r="4508" spans="4:14" s="20" customFormat="1" ht="13.5" hidden="1" x14ac:dyDescent="0.45">
      <c r="D4508" s="18"/>
      <c r="E4508" s="18"/>
      <c r="F4508" s="19"/>
      <c r="N4508" s="47"/>
    </row>
    <row r="4509" spans="4:14" s="20" customFormat="1" ht="13.5" hidden="1" x14ac:dyDescent="0.45">
      <c r="D4509" s="18"/>
      <c r="E4509" s="18"/>
      <c r="F4509" s="19"/>
      <c r="N4509" s="47"/>
    </row>
    <row r="4510" spans="4:14" s="20" customFormat="1" ht="13.5" hidden="1" x14ac:dyDescent="0.45">
      <c r="D4510" s="18"/>
      <c r="E4510" s="18"/>
      <c r="F4510" s="19"/>
      <c r="N4510" s="47"/>
    </row>
    <row r="4511" spans="4:14" s="20" customFormat="1" ht="13.5" hidden="1" x14ac:dyDescent="0.45">
      <c r="D4511" s="18"/>
      <c r="E4511" s="18"/>
      <c r="F4511" s="19"/>
      <c r="N4511" s="47"/>
    </row>
    <row r="4512" spans="4:14" s="20" customFormat="1" ht="13.5" hidden="1" x14ac:dyDescent="0.45">
      <c r="D4512" s="18"/>
      <c r="E4512" s="18"/>
      <c r="F4512" s="19"/>
      <c r="N4512" s="47"/>
    </row>
    <row r="4513" spans="4:14" s="20" customFormat="1" ht="13.5" hidden="1" x14ac:dyDescent="0.45">
      <c r="D4513" s="18"/>
      <c r="E4513" s="18"/>
      <c r="F4513" s="19"/>
      <c r="N4513" s="47"/>
    </row>
    <row r="4514" spans="4:14" s="20" customFormat="1" ht="13.5" hidden="1" x14ac:dyDescent="0.45">
      <c r="D4514" s="18"/>
      <c r="E4514" s="18"/>
      <c r="F4514" s="19"/>
      <c r="N4514" s="47"/>
    </row>
    <row r="4515" spans="4:14" s="20" customFormat="1" ht="13.5" hidden="1" x14ac:dyDescent="0.45">
      <c r="D4515" s="18"/>
      <c r="E4515" s="18"/>
      <c r="F4515" s="19"/>
      <c r="N4515" s="47"/>
    </row>
    <row r="4516" spans="4:14" s="20" customFormat="1" ht="13.5" hidden="1" x14ac:dyDescent="0.45">
      <c r="D4516" s="18"/>
      <c r="E4516" s="18"/>
      <c r="F4516" s="19"/>
      <c r="N4516" s="47"/>
    </row>
    <row r="4517" spans="4:14" s="20" customFormat="1" ht="13.5" hidden="1" x14ac:dyDescent="0.45">
      <c r="D4517" s="18"/>
      <c r="E4517" s="18"/>
      <c r="F4517" s="19"/>
      <c r="N4517" s="47"/>
    </row>
    <row r="4518" spans="4:14" s="20" customFormat="1" ht="13.5" hidden="1" x14ac:dyDescent="0.45">
      <c r="D4518" s="18"/>
      <c r="E4518" s="18"/>
      <c r="F4518" s="19"/>
      <c r="N4518" s="47"/>
    </row>
    <row r="4519" spans="4:14" s="20" customFormat="1" ht="13.5" hidden="1" x14ac:dyDescent="0.45">
      <c r="D4519" s="18"/>
      <c r="E4519" s="18"/>
      <c r="F4519" s="19"/>
      <c r="N4519" s="47"/>
    </row>
    <row r="4520" spans="4:14" s="20" customFormat="1" ht="13.5" hidden="1" x14ac:dyDescent="0.45">
      <c r="D4520" s="18"/>
      <c r="E4520" s="18"/>
      <c r="F4520" s="19"/>
      <c r="N4520" s="47"/>
    </row>
    <row r="4521" spans="4:14" s="20" customFormat="1" ht="13.5" hidden="1" x14ac:dyDescent="0.45">
      <c r="D4521" s="18"/>
      <c r="E4521" s="18"/>
      <c r="F4521" s="19"/>
      <c r="N4521" s="47"/>
    </row>
    <row r="4522" spans="4:14" s="20" customFormat="1" ht="13.5" hidden="1" x14ac:dyDescent="0.45">
      <c r="D4522" s="18"/>
      <c r="E4522" s="18"/>
      <c r="F4522" s="19"/>
      <c r="N4522" s="47"/>
    </row>
    <row r="4523" spans="4:14" s="20" customFormat="1" ht="13.5" hidden="1" x14ac:dyDescent="0.45">
      <c r="D4523" s="18"/>
      <c r="E4523" s="18"/>
      <c r="F4523" s="19"/>
      <c r="N4523" s="47"/>
    </row>
    <row r="4524" spans="4:14" s="20" customFormat="1" ht="13.5" hidden="1" x14ac:dyDescent="0.45">
      <c r="D4524" s="18"/>
      <c r="E4524" s="18"/>
      <c r="F4524" s="19"/>
      <c r="N4524" s="47"/>
    </row>
    <row r="4525" spans="4:14" s="20" customFormat="1" ht="13.5" hidden="1" x14ac:dyDescent="0.45">
      <c r="D4525" s="18"/>
      <c r="E4525" s="18"/>
      <c r="F4525" s="19"/>
      <c r="N4525" s="47"/>
    </row>
    <row r="4526" spans="4:14" s="20" customFormat="1" ht="13.5" hidden="1" x14ac:dyDescent="0.45">
      <c r="D4526" s="18"/>
      <c r="E4526" s="18"/>
      <c r="F4526" s="19"/>
      <c r="N4526" s="47"/>
    </row>
    <row r="4527" spans="4:14" s="20" customFormat="1" ht="13.5" hidden="1" x14ac:dyDescent="0.45">
      <c r="D4527" s="18"/>
      <c r="E4527" s="18"/>
      <c r="F4527" s="19"/>
      <c r="N4527" s="47"/>
    </row>
    <row r="4528" spans="4:14" s="20" customFormat="1" ht="13.5" hidden="1" x14ac:dyDescent="0.45">
      <c r="D4528" s="18"/>
      <c r="E4528" s="18"/>
      <c r="F4528" s="19"/>
      <c r="N4528" s="47"/>
    </row>
    <row r="4529" spans="4:14" s="20" customFormat="1" ht="13.5" hidden="1" x14ac:dyDescent="0.45">
      <c r="D4529" s="18"/>
      <c r="E4529" s="18"/>
      <c r="F4529" s="19"/>
      <c r="N4529" s="47"/>
    </row>
    <row r="4530" spans="4:14" s="20" customFormat="1" ht="13.5" hidden="1" x14ac:dyDescent="0.45">
      <c r="D4530" s="18"/>
      <c r="E4530" s="18"/>
      <c r="F4530" s="19"/>
      <c r="N4530" s="47"/>
    </row>
    <row r="4531" spans="4:14" s="20" customFormat="1" ht="13.5" hidden="1" x14ac:dyDescent="0.45">
      <c r="D4531" s="18"/>
      <c r="E4531" s="18"/>
      <c r="F4531" s="19"/>
      <c r="N4531" s="47"/>
    </row>
    <row r="4532" spans="4:14" s="20" customFormat="1" ht="13.5" hidden="1" x14ac:dyDescent="0.45">
      <c r="D4532" s="18"/>
      <c r="E4532" s="18"/>
      <c r="F4532" s="19"/>
      <c r="N4532" s="47"/>
    </row>
    <row r="4533" spans="4:14" s="20" customFormat="1" ht="13.5" hidden="1" x14ac:dyDescent="0.45">
      <c r="D4533" s="18"/>
      <c r="E4533" s="18"/>
      <c r="F4533" s="19"/>
      <c r="N4533" s="47"/>
    </row>
    <row r="4534" spans="4:14" s="20" customFormat="1" ht="13.5" hidden="1" x14ac:dyDescent="0.45">
      <c r="D4534" s="18"/>
      <c r="E4534" s="18"/>
      <c r="F4534" s="19"/>
      <c r="N4534" s="47"/>
    </row>
    <row r="4535" spans="4:14" s="20" customFormat="1" ht="13.5" hidden="1" x14ac:dyDescent="0.45">
      <c r="D4535" s="18"/>
      <c r="E4535" s="18"/>
      <c r="F4535" s="19"/>
      <c r="N4535" s="47"/>
    </row>
    <row r="4536" spans="4:14" s="20" customFormat="1" ht="13.5" hidden="1" x14ac:dyDescent="0.45">
      <c r="D4536" s="18"/>
      <c r="E4536" s="18"/>
      <c r="F4536" s="19"/>
      <c r="N4536" s="47"/>
    </row>
    <row r="4537" spans="4:14" s="20" customFormat="1" ht="13.5" hidden="1" x14ac:dyDescent="0.45">
      <c r="D4537" s="18"/>
      <c r="E4537" s="18"/>
      <c r="F4537" s="19"/>
      <c r="N4537" s="47"/>
    </row>
    <row r="4538" spans="4:14" s="20" customFormat="1" ht="13.5" hidden="1" x14ac:dyDescent="0.45">
      <c r="D4538" s="18"/>
      <c r="E4538" s="18"/>
      <c r="F4538" s="19"/>
      <c r="N4538" s="47"/>
    </row>
    <row r="4539" spans="4:14" s="20" customFormat="1" ht="13.5" hidden="1" x14ac:dyDescent="0.45">
      <c r="D4539" s="18"/>
      <c r="E4539" s="18"/>
      <c r="F4539" s="19"/>
      <c r="N4539" s="47"/>
    </row>
    <row r="4540" spans="4:14" s="20" customFormat="1" ht="13.5" hidden="1" x14ac:dyDescent="0.45">
      <c r="D4540" s="18"/>
      <c r="E4540" s="18"/>
      <c r="F4540" s="19"/>
      <c r="N4540" s="47"/>
    </row>
    <row r="4541" spans="4:14" s="20" customFormat="1" ht="13.5" hidden="1" x14ac:dyDescent="0.45">
      <c r="D4541" s="18"/>
      <c r="E4541" s="18"/>
      <c r="F4541" s="19"/>
      <c r="N4541" s="47"/>
    </row>
    <row r="4542" spans="4:14" s="20" customFormat="1" ht="13.5" hidden="1" x14ac:dyDescent="0.45">
      <c r="D4542" s="18"/>
      <c r="E4542" s="18"/>
      <c r="F4542" s="19"/>
      <c r="N4542" s="47"/>
    </row>
    <row r="4543" spans="4:14" s="20" customFormat="1" ht="13.5" hidden="1" x14ac:dyDescent="0.45">
      <c r="D4543" s="18"/>
      <c r="E4543" s="18"/>
      <c r="F4543" s="19"/>
      <c r="N4543" s="47"/>
    </row>
    <row r="4544" spans="4:14" s="20" customFormat="1" ht="13.5" hidden="1" x14ac:dyDescent="0.45">
      <c r="D4544" s="18"/>
      <c r="E4544" s="18"/>
      <c r="F4544" s="19"/>
      <c r="N4544" s="47"/>
    </row>
    <row r="4545" spans="4:14" s="20" customFormat="1" ht="13.5" hidden="1" x14ac:dyDescent="0.45">
      <c r="D4545" s="18"/>
      <c r="E4545" s="18"/>
      <c r="F4545" s="19"/>
      <c r="N4545" s="47"/>
    </row>
    <row r="4546" spans="4:14" s="20" customFormat="1" ht="13.5" hidden="1" x14ac:dyDescent="0.45">
      <c r="D4546" s="18"/>
      <c r="E4546" s="18"/>
      <c r="F4546" s="19"/>
      <c r="N4546" s="47"/>
    </row>
    <row r="4547" spans="4:14" s="20" customFormat="1" ht="13.5" hidden="1" x14ac:dyDescent="0.45">
      <c r="D4547" s="18"/>
      <c r="E4547" s="18"/>
      <c r="F4547" s="19"/>
      <c r="N4547" s="47"/>
    </row>
    <row r="4548" spans="4:14" s="20" customFormat="1" ht="13.5" hidden="1" x14ac:dyDescent="0.45">
      <c r="D4548" s="18"/>
      <c r="E4548" s="18"/>
      <c r="F4548" s="19"/>
      <c r="N4548" s="47"/>
    </row>
    <row r="4549" spans="4:14" s="20" customFormat="1" ht="13.5" hidden="1" x14ac:dyDescent="0.45">
      <c r="D4549" s="18"/>
      <c r="E4549" s="18"/>
      <c r="F4549" s="19"/>
      <c r="N4549" s="47"/>
    </row>
    <row r="4550" spans="4:14" s="20" customFormat="1" ht="13.5" hidden="1" x14ac:dyDescent="0.45">
      <c r="D4550" s="18"/>
      <c r="E4550" s="18"/>
      <c r="F4550" s="19"/>
      <c r="N4550" s="47"/>
    </row>
    <row r="4551" spans="4:14" s="20" customFormat="1" ht="13.5" hidden="1" x14ac:dyDescent="0.45">
      <c r="D4551" s="18"/>
      <c r="E4551" s="18"/>
      <c r="F4551" s="19"/>
      <c r="N4551" s="47"/>
    </row>
    <row r="4552" spans="4:14" s="20" customFormat="1" ht="13.5" hidden="1" x14ac:dyDescent="0.45">
      <c r="D4552" s="18"/>
      <c r="E4552" s="18"/>
      <c r="F4552" s="19"/>
      <c r="N4552" s="47"/>
    </row>
    <row r="4553" spans="4:14" s="20" customFormat="1" ht="13.5" hidden="1" x14ac:dyDescent="0.45">
      <c r="D4553" s="18"/>
      <c r="E4553" s="18"/>
      <c r="F4553" s="19"/>
      <c r="N4553" s="47"/>
    </row>
    <row r="4554" spans="4:14" s="20" customFormat="1" ht="13.5" hidden="1" x14ac:dyDescent="0.45">
      <c r="D4554" s="18"/>
      <c r="E4554" s="18"/>
      <c r="F4554" s="19"/>
      <c r="N4554" s="47"/>
    </row>
    <row r="4555" spans="4:14" s="20" customFormat="1" ht="13.5" hidden="1" x14ac:dyDescent="0.45">
      <c r="D4555" s="18"/>
      <c r="E4555" s="18"/>
      <c r="F4555" s="19"/>
      <c r="N4555" s="47"/>
    </row>
    <row r="4556" spans="4:14" s="20" customFormat="1" ht="13.5" hidden="1" x14ac:dyDescent="0.45">
      <c r="D4556" s="18"/>
      <c r="E4556" s="18"/>
      <c r="F4556" s="19"/>
      <c r="N4556" s="47"/>
    </row>
    <row r="4557" spans="4:14" s="20" customFormat="1" ht="13.5" hidden="1" x14ac:dyDescent="0.45">
      <c r="D4557" s="18"/>
      <c r="E4557" s="18"/>
      <c r="F4557" s="19"/>
      <c r="N4557" s="47"/>
    </row>
    <row r="4558" spans="4:14" s="20" customFormat="1" ht="13.5" hidden="1" x14ac:dyDescent="0.45">
      <c r="D4558" s="18"/>
      <c r="E4558" s="18"/>
      <c r="F4558" s="19"/>
      <c r="N4558" s="47"/>
    </row>
    <row r="4559" spans="4:14" s="20" customFormat="1" ht="13.5" hidden="1" x14ac:dyDescent="0.45">
      <c r="D4559" s="18"/>
      <c r="E4559" s="18"/>
      <c r="F4559" s="19"/>
      <c r="N4559" s="47"/>
    </row>
    <row r="4560" spans="4:14" s="20" customFormat="1" ht="13.5" hidden="1" x14ac:dyDescent="0.45">
      <c r="D4560" s="18"/>
      <c r="E4560" s="18"/>
      <c r="F4560" s="19"/>
      <c r="N4560" s="47"/>
    </row>
    <row r="4561" spans="4:14" s="20" customFormat="1" ht="13.5" hidden="1" x14ac:dyDescent="0.45">
      <c r="D4561" s="18"/>
      <c r="E4561" s="18"/>
      <c r="F4561" s="19"/>
      <c r="N4561" s="47"/>
    </row>
    <row r="4562" spans="4:14" s="20" customFormat="1" ht="13.5" hidden="1" x14ac:dyDescent="0.45">
      <c r="D4562" s="18"/>
      <c r="E4562" s="18"/>
      <c r="F4562" s="19"/>
      <c r="N4562" s="47"/>
    </row>
    <row r="4563" spans="4:14" s="20" customFormat="1" ht="13.5" hidden="1" x14ac:dyDescent="0.45">
      <c r="D4563" s="18"/>
      <c r="E4563" s="18"/>
      <c r="F4563" s="19"/>
      <c r="N4563" s="47"/>
    </row>
    <row r="4564" spans="4:14" s="20" customFormat="1" ht="13.5" hidden="1" x14ac:dyDescent="0.45">
      <c r="D4564" s="18"/>
      <c r="E4564" s="18"/>
      <c r="F4564" s="19"/>
      <c r="N4564" s="47"/>
    </row>
    <row r="4565" spans="4:14" s="20" customFormat="1" ht="13.5" hidden="1" x14ac:dyDescent="0.45">
      <c r="D4565" s="18"/>
      <c r="E4565" s="18"/>
      <c r="F4565" s="19"/>
      <c r="N4565" s="47"/>
    </row>
    <row r="4566" spans="4:14" s="20" customFormat="1" ht="13.5" hidden="1" x14ac:dyDescent="0.45">
      <c r="D4566" s="18"/>
      <c r="E4566" s="18"/>
      <c r="F4566" s="19"/>
      <c r="N4566" s="47"/>
    </row>
    <row r="4567" spans="4:14" s="20" customFormat="1" ht="13.5" hidden="1" x14ac:dyDescent="0.45">
      <c r="D4567" s="18"/>
      <c r="E4567" s="18"/>
      <c r="F4567" s="19"/>
      <c r="N4567" s="47"/>
    </row>
    <row r="4568" spans="4:14" s="20" customFormat="1" ht="13.5" hidden="1" x14ac:dyDescent="0.45">
      <c r="D4568" s="18"/>
      <c r="E4568" s="18"/>
      <c r="F4568" s="19"/>
      <c r="N4568" s="47"/>
    </row>
    <row r="4569" spans="4:14" s="20" customFormat="1" ht="13.5" hidden="1" x14ac:dyDescent="0.45">
      <c r="D4569" s="18"/>
      <c r="E4569" s="18"/>
      <c r="F4569" s="19"/>
      <c r="N4569" s="47"/>
    </row>
    <row r="4570" spans="4:14" s="20" customFormat="1" ht="13.5" hidden="1" x14ac:dyDescent="0.45">
      <c r="D4570" s="18"/>
      <c r="E4570" s="18"/>
      <c r="F4570" s="19"/>
      <c r="N4570" s="47"/>
    </row>
    <row r="4571" spans="4:14" s="20" customFormat="1" ht="13.5" hidden="1" x14ac:dyDescent="0.45">
      <c r="D4571" s="18"/>
      <c r="E4571" s="18"/>
      <c r="F4571" s="19"/>
      <c r="N4571" s="47"/>
    </row>
    <row r="4572" spans="4:14" s="20" customFormat="1" ht="13.5" hidden="1" x14ac:dyDescent="0.45">
      <c r="D4572" s="18"/>
      <c r="E4572" s="18"/>
      <c r="F4572" s="19"/>
      <c r="N4572" s="47"/>
    </row>
    <row r="4573" spans="4:14" s="20" customFormat="1" ht="13.5" hidden="1" x14ac:dyDescent="0.45">
      <c r="D4573" s="18"/>
      <c r="E4573" s="18"/>
      <c r="F4573" s="19"/>
      <c r="N4573" s="47"/>
    </row>
    <row r="4574" spans="4:14" s="20" customFormat="1" ht="13.5" hidden="1" x14ac:dyDescent="0.45">
      <c r="D4574" s="18"/>
      <c r="E4574" s="18"/>
      <c r="F4574" s="19"/>
      <c r="N4574" s="47"/>
    </row>
    <row r="4575" spans="4:14" s="20" customFormat="1" ht="13.5" hidden="1" x14ac:dyDescent="0.45">
      <c r="D4575" s="18"/>
      <c r="E4575" s="18"/>
      <c r="F4575" s="19"/>
      <c r="N4575" s="47"/>
    </row>
    <row r="4576" spans="4:14" s="20" customFormat="1" ht="13.5" hidden="1" x14ac:dyDescent="0.45">
      <c r="D4576" s="18"/>
      <c r="E4576" s="18"/>
      <c r="F4576" s="19"/>
      <c r="N4576" s="47"/>
    </row>
    <row r="4577" spans="4:14" s="20" customFormat="1" ht="13.5" hidden="1" x14ac:dyDescent="0.45">
      <c r="D4577" s="18"/>
      <c r="E4577" s="18"/>
      <c r="F4577" s="19"/>
      <c r="N4577" s="47"/>
    </row>
    <row r="4578" spans="4:14" s="20" customFormat="1" ht="13.5" hidden="1" x14ac:dyDescent="0.45">
      <c r="D4578" s="18"/>
      <c r="E4578" s="18"/>
      <c r="F4578" s="19"/>
      <c r="N4578" s="47"/>
    </row>
    <row r="4579" spans="4:14" s="20" customFormat="1" ht="13.5" hidden="1" x14ac:dyDescent="0.45">
      <c r="D4579" s="18"/>
      <c r="E4579" s="18"/>
      <c r="F4579" s="19"/>
      <c r="N4579" s="47"/>
    </row>
    <row r="4580" spans="4:14" s="20" customFormat="1" ht="13.5" hidden="1" x14ac:dyDescent="0.45">
      <c r="D4580" s="18"/>
      <c r="E4580" s="18"/>
      <c r="F4580" s="19"/>
      <c r="N4580" s="47"/>
    </row>
    <row r="4581" spans="4:14" s="20" customFormat="1" ht="13.5" hidden="1" x14ac:dyDescent="0.45">
      <c r="D4581" s="18"/>
      <c r="E4581" s="18"/>
      <c r="F4581" s="19"/>
      <c r="N4581" s="47"/>
    </row>
    <row r="4582" spans="4:14" s="20" customFormat="1" ht="13.5" hidden="1" x14ac:dyDescent="0.45">
      <c r="D4582" s="18"/>
      <c r="E4582" s="18"/>
      <c r="F4582" s="19"/>
      <c r="N4582" s="47"/>
    </row>
    <row r="4583" spans="4:14" s="20" customFormat="1" ht="13.5" hidden="1" x14ac:dyDescent="0.45">
      <c r="D4583" s="18"/>
      <c r="E4583" s="18"/>
      <c r="F4583" s="19"/>
      <c r="N4583" s="47"/>
    </row>
    <row r="4584" spans="4:14" s="20" customFormat="1" ht="13.5" hidden="1" x14ac:dyDescent="0.45">
      <c r="D4584" s="18"/>
      <c r="E4584" s="18"/>
      <c r="F4584" s="19"/>
      <c r="N4584" s="47"/>
    </row>
    <row r="4585" spans="4:14" s="20" customFormat="1" ht="13.5" hidden="1" x14ac:dyDescent="0.45">
      <c r="D4585" s="18"/>
      <c r="E4585" s="18"/>
      <c r="F4585" s="19"/>
      <c r="N4585" s="47"/>
    </row>
    <row r="4586" spans="4:14" s="20" customFormat="1" ht="13.5" hidden="1" x14ac:dyDescent="0.45">
      <c r="D4586" s="18"/>
      <c r="E4586" s="18"/>
      <c r="F4586" s="19"/>
      <c r="N4586" s="47"/>
    </row>
    <row r="4587" spans="4:14" s="20" customFormat="1" ht="13.5" hidden="1" x14ac:dyDescent="0.45">
      <c r="D4587" s="18"/>
      <c r="E4587" s="18"/>
      <c r="F4587" s="19"/>
      <c r="N4587" s="47"/>
    </row>
    <row r="4588" spans="4:14" s="20" customFormat="1" ht="13.5" hidden="1" x14ac:dyDescent="0.45">
      <c r="D4588" s="18"/>
      <c r="E4588" s="18"/>
      <c r="F4588" s="19"/>
      <c r="N4588" s="47"/>
    </row>
    <row r="4589" spans="4:14" s="20" customFormat="1" ht="13.5" hidden="1" x14ac:dyDescent="0.45">
      <c r="D4589" s="18"/>
      <c r="E4589" s="18"/>
      <c r="F4589" s="19"/>
      <c r="N4589" s="47"/>
    </row>
    <row r="4590" spans="4:14" s="20" customFormat="1" ht="13.5" hidden="1" x14ac:dyDescent="0.45">
      <c r="D4590" s="18"/>
      <c r="E4590" s="18"/>
      <c r="F4590" s="19"/>
      <c r="N4590" s="47"/>
    </row>
    <row r="4591" spans="4:14" s="20" customFormat="1" ht="13.5" hidden="1" x14ac:dyDescent="0.45">
      <c r="D4591" s="18"/>
      <c r="E4591" s="18"/>
      <c r="F4591" s="19"/>
      <c r="N4591" s="47"/>
    </row>
    <row r="4592" spans="4:14" s="20" customFormat="1" ht="13.5" hidden="1" x14ac:dyDescent="0.45">
      <c r="D4592" s="18"/>
      <c r="E4592" s="18"/>
      <c r="F4592" s="19"/>
      <c r="N4592" s="47"/>
    </row>
    <row r="4593" spans="4:14" s="20" customFormat="1" ht="13.5" hidden="1" x14ac:dyDescent="0.45">
      <c r="D4593" s="18"/>
      <c r="E4593" s="18"/>
      <c r="F4593" s="19"/>
      <c r="N4593" s="47"/>
    </row>
    <row r="4594" spans="4:14" s="20" customFormat="1" ht="13.5" hidden="1" x14ac:dyDescent="0.45">
      <c r="D4594" s="18"/>
      <c r="E4594" s="18"/>
      <c r="F4594" s="19"/>
      <c r="N4594" s="47"/>
    </row>
    <row r="4595" spans="4:14" s="20" customFormat="1" ht="13.5" hidden="1" x14ac:dyDescent="0.45">
      <c r="D4595" s="18"/>
      <c r="E4595" s="18"/>
      <c r="F4595" s="19"/>
      <c r="N4595" s="47"/>
    </row>
    <row r="4596" spans="4:14" s="20" customFormat="1" ht="13.5" hidden="1" x14ac:dyDescent="0.45">
      <c r="D4596" s="18"/>
      <c r="E4596" s="18"/>
      <c r="F4596" s="19"/>
      <c r="N4596" s="47"/>
    </row>
    <row r="4597" spans="4:14" s="20" customFormat="1" ht="13.5" hidden="1" x14ac:dyDescent="0.45">
      <c r="D4597" s="18"/>
      <c r="E4597" s="18"/>
      <c r="F4597" s="19"/>
      <c r="N4597" s="47"/>
    </row>
    <row r="4598" spans="4:14" s="20" customFormat="1" ht="13.5" hidden="1" x14ac:dyDescent="0.45">
      <c r="D4598" s="18"/>
      <c r="E4598" s="18"/>
      <c r="F4598" s="19"/>
      <c r="N4598" s="47"/>
    </row>
    <row r="4599" spans="4:14" s="20" customFormat="1" ht="13.5" hidden="1" x14ac:dyDescent="0.45">
      <c r="D4599" s="18"/>
      <c r="E4599" s="18"/>
      <c r="F4599" s="19"/>
      <c r="N4599" s="47"/>
    </row>
    <row r="4600" spans="4:14" s="20" customFormat="1" ht="13.5" hidden="1" x14ac:dyDescent="0.45">
      <c r="D4600" s="18"/>
      <c r="E4600" s="18"/>
      <c r="F4600" s="19"/>
      <c r="N4600" s="47"/>
    </row>
    <row r="4601" spans="4:14" s="20" customFormat="1" ht="13.5" hidden="1" x14ac:dyDescent="0.45">
      <c r="D4601" s="18"/>
      <c r="E4601" s="18"/>
      <c r="F4601" s="19"/>
      <c r="N4601" s="47"/>
    </row>
    <row r="4602" spans="4:14" s="20" customFormat="1" ht="13.5" hidden="1" x14ac:dyDescent="0.45">
      <c r="D4602" s="18"/>
      <c r="E4602" s="18"/>
      <c r="F4602" s="19"/>
      <c r="N4602" s="47"/>
    </row>
    <row r="4603" spans="4:14" s="20" customFormat="1" ht="13.5" hidden="1" x14ac:dyDescent="0.45">
      <c r="D4603" s="18"/>
      <c r="E4603" s="18"/>
      <c r="F4603" s="19"/>
      <c r="N4603" s="47"/>
    </row>
    <row r="4604" spans="4:14" s="20" customFormat="1" ht="13.5" hidden="1" x14ac:dyDescent="0.45">
      <c r="D4604" s="18"/>
      <c r="E4604" s="18"/>
      <c r="F4604" s="19"/>
      <c r="N4604" s="47"/>
    </row>
    <row r="4605" spans="4:14" s="20" customFormat="1" ht="13.5" hidden="1" x14ac:dyDescent="0.45">
      <c r="D4605" s="18"/>
      <c r="E4605" s="18"/>
      <c r="F4605" s="19"/>
      <c r="N4605" s="47"/>
    </row>
    <row r="4606" spans="4:14" s="20" customFormat="1" ht="13.5" hidden="1" x14ac:dyDescent="0.45">
      <c r="D4606" s="18"/>
      <c r="E4606" s="18"/>
      <c r="F4606" s="19"/>
      <c r="N4606" s="47"/>
    </row>
    <row r="4607" spans="4:14" s="20" customFormat="1" ht="13.5" hidden="1" x14ac:dyDescent="0.45">
      <c r="D4607" s="18"/>
      <c r="E4607" s="18"/>
      <c r="F4607" s="19"/>
      <c r="N4607" s="47"/>
    </row>
    <row r="4608" spans="4:14" s="20" customFormat="1" ht="13.5" hidden="1" x14ac:dyDescent="0.45">
      <c r="D4608" s="18"/>
      <c r="E4608" s="18"/>
      <c r="F4608" s="19"/>
      <c r="N4608" s="47"/>
    </row>
    <row r="4609" spans="4:14" s="20" customFormat="1" ht="13.5" hidden="1" x14ac:dyDescent="0.45">
      <c r="D4609" s="18"/>
      <c r="E4609" s="18"/>
      <c r="F4609" s="19"/>
      <c r="N4609" s="47"/>
    </row>
    <row r="4610" spans="4:14" s="20" customFormat="1" ht="13.5" hidden="1" x14ac:dyDescent="0.45">
      <c r="D4610" s="18"/>
      <c r="E4610" s="18"/>
      <c r="F4610" s="19"/>
      <c r="N4610" s="47"/>
    </row>
    <row r="4611" spans="4:14" s="20" customFormat="1" ht="13.5" hidden="1" x14ac:dyDescent="0.45">
      <c r="D4611" s="18"/>
      <c r="E4611" s="18"/>
      <c r="F4611" s="19"/>
      <c r="N4611" s="47"/>
    </row>
    <row r="4612" spans="4:14" s="20" customFormat="1" ht="13.5" hidden="1" x14ac:dyDescent="0.45">
      <c r="D4612" s="18"/>
      <c r="E4612" s="18"/>
      <c r="F4612" s="19"/>
      <c r="N4612" s="47"/>
    </row>
    <row r="4613" spans="4:14" s="20" customFormat="1" ht="13.5" hidden="1" x14ac:dyDescent="0.45">
      <c r="D4613" s="18"/>
      <c r="E4613" s="18"/>
      <c r="F4613" s="19"/>
      <c r="N4613" s="47"/>
    </row>
    <row r="4614" spans="4:14" s="20" customFormat="1" ht="13.5" hidden="1" x14ac:dyDescent="0.45">
      <c r="D4614" s="18"/>
      <c r="E4614" s="18"/>
      <c r="F4614" s="19"/>
      <c r="N4614" s="47"/>
    </row>
    <row r="4615" spans="4:14" s="20" customFormat="1" ht="13.5" hidden="1" x14ac:dyDescent="0.45">
      <c r="D4615" s="18"/>
      <c r="E4615" s="18"/>
      <c r="F4615" s="19"/>
      <c r="N4615" s="47"/>
    </row>
    <row r="4616" spans="4:14" s="20" customFormat="1" ht="13.5" hidden="1" x14ac:dyDescent="0.45">
      <c r="D4616" s="18"/>
      <c r="E4616" s="18"/>
      <c r="F4616" s="19"/>
      <c r="N4616" s="47"/>
    </row>
    <row r="4617" spans="4:14" s="20" customFormat="1" ht="13.5" hidden="1" x14ac:dyDescent="0.45">
      <c r="D4617" s="18"/>
      <c r="E4617" s="18"/>
      <c r="F4617" s="19"/>
      <c r="N4617" s="47"/>
    </row>
    <row r="4618" spans="4:14" s="20" customFormat="1" ht="13.5" hidden="1" x14ac:dyDescent="0.45">
      <c r="D4618" s="18"/>
      <c r="E4618" s="18"/>
      <c r="F4618" s="19"/>
      <c r="N4618" s="47"/>
    </row>
    <row r="4619" spans="4:14" s="20" customFormat="1" ht="13.5" hidden="1" x14ac:dyDescent="0.45">
      <c r="D4619" s="18"/>
      <c r="E4619" s="18"/>
      <c r="F4619" s="19"/>
      <c r="N4619" s="47"/>
    </row>
    <row r="4620" spans="4:14" s="20" customFormat="1" ht="13.5" hidden="1" x14ac:dyDescent="0.45">
      <c r="D4620" s="18"/>
      <c r="E4620" s="18"/>
      <c r="F4620" s="19"/>
      <c r="N4620" s="47"/>
    </row>
    <row r="4621" spans="4:14" s="20" customFormat="1" ht="13.5" hidden="1" x14ac:dyDescent="0.45">
      <c r="D4621" s="18"/>
      <c r="E4621" s="18"/>
      <c r="F4621" s="19"/>
      <c r="N4621" s="47"/>
    </row>
    <row r="4622" spans="4:14" s="20" customFormat="1" ht="13.5" hidden="1" x14ac:dyDescent="0.45">
      <c r="D4622" s="18"/>
      <c r="E4622" s="18"/>
      <c r="F4622" s="19"/>
      <c r="N4622" s="47"/>
    </row>
    <row r="4623" spans="4:14" s="20" customFormat="1" ht="13.5" hidden="1" x14ac:dyDescent="0.45">
      <c r="D4623" s="18"/>
      <c r="E4623" s="18"/>
      <c r="F4623" s="19"/>
      <c r="N4623" s="47"/>
    </row>
    <row r="4624" spans="4:14" s="20" customFormat="1" ht="13.5" hidden="1" x14ac:dyDescent="0.45">
      <c r="D4624" s="18"/>
      <c r="E4624" s="18"/>
      <c r="F4624" s="19"/>
      <c r="N4624" s="47"/>
    </row>
    <row r="4625" spans="4:14" s="20" customFormat="1" ht="13.5" hidden="1" x14ac:dyDescent="0.45">
      <c r="D4625" s="18"/>
      <c r="E4625" s="18"/>
      <c r="F4625" s="19"/>
      <c r="N4625" s="47"/>
    </row>
    <row r="4626" spans="4:14" s="20" customFormat="1" ht="13.5" hidden="1" x14ac:dyDescent="0.45">
      <c r="D4626" s="18"/>
      <c r="E4626" s="18"/>
      <c r="F4626" s="19"/>
      <c r="N4626" s="47"/>
    </row>
    <row r="4627" spans="4:14" s="20" customFormat="1" ht="13.5" hidden="1" x14ac:dyDescent="0.45">
      <c r="D4627" s="18"/>
      <c r="E4627" s="18"/>
      <c r="F4627" s="19"/>
      <c r="N4627" s="47"/>
    </row>
    <row r="4628" spans="4:14" s="20" customFormat="1" ht="13.5" hidden="1" x14ac:dyDescent="0.45">
      <c r="D4628" s="18"/>
      <c r="E4628" s="18"/>
      <c r="F4628" s="19"/>
      <c r="N4628" s="47"/>
    </row>
    <row r="4629" spans="4:14" s="20" customFormat="1" ht="13.5" hidden="1" x14ac:dyDescent="0.45">
      <c r="D4629" s="18"/>
      <c r="E4629" s="18"/>
      <c r="F4629" s="19"/>
      <c r="N4629" s="47"/>
    </row>
    <row r="4630" spans="4:14" s="20" customFormat="1" ht="13.5" hidden="1" x14ac:dyDescent="0.45">
      <c r="D4630" s="18"/>
      <c r="E4630" s="18"/>
      <c r="F4630" s="19"/>
      <c r="N4630" s="47"/>
    </row>
    <row r="4631" spans="4:14" s="20" customFormat="1" ht="13.5" hidden="1" x14ac:dyDescent="0.45">
      <c r="D4631" s="18"/>
      <c r="E4631" s="18"/>
      <c r="F4631" s="19"/>
      <c r="N4631" s="47"/>
    </row>
    <row r="4632" spans="4:14" s="20" customFormat="1" ht="13.5" hidden="1" x14ac:dyDescent="0.45">
      <c r="D4632" s="18"/>
      <c r="E4632" s="18"/>
      <c r="F4632" s="19"/>
      <c r="N4632" s="47"/>
    </row>
    <row r="4633" spans="4:14" s="20" customFormat="1" ht="13.5" hidden="1" x14ac:dyDescent="0.45">
      <c r="D4633" s="18"/>
      <c r="E4633" s="18"/>
      <c r="F4633" s="19"/>
      <c r="N4633" s="47"/>
    </row>
    <row r="4634" spans="4:14" s="20" customFormat="1" ht="13.5" hidden="1" x14ac:dyDescent="0.45">
      <c r="D4634" s="18"/>
      <c r="E4634" s="18"/>
      <c r="F4634" s="19"/>
      <c r="N4634" s="47"/>
    </row>
    <row r="4635" spans="4:14" s="20" customFormat="1" ht="13.5" hidden="1" x14ac:dyDescent="0.45">
      <c r="D4635" s="18"/>
      <c r="E4635" s="18"/>
      <c r="F4635" s="19"/>
      <c r="N4635" s="47"/>
    </row>
    <row r="4636" spans="4:14" s="20" customFormat="1" ht="13.5" hidden="1" x14ac:dyDescent="0.45">
      <c r="D4636" s="18"/>
      <c r="E4636" s="18"/>
      <c r="F4636" s="19"/>
      <c r="N4636" s="47"/>
    </row>
    <row r="4637" spans="4:14" s="20" customFormat="1" ht="13.5" hidden="1" x14ac:dyDescent="0.45">
      <c r="D4637" s="18"/>
      <c r="E4637" s="18"/>
      <c r="F4637" s="19"/>
      <c r="N4637" s="47"/>
    </row>
    <row r="4638" spans="4:14" s="20" customFormat="1" ht="13.5" hidden="1" x14ac:dyDescent="0.45">
      <c r="D4638" s="18"/>
      <c r="E4638" s="18"/>
      <c r="F4638" s="19"/>
      <c r="N4638" s="47"/>
    </row>
    <row r="4639" spans="4:14" s="20" customFormat="1" ht="13.5" hidden="1" x14ac:dyDescent="0.45">
      <c r="D4639" s="18"/>
      <c r="E4639" s="18"/>
      <c r="F4639" s="19"/>
      <c r="N4639" s="47"/>
    </row>
    <row r="4640" spans="4:14" s="20" customFormat="1" ht="13.5" hidden="1" x14ac:dyDescent="0.45">
      <c r="D4640" s="18"/>
      <c r="E4640" s="18"/>
      <c r="F4640" s="19"/>
      <c r="N4640" s="47"/>
    </row>
    <row r="4641" spans="4:14" s="20" customFormat="1" ht="13.5" hidden="1" x14ac:dyDescent="0.45">
      <c r="D4641" s="18"/>
      <c r="E4641" s="18"/>
      <c r="F4641" s="19"/>
      <c r="N4641" s="47"/>
    </row>
    <row r="4642" spans="4:14" s="20" customFormat="1" ht="13.5" hidden="1" x14ac:dyDescent="0.45">
      <c r="D4642" s="18"/>
      <c r="E4642" s="18"/>
      <c r="F4642" s="19"/>
      <c r="N4642" s="47"/>
    </row>
    <row r="4643" spans="4:14" s="20" customFormat="1" ht="13.5" hidden="1" x14ac:dyDescent="0.45">
      <c r="D4643" s="18"/>
      <c r="E4643" s="18"/>
      <c r="F4643" s="19"/>
      <c r="N4643" s="47"/>
    </row>
    <row r="4644" spans="4:14" s="20" customFormat="1" ht="13.5" hidden="1" x14ac:dyDescent="0.45">
      <c r="D4644" s="18"/>
      <c r="E4644" s="18"/>
      <c r="F4644" s="19"/>
      <c r="N4644" s="47"/>
    </row>
    <row r="4645" spans="4:14" s="20" customFormat="1" ht="13.5" hidden="1" x14ac:dyDescent="0.45">
      <c r="D4645" s="18"/>
      <c r="E4645" s="18"/>
      <c r="F4645" s="19"/>
      <c r="N4645" s="47"/>
    </row>
    <row r="4646" spans="4:14" s="20" customFormat="1" ht="13.5" hidden="1" x14ac:dyDescent="0.45">
      <c r="D4646" s="18"/>
      <c r="E4646" s="18"/>
      <c r="F4646" s="19"/>
      <c r="N4646" s="47"/>
    </row>
    <row r="4647" spans="4:14" s="20" customFormat="1" ht="13.5" hidden="1" x14ac:dyDescent="0.45">
      <c r="D4647" s="18"/>
      <c r="E4647" s="18"/>
      <c r="F4647" s="19"/>
      <c r="N4647" s="47"/>
    </row>
    <row r="4648" spans="4:14" s="20" customFormat="1" ht="13.5" hidden="1" x14ac:dyDescent="0.45">
      <c r="D4648" s="18"/>
      <c r="E4648" s="18"/>
      <c r="F4648" s="19"/>
      <c r="N4648" s="47"/>
    </row>
    <row r="4649" spans="4:14" s="20" customFormat="1" ht="13.5" hidden="1" x14ac:dyDescent="0.45">
      <c r="D4649" s="18"/>
      <c r="E4649" s="18"/>
      <c r="F4649" s="19"/>
      <c r="N4649" s="47"/>
    </row>
    <row r="4650" spans="4:14" s="20" customFormat="1" ht="13.5" hidden="1" x14ac:dyDescent="0.45">
      <c r="D4650" s="18"/>
      <c r="E4650" s="18"/>
      <c r="F4650" s="19"/>
      <c r="N4650" s="47"/>
    </row>
    <row r="4651" spans="4:14" s="20" customFormat="1" ht="13.5" hidden="1" x14ac:dyDescent="0.45">
      <c r="D4651" s="18"/>
      <c r="E4651" s="18"/>
      <c r="F4651" s="19"/>
      <c r="N4651" s="47"/>
    </row>
    <row r="4652" spans="4:14" s="20" customFormat="1" ht="13.5" hidden="1" x14ac:dyDescent="0.45">
      <c r="D4652" s="18"/>
      <c r="E4652" s="18"/>
      <c r="F4652" s="19"/>
      <c r="N4652" s="47"/>
    </row>
    <row r="4653" spans="4:14" s="20" customFormat="1" ht="13.5" hidden="1" x14ac:dyDescent="0.45">
      <c r="D4653" s="18"/>
      <c r="E4653" s="18"/>
      <c r="F4653" s="19"/>
      <c r="N4653" s="47"/>
    </row>
    <row r="4654" spans="4:14" s="20" customFormat="1" ht="13.5" hidden="1" x14ac:dyDescent="0.45">
      <c r="D4654" s="18"/>
      <c r="E4654" s="18"/>
      <c r="F4654" s="19"/>
      <c r="N4654" s="47"/>
    </row>
    <row r="4655" spans="4:14" s="20" customFormat="1" ht="13.5" hidden="1" x14ac:dyDescent="0.45">
      <c r="D4655" s="18"/>
      <c r="E4655" s="18"/>
      <c r="F4655" s="19"/>
      <c r="N4655" s="47"/>
    </row>
    <row r="4656" spans="4:14" s="20" customFormat="1" ht="13.5" hidden="1" x14ac:dyDescent="0.45">
      <c r="D4656" s="18"/>
      <c r="E4656" s="18"/>
      <c r="F4656" s="19"/>
      <c r="N4656" s="47"/>
    </row>
    <row r="4657" spans="4:14" s="20" customFormat="1" ht="13.5" hidden="1" x14ac:dyDescent="0.45">
      <c r="D4657" s="18"/>
      <c r="E4657" s="18"/>
      <c r="F4657" s="19"/>
      <c r="N4657" s="47"/>
    </row>
    <row r="4658" spans="4:14" s="20" customFormat="1" ht="13.5" hidden="1" x14ac:dyDescent="0.45">
      <c r="D4658" s="18"/>
      <c r="E4658" s="18"/>
      <c r="F4658" s="19"/>
      <c r="N4658" s="47"/>
    </row>
    <row r="4659" spans="4:14" s="20" customFormat="1" ht="13.5" hidden="1" x14ac:dyDescent="0.45">
      <c r="D4659" s="18"/>
      <c r="E4659" s="18"/>
      <c r="F4659" s="19"/>
      <c r="N4659" s="47"/>
    </row>
    <row r="4660" spans="4:14" s="20" customFormat="1" ht="13.5" hidden="1" x14ac:dyDescent="0.45">
      <c r="D4660" s="18"/>
      <c r="E4660" s="18"/>
      <c r="F4660" s="19"/>
      <c r="N4660" s="47"/>
    </row>
    <row r="4661" spans="4:14" s="20" customFormat="1" ht="13.5" hidden="1" x14ac:dyDescent="0.45">
      <c r="D4661" s="18"/>
      <c r="E4661" s="18"/>
      <c r="F4661" s="19"/>
      <c r="N4661" s="47"/>
    </row>
    <row r="4662" spans="4:14" s="20" customFormat="1" ht="13.5" hidden="1" x14ac:dyDescent="0.45">
      <c r="D4662" s="18"/>
      <c r="E4662" s="18"/>
      <c r="F4662" s="19"/>
      <c r="N4662" s="47"/>
    </row>
    <row r="4663" spans="4:14" s="20" customFormat="1" ht="13.5" hidden="1" x14ac:dyDescent="0.45">
      <c r="D4663" s="18"/>
      <c r="E4663" s="18"/>
      <c r="F4663" s="19"/>
      <c r="N4663" s="47"/>
    </row>
    <row r="4664" spans="4:14" s="20" customFormat="1" ht="13.5" hidden="1" x14ac:dyDescent="0.45">
      <c r="D4664" s="18"/>
      <c r="E4664" s="18"/>
      <c r="F4664" s="19"/>
      <c r="N4664" s="47"/>
    </row>
    <row r="4665" spans="4:14" s="20" customFormat="1" ht="13.5" hidden="1" x14ac:dyDescent="0.45">
      <c r="D4665" s="18"/>
      <c r="E4665" s="18"/>
      <c r="F4665" s="19"/>
      <c r="N4665" s="47"/>
    </row>
    <row r="4666" spans="4:14" s="20" customFormat="1" ht="13.5" hidden="1" x14ac:dyDescent="0.45">
      <c r="D4666" s="18"/>
      <c r="E4666" s="18"/>
      <c r="F4666" s="19"/>
      <c r="N4666" s="47"/>
    </row>
    <row r="4667" spans="4:14" s="20" customFormat="1" ht="13.5" hidden="1" x14ac:dyDescent="0.45">
      <c r="D4667" s="18"/>
      <c r="E4667" s="18"/>
      <c r="F4667" s="19"/>
      <c r="N4667" s="47"/>
    </row>
    <row r="4668" spans="4:14" s="20" customFormat="1" ht="13.5" hidden="1" x14ac:dyDescent="0.45">
      <c r="D4668" s="18"/>
      <c r="E4668" s="18"/>
      <c r="F4668" s="19"/>
      <c r="N4668" s="47"/>
    </row>
    <row r="4669" spans="4:14" s="20" customFormat="1" ht="13.5" hidden="1" x14ac:dyDescent="0.45">
      <c r="D4669" s="18"/>
      <c r="E4669" s="18"/>
      <c r="F4669" s="19"/>
      <c r="N4669" s="47"/>
    </row>
    <row r="4670" spans="4:14" s="20" customFormat="1" ht="13.5" hidden="1" x14ac:dyDescent="0.45">
      <c r="D4670" s="18"/>
      <c r="E4670" s="18"/>
      <c r="F4670" s="19"/>
      <c r="N4670" s="47"/>
    </row>
    <row r="4671" spans="4:14" s="20" customFormat="1" ht="13.5" hidden="1" x14ac:dyDescent="0.45">
      <c r="D4671" s="18"/>
      <c r="E4671" s="18"/>
      <c r="F4671" s="19"/>
      <c r="N4671" s="47"/>
    </row>
    <row r="4672" spans="4:14" s="20" customFormat="1" ht="13.5" hidden="1" x14ac:dyDescent="0.45">
      <c r="D4672" s="18"/>
      <c r="E4672" s="18"/>
      <c r="F4672" s="19"/>
      <c r="N4672" s="47"/>
    </row>
    <row r="4673" spans="4:14" s="20" customFormat="1" ht="13.5" hidden="1" x14ac:dyDescent="0.45">
      <c r="D4673" s="18"/>
      <c r="E4673" s="18"/>
      <c r="F4673" s="19"/>
      <c r="N4673" s="47"/>
    </row>
    <row r="4674" spans="4:14" s="20" customFormat="1" ht="13.5" hidden="1" x14ac:dyDescent="0.45">
      <c r="D4674" s="18"/>
      <c r="E4674" s="18"/>
      <c r="F4674" s="19"/>
      <c r="N4674" s="47"/>
    </row>
    <row r="4675" spans="4:14" s="20" customFormat="1" ht="13.5" hidden="1" x14ac:dyDescent="0.45">
      <c r="D4675" s="18"/>
      <c r="E4675" s="18"/>
      <c r="F4675" s="19"/>
      <c r="N4675" s="47"/>
    </row>
    <row r="4676" spans="4:14" s="20" customFormat="1" ht="13.5" hidden="1" x14ac:dyDescent="0.45">
      <c r="D4676" s="18"/>
      <c r="E4676" s="18"/>
      <c r="F4676" s="19"/>
      <c r="N4676" s="47"/>
    </row>
    <row r="4677" spans="4:14" s="20" customFormat="1" ht="13.5" hidden="1" x14ac:dyDescent="0.45">
      <c r="D4677" s="18"/>
      <c r="E4677" s="18"/>
      <c r="F4677" s="19"/>
      <c r="N4677" s="47"/>
    </row>
    <row r="4678" spans="4:14" s="20" customFormat="1" ht="13.5" hidden="1" x14ac:dyDescent="0.45">
      <c r="D4678" s="18"/>
      <c r="E4678" s="18"/>
      <c r="F4678" s="19"/>
      <c r="N4678" s="47"/>
    </row>
    <row r="4679" spans="4:14" s="20" customFormat="1" ht="13.5" hidden="1" x14ac:dyDescent="0.45">
      <c r="D4679" s="18"/>
      <c r="E4679" s="18"/>
      <c r="F4679" s="19"/>
      <c r="N4679" s="47"/>
    </row>
    <row r="4680" spans="4:14" s="20" customFormat="1" ht="13.5" hidden="1" x14ac:dyDescent="0.45">
      <c r="D4680" s="18"/>
      <c r="E4680" s="18"/>
      <c r="F4680" s="19"/>
      <c r="N4680" s="47"/>
    </row>
    <row r="4681" spans="4:14" s="20" customFormat="1" ht="13.5" hidden="1" x14ac:dyDescent="0.45">
      <c r="D4681" s="18"/>
      <c r="E4681" s="18"/>
      <c r="F4681" s="19"/>
      <c r="N4681" s="47"/>
    </row>
    <row r="4682" spans="4:14" s="20" customFormat="1" ht="13.5" hidden="1" x14ac:dyDescent="0.45">
      <c r="D4682" s="18"/>
      <c r="E4682" s="18"/>
      <c r="F4682" s="19"/>
      <c r="N4682" s="47"/>
    </row>
    <row r="4683" spans="4:14" s="20" customFormat="1" ht="13.5" hidden="1" x14ac:dyDescent="0.45">
      <c r="D4683" s="18"/>
      <c r="E4683" s="18"/>
      <c r="F4683" s="19"/>
      <c r="N4683" s="47"/>
    </row>
    <row r="4684" spans="4:14" s="20" customFormat="1" ht="13.5" hidden="1" x14ac:dyDescent="0.45">
      <c r="D4684" s="18"/>
      <c r="E4684" s="18"/>
      <c r="F4684" s="19"/>
      <c r="N4684" s="47"/>
    </row>
    <row r="4685" spans="4:14" s="20" customFormat="1" ht="13.5" hidden="1" x14ac:dyDescent="0.45">
      <c r="D4685" s="18"/>
      <c r="E4685" s="18"/>
      <c r="F4685" s="19"/>
      <c r="N4685" s="47"/>
    </row>
    <row r="4686" spans="4:14" s="20" customFormat="1" ht="13.5" hidden="1" x14ac:dyDescent="0.45">
      <c r="D4686" s="18"/>
      <c r="E4686" s="18"/>
      <c r="F4686" s="19"/>
      <c r="N4686" s="47"/>
    </row>
    <row r="4687" spans="4:14" s="20" customFormat="1" ht="13.5" hidden="1" x14ac:dyDescent="0.45">
      <c r="D4687" s="18"/>
      <c r="E4687" s="18"/>
      <c r="F4687" s="19"/>
      <c r="N4687" s="47"/>
    </row>
    <row r="4688" spans="4:14" s="20" customFormat="1" ht="13.5" hidden="1" x14ac:dyDescent="0.45">
      <c r="D4688" s="18"/>
      <c r="E4688" s="18"/>
      <c r="F4688" s="19"/>
      <c r="N4688" s="47"/>
    </row>
    <row r="4689" spans="4:14" s="20" customFormat="1" ht="13.5" hidden="1" x14ac:dyDescent="0.45">
      <c r="D4689" s="18"/>
      <c r="E4689" s="18"/>
      <c r="F4689" s="19"/>
      <c r="N4689" s="47"/>
    </row>
    <row r="4690" spans="4:14" s="20" customFormat="1" ht="13.5" hidden="1" x14ac:dyDescent="0.45">
      <c r="D4690" s="18"/>
      <c r="E4690" s="18"/>
      <c r="F4690" s="19"/>
      <c r="N4690" s="47"/>
    </row>
    <row r="4691" spans="4:14" s="20" customFormat="1" ht="13.5" hidden="1" x14ac:dyDescent="0.45">
      <c r="D4691" s="18"/>
      <c r="E4691" s="18"/>
      <c r="F4691" s="19"/>
      <c r="N4691" s="47"/>
    </row>
    <row r="4692" spans="4:14" s="20" customFormat="1" ht="13.5" hidden="1" x14ac:dyDescent="0.45">
      <c r="D4692" s="18"/>
      <c r="E4692" s="18"/>
      <c r="F4692" s="19"/>
      <c r="N4692" s="47"/>
    </row>
    <row r="4693" spans="4:14" s="20" customFormat="1" ht="13.5" hidden="1" x14ac:dyDescent="0.45">
      <c r="D4693" s="18"/>
      <c r="E4693" s="18"/>
      <c r="F4693" s="19"/>
      <c r="N4693" s="47"/>
    </row>
    <row r="4694" spans="4:14" s="20" customFormat="1" ht="13.5" hidden="1" x14ac:dyDescent="0.45">
      <c r="D4694" s="18"/>
      <c r="E4694" s="18"/>
      <c r="F4694" s="19"/>
      <c r="N4694" s="47"/>
    </row>
    <row r="4695" spans="4:14" s="20" customFormat="1" ht="13.5" hidden="1" x14ac:dyDescent="0.45">
      <c r="D4695" s="18"/>
      <c r="E4695" s="18"/>
      <c r="F4695" s="19"/>
      <c r="N4695" s="47"/>
    </row>
    <row r="4696" spans="4:14" s="20" customFormat="1" ht="13.5" hidden="1" x14ac:dyDescent="0.45">
      <c r="D4696" s="18"/>
      <c r="E4696" s="18"/>
      <c r="F4696" s="19"/>
      <c r="N4696" s="47"/>
    </row>
    <row r="4697" spans="4:14" s="20" customFormat="1" ht="13.5" hidden="1" x14ac:dyDescent="0.45">
      <c r="D4697" s="18"/>
      <c r="E4697" s="18"/>
      <c r="F4697" s="19"/>
      <c r="N4697" s="47"/>
    </row>
    <row r="4698" spans="4:14" s="20" customFormat="1" ht="13.5" hidden="1" x14ac:dyDescent="0.45">
      <c r="D4698" s="18"/>
      <c r="E4698" s="18"/>
      <c r="F4698" s="19"/>
      <c r="N4698" s="47"/>
    </row>
    <row r="4699" spans="4:14" s="20" customFormat="1" ht="13.5" hidden="1" x14ac:dyDescent="0.45">
      <c r="D4699" s="18"/>
      <c r="E4699" s="18"/>
      <c r="F4699" s="19"/>
      <c r="N4699" s="47"/>
    </row>
    <row r="4700" spans="4:14" s="20" customFormat="1" ht="13.5" hidden="1" x14ac:dyDescent="0.45">
      <c r="D4700" s="18"/>
      <c r="E4700" s="18"/>
      <c r="F4700" s="19"/>
      <c r="N4700" s="47"/>
    </row>
    <row r="4701" spans="4:14" s="20" customFormat="1" ht="13.5" hidden="1" x14ac:dyDescent="0.45">
      <c r="D4701" s="18"/>
      <c r="E4701" s="18"/>
      <c r="F4701" s="19"/>
      <c r="N4701" s="47"/>
    </row>
    <row r="4702" spans="4:14" s="20" customFormat="1" ht="13.5" hidden="1" x14ac:dyDescent="0.45">
      <c r="D4702" s="18"/>
      <c r="E4702" s="18"/>
      <c r="F4702" s="19"/>
      <c r="N4702" s="47"/>
    </row>
    <row r="4703" spans="4:14" s="20" customFormat="1" ht="13.5" hidden="1" x14ac:dyDescent="0.45">
      <c r="D4703" s="18"/>
      <c r="E4703" s="18"/>
      <c r="F4703" s="19"/>
      <c r="N4703" s="47"/>
    </row>
    <row r="4704" spans="4:14" s="20" customFormat="1" ht="13.5" hidden="1" x14ac:dyDescent="0.45">
      <c r="D4704" s="18"/>
      <c r="E4704" s="18"/>
      <c r="F4704" s="19"/>
      <c r="N4704" s="47"/>
    </row>
    <row r="4705" spans="4:14" s="20" customFormat="1" ht="13.5" hidden="1" x14ac:dyDescent="0.45">
      <c r="D4705" s="18"/>
      <c r="E4705" s="18"/>
      <c r="F4705" s="19"/>
      <c r="N4705" s="47"/>
    </row>
    <row r="4706" spans="4:14" s="20" customFormat="1" ht="13.5" hidden="1" x14ac:dyDescent="0.45">
      <c r="D4706" s="18"/>
      <c r="E4706" s="18"/>
      <c r="F4706" s="19"/>
      <c r="N4706" s="47"/>
    </row>
    <row r="4707" spans="4:14" s="20" customFormat="1" ht="13.5" hidden="1" x14ac:dyDescent="0.45">
      <c r="D4707" s="18"/>
      <c r="E4707" s="18"/>
      <c r="F4707" s="19"/>
      <c r="N4707" s="47"/>
    </row>
    <row r="4708" spans="4:14" s="20" customFormat="1" ht="13.5" hidden="1" x14ac:dyDescent="0.45">
      <c r="D4708" s="18"/>
      <c r="E4708" s="18"/>
      <c r="F4708" s="19"/>
      <c r="N4708" s="47"/>
    </row>
    <row r="4709" spans="4:14" s="20" customFormat="1" ht="13.5" hidden="1" x14ac:dyDescent="0.45">
      <c r="D4709" s="18"/>
      <c r="E4709" s="18"/>
      <c r="F4709" s="19"/>
      <c r="N4709" s="47"/>
    </row>
    <row r="4710" spans="4:14" s="20" customFormat="1" ht="13.5" hidden="1" x14ac:dyDescent="0.45">
      <c r="D4710" s="18"/>
      <c r="E4710" s="18"/>
      <c r="F4710" s="19"/>
      <c r="N4710" s="47"/>
    </row>
    <row r="4711" spans="4:14" s="20" customFormat="1" ht="13.5" hidden="1" x14ac:dyDescent="0.45">
      <c r="D4711" s="18"/>
      <c r="E4711" s="18"/>
      <c r="F4711" s="19"/>
      <c r="N4711" s="47"/>
    </row>
    <row r="4712" spans="4:14" s="20" customFormat="1" ht="13.5" hidden="1" x14ac:dyDescent="0.45">
      <c r="D4712" s="18"/>
      <c r="E4712" s="18"/>
      <c r="F4712" s="19"/>
      <c r="N4712" s="47"/>
    </row>
    <row r="4713" spans="4:14" s="20" customFormat="1" ht="13.5" hidden="1" x14ac:dyDescent="0.45">
      <c r="D4713" s="18"/>
      <c r="E4713" s="18"/>
      <c r="F4713" s="19"/>
      <c r="N4713" s="47"/>
    </row>
    <row r="4714" spans="4:14" s="20" customFormat="1" ht="13.5" hidden="1" x14ac:dyDescent="0.45">
      <c r="D4714" s="18"/>
      <c r="E4714" s="18"/>
      <c r="F4714" s="19"/>
      <c r="N4714" s="47"/>
    </row>
    <row r="4715" spans="4:14" s="20" customFormat="1" ht="13.5" hidden="1" x14ac:dyDescent="0.45">
      <c r="D4715" s="18"/>
      <c r="E4715" s="18"/>
      <c r="F4715" s="19"/>
      <c r="N4715" s="47"/>
    </row>
    <row r="4716" spans="4:14" s="20" customFormat="1" ht="13.5" hidden="1" x14ac:dyDescent="0.45">
      <c r="D4716" s="18"/>
      <c r="E4716" s="18"/>
      <c r="F4716" s="19"/>
      <c r="N4716" s="47"/>
    </row>
    <row r="4717" spans="4:14" s="20" customFormat="1" ht="13.5" hidden="1" x14ac:dyDescent="0.45">
      <c r="D4717" s="18"/>
      <c r="E4717" s="18"/>
      <c r="F4717" s="19"/>
      <c r="N4717" s="47"/>
    </row>
    <row r="4718" spans="4:14" s="20" customFormat="1" ht="13.5" hidden="1" x14ac:dyDescent="0.45">
      <c r="D4718" s="18"/>
      <c r="E4718" s="18"/>
      <c r="F4718" s="19"/>
      <c r="N4718" s="47"/>
    </row>
    <row r="4719" spans="4:14" s="20" customFormat="1" ht="13.5" hidden="1" x14ac:dyDescent="0.45">
      <c r="D4719" s="18"/>
      <c r="E4719" s="18"/>
      <c r="F4719" s="19"/>
      <c r="N4719" s="47"/>
    </row>
    <row r="4720" spans="4:14" s="20" customFormat="1" ht="13.5" hidden="1" x14ac:dyDescent="0.45">
      <c r="D4720" s="18"/>
      <c r="E4720" s="18"/>
      <c r="F4720" s="19"/>
      <c r="N4720" s="47"/>
    </row>
    <row r="4721" spans="4:14" s="20" customFormat="1" ht="13.5" hidden="1" x14ac:dyDescent="0.45">
      <c r="D4721" s="18"/>
      <c r="E4721" s="18"/>
      <c r="F4721" s="19"/>
      <c r="N4721" s="47"/>
    </row>
    <row r="4722" spans="4:14" s="20" customFormat="1" ht="13.5" hidden="1" x14ac:dyDescent="0.45">
      <c r="D4722" s="18"/>
      <c r="E4722" s="18"/>
      <c r="F4722" s="19"/>
      <c r="N4722" s="47"/>
    </row>
    <row r="4723" spans="4:14" s="20" customFormat="1" ht="13.5" hidden="1" x14ac:dyDescent="0.45">
      <c r="D4723" s="18"/>
      <c r="E4723" s="18"/>
      <c r="F4723" s="19"/>
      <c r="N4723" s="47"/>
    </row>
    <row r="4724" spans="4:14" s="20" customFormat="1" ht="13.5" hidden="1" x14ac:dyDescent="0.45">
      <c r="D4724" s="18"/>
      <c r="E4724" s="18"/>
      <c r="F4724" s="19"/>
      <c r="N4724" s="47"/>
    </row>
    <row r="4725" spans="4:14" s="20" customFormat="1" ht="13.5" hidden="1" x14ac:dyDescent="0.45">
      <c r="D4725" s="18"/>
      <c r="E4725" s="18"/>
      <c r="F4725" s="19"/>
      <c r="N4725" s="47"/>
    </row>
    <row r="4726" spans="4:14" s="20" customFormat="1" ht="13.5" hidden="1" x14ac:dyDescent="0.45">
      <c r="D4726" s="18"/>
      <c r="E4726" s="18"/>
      <c r="F4726" s="19"/>
      <c r="N4726" s="47"/>
    </row>
    <row r="4727" spans="4:14" s="20" customFormat="1" ht="13.5" hidden="1" x14ac:dyDescent="0.45">
      <c r="D4727" s="18"/>
      <c r="E4727" s="18"/>
      <c r="F4727" s="19"/>
      <c r="N4727" s="47"/>
    </row>
    <row r="4728" spans="4:14" s="20" customFormat="1" ht="13.5" hidden="1" x14ac:dyDescent="0.45">
      <c r="D4728" s="18"/>
      <c r="E4728" s="18"/>
      <c r="F4728" s="19"/>
      <c r="N4728" s="47"/>
    </row>
    <row r="4729" spans="4:14" s="20" customFormat="1" ht="13.5" hidden="1" x14ac:dyDescent="0.45">
      <c r="D4729" s="18"/>
      <c r="E4729" s="18"/>
      <c r="F4729" s="19"/>
      <c r="N4729" s="47"/>
    </row>
    <row r="4730" spans="4:14" s="20" customFormat="1" ht="13.5" hidden="1" x14ac:dyDescent="0.45">
      <c r="D4730" s="18"/>
      <c r="E4730" s="18"/>
      <c r="F4730" s="19"/>
      <c r="N4730" s="47"/>
    </row>
    <row r="4731" spans="4:14" s="20" customFormat="1" ht="13.5" hidden="1" x14ac:dyDescent="0.45">
      <c r="D4731" s="18"/>
      <c r="E4731" s="18"/>
      <c r="F4731" s="19"/>
      <c r="N4731" s="47"/>
    </row>
    <row r="4732" spans="4:14" s="20" customFormat="1" ht="13.5" hidden="1" x14ac:dyDescent="0.45">
      <c r="D4732" s="18"/>
      <c r="E4732" s="18"/>
      <c r="F4732" s="19"/>
      <c r="N4732" s="47"/>
    </row>
    <row r="4733" spans="4:14" s="20" customFormat="1" ht="13.5" hidden="1" x14ac:dyDescent="0.45">
      <c r="D4733" s="18"/>
      <c r="E4733" s="18"/>
      <c r="F4733" s="19"/>
      <c r="N4733" s="47"/>
    </row>
    <row r="4734" spans="4:14" s="20" customFormat="1" ht="13.5" hidden="1" x14ac:dyDescent="0.45">
      <c r="D4734" s="18"/>
      <c r="E4734" s="18"/>
      <c r="F4734" s="19"/>
      <c r="N4734" s="47"/>
    </row>
    <row r="4735" spans="4:14" s="20" customFormat="1" ht="13.5" hidden="1" x14ac:dyDescent="0.45">
      <c r="D4735" s="18"/>
      <c r="E4735" s="18"/>
      <c r="F4735" s="19"/>
      <c r="N4735" s="47"/>
    </row>
    <row r="4736" spans="4:14" s="20" customFormat="1" ht="13.5" hidden="1" x14ac:dyDescent="0.45">
      <c r="D4736" s="18"/>
      <c r="E4736" s="18"/>
      <c r="F4736" s="19"/>
      <c r="N4736" s="47"/>
    </row>
    <row r="4737" spans="4:14" s="20" customFormat="1" ht="13.5" hidden="1" x14ac:dyDescent="0.45">
      <c r="D4737" s="18"/>
      <c r="E4737" s="18"/>
      <c r="F4737" s="19"/>
      <c r="N4737" s="47"/>
    </row>
    <row r="4738" spans="4:14" s="20" customFormat="1" ht="13.5" hidden="1" x14ac:dyDescent="0.45">
      <c r="D4738" s="18"/>
      <c r="E4738" s="18"/>
      <c r="F4738" s="19"/>
      <c r="N4738" s="47"/>
    </row>
    <row r="4739" spans="4:14" s="20" customFormat="1" ht="13.5" hidden="1" x14ac:dyDescent="0.45">
      <c r="D4739" s="18"/>
      <c r="E4739" s="18"/>
      <c r="F4739" s="19"/>
      <c r="N4739" s="47"/>
    </row>
    <row r="4740" spans="4:14" s="20" customFormat="1" ht="13.5" hidden="1" x14ac:dyDescent="0.45">
      <c r="D4740" s="18"/>
      <c r="E4740" s="18"/>
      <c r="F4740" s="19"/>
      <c r="N4740" s="47"/>
    </row>
    <row r="4741" spans="4:14" s="20" customFormat="1" ht="13.5" hidden="1" x14ac:dyDescent="0.45">
      <c r="D4741" s="18"/>
      <c r="E4741" s="18"/>
      <c r="F4741" s="19"/>
      <c r="N4741" s="47"/>
    </row>
    <row r="4742" spans="4:14" s="20" customFormat="1" ht="13.5" hidden="1" x14ac:dyDescent="0.45">
      <c r="D4742" s="18"/>
      <c r="E4742" s="18"/>
      <c r="F4742" s="19"/>
      <c r="N4742" s="47"/>
    </row>
    <row r="4743" spans="4:14" s="20" customFormat="1" ht="13.5" hidden="1" x14ac:dyDescent="0.45">
      <c r="D4743" s="18"/>
      <c r="E4743" s="18"/>
      <c r="F4743" s="19"/>
      <c r="N4743" s="47"/>
    </row>
    <row r="4744" spans="4:14" s="20" customFormat="1" ht="13.5" hidden="1" x14ac:dyDescent="0.45">
      <c r="D4744" s="18"/>
      <c r="E4744" s="18"/>
      <c r="F4744" s="19"/>
      <c r="N4744" s="47"/>
    </row>
    <row r="4745" spans="4:14" s="20" customFormat="1" ht="13.5" hidden="1" x14ac:dyDescent="0.45">
      <c r="D4745" s="18"/>
      <c r="E4745" s="18"/>
      <c r="F4745" s="19"/>
      <c r="N4745" s="47"/>
    </row>
    <row r="4746" spans="4:14" s="20" customFormat="1" ht="13.5" hidden="1" x14ac:dyDescent="0.45">
      <c r="D4746" s="18"/>
      <c r="E4746" s="18"/>
      <c r="F4746" s="19"/>
      <c r="N4746" s="47"/>
    </row>
    <row r="4747" spans="4:14" s="20" customFormat="1" ht="13.5" hidden="1" x14ac:dyDescent="0.45">
      <c r="D4747" s="18"/>
      <c r="E4747" s="18"/>
      <c r="F4747" s="19"/>
      <c r="N4747" s="47"/>
    </row>
    <row r="4748" spans="4:14" s="20" customFormat="1" ht="13.5" hidden="1" x14ac:dyDescent="0.45">
      <c r="D4748" s="18"/>
      <c r="E4748" s="18"/>
      <c r="F4748" s="19"/>
      <c r="N4748" s="47"/>
    </row>
    <row r="4749" spans="4:14" s="20" customFormat="1" ht="13.5" hidden="1" x14ac:dyDescent="0.45">
      <c r="D4749" s="18"/>
      <c r="E4749" s="18"/>
      <c r="F4749" s="19"/>
      <c r="N4749" s="47"/>
    </row>
    <row r="4750" spans="4:14" s="20" customFormat="1" ht="13.5" hidden="1" x14ac:dyDescent="0.45">
      <c r="D4750" s="18"/>
      <c r="E4750" s="18"/>
      <c r="F4750" s="19"/>
      <c r="N4750" s="47"/>
    </row>
    <row r="4751" spans="4:14" s="20" customFormat="1" ht="13.5" hidden="1" x14ac:dyDescent="0.45">
      <c r="D4751" s="18"/>
      <c r="E4751" s="18"/>
      <c r="F4751" s="19"/>
      <c r="N4751" s="47"/>
    </row>
    <row r="4752" spans="4:14" s="20" customFormat="1" ht="13.5" hidden="1" x14ac:dyDescent="0.45">
      <c r="D4752" s="18"/>
      <c r="E4752" s="18"/>
      <c r="F4752" s="19"/>
      <c r="N4752" s="47"/>
    </row>
    <row r="4753" spans="4:14" s="20" customFormat="1" ht="13.5" hidden="1" x14ac:dyDescent="0.45">
      <c r="D4753" s="18"/>
      <c r="E4753" s="18"/>
      <c r="F4753" s="19"/>
      <c r="N4753" s="47"/>
    </row>
    <row r="4754" spans="4:14" s="20" customFormat="1" ht="13.5" hidden="1" x14ac:dyDescent="0.45">
      <c r="D4754" s="18"/>
      <c r="E4754" s="18"/>
      <c r="F4754" s="19"/>
      <c r="N4754" s="47"/>
    </row>
    <row r="4755" spans="4:14" s="20" customFormat="1" ht="13.5" hidden="1" x14ac:dyDescent="0.45">
      <c r="D4755" s="18"/>
      <c r="E4755" s="18"/>
      <c r="F4755" s="19"/>
      <c r="N4755" s="47"/>
    </row>
    <row r="4756" spans="4:14" s="20" customFormat="1" ht="13.5" hidden="1" x14ac:dyDescent="0.45">
      <c r="D4756" s="18"/>
      <c r="E4756" s="18"/>
      <c r="F4756" s="19"/>
      <c r="N4756" s="47"/>
    </row>
    <row r="4757" spans="4:14" s="20" customFormat="1" ht="13.5" hidden="1" x14ac:dyDescent="0.45">
      <c r="D4757" s="18"/>
      <c r="E4757" s="18"/>
      <c r="F4757" s="19"/>
      <c r="N4757" s="47"/>
    </row>
    <row r="4758" spans="4:14" s="20" customFormat="1" ht="13.5" hidden="1" x14ac:dyDescent="0.45">
      <c r="D4758" s="18"/>
      <c r="E4758" s="18"/>
      <c r="F4758" s="19"/>
      <c r="N4758" s="47"/>
    </row>
    <row r="4759" spans="4:14" s="20" customFormat="1" ht="13.5" hidden="1" x14ac:dyDescent="0.45">
      <c r="D4759" s="18"/>
      <c r="E4759" s="18"/>
      <c r="F4759" s="19"/>
      <c r="N4759" s="47"/>
    </row>
    <row r="4760" spans="4:14" s="20" customFormat="1" ht="13.5" hidden="1" x14ac:dyDescent="0.45">
      <c r="D4760" s="18"/>
      <c r="E4760" s="18"/>
      <c r="F4760" s="19"/>
      <c r="N4760" s="47"/>
    </row>
    <row r="4761" spans="4:14" s="20" customFormat="1" ht="13.5" hidden="1" x14ac:dyDescent="0.45">
      <c r="D4761" s="18"/>
      <c r="E4761" s="18"/>
      <c r="F4761" s="19"/>
      <c r="N4761" s="47"/>
    </row>
    <row r="4762" spans="4:14" s="20" customFormat="1" ht="13.5" hidden="1" x14ac:dyDescent="0.45">
      <c r="D4762" s="18"/>
      <c r="E4762" s="18"/>
      <c r="F4762" s="19"/>
      <c r="N4762" s="47"/>
    </row>
    <row r="4763" spans="4:14" s="20" customFormat="1" ht="13.5" hidden="1" x14ac:dyDescent="0.45">
      <c r="D4763" s="18"/>
      <c r="E4763" s="18"/>
      <c r="F4763" s="19"/>
      <c r="N4763" s="47"/>
    </row>
    <row r="4764" spans="4:14" s="20" customFormat="1" ht="13.5" hidden="1" x14ac:dyDescent="0.45">
      <c r="D4764" s="18"/>
      <c r="E4764" s="18"/>
      <c r="F4764" s="19"/>
      <c r="N4764" s="47"/>
    </row>
    <row r="4765" spans="4:14" s="20" customFormat="1" ht="13.5" hidden="1" x14ac:dyDescent="0.45">
      <c r="D4765" s="18"/>
      <c r="E4765" s="18"/>
      <c r="F4765" s="19"/>
      <c r="N4765" s="47"/>
    </row>
    <row r="4766" spans="4:14" s="20" customFormat="1" ht="13.5" hidden="1" x14ac:dyDescent="0.45">
      <c r="D4766" s="18"/>
      <c r="E4766" s="18"/>
      <c r="F4766" s="19"/>
      <c r="N4766" s="47"/>
    </row>
    <row r="4767" spans="4:14" s="20" customFormat="1" ht="13.5" hidden="1" x14ac:dyDescent="0.45">
      <c r="D4767" s="18"/>
      <c r="E4767" s="18"/>
      <c r="F4767" s="19"/>
      <c r="N4767" s="47"/>
    </row>
    <row r="4768" spans="4:14" s="20" customFormat="1" ht="13.5" hidden="1" x14ac:dyDescent="0.45">
      <c r="D4768" s="18"/>
      <c r="E4768" s="18"/>
      <c r="F4768" s="19"/>
      <c r="N4768" s="47"/>
    </row>
    <row r="4769" spans="4:14" s="20" customFormat="1" ht="13.5" hidden="1" x14ac:dyDescent="0.45">
      <c r="D4769" s="18"/>
      <c r="E4769" s="18"/>
      <c r="F4769" s="19"/>
      <c r="N4769" s="47"/>
    </row>
    <row r="4770" spans="4:14" s="20" customFormat="1" ht="13.5" hidden="1" x14ac:dyDescent="0.45">
      <c r="D4770" s="18"/>
      <c r="E4770" s="18"/>
      <c r="F4770" s="19"/>
      <c r="N4770" s="47"/>
    </row>
    <row r="4771" spans="4:14" s="20" customFormat="1" ht="13.5" hidden="1" x14ac:dyDescent="0.45">
      <c r="D4771" s="18"/>
      <c r="E4771" s="18"/>
      <c r="F4771" s="19"/>
      <c r="N4771" s="47"/>
    </row>
    <row r="4772" spans="4:14" s="20" customFormat="1" ht="13.5" hidden="1" x14ac:dyDescent="0.45">
      <c r="D4772" s="18"/>
      <c r="E4772" s="18"/>
      <c r="F4772" s="19"/>
      <c r="N4772" s="47"/>
    </row>
    <row r="4773" spans="4:14" s="20" customFormat="1" ht="13.5" hidden="1" x14ac:dyDescent="0.45">
      <c r="D4773" s="18"/>
      <c r="E4773" s="18"/>
      <c r="F4773" s="19"/>
      <c r="N4773" s="47"/>
    </row>
    <row r="4774" spans="4:14" s="20" customFormat="1" ht="13.5" hidden="1" x14ac:dyDescent="0.45">
      <c r="D4774" s="18"/>
      <c r="E4774" s="18"/>
      <c r="F4774" s="19"/>
      <c r="N4774" s="47"/>
    </row>
    <row r="4775" spans="4:14" s="20" customFormat="1" ht="13.5" hidden="1" x14ac:dyDescent="0.45">
      <c r="D4775" s="18"/>
      <c r="E4775" s="18"/>
      <c r="F4775" s="19"/>
      <c r="N4775" s="47"/>
    </row>
    <row r="4776" spans="4:14" s="20" customFormat="1" ht="13.5" hidden="1" x14ac:dyDescent="0.45">
      <c r="D4776" s="18"/>
      <c r="E4776" s="18"/>
      <c r="F4776" s="19"/>
      <c r="N4776" s="47"/>
    </row>
    <row r="4777" spans="4:14" s="20" customFormat="1" ht="13.5" hidden="1" x14ac:dyDescent="0.45">
      <c r="D4777" s="18"/>
      <c r="E4777" s="18"/>
      <c r="F4777" s="19"/>
      <c r="N4777" s="47"/>
    </row>
    <row r="4778" spans="4:14" s="20" customFormat="1" ht="13.5" hidden="1" x14ac:dyDescent="0.45">
      <c r="D4778" s="18"/>
      <c r="E4778" s="18"/>
      <c r="F4778" s="19"/>
      <c r="N4778" s="47"/>
    </row>
    <row r="4779" spans="4:14" s="20" customFormat="1" ht="13.5" hidden="1" x14ac:dyDescent="0.45">
      <c r="D4779" s="18"/>
      <c r="E4779" s="18"/>
      <c r="F4779" s="19"/>
      <c r="N4779" s="47"/>
    </row>
    <row r="4780" spans="4:14" s="20" customFormat="1" ht="13.5" hidden="1" x14ac:dyDescent="0.45">
      <c r="D4780" s="18"/>
      <c r="E4780" s="18"/>
      <c r="F4780" s="19"/>
      <c r="N4780" s="47"/>
    </row>
    <row r="4781" spans="4:14" s="20" customFormat="1" ht="13.5" hidden="1" x14ac:dyDescent="0.45">
      <c r="D4781" s="18"/>
      <c r="E4781" s="18"/>
      <c r="F4781" s="19"/>
      <c r="N4781" s="47"/>
    </row>
    <row r="4782" spans="4:14" s="20" customFormat="1" ht="13.5" hidden="1" x14ac:dyDescent="0.45">
      <c r="D4782" s="18"/>
      <c r="E4782" s="18"/>
      <c r="F4782" s="19"/>
      <c r="N4782" s="47"/>
    </row>
    <row r="4783" spans="4:14" s="20" customFormat="1" ht="13.5" hidden="1" x14ac:dyDescent="0.45">
      <c r="D4783" s="18"/>
      <c r="E4783" s="18"/>
      <c r="F4783" s="19"/>
      <c r="N4783" s="47"/>
    </row>
    <row r="4784" spans="4:14" s="20" customFormat="1" ht="13.5" hidden="1" x14ac:dyDescent="0.45">
      <c r="D4784" s="18"/>
      <c r="E4784" s="18"/>
      <c r="F4784" s="19"/>
      <c r="N4784" s="47"/>
    </row>
    <row r="4785" spans="4:14" s="20" customFormat="1" ht="13.5" hidden="1" x14ac:dyDescent="0.45">
      <c r="D4785" s="18"/>
      <c r="E4785" s="18"/>
      <c r="F4785" s="19"/>
      <c r="N4785" s="47"/>
    </row>
    <row r="4786" spans="4:14" s="20" customFormat="1" ht="13.5" hidden="1" x14ac:dyDescent="0.45">
      <c r="D4786" s="18"/>
      <c r="E4786" s="18"/>
      <c r="F4786" s="19"/>
      <c r="N4786" s="47"/>
    </row>
    <row r="4787" spans="4:14" s="20" customFormat="1" ht="13.5" hidden="1" x14ac:dyDescent="0.45">
      <c r="D4787" s="18"/>
      <c r="E4787" s="18"/>
      <c r="F4787" s="19"/>
      <c r="N4787" s="47"/>
    </row>
    <row r="4788" spans="4:14" s="20" customFormat="1" ht="13.5" hidden="1" x14ac:dyDescent="0.45">
      <c r="D4788" s="18"/>
      <c r="E4788" s="18"/>
      <c r="F4788" s="19"/>
      <c r="N4788" s="47"/>
    </row>
    <row r="4789" spans="4:14" s="20" customFormat="1" ht="13.5" hidden="1" x14ac:dyDescent="0.45">
      <c r="D4789" s="18"/>
      <c r="E4789" s="18"/>
      <c r="F4789" s="19"/>
      <c r="N4789" s="47"/>
    </row>
    <row r="4790" spans="4:14" s="20" customFormat="1" ht="13.5" hidden="1" x14ac:dyDescent="0.45">
      <c r="D4790" s="18"/>
      <c r="E4790" s="18"/>
      <c r="F4790" s="19"/>
      <c r="N4790" s="47"/>
    </row>
    <row r="4791" spans="4:14" s="20" customFormat="1" ht="13.5" hidden="1" x14ac:dyDescent="0.45">
      <c r="D4791" s="18"/>
      <c r="E4791" s="18"/>
      <c r="F4791" s="19"/>
      <c r="N4791" s="47"/>
    </row>
    <row r="4792" spans="4:14" s="20" customFormat="1" ht="13.5" hidden="1" x14ac:dyDescent="0.45">
      <c r="D4792" s="18"/>
      <c r="E4792" s="18"/>
      <c r="F4792" s="19"/>
      <c r="N4792" s="47"/>
    </row>
    <row r="4793" spans="4:14" s="20" customFormat="1" ht="13.5" hidden="1" x14ac:dyDescent="0.45">
      <c r="D4793" s="18"/>
      <c r="E4793" s="18"/>
      <c r="F4793" s="19"/>
      <c r="N4793" s="47"/>
    </row>
    <row r="4794" spans="4:14" s="20" customFormat="1" ht="13.5" hidden="1" x14ac:dyDescent="0.45">
      <c r="D4794" s="18"/>
      <c r="E4794" s="18"/>
      <c r="F4794" s="19"/>
      <c r="N4794" s="47"/>
    </row>
    <row r="4795" spans="4:14" s="20" customFormat="1" ht="13.5" hidden="1" x14ac:dyDescent="0.45">
      <c r="D4795" s="18"/>
      <c r="E4795" s="18"/>
      <c r="F4795" s="19"/>
      <c r="N4795" s="47"/>
    </row>
    <row r="4796" spans="4:14" s="20" customFormat="1" ht="13.5" hidden="1" x14ac:dyDescent="0.45">
      <c r="D4796" s="18"/>
      <c r="E4796" s="18"/>
      <c r="F4796" s="19"/>
      <c r="N4796" s="47"/>
    </row>
    <row r="4797" spans="4:14" s="20" customFormat="1" ht="13.5" hidden="1" x14ac:dyDescent="0.45">
      <c r="D4797" s="18"/>
      <c r="E4797" s="18"/>
      <c r="F4797" s="19"/>
      <c r="N4797" s="47"/>
    </row>
    <row r="4798" spans="4:14" s="20" customFormat="1" ht="13.5" hidden="1" x14ac:dyDescent="0.45">
      <c r="D4798" s="18"/>
      <c r="E4798" s="18"/>
      <c r="F4798" s="19"/>
      <c r="N4798" s="47"/>
    </row>
    <row r="4799" spans="4:14" s="20" customFormat="1" ht="13.5" hidden="1" x14ac:dyDescent="0.45">
      <c r="D4799" s="18"/>
      <c r="E4799" s="18"/>
      <c r="F4799" s="19"/>
      <c r="N4799" s="47"/>
    </row>
    <row r="4800" spans="4:14" s="20" customFormat="1" ht="13.5" hidden="1" x14ac:dyDescent="0.45">
      <c r="D4800" s="18"/>
      <c r="E4800" s="18"/>
      <c r="F4800" s="19"/>
      <c r="N4800" s="47"/>
    </row>
    <row r="4801" spans="4:14" s="20" customFormat="1" ht="13.5" hidden="1" x14ac:dyDescent="0.45">
      <c r="D4801" s="18"/>
      <c r="E4801" s="18"/>
      <c r="F4801" s="19"/>
      <c r="N4801" s="47"/>
    </row>
    <row r="4802" spans="4:14" s="20" customFormat="1" ht="13.5" hidden="1" x14ac:dyDescent="0.45">
      <c r="D4802" s="18"/>
      <c r="E4802" s="18"/>
      <c r="F4802" s="19"/>
      <c r="N4802" s="47"/>
    </row>
    <row r="4803" spans="4:14" s="20" customFormat="1" ht="13.5" hidden="1" x14ac:dyDescent="0.45">
      <c r="D4803" s="18"/>
      <c r="E4803" s="18"/>
      <c r="F4803" s="19"/>
      <c r="N4803" s="47"/>
    </row>
    <row r="4804" spans="4:14" s="20" customFormat="1" ht="13.5" hidden="1" x14ac:dyDescent="0.45">
      <c r="D4804" s="18"/>
      <c r="E4804" s="18"/>
      <c r="F4804" s="19"/>
      <c r="N4804" s="47"/>
    </row>
    <row r="4805" spans="4:14" s="20" customFormat="1" ht="13.5" hidden="1" x14ac:dyDescent="0.45">
      <c r="D4805" s="18"/>
      <c r="E4805" s="18"/>
      <c r="F4805" s="19"/>
      <c r="N4805" s="47"/>
    </row>
    <row r="4806" spans="4:14" s="20" customFormat="1" ht="13.5" hidden="1" x14ac:dyDescent="0.45">
      <c r="D4806" s="18"/>
      <c r="E4806" s="18"/>
      <c r="F4806" s="19"/>
      <c r="N4806" s="47"/>
    </row>
    <row r="4807" spans="4:14" s="20" customFormat="1" ht="13.5" hidden="1" x14ac:dyDescent="0.45">
      <c r="D4807" s="18"/>
      <c r="E4807" s="18"/>
      <c r="F4807" s="19"/>
      <c r="N4807" s="47"/>
    </row>
    <row r="4808" spans="4:14" s="20" customFormat="1" ht="13.5" hidden="1" x14ac:dyDescent="0.45">
      <c r="D4808" s="18"/>
      <c r="E4808" s="18"/>
      <c r="F4808" s="19"/>
      <c r="N4808" s="47"/>
    </row>
    <row r="4809" spans="4:14" s="20" customFormat="1" ht="13.5" hidden="1" x14ac:dyDescent="0.45">
      <c r="D4809" s="18"/>
      <c r="E4809" s="18"/>
      <c r="F4809" s="19"/>
      <c r="N4809" s="47"/>
    </row>
    <row r="4810" spans="4:14" s="20" customFormat="1" ht="13.5" hidden="1" x14ac:dyDescent="0.45">
      <c r="D4810" s="18"/>
      <c r="E4810" s="18"/>
      <c r="F4810" s="19"/>
      <c r="N4810" s="47"/>
    </row>
    <row r="4811" spans="4:14" s="20" customFormat="1" ht="13.5" hidden="1" x14ac:dyDescent="0.45">
      <c r="D4811" s="18"/>
      <c r="E4811" s="18"/>
      <c r="F4811" s="19"/>
      <c r="N4811" s="47"/>
    </row>
    <row r="4812" spans="4:14" s="20" customFormat="1" ht="13.5" hidden="1" x14ac:dyDescent="0.45">
      <c r="D4812" s="18"/>
      <c r="E4812" s="18"/>
      <c r="F4812" s="19"/>
      <c r="N4812" s="47"/>
    </row>
    <row r="4813" spans="4:14" s="20" customFormat="1" ht="13.5" hidden="1" x14ac:dyDescent="0.45">
      <c r="D4813" s="18"/>
      <c r="E4813" s="18"/>
      <c r="F4813" s="19"/>
      <c r="N4813" s="47"/>
    </row>
    <row r="4814" spans="4:14" s="20" customFormat="1" ht="13.5" hidden="1" x14ac:dyDescent="0.45">
      <c r="D4814" s="18"/>
      <c r="E4814" s="18"/>
      <c r="F4814" s="19"/>
      <c r="N4814" s="47"/>
    </row>
    <row r="4815" spans="4:14" s="20" customFormat="1" ht="13.5" hidden="1" x14ac:dyDescent="0.45">
      <c r="D4815" s="18"/>
      <c r="E4815" s="18"/>
      <c r="F4815" s="19"/>
      <c r="N4815" s="47"/>
    </row>
    <row r="4816" spans="4:14" s="20" customFormat="1" ht="13.5" hidden="1" x14ac:dyDescent="0.45">
      <c r="D4816" s="18"/>
      <c r="E4816" s="18"/>
      <c r="F4816" s="19"/>
      <c r="N4816" s="47"/>
    </row>
    <row r="4817" spans="4:14" s="20" customFormat="1" ht="13.5" hidden="1" x14ac:dyDescent="0.45">
      <c r="D4817" s="18"/>
      <c r="E4817" s="18"/>
      <c r="F4817" s="19"/>
      <c r="N4817" s="47"/>
    </row>
    <row r="4818" spans="4:14" s="20" customFormat="1" ht="13.5" hidden="1" x14ac:dyDescent="0.45">
      <c r="D4818" s="18"/>
      <c r="E4818" s="18"/>
      <c r="F4818" s="19"/>
      <c r="N4818" s="47"/>
    </row>
    <row r="4819" spans="4:14" s="20" customFormat="1" ht="13.5" hidden="1" x14ac:dyDescent="0.45">
      <c r="D4819" s="18"/>
      <c r="E4819" s="18"/>
      <c r="F4819" s="19"/>
      <c r="N4819" s="47"/>
    </row>
    <row r="4820" spans="4:14" s="20" customFormat="1" ht="13.5" hidden="1" x14ac:dyDescent="0.45">
      <c r="D4820" s="18"/>
      <c r="E4820" s="18"/>
      <c r="F4820" s="19"/>
      <c r="N4820" s="47"/>
    </row>
    <row r="4821" spans="4:14" s="20" customFormat="1" ht="13.5" hidden="1" x14ac:dyDescent="0.45">
      <c r="D4821" s="18"/>
      <c r="E4821" s="18"/>
      <c r="F4821" s="19"/>
      <c r="N4821" s="47"/>
    </row>
    <row r="4822" spans="4:14" s="20" customFormat="1" ht="13.5" hidden="1" x14ac:dyDescent="0.45">
      <c r="D4822" s="18"/>
      <c r="E4822" s="18"/>
      <c r="F4822" s="19"/>
      <c r="N4822" s="47"/>
    </row>
    <row r="4823" spans="4:14" s="20" customFormat="1" ht="13.5" hidden="1" x14ac:dyDescent="0.45">
      <c r="D4823" s="18"/>
      <c r="E4823" s="18"/>
      <c r="F4823" s="19"/>
      <c r="N4823" s="47"/>
    </row>
    <row r="4824" spans="4:14" s="20" customFormat="1" ht="13.5" hidden="1" x14ac:dyDescent="0.45">
      <c r="D4824" s="18"/>
      <c r="E4824" s="18"/>
      <c r="F4824" s="19"/>
      <c r="N4824" s="47"/>
    </row>
    <row r="4825" spans="4:14" s="20" customFormat="1" ht="13.5" hidden="1" x14ac:dyDescent="0.45">
      <c r="D4825" s="18"/>
      <c r="E4825" s="18"/>
      <c r="F4825" s="19"/>
      <c r="N4825" s="47"/>
    </row>
    <row r="4826" spans="4:14" s="20" customFormat="1" ht="13.5" hidden="1" x14ac:dyDescent="0.45">
      <c r="D4826" s="18"/>
      <c r="E4826" s="18"/>
      <c r="F4826" s="19"/>
      <c r="N4826" s="47"/>
    </row>
    <row r="4827" spans="4:14" s="20" customFormat="1" ht="13.5" hidden="1" x14ac:dyDescent="0.45">
      <c r="D4827" s="18"/>
      <c r="E4827" s="18"/>
      <c r="F4827" s="19"/>
      <c r="N4827" s="47"/>
    </row>
    <row r="4828" spans="4:14" s="20" customFormat="1" ht="13.5" hidden="1" x14ac:dyDescent="0.45">
      <c r="D4828" s="18"/>
      <c r="E4828" s="18"/>
      <c r="F4828" s="19"/>
      <c r="N4828" s="47"/>
    </row>
    <row r="4829" spans="4:14" s="20" customFormat="1" ht="13.5" hidden="1" x14ac:dyDescent="0.45">
      <c r="D4829" s="18"/>
      <c r="E4829" s="18"/>
      <c r="F4829" s="19"/>
      <c r="N4829" s="47"/>
    </row>
    <row r="4830" spans="4:14" s="20" customFormat="1" ht="13.5" hidden="1" x14ac:dyDescent="0.45">
      <c r="D4830" s="18"/>
      <c r="E4830" s="18"/>
      <c r="F4830" s="19"/>
      <c r="N4830" s="47"/>
    </row>
    <row r="4831" spans="4:14" s="20" customFormat="1" ht="13.5" hidden="1" x14ac:dyDescent="0.45">
      <c r="D4831" s="18"/>
      <c r="E4831" s="18"/>
      <c r="F4831" s="19"/>
      <c r="N4831" s="47"/>
    </row>
    <row r="4832" spans="4:14" s="20" customFormat="1" ht="13.5" hidden="1" x14ac:dyDescent="0.45">
      <c r="D4832" s="18"/>
      <c r="E4832" s="18"/>
      <c r="F4832" s="19"/>
      <c r="N4832" s="47"/>
    </row>
    <row r="4833" spans="4:14" s="20" customFormat="1" ht="13.5" hidden="1" x14ac:dyDescent="0.45">
      <c r="D4833" s="18"/>
      <c r="E4833" s="18"/>
      <c r="F4833" s="19"/>
      <c r="N4833" s="47"/>
    </row>
    <row r="4834" spans="4:14" s="20" customFormat="1" ht="13.5" hidden="1" x14ac:dyDescent="0.45">
      <c r="D4834" s="18"/>
      <c r="E4834" s="18"/>
      <c r="F4834" s="19"/>
      <c r="N4834" s="47"/>
    </row>
    <row r="4835" spans="4:14" s="20" customFormat="1" ht="13.5" hidden="1" x14ac:dyDescent="0.45">
      <c r="D4835" s="18"/>
      <c r="E4835" s="18"/>
      <c r="F4835" s="19"/>
      <c r="N4835" s="47"/>
    </row>
    <row r="4836" spans="4:14" s="20" customFormat="1" ht="13.5" hidden="1" x14ac:dyDescent="0.45">
      <c r="D4836" s="18"/>
      <c r="E4836" s="18"/>
      <c r="F4836" s="19"/>
      <c r="N4836" s="47"/>
    </row>
    <row r="4837" spans="4:14" s="20" customFormat="1" ht="13.5" hidden="1" x14ac:dyDescent="0.45">
      <c r="D4837" s="18"/>
      <c r="E4837" s="18"/>
      <c r="F4837" s="19"/>
      <c r="N4837" s="47"/>
    </row>
    <row r="4838" spans="4:14" s="20" customFormat="1" ht="13.5" hidden="1" x14ac:dyDescent="0.45">
      <c r="D4838" s="18"/>
      <c r="E4838" s="18"/>
      <c r="F4838" s="19"/>
      <c r="N4838" s="47"/>
    </row>
    <row r="4839" spans="4:14" s="20" customFormat="1" ht="13.5" hidden="1" x14ac:dyDescent="0.45">
      <c r="D4839" s="18"/>
      <c r="E4839" s="18"/>
      <c r="F4839" s="19"/>
      <c r="N4839" s="47"/>
    </row>
    <row r="4840" spans="4:14" s="20" customFormat="1" ht="13.5" hidden="1" x14ac:dyDescent="0.45">
      <c r="D4840" s="18"/>
      <c r="E4840" s="18"/>
      <c r="F4840" s="19"/>
      <c r="N4840" s="47"/>
    </row>
    <row r="4841" spans="4:14" s="20" customFormat="1" ht="13.5" hidden="1" x14ac:dyDescent="0.45">
      <c r="D4841" s="18"/>
      <c r="E4841" s="18"/>
      <c r="F4841" s="19"/>
      <c r="N4841" s="47"/>
    </row>
    <row r="4842" spans="4:14" s="20" customFormat="1" ht="13.5" hidden="1" x14ac:dyDescent="0.45">
      <c r="D4842" s="18"/>
      <c r="E4842" s="18"/>
      <c r="F4842" s="19"/>
      <c r="N4842" s="47"/>
    </row>
    <row r="4843" spans="4:14" s="20" customFormat="1" ht="13.5" hidden="1" x14ac:dyDescent="0.45">
      <c r="D4843" s="18"/>
      <c r="E4843" s="18"/>
      <c r="F4843" s="19"/>
      <c r="N4843" s="47"/>
    </row>
    <row r="4844" spans="4:14" s="20" customFormat="1" ht="13.5" hidden="1" x14ac:dyDescent="0.45">
      <c r="D4844" s="18"/>
      <c r="E4844" s="18"/>
      <c r="F4844" s="19"/>
      <c r="N4844" s="47"/>
    </row>
    <row r="4845" spans="4:14" s="20" customFormat="1" ht="13.5" hidden="1" x14ac:dyDescent="0.45">
      <c r="D4845" s="18"/>
      <c r="E4845" s="18"/>
      <c r="F4845" s="19"/>
      <c r="N4845" s="47"/>
    </row>
    <row r="4846" spans="4:14" s="20" customFormat="1" ht="13.5" hidden="1" x14ac:dyDescent="0.45">
      <c r="D4846" s="18"/>
      <c r="E4846" s="18"/>
      <c r="F4846" s="19"/>
      <c r="N4846" s="47"/>
    </row>
    <row r="4847" spans="4:14" s="20" customFormat="1" ht="13.5" hidden="1" x14ac:dyDescent="0.45">
      <c r="D4847" s="18"/>
      <c r="E4847" s="18"/>
      <c r="F4847" s="19"/>
      <c r="N4847" s="47"/>
    </row>
    <row r="4848" spans="4:14" s="20" customFormat="1" ht="13.5" hidden="1" x14ac:dyDescent="0.45">
      <c r="D4848" s="18"/>
      <c r="E4848" s="18"/>
      <c r="F4848" s="19"/>
      <c r="N4848" s="47"/>
    </row>
    <row r="4849" spans="4:14" s="20" customFormat="1" ht="13.5" hidden="1" x14ac:dyDescent="0.45">
      <c r="D4849" s="18"/>
      <c r="E4849" s="18"/>
      <c r="F4849" s="19"/>
      <c r="N4849" s="47"/>
    </row>
    <row r="4850" spans="4:14" s="20" customFormat="1" ht="13.5" hidden="1" x14ac:dyDescent="0.45">
      <c r="D4850" s="18"/>
      <c r="E4850" s="18"/>
      <c r="F4850" s="19"/>
      <c r="N4850" s="47"/>
    </row>
    <row r="4851" spans="4:14" s="20" customFormat="1" ht="13.5" hidden="1" x14ac:dyDescent="0.45">
      <c r="D4851" s="18"/>
      <c r="E4851" s="18"/>
      <c r="F4851" s="19"/>
      <c r="N4851" s="47"/>
    </row>
    <row r="4852" spans="4:14" s="20" customFormat="1" ht="13.5" hidden="1" x14ac:dyDescent="0.45">
      <c r="D4852" s="18"/>
      <c r="E4852" s="18"/>
      <c r="F4852" s="19"/>
      <c r="N4852" s="47"/>
    </row>
    <row r="4853" spans="4:14" s="20" customFormat="1" ht="13.5" hidden="1" x14ac:dyDescent="0.45">
      <c r="D4853" s="18"/>
      <c r="E4853" s="18"/>
      <c r="F4853" s="19"/>
      <c r="N4853" s="47"/>
    </row>
    <row r="4854" spans="4:14" s="20" customFormat="1" ht="13.5" hidden="1" x14ac:dyDescent="0.45">
      <c r="D4854" s="18"/>
      <c r="E4854" s="18"/>
      <c r="F4854" s="19"/>
      <c r="N4854" s="47"/>
    </row>
    <row r="4855" spans="4:14" s="20" customFormat="1" ht="13.5" hidden="1" x14ac:dyDescent="0.45">
      <c r="D4855" s="18"/>
      <c r="E4855" s="18"/>
      <c r="F4855" s="19"/>
      <c r="N4855" s="47"/>
    </row>
    <row r="4856" spans="4:14" s="20" customFormat="1" ht="13.5" hidden="1" x14ac:dyDescent="0.45">
      <c r="D4856" s="18"/>
      <c r="E4856" s="18"/>
      <c r="F4856" s="19"/>
      <c r="N4856" s="47"/>
    </row>
    <row r="4857" spans="4:14" s="20" customFormat="1" ht="13.5" hidden="1" x14ac:dyDescent="0.45">
      <c r="D4857" s="18"/>
      <c r="E4857" s="18"/>
      <c r="F4857" s="19"/>
      <c r="N4857" s="47"/>
    </row>
    <row r="4858" spans="4:14" s="20" customFormat="1" ht="13.5" hidden="1" x14ac:dyDescent="0.45">
      <c r="D4858" s="18"/>
      <c r="E4858" s="18"/>
      <c r="F4858" s="19"/>
      <c r="N4858" s="47"/>
    </row>
    <row r="4859" spans="4:14" s="20" customFormat="1" ht="13.5" hidden="1" x14ac:dyDescent="0.45">
      <c r="D4859" s="18"/>
      <c r="E4859" s="18"/>
      <c r="F4859" s="19"/>
      <c r="N4859" s="47"/>
    </row>
    <row r="4860" spans="4:14" s="20" customFormat="1" ht="13.5" hidden="1" x14ac:dyDescent="0.45">
      <c r="D4860" s="18"/>
      <c r="E4860" s="18"/>
      <c r="F4860" s="19"/>
      <c r="N4860" s="47"/>
    </row>
    <row r="4861" spans="4:14" s="20" customFormat="1" ht="13.5" hidden="1" x14ac:dyDescent="0.45">
      <c r="D4861" s="18"/>
      <c r="E4861" s="18"/>
      <c r="F4861" s="19"/>
      <c r="N4861" s="47"/>
    </row>
    <row r="4862" spans="4:14" s="20" customFormat="1" ht="13.5" hidden="1" x14ac:dyDescent="0.45">
      <c r="D4862" s="18"/>
      <c r="E4862" s="18"/>
      <c r="F4862" s="19"/>
      <c r="N4862" s="47"/>
    </row>
    <row r="4863" spans="4:14" s="20" customFormat="1" ht="13.5" hidden="1" x14ac:dyDescent="0.45">
      <c r="D4863" s="18"/>
      <c r="E4863" s="18"/>
      <c r="F4863" s="19"/>
      <c r="N4863" s="47"/>
    </row>
    <row r="4864" spans="4:14" s="20" customFormat="1" ht="13.5" hidden="1" x14ac:dyDescent="0.45">
      <c r="D4864" s="18"/>
      <c r="E4864" s="18"/>
      <c r="F4864" s="19"/>
      <c r="N4864" s="47"/>
    </row>
    <row r="4865" spans="4:14" s="20" customFormat="1" ht="13.5" hidden="1" x14ac:dyDescent="0.45">
      <c r="D4865" s="18"/>
      <c r="E4865" s="18"/>
      <c r="F4865" s="19"/>
      <c r="N4865" s="47"/>
    </row>
    <row r="4866" spans="4:14" s="20" customFormat="1" ht="13.5" hidden="1" x14ac:dyDescent="0.45">
      <c r="D4866" s="18"/>
      <c r="E4866" s="18"/>
      <c r="F4866" s="19"/>
      <c r="N4866" s="47"/>
    </row>
    <row r="4867" spans="4:14" s="20" customFormat="1" ht="13.5" hidden="1" x14ac:dyDescent="0.45">
      <c r="D4867" s="18"/>
      <c r="E4867" s="18"/>
      <c r="F4867" s="19"/>
      <c r="N4867" s="47"/>
    </row>
    <row r="4868" spans="4:14" s="20" customFormat="1" ht="13.5" hidden="1" x14ac:dyDescent="0.45">
      <c r="D4868" s="18"/>
      <c r="E4868" s="18"/>
      <c r="F4868" s="19"/>
      <c r="N4868" s="47"/>
    </row>
    <row r="4869" spans="4:14" s="20" customFormat="1" ht="13.5" hidden="1" x14ac:dyDescent="0.45">
      <c r="D4869" s="18"/>
      <c r="E4869" s="18"/>
      <c r="F4869" s="19"/>
      <c r="N4869" s="47"/>
    </row>
    <row r="4870" spans="4:14" s="20" customFormat="1" ht="13.5" hidden="1" x14ac:dyDescent="0.45">
      <c r="D4870" s="18"/>
      <c r="E4870" s="18"/>
      <c r="F4870" s="19"/>
      <c r="N4870" s="47"/>
    </row>
    <row r="4871" spans="4:14" s="20" customFormat="1" ht="13.5" hidden="1" x14ac:dyDescent="0.45">
      <c r="D4871" s="18"/>
      <c r="E4871" s="18"/>
      <c r="F4871" s="19"/>
      <c r="N4871" s="47"/>
    </row>
    <row r="4872" spans="4:14" s="20" customFormat="1" ht="13.5" hidden="1" x14ac:dyDescent="0.45">
      <c r="D4872" s="18"/>
      <c r="E4872" s="18"/>
      <c r="F4872" s="19"/>
      <c r="N4872" s="47"/>
    </row>
    <row r="4873" spans="4:14" s="20" customFormat="1" ht="13.5" hidden="1" x14ac:dyDescent="0.45">
      <c r="D4873" s="18"/>
      <c r="E4873" s="18"/>
      <c r="F4873" s="19"/>
      <c r="N4873" s="47"/>
    </row>
    <row r="4874" spans="4:14" s="20" customFormat="1" ht="13.5" hidden="1" x14ac:dyDescent="0.45">
      <c r="D4874" s="18"/>
      <c r="E4874" s="18"/>
      <c r="F4874" s="19"/>
      <c r="N4874" s="47"/>
    </row>
    <row r="4875" spans="4:14" s="20" customFormat="1" ht="13.5" hidden="1" x14ac:dyDescent="0.45">
      <c r="D4875" s="18"/>
      <c r="E4875" s="18"/>
      <c r="F4875" s="19"/>
      <c r="N4875" s="47"/>
    </row>
    <row r="4876" spans="4:14" s="20" customFormat="1" ht="13.5" hidden="1" x14ac:dyDescent="0.45">
      <c r="D4876" s="18"/>
      <c r="E4876" s="18"/>
      <c r="F4876" s="19"/>
      <c r="N4876" s="47"/>
    </row>
    <row r="4877" spans="4:14" s="20" customFormat="1" ht="13.5" hidden="1" x14ac:dyDescent="0.45">
      <c r="D4877" s="18"/>
      <c r="E4877" s="18"/>
      <c r="F4877" s="19"/>
      <c r="N4877" s="47"/>
    </row>
    <row r="4878" spans="4:14" s="20" customFormat="1" ht="13.5" hidden="1" x14ac:dyDescent="0.45">
      <c r="D4878" s="18"/>
      <c r="E4878" s="18"/>
      <c r="F4878" s="19"/>
      <c r="N4878" s="47"/>
    </row>
    <row r="4879" spans="4:14" s="20" customFormat="1" ht="13.5" hidden="1" x14ac:dyDescent="0.45">
      <c r="D4879" s="18"/>
      <c r="E4879" s="18"/>
      <c r="F4879" s="19"/>
      <c r="N4879" s="47"/>
    </row>
    <row r="4880" spans="4:14" s="20" customFormat="1" ht="13.5" hidden="1" x14ac:dyDescent="0.45">
      <c r="D4880" s="18"/>
      <c r="E4880" s="18"/>
      <c r="F4880" s="19"/>
      <c r="N4880" s="47"/>
    </row>
    <row r="4881" spans="4:14" s="20" customFormat="1" ht="13.5" hidden="1" x14ac:dyDescent="0.45">
      <c r="D4881" s="18"/>
      <c r="E4881" s="18"/>
      <c r="F4881" s="19"/>
      <c r="N4881" s="47"/>
    </row>
    <row r="4882" spans="4:14" s="20" customFormat="1" ht="13.5" hidden="1" x14ac:dyDescent="0.45">
      <c r="D4882" s="18"/>
      <c r="E4882" s="18"/>
      <c r="F4882" s="19"/>
      <c r="N4882" s="47"/>
    </row>
    <row r="4883" spans="4:14" s="20" customFormat="1" ht="13.5" hidden="1" x14ac:dyDescent="0.45">
      <c r="D4883" s="18"/>
      <c r="E4883" s="18"/>
      <c r="F4883" s="19"/>
      <c r="N4883" s="47"/>
    </row>
    <row r="4884" spans="4:14" s="20" customFormat="1" ht="13.5" hidden="1" x14ac:dyDescent="0.45">
      <c r="D4884" s="18"/>
      <c r="E4884" s="18"/>
      <c r="F4884" s="19"/>
      <c r="N4884" s="47"/>
    </row>
    <row r="4885" spans="4:14" s="20" customFormat="1" ht="13.5" hidden="1" x14ac:dyDescent="0.45">
      <c r="D4885" s="18"/>
      <c r="E4885" s="18"/>
      <c r="F4885" s="19"/>
      <c r="N4885" s="47"/>
    </row>
    <row r="4886" spans="4:14" s="20" customFormat="1" ht="13.5" hidden="1" x14ac:dyDescent="0.45">
      <c r="D4886" s="18"/>
      <c r="E4886" s="18"/>
      <c r="F4886" s="19"/>
      <c r="N4886" s="47"/>
    </row>
    <row r="4887" spans="4:14" s="20" customFormat="1" ht="13.5" hidden="1" x14ac:dyDescent="0.45">
      <c r="D4887" s="18"/>
      <c r="E4887" s="18"/>
      <c r="F4887" s="19"/>
      <c r="N4887" s="47"/>
    </row>
    <row r="4888" spans="4:14" s="20" customFormat="1" ht="13.5" hidden="1" x14ac:dyDescent="0.45">
      <c r="D4888" s="18"/>
      <c r="E4888" s="18"/>
      <c r="F4888" s="19"/>
      <c r="N4888" s="47"/>
    </row>
    <row r="4889" spans="4:14" s="20" customFormat="1" ht="13.5" hidden="1" x14ac:dyDescent="0.45">
      <c r="D4889" s="18"/>
      <c r="E4889" s="18"/>
      <c r="F4889" s="19"/>
      <c r="N4889" s="47"/>
    </row>
    <row r="4890" spans="4:14" s="20" customFormat="1" ht="13.5" hidden="1" x14ac:dyDescent="0.45">
      <c r="D4890" s="18"/>
      <c r="E4890" s="18"/>
      <c r="F4890" s="19"/>
      <c r="N4890" s="47"/>
    </row>
    <row r="4891" spans="4:14" s="20" customFormat="1" ht="13.5" hidden="1" x14ac:dyDescent="0.45">
      <c r="D4891" s="18"/>
      <c r="E4891" s="18"/>
      <c r="F4891" s="19"/>
      <c r="N4891" s="47"/>
    </row>
    <row r="4892" spans="4:14" s="20" customFormat="1" ht="13.5" hidden="1" x14ac:dyDescent="0.45">
      <c r="D4892" s="18"/>
      <c r="E4892" s="18"/>
      <c r="F4892" s="19"/>
      <c r="N4892" s="47"/>
    </row>
    <row r="4893" spans="4:14" s="20" customFormat="1" ht="13.5" hidden="1" x14ac:dyDescent="0.45">
      <c r="D4893" s="18"/>
      <c r="E4893" s="18"/>
      <c r="F4893" s="19"/>
      <c r="N4893" s="47"/>
    </row>
    <row r="4894" spans="4:14" s="20" customFormat="1" ht="13.5" hidden="1" x14ac:dyDescent="0.45">
      <c r="D4894" s="18"/>
      <c r="E4894" s="18"/>
      <c r="F4894" s="19"/>
      <c r="N4894" s="47"/>
    </row>
    <row r="4895" spans="4:14" s="20" customFormat="1" ht="13.5" hidden="1" x14ac:dyDescent="0.45">
      <c r="D4895" s="18"/>
      <c r="E4895" s="18"/>
      <c r="F4895" s="19"/>
      <c r="N4895" s="47"/>
    </row>
    <row r="4896" spans="4:14" s="20" customFormat="1" ht="13.5" hidden="1" x14ac:dyDescent="0.45">
      <c r="D4896" s="18"/>
      <c r="E4896" s="18"/>
      <c r="F4896" s="19"/>
      <c r="N4896" s="47"/>
    </row>
    <row r="4897" spans="4:14" s="20" customFormat="1" ht="13.5" hidden="1" x14ac:dyDescent="0.45">
      <c r="D4897" s="18"/>
      <c r="E4897" s="18"/>
      <c r="F4897" s="19"/>
      <c r="N4897" s="47"/>
    </row>
    <row r="4898" spans="4:14" s="20" customFormat="1" ht="13.5" hidden="1" x14ac:dyDescent="0.45">
      <c r="D4898" s="18"/>
      <c r="E4898" s="18"/>
      <c r="F4898" s="19"/>
      <c r="N4898" s="47"/>
    </row>
    <row r="4899" spans="4:14" s="20" customFormat="1" ht="13.5" hidden="1" x14ac:dyDescent="0.45">
      <c r="D4899" s="18"/>
      <c r="E4899" s="18"/>
      <c r="F4899" s="19"/>
      <c r="N4899" s="47"/>
    </row>
    <row r="4900" spans="4:14" s="20" customFormat="1" ht="13.5" hidden="1" x14ac:dyDescent="0.45">
      <c r="D4900" s="18"/>
      <c r="E4900" s="18"/>
      <c r="F4900" s="19"/>
      <c r="N4900" s="47"/>
    </row>
    <row r="4901" spans="4:14" s="20" customFormat="1" ht="13.5" hidden="1" x14ac:dyDescent="0.45">
      <c r="D4901" s="18"/>
      <c r="E4901" s="18"/>
      <c r="F4901" s="19"/>
      <c r="N4901" s="47"/>
    </row>
    <row r="4902" spans="4:14" s="20" customFormat="1" ht="13.5" hidden="1" x14ac:dyDescent="0.45">
      <c r="D4902" s="18"/>
      <c r="E4902" s="18"/>
      <c r="F4902" s="19"/>
      <c r="N4902" s="47"/>
    </row>
    <row r="4903" spans="4:14" s="20" customFormat="1" ht="13.5" hidden="1" x14ac:dyDescent="0.45">
      <c r="D4903" s="18"/>
      <c r="E4903" s="18"/>
      <c r="F4903" s="19"/>
      <c r="N4903" s="47"/>
    </row>
    <row r="4904" spans="4:14" s="20" customFormat="1" ht="13.5" hidden="1" x14ac:dyDescent="0.45">
      <c r="D4904" s="18"/>
      <c r="E4904" s="18"/>
      <c r="F4904" s="19"/>
      <c r="N4904" s="47"/>
    </row>
    <row r="4905" spans="4:14" s="20" customFormat="1" ht="13.5" hidden="1" x14ac:dyDescent="0.45">
      <c r="D4905" s="18"/>
      <c r="E4905" s="18"/>
      <c r="F4905" s="19"/>
      <c r="N4905" s="47"/>
    </row>
    <row r="4906" spans="4:14" s="20" customFormat="1" ht="13.5" hidden="1" x14ac:dyDescent="0.45">
      <c r="D4906" s="18"/>
      <c r="E4906" s="18"/>
      <c r="F4906" s="19"/>
      <c r="N4906" s="47"/>
    </row>
    <row r="4907" spans="4:14" s="20" customFormat="1" ht="13.5" hidden="1" x14ac:dyDescent="0.45">
      <c r="D4907" s="18"/>
      <c r="E4907" s="18"/>
      <c r="F4907" s="19"/>
      <c r="N4907" s="47"/>
    </row>
    <row r="4908" spans="4:14" s="20" customFormat="1" ht="13.5" hidden="1" x14ac:dyDescent="0.45">
      <c r="D4908" s="18"/>
      <c r="E4908" s="18"/>
      <c r="F4908" s="19"/>
      <c r="N4908" s="47"/>
    </row>
    <row r="4909" spans="4:14" s="20" customFormat="1" ht="13.5" hidden="1" x14ac:dyDescent="0.45">
      <c r="D4909" s="18"/>
      <c r="E4909" s="18"/>
      <c r="F4909" s="19"/>
      <c r="N4909" s="47"/>
    </row>
    <row r="4910" spans="4:14" s="20" customFormat="1" ht="13.5" hidden="1" x14ac:dyDescent="0.45">
      <c r="D4910" s="18"/>
      <c r="E4910" s="18"/>
      <c r="F4910" s="19"/>
      <c r="N4910" s="47"/>
    </row>
    <row r="4911" spans="4:14" s="20" customFormat="1" ht="13.5" hidden="1" x14ac:dyDescent="0.45">
      <c r="D4911" s="18"/>
      <c r="E4911" s="18"/>
      <c r="F4911" s="19"/>
      <c r="N4911" s="47"/>
    </row>
    <row r="4912" spans="4:14" s="20" customFormat="1" ht="13.5" hidden="1" x14ac:dyDescent="0.45">
      <c r="D4912" s="18"/>
      <c r="E4912" s="18"/>
      <c r="F4912" s="19"/>
      <c r="N4912" s="47"/>
    </row>
    <row r="4913" spans="4:14" s="20" customFormat="1" ht="13.5" hidden="1" x14ac:dyDescent="0.45">
      <c r="D4913" s="18"/>
      <c r="E4913" s="18"/>
      <c r="F4913" s="19"/>
      <c r="N4913" s="47"/>
    </row>
    <row r="4914" spans="4:14" s="20" customFormat="1" ht="13.5" hidden="1" x14ac:dyDescent="0.45">
      <c r="D4914" s="18"/>
      <c r="E4914" s="18"/>
      <c r="F4914" s="19"/>
      <c r="N4914" s="47"/>
    </row>
    <row r="4915" spans="4:14" s="20" customFormat="1" ht="13.5" hidden="1" x14ac:dyDescent="0.45">
      <c r="D4915" s="18"/>
      <c r="E4915" s="18"/>
      <c r="F4915" s="19"/>
      <c r="N4915" s="47"/>
    </row>
    <row r="4916" spans="4:14" s="20" customFormat="1" ht="13.5" hidden="1" x14ac:dyDescent="0.45">
      <c r="D4916" s="18"/>
      <c r="E4916" s="18"/>
      <c r="F4916" s="19"/>
      <c r="N4916" s="47"/>
    </row>
    <row r="4917" spans="4:14" s="20" customFormat="1" ht="13.5" hidden="1" x14ac:dyDescent="0.45">
      <c r="D4917" s="18"/>
      <c r="E4917" s="18"/>
      <c r="F4917" s="19"/>
      <c r="N4917" s="47"/>
    </row>
    <row r="4918" spans="4:14" s="20" customFormat="1" ht="13.5" hidden="1" x14ac:dyDescent="0.45">
      <c r="D4918" s="18"/>
      <c r="E4918" s="18"/>
      <c r="F4918" s="19"/>
      <c r="N4918" s="47"/>
    </row>
    <row r="4919" spans="4:14" s="20" customFormat="1" ht="13.5" hidden="1" x14ac:dyDescent="0.45">
      <c r="D4919" s="18"/>
      <c r="E4919" s="18"/>
      <c r="F4919" s="19"/>
      <c r="N4919" s="47"/>
    </row>
    <row r="4920" spans="4:14" s="20" customFormat="1" ht="13.5" hidden="1" x14ac:dyDescent="0.45">
      <c r="D4920" s="18"/>
      <c r="E4920" s="18"/>
      <c r="F4920" s="19"/>
      <c r="N4920" s="47"/>
    </row>
    <row r="4921" spans="4:14" s="20" customFormat="1" ht="13.5" hidden="1" x14ac:dyDescent="0.45">
      <c r="D4921" s="18"/>
      <c r="E4921" s="18"/>
      <c r="F4921" s="19"/>
      <c r="N4921" s="47"/>
    </row>
    <row r="4922" spans="4:14" s="20" customFormat="1" ht="13.5" hidden="1" x14ac:dyDescent="0.45">
      <c r="D4922" s="18"/>
      <c r="E4922" s="18"/>
      <c r="F4922" s="19"/>
      <c r="N4922" s="47"/>
    </row>
    <row r="4923" spans="4:14" s="20" customFormat="1" ht="13.5" hidden="1" x14ac:dyDescent="0.45">
      <c r="D4923" s="18"/>
      <c r="E4923" s="18"/>
      <c r="F4923" s="19"/>
      <c r="N4923" s="47"/>
    </row>
    <row r="4924" spans="4:14" s="20" customFormat="1" ht="13.5" hidden="1" x14ac:dyDescent="0.45">
      <c r="D4924" s="18"/>
      <c r="E4924" s="18"/>
      <c r="F4924" s="19"/>
      <c r="N4924" s="47"/>
    </row>
    <row r="4925" spans="4:14" s="20" customFormat="1" ht="13.5" hidden="1" x14ac:dyDescent="0.45">
      <c r="D4925" s="18"/>
      <c r="E4925" s="18"/>
      <c r="F4925" s="19"/>
      <c r="N4925" s="47"/>
    </row>
    <row r="4926" spans="4:14" s="20" customFormat="1" ht="13.5" hidden="1" x14ac:dyDescent="0.45">
      <c r="D4926" s="18"/>
      <c r="E4926" s="18"/>
      <c r="F4926" s="19"/>
      <c r="N4926" s="47"/>
    </row>
    <row r="4927" spans="4:14" s="20" customFormat="1" ht="13.5" hidden="1" x14ac:dyDescent="0.45">
      <c r="D4927" s="18"/>
      <c r="E4927" s="18"/>
      <c r="F4927" s="19"/>
      <c r="N4927" s="47"/>
    </row>
    <row r="4928" spans="4:14" s="20" customFormat="1" ht="13.5" hidden="1" x14ac:dyDescent="0.45">
      <c r="D4928" s="18"/>
      <c r="E4928" s="18"/>
      <c r="F4928" s="19"/>
      <c r="N4928" s="47"/>
    </row>
    <row r="4929" spans="4:14" s="20" customFormat="1" ht="13.5" hidden="1" x14ac:dyDescent="0.45">
      <c r="D4929" s="18"/>
      <c r="E4929" s="18"/>
      <c r="F4929" s="19"/>
      <c r="N4929" s="47"/>
    </row>
    <row r="4930" spans="4:14" s="20" customFormat="1" ht="13.5" hidden="1" x14ac:dyDescent="0.45">
      <c r="D4930" s="18"/>
      <c r="E4930" s="18"/>
      <c r="F4930" s="19"/>
      <c r="N4930" s="47"/>
    </row>
    <row r="4931" spans="4:14" s="20" customFormat="1" ht="13.5" hidden="1" x14ac:dyDescent="0.45">
      <c r="D4931" s="18"/>
      <c r="E4931" s="18"/>
      <c r="F4931" s="19"/>
      <c r="N4931" s="47"/>
    </row>
    <row r="4932" spans="4:14" s="20" customFormat="1" ht="13.5" hidden="1" x14ac:dyDescent="0.45">
      <c r="D4932" s="18"/>
      <c r="E4932" s="18"/>
      <c r="F4932" s="19"/>
      <c r="N4932" s="47"/>
    </row>
    <row r="4933" spans="4:14" s="20" customFormat="1" ht="13.5" hidden="1" x14ac:dyDescent="0.45">
      <c r="D4933" s="18"/>
      <c r="E4933" s="18"/>
      <c r="F4933" s="19"/>
      <c r="N4933" s="47"/>
    </row>
    <row r="4934" spans="4:14" s="20" customFormat="1" ht="13.5" hidden="1" x14ac:dyDescent="0.45">
      <c r="D4934" s="18"/>
      <c r="E4934" s="18"/>
      <c r="F4934" s="19"/>
      <c r="N4934" s="47"/>
    </row>
    <row r="4935" spans="4:14" s="20" customFormat="1" ht="13.5" hidden="1" x14ac:dyDescent="0.45">
      <c r="D4935" s="18"/>
      <c r="E4935" s="18"/>
      <c r="F4935" s="19"/>
      <c r="N4935" s="47"/>
    </row>
    <row r="4936" spans="4:14" s="20" customFormat="1" ht="13.5" hidden="1" x14ac:dyDescent="0.45">
      <c r="D4936" s="18"/>
      <c r="E4936" s="18"/>
      <c r="F4936" s="19"/>
      <c r="N4936" s="47"/>
    </row>
    <row r="4937" spans="4:14" s="20" customFormat="1" ht="13.5" hidden="1" x14ac:dyDescent="0.45">
      <c r="D4937" s="18"/>
      <c r="E4937" s="18"/>
      <c r="F4937" s="19"/>
      <c r="N4937" s="47"/>
    </row>
    <row r="4938" spans="4:14" s="20" customFormat="1" ht="13.5" hidden="1" x14ac:dyDescent="0.45">
      <c r="D4938" s="18"/>
      <c r="E4938" s="18"/>
      <c r="F4938" s="19"/>
      <c r="N4938" s="47"/>
    </row>
    <row r="4939" spans="4:14" s="20" customFormat="1" ht="13.5" hidden="1" x14ac:dyDescent="0.45">
      <c r="D4939" s="18"/>
      <c r="E4939" s="18"/>
      <c r="F4939" s="19"/>
      <c r="N4939" s="47"/>
    </row>
    <row r="4940" spans="4:14" s="20" customFormat="1" ht="13.5" hidden="1" x14ac:dyDescent="0.45">
      <c r="D4940" s="18"/>
      <c r="E4940" s="18"/>
      <c r="F4940" s="19"/>
      <c r="N4940" s="47"/>
    </row>
    <row r="4941" spans="4:14" s="20" customFormat="1" ht="13.5" hidden="1" x14ac:dyDescent="0.45">
      <c r="D4941" s="18"/>
      <c r="E4941" s="18"/>
      <c r="F4941" s="19"/>
      <c r="N4941" s="47"/>
    </row>
    <row r="4942" spans="4:14" s="20" customFormat="1" ht="13.5" hidden="1" x14ac:dyDescent="0.45">
      <c r="D4942" s="18"/>
      <c r="E4942" s="18"/>
      <c r="F4942" s="19"/>
      <c r="N4942" s="47"/>
    </row>
    <row r="4943" spans="4:14" s="20" customFormat="1" ht="13.5" hidden="1" x14ac:dyDescent="0.45">
      <c r="D4943" s="18"/>
      <c r="E4943" s="18"/>
      <c r="F4943" s="19"/>
      <c r="N4943" s="47"/>
    </row>
    <row r="4944" spans="4:14" s="20" customFormat="1" ht="13.5" hidden="1" x14ac:dyDescent="0.45">
      <c r="D4944" s="18"/>
      <c r="E4944" s="18"/>
      <c r="F4944" s="19"/>
      <c r="N4944" s="47"/>
    </row>
    <row r="4945" spans="4:14" s="20" customFormat="1" ht="13.5" hidden="1" x14ac:dyDescent="0.45">
      <c r="D4945" s="18"/>
      <c r="E4945" s="18"/>
      <c r="F4945" s="19"/>
      <c r="N4945" s="47"/>
    </row>
    <row r="4946" spans="4:14" s="20" customFormat="1" ht="13.5" hidden="1" x14ac:dyDescent="0.45">
      <c r="D4946" s="18"/>
      <c r="E4946" s="18"/>
      <c r="F4946" s="19"/>
      <c r="N4946" s="47"/>
    </row>
    <row r="4947" spans="4:14" s="20" customFormat="1" ht="13.5" hidden="1" x14ac:dyDescent="0.45">
      <c r="D4947" s="18"/>
      <c r="E4947" s="18"/>
      <c r="F4947" s="19"/>
      <c r="N4947" s="47"/>
    </row>
    <row r="4948" spans="4:14" s="20" customFormat="1" ht="13.5" hidden="1" x14ac:dyDescent="0.45">
      <c r="D4948" s="18"/>
      <c r="E4948" s="18"/>
      <c r="F4948" s="19"/>
      <c r="N4948" s="47"/>
    </row>
    <row r="4949" spans="4:14" s="20" customFormat="1" ht="13.5" hidden="1" x14ac:dyDescent="0.45">
      <c r="D4949" s="18"/>
      <c r="E4949" s="18"/>
      <c r="F4949" s="19"/>
      <c r="N4949" s="47"/>
    </row>
    <row r="4950" spans="4:14" s="20" customFormat="1" ht="13.5" hidden="1" x14ac:dyDescent="0.45">
      <c r="D4950" s="18"/>
      <c r="E4950" s="18"/>
      <c r="F4950" s="19"/>
      <c r="N4950" s="47"/>
    </row>
    <row r="4951" spans="4:14" s="20" customFormat="1" ht="13.5" hidden="1" x14ac:dyDescent="0.45">
      <c r="D4951" s="18"/>
      <c r="E4951" s="18"/>
      <c r="F4951" s="19"/>
      <c r="N4951" s="47"/>
    </row>
    <row r="4952" spans="4:14" s="20" customFormat="1" ht="13.5" hidden="1" x14ac:dyDescent="0.45">
      <c r="D4952" s="18"/>
      <c r="E4952" s="18"/>
      <c r="F4952" s="19"/>
      <c r="N4952" s="47"/>
    </row>
    <row r="4953" spans="4:14" s="20" customFormat="1" ht="13.5" hidden="1" x14ac:dyDescent="0.45">
      <c r="D4953" s="18"/>
      <c r="E4953" s="18"/>
      <c r="F4953" s="19"/>
      <c r="N4953" s="47"/>
    </row>
    <row r="4954" spans="4:14" s="20" customFormat="1" ht="13.5" hidden="1" x14ac:dyDescent="0.45">
      <c r="D4954" s="18"/>
      <c r="E4954" s="18"/>
      <c r="F4954" s="19"/>
      <c r="N4954" s="47"/>
    </row>
    <row r="4955" spans="4:14" s="20" customFormat="1" ht="13.5" hidden="1" x14ac:dyDescent="0.45">
      <c r="D4955" s="18"/>
      <c r="E4955" s="18"/>
      <c r="F4955" s="19"/>
      <c r="N4955" s="47"/>
    </row>
    <row r="4956" spans="4:14" s="20" customFormat="1" ht="13.5" hidden="1" x14ac:dyDescent="0.45">
      <c r="D4956" s="18"/>
      <c r="E4956" s="18"/>
      <c r="F4956" s="19"/>
      <c r="N4956" s="47"/>
    </row>
    <row r="4957" spans="4:14" s="20" customFormat="1" ht="13.5" hidden="1" x14ac:dyDescent="0.45">
      <c r="D4957" s="18"/>
      <c r="E4957" s="18"/>
      <c r="F4957" s="19"/>
      <c r="N4957" s="47"/>
    </row>
    <row r="4958" spans="4:14" s="20" customFormat="1" ht="13.5" hidden="1" x14ac:dyDescent="0.45">
      <c r="D4958" s="18"/>
      <c r="E4958" s="18"/>
      <c r="F4958" s="19"/>
      <c r="N4958" s="47"/>
    </row>
    <row r="4959" spans="4:14" s="20" customFormat="1" ht="13.5" hidden="1" x14ac:dyDescent="0.45">
      <c r="D4959" s="18"/>
      <c r="E4959" s="18"/>
      <c r="F4959" s="19"/>
      <c r="N4959" s="47"/>
    </row>
    <row r="4960" spans="4:14" s="20" customFormat="1" ht="13.5" hidden="1" x14ac:dyDescent="0.45">
      <c r="D4960" s="18"/>
      <c r="E4960" s="18"/>
      <c r="F4960" s="19"/>
      <c r="N4960" s="47"/>
    </row>
    <row r="4961" spans="4:14" s="20" customFormat="1" ht="13.5" hidden="1" x14ac:dyDescent="0.45">
      <c r="D4961" s="18"/>
      <c r="E4961" s="18"/>
      <c r="F4961" s="19"/>
      <c r="N4961" s="47"/>
    </row>
    <row r="4962" spans="4:14" s="20" customFormat="1" ht="13.5" hidden="1" x14ac:dyDescent="0.45">
      <c r="D4962" s="18"/>
      <c r="E4962" s="18"/>
      <c r="F4962" s="19"/>
      <c r="N4962" s="47"/>
    </row>
    <row r="4963" spans="4:14" s="20" customFormat="1" ht="13.5" hidden="1" x14ac:dyDescent="0.45">
      <c r="D4963" s="18"/>
      <c r="E4963" s="18"/>
      <c r="F4963" s="19"/>
      <c r="N4963" s="47"/>
    </row>
    <row r="4964" spans="4:14" s="20" customFormat="1" ht="13.5" hidden="1" x14ac:dyDescent="0.45">
      <c r="D4964" s="18"/>
      <c r="E4964" s="18"/>
      <c r="F4964" s="19"/>
      <c r="N4964" s="47"/>
    </row>
    <row r="4965" spans="4:14" s="20" customFormat="1" ht="13.5" hidden="1" x14ac:dyDescent="0.45">
      <c r="D4965" s="18"/>
      <c r="E4965" s="18"/>
      <c r="F4965" s="19"/>
      <c r="N4965" s="47"/>
    </row>
    <row r="4966" spans="4:14" s="20" customFormat="1" ht="13.5" hidden="1" x14ac:dyDescent="0.45">
      <c r="D4966" s="18"/>
      <c r="E4966" s="18"/>
      <c r="F4966" s="19"/>
      <c r="N4966" s="47"/>
    </row>
    <row r="4967" spans="4:14" s="20" customFormat="1" ht="13.5" hidden="1" x14ac:dyDescent="0.45">
      <c r="D4967" s="18"/>
      <c r="E4967" s="18"/>
      <c r="F4967" s="19"/>
      <c r="N4967" s="47"/>
    </row>
    <row r="4968" spans="4:14" s="20" customFormat="1" ht="13.5" hidden="1" x14ac:dyDescent="0.45">
      <c r="D4968" s="18"/>
      <c r="E4968" s="18"/>
      <c r="F4968" s="19"/>
      <c r="N4968" s="47"/>
    </row>
    <row r="4969" spans="4:14" s="20" customFormat="1" ht="13.5" hidden="1" x14ac:dyDescent="0.45">
      <c r="D4969" s="18"/>
      <c r="E4969" s="18"/>
      <c r="F4969" s="19"/>
      <c r="N4969" s="47"/>
    </row>
    <row r="4970" spans="4:14" s="20" customFormat="1" ht="13.5" hidden="1" x14ac:dyDescent="0.45">
      <c r="D4970" s="18"/>
      <c r="E4970" s="18"/>
      <c r="F4970" s="19"/>
      <c r="N4970" s="47"/>
    </row>
    <row r="4971" spans="4:14" s="20" customFormat="1" ht="13.5" hidden="1" x14ac:dyDescent="0.45">
      <c r="D4971" s="18"/>
      <c r="E4971" s="18"/>
      <c r="F4971" s="19"/>
      <c r="N4971" s="47"/>
    </row>
    <row r="4972" spans="4:14" s="20" customFormat="1" ht="13.5" hidden="1" x14ac:dyDescent="0.45">
      <c r="D4972" s="18"/>
      <c r="E4972" s="18"/>
      <c r="F4972" s="19"/>
      <c r="N4972" s="47"/>
    </row>
    <row r="4973" spans="4:14" s="20" customFormat="1" ht="13.5" hidden="1" x14ac:dyDescent="0.45">
      <c r="D4973" s="18"/>
      <c r="E4973" s="18"/>
      <c r="F4973" s="19"/>
      <c r="N4973" s="47"/>
    </row>
    <row r="4974" spans="4:14" s="20" customFormat="1" ht="13.5" hidden="1" x14ac:dyDescent="0.45">
      <c r="D4974" s="18"/>
      <c r="E4974" s="18"/>
      <c r="F4974" s="19"/>
      <c r="N4974" s="47"/>
    </row>
    <row r="4975" spans="4:14" s="20" customFormat="1" ht="13.5" hidden="1" x14ac:dyDescent="0.45">
      <c r="D4975" s="18"/>
      <c r="E4975" s="18"/>
      <c r="F4975" s="19"/>
      <c r="N4975" s="47"/>
    </row>
    <row r="4976" spans="4:14" s="20" customFormat="1" ht="13.5" hidden="1" x14ac:dyDescent="0.45">
      <c r="D4976" s="18"/>
      <c r="E4976" s="18"/>
      <c r="F4976" s="19"/>
      <c r="N4976" s="47"/>
    </row>
    <row r="4977" spans="4:14" s="20" customFormat="1" ht="13.5" hidden="1" x14ac:dyDescent="0.45">
      <c r="D4977" s="18"/>
      <c r="E4977" s="18"/>
      <c r="F4977" s="19"/>
      <c r="N4977" s="47"/>
    </row>
    <row r="4978" spans="4:14" s="20" customFormat="1" ht="13.5" hidden="1" x14ac:dyDescent="0.45">
      <c r="D4978" s="18"/>
      <c r="E4978" s="18"/>
      <c r="F4978" s="19"/>
      <c r="N4978" s="47"/>
    </row>
    <row r="4979" spans="4:14" s="20" customFormat="1" ht="13.5" hidden="1" x14ac:dyDescent="0.45">
      <c r="D4979" s="18"/>
      <c r="E4979" s="18"/>
      <c r="F4979" s="19"/>
      <c r="N4979" s="47"/>
    </row>
    <row r="4980" spans="4:14" s="20" customFormat="1" ht="13.5" hidden="1" x14ac:dyDescent="0.45">
      <c r="D4980" s="18"/>
      <c r="E4980" s="18"/>
      <c r="F4980" s="19"/>
      <c r="N4980" s="47"/>
    </row>
    <row r="4981" spans="4:14" s="20" customFormat="1" ht="13.5" hidden="1" x14ac:dyDescent="0.45">
      <c r="D4981" s="18"/>
      <c r="E4981" s="18"/>
      <c r="F4981" s="19"/>
      <c r="N4981" s="47"/>
    </row>
    <row r="4982" spans="4:14" s="20" customFormat="1" ht="13.5" hidden="1" x14ac:dyDescent="0.45">
      <c r="D4982" s="18"/>
      <c r="E4982" s="18"/>
      <c r="F4982" s="19"/>
      <c r="N4982" s="47"/>
    </row>
    <row r="4983" spans="4:14" s="20" customFormat="1" ht="13.5" hidden="1" x14ac:dyDescent="0.45">
      <c r="D4983" s="18"/>
      <c r="E4983" s="18"/>
      <c r="F4983" s="19"/>
      <c r="N4983" s="47"/>
    </row>
    <row r="4984" spans="4:14" s="20" customFormat="1" ht="13.5" hidden="1" x14ac:dyDescent="0.45">
      <c r="D4984" s="18"/>
      <c r="E4984" s="18"/>
      <c r="F4984" s="19"/>
      <c r="N4984" s="47"/>
    </row>
    <row r="4985" spans="4:14" s="20" customFormat="1" ht="13.5" hidden="1" x14ac:dyDescent="0.45">
      <c r="D4985" s="18"/>
      <c r="E4985" s="18"/>
      <c r="F4985" s="19"/>
      <c r="N4985" s="47"/>
    </row>
    <row r="4986" spans="4:14" s="20" customFormat="1" ht="13.5" hidden="1" x14ac:dyDescent="0.45">
      <c r="D4986" s="18"/>
      <c r="E4986" s="18"/>
      <c r="F4986" s="19"/>
      <c r="N4986" s="47"/>
    </row>
    <row r="4987" spans="4:14" s="20" customFormat="1" ht="13.5" hidden="1" x14ac:dyDescent="0.45">
      <c r="D4987" s="18"/>
      <c r="E4987" s="18"/>
      <c r="F4987" s="19"/>
      <c r="N4987" s="47"/>
    </row>
    <row r="4988" spans="4:14" s="20" customFormat="1" ht="13.5" hidden="1" x14ac:dyDescent="0.45">
      <c r="D4988" s="18"/>
      <c r="E4988" s="18"/>
      <c r="F4988" s="19"/>
      <c r="N4988" s="47"/>
    </row>
    <row r="4989" spans="4:14" s="20" customFormat="1" ht="13.5" hidden="1" x14ac:dyDescent="0.45">
      <c r="D4989" s="18"/>
      <c r="E4989" s="18"/>
      <c r="F4989" s="19"/>
      <c r="N4989" s="47"/>
    </row>
    <row r="4990" spans="4:14" s="20" customFormat="1" ht="13.5" hidden="1" x14ac:dyDescent="0.45">
      <c r="D4990" s="18"/>
      <c r="E4990" s="18"/>
      <c r="F4990" s="19"/>
      <c r="N4990" s="47"/>
    </row>
    <row r="4991" spans="4:14" s="20" customFormat="1" ht="13.5" hidden="1" x14ac:dyDescent="0.45">
      <c r="D4991" s="18"/>
      <c r="E4991" s="18"/>
      <c r="F4991" s="19"/>
      <c r="N4991" s="47"/>
    </row>
    <row r="4992" spans="4:14" s="20" customFormat="1" ht="13.5" hidden="1" x14ac:dyDescent="0.45">
      <c r="D4992" s="18"/>
      <c r="E4992" s="18"/>
      <c r="F4992" s="19"/>
      <c r="N4992" s="47"/>
    </row>
    <row r="4993" spans="4:14" s="20" customFormat="1" ht="13.5" hidden="1" x14ac:dyDescent="0.45">
      <c r="D4993" s="18"/>
      <c r="E4993" s="18"/>
      <c r="F4993" s="19"/>
      <c r="N4993" s="47"/>
    </row>
    <row r="4994" spans="4:14" s="20" customFormat="1" ht="13.5" hidden="1" x14ac:dyDescent="0.45">
      <c r="D4994" s="18"/>
      <c r="E4994" s="18"/>
      <c r="F4994" s="19"/>
      <c r="N4994" s="47"/>
    </row>
    <row r="4995" spans="4:14" s="20" customFormat="1" ht="13.5" hidden="1" x14ac:dyDescent="0.45">
      <c r="D4995" s="18"/>
      <c r="E4995" s="18"/>
      <c r="F4995" s="19"/>
      <c r="N4995" s="47"/>
    </row>
    <row r="4996" spans="4:14" s="20" customFormat="1" ht="13.5" hidden="1" x14ac:dyDescent="0.45">
      <c r="D4996" s="18"/>
      <c r="E4996" s="18"/>
      <c r="F4996" s="19"/>
      <c r="N4996" s="47"/>
    </row>
    <row r="4997" spans="4:14" s="20" customFormat="1" ht="13.5" hidden="1" x14ac:dyDescent="0.45">
      <c r="D4997" s="18"/>
      <c r="E4997" s="18"/>
      <c r="F4997" s="19"/>
      <c r="N4997" s="47"/>
    </row>
    <row r="4998" spans="4:14" s="20" customFormat="1" ht="13.5" hidden="1" x14ac:dyDescent="0.45">
      <c r="D4998" s="18"/>
      <c r="E4998" s="18"/>
      <c r="F4998" s="19"/>
      <c r="N4998" s="47"/>
    </row>
    <row r="4999" spans="4:14" s="20" customFormat="1" ht="13.5" hidden="1" x14ac:dyDescent="0.45">
      <c r="D4999" s="18"/>
      <c r="E4999" s="18"/>
      <c r="F4999" s="19"/>
      <c r="N4999" s="47"/>
    </row>
    <row r="5000" spans="4:14" s="20" customFormat="1" ht="13.5" hidden="1" x14ac:dyDescent="0.45">
      <c r="D5000" s="18"/>
      <c r="E5000" s="18"/>
      <c r="F5000" s="19"/>
      <c r="N5000" s="47"/>
    </row>
    <row r="5001" spans="4:14" s="20" customFormat="1" ht="13.5" hidden="1" x14ac:dyDescent="0.45">
      <c r="D5001" s="18"/>
      <c r="E5001" s="18"/>
      <c r="F5001" s="19"/>
      <c r="N5001" s="47"/>
    </row>
    <row r="5002" spans="4:14" s="20" customFormat="1" ht="13.5" hidden="1" x14ac:dyDescent="0.45">
      <c r="D5002" s="18"/>
      <c r="E5002" s="18"/>
      <c r="F5002" s="19"/>
      <c r="N5002" s="47"/>
    </row>
    <row r="5003" spans="4:14" s="20" customFormat="1" ht="13.5" hidden="1" x14ac:dyDescent="0.45">
      <c r="D5003" s="18"/>
      <c r="E5003" s="18"/>
      <c r="F5003" s="19"/>
      <c r="N5003" s="47"/>
    </row>
    <row r="5004" spans="4:14" s="20" customFormat="1" ht="13.5" hidden="1" x14ac:dyDescent="0.45">
      <c r="D5004" s="18"/>
      <c r="E5004" s="18"/>
      <c r="F5004" s="19"/>
      <c r="N5004" s="47"/>
    </row>
    <row r="5005" spans="4:14" s="20" customFormat="1" ht="13.5" hidden="1" x14ac:dyDescent="0.45">
      <c r="D5005" s="18"/>
      <c r="E5005" s="18"/>
      <c r="F5005" s="19"/>
      <c r="N5005" s="47"/>
    </row>
    <row r="5006" spans="4:14" s="20" customFormat="1" ht="13.5" hidden="1" x14ac:dyDescent="0.45">
      <c r="D5006" s="18"/>
      <c r="E5006" s="18"/>
      <c r="F5006" s="19"/>
      <c r="N5006" s="47"/>
    </row>
    <row r="5007" spans="4:14" s="20" customFormat="1" ht="13.5" hidden="1" x14ac:dyDescent="0.45">
      <c r="D5007" s="18"/>
      <c r="E5007" s="18"/>
      <c r="F5007" s="19"/>
      <c r="N5007" s="47"/>
    </row>
    <row r="5008" spans="4:14" s="20" customFormat="1" ht="13.5" hidden="1" x14ac:dyDescent="0.45">
      <c r="D5008" s="18"/>
      <c r="E5008" s="18"/>
      <c r="F5008" s="19"/>
      <c r="N5008" s="47"/>
    </row>
    <row r="5009" spans="4:14" s="20" customFormat="1" ht="13.5" hidden="1" x14ac:dyDescent="0.45">
      <c r="D5009" s="18"/>
      <c r="E5009" s="18"/>
      <c r="F5009" s="19"/>
      <c r="N5009" s="47"/>
    </row>
    <row r="5010" spans="4:14" s="20" customFormat="1" ht="13.5" hidden="1" x14ac:dyDescent="0.45">
      <c r="D5010" s="18"/>
      <c r="E5010" s="18"/>
      <c r="F5010" s="19"/>
      <c r="N5010" s="47"/>
    </row>
    <row r="5011" spans="4:14" s="20" customFormat="1" ht="13.5" hidden="1" x14ac:dyDescent="0.45">
      <c r="D5011" s="18"/>
      <c r="E5011" s="18"/>
      <c r="F5011" s="19"/>
      <c r="N5011" s="47"/>
    </row>
    <row r="5012" spans="4:14" s="20" customFormat="1" ht="13.5" hidden="1" x14ac:dyDescent="0.45">
      <c r="D5012" s="18"/>
      <c r="E5012" s="18"/>
      <c r="F5012" s="19"/>
      <c r="N5012" s="47"/>
    </row>
    <row r="5013" spans="4:14" s="20" customFormat="1" ht="13.5" hidden="1" x14ac:dyDescent="0.45">
      <c r="D5013" s="18"/>
      <c r="E5013" s="18"/>
      <c r="F5013" s="19"/>
      <c r="N5013" s="47"/>
    </row>
    <row r="5014" spans="4:14" s="20" customFormat="1" ht="13.5" hidden="1" x14ac:dyDescent="0.45">
      <c r="D5014" s="18"/>
      <c r="E5014" s="18"/>
      <c r="F5014" s="19"/>
      <c r="N5014" s="47"/>
    </row>
    <row r="5015" spans="4:14" s="20" customFormat="1" ht="13.5" hidden="1" x14ac:dyDescent="0.45">
      <c r="D5015" s="18"/>
      <c r="E5015" s="18"/>
      <c r="F5015" s="19"/>
      <c r="N5015" s="47"/>
    </row>
    <row r="5016" spans="4:14" s="20" customFormat="1" ht="13.5" hidden="1" x14ac:dyDescent="0.45">
      <c r="D5016" s="18"/>
      <c r="E5016" s="18"/>
      <c r="F5016" s="19"/>
      <c r="N5016" s="47"/>
    </row>
    <row r="5017" spans="4:14" s="20" customFormat="1" ht="13.5" hidden="1" x14ac:dyDescent="0.45">
      <c r="D5017" s="18"/>
      <c r="E5017" s="18"/>
      <c r="F5017" s="19"/>
      <c r="N5017" s="47"/>
    </row>
    <row r="5018" spans="4:14" s="20" customFormat="1" ht="13.5" hidden="1" x14ac:dyDescent="0.45">
      <c r="D5018" s="18"/>
      <c r="E5018" s="18"/>
      <c r="F5018" s="19"/>
      <c r="N5018" s="47"/>
    </row>
    <row r="5019" spans="4:14" s="20" customFormat="1" ht="13.5" hidden="1" x14ac:dyDescent="0.45">
      <c r="D5019" s="18"/>
      <c r="E5019" s="18"/>
      <c r="F5019" s="19"/>
      <c r="N5019" s="47"/>
    </row>
    <row r="5020" spans="4:14" s="20" customFormat="1" ht="13.5" hidden="1" x14ac:dyDescent="0.45">
      <c r="D5020" s="18"/>
      <c r="E5020" s="18"/>
      <c r="F5020" s="19"/>
      <c r="N5020" s="47"/>
    </row>
    <row r="5021" spans="4:14" s="20" customFormat="1" ht="13.5" hidden="1" x14ac:dyDescent="0.45">
      <c r="D5021" s="18"/>
      <c r="E5021" s="18"/>
      <c r="F5021" s="19"/>
      <c r="N5021" s="47"/>
    </row>
    <row r="5022" spans="4:14" s="20" customFormat="1" ht="13.5" hidden="1" x14ac:dyDescent="0.45">
      <c r="D5022" s="18"/>
      <c r="E5022" s="18"/>
      <c r="F5022" s="19"/>
      <c r="N5022" s="47"/>
    </row>
    <row r="5023" spans="4:14" s="20" customFormat="1" ht="13.5" hidden="1" x14ac:dyDescent="0.45">
      <c r="D5023" s="18"/>
      <c r="E5023" s="18"/>
      <c r="F5023" s="19"/>
      <c r="N5023" s="47"/>
    </row>
    <row r="5024" spans="4:14" s="20" customFormat="1" ht="13.5" hidden="1" x14ac:dyDescent="0.45">
      <c r="D5024" s="18"/>
      <c r="E5024" s="18"/>
      <c r="F5024" s="19"/>
      <c r="N5024" s="47"/>
    </row>
    <row r="5025" spans="4:14" s="20" customFormat="1" ht="13.5" hidden="1" x14ac:dyDescent="0.45">
      <c r="D5025" s="18"/>
      <c r="E5025" s="18"/>
      <c r="F5025" s="19"/>
      <c r="N5025" s="47"/>
    </row>
    <row r="5026" spans="4:14" s="20" customFormat="1" ht="13.5" hidden="1" x14ac:dyDescent="0.45">
      <c r="D5026" s="18"/>
      <c r="E5026" s="18"/>
      <c r="F5026" s="19"/>
      <c r="N5026" s="47"/>
    </row>
    <row r="5027" spans="4:14" s="20" customFormat="1" ht="13.5" hidden="1" x14ac:dyDescent="0.45">
      <c r="D5027" s="18"/>
      <c r="E5027" s="18"/>
      <c r="F5027" s="19"/>
      <c r="N5027" s="47"/>
    </row>
    <row r="5028" spans="4:14" s="20" customFormat="1" ht="13.5" hidden="1" x14ac:dyDescent="0.45">
      <c r="D5028" s="18"/>
      <c r="E5028" s="18"/>
      <c r="F5028" s="19"/>
      <c r="N5028" s="47"/>
    </row>
    <row r="5029" spans="4:14" s="20" customFormat="1" ht="13.5" hidden="1" x14ac:dyDescent="0.45">
      <c r="D5029" s="18"/>
      <c r="E5029" s="18"/>
      <c r="F5029" s="19"/>
      <c r="N5029" s="47"/>
    </row>
    <row r="5030" spans="4:14" s="20" customFormat="1" ht="13.5" hidden="1" x14ac:dyDescent="0.45">
      <c r="D5030" s="18"/>
      <c r="E5030" s="18"/>
      <c r="F5030" s="19"/>
      <c r="N5030" s="47"/>
    </row>
    <row r="5031" spans="4:14" s="20" customFormat="1" ht="13.5" hidden="1" x14ac:dyDescent="0.45">
      <c r="D5031" s="18"/>
      <c r="E5031" s="18"/>
      <c r="F5031" s="19"/>
      <c r="N5031" s="47"/>
    </row>
    <row r="5032" spans="4:14" s="20" customFormat="1" ht="13.5" hidden="1" x14ac:dyDescent="0.45">
      <c r="D5032" s="18"/>
      <c r="E5032" s="18"/>
      <c r="F5032" s="19"/>
      <c r="N5032" s="47"/>
    </row>
    <row r="5033" spans="4:14" s="20" customFormat="1" ht="13.5" hidden="1" x14ac:dyDescent="0.45">
      <c r="D5033" s="18"/>
      <c r="E5033" s="18"/>
      <c r="F5033" s="19"/>
      <c r="N5033" s="47"/>
    </row>
    <row r="5034" spans="4:14" s="20" customFormat="1" ht="13.5" hidden="1" x14ac:dyDescent="0.45">
      <c r="D5034" s="18"/>
      <c r="E5034" s="18"/>
      <c r="F5034" s="19"/>
      <c r="N5034" s="47"/>
    </row>
    <row r="5035" spans="4:14" s="20" customFormat="1" ht="13.5" hidden="1" x14ac:dyDescent="0.45">
      <c r="D5035" s="18"/>
      <c r="E5035" s="18"/>
      <c r="F5035" s="19"/>
      <c r="N5035" s="47"/>
    </row>
    <row r="5036" spans="4:14" s="20" customFormat="1" ht="13.5" hidden="1" x14ac:dyDescent="0.45">
      <c r="D5036" s="18"/>
      <c r="E5036" s="18"/>
      <c r="F5036" s="19"/>
      <c r="N5036" s="47"/>
    </row>
    <row r="5037" spans="4:14" s="20" customFormat="1" ht="13.5" hidden="1" x14ac:dyDescent="0.45">
      <c r="D5037" s="18"/>
      <c r="E5037" s="18"/>
      <c r="F5037" s="19"/>
      <c r="N5037" s="47"/>
    </row>
    <row r="5038" spans="4:14" s="20" customFormat="1" ht="13.5" hidden="1" x14ac:dyDescent="0.45">
      <c r="D5038" s="18"/>
      <c r="E5038" s="18"/>
      <c r="F5038" s="19"/>
      <c r="N5038" s="47"/>
    </row>
    <row r="5039" spans="4:14" s="20" customFormat="1" ht="13.5" hidden="1" x14ac:dyDescent="0.45">
      <c r="D5039" s="18"/>
      <c r="E5039" s="18"/>
      <c r="F5039" s="19"/>
      <c r="N5039" s="47"/>
    </row>
    <row r="5040" spans="4:14" s="20" customFormat="1" ht="13.5" hidden="1" x14ac:dyDescent="0.45">
      <c r="D5040" s="18"/>
      <c r="E5040" s="18"/>
      <c r="F5040" s="19"/>
      <c r="N5040" s="47"/>
    </row>
    <row r="5041" spans="4:14" s="20" customFormat="1" ht="13.5" hidden="1" x14ac:dyDescent="0.45">
      <c r="D5041" s="18"/>
      <c r="E5041" s="18"/>
      <c r="F5041" s="19"/>
      <c r="N5041" s="47"/>
    </row>
    <row r="5042" spans="4:14" s="20" customFormat="1" ht="13.5" hidden="1" x14ac:dyDescent="0.45">
      <c r="D5042" s="18"/>
      <c r="E5042" s="18"/>
      <c r="F5042" s="19"/>
      <c r="N5042" s="47"/>
    </row>
    <row r="5043" spans="4:14" s="20" customFormat="1" ht="13.5" hidden="1" x14ac:dyDescent="0.45">
      <c r="D5043" s="18"/>
      <c r="E5043" s="18"/>
      <c r="F5043" s="19"/>
      <c r="N5043" s="47"/>
    </row>
    <row r="5044" spans="4:14" s="20" customFormat="1" ht="13.5" hidden="1" x14ac:dyDescent="0.45">
      <c r="D5044" s="18"/>
      <c r="E5044" s="18"/>
      <c r="F5044" s="19"/>
      <c r="N5044" s="47"/>
    </row>
    <row r="5045" spans="4:14" s="20" customFormat="1" ht="13.5" hidden="1" x14ac:dyDescent="0.45">
      <c r="D5045" s="18"/>
      <c r="E5045" s="18"/>
      <c r="F5045" s="19"/>
      <c r="N5045" s="47"/>
    </row>
    <row r="5046" spans="4:14" s="20" customFormat="1" ht="13.5" hidden="1" x14ac:dyDescent="0.45">
      <c r="D5046" s="18"/>
      <c r="E5046" s="18"/>
      <c r="F5046" s="19"/>
      <c r="N5046" s="47"/>
    </row>
    <row r="5047" spans="4:14" s="20" customFormat="1" ht="13.5" hidden="1" x14ac:dyDescent="0.45">
      <c r="D5047" s="18"/>
      <c r="E5047" s="18"/>
      <c r="F5047" s="19"/>
      <c r="N5047" s="47"/>
    </row>
    <row r="5048" spans="4:14" s="20" customFormat="1" ht="13.5" hidden="1" x14ac:dyDescent="0.45">
      <c r="D5048" s="18"/>
      <c r="E5048" s="18"/>
      <c r="F5048" s="19"/>
      <c r="N5048" s="47"/>
    </row>
    <row r="5049" spans="4:14" s="20" customFormat="1" ht="13.5" hidden="1" x14ac:dyDescent="0.45">
      <c r="D5049" s="18"/>
      <c r="E5049" s="18"/>
      <c r="F5049" s="19"/>
      <c r="N5049" s="47"/>
    </row>
    <row r="5050" spans="4:14" s="20" customFormat="1" ht="13.5" hidden="1" x14ac:dyDescent="0.45">
      <c r="D5050" s="18"/>
      <c r="E5050" s="18"/>
      <c r="F5050" s="19"/>
      <c r="N5050" s="47"/>
    </row>
    <row r="5051" spans="4:14" s="20" customFormat="1" ht="13.5" hidden="1" x14ac:dyDescent="0.45">
      <c r="D5051" s="18"/>
      <c r="E5051" s="18"/>
      <c r="F5051" s="19"/>
      <c r="N5051" s="47"/>
    </row>
    <row r="5052" spans="4:14" s="20" customFormat="1" ht="13.5" hidden="1" x14ac:dyDescent="0.45">
      <c r="D5052" s="18"/>
      <c r="E5052" s="18"/>
      <c r="F5052" s="19"/>
      <c r="N5052" s="47"/>
    </row>
    <row r="5053" spans="4:14" s="20" customFormat="1" ht="13.5" hidden="1" x14ac:dyDescent="0.45">
      <c r="D5053" s="18"/>
      <c r="E5053" s="18"/>
      <c r="F5053" s="19"/>
      <c r="N5053" s="47"/>
    </row>
    <row r="5054" spans="4:14" s="20" customFormat="1" ht="13.5" hidden="1" x14ac:dyDescent="0.45">
      <c r="D5054" s="18"/>
      <c r="E5054" s="18"/>
      <c r="F5054" s="19"/>
      <c r="N5054" s="47"/>
    </row>
    <row r="5055" spans="4:14" s="20" customFormat="1" ht="13.5" hidden="1" x14ac:dyDescent="0.45">
      <c r="D5055" s="18"/>
      <c r="E5055" s="18"/>
      <c r="F5055" s="19"/>
      <c r="N5055" s="47"/>
    </row>
    <row r="5056" spans="4:14" s="20" customFormat="1" ht="13.5" hidden="1" x14ac:dyDescent="0.45">
      <c r="D5056" s="18"/>
      <c r="E5056" s="18"/>
      <c r="F5056" s="19"/>
      <c r="N5056" s="47"/>
    </row>
    <row r="5057" spans="4:14" s="20" customFormat="1" ht="13.5" hidden="1" x14ac:dyDescent="0.45">
      <c r="D5057" s="18"/>
      <c r="E5057" s="18"/>
      <c r="F5057" s="19"/>
      <c r="N5057" s="47"/>
    </row>
    <row r="5058" spans="4:14" s="20" customFormat="1" ht="13.5" hidden="1" x14ac:dyDescent="0.45">
      <c r="D5058" s="18"/>
      <c r="E5058" s="18"/>
      <c r="F5058" s="19"/>
      <c r="N5058" s="47"/>
    </row>
    <row r="5059" spans="4:14" s="20" customFormat="1" ht="13.5" hidden="1" x14ac:dyDescent="0.45">
      <c r="D5059" s="18"/>
      <c r="E5059" s="18"/>
      <c r="F5059" s="19"/>
      <c r="N5059" s="47"/>
    </row>
    <row r="5060" spans="4:14" s="20" customFormat="1" ht="13.5" hidden="1" x14ac:dyDescent="0.45">
      <c r="D5060" s="18"/>
      <c r="E5060" s="18"/>
      <c r="F5060" s="19"/>
      <c r="N5060" s="47"/>
    </row>
    <row r="5061" spans="4:14" s="20" customFormat="1" ht="13.5" hidden="1" x14ac:dyDescent="0.45">
      <c r="D5061" s="18"/>
      <c r="E5061" s="18"/>
      <c r="F5061" s="19"/>
      <c r="N5061" s="47"/>
    </row>
    <row r="5062" spans="4:14" s="20" customFormat="1" ht="13.5" hidden="1" x14ac:dyDescent="0.45">
      <c r="D5062" s="18"/>
      <c r="E5062" s="18"/>
      <c r="F5062" s="19"/>
      <c r="N5062" s="47"/>
    </row>
    <row r="5063" spans="4:14" s="20" customFormat="1" ht="13.5" hidden="1" x14ac:dyDescent="0.45">
      <c r="D5063" s="18"/>
      <c r="E5063" s="18"/>
      <c r="F5063" s="19"/>
      <c r="N5063" s="47"/>
    </row>
    <row r="5064" spans="4:14" s="20" customFormat="1" ht="13.5" hidden="1" x14ac:dyDescent="0.45">
      <c r="D5064" s="18"/>
      <c r="E5064" s="18"/>
      <c r="F5064" s="19"/>
      <c r="N5064" s="47"/>
    </row>
    <row r="5065" spans="4:14" s="20" customFormat="1" ht="13.5" hidden="1" x14ac:dyDescent="0.45">
      <c r="D5065" s="18"/>
      <c r="E5065" s="18"/>
      <c r="F5065" s="19"/>
      <c r="N5065" s="47"/>
    </row>
    <row r="5066" spans="4:14" s="20" customFormat="1" ht="13.5" hidden="1" x14ac:dyDescent="0.45">
      <c r="D5066" s="18"/>
      <c r="E5066" s="18"/>
      <c r="F5066" s="19"/>
      <c r="N5066" s="47"/>
    </row>
    <row r="5067" spans="4:14" s="20" customFormat="1" ht="13.5" hidden="1" x14ac:dyDescent="0.45">
      <c r="D5067" s="18"/>
      <c r="E5067" s="18"/>
      <c r="F5067" s="19"/>
      <c r="N5067" s="47"/>
    </row>
    <row r="5068" spans="4:14" s="20" customFormat="1" ht="13.5" hidden="1" x14ac:dyDescent="0.45">
      <c r="D5068" s="18"/>
      <c r="E5068" s="18"/>
      <c r="F5068" s="19"/>
      <c r="N5068" s="47"/>
    </row>
    <row r="5069" spans="4:14" s="20" customFormat="1" ht="13.5" hidden="1" x14ac:dyDescent="0.45">
      <c r="D5069" s="18"/>
      <c r="E5069" s="18"/>
      <c r="F5069" s="19"/>
      <c r="N5069" s="47"/>
    </row>
    <row r="5070" spans="4:14" s="20" customFormat="1" ht="13.5" hidden="1" x14ac:dyDescent="0.45">
      <c r="D5070" s="18"/>
      <c r="E5070" s="18"/>
      <c r="F5070" s="19"/>
      <c r="N5070" s="47"/>
    </row>
    <row r="5071" spans="4:14" s="20" customFormat="1" ht="13.5" hidden="1" x14ac:dyDescent="0.45">
      <c r="D5071" s="18"/>
      <c r="E5071" s="18"/>
      <c r="F5071" s="19"/>
      <c r="N5071" s="47"/>
    </row>
    <row r="5072" spans="4:14" s="20" customFormat="1" ht="13.5" hidden="1" x14ac:dyDescent="0.45">
      <c r="D5072" s="18"/>
      <c r="E5072" s="18"/>
      <c r="F5072" s="19"/>
      <c r="N5072" s="47"/>
    </row>
    <row r="5073" spans="4:14" s="20" customFormat="1" ht="13.5" hidden="1" x14ac:dyDescent="0.45">
      <c r="D5073" s="18"/>
      <c r="E5073" s="18"/>
      <c r="F5073" s="19"/>
      <c r="N5073" s="47"/>
    </row>
    <row r="5074" spans="4:14" s="20" customFormat="1" ht="13.5" hidden="1" x14ac:dyDescent="0.45">
      <c r="D5074" s="18"/>
      <c r="E5074" s="18"/>
      <c r="F5074" s="19"/>
      <c r="N5074" s="47"/>
    </row>
    <row r="5075" spans="4:14" s="20" customFormat="1" ht="13.5" hidden="1" x14ac:dyDescent="0.45">
      <c r="D5075" s="18"/>
      <c r="E5075" s="18"/>
      <c r="F5075" s="19"/>
      <c r="N5075" s="47"/>
    </row>
    <row r="5076" spans="4:14" s="20" customFormat="1" ht="13.5" hidden="1" x14ac:dyDescent="0.45">
      <c r="D5076" s="18"/>
      <c r="E5076" s="18"/>
      <c r="F5076" s="19"/>
      <c r="N5076" s="47"/>
    </row>
    <row r="5077" spans="4:14" s="20" customFormat="1" ht="13.5" hidden="1" x14ac:dyDescent="0.45">
      <c r="D5077" s="18"/>
      <c r="E5077" s="18"/>
      <c r="F5077" s="19"/>
      <c r="N5077" s="47"/>
    </row>
    <row r="5078" spans="4:14" s="20" customFormat="1" ht="13.5" hidden="1" x14ac:dyDescent="0.45">
      <c r="D5078" s="18"/>
      <c r="E5078" s="18"/>
      <c r="F5078" s="19"/>
      <c r="N5078" s="47"/>
    </row>
    <row r="5079" spans="4:14" s="20" customFormat="1" ht="13.5" hidden="1" x14ac:dyDescent="0.45">
      <c r="D5079" s="18"/>
      <c r="E5079" s="18"/>
      <c r="F5079" s="19"/>
      <c r="N5079" s="47"/>
    </row>
    <row r="5080" spans="4:14" s="20" customFormat="1" ht="13.5" hidden="1" x14ac:dyDescent="0.45">
      <c r="D5080" s="18"/>
      <c r="E5080" s="18"/>
      <c r="F5080" s="19"/>
      <c r="N5080" s="47"/>
    </row>
    <row r="5081" spans="4:14" s="20" customFormat="1" ht="13.5" hidden="1" x14ac:dyDescent="0.45">
      <c r="D5081" s="18"/>
      <c r="E5081" s="18"/>
      <c r="F5081" s="19"/>
      <c r="N5081" s="47"/>
    </row>
    <row r="5082" spans="4:14" s="20" customFormat="1" ht="13.5" hidden="1" x14ac:dyDescent="0.45">
      <c r="D5082" s="18"/>
      <c r="E5082" s="18"/>
      <c r="F5082" s="19"/>
      <c r="N5082" s="47"/>
    </row>
    <row r="5083" spans="4:14" s="20" customFormat="1" ht="13.5" hidden="1" x14ac:dyDescent="0.45">
      <c r="D5083" s="18"/>
      <c r="E5083" s="18"/>
      <c r="F5083" s="19"/>
      <c r="N5083" s="47"/>
    </row>
    <row r="5084" spans="4:14" s="20" customFormat="1" ht="13.5" hidden="1" x14ac:dyDescent="0.45">
      <c r="D5084" s="18"/>
      <c r="E5084" s="18"/>
      <c r="F5084" s="19"/>
      <c r="N5084" s="47"/>
    </row>
    <row r="5085" spans="4:14" s="20" customFormat="1" ht="13.5" hidden="1" x14ac:dyDescent="0.45">
      <c r="D5085" s="18"/>
      <c r="E5085" s="18"/>
      <c r="F5085" s="19"/>
      <c r="N5085" s="47"/>
    </row>
    <row r="5086" spans="4:14" s="20" customFormat="1" ht="13.5" hidden="1" x14ac:dyDescent="0.45">
      <c r="D5086" s="18"/>
      <c r="E5086" s="18"/>
      <c r="F5086" s="19"/>
      <c r="N5086" s="47"/>
    </row>
    <row r="5087" spans="4:14" s="20" customFormat="1" ht="13.5" hidden="1" x14ac:dyDescent="0.45">
      <c r="D5087" s="18"/>
      <c r="E5087" s="18"/>
      <c r="F5087" s="19"/>
      <c r="N5087" s="47"/>
    </row>
    <row r="5088" spans="4:14" s="20" customFormat="1" ht="13.5" hidden="1" x14ac:dyDescent="0.45">
      <c r="D5088" s="18"/>
      <c r="E5088" s="18"/>
      <c r="F5088" s="19"/>
      <c r="N5088" s="47"/>
    </row>
    <row r="5089" spans="4:14" s="20" customFormat="1" ht="13.5" hidden="1" x14ac:dyDescent="0.45">
      <c r="D5089" s="18"/>
      <c r="E5089" s="18"/>
      <c r="F5089" s="19"/>
      <c r="N5089" s="47"/>
    </row>
    <row r="5090" spans="4:14" s="20" customFormat="1" ht="13.5" hidden="1" x14ac:dyDescent="0.45">
      <c r="D5090" s="18"/>
      <c r="E5090" s="18"/>
      <c r="F5090" s="19"/>
      <c r="N5090" s="47"/>
    </row>
    <row r="5091" spans="4:14" s="20" customFormat="1" ht="13.5" hidden="1" x14ac:dyDescent="0.45">
      <c r="D5091" s="18"/>
      <c r="E5091" s="18"/>
      <c r="F5091" s="19"/>
      <c r="N5091" s="47"/>
    </row>
    <row r="5092" spans="4:14" s="20" customFormat="1" ht="13.5" hidden="1" x14ac:dyDescent="0.45">
      <c r="D5092" s="18"/>
      <c r="E5092" s="18"/>
      <c r="F5092" s="19"/>
      <c r="N5092" s="47"/>
    </row>
    <row r="5093" spans="4:14" s="20" customFormat="1" ht="13.5" hidden="1" x14ac:dyDescent="0.45">
      <c r="D5093" s="18"/>
      <c r="E5093" s="18"/>
      <c r="F5093" s="19"/>
      <c r="N5093" s="47"/>
    </row>
    <row r="5094" spans="4:14" s="20" customFormat="1" ht="13.5" hidden="1" x14ac:dyDescent="0.45">
      <c r="D5094" s="18"/>
      <c r="E5094" s="18"/>
      <c r="F5094" s="19"/>
      <c r="N5094" s="47"/>
    </row>
    <row r="5095" spans="4:14" s="20" customFormat="1" ht="13.5" hidden="1" x14ac:dyDescent="0.45">
      <c r="D5095" s="18"/>
      <c r="E5095" s="18"/>
      <c r="F5095" s="19"/>
      <c r="N5095" s="47"/>
    </row>
    <row r="5096" spans="4:14" s="20" customFormat="1" ht="13.5" hidden="1" x14ac:dyDescent="0.45">
      <c r="D5096" s="18"/>
      <c r="E5096" s="18"/>
      <c r="F5096" s="19"/>
      <c r="N5096" s="47"/>
    </row>
    <row r="5097" spans="4:14" s="20" customFormat="1" ht="13.5" hidden="1" x14ac:dyDescent="0.45">
      <c r="D5097" s="18"/>
      <c r="E5097" s="18"/>
      <c r="F5097" s="19"/>
      <c r="N5097" s="47"/>
    </row>
    <row r="5098" spans="4:14" s="20" customFormat="1" ht="13.5" hidden="1" x14ac:dyDescent="0.45">
      <c r="D5098" s="18"/>
      <c r="E5098" s="18"/>
      <c r="F5098" s="19"/>
      <c r="N5098" s="47"/>
    </row>
    <row r="5099" spans="4:14" s="20" customFormat="1" ht="13.5" hidden="1" x14ac:dyDescent="0.45">
      <c r="D5099" s="18"/>
      <c r="E5099" s="18"/>
      <c r="F5099" s="19"/>
      <c r="N5099" s="47"/>
    </row>
    <row r="5100" spans="4:14" s="20" customFormat="1" ht="13.5" hidden="1" x14ac:dyDescent="0.45">
      <c r="D5100" s="18"/>
      <c r="E5100" s="18"/>
      <c r="F5100" s="19"/>
      <c r="N5100" s="47"/>
    </row>
    <row r="5101" spans="4:14" s="20" customFormat="1" ht="13.5" hidden="1" x14ac:dyDescent="0.45">
      <c r="D5101" s="18"/>
      <c r="E5101" s="18"/>
      <c r="F5101" s="19"/>
      <c r="N5101" s="47"/>
    </row>
    <row r="5102" spans="4:14" s="20" customFormat="1" ht="13.5" hidden="1" x14ac:dyDescent="0.45">
      <c r="D5102" s="18"/>
      <c r="E5102" s="18"/>
      <c r="F5102" s="19"/>
      <c r="N5102" s="47"/>
    </row>
    <row r="5103" spans="4:14" s="20" customFormat="1" ht="13.5" hidden="1" x14ac:dyDescent="0.45">
      <c r="D5103" s="18"/>
      <c r="E5103" s="18"/>
      <c r="F5103" s="19"/>
      <c r="N5103" s="47"/>
    </row>
    <row r="5104" spans="4:14" s="20" customFormat="1" ht="13.5" hidden="1" x14ac:dyDescent="0.45">
      <c r="D5104" s="18"/>
      <c r="E5104" s="18"/>
      <c r="F5104" s="19"/>
      <c r="N5104" s="47"/>
    </row>
    <row r="5105" spans="4:14" s="20" customFormat="1" ht="13.5" hidden="1" x14ac:dyDescent="0.45">
      <c r="D5105" s="18"/>
      <c r="E5105" s="18"/>
      <c r="F5105" s="19"/>
      <c r="N5105" s="47"/>
    </row>
    <row r="5106" spans="4:14" s="20" customFormat="1" ht="13.5" hidden="1" x14ac:dyDescent="0.45">
      <c r="D5106" s="18"/>
      <c r="E5106" s="18"/>
      <c r="F5106" s="19"/>
      <c r="N5106" s="47"/>
    </row>
    <row r="5107" spans="4:14" s="20" customFormat="1" ht="13.5" hidden="1" x14ac:dyDescent="0.45">
      <c r="D5107" s="18"/>
      <c r="E5107" s="18"/>
      <c r="F5107" s="19"/>
      <c r="N5107" s="47"/>
    </row>
    <row r="5108" spans="4:14" s="20" customFormat="1" ht="13.5" hidden="1" x14ac:dyDescent="0.45">
      <c r="D5108" s="18"/>
      <c r="E5108" s="18"/>
      <c r="F5108" s="19"/>
      <c r="N5108" s="47"/>
    </row>
    <row r="5109" spans="4:14" s="20" customFormat="1" ht="13.5" hidden="1" x14ac:dyDescent="0.45">
      <c r="D5109" s="18"/>
      <c r="E5109" s="18"/>
      <c r="F5109" s="19"/>
      <c r="N5109" s="47"/>
    </row>
    <row r="5110" spans="4:14" s="20" customFormat="1" ht="13.5" hidden="1" x14ac:dyDescent="0.45">
      <c r="D5110" s="18"/>
      <c r="E5110" s="18"/>
      <c r="F5110" s="19"/>
      <c r="N5110" s="47"/>
    </row>
    <row r="5111" spans="4:14" s="20" customFormat="1" ht="13.5" hidden="1" x14ac:dyDescent="0.45">
      <c r="D5111" s="18"/>
      <c r="E5111" s="18"/>
      <c r="F5111" s="19"/>
      <c r="N5111" s="47"/>
    </row>
    <row r="5112" spans="4:14" s="20" customFormat="1" ht="13.5" hidden="1" x14ac:dyDescent="0.45">
      <c r="D5112" s="18"/>
      <c r="E5112" s="18"/>
      <c r="F5112" s="19"/>
      <c r="N5112" s="47"/>
    </row>
    <row r="5113" spans="4:14" s="20" customFormat="1" ht="13.5" hidden="1" x14ac:dyDescent="0.45">
      <c r="D5113" s="18"/>
      <c r="E5113" s="18"/>
      <c r="F5113" s="19"/>
      <c r="N5113" s="47"/>
    </row>
    <row r="5114" spans="4:14" s="20" customFormat="1" ht="13.5" hidden="1" x14ac:dyDescent="0.45">
      <c r="D5114" s="18"/>
      <c r="E5114" s="18"/>
      <c r="F5114" s="19"/>
      <c r="N5114" s="47"/>
    </row>
    <row r="5115" spans="4:14" s="20" customFormat="1" ht="13.5" hidden="1" x14ac:dyDescent="0.45">
      <c r="D5115" s="18"/>
      <c r="E5115" s="18"/>
      <c r="F5115" s="19"/>
      <c r="N5115" s="47"/>
    </row>
    <row r="5116" spans="4:14" s="20" customFormat="1" ht="13.5" hidden="1" x14ac:dyDescent="0.45">
      <c r="D5116" s="18"/>
      <c r="E5116" s="18"/>
      <c r="F5116" s="19"/>
      <c r="N5116" s="47"/>
    </row>
    <row r="5117" spans="4:14" s="20" customFormat="1" ht="13.5" hidden="1" x14ac:dyDescent="0.45">
      <c r="D5117" s="18"/>
      <c r="E5117" s="18"/>
      <c r="F5117" s="19"/>
      <c r="N5117" s="47"/>
    </row>
    <row r="5118" spans="4:14" s="20" customFormat="1" ht="13.5" hidden="1" x14ac:dyDescent="0.45">
      <c r="D5118" s="18"/>
      <c r="E5118" s="18"/>
      <c r="F5118" s="19"/>
      <c r="N5118" s="47"/>
    </row>
    <row r="5119" spans="4:14" s="20" customFormat="1" ht="13.5" hidden="1" x14ac:dyDescent="0.45">
      <c r="D5119" s="18"/>
      <c r="E5119" s="18"/>
      <c r="F5119" s="19"/>
      <c r="N5119" s="47"/>
    </row>
    <row r="5120" spans="4:14" s="20" customFormat="1" ht="13.5" hidden="1" x14ac:dyDescent="0.45">
      <c r="D5120" s="18"/>
      <c r="E5120" s="18"/>
      <c r="F5120" s="19"/>
      <c r="N5120" s="47"/>
    </row>
    <row r="5121" spans="4:14" s="20" customFormat="1" ht="13.5" hidden="1" x14ac:dyDescent="0.45">
      <c r="D5121" s="18"/>
      <c r="E5121" s="18"/>
      <c r="F5121" s="19"/>
      <c r="N5121" s="47"/>
    </row>
    <row r="5122" spans="4:14" s="20" customFormat="1" ht="13.5" hidden="1" x14ac:dyDescent="0.45">
      <c r="D5122" s="18"/>
      <c r="E5122" s="18"/>
      <c r="F5122" s="19"/>
      <c r="N5122" s="47"/>
    </row>
    <row r="5123" spans="4:14" s="20" customFormat="1" ht="13.5" hidden="1" x14ac:dyDescent="0.45">
      <c r="D5123" s="18"/>
      <c r="E5123" s="18"/>
      <c r="F5123" s="19"/>
      <c r="N5123" s="47"/>
    </row>
    <row r="5124" spans="4:14" s="20" customFormat="1" ht="13.5" hidden="1" x14ac:dyDescent="0.45">
      <c r="D5124" s="18"/>
      <c r="E5124" s="18"/>
      <c r="F5124" s="19"/>
      <c r="N5124" s="47"/>
    </row>
    <row r="5125" spans="4:14" s="20" customFormat="1" ht="13.5" hidden="1" x14ac:dyDescent="0.45">
      <c r="D5125" s="18"/>
      <c r="E5125" s="18"/>
      <c r="F5125" s="19"/>
      <c r="N5125" s="47"/>
    </row>
    <row r="5126" spans="4:14" s="20" customFormat="1" ht="13.5" hidden="1" x14ac:dyDescent="0.45">
      <c r="D5126" s="18"/>
      <c r="E5126" s="18"/>
      <c r="F5126" s="19"/>
      <c r="N5126" s="47"/>
    </row>
    <row r="5127" spans="4:14" s="20" customFormat="1" ht="13.5" hidden="1" x14ac:dyDescent="0.45">
      <c r="D5127" s="18"/>
      <c r="E5127" s="18"/>
      <c r="F5127" s="19"/>
      <c r="N5127" s="47"/>
    </row>
    <row r="5128" spans="4:14" s="20" customFormat="1" ht="13.5" hidden="1" x14ac:dyDescent="0.45">
      <c r="D5128" s="18"/>
      <c r="E5128" s="18"/>
      <c r="F5128" s="19"/>
      <c r="N5128" s="47"/>
    </row>
    <row r="5129" spans="4:14" s="20" customFormat="1" ht="13.5" hidden="1" x14ac:dyDescent="0.45">
      <c r="D5129" s="18"/>
      <c r="E5129" s="18"/>
      <c r="F5129" s="19"/>
      <c r="N5129" s="47"/>
    </row>
    <row r="5130" spans="4:14" s="20" customFormat="1" ht="13.5" hidden="1" x14ac:dyDescent="0.45">
      <c r="D5130" s="18"/>
      <c r="E5130" s="18"/>
      <c r="F5130" s="19"/>
      <c r="N5130" s="47"/>
    </row>
    <row r="5131" spans="4:14" s="20" customFormat="1" ht="13.5" hidden="1" x14ac:dyDescent="0.45">
      <c r="D5131" s="18"/>
      <c r="E5131" s="18"/>
      <c r="F5131" s="19"/>
      <c r="N5131" s="47"/>
    </row>
    <row r="5132" spans="4:14" s="20" customFormat="1" ht="13.5" hidden="1" x14ac:dyDescent="0.45">
      <c r="D5132" s="18"/>
      <c r="E5132" s="18"/>
      <c r="F5132" s="19"/>
      <c r="N5132" s="47"/>
    </row>
    <row r="5133" spans="4:14" s="20" customFormat="1" ht="13.5" hidden="1" x14ac:dyDescent="0.45">
      <c r="D5133" s="18"/>
      <c r="E5133" s="18"/>
      <c r="F5133" s="19"/>
      <c r="N5133" s="47"/>
    </row>
    <row r="5134" spans="4:14" s="20" customFormat="1" ht="13.5" hidden="1" x14ac:dyDescent="0.45">
      <c r="D5134" s="18"/>
      <c r="E5134" s="18"/>
      <c r="F5134" s="19"/>
      <c r="N5134" s="47"/>
    </row>
    <row r="5135" spans="4:14" s="20" customFormat="1" ht="13.5" hidden="1" x14ac:dyDescent="0.45">
      <c r="D5135" s="18"/>
      <c r="E5135" s="18"/>
      <c r="F5135" s="19"/>
      <c r="N5135" s="47"/>
    </row>
    <row r="5136" spans="4:14" s="20" customFormat="1" ht="13.5" hidden="1" x14ac:dyDescent="0.45">
      <c r="D5136" s="18"/>
      <c r="E5136" s="18"/>
      <c r="F5136" s="19"/>
      <c r="N5136" s="47"/>
    </row>
    <row r="5137" spans="4:14" s="20" customFormat="1" ht="13.5" hidden="1" x14ac:dyDescent="0.45">
      <c r="D5137" s="18"/>
      <c r="E5137" s="18"/>
      <c r="F5137" s="19"/>
      <c r="N5137" s="47"/>
    </row>
    <row r="5138" spans="4:14" s="20" customFormat="1" ht="13.5" hidden="1" x14ac:dyDescent="0.45">
      <c r="D5138" s="18"/>
      <c r="E5138" s="18"/>
      <c r="F5138" s="19"/>
      <c r="N5138" s="47"/>
    </row>
    <row r="5139" spans="4:14" s="20" customFormat="1" ht="13.5" hidden="1" x14ac:dyDescent="0.45">
      <c r="D5139" s="18"/>
      <c r="E5139" s="18"/>
      <c r="F5139" s="19"/>
      <c r="N5139" s="47"/>
    </row>
    <row r="5140" spans="4:14" s="20" customFormat="1" ht="13.5" hidden="1" x14ac:dyDescent="0.45">
      <c r="D5140" s="18"/>
      <c r="E5140" s="18"/>
      <c r="F5140" s="19"/>
      <c r="N5140" s="47"/>
    </row>
    <row r="5141" spans="4:14" s="20" customFormat="1" ht="13.5" hidden="1" x14ac:dyDescent="0.45">
      <c r="D5141" s="18"/>
      <c r="E5141" s="18"/>
      <c r="F5141" s="19"/>
      <c r="N5141" s="47"/>
    </row>
    <row r="5142" spans="4:14" s="20" customFormat="1" ht="13.5" hidden="1" x14ac:dyDescent="0.45">
      <c r="D5142" s="18"/>
      <c r="E5142" s="18"/>
      <c r="F5142" s="19"/>
      <c r="N5142" s="47"/>
    </row>
    <row r="5143" spans="4:14" s="20" customFormat="1" ht="13.5" hidden="1" x14ac:dyDescent="0.45">
      <c r="D5143" s="18"/>
      <c r="E5143" s="18"/>
      <c r="F5143" s="19"/>
      <c r="N5143" s="47"/>
    </row>
    <row r="5144" spans="4:14" s="20" customFormat="1" ht="13.5" hidden="1" x14ac:dyDescent="0.45">
      <c r="D5144" s="18"/>
      <c r="E5144" s="18"/>
      <c r="F5144" s="19"/>
      <c r="N5144" s="47"/>
    </row>
    <row r="5145" spans="4:14" s="20" customFormat="1" ht="13.5" hidden="1" x14ac:dyDescent="0.45">
      <c r="D5145" s="18"/>
      <c r="E5145" s="18"/>
      <c r="F5145" s="19"/>
      <c r="N5145" s="47"/>
    </row>
    <row r="5146" spans="4:14" s="20" customFormat="1" ht="13.5" hidden="1" x14ac:dyDescent="0.45">
      <c r="D5146" s="18"/>
      <c r="E5146" s="18"/>
      <c r="F5146" s="19"/>
      <c r="N5146" s="47"/>
    </row>
    <row r="5147" spans="4:14" s="20" customFormat="1" ht="13.5" hidden="1" x14ac:dyDescent="0.45">
      <c r="D5147" s="18"/>
      <c r="E5147" s="18"/>
      <c r="F5147" s="19"/>
      <c r="N5147" s="47"/>
    </row>
    <row r="5148" spans="4:14" s="20" customFormat="1" ht="13.5" hidden="1" x14ac:dyDescent="0.45">
      <c r="D5148" s="18"/>
      <c r="E5148" s="18"/>
      <c r="F5148" s="19"/>
      <c r="N5148" s="47"/>
    </row>
    <row r="5149" spans="4:14" s="20" customFormat="1" ht="13.5" hidden="1" x14ac:dyDescent="0.45">
      <c r="D5149" s="18"/>
      <c r="E5149" s="18"/>
      <c r="F5149" s="19"/>
      <c r="N5149" s="47"/>
    </row>
    <row r="5150" spans="4:14" s="20" customFormat="1" ht="13.5" hidden="1" x14ac:dyDescent="0.45">
      <c r="D5150" s="18"/>
      <c r="E5150" s="18"/>
      <c r="F5150" s="19"/>
      <c r="N5150" s="47"/>
    </row>
    <row r="5151" spans="4:14" s="20" customFormat="1" ht="13.5" hidden="1" x14ac:dyDescent="0.45">
      <c r="D5151" s="18"/>
      <c r="E5151" s="18"/>
      <c r="F5151" s="19"/>
      <c r="N5151" s="47"/>
    </row>
    <row r="5152" spans="4:14" s="20" customFormat="1" ht="13.5" hidden="1" x14ac:dyDescent="0.45">
      <c r="D5152" s="18"/>
      <c r="E5152" s="18"/>
      <c r="F5152" s="19"/>
      <c r="N5152" s="47"/>
    </row>
    <row r="5153" spans="4:14" s="20" customFormat="1" ht="13.5" hidden="1" x14ac:dyDescent="0.45">
      <c r="D5153" s="18"/>
      <c r="E5153" s="18"/>
      <c r="F5153" s="19"/>
      <c r="N5153" s="47"/>
    </row>
    <row r="5154" spans="4:14" s="20" customFormat="1" ht="13.5" hidden="1" x14ac:dyDescent="0.45">
      <c r="D5154" s="18"/>
      <c r="E5154" s="18"/>
      <c r="F5154" s="19"/>
      <c r="N5154" s="47"/>
    </row>
    <row r="5155" spans="4:14" s="20" customFormat="1" ht="13.5" hidden="1" x14ac:dyDescent="0.45">
      <c r="D5155" s="18"/>
      <c r="E5155" s="18"/>
      <c r="F5155" s="19"/>
      <c r="N5155" s="47"/>
    </row>
    <row r="5156" spans="4:14" s="20" customFormat="1" ht="13.5" hidden="1" x14ac:dyDescent="0.45">
      <c r="D5156" s="18"/>
      <c r="E5156" s="18"/>
      <c r="F5156" s="19"/>
      <c r="N5156" s="47"/>
    </row>
    <row r="5157" spans="4:14" s="20" customFormat="1" ht="13.5" hidden="1" x14ac:dyDescent="0.45">
      <c r="D5157" s="18"/>
      <c r="E5157" s="18"/>
      <c r="F5157" s="19"/>
      <c r="N5157" s="47"/>
    </row>
    <row r="5158" spans="4:14" s="20" customFormat="1" ht="13.5" hidden="1" x14ac:dyDescent="0.45">
      <c r="D5158" s="18"/>
      <c r="E5158" s="18"/>
      <c r="F5158" s="19"/>
      <c r="N5158" s="47"/>
    </row>
    <row r="5159" spans="4:14" s="20" customFormat="1" ht="13.5" hidden="1" x14ac:dyDescent="0.45">
      <c r="D5159" s="18"/>
      <c r="E5159" s="18"/>
      <c r="F5159" s="19"/>
      <c r="N5159" s="47"/>
    </row>
    <row r="5160" spans="4:14" s="20" customFormat="1" ht="13.5" hidden="1" x14ac:dyDescent="0.45">
      <c r="D5160" s="18"/>
      <c r="E5160" s="18"/>
      <c r="F5160" s="19"/>
      <c r="N5160" s="47"/>
    </row>
    <row r="5161" spans="4:14" s="20" customFormat="1" ht="13.5" hidden="1" x14ac:dyDescent="0.45">
      <c r="D5161" s="18"/>
      <c r="E5161" s="18"/>
      <c r="F5161" s="19"/>
      <c r="N5161" s="47"/>
    </row>
    <row r="5162" spans="4:14" s="20" customFormat="1" ht="13.5" hidden="1" x14ac:dyDescent="0.45">
      <c r="D5162" s="18"/>
      <c r="E5162" s="18"/>
      <c r="F5162" s="19"/>
      <c r="N5162" s="47"/>
    </row>
    <row r="5163" spans="4:14" s="20" customFormat="1" ht="13.5" hidden="1" x14ac:dyDescent="0.45">
      <c r="D5163" s="18"/>
      <c r="E5163" s="18"/>
      <c r="F5163" s="19"/>
      <c r="N5163" s="47"/>
    </row>
    <row r="5164" spans="4:14" s="20" customFormat="1" ht="13.5" hidden="1" x14ac:dyDescent="0.45">
      <c r="D5164" s="18"/>
      <c r="E5164" s="18"/>
      <c r="F5164" s="19"/>
      <c r="N5164" s="47"/>
    </row>
    <row r="5165" spans="4:14" s="20" customFormat="1" ht="13.5" hidden="1" x14ac:dyDescent="0.45">
      <c r="D5165" s="18"/>
      <c r="E5165" s="18"/>
      <c r="F5165" s="19"/>
      <c r="N5165" s="47"/>
    </row>
    <row r="5166" spans="4:14" s="20" customFormat="1" ht="13.5" hidden="1" x14ac:dyDescent="0.45">
      <c r="D5166" s="18"/>
      <c r="E5166" s="18"/>
      <c r="F5166" s="19"/>
      <c r="N5166" s="47"/>
    </row>
    <row r="5167" spans="4:14" s="20" customFormat="1" ht="13.5" hidden="1" x14ac:dyDescent="0.45">
      <c r="D5167" s="18"/>
      <c r="E5167" s="18"/>
      <c r="F5167" s="19"/>
      <c r="N5167" s="47"/>
    </row>
    <row r="5168" spans="4:14" s="20" customFormat="1" ht="13.5" hidden="1" x14ac:dyDescent="0.45">
      <c r="D5168" s="18"/>
      <c r="E5168" s="18"/>
      <c r="F5168" s="19"/>
      <c r="N5168" s="47"/>
    </row>
    <row r="5169" spans="4:14" s="20" customFormat="1" ht="13.5" hidden="1" x14ac:dyDescent="0.45">
      <c r="D5169" s="18"/>
      <c r="E5169" s="18"/>
      <c r="F5169" s="19"/>
      <c r="N5169" s="47"/>
    </row>
    <row r="5170" spans="4:14" s="20" customFormat="1" ht="13.5" hidden="1" x14ac:dyDescent="0.45">
      <c r="D5170" s="18"/>
      <c r="E5170" s="18"/>
      <c r="F5170" s="19"/>
      <c r="N5170" s="47"/>
    </row>
    <row r="5171" spans="4:14" s="20" customFormat="1" ht="13.5" hidden="1" x14ac:dyDescent="0.45">
      <c r="D5171" s="18"/>
      <c r="E5171" s="18"/>
      <c r="F5171" s="19"/>
      <c r="N5171" s="47"/>
    </row>
    <row r="5172" spans="4:14" s="20" customFormat="1" ht="13.5" hidden="1" x14ac:dyDescent="0.45">
      <c r="D5172" s="18"/>
      <c r="E5172" s="18"/>
      <c r="F5172" s="19"/>
      <c r="N5172" s="47"/>
    </row>
    <row r="5173" spans="4:14" s="20" customFormat="1" ht="13.5" hidden="1" x14ac:dyDescent="0.45">
      <c r="D5173" s="18"/>
      <c r="E5173" s="18"/>
      <c r="F5173" s="19"/>
      <c r="N5173" s="47"/>
    </row>
    <row r="5174" spans="4:14" s="20" customFormat="1" ht="13.5" hidden="1" x14ac:dyDescent="0.45">
      <c r="D5174" s="18"/>
      <c r="E5174" s="18"/>
      <c r="F5174" s="19"/>
      <c r="N5174" s="47"/>
    </row>
    <row r="5175" spans="4:14" s="20" customFormat="1" ht="13.5" hidden="1" x14ac:dyDescent="0.45">
      <c r="D5175" s="18"/>
      <c r="E5175" s="18"/>
      <c r="F5175" s="19"/>
      <c r="N5175" s="47"/>
    </row>
    <row r="5176" spans="4:14" s="20" customFormat="1" ht="13.5" hidden="1" x14ac:dyDescent="0.45">
      <c r="D5176" s="18"/>
      <c r="E5176" s="18"/>
      <c r="F5176" s="19"/>
      <c r="N5176" s="47"/>
    </row>
    <row r="5177" spans="4:14" s="20" customFormat="1" ht="13.5" hidden="1" x14ac:dyDescent="0.45">
      <c r="D5177" s="18"/>
      <c r="E5177" s="18"/>
      <c r="F5177" s="19"/>
      <c r="N5177" s="47"/>
    </row>
    <row r="5178" spans="4:14" s="20" customFormat="1" ht="13.5" hidden="1" x14ac:dyDescent="0.45">
      <c r="D5178" s="18"/>
      <c r="E5178" s="18"/>
      <c r="F5178" s="19"/>
      <c r="N5178" s="47"/>
    </row>
    <row r="5179" spans="4:14" s="20" customFormat="1" ht="13.5" hidden="1" x14ac:dyDescent="0.45">
      <c r="D5179" s="18"/>
      <c r="E5179" s="18"/>
      <c r="F5179" s="19"/>
      <c r="N5179" s="47"/>
    </row>
    <row r="5180" spans="4:14" s="20" customFormat="1" ht="13.5" hidden="1" x14ac:dyDescent="0.45">
      <c r="D5180" s="18"/>
      <c r="E5180" s="18"/>
      <c r="F5180" s="19"/>
      <c r="N5180" s="47"/>
    </row>
    <row r="5181" spans="4:14" s="20" customFormat="1" ht="13.5" hidden="1" x14ac:dyDescent="0.45">
      <c r="D5181" s="18"/>
      <c r="E5181" s="18"/>
      <c r="F5181" s="19"/>
      <c r="N5181" s="47"/>
    </row>
    <row r="5182" spans="4:14" s="20" customFormat="1" ht="13.5" hidden="1" x14ac:dyDescent="0.45">
      <c r="D5182" s="18"/>
      <c r="E5182" s="18"/>
      <c r="F5182" s="19"/>
      <c r="N5182" s="47"/>
    </row>
    <row r="5183" spans="4:14" s="20" customFormat="1" ht="13.5" hidden="1" x14ac:dyDescent="0.45">
      <c r="D5183" s="18"/>
      <c r="E5183" s="18"/>
      <c r="F5183" s="19"/>
      <c r="N5183" s="47"/>
    </row>
    <row r="5184" spans="4:14" s="20" customFormat="1" ht="13.5" hidden="1" x14ac:dyDescent="0.45">
      <c r="D5184" s="18"/>
      <c r="E5184" s="18"/>
      <c r="F5184" s="19"/>
      <c r="N5184" s="47"/>
    </row>
    <row r="5185" spans="4:14" s="20" customFormat="1" ht="13.5" hidden="1" x14ac:dyDescent="0.45">
      <c r="D5185" s="18"/>
      <c r="E5185" s="18"/>
      <c r="F5185" s="19"/>
      <c r="N5185" s="47"/>
    </row>
    <row r="5186" spans="4:14" s="20" customFormat="1" ht="13.5" hidden="1" x14ac:dyDescent="0.45">
      <c r="D5186" s="18"/>
      <c r="E5186" s="18"/>
      <c r="F5186" s="19"/>
      <c r="N5186" s="47"/>
    </row>
    <row r="5187" spans="4:14" s="20" customFormat="1" ht="13.5" hidden="1" x14ac:dyDescent="0.45">
      <c r="D5187" s="18"/>
      <c r="E5187" s="18"/>
      <c r="F5187" s="19"/>
      <c r="N5187" s="47"/>
    </row>
    <row r="5188" spans="4:14" s="20" customFormat="1" ht="13.5" hidden="1" x14ac:dyDescent="0.45">
      <c r="D5188" s="18"/>
      <c r="E5188" s="18"/>
      <c r="F5188" s="19"/>
      <c r="N5188" s="47"/>
    </row>
    <row r="5189" spans="4:14" s="20" customFormat="1" ht="13.5" hidden="1" x14ac:dyDescent="0.45">
      <c r="D5189" s="18"/>
      <c r="E5189" s="18"/>
      <c r="F5189" s="19"/>
      <c r="N5189" s="47"/>
    </row>
    <row r="5190" spans="4:14" s="20" customFormat="1" ht="13.5" hidden="1" x14ac:dyDescent="0.45">
      <c r="D5190" s="18"/>
      <c r="E5190" s="18"/>
      <c r="F5190" s="19"/>
      <c r="N5190" s="47"/>
    </row>
    <row r="5191" spans="4:14" s="20" customFormat="1" ht="13.5" hidden="1" x14ac:dyDescent="0.45">
      <c r="D5191" s="18"/>
      <c r="E5191" s="18"/>
      <c r="F5191" s="19"/>
      <c r="N5191" s="47"/>
    </row>
    <row r="5192" spans="4:14" s="20" customFormat="1" ht="13.5" hidden="1" x14ac:dyDescent="0.45">
      <c r="D5192" s="18"/>
      <c r="E5192" s="18"/>
      <c r="F5192" s="19"/>
      <c r="N5192" s="47"/>
    </row>
    <row r="5193" spans="4:14" s="20" customFormat="1" ht="13.5" hidden="1" x14ac:dyDescent="0.45">
      <c r="D5193" s="18"/>
      <c r="E5193" s="18"/>
      <c r="F5193" s="19"/>
      <c r="N5193" s="47"/>
    </row>
    <row r="5194" spans="4:14" s="20" customFormat="1" ht="13.5" hidden="1" x14ac:dyDescent="0.45">
      <c r="D5194" s="18"/>
      <c r="E5194" s="18"/>
      <c r="F5194" s="19"/>
      <c r="N5194" s="47"/>
    </row>
    <row r="5195" spans="4:14" s="20" customFormat="1" ht="13.5" hidden="1" x14ac:dyDescent="0.45">
      <c r="D5195" s="18"/>
      <c r="E5195" s="18"/>
      <c r="F5195" s="19"/>
      <c r="N5195" s="47"/>
    </row>
    <row r="5196" spans="4:14" s="20" customFormat="1" ht="13.5" hidden="1" x14ac:dyDescent="0.45">
      <c r="D5196" s="18"/>
      <c r="E5196" s="18"/>
      <c r="F5196" s="19"/>
      <c r="N5196" s="47"/>
    </row>
    <row r="5197" spans="4:14" s="20" customFormat="1" ht="13.5" hidden="1" x14ac:dyDescent="0.45">
      <c r="D5197" s="18"/>
      <c r="E5197" s="18"/>
      <c r="F5197" s="19"/>
      <c r="N5197" s="47"/>
    </row>
    <row r="5198" spans="4:14" s="20" customFormat="1" ht="13.5" hidden="1" x14ac:dyDescent="0.45">
      <c r="D5198" s="18"/>
      <c r="E5198" s="18"/>
      <c r="F5198" s="19"/>
      <c r="N5198" s="47"/>
    </row>
    <row r="5199" spans="4:14" s="20" customFormat="1" ht="13.5" hidden="1" x14ac:dyDescent="0.45">
      <c r="D5199" s="18"/>
      <c r="E5199" s="18"/>
      <c r="F5199" s="19"/>
      <c r="N5199" s="47"/>
    </row>
    <row r="5200" spans="4:14" s="20" customFormat="1" ht="13.5" hidden="1" x14ac:dyDescent="0.45">
      <c r="D5200" s="18"/>
      <c r="E5200" s="18"/>
      <c r="F5200" s="19"/>
      <c r="N5200" s="47"/>
    </row>
    <row r="5201" spans="4:14" s="20" customFormat="1" ht="13.5" hidden="1" x14ac:dyDescent="0.45">
      <c r="D5201" s="18"/>
      <c r="E5201" s="18"/>
      <c r="F5201" s="19"/>
      <c r="N5201" s="47"/>
    </row>
    <row r="5202" spans="4:14" s="20" customFormat="1" ht="13.5" hidden="1" x14ac:dyDescent="0.45">
      <c r="D5202" s="18"/>
      <c r="E5202" s="18"/>
      <c r="F5202" s="19"/>
      <c r="N5202" s="47"/>
    </row>
    <row r="5203" spans="4:14" s="20" customFormat="1" ht="13.5" hidden="1" x14ac:dyDescent="0.45">
      <c r="D5203" s="18"/>
      <c r="E5203" s="18"/>
      <c r="F5203" s="19"/>
      <c r="N5203" s="47"/>
    </row>
    <row r="5204" spans="4:14" s="20" customFormat="1" ht="13.5" hidden="1" x14ac:dyDescent="0.45">
      <c r="D5204" s="18"/>
      <c r="E5204" s="18"/>
      <c r="F5204" s="19"/>
      <c r="N5204" s="47"/>
    </row>
    <row r="5205" spans="4:14" s="20" customFormat="1" ht="13.5" hidden="1" x14ac:dyDescent="0.45">
      <c r="D5205" s="18"/>
      <c r="E5205" s="18"/>
      <c r="F5205" s="19"/>
      <c r="N5205" s="47"/>
    </row>
    <row r="5206" spans="4:14" s="20" customFormat="1" ht="13.5" hidden="1" x14ac:dyDescent="0.45">
      <c r="D5206" s="18"/>
      <c r="E5206" s="18"/>
      <c r="F5206" s="19"/>
      <c r="N5206" s="47"/>
    </row>
    <row r="5207" spans="4:14" s="20" customFormat="1" ht="13.5" hidden="1" x14ac:dyDescent="0.45">
      <c r="D5207" s="18"/>
      <c r="E5207" s="18"/>
      <c r="F5207" s="19"/>
      <c r="N5207" s="47"/>
    </row>
    <row r="5208" spans="4:14" s="20" customFormat="1" ht="13.5" hidden="1" x14ac:dyDescent="0.45">
      <c r="D5208" s="18"/>
      <c r="E5208" s="18"/>
      <c r="F5208" s="19"/>
      <c r="N5208" s="47"/>
    </row>
    <row r="5209" spans="4:14" s="20" customFormat="1" ht="13.5" hidden="1" x14ac:dyDescent="0.45">
      <c r="D5209" s="18"/>
      <c r="E5209" s="18"/>
      <c r="F5209" s="19"/>
      <c r="N5209" s="47"/>
    </row>
    <row r="5210" spans="4:14" s="20" customFormat="1" ht="13.5" hidden="1" x14ac:dyDescent="0.45">
      <c r="D5210" s="18"/>
      <c r="E5210" s="18"/>
      <c r="F5210" s="19"/>
      <c r="N5210" s="47"/>
    </row>
    <row r="5211" spans="4:14" s="20" customFormat="1" ht="13.5" hidden="1" x14ac:dyDescent="0.45">
      <c r="D5211" s="18"/>
      <c r="E5211" s="18"/>
      <c r="F5211" s="19"/>
      <c r="N5211" s="47"/>
    </row>
    <row r="5212" spans="4:14" s="20" customFormat="1" ht="13.5" hidden="1" x14ac:dyDescent="0.45">
      <c r="D5212" s="18"/>
      <c r="E5212" s="18"/>
      <c r="F5212" s="19"/>
      <c r="N5212" s="47"/>
    </row>
    <row r="5213" spans="4:14" s="20" customFormat="1" ht="13.5" hidden="1" x14ac:dyDescent="0.45">
      <c r="D5213" s="18"/>
      <c r="E5213" s="18"/>
      <c r="F5213" s="19"/>
      <c r="N5213" s="47"/>
    </row>
    <row r="5214" spans="4:14" s="20" customFormat="1" ht="13.5" hidden="1" x14ac:dyDescent="0.45">
      <c r="D5214" s="18"/>
      <c r="E5214" s="18"/>
      <c r="F5214" s="19"/>
      <c r="N5214" s="47"/>
    </row>
    <row r="5215" spans="4:14" s="20" customFormat="1" ht="13.5" hidden="1" x14ac:dyDescent="0.45">
      <c r="D5215" s="18"/>
      <c r="E5215" s="18"/>
      <c r="F5215" s="19"/>
      <c r="N5215" s="47"/>
    </row>
    <row r="5216" spans="4:14" s="20" customFormat="1" ht="13.5" hidden="1" x14ac:dyDescent="0.45">
      <c r="D5216" s="18"/>
      <c r="E5216" s="18"/>
      <c r="F5216" s="19"/>
      <c r="N5216" s="47"/>
    </row>
    <row r="5217" spans="4:14" s="20" customFormat="1" ht="13.5" hidden="1" x14ac:dyDescent="0.45">
      <c r="D5217" s="18"/>
      <c r="E5217" s="18"/>
      <c r="F5217" s="19"/>
      <c r="N5217" s="47"/>
    </row>
    <row r="5218" spans="4:14" s="20" customFormat="1" ht="13.5" hidden="1" x14ac:dyDescent="0.45">
      <c r="D5218" s="18"/>
      <c r="E5218" s="18"/>
      <c r="F5218" s="19"/>
      <c r="N5218" s="47"/>
    </row>
    <row r="5219" spans="4:14" s="20" customFormat="1" ht="13.5" hidden="1" x14ac:dyDescent="0.45">
      <c r="D5219" s="18"/>
      <c r="E5219" s="18"/>
      <c r="F5219" s="19"/>
      <c r="N5219" s="47"/>
    </row>
    <row r="5220" spans="4:14" s="20" customFormat="1" ht="13.5" hidden="1" x14ac:dyDescent="0.45">
      <c r="D5220" s="18"/>
      <c r="E5220" s="18"/>
      <c r="F5220" s="19"/>
      <c r="N5220" s="47"/>
    </row>
    <row r="5221" spans="4:14" s="20" customFormat="1" ht="13.5" hidden="1" x14ac:dyDescent="0.45">
      <c r="D5221" s="18"/>
      <c r="E5221" s="18"/>
      <c r="F5221" s="19"/>
      <c r="N5221" s="47"/>
    </row>
    <row r="5222" spans="4:14" s="20" customFormat="1" ht="13.5" hidden="1" x14ac:dyDescent="0.45">
      <c r="D5222" s="18"/>
      <c r="E5222" s="18"/>
      <c r="F5222" s="19"/>
      <c r="N5222" s="47"/>
    </row>
    <row r="5223" spans="4:14" s="20" customFormat="1" ht="13.5" hidden="1" x14ac:dyDescent="0.45">
      <c r="D5223" s="18"/>
      <c r="E5223" s="18"/>
      <c r="F5223" s="19"/>
      <c r="N5223" s="47"/>
    </row>
    <row r="5224" spans="4:14" s="20" customFormat="1" ht="13.5" hidden="1" x14ac:dyDescent="0.45">
      <c r="D5224" s="18"/>
      <c r="E5224" s="18"/>
      <c r="F5224" s="19"/>
      <c r="N5224" s="47"/>
    </row>
    <row r="5225" spans="4:14" s="20" customFormat="1" ht="13.5" hidden="1" x14ac:dyDescent="0.45">
      <c r="D5225" s="18"/>
      <c r="E5225" s="18"/>
      <c r="F5225" s="19"/>
      <c r="N5225" s="47"/>
    </row>
    <row r="5226" spans="4:14" s="20" customFormat="1" ht="13.5" hidden="1" x14ac:dyDescent="0.45">
      <c r="D5226" s="18"/>
      <c r="E5226" s="18"/>
      <c r="F5226" s="19"/>
      <c r="N5226" s="47"/>
    </row>
    <row r="5227" spans="4:14" s="20" customFormat="1" ht="13.5" hidden="1" x14ac:dyDescent="0.45">
      <c r="D5227" s="18"/>
      <c r="E5227" s="18"/>
      <c r="F5227" s="19"/>
      <c r="N5227" s="47"/>
    </row>
    <row r="5228" spans="4:14" s="20" customFormat="1" ht="13.5" hidden="1" x14ac:dyDescent="0.45">
      <c r="D5228" s="18"/>
      <c r="E5228" s="18"/>
      <c r="F5228" s="19"/>
      <c r="N5228" s="47"/>
    </row>
    <row r="5229" spans="4:14" s="20" customFormat="1" ht="13.5" hidden="1" x14ac:dyDescent="0.45">
      <c r="D5229" s="18"/>
      <c r="E5229" s="18"/>
      <c r="F5229" s="19"/>
      <c r="N5229" s="47"/>
    </row>
    <row r="5230" spans="4:14" s="20" customFormat="1" ht="13.5" hidden="1" x14ac:dyDescent="0.45">
      <c r="D5230" s="18"/>
      <c r="E5230" s="18"/>
      <c r="F5230" s="19"/>
      <c r="N5230" s="47"/>
    </row>
    <row r="5231" spans="4:14" s="20" customFormat="1" ht="13.5" hidden="1" x14ac:dyDescent="0.45">
      <c r="D5231" s="18"/>
      <c r="E5231" s="18"/>
      <c r="F5231" s="19"/>
      <c r="N5231" s="47"/>
    </row>
    <row r="5232" spans="4:14" s="20" customFormat="1" ht="13.5" hidden="1" x14ac:dyDescent="0.45">
      <c r="D5232" s="18"/>
      <c r="E5232" s="18"/>
      <c r="F5232" s="19"/>
      <c r="N5232" s="47"/>
    </row>
    <row r="5233" spans="4:14" s="20" customFormat="1" ht="13.5" hidden="1" x14ac:dyDescent="0.45">
      <c r="D5233" s="18"/>
      <c r="E5233" s="18"/>
      <c r="F5233" s="19"/>
      <c r="N5233" s="47"/>
    </row>
    <row r="5234" spans="4:14" s="20" customFormat="1" ht="13.5" hidden="1" x14ac:dyDescent="0.45">
      <c r="D5234" s="18"/>
      <c r="E5234" s="18"/>
      <c r="F5234" s="19"/>
      <c r="N5234" s="47"/>
    </row>
    <row r="5235" spans="4:14" s="20" customFormat="1" ht="13.5" hidden="1" x14ac:dyDescent="0.45">
      <c r="D5235" s="18"/>
      <c r="E5235" s="18"/>
      <c r="F5235" s="19"/>
      <c r="N5235" s="47"/>
    </row>
    <row r="5236" spans="4:14" s="20" customFormat="1" ht="13.5" hidden="1" x14ac:dyDescent="0.45">
      <c r="D5236" s="18"/>
      <c r="E5236" s="18"/>
      <c r="F5236" s="19"/>
      <c r="N5236" s="47"/>
    </row>
    <row r="5237" spans="4:14" s="20" customFormat="1" ht="13.5" hidden="1" x14ac:dyDescent="0.45">
      <c r="D5237" s="18"/>
      <c r="E5237" s="18"/>
      <c r="F5237" s="19"/>
      <c r="N5237" s="47"/>
    </row>
    <row r="5238" spans="4:14" s="20" customFormat="1" ht="13.5" hidden="1" x14ac:dyDescent="0.45">
      <c r="D5238" s="18"/>
      <c r="E5238" s="18"/>
      <c r="F5238" s="19"/>
      <c r="N5238" s="47"/>
    </row>
    <row r="5239" spans="4:14" s="20" customFormat="1" ht="13.5" hidden="1" x14ac:dyDescent="0.45">
      <c r="D5239" s="18"/>
      <c r="E5239" s="18"/>
      <c r="F5239" s="19"/>
      <c r="N5239" s="47"/>
    </row>
    <row r="5240" spans="4:14" s="20" customFormat="1" ht="13.5" hidden="1" x14ac:dyDescent="0.45">
      <c r="D5240" s="18"/>
      <c r="E5240" s="18"/>
      <c r="F5240" s="19"/>
      <c r="N5240" s="47"/>
    </row>
    <row r="5241" spans="4:14" s="20" customFormat="1" ht="13.5" hidden="1" x14ac:dyDescent="0.45">
      <c r="D5241" s="18"/>
      <c r="E5241" s="18"/>
      <c r="F5241" s="19"/>
      <c r="N5241" s="47"/>
    </row>
    <row r="5242" spans="4:14" s="20" customFormat="1" ht="13.5" hidden="1" x14ac:dyDescent="0.45">
      <c r="D5242" s="18"/>
      <c r="E5242" s="18"/>
      <c r="F5242" s="19"/>
      <c r="N5242" s="47"/>
    </row>
    <row r="5243" spans="4:14" s="20" customFormat="1" ht="13.5" hidden="1" x14ac:dyDescent="0.45">
      <c r="D5243" s="18"/>
      <c r="E5243" s="18"/>
      <c r="F5243" s="19"/>
      <c r="N5243" s="47"/>
    </row>
    <row r="5244" spans="4:14" s="20" customFormat="1" ht="13.5" hidden="1" x14ac:dyDescent="0.45">
      <c r="D5244" s="18"/>
      <c r="E5244" s="18"/>
      <c r="F5244" s="19"/>
      <c r="N5244" s="47"/>
    </row>
    <row r="5245" spans="4:14" s="20" customFormat="1" ht="13.5" hidden="1" x14ac:dyDescent="0.45">
      <c r="D5245" s="18"/>
      <c r="E5245" s="18"/>
      <c r="F5245" s="19"/>
      <c r="N5245" s="47"/>
    </row>
    <row r="5246" spans="4:14" s="20" customFormat="1" ht="13.5" hidden="1" x14ac:dyDescent="0.45">
      <c r="D5246" s="18"/>
      <c r="E5246" s="18"/>
      <c r="F5246" s="19"/>
      <c r="N5246" s="47"/>
    </row>
    <row r="5247" spans="4:14" s="20" customFormat="1" ht="13.5" hidden="1" x14ac:dyDescent="0.45">
      <c r="D5247" s="18"/>
      <c r="E5247" s="18"/>
      <c r="F5247" s="19"/>
      <c r="N5247" s="47"/>
    </row>
    <row r="5248" spans="4:14" s="20" customFormat="1" ht="13.5" hidden="1" x14ac:dyDescent="0.45">
      <c r="D5248" s="18"/>
      <c r="E5248" s="18"/>
      <c r="F5248" s="19"/>
      <c r="N5248" s="47"/>
    </row>
    <row r="5249" spans="4:14" s="20" customFormat="1" ht="13.5" hidden="1" x14ac:dyDescent="0.45">
      <c r="D5249" s="18"/>
      <c r="E5249" s="18"/>
      <c r="F5249" s="19"/>
      <c r="N5249" s="47"/>
    </row>
    <row r="5250" spans="4:14" s="20" customFormat="1" ht="13.5" hidden="1" x14ac:dyDescent="0.45">
      <c r="D5250" s="18"/>
      <c r="E5250" s="18"/>
      <c r="F5250" s="19"/>
      <c r="N5250" s="47"/>
    </row>
    <row r="5251" spans="4:14" s="20" customFormat="1" ht="13.5" hidden="1" x14ac:dyDescent="0.45">
      <c r="D5251" s="18"/>
      <c r="E5251" s="18"/>
      <c r="F5251" s="19"/>
      <c r="N5251" s="47"/>
    </row>
    <row r="5252" spans="4:14" s="20" customFormat="1" ht="13.5" hidden="1" x14ac:dyDescent="0.45">
      <c r="D5252" s="18"/>
      <c r="E5252" s="18"/>
      <c r="F5252" s="19"/>
      <c r="N5252" s="47"/>
    </row>
    <row r="5253" spans="4:14" s="20" customFormat="1" ht="13.5" hidden="1" x14ac:dyDescent="0.45">
      <c r="D5253" s="18"/>
      <c r="E5253" s="18"/>
      <c r="F5253" s="19"/>
      <c r="N5253" s="47"/>
    </row>
    <row r="5254" spans="4:14" s="20" customFormat="1" ht="13.5" hidden="1" x14ac:dyDescent="0.45">
      <c r="D5254" s="18"/>
      <c r="E5254" s="18"/>
      <c r="F5254" s="19"/>
      <c r="N5254" s="47"/>
    </row>
    <row r="5255" spans="4:14" s="20" customFormat="1" ht="13.5" hidden="1" x14ac:dyDescent="0.45">
      <c r="D5255" s="18"/>
      <c r="E5255" s="18"/>
      <c r="F5255" s="19"/>
      <c r="N5255" s="47"/>
    </row>
    <row r="5256" spans="4:14" s="20" customFormat="1" ht="13.5" hidden="1" x14ac:dyDescent="0.45">
      <c r="D5256" s="18"/>
      <c r="E5256" s="18"/>
      <c r="F5256" s="19"/>
      <c r="N5256" s="47"/>
    </row>
    <row r="5257" spans="4:14" s="20" customFormat="1" ht="13.5" hidden="1" x14ac:dyDescent="0.45">
      <c r="D5257" s="18"/>
      <c r="E5257" s="18"/>
      <c r="F5257" s="19"/>
      <c r="N5257" s="47"/>
    </row>
    <row r="5258" spans="4:14" s="20" customFormat="1" ht="13.5" hidden="1" x14ac:dyDescent="0.45">
      <c r="D5258" s="18"/>
      <c r="E5258" s="18"/>
      <c r="F5258" s="19"/>
      <c r="N5258" s="47"/>
    </row>
    <row r="5259" spans="4:14" s="20" customFormat="1" ht="13.5" hidden="1" x14ac:dyDescent="0.45">
      <c r="D5259" s="18"/>
      <c r="E5259" s="18"/>
      <c r="F5259" s="19"/>
      <c r="N5259" s="47"/>
    </row>
    <row r="5260" spans="4:14" s="20" customFormat="1" ht="13.5" hidden="1" x14ac:dyDescent="0.45">
      <c r="D5260" s="18"/>
      <c r="E5260" s="18"/>
      <c r="F5260" s="19"/>
      <c r="N5260" s="47"/>
    </row>
    <row r="5261" spans="4:14" s="20" customFormat="1" ht="13.5" hidden="1" x14ac:dyDescent="0.45">
      <c r="D5261" s="18"/>
      <c r="E5261" s="18"/>
      <c r="F5261" s="19"/>
      <c r="N5261" s="47"/>
    </row>
    <row r="5262" spans="4:14" s="20" customFormat="1" ht="13.5" hidden="1" x14ac:dyDescent="0.45">
      <c r="D5262" s="18"/>
      <c r="E5262" s="18"/>
      <c r="F5262" s="19"/>
      <c r="N5262" s="47"/>
    </row>
    <row r="5263" spans="4:14" s="20" customFormat="1" ht="13.5" hidden="1" x14ac:dyDescent="0.45">
      <c r="D5263" s="18"/>
      <c r="E5263" s="18"/>
      <c r="F5263" s="19"/>
      <c r="N5263" s="47"/>
    </row>
    <row r="5264" spans="4:14" s="20" customFormat="1" ht="13.5" hidden="1" x14ac:dyDescent="0.45">
      <c r="D5264" s="18"/>
      <c r="E5264" s="18"/>
      <c r="F5264" s="19"/>
      <c r="N5264" s="47"/>
    </row>
    <row r="5265" spans="4:14" s="20" customFormat="1" ht="13.5" hidden="1" x14ac:dyDescent="0.45">
      <c r="D5265" s="18"/>
      <c r="E5265" s="18"/>
      <c r="F5265" s="19"/>
      <c r="N5265" s="47"/>
    </row>
    <row r="5266" spans="4:14" s="20" customFormat="1" ht="13.5" hidden="1" x14ac:dyDescent="0.45">
      <c r="D5266" s="18"/>
      <c r="E5266" s="18"/>
      <c r="F5266" s="19"/>
      <c r="N5266" s="47"/>
    </row>
    <row r="5267" spans="4:14" s="20" customFormat="1" ht="13.5" hidden="1" x14ac:dyDescent="0.45">
      <c r="D5267" s="18"/>
      <c r="E5267" s="18"/>
      <c r="F5267" s="19"/>
      <c r="N5267" s="47"/>
    </row>
    <row r="5268" spans="4:14" s="20" customFormat="1" ht="13.5" hidden="1" x14ac:dyDescent="0.45">
      <c r="D5268" s="18"/>
      <c r="E5268" s="18"/>
      <c r="F5268" s="19"/>
      <c r="N5268" s="47"/>
    </row>
    <row r="5269" spans="4:14" s="20" customFormat="1" ht="13.5" hidden="1" x14ac:dyDescent="0.45">
      <c r="D5269" s="18"/>
      <c r="E5269" s="18"/>
      <c r="F5269" s="19"/>
      <c r="N5269" s="47"/>
    </row>
    <row r="5270" spans="4:14" s="20" customFormat="1" ht="13.5" hidden="1" x14ac:dyDescent="0.45">
      <c r="D5270" s="18"/>
      <c r="E5270" s="18"/>
      <c r="F5270" s="19"/>
      <c r="N5270" s="47"/>
    </row>
    <row r="5271" spans="4:14" s="20" customFormat="1" ht="13.5" hidden="1" x14ac:dyDescent="0.45">
      <c r="D5271" s="18"/>
      <c r="E5271" s="18"/>
      <c r="F5271" s="19"/>
      <c r="N5271" s="47"/>
    </row>
    <row r="5272" spans="4:14" s="20" customFormat="1" ht="13.5" hidden="1" x14ac:dyDescent="0.45">
      <c r="D5272" s="18"/>
      <c r="E5272" s="18"/>
      <c r="F5272" s="19"/>
      <c r="N5272" s="47"/>
    </row>
    <row r="5273" spans="4:14" s="20" customFormat="1" ht="13.5" hidden="1" x14ac:dyDescent="0.45">
      <c r="D5273" s="18"/>
      <c r="E5273" s="18"/>
      <c r="F5273" s="19"/>
      <c r="N5273" s="47"/>
    </row>
    <row r="5274" spans="4:14" s="20" customFormat="1" ht="13.5" hidden="1" x14ac:dyDescent="0.45">
      <c r="D5274" s="18"/>
      <c r="E5274" s="18"/>
      <c r="F5274" s="19"/>
      <c r="N5274" s="47"/>
    </row>
    <row r="5275" spans="4:14" s="20" customFormat="1" ht="13.5" hidden="1" x14ac:dyDescent="0.45">
      <c r="D5275" s="18"/>
      <c r="E5275" s="18"/>
      <c r="F5275" s="19"/>
      <c r="N5275" s="47"/>
    </row>
    <row r="5276" spans="4:14" s="20" customFormat="1" ht="13.5" hidden="1" x14ac:dyDescent="0.45">
      <c r="D5276" s="18"/>
      <c r="E5276" s="18"/>
      <c r="F5276" s="19"/>
      <c r="N5276" s="47"/>
    </row>
    <row r="5277" spans="4:14" s="20" customFormat="1" ht="13.5" hidden="1" x14ac:dyDescent="0.45">
      <c r="D5277" s="18"/>
      <c r="E5277" s="18"/>
      <c r="F5277" s="19"/>
      <c r="N5277" s="47"/>
    </row>
    <row r="5278" spans="4:14" s="20" customFormat="1" ht="13.5" hidden="1" x14ac:dyDescent="0.45">
      <c r="D5278" s="18"/>
      <c r="E5278" s="18"/>
      <c r="F5278" s="19"/>
      <c r="N5278" s="47"/>
    </row>
    <row r="5279" spans="4:14" s="20" customFormat="1" ht="13.5" hidden="1" x14ac:dyDescent="0.45">
      <c r="D5279" s="18"/>
      <c r="E5279" s="18"/>
      <c r="F5279" s="19"/>
      <c r="N5279" s="47"/>
    </row>
    <row r="5280" spans="4:14" s="20" customFormat="1" ht="13.5" hidden="1" x14ac:dyDescent="0.45">
      <c r="D5280" s="18"/>
      <c r="E5280" s="18"/>
      <c r="F5280" s="19"/>
      <c r="N5280" s="47"/>
    </row>
    <row r="5281" spans="4:14" s="20" customFormat="1" ht="13.5" hidden="1" x14ac:dyDescent="0.45">
      <c r="D5281" s="18"/>
      <c r="E5281" s="18"/>
      <c r="F5281" s="19"/>
      <c r="N5281" s="47"/>
    </row>
    <row r="5282" spans="4:14" s="20" customFormat="1" ht="13.5" hidden="1" x14ac:dyDescent="0.45">
      <c r="D5282" s="18"/>
      <c r="E5282" s="18"/>
      <c r="F5282" s="19"/>
      <c r="N5282" s="47"/>
    </row>
    <row r="5283" spans="4:14" s="20" customFormat="1" ht="13.5" hidden="1" x14ac:dyDescent="0.45">
      <c r="D5283" s="18"/>
      <c r="E5283" s="18"/>
      <c r="F5283" s="19"/>
      <c r="N5283" s="47"/>
    </row>
    <row r="5284" spans="4:14" s="20" customFormat="1" ht="13.5" hidden="1" x14ac:dyDescent="0.45">
      <c r="D5284" s="18"/>
      <c r="E5284" s="18"/>
      <c r="F5284" s="19"/>
      <c r="N5284" s="47"/>
    </row>
    <row r="5285" spans="4:14" s="20" customFormat="1" ht="13.5" hidden="1" x14ac:dyDescent="0.45">
      <c r="D5285" s="18"/>
      <c r="E5285" s="18"/>
      <c r="F5285" s="19"/>
      <c r="N5285" s="47"/>
    </row>
    <row r="5286" spans="4:14" s="20" customFormat="1" ht="13.5" hidden="1" x14ac:dyDescent="0.45">
      <c r="D5286" s="18"/>
      <c r="E5286" s="18"/>
      <c r="F5286" s="19"/>
      <c r="N5286" s="47"/>
    </row>
    <row r="5287" spans="4:14" s="20" customFormat="1" ht="13.5" hidden="1" x14ac:dyDescent="0.45">
      <c r="D5287" s="18"/>
      <c r="E5287" s="18"/>
      <c r="F5287" s="19"/>
      <c r="N5287" s="47"/>
    </row>
    <row r="5288" spans="4:14" s="20" customFormat="1" ht="13.5" hidden="1" x14ac:dyDescent="0.45">
      <c r="D5288" s="18"/>
      <c r="E5288" s="18"/>
      <c r="F5288" s="19"/>
      <c r="N5288" s="47"/>
    </row>
    <row r="5289" spans="4:14" s="20" customFormat="1" ht="13.5" hidden="1" x14ac:dyDescent="0.45">
      <c r="D5289" s="18"/>
      <c r="E5289" s="18"/>
      <c r="F5289" s="19"/>
      <c r="N5289" s="47"/>
    </row>
    <row r="5290" spans="4:14" s="20" customFormat="1" ht="13.5" hidden="1" x14ac:dyDescent="0.45">
      <c r="D5290" s="18"/>
      <c r="E5290" s="18"/>
      <c r="F5290" s="19"/>
      <c r="N5290" s="47"/>
    </row>
    <row r="5291" spans="4:14" s="20" customFormat="1" ht="13.5" hidden="1" x14ac:dyDescent="0.45">
      <c r="D5291" s="18"/>
      <c r="E5291" s="18"/>
      <c r="F5291" s="19"/>
      <c r="N5291" s="47"/>
    </row>
    <row r="5292" spans="4:14" s="20" customFormat="1" ht="13.5" hidden="1" x14ac:dyDescent="0.45">
      <c r="D5292" s="18"/>
      <c r="E5292" s="18"/>
      <c r="F5292" s="19"/>
      <c r="N5292" s="47"/>
    </row>
    <row r="5293" spans="4:14" s="20" customFormat="1" ht="13.5" hidden="1" x14ac:dyDescent="0.45">
      <c r="D5293" s="18"/>
      <c r="E5293" s="18"/>
      <c r="F5293" s="19"/>
      <c r="N5293" s="47"/>
    </row>
    <row r="5294" spans="4:14" s="20" customFormat="1" ht="13.5" hidden="1" x14ac:dyDescent="0.45">
      <c r="D5294" s="18"/>
      <c r="E5294" s="18"/>
      <c r="F5294" s="19"/>
      <c r="N5294" s="47"/>
    </row>
    <row r="5295" spans="4:14" s="20" customFormat="1" ht="13.5" hidden="1" x14ac:dyDescent="0.45">
      <c r="D5295" s="18"/>
      <c r="E5295" s="18"/>
      <c r="F5295" s="19"/>
      <c r="N5295" s="47"/>
    </row>
    <row r="5296" spans="4:14" s="20" customFormat="1" ht="13.5" hidden="1" x14ac:dyDescent="0.45">
      <c r="D5296" s="18"/>
      <c r="E5296" s="18"/>
      <c r="F5296" s="19"/>
      <c r="N5296" s="47"/>
    </row>
    <row r="5297" spans="4:14" s="20" customFormat="1" ht="13.5" hidden="1" x14ac:dyDescent="0.45">
      <c r="D5297" s="18"/>
      <c r="E5297" s="18"/>
      <c r="F5297" s="19"/>
      <c r="N5297" s="47"/>
    </row>
    <row r="5298" spans="4:14" s="20" customFormat="1" ht="13.5" hidden="1" x14ac:dyDescent="0.45">
      <c r="D5298" s="18"/>
      <c r="E5298" s="18"/>
      <c r="F5298" s="19"/>
      <c r="N5298" s="47"/>
    </row>
    <row r="5299" spans="4:14" s="20" customFormat="1" ht="13.5" hidden="1" x14ac:dyDescent="0.45">
      <c r="D5299" s="18"/>
      <c r="E5299" s="18"/>
      <c r="F5299" s="19"/>
      <c r="N5299" s="47"/>
    </row>
    <row r="5300" spans="4:14" s="20" customFormat="1" ht="13.5" hidden="1" x14ac:dyDescent="0.45">
      <c r="D5300" s="18"/>
      <c r="E5300" s="18"/>
      <c r="F5300" s="19"/>
      <c r="N5300" s="47"/>
    </row>
    <row r="5301" spans="4:14" s="20" customFormat="1" ht="13.5" hidden="1" x14ac:dyDescent="0.45">
      <c r="D5301" s="18"/>
      <c r="E5301" s="18"/>
      <c r="F5301" s="19"/>
      <c r="N5301" s="47"/>
    </row>
    <row r="5302" spans="4:14" s="20" customFormat="1" ht="13.5" hidden="1" x14ac:dyDescent="0.45">
      <c r="D5302" s="18"/>
      <c r="E5302" s="18"/>
      <c r="F5302" s="19"/>
      <c r="N5302" s="47"/>
    </row>
    <row r="5303" spans="4:14" s="20" customFormat="1" ht="13.5" hidden="1" x14ac:dyDescent="0.45">
      <c r="D5303" s="18"/>
      <c r="E5303" s="18"/>
      <c r="F5303" s="19"/>
      <c r="N5303" s="47"/>
    </row>
    <row r="5304" spans="4:14" s="20" customFormat="1" ht="13.5" hidden="1" x14ac:dyDescent="0.45">
      <c r="D5304" s="18"/>
      <c r="E5304" s="18"/>
      <c r="F5304" s="19"/>
      <c r="N5304" s="47"/>
    </row>
    <row r="5305" spans="4:14" s="20" customFormat="1" ht="13.5" hidden="1" x14ac:dyDescent="0.45">
      <c r="D5305" s="18"/>
      <c r="E5305" s="18"/>
      <c r="F5305" s="19"/>
      <c r="N5305" s="47"/>
    </row>
    <row r="5306" spans="4:14" s="20" customFormat="1" ht="13.5" hidden="1" x14ac:dyDescent="0.45">
      <c r="D5306" s="18"/>
      <c r="E5306" s="18"/>
      <c r="F5306" s="19"/>
      <c r="N5306" s="47"/>
    </row>
    <row r="5307" spans="4:14" s="20" customFormat="1" ht="13.5" hidden="1" x14ac:dyDescent="0.45">
      <c r="D5307" s="18"/>
      <c r="E5307" s="18"/>
      <c r="F5307" s="19"/>
      <c r="N5307" s="47"/>
    </row>
    <row r="5308" spans="4:14" s="20" customFormat="1" ht="13.5" hidden="1" x14ac:dyDescent="0.45">
      <c r="D5308" s="18"/>
      <c r="E5308" s="18"/>
      <c r="F5308" s="19"/>
      <c r="N5308" s="47"/>
    </row>
    <row r="5309" spans="4:14" s="20" customFormat="1" ht="13.5" hidden="1" x14ac:dyDescent="0.45">
      <c r="D5309" s="18"/>
      <c r="E5309" s="18"/>
      <c r="F5309" s="19"/>
      <c r="N5309" s="47"/>
    </row>
    <row r="5310" spans="4:14" s="20" customFormat="1" ht="13.5" hidden="1" x14ac:dyDescent="0.45">
      <c r="D5310" s="18"/>
      <c r="E5310" s="18"/>
      <c r="F5310" s="19"/>
      <c r="N5310" s="47"/>
    </row>
    <row r="5311" spans="4:14" s="20" customFormat="1" ht="13.5" hidden="1" x14ac:dyDescent="0.45">
      <c r="D5311" s="18"/>
      <c r="E5311" s="18"/>
      <c r="F5311" s="19"/>
      <c r="N5311" s="47"/>
    </row>
    <row r="5312" spans="4:14" s="20" customFormat="1" ht="13.5" hidden="1" x14ac:dyDescent="0.45">
      <c r="D5312" s="18"/>
      <c r="E5312" s="18"/>
      <c r="F5312" s="19"/>
      <c r="N5312" s="47"/>
    </row>
    <row r="5313" spans="4:14" s="20" customFormat="1" ht="13.5" hidden="1" x14ac:dyDescent="0.45">
      <c r="D5313" s="18"/>
      <c r="E5313" s="18"/>
      <c r="F5313" s="19"/>
      <c r="N5313" s="47"/>
    </row>
    <row r="5314" spans="4:14" s="20" customFormat="1" ht="13.5" hidden="1" x14ac:dyDescent="0.45">
      <c r="D5314" s="18"/>
      <c r="E5314" s="18"/>
      <c r="F5314" s="19"/>
      <c r="N5314" s="47"/>
    </row>
    <row r="5315" spans="4:14" s="20" customFormat="1" ht="13.5" hidden="1" x14ac:dyDescent="0.45">
      <c r="D5315" s="18"/>
      <c r="E5315" s="18"/>
      <c r="F5315" s="19"/>
      <c r="N5315" s="47"/>
    </row>
    <row r="5316" spans="4:14" s="20" customFormat="1" ht="13.5" hidden="1" x14ac:dyDescent="0.45">
      <c r="D5316" s="18"/>
      <c r="E5316" s="18"/>
      <c r="F5316" s="19"/>
      <c r="N5316" s="47"/>
    </row>
    <row r="5317" spans="4:14" s="20" customFormat="1" ht="13.5" hidden="1" x14ac:dyDescent="0.45">
      <c r="D5317" s="18"/>
      <c r="E5317" s="18"/>
      <c r="F5317" s="19"/>
      <c r="N5317" s="47"/>
    </row>
    <row r="5318" spans="4:14" s="20" customFormat="1" ht="13.5" hidden="1" x14ac:dyDescent="0.45">
      <c r="D5318" s="18"/>
      <c r="E5318" s="18"/>
      <c r="F5318" s="19"/>
      <c r="N5318" s="47"/>
    </row>
    <row r="5319" spans="4:14" s="20" customFormat="1" ht="13.5" hidden="1" x14ac:dyDescent="0.45">
      <c r="D5319" s="18"/>
      <c r="E5319" s="18"/>
      <c r="F5319" s="19"/>
      <c r="N5319" s="47"/>
    </row>
    <row r="5320" spans="4:14" s="20" customFormat="1" ht="13.5" hidden="1" x14ac:dyDescent="0.45">
      <c r="D5320" s="18"/>
      <c r="E5320" s="18"/>
      <c r="F5320" s="19"/>
      <c r="N5320" s="47"/>
    </row>
    <row r="5321" spans="4:14" s="20" customFormat="1" ht="13.5" hidden="1" x14ac:dyDescent="0.45">
      <c r="D5321" s="18"/>
      <c r="E5321" s="18"/>
      <c r="F5321" s="19"/>
      <c r="N5321" s="47"/>
    </row>
    <row r="5322" spans="4:14" s="20" customFormat="1" ht="13.5" hidden="1" x14ac:dyDescent="0.45">
      <c r="D5322" s="18"/>
      <c r="E5322" s="18"/>
      <c r="F5322" s="19"/>
      <c r="N5322" s="47"/>
    </row>
    <row r="5323" spans="4:14" s="20" customFormat="1" ht="13.5" hidden="1" x14ac:dyDescent="0.45">
      <c r="D5323" s="18"/>
      <c r="E5323" s="18"/>
      <c r="F5323" s="19"/>
      <c r="N5323" s="47"/>
    </row>
    <row r="5324" spans="4:14" s="20" customFormat="1" ht="13.5" hidden="1" x14ac:dyDescent="0.45">
      <c r="D5324" s="18"/>
      <c r="E5324" s="18"/>
      <c r="F5324" s="19"/>
      <c r="N5324" s="47"/>
    </row>
    <row r="5325" spans="4:14" s="20" customFormat="1" ht="13.5" hidden="1" x14ac:dyDescent="0.45">
      <c r="D5325" s="18"/>
      <c r="E5325" s="18"/>
      <c r="F5325" s="19"/>
      <c r="N5325" s="47"/>
    </row>
    <row r="5326" spans="4:14" s="20" customFormat="1" ht="13.5" hidden="1" x14ac:dyDescent="0.45">
      <c r="D5326" s="18"/>
      <c r="E5326" s="18"/>
      <c r="F5326" s="19"/>
      <c r="N5326" s="47"/>
    </row>
    <row r="5327" spans="4:14" s="20" customFormat="1" ht="13.5" hidden="1" x14ac:dyDescent="0.45">
      <c r="D5327" s="18"/>
      <c r="E5327" s="18"/>
      <c r="F5327" s="19"/>
      <c r="N5327" s="47"/>
    </row>
    <row r="5328" spans="4:14" s="20" customFormat="1" ht="13.5" hidden="1" x14ac:dyDescent="0.45">
      <c r="D5328" s="18"/>
      <c r="E5328" s="18"/>
      <c r="F5328" s="19"/>
      <c r="N5328" s="47"/>
    </row>
    <row r="5329" spans="4:14" s="20" customFormat="1" ht="13.5" hidden="1" x14ac:dyDescent="0.45">
      <c r="D5329" s="18"/>
      <c r="E5329" s="18"/>
      <c r="F5329" s="19"/>
      <c r="N5329" s="47"/>
    </row>
    <row r="5330" spans="4:14" s="20" customFormat="1" ht="13.5" hidden="1" x14ac:dyDescent="0.45">
      <c r="D5330" s="18"/>
      <c r="E5330" s="18"/>
      <c r="F5330" s="19"/>
      <c r="N5330" s="47"/>
    </row>
    <row r="5331" spans="4:14" s="20" customFormat="1" ht="13.5" hidden="1" x14ac:dyDescent="0.45">
      <c r="D5331" s="18"/>
      <c r="E5331" s="18"/>
      <c r="F5331" s="19"/>
      <c r="N5331" s="47"/>
    </row>
    <row r="5332" spans="4:14" s="20" customFormat="1" ht="13.5" hidden="1" x14ac:dyDescent="0.45">
      <c r="D5332" s="18"/>
      <c r="E5332" s="18"/>
      <c r="F5332" s="19"/>
      <c r="N5332" s="47"/>
    </row>
    <row r="5333" spans="4:14" s="20" customFormat="1" ht="13.5" hidden="1" x14ac:dyDescent="0.45">
      <c r="D5333" s="18"/>
      <c r="E5333" s="18"/>
      <c r="F5333" s="19"/>
      <c r="N5333" s="47"/>
    </row>
    <row r="5334" spans="4:14" s="20" customFormat="1" ht="13.5" hidden="1" x14ac:dyDescent="0.45">
      <c r="D5334" s="18"/>
      <c r="E5334" s="18"/>
      <c r="F5334" s="19"/>
      <c r="N5334" s="47"/>
    </row>
    <row r="5335" spans="4:14" s="20" customFormat="1" ht="13.5" hidden="1" x14ac:dyDescent="0.45">
      <c r="D5335" s="18"/>
      <c r="E5335" s="18"/>
      <c r="F5335" s="19"/>
      <c r="N5335" s="47"/>
    </row>
    <row r="5336" spans="4:14" s="20" customFormat="1" ht="13.5" hidden="1" x14ac:dyDescent="0.45">
      <c r="D5336" s="18"/>
      <c r="E5336" s="18"/>
      <c r="F5336" s="19"/>
      <c r="N5336" s="47"/>
    </row>
    <row r="5337" spans="4:14" s="20" customFormat="1" ht="13.5" hidden="1" x14ac:dyDescent="0.45">
      <c r="D5337" s="18"/>
      <c r="E5337" s="18"/>
      <c r="F5337" s="19"/>
      <c r="N5337" s="47"/>
    </row>
    <row r="5338" spans="4:14" s="20" customFormat="1" ht="13.5" hidden="1" x14ac:dyDescent="0.45">
      <c r="D5338" s="18"/>
      <c r="E5338" s="18"/>
      <c r="F5338" s="19"/>
      <c r="N5338" s="47"/>
    </row>
    <row r="5339" spans="4:14" s="20" customFormat="1" ht="13.5" hidden="1" x14ac:dyDescent="0.45">
      <c r="D5339" s="18"/>
      <c r="E5339" s="18"/>
      <c r="F5339" s="19"/>
      <c r="N5339" s="47"/>
    </row>
    <row r="5340" spans="4:14" s="20" customFormat="1" ht="13.5" hidden="1" x14ac:dyDescent="0.45">
      <c r="D5340" s="18"/>
      <c r="E5340" s="18"/>
      <c r="F5340" s="19"/>
      <c r="N5340" s="47"/>
    </row>
    <row r="5341" spans="4:14" s="20" customFormat="1" ht="13.5" hidden="1" x14ac:dyDescent="0.45">
      <c r="D5341" s="18"/>
      <c r="E5341" s="18"/>
      <c r="F5341" s="19"/>
      <c r="N5341" s="47"/>
    </row>
    <row r="5342" spans="4:14" s="20" customFormat="1" ht="13.5" hidden="1" x14ac:dyDescent="0.45">
      <c r="D5342" s="18"/>
      <c r="E5342" s="18"/>
      <c r="F5342" s="19"/>
      <c r="N5342" s="47"/>
    </row>
    <row r="5343" spans="4:14" s="20" customFormat="1" ht="13.5" hidden="1" x14ac:dyDescent="0.45">
      <c r="D5343" s="18"/>
      <c r="E5343" s="18"/>
      <c r="F5343" s="19"/>
      <c r="N5343" s="47"/>
    </row>
    <row r="5344" spans="4:14" s="20" customFormat="1" ht="13.5" hidden="1" x14ac:dyDescent="0.45">
      <c r="D5344" s="18"/>
      <c r="E5344" s="18"/>
      <c r="F5344" s="19"/>
      <c r="N5344" s="47"/>
    </row>
    <row r="5345" spans="4:14" s="20" customFormat="1" ht="13.5" hidden="1" x14ac:dyDescent="0.45">
      <c r="D5345" s="18"/>
      <c r="E5345" s="18"/>
      <c r="F5345" s="19"/>
      <c r="N5345" s="47"/>
    </row>
    <row r="5346" spans="4:14" s="20" customFormat="1" ht="13.5" hidden="1" x14ac:dyDescent="0.45">
      <c r="D5346" s="18"/>
      <c r="E5346" s="18"/>
      <c r="F5346" s="19"/>
      <c r="N5346" s="47"/>
    </row>
    <row r="5347" spans="4:14" s="20" customFormat="1" ht="13.5" hidden="1" x14ac:dyDescent="0.45">
      <c r="D5347" s="18"/>
      <c r="E5347" s="18"/>
      <c r="F5347" s="19"/>
      <c r="N5347" s="47"/>
    </row>
    <row r="5348" spans="4:14" s="20" customFormat="1" ht="13.5" hidden="1" x14ac:dyDescent="0.45">
      <c r="D5348" s="18"/>
      <c r="E5348" s="18"/>
      <c r="F5348" s="19"/>
      <c r="N5348" s="47"/>
    </row>
    <row r="5349" spans="4:14" s="20" customFormat="1" ht="13.5" hidden="1" x14ac:dyDescent="0.45">
      <c r="D5349" s="18"/>
      <c r="E5349" s="18"/>
      <c r="F5349" s="19"/>
      <c r="N5349" s="47"/>
    </row>
    <row r="5350" spans="4:14" s="20" customFormat="1" ht="13.5" hidden="1" x14ac:dyDescent="0.45">
      <c r="D5350" s="18"/>
      <c r="E5350" s="18"/>
      <c r="F5350" s="19"/>
      <c r="N5350" s="47"/>
    </row>
    <row r="5351" spans="4:14" s="20" customFormat="1" ht="13.5" hidden="1" x14ac:dyDescent="0.45">
      <c r="D5351" s="18"/>
      <c r="E5351" s="18"/>
      <c r="F5351" s="19"/>
      <c r="N5351" s="47"/>
    </row>
    <row r="5352" spans="4:14" s="20" customFormat="1" ht="13.5" hidden="1" x14ac:dyDescent="0.45">
      <c r="D5352" s="18"/>
      <c r="E5352" s="18"/>
      <c r="F5352" s="19"/>
      <c r="N5352" s="47"/>
    </row>
    <row r="5353" spans="4:14" s="20" customFormat="1" ht="13.5" hidden="1" x14ac:dyDescent="0.45">
      <c r="D5353" s="18"/>
      <c r="E5353" s="18"/>
      <c r="F5353" s="19"/>
      <c r="N5353" s="47"/>
    </row>
    <row r="5354" spans="4:14" s="20" customFormat="1" ht="13.5" hidden="1" x14ac:dyDescent="0.45">
      <c r="D5354" s="18"/>
      <c r="E5354" s="18"/>
      <c r="F5354" s="19"/>
      <c r="N5354" s="47"/>
    </row>
    <row r="5355" spans="4:14" s="20" customFormat="1" ht="13.5" hidden="1" x14ac:dyDescent="0.45">
      <c r="D5355" s="18"/>
      <c r="E5355" s="18"/>
      <c r="F5355" s="19"/>
      <c r="N5355" s="47"/>
    </row>
    <row r="5356" spans="4:14" s="20" customFormat="1" ht="13.5" hidden="1" x14ac:dyDescent="0.45">
      <c r="D5356" s="18"/>
      <c r="E5356" s="18"/>
      <c r="F5356" s="19"/>
      <c r="N5356" s="47"/>
    </row>
    <row r="5357" spans="4:14" s="20" customFormat="1" ht="13.5" hidden="1" x14ac:dyDescent="0.45">
      <c r="D5357" s="18"/>
      <c r="E5357" s="18"/>
      <c r="F5357" s="19"/>
      <c r="N5357" s="47"/>
    </row>
    <row r="5358" spans="4:14" s="20" customFormat="1" ht="13.5" hidden="1" x14ac:dyDescent="0.45">
      <c r="D5358" s="18"/>
      <c r="E5358" s="18"/>
      <c r="F5358" s="19"/>
      <c r="N5358" s="47"/>
    </row>
    <row r="5359" spans="4:14" s="20" customFormat="1" ht="13.5" hidden="1" x14ac:dyDescent="0.45">
      <c r="D5359" s="18"/>
      <c r="E5359" s="18"/>
      <c r="F5359" s="19"/>
      <c r="N5359" s="47"/>
    </row>
    <row r="5360" spans="4:14" s="20" customFormat="1" ht="13.5" hidden="1" x14ac:dyDescent="0.45">
      <c r="D5360" s="18"/>
      <c r="E5360" s="18"/>
      <c r="F5360" s="19"/>
      <c r="N5360" s="47"/>
    </row>
    <row r="5361" spans="4:14" s="20" customFormat="1" ht="13.5" hidden="1" x14ac:dyDescent="0.45">
      <c r="D5361" s="18"/>
      <c r="E5361" s="18"/>
      <c r="F5361" s="19"/>
      <c r="N5361" s="47"/>
    </row>
    <row r="5362" spans="4:14" s="20" customFormat="1" ht="13.5" hidden="1" x14ac:dyDescent="0.45">
      <c r="D5362" s="18"/>
      <c r="E5362" s="18"/>
      <c r="F5362" s="19"/>
      <c r="N5362" s="47"/>
    </row>
    <row r="5363" spans="4:14" s="20" customFormat="1" ht="13.5" hidden="1" x14ac:dyDescent="0.45">
      <c r="D5363" s="18"/>
      <c r="E5363" s="18"/>
      <c r="F5363" s="19"/>
      <c r="N5363" s="47"/>
    </row>
    <row r="5364" spans="4:14" s="20" customFormat="1" ht="13.5" hidden="1" x14ac:dyDescent="0.45">
      <c r="D5364" s="18"/>
      <c r="E5364" s="18"/>
      <c r="F5364" s="19"/>
      <c r="N5364" s="47"/>
    </row>
    <row r="5365" spans="4:14" s="20" customFormat="1" ht="13.5" hidden="1" x14ac:dyDescent="0.45">
      <c r="D5365" s="18"/>
      <c r="E5365" s="18"/>
      <c r="F5365" s="19"/>
      <c r="N5365" s="47"/>
    </row>
    <row r="5366" spans="4:14" s="20" customFormat="1" ht="13.5" hidden="1" x14ac:dyDescent="0.45">
      <c r="D5366" s="18"/>
      <c r="E5366" s="18"/>
      <c r="F5366" s="19"/>
      <c r="N5366" s="47"/>
    </row>
    <row r="5367" spans="4:14" s="20" customFormat="1" ht="13.5" hidden="1" x14ac:dyDescent="0.45">
      <c r="D5367" s="18"/>
      <c r="E5367" s="18"/>
      <c r="F5367" s="19"/>
      <c r="N5367" s="47"/>
    </row>
    <row r="5368" spans="4:14" s="20" customFormat="1" ht="13.5" hidden="1" x14ac:dyDescent="0.45">
      <c r="D5368" s="18"/>
      <c r="E5368" s="18"/>
      <c r="F5368" s="19"/>
      <c r="N5368" s="47"/>
    </row>
    <row r="5369" spans="4:14" s="20" customFormat="1" ht="13.5" hidden="1" x14ac:dyDescent="0.45">
      <c r="D5369" s="18"/>
      <c r="E5369" s="18"/>
      <c r="F5369" s="19"/>
      <c r="N5369" s="47"/>
    </row>
    <row r="5370" spans="4:14" s="20" customFormat="1" ht="13.5" hidden="1" x14ac:dyDescent="0.45">
      <c r="D5370" s="18"/>
      <c r="E5370" s="18"/>
      <c r="F5370" s="19"/>
      <c r="N5370" s="47"/>
    </row>
    <row r="5371" spans="4:14" s="20" customFormat="1" ht="13.5" hidden="1" x14ac:dyDescent="0.45">
      <c r="D5371" s="18"/>
      <c r="E5371" s="18"/>
      <c r="F5371" s="19"/>
      <c r="N5371" s="47"/>
    </row>
    <row r="5372" spans="4:14" s="20" customFormat="1" ht="13.5" hidden="1" x14ac:dyDescent="0.45">
      <c r="D5372" s="18"/>
      <c r="E5372" s="18"/>
      <c r="F5372" s="19"/>
      <c r="N5372" s="47"/>
    </row>
    <row r="5373" spans="4:14" s="20" customFormat="1" ht="13.5" hidden="1" x14ac:dyDescent="0.45">
      <c r="D5373" s="18"/>
      <c r="E5373" s="18"/>
      <c r="F5373" s="19"/>
      <c r="N5373" s="47"/>
    </row>
    <row r="5374" spans="4:14" s="20" customFormat="1" ht="13.5" hidden="1" x14ac:dyDescent="0.45">
      <c r="D5374" s="18"/>
      <c r="E5374" s="18"/>
      <c r="F5374" s="19"/>
      <c r="N5374" s="47"/>
    </row>
    <row r="5375" spans="4:14" s="20" customFormat="1" ht="13.5" hidden="1" x14ac:dyDescent="0.45">
      <c r="D5375" s="18"/>
      <c r="E5375" s="18"/>
      <c r="F5375" s="19"/>
      <c r="N5375" s="47"/>
    </row>
    <row r="5376" spans="4:14" s="20" customFormat="1" ht="13.5" hidden="1" x14ac:dyDescent="0.45">
      <c r="D5376" s="18"/>
      <c r="E5376" s="18"/>
      <c r="F5376" s="19"/>
      <c r="N5376" s="47"/>
    </row>
    <row r="5377" spans="4:14" s="20" customFormat="1" ht="13.5" hidden="1" x14ac:dyDescent="0.45">
      <c r="D5377" s="18"/>
      <c r="E5377" s="18"/>
      <c r="F5377" s="19"/>
      <c r="N5377" s="47"/>
    </row>
    <row r="5378" spans="4:14" s="20" customFormat="1" ht="13.5" hidden="1" x14ac:dyDescent="0.45">
      <c r="D5378" s="18"/>
      <c r="E5378" s="18"/>
      <c r="F5378" s="19"/>
      <c r="N5378" s="47"/>
    </row>
    <row r="5379" spans="4:14" s="20" customFormat="1" ht="13.5" hidden="1" x14ac:dyDescent="0.45">
      <c r="D5379" s="18"/>
      <c r="E5379" s="18"/>
      <c r="F5379" s="19"/>
      <c r="N5379" s="47"/>
    </row>
    <row r="5380" spans="4:14" s="20" customFormat="1" ht="13.5" hidden="1" x14ac:dyDescent="0.45">
      <c r="D5380" s="18"/>
      <c r="E5380" s="18"/>
      <c r="F5380" s="19"/>
      <c r="N5380" s="47"/>
    </row>
    <row r="5381" spans="4:14" s="20" customFormat="1" ht="13.5" hidden="1" x14ac:dyDescent="0.45">
      <c r="D5381" s="18"/>
      <c r="E5381" s="18"/>
      <c r="F5381" s="19"/>
      <c r="N5381" s="47"/>
    </row>
    <row r="5382" spans="4:14" s="20" customFormat="1" ht="13.5" hidden="1" x14ac:dyDescent="0.45">
      <c r="D5382" s="18"/>
      <c r="E5382" s="18"/>
      <c r="F5382" s="19"/>
      <c r="N5382" s="47"/>
    </row>
    <row r="5383" spans="4:14" s="20" customFormat="1" ht="13.5" hidden="1" x14ac:dyDescent="0.45">
      <c r="D5383" s="18"/>
      <c r="E5383" s="18"/>
      <c r="F5383" s="19"/>
      <c r="N5383" s="47"/>
    </row>
    <row r="5384" spans="4:14" s="20" customFormat="1" ht="13.5" hidden="1" x14ac:dyDescent="0.45">
      <c r="D5384" s="18"/>
      <c r="E5384" s="18"/>
      <c r="F5384" s="19"/>
      <c r="N5384" s="47"/>
    </row>
    <row r="5385" spans="4:14" s="20" customFormat="1" ht="13.5" hidden="1" x14ac:dyDescent="0.45">
      <c r="D5385" s="18"/>
      <c r="E5385" s="18"/>
      <c r="F5385" s="19"/>
      <c r="N5385" s="47"/>
    </row>
    <row r="5386" spans="4:14" s="20" customFormat="1" ht="13.5" hidden="1" x14ac:dyDescent="0.45">
      <c r="D5386" s="18"/>
      <c r="E5386" s="18"/>
      <c r="F5386" s="19"/>
      <c r="N5386" s="47"/>
    </row>
    <row r="5387" spans="4:14" s="20" customFormat="1" ht="13.5" hidden="1" x14ac:dyDescent="0.45">
      <c r="D5387" s="18"/>
      <c r="E5387" s="18"/>
      <c r="F5387" s="19"/>
      <c r="N5387" s="47"/>
    </row>
    <row r="5388" spans="4:14" s="20" customFormat="1" ht="13.5" hidden="1" x14ac:dyDescent="0.45">
      <c r="D5388" s="18"/>
      <c r="E5388" s="18"/>
      <c r="F5388" s="19"/>
      <c r="N5388" s="47"/>
    </row>
    <row r="5389" spans="4:14" s="20" customFormat="1" ht="13.5" hidden="1" x14ac:dyDescent="0.45">
      <c r="D5389" s="18"/>
      <c r="E5389" s="18"/>
      <c r="F5389" s="19"/>
      <c r="N5389" s="47"/>
    </row>
    <row r="5390" spans="4:14" s="20" customFormat="1" ht="13.5" hidden="1" x14ac:dyDescent="0.45">
      <c r="D5390" s="18"/>
      <c r="E5390" s="18"/>
      <c r="F5390" s="19"/>
      <c r="N5390" s="47"/>
    </row>
    <row r="5391" spans="4:14" s="20" customFormat="1" ht="13.5" hidden="1" x14ac:dyDescent="0.45">
      <c r="D5391" s="18"/>
      <c r="E5391" s="18"/>
      <c r="F5391" s="19"/>
      <c r="N5391" s="47"/>
    </row>
    <row r="5392" spans="4:14" s="20" customFormat="1" ht="13.5" hidden="1" x14ac:dyDescent="0.45">
      <c r="D5392" s="18"/>
      <c r="E5392" s="18"/>
      <c r="F5392" s="19"/>
      <c r="N5392" s="47"/>
    </row>
    <row r="5393" spans="4:14" s="20" customFormat="1" ht="13.5" hidden="1" x14ac:dyDescent="0.45">
      <c r="D5393" s="18"/>
      <c r="E5393" s="18"/>
      <c r="F5393" s="19"/>
      <c r="N5393" s="47"/>
    </row>
    <row r="5394" spans="4:14" s="20" customFormat="1" ht="13.5" hidden="1" x14ac:dyDescent="0.45">
      <c r="D5394" s="18"/>
      <c r="E5394" s="18"/>
      <c r="F5394" s="19"/>
      <c r="N5394" s="47"/>
    </row>
    <row r="5395" spans="4:14" s="20" customFormat="1" ht="13.5" hidden="1" x14ac:dyDescent="0.45">
      <c r="D5395" s="18"/>
      <c r="E5395" s="18"/>
      <c r="F5395" s="19"/>
      <c r="N5395" s="47"/>
    </row>
    <row r="5396" spans="4:14" s="20" customFormat="1" ht="13.5" hidden="1" x14ac:dyDescent="0.45">
      <c r="D5396" s="18"/>
      <c r="E5396" s="18"/>
      <c r="F5396" s="19"/>
      <c r="N5396" s="47"/>
    </row>
    <row r="5397" spans="4:14" s="20" customFormat="1" ht="13.5" hidden="1" x14ac:dyDescent="0.45">
      <c r="D5397" s="18"/>
      <c r="E5397" s="18"/>
      <c r="F5397" s="19"/>
      <c r="N5397" s="47"/>
    </row>
    <row r="5398" spans="4:14" s="20" customFormat="1" ht="13.5" hidden="1" x14ac:dyDescent="0.45">
      <c r="D5398" s="18"/>
      <c r="E5398" s="18"/>
      <c r="F5398" s="19"/>
      <c r="N5398" s="47"/>
    </row>
    <row r="5399" spans="4:14" s="20" customFormat="1" ht="13.5" hidden="1" x14ac:dyDescent="0.45">
      <c r="D5399" s="18"/>
      <c r="E5399" s="18"/>
      <c r="F5399" s="19"/>
      <c r="N5399" s="47"/>
    </row>
    <row r="5400" spans="4:14" s="20" customFormat="1" ht="13.5" hidden="1" x14ac:dyDescent="0.45">
      <c r="D5400" s="18"/>
      <c r="E5400" s="18"/>
      <c r="F5400" s="19"/>
      <c r="N5400" s="47"/>
    </row>
    <row r="5401" spans="4:14" s="20" customFormat="1" ht="13.5" hidden="1" x14ac:dyDescent="0.45">
      <c r="D5401" s="18"/>
      <c r="E5401" s="18"/>
      <c r="F5401" s="19"/>
      <c r="N5401" s="47"/>
    </row>
    <row r="5402" spans="4:14" s="20" customFormat="1" ht="13.5" hidden="1" x14ac:dyDescent="0.45">
      <c r="D5402" s="18"/>
      <c r="E5402" s="18"/>
      <c r="F5402" s="19"/>
      <c r="N5402" s="47"/>
    </row>
    <row r="5403" spans="4:14" s="20" customFormat="1" ht="13.5" hidden="1" x14ac:dyDescent="0.45">
      <c r="D5403" s="18"/>
      <c r="E5403" s="18"/>
      <c r="F5403" s="19"/>
      <c r="N5403" s="47"/>
    </row>
    <row r="5404" spans="4:14" s="20" customFormat="1" ht="13.5" hidden="1" x14ac:dyDescent="0.45">
      <c r="D5404" s="18"/>
      <c r="E5404" s="18"/>
      <c r="F5404" s="19"/>
      <c r="N5404" s="47"/>
    </row>
    <row r="5405" spans="4:14" s="20" customFormat="1" ht="13.5" hidden="1" x14ac:dyDescent="0.45">
      <c r="D5405" s="18"/>
      <c r="E5405" s="18"/>
      <c r="F5405" s="19"/>
      <c r="N5405" s="47"/>
    </row>
    <row r="5406" spans="4:14" s="20" customFormat="1" ht="13.5" hidden="1" x14ac:dyDescent="0.45">
      <c r="D5406" s="18"/>
      <c r="E5406" s="18"/>
      <c r="F5406" s="19"/>
      <c r="N5406" s="47"/>
    </row>
    <row r="5407" spans="4:14" s="20" customFormat="1" ht="13.5" hidden="1" x14ac:dyDescent="0.45">
      <c r="D5407" s="18"/>
      <c r="E5407" s="18"/>
      <c r="F5407" s="19"/>
      <c r="N5407" s="47"/>
    </row>
    <row r="5408" spans="4:14" s="20" customFormat="1" ht="13.5" hidden="1" x14ac:dyDescent="0.45">
      <c r="D5408" s="18"/>
      <c r="E5408" s="18"/>
      <c r="F5408" s="19"/>
      <c r="N5408" s="47"/>
    </row>
    <row r="5409" spans="4:14" s="20" customFormat="1" ht="13.5" hidden="1" x14ac:dyDescent="0.45">
      <c r="D5409" s="18"/>
      <c r="E5409" s="18"/>
      <c r="F5409" s="19"/>
      <c r="N5409" s="47"/>
    </row>
    <row r="5410" spans="4:14" s="20" customFormat="1" ht="13.5" hidden="1" x14ac:dyDescent="0.45">
      <c r="D5410" s="18"/>
      <c r="E5410" s="18"/>
      <c r="F5410" s="19"/>
      <c r="N5410" s="47"/>
    </row>
    <row r="5411" spans="4:14" s="20" customFormat="1" ht="13.5" hidden="1" x14ac:dyDescent="0.45">
      <c r="D5411" s="18"/>
      <c r="E5411" s="18"/>
      <c r="F5411" s="19"/>
      <c r="N5411" s="47"/>
    </row>
    <row r="5412" spans="4:14" s="20" customFormat="1" ht="13.5" hidden="1" x14ac:dyDescent="0.45">
      <c r="D5412" s="18"/>
      <c r="E5412" s="18"/>
      <c r="F5412" s="19"/>
      <c r="N5412" s="47"/>
    </row>
    <row r="5413" spans="4:14" s="20" customFormat="1" ht="13.5" hidden="1" x14ac:dyDescent="0.45">
      <c r="D5413" s="18"/>
      <c r="E5413" s="18"/>
      <c r="F5413" s="19"/>
      <c r="N5413" s="47"/>
    </row>
    <row r="5414" spans="4:14" s="20" customFormat="1" ht="13.5" hidden="1" x14ac:dyDescent="0.45">
      <c r="D5414" s="18"/>
      <c r="E5414" s="18"/>
      <c r="F5414" s="19"/>
      <c r="N5414" s="47"/>
    </row>
    <row r="5415" spans="4:14" s="20" customFormat="1" ht="13.5" hidden="1" x14ac:dyDescent="0.45">
      <c r="D5415" s="18"/>
      <c r="E5415" s="18"/>
      <c r="F5415" s="19"/>
      <c r="N5415" s="47"/>
    </row>
    <row r="5416" spans="4:14" s="20" customFormat="1" ht="13.5" hidden="1" x14ac:dyDescent="0.45">
      <c r="D5416" s="18"/>
      <c r="E5416" s="18"/>
      <c r="F5416" s="19"/>
      <c r="N5416" s="47"/>
    </row>
    <row r="5417" spans="4:14" s="20" customFormat="1" ht="13.5" hidden="1" x14ac:dyDescent="0.45">
      <c r="D5417" s="18"/>
      <c r="E5417" s="18"/>
      <c r="F5417" s="19"/>
      <c r="N5417" s="47"/>
    </row>
    <row r="5418" spans="4:14" s="20" customFormat="1" ht="13.5" hidden="1" x14ac:dyDescent="0.45">
      <c r="D5418" s="18"/>
      <c r="E5418" s="18"/>
      <c r="F5418" s="19"/>
      <c r="N5418" s="47"/>
    </row>
    <row r="5419" spans="4:14" s="20" customFormat="1" ht="13.5" hidden="1" x14ac:dyDescent="0.45">
      <c r="D5419" s="18"/>
      <c r="E5419" s="18"/>
      <c r="F5419" s="19"/>
      <c r="N5419" s="47"/>
    </row>
    <row r="5420" spans="4:14" s="20" customFormat="1" ht="13.5" hidden="1" x14ac:dyDescent="0.45">
      <c r="D5420" s="18"/>
      <c r="E5420" s="18"/>
      <c r="F5420" s="19"/>
      <c r="N5420" s="47"/>
    </row>
    <row r="5421" spans="4:14" s="20" customFormat="1" ht="13.5" hidden="1" x14ac:dyDescent="0.45">
      <c r="D5421" s="18"/>
      <c r="E5421" s="18"/>
      <c r="F5421" s="19"/>
      <c r="N5421" s="47"/>
    </row>
    <row r="5422" spans="4:14" s="20" customFormat="1" ht="13.5" hidden="1" x14ac:dyDescent="0.45">
      <c r="D5422" s="18"/>
      <c r="E5422" s="18"/>
      <c r="F5422" s="19"/>
      <c r="N5422" s="47"/>
    </row>
    <row r="5423" spans="4:14" s="20" customFormat="1" ht="13.5" hidden="1" x14ac:dyDescent="0.45">
      <c r="D5423" s="18"/>
      <c r="E5423" s="18"/>
      <c r="F5423" s="19"/>
      <c r="N5423" s="47"/>
    </row>
    <row r="5424" spans="4:14" s="20" customFormat="1" ht="13.5" hidden="1" x14ac:dyDescent="0.45">
      <c r="D5424" s="18"/>
      <c r="E5424" s="18"/>
      <c r="F5424" s="19"/>
      <c r="N5424" s="47"/>
    </row>
    <row r="5425" spans="4:14" s="20" customFormat="1" ht="13.5" hidden="1" x14ac:dyDescent="0.45">
      <c r="D5425" s="18"/>
      <c r="E5425" s="18"/>
      <c r="F5425" s="19"/>
      <c r="N5425" s="47"/>
    </row>
    <row r="5426" spans="4:14" s="20" customFormat="1" ht="13.5" hidden="1" x14ac:dyDescent="0.45">
      <c r="D5426" s="18"/>
      <c r="E5426" s="18"/>
      <c r="F5426" s="19"/>
      <c r="N5426" s="47"/>
    </row>
    <row r="5427" spans="4:14" s="20" customFormat="1" ht="13.5" hidden="1" x14ac:dyDescent="0.45">
      <c r="D5427" s="18"/>
      <c r="E5427" s="18"/>
      <c r="F5427" s="19"/>
      <c r="N5427" s="47"/>
    </row>
    <row r="5428" spans="4:14" s="20" customFormat="1" ht="13.5" hidden="1" x14ac:dyDescent="0.45">
      <c r="D5428" s="18"/>
      <c r="E5428" s="18"/>
      <c r="F5428" s="19"/>
      <c r="N5428" s="47"/>
    </row>
    <row r="5429" spans="4:14" s="20" customFormat="1" ht="13.5" hidden="1" x14ac:dyDescent="0.45">
      <c r="D5429" s="18"/>
      <c r="E5429" s="18"/>
      <c r="F5429" s="19"/>
      <c r="N5429" s="47"/>
    </row>
    <row r="5430" spans="4:14" s="20" customFormat="1" ht="13.5" hidden="1" x14ac:dyDescent="0.45">
      <c r="D5430" s="18"/>
      <c r="E5430" s="18"/>
      <c r="F5430" s="19"/>
      <c r="N5430" s="47"/>
    </row>
    <row r="5431" spans="4:14" s="20" customFormat="1" ht="13.5" hidden="1" x14ac:dyDescent="0.45">
      <c r="D5431" s="18"/>
      <c r="E5431" s="18"/>
      <c r="F5431" s="19"/>
      <c r="N5431" s="47"/>
    </row>
    <row r="5432" spans="4:14" s="20" customFormat="1" ht="13.5" hidden="1" x14ac:dyDescent="0.45">
      <c r="D5432" s="18"/>
      <c r="E5432" s="18"/>
      <c r="F5432" s="19"/>
      <c r="N5432" s="47"/>
    </row>
    <row r="5433" spans="4:14" s="20" customFormat="1" ht="13.5" hidden="1" x14ac:dyDescent="0.45">
      <c r="D5433" s="18"/>
      <c r="E5433" s="18"/>
      <c r="F5433" s="19"/>
      <c r="N5433" s="47"/>
    </row>
    <row r="5434" spans="4:14" s="20" customFormat="1" ht="13.5" hidden="1" x14ac:dyDescent="0.45">
      <c r="D5434" s="18"/>
      <c r="E5434" s="18"/>
      <c r="F5434" s="19"/>
      <c r="N5434" s="47"/>
    </row>
    <row r="5435" spans="4:14" s="20" customFormat="1" ht="13.5" hidden="1" x14ac:dyDescent="0.45">
      <c r="D5435" s="18"/>
      <c r="E5435" s="18"/>
      <c r="F5435" s="19"/>
      <c r="N5435" s="47"/>
    </row>
    <row r="5436" spans="4:14" s="20" customFormat="1" ht="13.5" hidden="1" x14ac:dyDescent="0.45">
      <c r="D5436" s="18"/>
      <c r="E5436" s="18"/>
      <c r="F5436" s="19"/>
      <c r="N5436" s="47"/>
    </row>
    <row r="5437" spans="4:14" s="20" customFormat="1" ht="13.5" hidden="1" x14ac:dyDescent="0.45">
      <c r="D5437" s="18"/>
      <c r="E5437" s="18"/>
      <c r="F5437" s="19"/>
      <c r="N5437" s="47"/>
    </row>
    <row r="5438" spans="4:14" s="20" customFormat="1" ht="13.5" hidden="1" x14ac:dyDescent="0.45">
      <c r="D5438" s="18"/>
      <c r="E5438" s="18"/>
      <c r="F5438" s="19"/>
      <c r="N5438" s="47"/>
    </row>
    <row r="5439" spans="4:14" s="20" customFormat="1" ht="13.5" hidden="1" x14ac:dyDescent="0.45">
      <c r="D5439" s="18"/>
      <c r="E5439" s="18"/>
      <c r="F5439" s="19"/>
      <c r="N5439" s="47"/>
    </row>
    <row r="5440" spans="4:14" s="20" customFormat="1" ht="13.5" hidden="1" x14ac:dyDescent="0.45">
      <c r="D5440" s="18"/>
      <c r="E5440" s="18"/>
      <c r="F5440" s="19"/>
      <c r="N5440" s="47"/>
    </row>
    <row r="5441" spans="4:14" s="20" customFormat="1" ht="13.5" hidden="1" x14ac:dyDescent="0.45">
      <c r="D5441" s="18"/>
      <c r="E5441" s="18"/>
      <c r="F5441" s="19"/>
      <c r="N5441" s="47"/>
    </row>
    <row r="5442" spans="4:14" s="20" customFormat="1" ht="13.5" hidden="1" x14ac:dyDescent="0.45">
      <c r="D5442" s="18"/>
      <c r="E5442" s="18"/>
      <c r="F5442" s="19"/>
      <c r="N5442" s="47"/>
    </row>
    <row r="5443" spans="4:14" s="20" customFormat="1" ht="13.5" hidden="1" x14ac:dyDescent="0.45">
      <c r="D5443" s="18"/>
      <c r="E5443" s="18"/>
      <c r="F5443" s="19"/>
      <c r="N5443" s="47"/>
    </row>
    <row r="5444" spans="4:14" s="20" customFormat="1" ht="13.5" hidden="1" x14ac:dyDescent="0.45">
      <c r="D5444" s="18"/>
      <c r="E5444" s="18"/>
      <c r="F5444" s="19"/>
      <c r="N5444" s="47"/>
    </row>
    <row r="5445" spans="4:14" s="20" customFormat="1" ht="13.5" hidden="1" x14ac:dyDescent="0.45">
      <c r="D5445" s="18"/>
      <c r="E5445" s="18"/>
      <c r="F5445" s="19"/>
      <c r="N5445" s="47"/>
    </row>
    <row r="5446" spans="4:14" s="20" customFormat="1" ht="13.5" hidden="1" x14ac:dyDescent="0.45">
      <c r="D5446" s="18"/>
      <c r="E5446" s="18"/>
      <c r="F5446" s="19"/>
      <c r="N5446" s="47"/>
    </row>
    <row r="5447" spans="4:14" s="20" customFormat="1" ht="13.5" hidden="1" x14ac:dyDescent="0.45">
      <c r="D5447" s="18"/>
      <c r="E5447" s="18"/>
      <c r="F5447" s="19"/>
      <c r="N5447" s="47"/>
    </row>
    <row r="5448" spans="4:14" s="20" customFormat="1" ht="13.5" hidden="1" x14ac:dyDescent="0.45">
      <c r="D5448" s="18"/>
      <c r="E5448" s="18"/>
      <c r="F5448" s="19"/>
      <c r="N5448" s="47"/>
    </row>
    <row r="5449" spans="4:14" s="20" customFormat="1" ht="13.5" hidden="1" x14ac:dyDescent="0.45">
      <c r="D5449" s="18"/>
      <c r="E5449" s="18"/>
      <c r="F5449" s="19"/>
      <c r="N5449" s="47"/>
    </row>
    <row r="5450" spans="4:14" s="20" customFormat="1" ht="13.5" hidden="1" x14ac:dyDescent="0.45">
      <c r="D5450" s="18"/>
      <c r="E5450" s="18"/>
      <c r="F5450" s="19"/>
      <c r="N5450" s="47"/>
    </row>
    <row r="5451" spans="4:14" s="20" customFormat="1" ht="13.5" hidden="1" x14ac:dyDescent="0.45">
      <c r="D5451" s="18"/>
      <c r="E5451" s="18"/>
      <c r="F5451" s="19"/>
      <c r="N5451" s="47"/>
    </row>
    <row r="5452" spans="4:14" s="20" customFormat="1" ht="13.5" hidden="1" x14ac:dyDescent="0.45">
      <c r="D5452" s="18"/>
      <c r="E5452" s="18"/>
      <c r="F5452" s="19"/>
      <c r="N5452" s="47"/>
    </row>
    <row r="5453" spans="4:14" s="20" customFormat="1" ht="13.5" hidden="1" x14ac:dyDescent="0.45">
      <c r="D5453" s="18"/>
      <c r="E5453" s="18"/>
      <c r="F5453" s="19"/>
      <c r="N5453" s="47"/>
    </row>
    <row r="5454" spans="4:14" s="20" customFormat="1" ht="13.5" hidden="1" x14ac:dyDescent="0.45">
      <c r="D5454" s="18"/>
      <c r="E5454" s="18"/>
      <c r="F5454" s="19"/>
      <c r="N5454" s="47"/>
    </row>
    <row r="5455" spans="4:14" s="20" customFormat="1" ht="13.5" hidden="1" x14ac:dyDescent="0.45">
      <c r="D5455" s="18"/>
      <c r="E5455" s="18"/>
      <c r="F5455" s="19"/>
      <c r="N5455" s="47"/>
    </row>
    <row r="5456" spans="4:14" s="20" customFormat="1" ht="13.5" hidden="1" x14ac:dyDescent="0.45">
      <c r="D5456" s="18"/>
      <c r="E5456" s="18"/>
      <c r="F5456" s="19"/>
      <c r="N5456" s="47"/>
    </row>
    <row r="5457" spans="4:14" s="20" customFormat="1" ht="13.5" hidden="1" x14ac:dyDescent="0.45">
      <c r="D5457" s="18"/>
      <c r="E5457" s="18"/>
      <c r="F5457" s="19"/>
      <c r="N5457" s="47"/>
    </row>
    <row r="5458" spans="4:14" s="20" customFormat="1" ht="13.5" hidden="1" x14ac:dyDescent="0.45">
      <c r="D5458" s="18"/>
      <c r="E5458" s="18"/>
      <c r="F5458" s="19"/>
      <c r="N5458" s="47"/>
    </row>
    <row r="5459" spans="4:14" s="20" customFormat="1" ht="13.5" hidden="1" x14ac:dyDescent="0.45">
      <c r="D5459" s="18"/>
      <c r="E5459" s="18"/>
      <c r="F5459" s="19"/>
      <c r="N5459" s="47"/>
    </row>
    <row r="5460" spans="4:14" s="20" customFormat="1" ht="13.5" hidden="1" x14ac:dyDescent="0.45">
      <c r="D5460" s="18"/>
      <c r="E5460" s="18"/>
      <c r="F5460" s="19"/>
      <c r="N5460" s="47"/>
    </row>
    <row r="5461" spans="4:14" s="20" customFormat="1" ht="13.5" hidden="1" x14ac:dyDescent="0.45">
      <c r="D5461" s="18"/>
      <c r="E5461" s="18"/>
      <c r="F5461" s="19"/>
      <c r="N5461" s="47"/>
    </row>
    <row r="5462" spans="4:14" s="20" customFormat="1" ht="13.5" hidden="1" x14ac:dyDescent="0.45">
      <c r="D5462" s="18"/>
      <c r="E5462" s="18"/>
      <c r="F5462" s="19"/>
      <c r="N5462" s="47"/>
    </row>
    <row r="5463" spans="4:14" s="20" customFormat="1" ht="13.5" hidden="1" x14ac:dyDescent="0.45">
      <c r="D5463" s="18"/>
      <c r="E5463" s="18"/>
      <c r="F5463" s="19"/>
      <c r="N5463" s="47"/>
    </row>
    <row r="5464" spans="4:14" s="20" customFormat="1" ht="13.5" hidden="1" x14ac:dyDescent="0.45">
      <c r="D5464" s="18"/>
      <c r="E5464" s="18"/>
      <c r="F5464" s="19"/>
      <c r="N5464" s="47"/>
    </row>
    <row r="5465" spans="4:14" s="20" customFormat="1" ht="13.5" hidden="1" x14ac:dyDescent="0.45">
      <c r="D5465" s="18"/>
      <c r="E5465" s="18"/>
      <c r="F5465" s="19"/>
      <c r="N5465" s="47"/>
    </row>
    <row r="5466" spans="4:14" s="20" customFormat="1" ht="13.5" hidden="1" x14ac:dyDescent="0.45">
      <c r="D5466" s="18"/>
      <c r="E5466" s="18"/>
      <c r="F5466" s="19"/>
      <c r="N5466" s="47"/>
    </row>
    <row r="5467" spans="4:14" s="20" customFormat="1" ht="13.5" hidden="1" x14ac:dyDescent="0.45">
      <c r="D5467" s="18"/>
      <c r="E5467" s="18"/>
      <c r="F5467" s="19"/>
      <c r="N5467" s="47"/>
    </row>
    <row r="5468" spans="4:14" s="20" customFormat="1" ht="13.5" hidden="1" x14ac:dyDescent="0.45">
      <c r="D5468" s="18"/>
      <c r="E5468" s="18"/>
      <c r="F5468" s="19"/>
      <c r="N5468" s="47"/>
    </row>
    <row r="5469" spans="4:14" s="20" customFormat="1" ht="13.5" hidden="1" x14ac:dyDescent="0.45">
      <c r="D5469" s="18"/>
      <c r="E5469" s="18"/>
      <c r="F5469" s="19"/>
      <c r="N5469" s="47"/>
    </row>
    <row r="5470" spans="4:14" s="20" customFormat="1" ht="13.5" hidden="1" x14ac:dyDescent="0.45">
      <c r="D5470" s="18"/>
      <c r="E5470" s="18"/>
      <c r="F5470" s="19"/>
      <c r="N5470" s="47"/>
    </row>
    <row r="5471" spans="4:14" s="20" customFormat="1" ht="13.5" hidden="1" x14ac:dyDescent="0.45">
      <c r="D5471" s="18"/>
      <c r="E5471" s="18"/>
      <c r="F5471" s="19"/>
      <c r="N5471" s="47"/>
    </row>
    <row r="5472" spans="4:14" s="20" customFormat="1" ht="13.5" hidden="1" x14ac:dyDescent="0.45">
      <c r="D5472" s="18"/>
      <c r="E5472" s="18"/>
      <c r="F5472" s="19"/>
      <c r="N5472" s="47"/>
    </row>
    <row r="5473" spans="4:14" s="20" customFormat="1" ht="13.5" hidden="1" x14ac:dyDescent="0.45">
      <c r="D5473" s="18"/>
      <c r="E5473" s="18"/>
      <c r="F5473" s="19"/>
      <c r="N5473" s="47"/>
    </row>
    <row r="5474" spans="4:14" s="20" customFormat="1" ht="13.5" hidden="1" x14ac:dyDescent="0.45">
      <c r="D5474" s="18"/>
      <c r="E5474" s="18"/>
      <c r="F5474" s="19"/>
      <c r="N5474" s="47"/>
    </row>
    <row r="5475" spans="4:14" s="20" customFormat="1" ht="13.5" hidden="1" x14ac:dyDescent="0.45">
      <c r="D5475" s="18"/>
      <c r="E5475" s="18"/>
      <c r="F5475" s="19"/>
      <c r="N5475" s="47"/>
    </row>
    <row r="5476" spans="4:14" s="20" customFormat="1" ht="13.5" hidden="1" x14ac:dyDescent="0.45">
      <c r="D5476" s="18"/>
      <c r="E5476" s="18"/>
      <c r="F5476" s="19"/>
      <c r="N5476" s="47"/>
    </row>
    <row r="5477" spans="4:14" s="20" customFormat="1" ht="13.5" hidden="1" x14ac:dyDescent="0.45">
      <c r="D5477" s="18"/>
      <c r="E5477" s="18"/>
      <c r="F5477" s="19"/>
      <c r="N5477" s="47"/>
    </row>
    <row r="5478" spans="4:14" s="20" customFormat="1" ht="13.5" hidden="1" x14ac:dyDescent="0.45">
      <c r="D5478" s="18"/>
      <c r="E5478" s="18"/>
      <c r="F5478" s="19"/>
      <c r="N5478" s="47"/>
    </row>
    <row r="5479" spans="4:14" s="20" customFormat="1" ht="13.5" hidden="1" x14ac:dyDescent="0.45">
      <c r="D5479" s="18"/>
      <c r="E5479" s="18"/>
      <c r="F5479" s="19"/>
      <c r="N5479" s="47"/>
    </row>
    <row r="5480" spans="4:14" s="20" customFormat="1" ht="13.5" hidden="1" x14ac:dyDescent="0.45">
      <c r="D5480" s="18"/>
      <c r="E5480" s="18"/>
      <c r="F5480" s="19"/>
      <c r="N5480" s="47"/>
    </row>
    <row r="5481" spans="4:14" s="20" customFormat="1" ht="13.5" hidden="1" x14ac:dyDescent="0.45">
      <c r="D5481" s="18"/>
      <c r="E5481" s="18"/>
      <c r="F5481" s="19"/>
      <c r="N5481" s="47"/>
    </row>
    <row r="5482" spans="4:14" s="20" customFormat="1" ht="13.5" hidden="1" x14ac:dyDescent="0.45">
      <c r="D5482" s="18"/>
      <c r="E5482" s="18"/>
      <c r="F5482" s="19"/>
      <c r="N5482" s="47"/>
    </row>
    <row r="5483" spans="4:14" s="20" customFormat="1" ht="13.5" hidden="1" x14ac:dyDescent="0.45">
      <c r="D5483" s="18"/>
      <c r="E5483" s="18"/>
      <c r="F5483" s="19"/>
      <c r="N5483" s="47"/>
    </row>
    <row r="5484" spans="4:14" s="20" customFormat="1" ht="13.5" hidden="1" x14ac:dyDescent="0.45">
      <c r="D5484" s="18"/>
      <c r="E5484" s="18"/>
      <c r="F5484" s="19"/>
      <c r="N5484" s="47"/>
    </row>
    <row r="5485" spans="4:14" s="20" customFormat="1" ht="13.5" hidden="1" x14ac:dyDescent="0.45">
      <c r="D5485" s="18"/>
      <c r="E5485" s="18"/>
      <c r="F5485" s="19"/>
      <c r="N5485" s="47"/>
    </row>
    <row r="5486" spans="4:14" s="20" customFormat="1" ht="13.5" hidden="1" x14ac:dyDescent="0.45">
      <c r="D5486" s="18"/>
      <c r="E5486" s="18"/>
      <c r="F5486" s="19"/>
      <c r="N5486" s="47"/>
    </row>
    <row r="5487" spans="4:14" s="20" customFormat="1" ht="13.5" hidden="1" x14ac:dyDescent="0.45">
      <c r="D5487" s="18"/>
      <c r="E5487" s="18"/>
      <c r="F5487" s="19"/>
      <c r="N5487" s="47"/>
    </row>
    <row r="5488" spans="4:14" s="20" customFormat="1" ht="13.5" hidden="1" x14ac:dyDescent="0.45">
      <c r="D5488" s="18"/>
      <c r="E5488" s="18"/>
      <c r="F5488" s="19"/>
      <c r="N5488" s="47"/>
    </row>
    <row r="5489" spans="4:14" s="20" customFormat="1" ht="13.5" hidden="1" x14ac:dyDescent="0.45">
      <c r="D5489" s="18"/>
      <c r="E5489" s="18"/>
      <c r="F5489" s="19"/>
      <c r="N5489" s="47"/>
    </row>
    <row r="5490" spans="4:14" s="20" customFormat="1" ht="13.5" hidden="1" x14ac:dyDescent="0.45">
      <c r="D5490" s="18"/>
      <c r="E5490" s="18"/>
      <c r="F5490" s="19"/>
      <c r="N5490" s="47"/>
    </row>
    <row r="5491" spans="4:14" s="20" customFormat="1" ht="13.5" hidden="1" x14ac:dyDescent="0.45">
      <c r="D5491" s="18"/>
      <c r="E5491" s="18"/>
      <c r="F5491" s="19"/>
      <c r="N5491" s="47"/>
    </row>
    <row r="5492" spans="4:14" s="20" customFormat="1" ht="13.5" hidden="1" x14ac:dyDescent="0.45">
      <c r="D5492" s="18"/>
      <c r="E5492" s="18"/>
      <c r="F5492" s="19"/>
      <c r="N5492" s="47"/>
    </row>
    <row r="5493" spans="4:14" s="20" customFormat="1" ht="13.5" hidden="1" x14ac:dyDescent="0.45">
      <c r="D5493" s="18"/>
      <c r="E5493" s="18"/>
      <c r="F5493" s="19"/>
      <c r="N5493" s="47"/>
    </row>
    <row r="5494" spans="4:14" s="20" customFormat="1" ht="13.5" hidden="1" x14ac:dyDescent="0.45">
      <c r="D5494" s="18"/>
      <c r="E5494" s="18"/>
      <c r="F5494" s="19"/>
      <c r="N5494" s="47"/>
    </row>
    <row r="5495" spans="4:14" s="20" customFormat="1" ht="13.5" hidden="1" x14ac:dyDescent="0.45">
      <c r="D5495" s="18"/>
      <c r="E5495" s="18"/>
      <c r="F5495" s="19"/>
      <c r="N5495" s="47"/>
    </row>
    <row r="5496" spans="4:14" s="20" customFormat="1" ht="13.5" hidden="1" x14ac:dyDescent="0.45">
      <c r="D5496" s="18"/>
      <c r="E5496" s="18"/>
      <c r="F5496" s="19"/>
      <c r="N5496" s="47"/>
    </row>
    <row r="5497" spans="4:14" s="20" customFormat="1" ht="13.5" hidden="1" x14ac:dyDescent="0.45">
      <c r="D5497" s="18"/>
      <c r="E5497" s="18"/>
      <c r="F5497" s="19"/>
      <c r="N5497" s="47"/>
    </row>
    <row r="5498" spans="4:14" s="20" customFormat="1" ht="13.5" hidden="1" x14ac:dyDescent="0.45">
      <c r="D5498" s="18"/>
      <c r="E5498" s="18"/>
      <c r="F5498" s="19"/>
      <c r="N5498" s="47"/>
    </row>
    <row r="5499" spans="4:14" s="20" customFormat="1" ht="13.5" hidden="1" x14ac:dyDescent="0.45">
      <c r="D5499" s="18"/>
      <c r="E5499" s="18"/>
      <c r="F5499" s="19"/>
      <c r="N5499" s="47"/>
    </row>
    <row r="5500" spans="4:14" s="20" customFormat="1" ht="13.5" hidden="1" x14ac:dyDescent="0.45">
      <c r="D5500" s="18"/>
      <c r="E5500" s="18"/>
      <c r="F5500" s="19"/>
      <c r="N5500" s="47"/>
    </row>
    <row r="5501" spans="4:14" s="20" customFormat="1" ht="13.5" hidden="1" x14ac:dyDescent="0.45">
      <c r="D5501" s="18"/>
      <c r="E5501" s="18"/>
      <c r="F5501" s="19"/>
      <c r="N5501" s="47"/>
    </row>
    <row r="5502" spans="4:14" s="20" customFormat="1" ht="13.5" hidden="1" x14ac:dyDescent="0.45">
      <c r="D5502" s="18"/>
      <c r="E5502" s="18"/>
      <c r="F5502" s="19"/>
      <c r="N5502" s="47"/>
    </row>
    <row r="5503" spans="4:14" s="20" customFormat="1" ht="13.5" hidden="1" x14ac:dyDescent="0.45">
      <c r="D5503" s="18"/>
      <c r="E5503" s="18"/>
      <c r="F5503" s="19"/>
      <c r="N5503" s="47"/>
    </row>
    <row r="5504" spans="4:14" s="20" customFormat="1" ht="13.5" hidden="1" x14ac:dyDescent="0.45">
      <c r="D5504" s="18"/>
      <c r="E5504" s="18"/>
      <c r="F5504" s="19"/>
      <c r="N5504" s="47"/>
    </row>
    <row r="5505" spans="4:14" s="20" customFormat="1" ht="13.5" hidden="1" x14ac:dyDescent="0.45">
      <c r="D5505" s="18"/>
      <c r="E5505" s="18"/>
      <c r="F5505" s="19"/>
      <c r="N5505" s="47"/>
    </row>
    <row r="5506" spans="4:14" s="20" customFormat="1" ht="13.5" hidden="1" x14ac:dyDescent="0.45">
      <c r="D5506" s="18"/>
      <c r="E5506" s="18"/>
      <c r="F5506" s="19"/>
      <c r="N5506" s="47"/>
    </row>
    <row r="5507" spans="4:14" s="20" customFormat="1" ht="13.5" hidden="1" x14ac:dyDescent="0.45">
      <c r="D5507" s="18"/>
      <c r="E5507" s="18"/>
      <c r="F5507" s="19"/>
      <c r="N5507" s="47"/>
    </row>
    <row r="5508" spans="4:14" s="20" customFormat="1" ht="13.5" hidden="1" x14ac:dyDescent="0.45">
      <c r="D5508" s="18"/>
      <c r="E5508" s="18"/>
      <c r="F5508" s="19"/>
      <c r="N5508" s="47"/>
    </row>
    <row r="5509" spans="4:14" s="20" customFormat="1" ht="13.5" hidden="1" x14ac:dyDescent="0.45">
      <c r="D5509" s="18"/>
      <c r="E5509" s="18"/>
      <c r="F5509" s="19"/>
      <c r="N5509" s="47"/>
    </row>
    <row r="5510" spans="4:14" s="20" customFormat="1" ht="13.5" hidden="1" x14ac:dyDescent="0.45">
      <c r="D5510" s="18"/>
      <c r="E5510" s="18"/>
      <c r="F5510" s="19"/>
      <c r="N5510" s="47"/>
    </row>
    <row r="5511" spans="4:14" s="20" customFormat="1" ht="13.5" hidden="1" x14ac:dyDescent="0.45">
      <c r="D5511" s="18"/>
      <c r="E5511" s="18"/>
      <c r="F5511" s="19"/>
      <c r="N5511" s="47"/>
    </row>
    <row r="5512" spans="4:14" s="20" customFormat="1" ht="13.5" hidden="1" x14ac:dyDescent="0.45">
      <c r="D5512" s="18"/>
      <c r="E5512" s="18"/>
      <c r="F5512" s="19"/>
      <c r="N5512" s="47"/>
    </row>
    <row r="5513" spans="4:14" s="20" customFormat="1" ht="13.5" hidden="1" x14ac:dyDescent="0.45">
      <c r="D5513" s="18"/>
      <c r="E5513" s="18"/>
      <c r="F5513" s="19"/>
      <c r="N5513" s="47"/>
    </row>
    <row r="5514" spans="4:14" s="20" customFormat="1" ht="13.5" hidden="1" x14ac:dyDescent="0.45">
      <c r="D5514" s="18"/>
      <c r="E5514" s="18"/>
      <c r="F5514" s="19"/>
      <c r="N5514" s="47"/>
    </row>
    <row r="5515" spans="4:14" s="20" customFormat="1" ht="13.5" hidden="1" x14ac:dyDescent="0.45">
      <c r="D5515" s="18"/>
      <c r="E5515" s="18"/>
      <c r="F5515" s="19"/>
      <c r="N5515" s="47"/>
    </row>
    <row r="5516" spans="4:14" s="20" customFormat="1" ht="13.5" hidden="1" x14ac:dyDescent="0.45">
      <c r="D5516" s="18"/>
      <c r="E5516" s="18"/>
      <c r="F5516" s="19"/>
      <c r="N5516" s="47"/>
    </row>
    <row r="5517" spans="4:14" s="20" customFormat="1" ht="13.5" hidden="1" x14ac:dyDescent="0.45">
      <c r="D5517" s="18"/>
      <c r="E5517" s="18"/>
      <c r="F5517" s="19"/>
      <c r="N5517" s="47"/>
    </row>
    <row r="5518" spans="4:14" s="20" customFormat="1" ht="13.5" hidden="1" x14ac:dyDescent="0.45">
      <c r="D5518" s="18"/>
      <c r="E5518" s="18"/>
      <c r="F5518" s="19"/>
      <c r="N5518" s="47"/>
    </row>
    <row r="5519" spans="4:14" s="20" customFormat="1" ht="13.5" hidden="1" x14ac:dyDescent="0.45">
      <c r="D5519" s="18"/>
      <c r="E5519" s="18"/>
      <c r="F5519" s="19"/>
      <c r="N5519" s="47"/>
    </row>
    <row r="5520" spans="4:14" s="20" customFormat="1" ht="13.5" hidden="1" x14ac:dyDescent="0.45">
      <c r="D5520" s="18"/>
      <c r="E5520" s="18"/>
      <c r="F5520" s="19"/>
      <c r="N5520" s="47"/>
    </row>
    <row r="5521" spans="4:14" s="20" customFormat="1" ht="13.5" hidden="1" x14ac:dyDescent="0.45">
      <c r="D5521" s="18"/>
      <c r="E5521" s="18"/>
      <c r="F5521" s="19"/>
      <c r="N5521" s="47"/>
    </row>
    <row r="5522" spans="4:14" s="20" customFormat="1" ht="13.5" hidden="1" x14ac:dyDescent="0.45">
      <c r="D5522" s="18"/>
      <c r="E5522" s="18"/>
      <c r="F5522" s="19"/>
      <c r="N5522" s="47"/>
    </row>
    <row r="5523" spans="4:14" s="20" customFormat="1" ht="13.5" hidden="1" x14ac:dyDescent="0.45">
      <c r="D5523" s="18"/>
      <c r="E5523" s="18"/>
      <c r="F5523" s="19"/>
      <c r="N5523" s="47"/>
    </row>
    <row r="5524" spans="4:14" s="20" customFormat="1" ht="13.5" hidden="1" x14ac:dyDescent="0.45">
      <c r="D5524" s="18"/>
      <c r="E5524" s="18"/>
      <c r="F5524" s="19"/>
      <c r="N5524" s="47"/>
    </row>
    <row r="5525" spans="4:14" s="20" customFormat="1" ht="13.5" hidden="1" x14ac:dyDescent="0.45">
      <c r="D5525" s="18"/>
      <c r="E5525" s="18"/>
      <c r="F5525" s="19"/>
      <c r="N5525" s="47"/>
    </row>
    <row r="5526" spans="4:14" s="20" customFormat="1" ht="13.5" hidden="1" x14ac:dyDescent="0.45">
      <c r="D5526" s="18"/>
      <c r="E5526" s="18"/>
      <c r="F5526" s="19"/>
      <c r="N5526" s="47"/>
    </row>
    <row r="5527" spans="4:14" s="20" customFormat="1" ht="13.5" hidden="1" x14ac:dyDescent="0.45">
      <c r="D5527" s="18"/>
      <c r="E5527" s="18"/>
      <c r="F5527" s="19"/>
      <c r="N5527" s="47"/>
    </row>
    <row r="5528" spans="4:14" s="20" customFormat="1" ht="13.5" hidden="1" x14ac:dyDescent="0.45">
      <c r="D5528" s="18"/>
      <c r="E5528" s="18"/>
      <c r="F5528" s="19"/>
      <c r="N5528" s="47"/>
    </row>
    <row r="5529" spans="4:14" s="20" customFormat="1" ht="13.5" hidden="1" x14ac:dyDescent="0.45">
      <c r="D5529" s="18"/>
      <c r="E5529" s="18"/>
      <c r="F5529" s="19"/>
      <c r="N5529" s="47"/>
    </row>
    <row r="5530" spans="4:14" s="20" customFormat="1" ht="13.5" hidden="1" x14ac:dyDescent="0.45">
      <c r="D5530" s="18"/>
      <c r="E5530" s="18"/>
      <c r="F5530" s="19"/>
      <c r="N5530" s="47"/>
    </row>
    <row r="5531" spans="4:14" s="20" customFormat="1" ht="13.5" hidden="1" x14ac:dyDescent="0.45">
      <c r="D5531" s="18"/>
      <c r="E5531" s="18"/>
      <c r="F5531" s="19"/>
      <c r="N5531" s="47"/>
    </row>
    <row r="5532" spans="4:14" s="20" customFormat="1" ht="13.5" hidden="1" x14ac:dyDescent="0.45">
      <c r="D5532" s="18"/>
      <c r="E5532" s="18"/>
      <c r="F5532" s="19"/>
      <c r="N5532" s="47"/>
    </row>
    <row r="5533" spans="4:14" s="20" customFormat="1" ht="13.5" hidden="1" x14ac:dyDescent="0.45">
      <c r="D5533" s="18"/>
      <c r="E5533" s="18"/>
      <c r="F5533" s="19"/>
      <c r="N5533" s="47"/>
    </row>
    <row r="5534" spans="4:14" s="20" customFormat="1" ht="13.5" hidden="1" x14ac:dyDescent="0.45">
      <c r="D5534" s="18"/>
      <c r="E5534" s="18"/>
      <c r="F5534" s="19"/>
      <c r="N5534" s="47"/>
    </row>
    <row r="5535" spans="4:14" s="20" customFormat="1" ht="13.5" hidden="1" x14ac:dyDescent="0.45">
      <c r="D5535" s="18"/>
      <c r="E5535" s="18"/>
      <c r="F5535" s="19"/>
      <c r="N5535" s="47"/>
    </row>
    <row r="5536" spans="4:14" s="20" customFormat="1" ht="13.5" hidden="1" x14ac:dyDescent="0.45">
      <c r="D5536" s="18"/>
      <c r="E5536" s="18"/>
      <c r="F5536" s="19"/>
      <c r="N5536" s="47"/>
    </row>
    <row r="5537" spans="4:14" s="20" customFormat="1" ht="13.5" hidden="1" x14ac:dyDescent="0.45">
      <c r="D5537" s="18"/>
      <c r="E5537" s="18"/>
      <c r="F5537" s="19"/>
      <c r="N5537" s="47"/>
    </row>
    <row r="5538" spans="4:14" s="20" customFormat="1" ht="13.5" hidden="1" x14ac:dyDescent="0.45">
      <c r="D5538" s="18"/>
      <c r="E5538" s="18"/>
      <c r="F5538" s="19"/>
      <c r="N5538" s="47"/>
    </row>
    <row r="5539" spans="4:14" s="20" customFormat="1" ht="13.5" hidden="1" x14ac:dyDescent="0.45">
      <c r="D5539" s="18"/>
      <c r="E5539" s="18"/>
      <c r="F5539" s="19"/>
      <c r="N5539" s="47"/>
    </row>
    <row r="5540" spans="4:14" s="20" customFormat="1" ht="13.5" hidden="1" x14ac:dyDescent="0.45">
      <c r="D5540" s="18"/>
      <c r="E5540" s="18"/>
      <c r="F5540" s="19"/>
      <c r="N5540" s="47"/>
    </row>
    <row r="5541" spans="4:14" s="20" customFormat="1" ht="13.5" hidden="1" x14ac:dyDescent="0.45">
      <c r="D5541" s="18"/>
      <c r="E5541" s="18"/>
      <c r="F5541" s="19"/>
      <c r="N5541" s="47"/>
    </row>
    <row r="5542" spans="4:14" s="20" customFormat="1" ht="13.5" hidden="1" x14ac:dyDescent="0.45">
      <c r="D5542" s="18"/>
      <c r="E5542" s="18"/>
      <c r="F5542" s="19"/>
      <c r="N5542" s="47"/>
    </row>
    <row r="5543" spans="4:14" s="20" customFormat="1" ht="13.5" hidden="1" x14ac:dyDescent="0.45">
      <c r="D5543" s="18"/>
      <c r="E5543" s="18"/>
      <c r="F5543" s="19"/>
      <c r="N5543" s="47"/>
    </row>
    <row r="5544" spans="4:14" s="20" customFormat="1" ht="13.5" hidden="1" x14ac:dyDescent="0.45">
      <c r="D5544" s="18"/>
      <c r="E5544" s="18"/>
      <c r="F5544" s="19"/>
      <c r="N5544" s="47"/>
    </row>
    <row r="5545" spans="4:14" s="20" customFormat="1" ht="13.5" hidden="1" x14ac:dyDescent="0.45">
      <c r="D5545" s="18"/>
      <c r="E5545" s="18"/>
      <c r="F5545" s="19"/>
      <c r="N5545" s="47"/>
    </row>
    <row r="5546" spans="4:14" s="20" customFormat="1" ht="13.5" hidden="1" x14ac:dyDescent="0.45">
      <c r="D5546" s="18"/>
      <c r="E5546" s="18"/>
      <c r="F5546" s="19"/>
      <c r="N5546" s="47"/>
    </row>
    <row r="5547" spans="4:14" s="20" customFormat="1" ht="13.5" hidden="1" x14ac:dyDescent="0.45">
      <c r="D5547" s="18"/>
      <c r="E5547" s="18"/>
      <c r="F5547" s="19"/>
      <c r="N5547" s="47"/>
    </row>
    <row r="5548" spans="4:14" s="20" customFormat="1" ht="13.5" hidden="1" x14ac:dyDescent="0.45">
      <c r="D5548" s="18"/>
      <c r="E5548" s="18"/>
      <c r="F5548" s="19"/>
      <c r="N5548" s="47"/>
    </row>
    <row r="5549" spans="4:14" s="20" customFormat="1" ht="13.5" hidden="1" x14ac:dyDescent="0.45">
      <c r="D5549" s="18"/>
      <c r="E5549" s="18"/>
      <c r="F5549" s="19"/>
      <c r="N5549" s="47"/>
    </row>
    <row r="5550" spans="4:14" s="20" customFormat="1" ht="13.5" hidden="1" x14ac:dyDescent="0.45">
      <c r="D5550" s="18"/>
      <c r="E5550" s="18"/>
      <c r="F5550" s="19"/>
      <c r="N5550" s="47"/>
    </row>
    <row r="5551" spans="4:14" s="20" customFormat="1" ht="13.5" hidden="1" x14ac:dyDescent="0.45">
      <c r="D5551" s="18"/>
      <c r="E5551" s="18"/>
      <c r="F5551" s="19"/>
      <c r="N5551" s="47"/>
    </row>
    <row r="5552" spans="4:14" s="20" customFormat="1" ht="13.5" hidden="1" x14ac:dyDescent="0.45">
      <c r="D5552" s="18"/>
      <c r="E5552" s="18"/>
      <c r="F5552" s="19"/>
      <c r="N5552" s="47"/>
    </row>
    <row r="5553" spans="4:14" s="20" customFormat="1" ht="13.5" hidden="1" x14ac:dyDescent="0.45">
      <c r="D5553" s="18"/>
      <c r="E5553" s="18"/>
      <c r="F5553" s="19"/>
      <c r="N5553" s="47"/>
    </row>
    <row r="5554" spans="4:14" s="20" customFormat="1" ht="13.5" hidden="1" x14ac:dyDescent="0.45">
      <c r="D5554" s="18"/>
      <c r="E5554" s="18"/>
      <c r="F5554" s="19"/>
      <c r="N5554" s="47"/>
    </row>
    <row r="5555" spans="4:14" s="20" customFormat="1" ht="13.5" hidden="1" x14ac:dyDescent="0.45">
      <c r="D5555" s="18"/>
      <c r="E5555" s="18"/>
      <c r="F5555" s="19"/>
      <c r="N5555" s="47"/>
    </row>
    <row r="5556" spans="4:14" s="20" customFormat="1" ht="13.5" hidden="1" x14ac:dyDescent="0.45">
      <c r="D5556" s="18"/>
      <c r="E5556" s="18"/>
      <c r="F5556" s="19"/>
      <c r="N5556" s="47"/>
    </row>
    <row r="5557" spans="4:14" s="20" customFormat="1" ht="13.5" hidden="1" x14ac:dyDescent="0.45">
      <c r="D5557" s="18"/>
      <c r="E5557" s="18"/>
      <c r="F5557" s="19"/>
      <c r="N5557" s="47"/>
    </row>
    <row r="5558" spans="4:14" s="20" customFormat="1" ht="13.5" hidden="1" x14ac:dyDescent="0.45">
      <c r="D5558" s="18"/>
      <c r="E5558" s="18"/>
      <c r="F5558" s="19"/>
      <c r="N5558" s="47"/>
    </row>
    <row r="5559" spans="4:14" s="20" customFormat="1" ht="13.5" hidden="1" x14ac:dyDescent="0.45">
      <c r="D5559" s="18"/>
      <c r="E5559" s="18"/>
      <c r="F5559" s="19"/>
      <c r="N5559" s="47"/>
    </row>
    <row r="5560" spans="4:14" s="20" customFormat="1" ht="13.5" hidden="1" x14ac:dyDescent="0.45">
      <c r="D5560" s="18"/>
      <c r="E5560" s="18"/>
      <c r="F5560" s="19"/>
      <c r="N5560" s="47"/>
    </row>
    <row r="5561" spans="4:14" s="20" customFormat="1" ht="13.5" hidden="1" x14ac:dyDescent="0.45">
      <c r="D5561" s="18"/>
      <c r="E5561" s="18"/>
      <c r="F5561" s="19"/>
      <c r="N5561" s="47"/>
    </row>
    <row r="5562" spans="4:14" s="20" customFormat="1" ht="13.5" hidden="1" x14ac:dyDescent="0.45">
      <c r="D5562" s="18"/>
      <c r="E5562" s="18"/>
      <c r="F5562" s="19"/>
      <c r="N5562" s="47"/>
    </row>
    <row r="5563" spans="4:14" s="20" customFormat="1" ht="13.5" hidden="1" x14ac:dyDescent="0.45">
      <c r="D5563" s="18"/>
      <c r="E5563" s="18"/>
      <c r="F5563" s="19"/>
      <c r="N5563" s="47"/>
    </row>
    <row r="5564" spans="4:14" s="20" customFormat="1" ht="13.5" hidden="1" x14ac:dyDescent="0.45">
      <c r="D5564" s="18"/>
      <c r="E5564" s="18"/>
      <c r="F5564" s="19"/>
      <c r="N5564" s="47"/>
    </row>
    <row r="5565" spans="4:14" s="20" customFormat="1" ht="13.5" hidden="1" x14ac:dyDescent="0.45">
      <c r="D5565" s="18"/>
      <c r="E5565" s="18"/>
      <c r="F5565" s="19"/>
      <c r="N5565" s="47"/>
    </row>
    <row r="5566" spans="4:14" s="20" customFormat="1" ht="13.5" hidden="1" x14ac:dyDescent="0.45">
      <c r="D5566" s="18"/>
      <c r="E5566" s="18"/>
      <c r="F5566" s="19"/>
      <c r="N5566" s="47"/>
    </row>
    <row r="5567" spans="4:14" s="20" customFormat="1" ht="13.5" hidden="1" x14ac:dyDescent="0.45">
      <c r="D5567" s="18"/>
      <c r="E5567" s="18"/>
      <c r="F5567" s="19"/>
      <c r="N5567" s="47"/>
    </row>
    <row r="5568" spans="4:14" s="20" customFormat="1" ht="13.5" hidden="1" x14ac:dyDescent="0.45">
      <c r="D5568" s="18"/>
      <c r="E5568" s="18"/>
      <c r="F5568" s="19"/>
      <c r="N5568" s="47"/>
    </row>
    <row r="5569" spans="4:14" s="20" customFormat="1" ht="13.5" hidden="1" x14ac:dyDescent="0.45">
      <c r="D5569" s="18"/>
      <c r="E5569" s="18"/>
      <c r="F5569" s="19"/>
      <c r="N5569" s="47"/>
    </row>
    <row r="5570" spans="4:14" s="20" customFormat="1" ht="13.5" hidden="1" x14ac:dyDescent="0.45">
      <c r="D5570" s="18"/>
      <c r="E5570" s="18"/>
      <c r="F5570" s="19"/>
      <c r="N5570" s="47"/>
    </row>
    <row r="5571" spans="4:14" s="20" customFormat="1" ht="13.5" hidden="1" x14ac:dyDescent="0.45">
      <c r="D5571" s="18"/>
      <c r="E5571" s="18"/>
      <c r="F5571" s="19"/>
      <c r="N5571" s="47"/>
    </row>
    <row r="5572" spans="4:14" s="20" customFormat="1" ht="13.5" hidden="1" x14ac:dyDescent="0.45">
      <c r="D5572" s="18"/>
      <c r="E5572" s="18"/>
      <c r="F5572" s="19"/>
      <c r="N5572" s="47"/>
    </row>
    <row r="5573" spans="4:14" s="20" customFormat="1" ht="13.5" hidden="1" x14ac:dyDescent="0.45">
      <c r="D5573" s="18"/>
      <c r="E5573" s="18"/>
      <c r="F5573" s="19"/>
      <c r="N5573" s="47"/>
    </row>
    <row r="5574" spans="4:14" s="20" customFormat="1" ht="13.5" hidden="1" x14ac:dyDescent="0.45">
      <c r="D5574" s="18"/>
      <c r="E5574" s="18"/>
      <c r="F5574" s="19"/>
      <c r="N5574" s="47"/>
    </row>
    <row r="5575" spans="4:14" s="20" customFormat="1" ht="13.5" hidden="1" x14ac:dyDescent="0.45">
      <c r="D5575" s="18"/>
      <c r="E5575" s="18"/>
      <c r="F5575" s="19"/>
      <c r="N5575" s="47"/>
    </row>
    <row r="5576" spans="4:14" s="20" customFormat="1" ht="13.5" hidden="1" x14ac:dyDescent="0.45">
      <c r="D5576" s="18"/>
      <c r="E5576" s="18"/>
      <c r="F5576" s="19"/>
      <c r="N5576" s="47"/>
    </row>
    <row r="5577" spans="4:14" s="20" customFormat="1" ht="13.5" hidden="1" x14ac:dyDescent="0.45">
      <c r="D5577" s="18"/>
      <c r="E5577" s="18"/>
      <c r="F5577" s="19"/>
      <c r="N5577" s="47"/>
    </row>
    <row r="5578" spans="4:14" s="20" customFormat="1" ht="13.5" hidden="1" x14ac:dyDescent="0.45">
      <c r="D5578" s="18"/>
      <c r="E5578" s="18"/>
      <c r="F5578" s="19"/>
      <c r="N5578" s="47"/>
    </row>
    <row r="5579" spans="4:14" s="20" customFormat="1" ht="13.5" hidden="1" x14ac:dyDescent="0.45">
      <c r="D5579" s="18"/>
      <c r="E5579" s="18"/>
      <c r="F5579" s="19"/>
      <c r="N5579" s="47"/>
    </row>
    <row r="5580" spans="4:14" s="20" customFormat="1" ht="13.5" hidden="1" x14ac:dyDescent="0.45">
      <c r="D5580" s="18"/>
      <c r="E5580" s="18"/>
      <c r="F5580" s="19"/>
      <c r="N5580" s="47"/>
    </row>
    <row r="5581" spans="4:14" s="20" customFormat="1" ht="13.5" hidden="1" x14ac:dyDescent="0.45">
      <c r="D5581" s="18"/>
      <c r="E5581" s="18"/>
      <c r="F5581" s="19"/>
      <c r="N5581" s="47"/>
    </row>
    <row r="5582" spans="4:14" s="20" customFormat="1" ht="13.5" hidden="1" x14ac:dyDescent="0.45">
      <c r="D5582" s="18"/>
      <c r="E5582" s="18"/>
      <c r="F5582" s="19"/>
      <c r="N5582" s="47"/>
    </row>
    <row r="5583" spans="4:14" s="20" customFormat="1" ht="13.5" hidden="1" x14ac:dyDescent="0.45">
      <c r="D5583" s="18"/>
      <c r="E5583" s="18"/>
      <c r="F5583" s="19"/>
      <c r="N5583" s="47"/>
    </row>
    <row r="5584" spans="4:14" s="20" customFormat="1" ht="13.5" hidden="1" x14ac:dyDescent="0.45">
      <c r="D5584" s="18"/>
      <c r="E5584" s="18"/>
      <c r="F5584" s="19"/>
      <c r="N5584" s="47"/>
    </row>
    <row r="5585" spans="4:14" s="20" customFormat="1" ht="13.5" hidden="1" x14ac:dyDescent="0.45">
      <c r="D5585" s="18"/>
      <c r="E5585" s="18"/>
      <c r="F5585" s="19"/>
      <c r="N5585" s="47"/>
    </row>
    <row r="5586" spans="4:14" s="20" customFormat="1" ht="13.5" hidden="1" x14ac:dyDescent="0.45">
      <c r="D5586" s="18"/>
      <c r="E5586" s="18"/>
      <c r="F5586" s="19"/>
      <c r="N5586" s="47"/>
    </row>
    <row r="5587" spans="4:14" s="20" customFormat="1" ht="13.5" hidden="1" x14ac:dyDescent="0.45">
      <c r="D5587" s="18"/>
      <c r="E5587" s="18"/>
      <c r="F5587" s="19"/>
      <c r="N5587" s="47"/>
    </row>
    <row r="5588" spans="4:14" s="20" customFormat="1" ht="13.5" hidden="1" x14ac:dyDescent="0.45">
      <c r="D5588" s="18"/>
      <c r="E5588" s="18"/>
      <c r="F5588" s="19"/>
      <c r="N5588" s="47"/>
    </row>
    <row r="5589" spans="4:14" s="20" customFormat="1" ht="13.5" hidden="1" x14ac:dyDescent="0.45">
      <c r="D5589" s="18"/>
      <c r="E5589" s="18"/>
      <c r="F5589" s="19"/>
      <c r="N5589" s="47"/>
    </row>
    <row r="5590" spans="4:14" s="20" customFormat="1" ht="13.5" hidden="1" x14ac:dyDescent="0.45">
      <c r="D5590" s="18"/>
      <c r="E5590" s="18"/>
      <c r="F5590" s="19"/>
      <c r="N5590" s="47"/>
    </row>
    <row r="5591" spans="4:14" s="20" customFormat="1" ht="13.5" hidden="1" x14ac:dyDescent="0.45">
      <c r="D5591" s="18"/>
      <c r="E5591" s="18"/>
      <c r="F5591" s="19"/>
      <c r="N5591" s="47"/>
    </row>
    <row r="5592" spans="4:14" s="20" customFormat="1" ht="13.5" hidden="1" x14ac:dyDescent="0.45">
      <c r="D5592" s="18"/>
      <c r="E5592" s="18"/>
      <c r="F5592" s="19"/>
      <c r="N5592" s="47"/>
    </row>
    <row r="5593" spans="4:14" s="20" customFormat="1" ht="13.5" hidden="1" x14ac:dyDescent="0.45">
      <c r="D5593" s="18"/>
      <c r="E5593" s="18"/>
      <c r="F5593" s="19"/>
      <c r="N5593" s="47"/>
    </row>
    <row r="5594" spans="4:14" s="20" customFormat="1" ht="13.5" hidden="1" x14ac:dyDescent="0.45">
      <c r="D5594" s="18"/>
      <c r="E5594" s="18"/>
      <c r="F5594" s="19"/>
      <c r="N5594" s="47"/>
    </row>
    <row r="5595" spans="4:14" s="20" customFormat="1" ht="13.5" hidden="1" x14ac:dyDescent="0.45">
      <c r="D5595" s="18"/>
      <c r="E5595" s="18"/>
      <c r="F5595" s="19"/>
      <c r="N5595" s="47"/>
    </row>
    <row r="5596" spans="4:14" s="20" customFormat="1" ht="13.5" hidden="1" x14ac:dyDescent="0.45">
      <c r="D5596" s="18"/>
      <c r="E5596" s="18"/>
      <c r="F5596" s="19"/>
      <c r="N5596" s="47"/>
    </row>
    <row r="5597" spans="4:14" s="20" customFormat="1" ht="13.5" hidden="1" x14ac:dyDescent="0.45">
      <c r="D5597" s="18"/>
      <c r="E5597" s="18"/>
      <c r="F5597" s="19"/>
      <c r="N5597" s="47"/>
    </row>
    <row r="5598" spans="4:14" s="20" customFormat="1" ht="13.5" hidden="1" x14ac:dyDescent="0.45">
      <c r="D5598" s="18"/>
      <c r="E5598" s="18"/>
      <c r="F5598" s="19"/>
      <c r="N5598" s="47"/>
    </row>
    <row r="5599" spans="4:14" s="20" customFormat="1" ht="13.5" hidden="1" x14ac:dyDescent="0.45">
      <c r="D5599" s="18"/>
      <c r="E5599" s="18"/>
      <c r="F5599" s="19"/>
      <c r="N5599" s="47"/>
    </row>
    <row r="5600" spans="4:14" s="20" customFormat="1" ht="13.5" hidden="1" x14ac:dyDescent="0.45">
      <c r="D5600" s="18"/>
      <c r="E5600" s="18"/>
      <c r="F5600" s="19"/>
      <c r="N5600" s="47"/>
    </row>
    <row r="5601" spans="4:14" s="20" customFormat="1" ht="13.5" hidden="1" x14ac:dyDescent="0.45">
      <c r="D5601" s="18"/>
      <c r="E5601" s="18"/>
      <c r="F5601" s="19"/>
      <c r="N5601" s="47"/>
    </row>
    <row r="5602" spans="4:14" s="20" customFormat="1" ht="13.5" hidden="1" x14ac:dyDescent="0.45">
      <c r="D5602" s="18"/>
      <c r="E5602" s="18"/>
      <c r="F5602" s="19"/>
      <c r="N5602" s="47"/>
    </row>
    <row r="5603" spans="4:14" s="20" customFormat="1" ht="13.5" hidden="1" x14ac:dyDescent="0.45">
      <c r="D5603" s="18"/>
      <c r="E5603" s="18"/>
      <c r="F5603" s="19"/>
      <c r="N5603" s="47"/>
    </row>
    <row r="5604" spans="4:14" s="20" customFormat="1" ht="13.5" hidden="1" x14ac:dyDescent="0.45">
      <c r="D5604" s="18"/>
      <c r="E5604" s="18"/>
      <c r="F5604" s="19"/>
      <c r="N5604" s="47"/>
    </row>
    <row r="5605" spans="4:14" s="20" customFormat="1" ht="13.5" hidden="1" x14ac:dyDescent="0.45">
      <c r="D5605" s="18"/>
      <c r="E5605" s="18"/>
      <c r="F5605" s="19"/>
      <c r="N5605" s="47"/>
    </row>
    <row r="5606" spans="4:14" s="20" customFormat="1" ht="13.5" hidden="1" x14ac:dyDescent="0.45">
      <c r="D5606" s="18"/>
      <c r="E5606" s="18"/>
      <c r="F5606" s="19"/>
      <c r="N5606" s="47"/>
    </row>
    <row r="5607" spans="4:14" s="20" customFormat="1" ht="13.5" hidden="1" x14ac:dyDescent="0.45">
      <c r="D5607" s="18"/>
      <c r="E5607" s="18"/>
      <c r="F5607" s="19"/>
      <c r="N5607" s="47"/>
    </row>
    <row r="5608" spans="4:14" s="20" customFormat="1" ht="13.5" hidden="1" x14ac:dyDescent="0.45">
      <c r="D5608" s="18"/>
      <c r="E5608" s="18"/>
      <c r="F5608" s="19"/>
      <c r="N5608" s="47"/>
    </row>
    <row r="5609" spans="4:14" s="20" customFormat="1" ht="13.5" hidden="1" x14ac:dyDescent="0.45">
      <c r="D5609" s="18"/>
      <c r="E5609" s="18"/>
      <c r="F5609" s="19"/>
      <c r="N5609" s="47"/>
    </row>
    <row r="5610" spans="4:14" s="20" customFormat="1" ht="13.5" hidden="1" x14ac:dyDescent="0.45">
      <c r="D5610" s="18"/>
      <c r="E5610" s="18"/>
      <c r="F5610" s="19"/>
      <c r="N5610" s="47"/>
    </row>
    <row r="5611" spans="4:14" s="20" customFormat="1" ht="13.5" hidden="1" x14ac:dyDescent="0.45">
      <c r="D5611" s="18"/>
      <c r="E5611" s="18"/>
      <c r="F5611" s="19"/>
      <c r="N5611" s="47"/>
    </row>
    <row r="5612" spans="4:14" s="20" customFormat="1" ht="13.5" hidden="1" x14ac:dyDescent="0.45">
      <c r="D5612" s="18"/>
      <c r="E5612" s="18"/>
      <c r="F5612" s="19"/>
      <c r="N5612" s="47"/>
    </row>
    <row r="5613" spans="4:14" s="20" customFormat="1" ht="13.5" hidden="1" x14ac:dyDescent="0.45">
      <c r="D5613" s="18"/>
      <c r="E5613" s="18"/>
      <c r="F5613" s="19"/>
      <c r="N5613" s="47"/>
    </row>
    <row r="5614" spans="4:14" s="20" customFormat="1" ht="13.5" hidden="1" x14ac:dyDescent="0.45">
      <c r="D5614" s="18"/>
      <c r="E5614" s="18"/>
      <c r="F5614" s="19"/>
      <c r="N5614" s="47"/>
    </row>
    <row r="5615" spans="4:14" s="20" customFormat="1" ht="13.5" hidden="1" x14ac:dyDescent="0.45">
      <c r="D5615" s="18"/>
      <c r="E5615" s="18"/>
      <c r="F5615" s="19"/>
      <c r="N5615" s="47"/>
    </row>
    <row r="5616" spans="4:14" s="20" customFormat="1" ht="13.5" hidden="1" x14ac:dyDescent="0.45">
      <c r="D5616" s="18"/>
      <c r="E5616" s="18"/>
      <c r="F5616" s="19"/>
      <c r="N5616" s="47"/>
    </row>
    <row r="5617" spans="4:14" s="20" customFormat="1" ht="13.5" hidden="1" x14ac:dyDescent="0.45">
      <c r="D5617" s="18"/>
      <c r="E5617" s="18"/>
      <c r="F5617" s="19"/>
      <c r="N5617" s="47"/>
    </row>
    <row r="5618" spans="4:14" s="20" customFormat="1" ht="13.5" hidden="1" x14ac:dyDescent="0.45">
      <c r="D5618" s="18"/>
      <c r="E5618" s="18"/>
      <c r="F5618" s="19"/>
      <c r="N5618" s="47"/>
    </row>
    <row r="5619" spans="4:14" s="20" customFormat="1" ht="13.5" hidden="1" x14ac:dyDescent="0.45">
      <c r="D5619" s="18"/>
      <c r="E5619" s="18"/>
      <c r="F5619" s="19"/>
      <c r="N5619" s="47"/>
    </row>
    <row r="5620" spans="4:14" s="20" customFormat="1" ht="13.5" hidden="1" x14ac:dyDescent="0.45">
      <c r="D5620" s="18"/>
      <c r="E5620" s="18"/>
      <c r="F5620" s="19"/>
      <c r="N5620" s="47"/>
    </row>
    <row r="5621" spans="4:14" s="20" customFormat="1" ht="13.5" hidden="1" x14ac:dyDescent="0.45">
      <c r="D5621" s="18"/>
      <c r="E5621" s="18"/>
      <c r="F5621" s="19"/>
      <c r="N5621" s="47"/>
    </row>
    <row r="5622" spans="4:14" s="20" customFormat="1" ht="13.5" hidden="1" x14ac:dyDescent="0.45">
      <c r="D5622" s="18"/>
      <c r="E5622" s="18"/>
      <c r="F5622" s="19"/>
      <c r="N5622" s="47"/>
    </row>
    <row r="5623" spans="4:14" s="20" customFormat="1" ht="13.5" hidden="1" x14ac:dyDescent="0.45">
      <c r="D5623" s="18"/>
      <c r="E5623" s="18"/>
      <c r="F5623" s="19"/>
      <c r="N5623" s="47"/>
    </row>
    <row r="5624" spans="4:14" s="20" customFormat="1" ht="13.5" hidden="1" x14ac:dyDescent="0.45">
      <c r="D5624" s="18"/>
      <c r="E5624" s="18"/>
      <c r="F5624" s="19"/>
      <c r="N5624" s="47"/>
    </row>
    <row r="5625" spans="4:14" s="20" customFormat="1" ht="13.5" hidden="1" x14ac:dyDescent="0.45">
      <c r="D5625" s="18"/>
      <c r="E5625" s="18"/>
      <c r="F5625" s="19"/>
      <c r="N5625" s="47"/>
    </row>
    <row r="5626" spans="4:14" s="20" customFormat="1" ht="13.5" hidden="1" x14ac:dyDescent="0.45">
      <c r="D5626" s="18"/>
      <c r="E5626" s="18"/>
      <c r="F5626" s="19"/>
      <c r="N5626" s="47"/>
    </row>
    <row r="5627" spans="4:14" s="20" customFormat="1" ht="13.5" hidden="1" x14ac:dyDescent="0.45">
      <c r="D5627" s="18"/>
      <c r="E5627" s="18"/>
      <c r="F5627" s="19"/>
      <c r="N5627" s="47"/>
    </row>
    <row r="5628" spans="4:14" s="20" customFormat="1" ht="13.5" hidden="1" x14ac:dyDescent="0.45">
      <c r="D5628" s="18"/>
      <c r="E5628" s="18"/>
      <c r="F5628" s="19"/>
      <c r="N5628" s="47"/>
    </row>
    <row r="5629" spans="4:14" s="20" customFormat="1" ht="13.5" hidden="1" x14ac:dyDescent="0.45">
      <c r="D5629" s="18"/>
      <c r="E5629" s="18"/>
      <c r="F5629" s="19"/>
      <c r="N5629" s="47"/>
    </row>
    <row r="5630" spans="4:14" s="20" customFormat="1" ht="13.5" hidden="1" x14ac:dyDescent="0.45">
      <c r="D5630" s="18"/>
      <c r="E5630" s="18"/>
      <c r="F5630" s="19"/>
      <c r="N5630" s="47"/>
    </row>
    <row r="5631" spans="4:14" s="20" customFormat="1" ht="13.5" hidden="1" x14ac:dyDescent="0.45">
      <c r="D5631" s="18"/>
      <c r="E5631" s="18"/>
      <c r="F5631" s="19"/>
      <c r="N5631" s="47"/>
    </row>
    <row r="5632" spans="4:14" s="20" customFormat="1" ht="13.5" hidden="1" x14ac:dyDescent="0.45">
      <c r="D5632" s="18"/>
      <c r="E5632" s="18"/>
      <c r="F5632" s="19"/>
      <c r="N5632" s="47"/>
    </row>
    <row r="5633" spans="4:14" s="20" customFormat="1" ht="13.5" hidden="1" x14ac:dyDescent="0.45">
      <c r="D5633" s="18"/>
      <c r="E5633" s="18"/>
      <c r="F5633" s="19"/>
      <c r="N5633" s="47"/>
    </row>
    <row r="5634" spans="4:14" s="20" customFormat="1" ht="13.5" hidden="1" x14ac:dyDescent="0.45">
      <c r="D5634" s="18"/>
      <c r="E5634" s="18"/>
      <c r="F5634" s="19"/>
      <c r="N5634" s="47"/>
    </row>
    <row r="5635" spans="4:14" s="20" customFormat="1" ht="13.5" hidden="1" x14ac:dyDescent="0.45">
      <c r="D5635" s="18"/>
      <c r="E5635" s="18"/>
      <c r="F5635" s="19"/>
      <c r="N5635" s="47"/>
    </row>
    <row r="5636" spans="4:14" s="20" customFormat="1" ht="13.5" hidden="1" x14ac:dyDescent="0.45">
      <c r="D5636" s="18"/>
      <c r="E5636" s="18"/>
      <c r="F5636" s="19"/>
      <c r="N5636" s="47"/>
    </row>
    <row r="5637" spans="4:14" s="20" customFormat="1" ht="13.5" hidden="1" x14ac:dyDescent="0.45">
      <c r="D5637" s="18"/>
      <c r="E5637" s="18"/>
      <c r="F5637" s="19"/>
      <c r="N5637" s="47"/>
    </row>
    <row r="5638" spans="4:14" s="20" customFormat="1" ht="13.5" hidden="1" x14ac:dyDescent="0.45">
      <c r="D5638" s="18"/>
      <c r="E5638" s="18"/>
      <c r="F5638" s="19"/>
      <c r="N5638" s="47"/>
    </row>
    <row r="5639" spans="4:14" s="20" customFormat="1" ht="13.5" hidden="1" x14ac:dyDescent="0.45">
      <c r="D5639" s="18"/>
      <c r="E5639" s="18"/>
      <c r="F5639" s="19"/>
      <c r="N5639" s="47"/>
    </row>
    <row r="5640" spans="4:14" s="20" customFormat="1" ht="13.5" hidden="1" x14ac:dyDescent="0.45">
      <c r="D5640" s="18"/>
      <c r="E5640" s="18"/>
      <c r="F5640" s="19"/>
      <c r="N5640" s="47"/>
    </row>
    <row r="5641" spans="4:14" s="20" customFormat="1" ht="13.5" hidden="1" x14ac:dyDescent="0.45">
      <c r="D5641" s="18"/>
      <c r="E5641" s="18"/>
      <c r="F5641" s="19"/>
      <c r="N5641" s="47"/>
    </row>
    <row r="5642" spans="4:14" s="20" customFormat="1" ht="13.5" hidden="1" x14ac:dyDescent="0.45">
      <c r="D5642" s="18"/>
      <c r="E5642" s="18"/>
      <c r="F5642" s="19"/>
      <c r="N5642" s="47"/>
    </row>
    <row r="5643" spans="4:14" s="20" customFormat="1" ht="13.5" hidden="1" x14ac:dyDescent="0.45">
      <c r="D5643" s="18"/>
      <c r="E5643" s="18"/>
      <c r="F5643" s="19"/>
      <c r="N5643" s="47"/>
    </row>
    <row r="5644" spans="4:14" s="20" customFormat="1" ht="13.5" hidden="1" x14ac:dyDescent="0.45">
      <c r="D5644" s="18"/>
      <c r="E5644" s="18"/>
      <c r="F5644" s="19"/>
      <c r="N5644" s="47"/>
    </row>
    <row r="5645" spans="4:14" s="20" customFormat="1" ht="13.5" hidden="1" x14ac:dyDescent="0.45">
      <c r="D5645" s="18"/>
      <c r="E5645" s="18"/>
      <c r="F5645" s="19"/>
      <c r="N5645" s="47"/>
    </row>
    <row r="5646" spans="4:14" s="20" customFormat="1" ht="13.5" hidden="1" x14ac:dyDescent="0.45">
      <c r="D5646" s="18"/>
      <c r="E5646" s="18"/>
      <c r="F5646" s="19"/>
      <c r="N5646" s="47"/>
    </row>
    <row r="5647" spans="4:14" s="20" customFormat="1" ht="13.5" hidden="1" x14ac:dyDescent="0.45">
      <c r="D5647" s="18"/>
      <c r="E5647" s="18"/>
      <c r="F5647" s="19"/>
      <c r="N5647" s="47"/>
    </row>
    <row r="5648" spans="4:14" s="20" customFormat="1" ht="13.5" hidden="1" x14ac:dyDescent="0.45">
      <c r="D5648" s="18"/>
      <c r="E5648" s="18"/>
      <c r="F5648" s="19"/>
      <c r="N5648" s="47"/>
    </row>
    <row r="5649" spans="4:14" s="20" customFormat="1" ht="13.5" hidden="1" x14ac:dyDescent="0.45">
      <c r="D5649" s="18"/>
      <c r="E5649" s="18"/>
      <c r="F5649" s="19"/>
      <c r="N5649" s="47"/>
    </row>
    <row r="5650" spans="4:14" s="20" customFormat="1" ht="13.5" hidden="1" x14ac:dyDescent="0.45">
      <c r="D5650" s="18"/>
      <c r="E5650" s="18"/>
      <c r="F5650" s="19"/>
      <c r="N5650" s="47"/>
    </row>
    <row r="5651" spans="4:14" s="20" customFormat="1" ht="13.5" hidden="1" x14ac:dyDescent="0.45">
      <c r="D5651" s="18"/>
      <c r="E5651" s="18"/>
      <c r="F5651" s="19"/>
      <c r="N5651" s="47"/>
    </row>
    <row r="5652" spans="4:14" s="20" customFormat="1" ht="13.5" hidden="1" x14ac:dyDescent="0.45">
      <c r="D5652" s="18"/>
      <c r="E5652" s="18"/>
      <c r="F5652" s="19"/>
      <c r="N5652" s="47"/>
    </row>
    <row r="5653" spans="4:14" s="20" customFormat="1" ht="13.5" hidden="1" x14ac:dyDescent="0.45">
      <c r="D5653" s="18"/>
      <c r="E5653" s="18"/>
      <c r="F5653" s="19"/>
      <c r="N5653" s="47"/>
    </row>
    <row r="5654" spans="4:14" s="20" customFormat="1" ht="13.5" hidden="1" x14ac:dyDescent="0.45">
      <c r="D5654" s="18"/>
      <c r="E5654" s="18"/>
      <c r="F5654" s="19"/>
      <c r="N5654" s="47"/>
    </row>
    <row r="5655" spans="4:14" s="20" customFormat="1" ht="13.5" hidden="1" x14ac:dyDescent="0.45">
      <c r="D5655" s="18"/>
      <c r="E5655" s="18"/>
      <c r="F5655" s="19"/>
      <c r="N5655" s="47"/>
    </row>
    <row r="5656" spans="4:14" s="20" customFormat="1" ht="13.5" hidden="1" x14ac:dyDescent="0.45">
      <c r="D5656" s="18"/>
      <c r="E5656" s="18"/>
      <c r="F5656" s="19"/>
      <c r="N5656" s="47"/>
    </row>
    <row r="5657" spans="4:14" s="20" customFormat="1" ht="13.5" hidden="1" x14ac:dyDescent="0.45">
      <c r="D5657" s="18"/>
      <c r="E5657" s="18"/>
      <c r="F5657" s="19"/>
      <c r="N5657" s="47"/>
    </row>
    <row r="5658" spans="4:14" s="20" customFormat="1" ht="13.5" hidden="1" x14ac:dyDescent="0.45">
      <c r="D5658" s="18"/>
      <c r="E5658" s="18"/>
      <c r="F5658" s="19"/>
      <c r="N5658" s="47"/>
    </row>
    <row r="5659" spans="4:14" s="20" customFormat="1" ht="13.5" hidden="1" x14ac:dyDescent="0.45">
      <c r="D5659" s="18"/>
      <c r="E5659" s="18"/>
      <c r="F5659" s="19"/>
      <c r="N5659" s="47"/>
    </row>
    <row r="5660" spans="4:14" s="20" customFormat="1" ht="13.5" hidden="1" x14ac:dyDescent="0.45">
      <c r="D5660" s="18"/>
      <c r="E5660" s="18"/>
      <c r="F5660" s="19"/>
      <c r="N5660" s="47"/>
    </row>
    <row r="5661" spans="4:14" s="20" customFormat="1" ht="13.5" hidden="1" x14ac:dyDescent="0.45">
      <c r="D5661" s="18"/>
      <c r="E5661" s="18"/>
      <c r="F5661" s="19"/>
      <c r="N5661" s="47"/>
    </row>
    <row r="5662" spans="4:14" s="20" customFormat="1" ht="13.5" hidden="1" x14ac:dyDescent="0.45">
      <c r="D5662" s="18"/>
      <c r="E5662" s="18"/>
      <c r="F5662" s="19"/>
      <c r="N5662" s="47"/>
    </row>
    <row r="5663" spans="4:14" s="20" customFormat="1" ht="13.5" hidden="1" x14ac:dyDescent="0.45">
      <c r="D5663" s="18"/>
      <c r="E5663" s="18"/>
      <c r="F5663" s="19"/>
      <c r="N5663" s="47"/>
    </row>
    <row r="5664" spans="4:14" s="20" customFormat="1" ht="13.5" hidden="1" x14ac:dyDescent="0.45">
      <c r="D5664" s="18"/>
      <c r="E5664" s="18"/>
      <c r="F5664" s="19"/>
      <c r="N5664" s="47"/>
    </row>
    <row r="5665" spans="4:14" s="20" customFormat="1" ht="13.5" hidden="1" x14ac:dyDescent="0.45">
      <c r="D5665" s="18"/>
      <c r="E5665" s="18"/>
      <c r="F5665" s="19"/>
      <c r="N5665" s="47"/>
    </row>
    <row r="5666" spans="4:14" s="20" customFormat="1" ht="13.5" hidden="1" x14ac:dyDescent="0.45">
      <c r="D5666" s="18"/>
      <c r="E5666" s="18"/>
      <c r="F5666" s="19"/>
      <c r="N5666" s="47"/>
    </row>
    <row r="5667" spans="4:14" s="20" customFormat="1" ht="13.5" hidden="1" x14ac:dyDescent="0.45">
      <c r="D5667" s="18"/>
      <c r="E5667" s="18"/>
      <c r="F5667" s="19"/>
      <c r="N5667" s="47"/>
    </row>
    <row r="5668" spans="4:14" s="20" customFormat="1" ht="13.5" hidden="1" x14ac:dyDescent="0.45">
      <c r="D5668" s="18"/>
      <c r="E5668" s="18"/>
      <c r="F5668" s="19"/>
      <c r="N5668" s="47"/>
    </row>
    <row r="5669" spans="4:14" s="20" customFormat="1" ht="13.5" hidden="1" x14ac:dyDescent="0.45">
      <c r="D5669" s="18"/>
      <c r="E5669" s="18"/>
      <c r="F5669" s="19"/>
      <c r="N5669" s="47"/>
    </row>
    <row r="5670" spans="4:14" s="20" customFormat="1" ht="13.5" hidden="1" x14ac:dyDescent="0.45">
      <c r="D5670" s="18"/>
      <c r="E5670" s="18"/>
      <c r="F5670" s="19"/>
      <c r="N5670" s="47"/>
    </row>
    <row r="5671" spans="4:14" s="20" customFormat="1" ht="13.5" hidden="1" x14ac:dyDescent="0.45">
      <c r="D5671" s="18"/>
      <c r="E5671" s="18"/>
      <c r="F5671" s="19"/>
      <c r="N5671" s="47"/>
    </row>
    <row r="5672" spans="4:14" s="20" customFormat="1" ht="13.5" hidden="1" x14ac:dyDescent="0.45">
      <c r="D5672" s="18"/>
      <c r="E5672" s="18"/>
      <c r="F5672" s="19"/>
      <c r="N5672" s="47"/>
    </row>
    <row r="5673" spans="4:14" s="20" customFormat="1" ht="13.5" hidden="1" x14ac:dyDescent="0.45">
      <c r="D5673" s="18"/>
      <c r="E5673" s="18"/>
      <c r="F5673" s="19"/>
      <c r="N5673" s="47"/>
    </row>
    <row r="5674" spans="4:14" s="20" customFormat="1" ht="13.5" hidden="1" x14ac:dyDescent="0.45">
      <c r="D5674" s="18"/>
      <c r="E5674" s="18"/>
      <c r="F5674" s="19"/>
      <c r="N5674" s="47"/>
    </row>
    <row r="5675" spans="4:14" s="20" customFormat="1" ht="13.5" hidden="1" x14ac:dyDescent="0.45">
      <c r="D5675" s="18"/>
      <c r="E5675" s="18"/>
      <c r="F5675" s="19"/>
      <c r="N5675" s="47"/>
    </row>
    <row r="5676" spans="4:14" s="20" customFormat="1" ht="13.5" hidden="1" x14ac:dyDescent="0.45">
      <c r="D5676" s="18"/>
      <c r="E5676" s="18"/>
      <c r="F5676" s="19"/>
      <c r="N5676" s="47"/>
    </row>
    <row r="5677" spans="4:14" s="20" customFormat="1" ht="13.5" hidden="1" x14ac:dyDescent="0.45">
      <c r="D5677" s="18"/>
      <c r="E5677" s="18"/>
      <c r="F5677" s="19"/>
      <c r="N5677" s="47"/>
    </row>
    <row r="5678" spans="4:14" s="20" customFormat="1" ht="13.5" hidden="1" x14ac:dyDescent="0.45">
      <c r="D5678" s="18"/>
      <c r="E5678" s="18"/>
      <c r="F5678" s="19"/>
      <c r="N5678" s="47"/>
    </row>
    <row r="5679" spans="4:14" s="20" customFormat="1" ht="13.5" hidden="1" x14ac:dyDescent="0.45">
      <c r="D5679" s="18"/>
      <c r="E5679" s="18"/>
      <c r="F5679" s="19"/>
      <c r="N5679" s="47"/>
    </row>
    <row r="5680" spans="4:14" s="20" customFormat="1" ht="13.5" hidden="1" x14ac:dyDescent="0.45">
      <c r="D5680" s="18"/>
      <c r="E5680" s="18"/>
      <c r="F5680" s="19"/>
      <c r="N5680" s="47"/>
    </row>
    <row r="5681" spans="4:14" s="20" customFormat="1" ht="13.5" hidden="1" x14ac:dyDescent="0.45">
      <c r="D5681" s="18"/>
      <c r="E5681" s="18"/>
      <c r="F5681" s="19"/>
      <c r="N5681" s="47"/>
    </row>
    <row r="5682" spans="4:14" s="20" customFormat="1" ht="13.5" hidden="1" x14ac:dyDescent="0.45">
      <c r="D5682" s="18"/>
      <c r="E5682" s="18"/>
      <c r="F5682" s="19"/>
      <c r="N5682" s="47"/>
    </row>
    <row r="5683" spans="4:14" s="20" customFormat="1" ht="13.5" hidden="1" x14ac:dyDescent="0.45">
      <c r="D5683" s="18"/>
      <c r="E5683" s="18"/>
      <c r="F5683" s="19"/>
      <c r="N5683" s="47"/>
    </row>
    <row r="5684" spans="4:14" s="20" customFormat="1" ht="13.5" hidden="1" x14ac:dyDescent="0.45">
      <c r="D5684" s="18"/>
      <c r="E5684" s="18"/>
      <c r="F5684" s="19"/>
      <c r="N5684" s="47"/>
    </row>
    <row r="5685" spans="4:14" s="20" customFormat="1" ht="13.5" hidden="1" x14ac:dyDescent="0.45">
      <c r="D5685" s="18"/>
      <c r="E5685" s="18"/>
      <c r="F5685" s="19"/>
      <c r="N5685" s="47"/>
    </row>
    <row r="5686" spans="4:14" s="20" customFormat="1" ht="13.5" hidden="1" x14ac:dyDescent="0.45">
      <c r="D5686" s="18"/>
      <c r="E5686" s="18"/>
      <c r="F5686" s="19"/>
      <c r="N5686" s="47"/>
    </row>
    <row r="5687" spans="4:14" s="20" customFormat="1" ht="13.5" hidden="1" x14ac:dyDescent="0.45">
      <c r="D5687" s="18"/>
      <c r="E5687" s="18"/>
      <c r="F5687" s="19"/>
      <c r="N5687" s="47"/>
    </row>
    <row r="5688" spans="4:14" s="20" customFormat="1" ht="13.5" hidden="1" x14ac:dyDescent="0.45">
      <c r="D5688" s="18"/>
      <c r="E5688" s="18"/>
      <c r="F5688" s="19"/>
      <c r="N5688" s="47"/>
    </row>
    <row r="5689" spans="4:14" s="20" customFormat="1" ht="13.5" hidden="1" x14ac:dyDescent="0.45">
      <c r="D5689" s="18"/>
      <c r="E5689" s="18"/>
      <c r="F5689" s="19"/>
      <c r="N5689" s="47"/>
    </row>
    <row r="5690" spans="4:14" s="20" customFormat="1" ht="13.5" hidden="1" x14ac:dyDescent="0.45">
      <c r="D5690" s="18"/>
      <c r="E5690" s="18"/>
      <c r="F5690" s="19"/>
      <c r="N5690" s="47"/>
    </row>
    <row r="5691" spans="4:14" s="20" customFormat="1" ht="13.5" hidden="1" x14ac:dyDescent="0.45">
      <c r="D5691" s="18"/>
      <c r="E5691" s="18"/>
      <c r="F5691" s="19"/>
      <c r="N5691" s="47"/>
    </row>
    <row r="5692" spans="4:14" s="20" customFormat="1" ht="13.5" hidden="1" x14ac:dyDescent="0.45">
      <c r="D5692" s="18"/>
      <c r="E5692" s="18"/>
      <c r="F5692" s="19"/>
      <c r="N5692" s="47"/>
    </row>
    <row r="5693" spans="4:14" s="20" customFormat="1" ht="13.5" hidden="1" x14ac:dyDescent="0.45">
      <c r="D5693" s="18"/>
      <c r="E5693" s="18"/>
      <c r="F5693" s="19"/>
      <c r="N5693" s="47"/>
    </row>
    <row r="5694" spans="4:14" s="20" customFormat="1" ht="13.5" hidden="1" x14ac:dyDescent="0.45">
      <c r="D5694" s="18"/>
      <c r="E5694" s="18"/>
      <c r="F5694" s="19"/>
      <c r="N5694" s="47"/>
    </row>
    <row r="5695" spans="4:14" s="20" customFormat="1" ht="13.5" hidden="1" x14ac:dyDescent="0.45">
      <c r="D5695" s="18"/>
      <c r="E5695" s="18"/>
      <c r="F5695" s="19"/>
      <c r="N5695" s="47"/>
    </row>
    <row r="5696" spans="4:14" s="20" customFormat="1" ht="13.5" hidden="1" x14ac:dyDescent="0.45">
      <c r="D5696" s="18"/>
      <c r="E5696" s="18"/>
      <c r="F5696" s="19"/>
      <c r="N5696" s="47"/>
    </row>
    <row r="5697" spans="4:14" s="20" customFormat="1" ht="13.5" hidden="1" x14ac:dyDescent="0.45">
      <c r="D5697" s="18"/>
      <c r="E5697" s="18"/>
      <c r="F5697" s="19"/>
      <c r="N5697" s="47"/>
    </row>
    <row r="5698" spans="4:14" s="20" customFormat="1" ht="13.5" hidden="1" x14ac:dyDescent="0.45">
      <c r="D5698" s="18"/>
      <c r="E5698" s="18"/>
      <c r="F5698" s="19"/>
      <c r="N5698" s="47"/>
    </row>
    <row r="5699" spans="4:14" s="20" customFormat="1" ht="13.5" hidden="1" x14ac:dyDescent="0.45">
      <c r="D5699" s="18"/>
      <c r="E5699" s="18"/>
      <c r="F5699" s="19"/>
      <c r="N5699" s="47"/>
    </row>
    <row r="5700" spans="4:14" s="20" customFormat="1" ht="13.5" hidden="1" x14ac:dyDescent="0.45">
      <c r="D5700" s="18"/>
      <c r="E5700" s="18"/>
      <c r="F5700" s="19"/>
      <c r="N5700" s="47"/>
    </row>
    <row r="5701" spans="4:14" s="20" customFormat="1" ht="13.5" hidden="1" x14ac:dyDescent="0.45">
      <c r="D5701" s="18"/>
      <c r="E5701" s="18"/>
      <c r="F5701" s="19"/>
      <c r="N5701" s="47"/>
    </row>
    <row r="5702" spans="4:14" s="20" customFormat="1" ht="13.5" hidden="1" x14ac:dyDescent="0.45">
      <c r="D5702" s="18"/>
      <c r="E5702" s="18"/>
      <c r="F5702" s="19"/>
      <c r="N5702" s="47"/>
    </row>
    <row r="5703" spans="4:14" s="20" customFormat="1" ht="13.5" hidden="1" x14ac:dyDescent="0.45">
      <c r="D5703" s="18"/>
      <c r="E5703" s="18"/>
      <c r="F5703" s="19"/>
      <c r="N5703" s="47"/>
    </row>
    <row r="5704" spans="4:14" s="20" customFormat="1" ht="13.5" hidden="1" x14ac:dyDescent="0.45">
      <c r="D5704" s="18"/>
      <c r="E5704" s="18"/>
      <c r="F5704" s="19"/>
      <c r="N5704" s="47"/>
    </row>
    <row r="5705" spans="4:14" s="20" customFormat="1" ht="13.5" hidden="1" x14ac:dyDescent="0.45">
      <c r="D5705" s="18"/>
      <c r="E5705" s="18"/>
      <c r="F5705" s="19"/>
      <c r="N5705" s="47"/>
    </row>
    <row r="5706" spans="4:14" s="20" customFormat="1" ht="13.5" hidden="1" x14ac:dyDescent="0.45">
      <c r="D5706" s="18"/>
      <c r="E5706" s="18"/>
      <c r="F5706" s="19"/>
      <c r="N5706" s="47"/>
    </row>
    <row r="5707" spans="4:14" s="20" customFormat="1" ht="13.5" hidden="1" x14ac:dyDescent="0.45">
      <c r="D5707" s="18"/>
      <c r="E5707" s="18"/>
      <c r="F5707" s="19"/>
      <c r="N5707" s="47"/>
    </row>
    <row r="5708" spans="4:14" s="20" customFormat="1" ht="13.5" hidden="1" x14ac:dyDescent="0.45">
      <c r="D5708" s="18"/>
      <c r="E5708" s="18"/>
      <c r="F5708" s="19"/>
      <c r="N5708" s="47"/>
    </row>
    <row r="5709" spans="4:14" s="20" customFormat="1" ht="13.5" hidden="1" x14ac:dyDescent="0.45">
      <c r="D5709" s="18"/>
      <c r="E5709" s="18"/>
      <c r="F5709" s="19"/>
      <c r="N5709" s="47"/>
    </row>
    <row r="5710" spans="4:14" s="20" customFormat="1" ht="13.5" hidden="1" x14ac:dyDescent="0.45">
      <c r="D5710" s="18"/>
      <c r="E5710" s="18"/>
      <c r="F5710" s="19"/>
      <c r="N5710" s="47"/>
    </row>
    <row r="5711" spans="4:14" s="20" customFormat="1" ht="13.5" hidden="1" x14ac:dyDescent="0.45">
      <c r="D5711" s="18"/>
      <c r="E5711" s="18"/>
      <c r="F5711" s="19"/>
      <c r="N5711" s="47"/>
    </row>
    <row r="5712" spans="4:14" s="20" customFormat="1" ht="13.5" hidden="1" x14ac:dyDescent="0.45">
      <c r="D5712" s="18"/>
      <c r="E5712" s="18"/>
      <c r="F5712" s="19"/>
      <c r="N5712" s="47"/>
    </row>
    <row r="5713" spans="4:14" s="20" customFormat="1" ht="13.5" hidden="1" x14ac:dyDescent="0.45">
      <c r="D5713" s="18"/>
      <c r="E5713" s="18"/>
      <c r="F5713" s="19"/>
      <c r="N5713" s="47"/>
    </row>
    <row r="5714" spans="4:14" s="20" customFormat="1" ht="13.5" hidden="1" x14ac:dyDescent="0.45">
      <c r="D5714" s="18"/>
      <c r="E5714" s="18"/>
      <c r="F5714" s="19"/>
      <c r="N5714" s="47"/>
    </row>
    <row r="5715" spans="4:14" s="20" customFormat="1" ht="13.5" hidden="1" x14ac:dyDescent="0.45">
      <c r="D5715" s="18"/>
      <c r="E5715" s="18"/>
      <c r="F5715" s="19"/>
      <c r="N5715" s="47"/>
    </row>
    <row r="5716" spans="4:14" s="20" customFormat="1" ht="13.5" hidden="1" x14ac:dyDescent="0.45">
      <c r="D5716" s="18"/>
      <c r="E5716" s="18"/>
      <c r="F5716" s="19"/>
      <c r="N5716" s="47"/>
    </row>
    <row r="5717" spans="4:14" s="20" customFormat="1" ht="13.5" hidden="1" x14ac:dyDescent="0.45">
      <c r="D5717" s="18"/>
      <c r="E5717" s="18"/>
      <c r="F5717" s="19"/>
      <c r="N5717" s="47"/>
    </row>
    <row r="5718" spans="4:14" s="20" customFormat="1" ht="13.5" hidden="1" x14ac:dyDescent="0.45">
      <c r="D5718" s="18"/>
      <c r="E5718" s="18"/>
      <c r="F5718" s="19"/>
      <c r="N5718" s="47"/>
    </row>
    <row r="5719" spans="4:14" s="20" customFormat="1" ht="13.5" hidden="1" x14ac:dyDescent="0.45">
      <c r="D5719" s="18"/>
      <c r="E5719" s="18"/>
      <c r="F5719" s="19"/>
      <c r="N5719" s="47"/>
    </row>
    <row r="5720" spans="4:14" s="20" customFormat="1" ht="13.5" hidden="1" x14ac:dyDescent="0.45">
      <c r="D5720" s="18"/>
      <c r="E5720" s="18"/>
      <c r="F5720" s="19"/>
      <c r="N5720" s="47"/>
    </row>
    <row r="5721" spans="4:14" s="20" customFormat="1" ht="13.5" hidden="1" x14ac:dyDescent="0.45">
      <c r="D5721" s="18"/>
      <c r="E5721" s="18"/>
      <c r="F5721" s="19"/>
      <c r="N5721" s="47"/>
    </row>
    <row r="5722" spans="4:14" s="20" customFormat="1" ht="13.5" hidden="1" x14ac:dyDescent="0.45">
      <c r="D5722" s="18"/>
      <c r="E5722" s="18"/>
      <c r="F5722" s="19"/>
      <c r="N5722" s="47"/>
    </row>
    <row r="5723" spans="4:14" s="20" customFormat="1" ht="13.5" hidden="1" x14ac:dyDescent="0.45">
      <c r="D5723" s="18"/>
      <c r="E5723" s="18"/>
      <c r="F5723" s="19"/>
      <c r="N5723" s="47"/>
    </row>
    <row r="5724" spans="4:14" s="20" customFormat="1" ht="13.5" hidden="1" x14ac:dyDescent="0.45">
      <c r="D5724" s="18"/>
      <c r="E5724" s="18"/>
      <c r="F5724" s="19"/>
      <c r="N5724" s="47"/>
    </row>
    <row r="5725" spans="4:14" s="20" customFormat="1" ht="13.5" hidden="1" x14ac:dyDescent="0.45">
      <c r="D5725" s="18"/>
      <c r="E5725" s="18"/>
      <c r="F5725" s="19"/>
      <c r="N5725" s="47"/>
    </row>
    <row r="5726" spans="4:14" s="20" customFormat="1" ht="13.5" hidden="1" x14ac:dyDescent="0.45">
      <c r="D5726" s="18"/>
      <c r="E5726" s="18"/>
      <c r="F5726" s="19"/>
      <c r="N5726" s="47"/>
    </row>
    <row r="5727" spans="4:14" s="20" customFormat="1" ht="13.5" hidden="1" x14ac:dyDescent="0.45">
      <c r="D5727" s="18"/>
      <c r="E5727" s="18"/>
      <c r="F5727" s="19"/>
      <c r="N5727" s="47"/>
    </row>
    <row r="5728" spans="4:14" s="20" customFormat="1" ht="13.5" hidden="1" x14ac:dyDescent="0.45">
      <c r="D5728" s="18"/>
      <c r="E5728" s="18"/>
      <c r="F5728" s="19"/>
      <c r="N5728" s="47"/>
    </row>
    <row r="5729" spans="4:14" s="20" customFormat="1" ht="13.5" hidden="1" x14ac:dyDescent="0.45">
      <c r="D5729" s="18"/>
      <c r="E5729" s="18"/>
      <c r="F5729" s="19"/>
      <c r="N5729" s="47"/>
    </row>
    <row r="5730" spans="4:14" s="20" customFormat="1" ht="13.5" hidden="1" x14ac:dyDescent="0.45">
      <c r="D5730" s="18"/>
      <c r="E5730" s="18"/>
      <c r="F5730" s="19"/>
      <c r="N5730" s="47"/>
    </row>
    <row r="5731" spans="4:14" s="20" customFormat="1" ht="13.5" hidden="1" x14ac:dyDescent="0.45">
      <c r="D5731" s="18"/>
      <c r="E5731" s="18"/>
      <c r="F5731" s="19"/>
      <c r="N5731" s="47"/>
    </row>
    <row r="5732" spans="4:14" s="20" customFormat="1" ht="13.5" hidden="1" x14ac:dyDescent="0.45">
      <c r="D5732" s="18"/>
      <c r="E5732" s="18"/>
      <c r="F5732" s="19"/>
      <c r="N5732" s="47"/>
    </row>
    <row r="5733" spans="4:14" s="20" customFormat="1" ht="13.5" hidden="1" x14ac:dyDescent="0.45">
      <c r="D5733" s="18"/>
      <c r="E5733" s="18"/>
      <c r="F5733" s="19"/>
      <c r="N5733" s="47"/>
    </row>
    <row r="5734" spans="4:14" s="20" customFormat="1" ht="13.5" hidden="1" x14ac:dyDescent="0.45">
      <c r="D5734" s="18"/>
      <c r="E5734" s="18"/>
      <c r="F5734" s="19"/>
      <c r="N5734" s="47"/>
    </row>
    <row r="5735" spans="4:14" s="20" customFormat="1" ht="13.5" hidden="1" x14ac:dyDescent="0.45">
      <c r="D5735" s="18"/>
      <c r="E5735" s="18"/>
      <c r="F5735" s="19"/>
      <c r="N5735" s="47"/>
    </row>
    <row r="5736" spans="4:14" s="20" customFormat="1" ht="13.5" hidden="1" x14ac:dyDescent="0.45">
      <c r="D5736" s="18"/>
      <c r="E5736" s="18"/>
      <c r="F5736" s="19"/>
      <c r="N5736" s="47"/>
    </row>
    <row r="5737" spans="4:14" s="20" customFormat="1" ht="13.5" hidden="1" x14ac:dyDescent="0.45">
      <c r="D5737" s="18"/>
      <c r="E5737" s="18"/>
      <c r="F5737" s="19"/>
      <c r="N5737" s="47"/>
    </row>
    <row r="5738" spans="4:14" s="20" customFormat="1" ht="13.5" hidden="1" x14ac:dyDescent="0.45">
      <c r="D5738" s="18"/>
      <c r="E5738" s="18"/>
      <c r="F5738" s="19"/>
      <c r="N5738" s="47"/>
    </row>
    <row r="5739" spans="4:14" s="20" customFormat="1" ht="13.5" hidden="1" x14ac:dyDescent="0.45">
      <c r="D5739" s="18"/>
      <c r="E5739" s="18"/>
      <c r="F5739" s="19"/>
      <c r="N5739" s="47"/>
    </row>
    <row r="5740" spans="4:14" s="20" customFormat="1" ht="13.5" hidden="1" x14ac:dyDescent="0.45">
      <c r="D5740" s="18"/>
      <c r="E5740" s="18"/>
      <c r="F5740" s="19"/>
      <c r="N5740" s="47"/>
    </row>
    <row r="5741" spans="4:14" s="20" customFormat="1" ht="13.5" hidden="1" x14ac:dyDescent="0.45">
      <c r="D5741" s="18"/>
      <c r="E5741" s="18"/>
      <c r="F5741" s="19"/>
      <c r="N5741" s="47"/>
    </row>
    <row r="5742" spans="4:14" s="20" customFormat="1" ht="13.5" hidden="1" x14ac:dyDescent="0.45">
      <c r="D5742" s="18"/>
      <c r="E5742" s="18"/>
      <c r="F5742" s="19"/>
      <c r="N5742" s="47"/>
    </row>
    <row r="5743" spans="4:14" s="20" customFormat="1" ht="13.5" hidden="1" x14ac:dyDescent="0.45">
      <c r="D5743" s="18"/>
      <c r="E5743" s="18"/>
      <c r="F5743" s="19"/>
      <c r="N5743" s="47"/>
    </row>
    <row r="5744" spans="4:14" s="20" customFormat="1" ht="13.5" hidden="1" x14ac:dyDescent="0.45">
      <c r="D5744" s="18"/>
      <c r="E5744" s="18"/>
      <c r="F5744" s="19"/>
      <c r="N5744" s="47"/>
    </row>
    <row r="5745" spans="4:14" s="20" customFormat="1" ht="13.5" hidden="1" x14ac:dyDescent="0.45">
      <c r="D5745" s="18"/>
      <c r="E5745" s="18"/>
      <c r="F5745" s="19"/>
      <c r="N5745" s="47"/>
    </row>
    <row r="5746" spans="4:14" s="20" customFormat="1" ht="13.5" hidden="1" x14ac:dyDescent="0.45">
      <c r="D5746" s="18"/>
      <c r="E5746" s="18"/>
      <c r="F5746" s="19"/>
      <c r="N5746" s="47"/>
    </row>
    <row r="5747" spans="4:14" s="20" customFormat="1" ht="13.5" hidden="1" x14ac:dyDescent="0.45">
      <c r="D5747" s="18"/>
      <c r="E5747" s="18"/>
      <c r="F5747" s="19"/>
      <c r="N5747" s="47"/>
    </row>
    <row r="5748" spans="4:14" s="20" customFormat="1" ht="13.5" hidden="1" x14ac:dyDescent="0.45">
      <c r="D5748" s="18"/>
      <c r="E5748" s="18"/>
      <c r="F5748" s="19"/>
      <c r="N5748" s="47"/>
    </row>
    <row r="5749" spans="4:14" s="20" customFormat="1" ht="13.5" hidden="1" x14ac:dyDescent="0.45">
      <c r="D5749" s="18"/>
      <c r="E5749" s="18"/>
      <c r="F5749" s="19"/>
      <c r="N5749" s="47"/>
    </row>
    <row r="5750" spans="4:14" s="20" customFormat="1" ht="13.5" hidden="1" x14ac:dyDescent="0.45">
      <c r="D5750" s="18"/>
      <c r="E5750" s="18"/>
      <c r="F5750" s="19"/>
      <c r="N5750" s="47"/>
    </row>
    <row r="5751" spans="4:14" s="20" customFormat="1" ht="13.5" hidden="1" x14ac:dyDescent="0.45">
      <c r="D5751" s="18"/>
      <c r="E5751" s="18"/>
      <c r="F5751" s="19"/>
      <c r="N5751" s="47"/>
    </row>
    <row r="5752" spans="4:14" s="20" customFormat="1" ht="13.5" hidden="1" x14ac:dyDescent="0.45">
      <c r="D5752" s="18"/>
      <c r="E5752" s="18"/>
      <c r="F5752" s="19"/>
      <c r="N5752" s="47"/>
    </row>
    <row r="5753" spans="4:14" s="20" customFormat="1" ht="13.5" hidden="1" x14ac:dyDescent="0.45">
      <c r="D5753" s="18"/>
      <c r="E5753" s="18"/>
      <c r="F5753" s="19"/>
      <c r="N5753" s="47"/>
    </row>
    <row r="5754" spans="4:14" s="20" customFormat="1" ht="13.5" hidden="1" x14ac:dyDescent="0.45">
      <c r="D5754" s="18"/>
      <c r="E5754" s="18"/>
      <c r="F5754" s="19"/>
      <c r="N5754" s="47"/>
    </row>
    <row r="5755" spans="4:14" s="20" customFormat="1" ht="13.5" hidden="1" x14ac:dyDescent="0.45">
      <c r="D5755" s="18"/>
      <c r="E5755" s="18"/>
      <c r="F5755" s="19"/>
      <c r="N5755" s="47"/>
    </row>
    <row r="5756" spans="4:14" s="20" customFormat="1" ht="13.5" hidden="1" x14ac:dyDescent="0.45">
      <c r="D5756" s="18"/>
      <c r="E5756" s="18"/>
      <c r="F5756" s="19"/>
      <c r="N5756" s="47"/>
    </row>
    <row r="5757" spans="4:14" s="20" customFormat="1" ht="13.5" hidden="1" x14ac:dyDescent="0.45">
      <c r="D5757" s="18"/>
      <c r="E5757" s="18"/>
      <c r="F5757" s="19"/>
      <c r="N5757" s="47"/>
    </row>
    <row r="5758" spans="4:14" s="20" customFormat="1" ht="13.5" hidden="1" x14ac:dyDescent="0.45">
      <c r="D5758" s="18"/>
      <c r="E5758" s="18"/>
      <c r="F5758" s="19"/>
      <c r="N5758" s="47"/>
    </row>
    <row r="5759" spans="4:14" s="20" customFormat="1" ht="13.5" hidden="1" x14ac:dyDescent="0.45">
      <c r="D5759" s="18"/>
      <c r="E5759" s="18"/>
      <c r="F5759" s="19"/>
      <c r="N5759" s="47"/>
    </row>
    <row r="5760" spans="4:14" s="20" customFormat="1" ht="13.5" hidden="1" x14ac:dyDescent="0.45">
      <c r="D5760" s="18"/>
      <c r="E5760" s="18"/>
      <c r="F5760" s="19"/>
      <c r="N5760" s="47"/>
    </row>
    <row r="5761" spans="4:14" s="20" customFormat="1" ht="13.5" hidden="1" x14ac:dyDescent="0.45">
      <c r="D5761" s="18"/>
      <c r="E5761" s="18"/>
      <c r="F5761" s="19"/>
      <c r="N5761" s="47"/>
    </row>
    <row r="5762" spans="4:14" s="20" customFormat="1" ht="13.5" hidden="1" x14ac:dyDescent="0.45">
      <c r="D5762" s="18"/>
      <c r="E5762" s="18"/>
      <c r="F5762" s="19"/>
      <c r="N5762" s="47"/>
    </row>
    <row r="5763" spans="4:14" s="20" customFormat="1" ht="13.5" hidden="1" x14ac:dyDescent="0.45">
      <c r="D5763" s="18"/>
      <c r="E5763" s="18"/>
      <c r="F5763" s="19"/>
      <c r="N5763" s="47"/>
    </row>
    <row r="5764" spans="4:14" s="20" customFormat="1" ht="13.5" hidden="1" x14ac:dyDescent="0.45">
      <c r="D5764" s="18"/>
      <c r="E5764" s="18"/>
      <c r="F5764" s="19"/>
      <c r="N5764" s="47"/>
    </row>
    <row r="5765" spans="4:14" s="20" customFormat="1" ht="13.5" hidden="1" x14ac:dyDescent="0.45">
      <c r="D5765" s="18"/>
      <c r="E5765" s="18"/>
      <c r="F5765" s="19"/>
      <c r="N5765" s="47"/>
    </row>
    <row r="5766" spans="4:14" s="20" customFormat="1" ht="13.5" hidden="1" x14ac:dyDescent="0.45">
      <c r="D5766" s="18"/>
      <c r="E5766" s="18"/>
      <c r="F5766" s="19"/>
      <c r="N5766" s="47"/>
    </row>
    <row r="5767" spans="4:14" s="20" customFormat="1" ht="13.5" hidden="1" x14ac:dyDescent="0.45">
      <c r="D5767" s="18"/>
      <c r="E5767" s="18"/>
      <c r="F5767" s="19"/>
      <c r="N5767" s="47"/>
    </row>
    <row r="5768" spans="4:14" s="20" customFormat="1" ht="13.5" hidden="1" x14ac:dyDescent="0.45">
      <c r="D5768" s="18"/>
      <c r="E5768" s="18"/>
      <c r="F5768" s="19"/>
      <c r="N5768" s="47"/>
    </row>
    <row r="5769" spans="4:14" s="20" customFormat="1" ht="13.5" hidden="1" x14ac:dyDescent="0.45">
      <c r="D5769" s="18"/>
      <c r="E5769" s="18"/>
      <c r="F5769" s="19"/>
      <c r="N5769" s="47"/>
    </row>
    <row r="5770" spans="4:14" s="20" customFormat="1" ht="13.5" hidden="1" x14ac:dyDescent="0.45">
      <c r="D5770" s="18"/>
      <c r="E5770" s="18"/>
      <c r="F5770" s="19"/>
      <c r="N5770" s="47"/>
    </row>
    <row r="5771" spans="4:14" s="20" customFormat="1" ht="13.5" hidden="1" x14ac:dyDescent="0.45">
      <c r="D5771" s="18"/>
      <c r="E5771" s="18"/>
      <c r="F5771" s="19"/>
      <c r="N5771" s="47"/>
    </row>
    <row r="5772" spans="4:14" s="20" customFormat="1" ht="13.5" hidden="1" x14ac:dyDescent="0.45">
      <c r="D5772" s="18"/>
      <c r="E5772" s="18"/>
      <c r="F5772" s="19"/>
      <c r="N5772" s="47"/>
    </row>
    <row r="5773" spans="4:14" s="20" customFormat="1" ht="13.5" hidden="1" x14ac:dyDescent="0.45">
      <c r="D5773" s="18"/>
      <c r="E5773" s="18"/>
      <c r="F5773" s="19"/>
      <c r="N5773" s="47"/>
    </row>
    <row r="5774" spans="4:14" s="20" customFormat="1" ht="13.5" hidden="1" x14ac:dyDescent="0.45">
      <c r="D5774" s="18"/>
      <c r="E5774" s="18"/>
      <c r="F5774" s="19"/>
      <c r="N5774" s="47"/>
    </row>
    <row r="5775" spans="4:14" s="20" customFormat="1" ht="13.5" hidden="1" x14ac:dyDescent="0.45">
      <c r="D5775" s="18"/>
      <c r="E5775" s="18"/>
      <c r="F5775" s="19"/>
      <c r="N5775" s="47"/>
    </row>
    <row r="5776" spans="4:14" s="20" customFormat="1" ht="13.5" hidden="1" x14ac:dyDescent="0.45">
      <c r="D5776" s="18"/>
      <c r="E5776" s="18"/>
      <c r="F5776" s="19"/>
      <c r="N5776" s="47"/>
    </row>
    <row r="5777" spans="4:14" s="20" customFormat="1" ht="13.5" hidden="1" x14ac:dyDescent="0.45">
      <c r="D5777" s="18"/>
      <c r="E5777" s="18"/>
      <c r="F5777" s="19"/>
      <c r="N5777" s="47"/>
    </row>
    <row r="5778" spans="4:14" s="20" customFormat="1" ht="13.5" hidden="1" x14ac:dyDescent="0.45">
      <c r="D5778" s="18"/>
      <c r="E5778" s="18"/>
      <c r="F5778" s="19"/>
      <c r="N5778" s="47"/>
    </row>
    <row r="5779" spans="4:14" s="20" customFormat="1" ht="13.5" hidden="1" x14ac:dyDescent="0.45">
      <c r="D5779" s="18"/>
      <c r="E5779" s="18"/>
      <c r="F5779" s="19"/>
      <c r="N5779" s="47"/>
    </row>
    <row r="5780" spans="4:14" s="20" customFormat="1" ht="13.5" hidden="1" x14ac:dyDescent="0.45">
      <c r="D5780" s="18"/>
      <c r="E5780" s="18"/>
      <c r="F5780" s="19"/>
      <c r="N5780" s="47"/>
    </row>
    <row r="5781" spans="4:14" s="20" customFormat="1" ht="13.5" hidden="1" x14ac:dyDescent="0.45">
      <c r="D5781" s="18"/>
      <c r="E5781" s="18"/>
      <c r="F5781" s="19"/>
      <c r="N5781" s="47"/>
    </row>
    <row r="5782" spans="4:14" s="20" customFormat="1" ht="13.5" hidden="1" x14ac:dyDescent="0.45">
      <c r="D5782" s="18"/>
      <c r="E5782" s="18"/>
      <c r="F5782" s="19"/>
      <c r="N5782" s="47"/>
    </row>
    <row r="5783" spans="4:14" s="20" customFormat="1" ht="13.5" hidden="1" x14ac:dyDescent="0.45">
      <c r="D5783" s="18"/>
      <c r="E5783" s="18"/>
      <c r="F5783" s="19"/>
      <c r="N5783" s="47"/>
    </row>
    <row r="5784" spans="4:14" s="20" customFormat="1" ht="13.5" hidden="1" x14ac:dyDescent="0.45">
      <c r="D5784" s="18"/>
      <c r="E5784" s="18"/>
      <c r="F5784" s="19"/>
      <c r="N5784" s="47"/>
    </row>
    <row r="5785" spans="4:14" s="20" customFormat="1" ht="13.5" hidden="1" x14ac:dyDescent="0.45">
      <c r="D5785" s="18"/>
      <c r="E5785" s="18"/>
      <c r="F5785" s="19"/>
      <c r="N5785" s="47"/>
    </row>
    <row r="5786" spans="4:14" s="20" customFormat="1" ht="13.5" hidden="1" x14ac:dyDescent="0.45">
      <c r="D5786" s="18"/>
      <c r="E5786" s="18"/>
      <c r="F5786" s="19"/>
      <c r="N5786" s="47"/>
    </row>
    <row r="5787" spans="4:14" s="20" customFormat="1" ht="13.5" hidden="1" x14ac:dyDescent="0.45">
      <c r="D5787" s="18"/>
      <c r="E5787" s="18"/>
      <c r="F5787" s="19"/>
      <c r="N5787" s="47"/>
    </row>
    <row r="5788" spans="4:14" s="20" customFormat="1" ht="13.5" hidden="1" x14ac:dyDescent="0.45">
      <c r="D5788" s="18"/>
      <c r="E5788" s="18"/>
      <c r="F5788" s="19"/>
      <c r="N5788" s="47"/>
    </row>
    <row r="5789" spans="4:14" s="20" customFormat="1" ht="13.5" hidden="1" x14ac:dyDescent="0.45">
      <c r="D5789" s="18"/>
      <c r="E5789" s="18"/>
      <c r="F5789" s="19"/>
      <c r="N5789" s="47"/>
    </row>
    <row r="5790" spans="4:14" s="20" customFormat="1" ht="13.5" hidden="1" x14ac:dyDescent="0.45">
      <c r="D5790" s="18"/>
      <c r="E5790" s="18"/>
      <c r="F5790" s="19"/>
      <c r="N5790" s="47"/>
    </row>
    <row r="5791" spans="4:14" s="20" customFormat="1" ht="13.5" hidden="1" x14ac:dyDescent="0.45">
      <c r="D5791" s="18"/>
      <c r="E5791" s="18"/>
      <c r="F5791" s="19"/>
      <c r="N5791" s="47"/>
    </row>
    <row r="5792" spans="4:14" s="20" customFormat="1" ht="13.5" hidden="1" x14ac:dyDescent="0.45">
      <c r="D5792" s="18"/>
      <c r="E5792" s="18"/>
      <c r="F5792" s="19"/>
      <c r="N5792" s="47"/>
    </row>
    <row r="5793" spans="4:14" s="20" customFormat="1" ht="13.5" hidden="1" x14ac:dyDescent="0.45">
      <c r="D5793" s="18"/>
      <c r="E5793" s="18"/>
      <c r="F5793" s="19"/>
      <c r="N5793" s="47"/>
    </row>
    <row r="5794" spans="4:14" s="20" customFormat="1" ht="13.5" hidden="1" x14ac:dyDescent="0.45">
      <c r="D5794" s="18"/>
      <c r="E5794" s="18"/>
      <c r="F5794" s="19"/>
      <c r="N5794" s="47"/>
    </row>
    <row r="5795" spans="4:14" s="20" customFormat="1" ht="13.5" hidden="1" x14ac:dyDescent="0.45">
      <c r="D5795" s="18"/>
      <c r="E5795" s="18"/>
      <c r="F5795" s="19"/>
      <c r="N5795" s="47"/>
    </row>
    <row r="5796" spans="4:14" s="20" customFormat="1" ht="13.5" hidden="1" x14ac:dyDescent="0.45">
      <c r="D5796" s="18"/>
      <c r="E5796" s="18"/>
      <c r="F5796" s="19"/>
      <c r="N5796" s="47"/>
    </row>
    <row r="5797" spans="4:14" s="20" customFormat="1" ht="13.5" hidden="1" x14ac:dyDescent="0.45">
      <c r="D5797" s="18"/>
      <c r="E5797" s="18"/>
      <c r="F5797" s="19"/>
      <c r="N5797" s="47"/>
    </row>
    <row r="5798" spans="4:14" s="20" customFormat="1" ht="13.5" hidden="1" x14ac:dyDescent="0.45">
      <c r="D5798" s="18"/>
      <c r="E5798" s="18"/>
      <c r="F5798" s="19"/>
      <c r="N5798" s="47"/>
    </row>
    <row r="5799" spans="4:14" s="20" customFormat="1" ht="13.5" hidden="1" x14ac:dyDescent="0.45">
      <c r="D5799" s="18"/>
      <c r="E5799" s="18"/>
      <c r="F5799" s="19"/>
      <c r="N5799" s="47"/>
    </row>
    <row r="5800" spans="4:14" s="20" customFormat="1" ht="13.5" hidden="1" x14ac:dyDescent="0.45">
      <c r="D5800" s="18"/>
      <c r="E5800" s="18"/>
      <c r="F5800" s="19"/>
      <c r="N5800" s="47"/>
    </row>
    <row r="5801" spans="4:14" s="20" customFormat="1" ht="13.5" hidden="1" x14ac:dyDescent="0.45">
      <c r="D5801" s="18"/>
      <c r="E5801" s="18"/>
      <c r="F5801" s="19"/>
      <c r="N5801" s="47"/>
    </row>
    <row r="5802" spans="4:14" s="20" customFormat="1" ht="13.5" hidden="1" x14ac:dyDescent="0.45">
      <c r="D5802" s="18"/>
      <c r="E5802" s="18"/>
      <c r="F5802" s="19"/>
      <c r="N5802" s="47"/>
    </row>
    <row r="5803" spans="4:14" s="20" customFormat="1" ht="13.5" hidden="1" x14ac:dyDescent="0.45">
      <c r="D5803" s="18"/>
      <c r="E5803" s="18"/>
      <c r="F5803" s="19"/>
      <c r="N5803" s="47"/>
    </row>
    <row r="5804" spans="4:14" s="20" customFormat="1" ht="13.5" hidden="1" x14ac:dyDescent="0.45">
      <c r="D5804" s="18"/>
      <c r="E5804" s="18"/>
      <c r="F5804" s="19"/>
      <c r="N5804" s="47"/>
    </row>
    <row r="5805" spans="4:14" s="20" customFormat="1" ht="13.5" hidden="1" x14ac:dyDescent="0.45">
      <c r="D5805" s="18"/>
      <c r="E5805" s="18"/>
      <c r="F5805" s="19"/>
      <c r="N5805" s="47"/>
    </row>
    <row r="5806" spans="4:14" s="20" customFormat="1" ht="13.5" hidden="1" x14ac:dyDescent="0.45">
      <c r="D5806" s="18"/>
      <c r="E5806" s="18"/>
      <c r="F5806" s="19"/>
      <c r="N5806" s="47"/>
    </row>
    <row r="5807" spans="4:14" s="20" customFormat="1" ht="13.5" hidden="1" x14ac:dyDescent="0.45">
      <c r="D5807" s="18"/>
      <c r="E5807" s="18"/>
      <c r="F5807" s="19"/>
      <c r="N5807" s="47"/>
    </row>
    <row r="5808" spans="4:14" s="20" customFormat="1" ht="13.5" hidden="1" x14ac:dyDescent="0.45">
      <c r="D5808" s="18"/>
      <c r="E5808" s="18"/>
      <c r="F5808" s="19"/>
      <c r="N5808" s="47"/>
    </row>
    <row r="5809" spans="4:14" s="20" customFormat="1" ht="13.5" hidden="1" x14ac:dyDescent="0.45">
      <c r="D5809" s="18"/>
      <c r="E5809" s="18"/>
      <c r="F5809" s="19"/>
      <c r="N5809" s="47"/>
    </row>
    <row r="5810" spans="4:14" s="20" customFormat="1" ht="13.5" hidden="1" x14ac:dyDescent="0.45">
      <c r="D5810" s="18"/>
      <c r="E5810" s="18"/>
      <c r="F5810" s="19"/>
      <c r="N5810" s="47"/>
    </row>
    <row r="5811" spans="4:14" s="20" customFormat="1" ht="13.5" hidden="1" x14ac:dyDescent="0.45">
      <c r="D5811" s="18"/>
      <c r="E5811" s="18"/>
      <c r="F5811" s="19"/>
      <c r="N5811" s="47"/>
    </row>
    <row r="5812" spans="4:14" s="20" customFormat="1" ht="13.5" hidden="1" x14ac:dyDescent="0.45">
      <c r="D5812" s="18"/>
      <c r="E5812" s="18"/>
      <c r="F5812" s="19"/>
      <c r="N5812" s="47"/>
    </row>
    <row r="5813" spans="4:14" s="20" customFormat="1" ht="13.5" hidden="1" x14ac:dyDescent="0.45">
      <c r="D5813" s="18"/>
      <c r="E5813" s="18"/>
      <c r="F5813" s="19"/>
      <c r="N5813" s="47"/>
    </row>
    <row r="5814" spans="4:14" s="20" customFormat="1" ht="13.5" hidden="1" x14ac:dyDescent="0.45">
      <c r="D5814" s="18"/>
      <c r="E5814" s="18"/>
      <c r="F5814" s="19"/>
      <c r="N5814" s="47"/>
    </row>
    <row r="5815" spans="4:14" s="20" customFormat="1" ht="13.5" hidden="1" x14ac:dyDescent="0.45">
      <c r="D5815" s="18"/>
      <c r="E5815" s="18"/>
      <c r="F5815" s="19"/>
      <c r="N5815" s="47"/>
    </row>
    <row r="5816" spans="4:14" s="20" customFormat="1" ht="13.5" hidden="1" x14ac:dyDescent="0.45">
      <c r="D5816" s="18"/>
      <c r="E5816" s="18"/>
      <c r="F5816" s="19"/>
      <c r="N5816" s="47"/>
    </row>
    <row r="5817" spans="4:14" s="20" customFormat="1" ht="13.5" hidden="1" x14ac:dyDescent="0.45">
      <c r="D5817" s="18"/>
      <c r="E5817" s="18"/>
      <c r="F5817" s="19"/>
      <c r="N5817" s="47"/>
    </row>
    <row r="5818" spans="4:14" s="20" customFormat="1" ht="13.5" hidden="1" x14ac:dyDescent="0.45">
      <c r="D5818" s="18"/>
      <c r="E5818" s="18"/>
      <c r="F5818" s="19"/>
      <c r="N5818" s="47"/>
    </row>
    <row r="5819" spans="4:14" s="20" customFormat="1" ht="13.5" hidden="1" x14ac:dyDescent="0.45">
      <c r="D5819" s="18"/>
      <c r="E5819" s="18"/>
      <c r="F5819" s="19"/>
      <c r="N5819" s="47"/>
    </row>
    <row r="5820" spans="4:14" s="20" customFormat="1" ht="13.5" hidden="1" x14ac:dyDescent="0.45">
      <c r="D5820" s="18"/>
      <c r="E5820" s="18"/>
      <c r="F5820" s="19"/>
      <c r="N5820" s="47"/>
    </row>
    <row r="5821" spans="4:14" s="20" customFormat="1" ht="13.5" hidden="1" x14ac:dyDescent="0.45">
      <c r="D5821" s="18"/>
      <c r="E5821" s="18"/>
      <c r="F5821" s="19"/>
      <c r="N5821" s="47"/>
    </row>
    <row r="5822" spans="4:14" s="20" customFormat="1" ht="13.5" hidden="1" x14ac:dyDescent="0.45">
      <c r="D5822" s="18"/>
      <c r="E5822" s="18"/>
      <c r="F5822" s="19"/>
      <c r="N5822" s="47"/>
    </row>
    <row r="5823" spans="4:14" s="20" customFormat="1" ht="13.5" hidden="1" x14ac:dyDescent="0.45">
      <c r="D5823" s="18"/>
      <c r="E5823" s="18"/>
      <c r="F5823" s="19"/>
      <c r="N5823" s="47"/>
    </row>
    <row r="5824" spans="4:14" s="20" customFormat="1" ht="13.5" hidden="1" x14ac:dyDescent="0.45">
      <c r="D5824" s="18"/>
      <c r="E5824" s="18"/>
      <c r="F5824" s="19"/>
      <c r="N5824" s="47"/>
    </row>
    <row r="5825" spans="4:14" s="20" customFormat="1" ht="13.5" hidden="1" x14ac:dyDescent="0.45">
      <c r="D5825" s="18"/>
      <c r="E5825" s="18"/>
      <c r="F5825" s="19"/>
      <c r="N5825" s="47"/>
    </row>
    <row r="5826" spans="4:14" s="20" customFormat="1" ht="13.5" hidden="1" x14ac:dyDescent="0.45">
      <c r="D5826" s="18"/>
      <c r="E5826" s="18"/>
      <c r="F5826" s="19"/>
      <c r="N5826" s="47"/>
    </row>
    <row r="5827" spans="4:14" s="20" customFormat="1" ht="13.5" hidden="1" x14ac:dyDescent="0.45">
      <c r="D5827" s="18"/>
      <c r="E5827" s="18"/>
      <c r="F5827" s="19"/>
      <c r="N5827" s="47"/>
    </row>
    <row r="5828" spans="4:14" s="20" customFormat="1" ht="13.5" hidden="1" x14ac:dyDescent="0.45">
      <c r="D5828" s="18"/>
      <c r="E5828" s="18"/>
      <c r="F5828" s="19"/>
      <c r="N5828" s="47"/>
    </row>
    <row r="5829" spans="4:14" s="20" customFormat="1" ht="13.5" hidden="1" x14ac:dyDescent="0.45">
      <c r="D5829" s="18"/>
      <c r="E5829" s="18"/>
      <c r="F5829" s="19"/>
      <c r="N5829" s="47"/>
    </row>
    <row r="5830" spans="4:14" s="20" customFormat="1" ht="13.5" hidden="1" x14ac:dyDescent="0.45">
      <c r="D5830" s="18" t="s">
        <v>16</v>
      </c>
      <c r="E5830" s="18"/>
      <c r="F5830" s="19"/>
      <c r="N5830" s="47"/>
    </row>
    <row r="5831" spans="4:14" s="20" customFormat="1" ht="13.5" hidden="1" x14ac:dyDescent="0.45">
      <c r="D5831" s="18"/>
      <c r="E5831" s="18"/>
      <c r="F5831" s="19"/>
      <c r="N5831" s="47"/>
    </row>
    <row r="5832" spans="4:14" s="20" customFormat="1" ht="13.5" hidden="1" x14ac:dyDescent="0.45">
      <c r="D5832" s="18"/>
      <c r="E5832" s="18"/>
      <c r="F5832" s="19"/>
      <c r="N5832" s="47"/>
    </row>
    <row r="5833" spans="4:14" s="20" customFormat="1" ht="13.5" hidden="1" x14ac:dyDescent="0.45">
      <c r="D5833" s="18"/>
      <c r="E5833" s="18"/>
      <c r="F5833" s="19"/>
      <c r="N5833" s="47"/>
    </row>
    <row r="5834" spans="4:14" s="20" customFormat="1" ht="13.5" hidden="1" x14ac:dyDescent="0.45">
      <c r="D5834" s="18"/>
      <c r="E5834" s="18"/>
      <c r="F5834" s="19"/>
      <c r="N5834" s="47"/>
    </row>
    <row r="5835" spans="4:14" ht="13.5" hidden="1" x14ac:dyDescent="0.45">
      <c r="D5835" s="18"/>
      <c r="E5835" s="18"/>
      <c r="F5835" s="19"/>
      <c r="G5835" s="20"/>
      <c r="H5835" s="20"/>
    </row>
    <row r="5836" spans="4:14" ht="13.5" hidden="1" x14ac:dyDescent="0.45">
      <c r="D5836" s="18"/>
      <c r="E5836" s="18"/>
      <c r="F5836" s="19"/>
      <c r="G5836" s="20"/>
      <c r="H5836" s="20"/>
    </row>
  </sheetData>
  <sheetProtection algorithmName="SHA-512" hashValue="kQhBZWRIiM1J0RpkL8IzXKXyXNkwVaELBFiQ7rE90bT3dXcOXFJ9UygQLIAt0+41rx37tHRvf4+aeEDP9It3xw==" saltValue="AwIlZyIKPF5rz0+NxD1FXw==" spinCount="100000" sheet="1" objects="1" scenarios="1"/>
  <sortState xmlns:xlrd2="http://schemas.microsoft.com/office/spreadsheetml/2017/richdata2" ref="A15:Z142">
    <sortCondition ref="Q15"/>
  </sortState>
  <mergeCells count="35">
    <mergeCell ref="D6:E6"/>
    <mergeCell ref="D1:F1"/>
    <mergeCell ref="I1:M2"/>
    <mergeCell ref="O1:P1"/>
    <mergeCell ref="D2:E2"/>
    <mergeCell ref="D3:E3"/>
    <mergeCell ref="I3:M4"/>
    <mergeCell ref="N3:N4"/>
    <mergeCell ref="O3:O4"/>
    <mergeCell ref="P3:P4"/>
    <mergeCell ref="D7:E7"/>
    <mergeCell ref="D11:E12"/>
    <mergeCell ref="F11:H12"/>
    <mergeCell ref="I11:K12"/>
    <mergeCell ref="L11:M12"/>
    <mergeCell ref="D8:E8"/>
    <mergeCell ref="D9:E9"/>
    <mergeCell ref="Q3:Q4"/>
    <mergeCell ref="R3:R4"/>
    <mergeCell ref="S3:S4"/>
    <mergeCell ref="D4:E4"/>
    <mergeCell ref="D5:E5"/>
    <mergeCell ref="P11:P12"/>
    <mergeCell ref="R11:U12"/>
    <mergeCell ref="V11:Y12"/>
    <mergeCell ref="F13:H13"/>
    <mergeCell ref="I13:K13"/>
    <mergeCell ref="R13:U13"/>
    <mergeCell ref="V13:Y13"/>
    <mergeCell ref="N11:N12"/>
    <mergeCell ref="B15:C61"/>
    <mergeCell ref="B62:C62"/>
    <mergeCell ref="B63:C197"/>
    <mergeCell ref="B198:C198"/>
    <mergeCell ref="O11:O12"/>
  </mergeCells>
  <conditionalFormatting sqref="Q3">
    <cfRule type="cellIs" dxfId="16" priority="1" operator="lessThan">
      <formula>$P$3</formula>
    </cfRule>
    <cfRule type="cellIs" dxfId="15" priority="2" operator="greaterThan">
      <formula>0.031</formula>
    </cfRule>
    <cfRule type="cellIs" dxfId="14" priority="3" operator="greaterThan">
      <formula>$P$3</formula>
    </cfRule>
  </conditionalFormatting>
  <conditionalFormatting sqref="S3">
    <cfRule type="cellIs" dxfId="13" priority="4" operator="lessThan">
      <formula>0</formula>
    </cfRule>
    <cfRule type="cellIs" dxfId="12" priority="5" operator="greaterThan">
      <formula>0</formula>
    </cfRule>
    <cfRule type="cellIs" dxfId="11" priority="6" operator="lessThan">
      <formula>$P$3</formula>
    </cfRule>
    <cfRule type="cellIs" dxfId="10" priority="7" operator="greaterThan">
      <formula>0.031</formula>
    </cfRule>
    <cfRule type="cellIs" dxfId="9" priority="8" operator="greaterThan">
      <formula>$P$3</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3B290-D61E-4AE3-BE91-D2AD315B1222}">
  <sheetPr>
    <tabColor rgb="FF00B050"/>
  </sheetPr>
  <dimension ref="A1:O5646"/>
  <sheetViews>
    <sheetView showGridLines="0" zoomScale="80" zoomScaleNormal="80" workbookViewId="0">
      <pane ySplit="13" topLeftCell="A14" activePane="bottomLeft" state="frozen"/>
      <selection pane="bottomLeft" activeCell="G6" sqref="G6"/>
    </sheetView>
  </sheetViews>
  <sheetFormatPr defaultColWidth="0" defaultRowHeight="12.75" zeroHeight="1" outlineLevelRow="1" x14ac:dyDescent="0.45"/>
  <cols>
    <col min="1" max="1" width="3.86328125" style="2" customWidth="1"/>
    <col min="2" max="2" width="7.73046875" style="2" customWidth="1"/>
    <col min="3" max="3" width="25.1328125" style="2" customWidth="1"/>
    <col min="4" max="4" width="48.1328125" style="21" customWidth="1"/>
    <col min="5" max="5" width="15.1328125" style="21" customWidth="1"/>
    <col min="6" max="6" width="13.1328125" style="22" customWidth="1"/>
    <col min="7" max="7" width="13.3984375" style="2" customWidth="1"/>
    <col min="8" max="9" width="12" style="2" customWidth="1"/>
    <col min="10" max="10" width="14.1328125" style="2" customWidth="1"/>
    <col min="11" max="11" width="12" style="2" customWidth="1"/>
    <col min="12" max="13" width="11" style="2" customWidth="1"/>
    <col min="14" max="14" width="11.59765625" style="2" customWidth="1"/>
    <col min="15" max="15" width="12.265625" style="2" hidden="1" customWidth="1"/>
    <col min="16" max="16384" width="9.1328125" style="2" hidden="1"/>
  </cols>
  <sheetData>
    <row r="1" spans="2:15" ht="35.25" customHeight="1" outlineLevel="1" x14ac:dyDescent="0.45">
      <c r="D1" s="554" t="s">
        <v>0</v>
      </c>
      <c r="E1" s="554"/>
      <c r="F1" s="554"/>
      <c r="G1" s="88"/>
      <c r="H1" s="388"/>
    </row>
    <row r="2" spans="2:15" ht="12" customHeight="1" outlineLevel="1" x14ac:dyDescent="0.45">
      <c r="D2" s="486" t="s">
        <v>2</v>
      </c>
      <c r="E2" s="487"/>
      <c r="F2" s="3">
        <f>'MODEL FY 1920'!F2</f>
        <v>1</v>
      </c>
      <c r="G2" s="4"/>
      <c r="H2" s="388"/>
    </row>
    <row r="3" spans="2:15" ht="12" customHeight="1" outlineLevel="1" x14ac:dyDescent="0.45">
      <c r="D3" s="486" t="s">
        <v>5</v>
      </c>
      <c r="E3" s="487"/>
      <c r="F3" s="3" t="str">
        <f>'MODEL FY 1920'!F3</f>
        <v>2019-20</v>
      </c>
      <c r="G3" s="377"/>
      <c r="H3" s="453"/>
    </row>
    <row r="4" spans="2:15" ht="12" customHeight="1" outlineLevel="1" x14ac:dyDescent="0.45">
      <c r="D4" s="488" t="s">
        <v>6</v>
      </c>
      <c r="E4" s="489"/>
      <c r="F4" s="454">
        <f>'MODEL FY 1920'!F4</f>
        <v>6.0000000000000001E-3</v>
      </c>
      <c r="G4" s="374"/>
      <c r="H4" s="453"/>
      <c r="I4" s="453"/>
      <c r="J4" s="455"/>
      <c r="K4" s="4"/>
      <c r="L4" s="4"/>
      <c r="M4" s="4"/>
      <c r="N4" s="4"/>
      <c r="O4" s="4"/>
    </row>
    <row r="5" spans="2:15" ht="12" customHeight="1" outlineLevel="1" x14ac:dyDescent="0.45">
      <c r="D5" s="488" t="s">
        <v>7</v>
      </c>
      <c r="E5" s="489"/>
      <c r="F5" s="87">
        <f>'MODEL FY 1920'!F5</f>
        <v>43556</v>
      </c>
      <c r="G5" s="374"/>
      <c r="H5" s="4"/>
      <c r="I5" s="6"/>
      <c r="J5" s="4"/>
      <c r="K5" s="4"/>
      <c r="L5" s="4"/>
      <c r="M5" s="4"/>
      <c r="N5" s="4"/>
      <c r="O5" s="4"/>
    </row>
    <row r="6" spans="2:15" ht="12" customHeight="1" outlineLevel="1" x14ac:dyDescent="0.45">
      <c r="D6" s="488" t="s">
        <v>8</v>
      </c>
      <c r="E6" s="489"/>
      <c r="F6" s="7">
        <f>'MODEL FY 1920'!F6</f>
        <v>43921</v>
      </c>
      <c r="G6" s="60"/>
      <c r="H6" s="4"/>
      <c r="I6" s="6"/>
      <c r="J6" s="4"/>
      <c r="K6" s="4"/>
      <c r="L6" s="4"/>
      <c r="M6" s="4"/>
      <c r="N6" s="4"/>
      <c r="O6" s="4"/>
    </row>
    <row r="7" spans="2:15" ht="12" customHeight="1" outlineLevel="1" x14ac:dyDescent="0.45">
      <c r="D7" s="488" t="s">
        <v>9</v>
      </c>
      <c r="E7" s="489"/>
      <c r="F7" s="8">
        <f>'MODEL FY 1920'!F7</f>
        <v>366</v>
      </c>
      <c r="G7" s="374"/>
      <c r="H7" s="4"/>
      <c r="I7" s="4"/>
      <c r="J7" s="4"/>
      <c r="K7" s="4"/>
      <c r="L7" s="4"/>
      <c r="M7" s="4"/>
      <c r="N7" s="4"/>
      <c r="O7" s="4"/>
    </row>
    <row r="8" spans="2:15" ht="11.25" customHeight="1" outlineLevel="1" x14ac:dyDescent="0.45">
      <c r="D8" s="141"/>
      <c r="E8" s="141"/>
      <c r="F8" s="142"/>
      <c r="G8" s="4"/>
      <c r="H8" s="4"/>
      <c r="I8" s="4"/>
      <c r="J8" s="4"/>
      <c r="K8" s="4"/>
      <c r="L8" s="4"/>
      <c r="M8" s="4"/>
      <c r="N8" s="4"/>
      <c r="O8" s="4"/>
    </row>
    <row r="9" spans="2:15" ht="11.25" customHeight="1" x14ac:dyDescent="0.45">
      <c r="C9" s="4"/>
      <c r="D9" s="25"/>
      <c r="E9" s="25"/>
      <c r="F9" s="9"/>
      <c r="G9" s="375"/>
      <c r="H9" s="4"/>
      <c r="I9" s="4"/>
      <c r="J9" s="4"/>
      <c r="K9" s="4"/>
      <c r="L9" s="4"/>
      <c r="M9" s="4"/>
      <c r="N9" s="4"/>
      <c r="O9" s="4"/>
    </row>
    <row r="10" spans="2:15" ht="16.5" customHeight="1" x14ac:dyDescent="0.45">
      <c r="D10" s="555" t="s">
        <v>605</v>
      </c>
      <c r="E10" s="556"/>
      <c r="F10" s="512" t="s">
        <v>12</v>
      </c>
      <c r="G10" s="512"/>
      <c r="H10" s="508" t="s">
        <v>13</v>
      </c>
      <c r="I10" s="554" t="s">
        <v>4</v>
      </c>
      <c r="J10" s="559" t="s">
        <v>6</v>
      </c>
      <c r="K10" s="560" t="s">
        <v>1261</v>
      </c>
      <c r="L10" s="561" t="s">
        <v>1492</v>
      </c>
      <c r="M10" s="4"/>
      <c r="N10" s="4"/>
      <c r="O10" s="4"/>
    </row>
    <row r="11" spans="2:15" ht="20.25" customHeight="1" x14ac:dyDescent="0.45">
      <c r="D11" s="557"/>
      <c r="E11" s="558"/>
      <c r="F11" s="512"/>
      <c r="G11" s="512"/>
      <c r="H11" s="508"/>
      <c r="I11" s="554"/>
      <c r="J11" s="559"/>
      <c r="K11" s="560"/>
      <c r="L11" s="561"/>
      <c r="M11" s="4"/>
      <c r="N11" s="4"/>
      <c r="O11" s="4"/>
    </row>
    <row r="12" spans="2:15" s="10" customFormat="1" ht="13.15" x14ac:dyDescent="0.45">
      <c r="D12" s="136" t="s">
        <v>21</v>
      </c>
      <c r="E12" s="136" t="s">
        <v>454</v>
      </c>
      <c r="F12" s="24" t="s">
        <v>26</v>
      </c>
      <c r="G12" s="24" t="s">
        <v>1335</v>
      </c>
      <c r="H12" s="24" t="s">
        <v>1335</v>
      </c>
      <c r="I12" s="563"/>
      <c r="J12" s="563"/>
      <c r="K12" s="563"/>
      <c r="L12" s="563"/>
      <c r="M12" s="394"/>
      <c r="N12" s="394"/>
      <c r="O12" s="394"/>
    </row>
    <row r="13" spans="2:15" ht="13.15" x14ac:dyDescent="0.45">
      <c r="D13" s="137"/>
      <c r="E13" s="137"/>
      <c r="F13" s="13" t="s">
        <v>14</v>
      </c>
      <c r="G13" s="13" t="s">
        <v>14</v>
      </c>
      <c r="H13" s="13" t="s">
        <v>15</v>
      </c>
      <c r="I13" s="563"/>
      <c r="J13" s="563"/>
      <c r="K13" s="563"/>
      <c r="L13" s="563"/>
      <c r="M13" s="4"/>
      <c r="N13" s="4"/>
      <c r="O13" s="4"/>
    </row>
    <row r="14" spans="2:15" s="463" customFormat="1" x14ac:dyDescent="0.45">
      <c r="B14" s="562" t="s">
        <v>1485</v>
      </c>
      <c r="C14" s="562"/>
      <c r="D14" s="456" t="s">
        <v>1486</v>
      </c>
      <c r="E14" s="456"/>
      <c r="F14" s="457">
        <v>1E-3</v>
      </c>
      <c r="G14" s="457">
        <v>1E-3</v>
      </c>
      <c r="H14" s="458">
        <f>IF(F14=0,"0",G14/F14-1)</f>
        <v>0</v>
      </c>
      <c r="I14" s="459">
        <v>0</v>
      </c>
      <c r="J14" s="459">
        <f>'MODEL FY 1920'!$F$4</f>
        <v>6.0000000000000001E-3</v>
      </c>
      <c r="K14" s="460" t="str">
        <f>IF(H14&lt;J14,"Yes","No")</f>
        <v>Yes</v>
      </c>
      <c r="L14" s="461">
        <f>J14-H14</f>
        <v>6.0000000000000001E-3</v>
      </c>
      <c r="M14" s="462"/>
      <c r="N14" s="462"/>
      <c r="O14" s="462"/>
    </row>
    <row r="15" spans="2:15" s="463" customFormat="1" x14ac:dyDescent="0.45">
      <c r="B15" s="562"/>
      <c r="C15" s="562"/>
      <c r="D15" s="456" t="s">
        <v>1487</v>
      </c>
      <c r="E15" s="456"/>
      <c r="F15" s="457">
        <v>1E-3</v>
      </c>
      <c r="G15" s="457">
        <v>1E-3</v>
      </c>
      <c r="H15" s="458">
        <f t="shared" ref="H15:H17" si="0">IF(F15=0,"0",G15/F15-1)</f>
        <v>0</v>
      </c>
      <c r="I15" s="459">
        <v>0</v>
      </c>
      <c r="J15" s="459">
        <f>'MODEL FY 1920'!$F$4</f>
        <v>6.0000000000000001E-3</v>
      </c>
      <c r="K15" s="460" t="str">
        <f>IF(H15&lt;J15,"Yes","No")</f>
        <v>Yes</v>
      </c>
      <c r="L15" s="461">
        <f t="shared" ref="L15:L17" si="1">J15-H15</f>
        <v>6.0000000000000001E-3</v>
      </c>
    </row>
    <row r="16" spans="2:15" s="463" customFormat="1" x14ac:dyDescent="0.45">
      <c r="B16" s="562"/>
      <c r="C16" s="562"/>
      <c r="D16" s="456" t="s">
        <v>1488</v>
      </c>
      <c r="E16" s="456"/>
      <c r="F16" s="457">
        <v>1E-3</v>
      </c>
      <c r="G16" s="457">
        <v>1E-3</v>
      </c>
      <c r="H16" s="458">
        <f t="shared" si="0"/>
        <v>0</v>
      </c>
      <c r="I16" s="459">
        <v>0</v>
      </c>
      <c r="J16" s="459">
        <f>'MODEL FY 1920'!$F$4</f>
        <v>6.0000000000000001E-3</v>
      </c>
      <c r="K16" s="460" t="str">
        <f t="shared" ref="K16" si="2">IF(H16&lt;J16,"Yes","No")</f>
        <v>Yes</v>
      </c>
      <c r="L16" s="461">
        <f t="shared" si="1"/>
        <v>6.0000000000000001E-3</v>
      </c>
    </row>
    <row r="17" spans="2:12" s="463" customFormat="1" x14ac:dyDescent="0.45">
      <c r="B17" s="562"/>
      <c r="C17" s="562"/>
      <c r="D17" s="456" t="s">
        <v>1489</v>
      </c>
      <c r="E17" s="456"/>
      <c r="F17" s="457">
        <v>1E-3</v>
      </c>
      <c r="G17" s="457">
        <v>1E-3</v>
      </c>
      <c r="H17" s="458">
        <f t="shared" si="0"/>
        <v>0</v>
      </c>
      <c r="I17" s="459">
        <v>0</v>
      </c>
      <c r="J17" s="459">
        <f>'MODEL FY 1920'!$F$4</f>
        <v>6.0000000000000001E-3</v>
      </c>
      <c r="K17" s="460" t="str">
        <f>IF(H17&lt;J17,"Yes","No")</f>
        <v>Yes</v>
      </c>
      <c r="L17" s="461">
        <f t="shared" si="1"/>
        <v>6.0000000000000001E-3</v>
      </c>
    </row>
    <row r="18" spans="2:12" s="463" customFormat="1" x14ac:dyDescent="0.45">
      <c r="D18" s="464"/>
      <c r="E18" s="464"/>
      <c r="F18" s="465"/>
      <c r="G18" s="466" t="s">
        <v>1490</v>
      </c>
      <c r="H18" s="467">
        <f>IFERROR(AVERAGE(H14:H17),0)</f>
        <v>0</v>
      </c>
    </row>
    <row r="19" spans="2:12" s="463" customFormat="1" x14ac:dyDescent="0.45">
      <c r="D19" s="464"/>
      <c r="E19" s="464"/>
      <c r="F19" s="465"/>
    </row>
    <row r="20" spans="2:12" s="463" customFormat="1" x14ac:dyDescent="0.45">
      <c r="D20" s="464"/>
      <c r="E20" s="464"/>
      <c r="F20" s="465"/>
    </row>
    <row r="21" spans="2:12" s="463" customFormat="1" x14ac:dyDescent="0.45">
      <c r="D21" s="464"/>
      <c r="E21" s="464"/>
      <c r="F21" s="465"/>
    </row>
    <row r="22" spans="2:12" s="463" customFormat="1" x14ac:dyDescent="0.45">
      <c r="D22" s="464"/>
      <c r="E22" s="464"/>
      <c r="F22" s="465"/>
    </row>
    <row r="23" spans="2:12" s="463" customFormat="1" hidden="1" x14ac:dyDescent="0.45">
      <c r="D23" s="464"/>
      <c r="E23" s="464"/>
      <c r="F23" s="465"/>
    </row>
    <row r="24" spans="2:12" s="463" customFormat="1" hidden="1" x14ac:dyDescent="0.45">
      <c r="D24" s="464"/>
      <c r="E24" s="464"/>
      <c r="F24" s="465"/>
    </row>
    <row r="25" spans="2:12" s="463" customFormat="1" hidden="1" x14ac:dyDescent="0.45">
      <c r="D25" s="464"/>
      <c r="E25" s="464"/>
      <c r="F25" s="465"/>
    </row>
    <row r="26" spans="2:12" s="463" customFormat="1" hidden="1" x14ac:dyDescent="0.45">
      <c r="D26" s="464"/>
      <c r="E26" s="464"/>
      <c r="F26" s="465"/>
    </row>
    <row r="27" spans="2:12" s="463" customFormat="1" hidden="1" x14ac:dyDescent="0.45">
      <c r="D27" s="464"/>
      <c r="E27" s="464"/>
      <c r="F27" s="465"/>
    </row>
    <row r="28" spans="2:12" s="463" customFormat="1" hidden="1" x14ac:dyDescent="0.45">
      <c r="D28" s="464"/>
      <c r="E28" s="464"/>
      <c r="F28" s="465"/>
    </row>
    <row r="29" spans="2:12" s="463" customFormat="1" hidden="1" x14ac:dyDescent="0.45">
      <c r="D29" s="464"/>
      <c r="E29" s="464"/>
      <c r="F29" s="465"/>
    </row>
    <row r="30" spans="2:12" s="463" customFormat="1" hidden="1" x14ac:dyDescent="0.45">
      <c r="D30" s="464"/>
      <c r="E30" s="464"/>
      <c r="F30" s="465"/>
    </row>
    <row r="31" spans="2:12" s="463" customFormat="1" hidden="1" x14ac:dyDescent="0.45">
      <c r="D31" s="464"/>
      <c r="E31" s="464"/>
      <c r="F31" s="465"/>
    </row>
    <row r="32" spans="2:12" s="463" customFormat="1" hidden="1" x14ac:dyDescent="0.45">
      <c r="D32" s="464"/>
      <c r="E32" s="464"/>
      <c r="F32" s="465"/>
    </row>
    <row r="33" spans="4:6" s="463" customFormat="1" hidden="1" x14ac:dyDescent="0.45">
      <c r="D33" s="464"/>
      <c r="E33" s="464"/>
      <c r="F33" s="465"/>
    </row>
    <row r="34" spans="4:6" s="463" customFormat="1" hidden="1" x14ac:dyDescent="0.45">
      <c r="D34" s="464"/>
      <c r="E34" s="464"/>
      <c r="F34" s="465"/>
    </row>
    <row r="35" spans="4:6" s="463" customFormat="1" hidden="1" x14ac:dyDescent="0.45">
      <c r="D35" s="464"/>
      <c r="E35" s="464"/>
      <c r="F35" s="465"/>
    </row>
    <row r="36" spans="4:6" s="463" customFormat="1" hidden="1" x14ac:dyDescent="0.45">
      <c r="D36" s="464"/>
      <c r="E36" s="464"/>
      <c r="F36" s="465"/>
    </row>
    <row r="37" spans="4:6" s="463" customFormat="1" hidden="1" x14ac:dyDescent="0.45">
      <c r="D37" s="464"/>
      <c r="E37" s="464"/>
      <c r="F37" s="465"/>
    </row>
    <row r="38" spans="4:6" s="463" customFormat="1" hidden="1" x14ac:dyDescent="0.45">
      <c r="D38" s="464"/>
      <c r="E38" s="464"/>
      <c r="F38" s="465"/>
    </row>
    <row r="39" spans="4:6" s="463" customFormat="1" hidden="1" x14ac:dyDescent="0.45">
      <c r="D39" s="464"/>
      <c r="E39" s="464"/>
      <c r="F39" s="465"/>
    </row>
    <row r="40" spans="4:6" s="463" customFormat="1" hidden="1" x14ac:dyDescent="0.45">
      <c r="D40" s="464"/>
      <c r="E40" s="464"/>
      <c r="F40" s="465"/>
    </row>
    <row r="41" spans="4:6" s="463" customFormat="1" hidden="1" x14ac:dyDescent="0.45">
      <c r="D41" s="464"/>
      <c r="E41" s="464"/>
      <c r="F41" s="465"/>
    </row>
    <row r="42" spans="4:6" s="463" customFormat="1" hidden="1" x14ac:dyDescent="0.45">
      <c r="D42" s="464"/>
      <c r="E42" s="464"/>
      <c r="F42" s="465"/>
    </row>
    <row r="43" spans="4:6" s="463" customFormat="1" hidden="1" x14ac:dyDescent="0.45">
      <c r="D43" s="464"/>
      <c r="E43" s="464"/>
      <c r="F43" s="465"/>
    </row>
    <row r="44" spans="4:6" s="463" customFormat="1" hidden="1" x14ac:dyDescent="0.45">
      <c r="D44" s="464"/>
      <c r="E44" s="464"/>
      <c r="F44" s="465"/>
    </row>
    <row r="45" spans="4:6" s="463" customFormat="1" hidden="1" x14ac:dyDescent="0.45">
      <c r="D45" s="464"/>
      <c r="E45" s="464"/>
      <c r="F45" s="465"/>
    </row>
    <row r="46" spans="4:6" s="463" customFormat="1" hidden="1" x14ac:dyDescent="0.45">
      <c r="D46" s="464"/>
      <c r="E46" s="464"/>
      <c r="F46" s="465"/>
    </row>
    <row r="47" spans="4:6" s="463" customFormat="1" hidden="1" x14ac:dyDescent="0.45">
      <c r="D47" s="464"/>
      <c r="E47" s="464"/>
      <c r="F47" s="465"/>
    </row>
    <row r="48" spans="4:6" s="463" customFormat="1" hidden="1" x14ac:dyDescent="0.45">
      <c r="D48" s="464"/>
      <c r="E48" s="464"/>
      <c r="F48" s="465"/>
    </row>
    <row r="49" spans="4:6" s="463" customFormat="1" hidden="1" x14ac:dyDescent="0.45">
      <c r="D49" s="464"/>
      <c r="E49" s="464"/>
      <c r="F49" s="465"/>
    </row>
    <row r="50" spans="4:6" s="463" customFormat="1" hidden="1" x14ac:dyDescent="0.45">
      <c r="D50" s="464"/>
      <c r="E50" s="464"/>
      <c r="F50" s="465"/>
    </row>
    <row r="51" spans="4:6" s="463" customFormat="1" hidden="1" x14ac:dyDescent="0.45">
      <c r="D51" s="464"/>
      <c r="E51" s="464"/>
      <c r="F51" s="465"/>
    </row>
    <row r="52" spans="4:6" s="463" customFormat="1" hidden="1" x14ac:dyDescent="0.45">
      <c r="D52" s="464"/>
      <c r="E52" s="464"/>
      <c r="F52" s="465"/>
    </row>
    <row r="53" spans="4:6" s="463" customFormat="1" hidden="1" x14ac:dyDescent="0.45">
      <c r="D53" s="464"/>
      <c r="E53" s="464"/>
      <c r="F53" s="465"/>
    </row>
    <row r="54" spans="4:6" s="463" customFormat="1" hidden="1" x14ac:dyDescent="0.45">
      <c r="D54" s="464"/>
      <c r="E54" s="464"/>
      <c r="F54" s="465"/>
    </row>
    <row r="55" spans="4:6" s="463" customFormat="1" hidden="1" x14ac:dyDescent="0.45">
      <c r="D55" s="464"/>
      <c r="E55" s="464"/>
      <c r="F55" s="465"/>
    </row>
    <row r="56" spans="4:6" s="463" customFormat="1" hidden="1" x14ac:dyDescent="0.45">
      <c r="D56" s="464"/>
      <c r="E56" s="464"/>
      <c r="F56" s="465"/>
    </row>
    <row r="57" spans="4:6" s="463" customFormat="1" hidden="1" x14ac:dyDescent="0.45">
      <c r="D57" s="464"/>
      <c r="E57" s="464"/>
      <c r="F57" s="465"/>
    </row>
    <row r="58" spans="4:6" s="463" customFormat="1" hidden="1" x14ac:dyDescent="0.45">
      <c r="D58" s="464"/>
      <c r="E58" s="464"/>
      <c r="F58" s="465"/>
    </row>
    <row r="59" spans="4:6" s="463" customFormat="1" hidden="1" x14ac:dyDescent="0.45">
      <c r="D59" s="464"/>
      <c r="E59" s="464"/>
      <c r="F59" s="465"/>
    </row>
    <row r="60" spans="4:6" s="463" customFormat="1" hidden="1" x14ac:dyDescent="0.45">
      <c r="D60" s="464"/>
      <c r="E60" s="464"/>
      <c r="F60" s="465"/>
    </row>
    <row r="61" spans="4:6" s="463" customFormat="1" hidden="1" x14ac:dyDescent="0.45">
      <c r="D61" s="464"/>
      <c r="E61" s="464"/>
      <c r="F61" s="465"/>
    </row>
    <row r="62" spans="4:6" s="463" customFormat="1" hidden="1" x14ac:dyDescent="0.45">
      <c r="D62" s="464"/>
      <c r="E62" s="464"/>
      <c r="F62" s="465"/>
    </row>
    <row r="63" spans="4:6" s="463" customFormat="1" hidden="1" x14ac:dyDescent="0.45">
      <c r="D63" s="464"/>
      <c r="E63" s="464"/>
      <c r="F63" s="465"/>
    </row>
    <row r="64" spans="4:6" s="463" customFormat="1" hidden="1" x14ac:dyDescent="0.45">
      <c r="D64" s="464"/>
      <c r="E64" s="464"/>
      <c r="F64" s="465"/>
    </row>
    <row r="65" spans="4:6" s="463" customFormat="1" hidden="1" x14ac:dyDescent="0.45">
      <c r="D65" s="464"/>
      <c r="E65" s="464"/>
      <c r="F65" s="465"/>
    </row>
    <row r="66" spans="4:6" s="463" customFormat="1" hidden="1" x14ac:dyDescent="0.45">
      <c r="D66" s="464"/>
      <c r="E66" s="464"/>
      <c r="F66" s="465"/>
    </row>
    <row r="67" spans="4:6" s="463" customFormat="1" hidden="1" x14ac:dyDescent="0.45">
      <c r="D67" s="464"/>
      <c r="E67" s="464"/>
      <c r="F67" s="465"/>
    </row>
    <row r="68" spans="4:6" s="463" customFormat="1" hidden="1" x14ac:dyDescent="0.45">
      <c r="D68" s="464"/>
      <c r="E68" s="464"/>
      <c r="F68" s="465"/>
    </row>
    <row r="69" spans="4:6" s="463" customFormat="1" hidden="1" x14ac:dyDescent="0.45">
      <c r="D69" s="464"/>
      <c r="E69" s="464"/>
      <c r="F69" s="465"/>
    </row>
    <row r="70" spans="4:6" s="463" customFormat="1" hidden="1" x14ac:dyDescent="0.45">
      <c r="D70" s="464"/>
      <c r="E70" s="464"/>
      <c r="F70" s="465"/>
    </row>
    <row r="71" spans="4:6" s="463" customFormat="1" hidden="1" x14ac:dyDescent="0.45">
      <c r="D71" s="464"/>
      <c r="E71" s="464"/>
      <c r="F71" s="465"/>
    </row>
    <row r="72" spans="4:6" s="463" customFormat="1" hidden="1" x14ac:dyDescent="0.45">
      <c r="D72" s="464"/>
      <c r="E72" s="464"/>
      <c r="F72" s="465"/>
    </row>
    <row r="73" spans="4:6" s="463" customFormat="1" hidden="1" x14ac:dyDescent="0.45">
      <c r="D73" s="464"/>
      <c r="E73" s="464"/>
      <c r="F73" s="465"/>
    </row>
    <row r="74" spans="4:6" s="463" customFormat="1" hidden="1" x14ac:dyDescent="0.45">
      <c r="D74" s="464"/>
      <c r="E74" s="464"/>
      <c r="F74" s="465"/>
    </row>
    <row r="75" spans="4:6" s="463" customFormat="1" hidden="1" x14ac:dyDescent="0.45">
      <c r="D75" s="464"/>
      <c r="E75" s="464"/>
      <c r="F75" s="465"/>
    </row>
    <row r="76" spans="4:6" s="463" customFormat="1" hidden="1" x14ac:dyDescent="0.45">
      <c r="D76" s="464"/>
      <c r="E76" s="464"/>
      <c r="F76" s="465"/>
    </row>
    <row r="77" spans="4:6" s="463" customFormat="1" hidden="1" x14ac:dyDescent="0.45">
      <c r="D77" s="464"/>
      <c r="E77" s="464"/>
      <c r="F77" s="465"/>
    </row>
    <row r="78" spans="4:6" s="463" customFormat="1" hidden="1" x14ac:dyDescent="0.45">
      <c r="D78" s="464"/>
      <c r="E78" s="464"/>
      <c r="F78" s="465"/>
    </row>
    <row r="79" spans="4:6" s="463" customFormat="1" hidden="1" x14ac:dyDescent="0.45">
      <c r="D79" s="464"/>
      <c r="E79" s="464"/>
      <c r="F79" s="465"/>
    </row>
    <row r="80" spans="4:6" s="463" customFormat="1" hidden="1" x14ac:dyDescent="0.45">
      <c r="D80" s="464"/>
      <c r="E80" s="464"/>
      <c r="F80" s="465"/>
    </row>
    <row r="81" spans="4:6" s="463" customFormat="1" hidden="1" x14ac:dyDescent="0.45">
      <c r="D81" s="464"/>
      <c r="E81" s="464"/>
      <c r="F81" s="465"/>
    </row>
    <row r="82" spans="4:6" s="463" customFormat="1" hidden="1" x14ac:dyDescent="0.45">
      <c r="D82" s="464"/>
      <c r="E82" s="464"/>
      <c r="F82" s="465"/>
    </row>
    <row r="83" spans="4:6" s="463" customFormat="1" hidden="1" x14ac:dyDescent="0.45">
      <c r="D83" s="464"/>
      <c r="E83" s="464"/>
      <c r="F83" s="465"/>
    </row>
    <row r="84" spans="4:6" s="463" customFormat="1" hidden="1" x14ac:dyDescent="0.45">
      <c r="D84" s="464"/>
      <c r="E84" s="464"/>
      <c r="F84" s="465"/>
    </row>
    <row r="85" spans="4:6" s="463" customFormat="1" hidden="1" x14ac:dyDescent="0.45">
      <c r="D85" s="464"/>
      <c r="E85" s="464"/>
      <c r="F85" s="465"/>
    </row>
    <row r="86" spans="4:6" s="463" customFormat="1" hidden="1" x14ac:dyDescent="0.45">
      <c r="D86" s="464"/>
      <c r="E86" s="464"/>
      <c r="F86" s="465"/>
    </row>
    <row r="87" spans="4:6" s="463" customFormat="1" hidden="1" x14ac:dyDescent="0.45">
      <c r="D87" s="464"/>
      <c r="E87" s="464"/>
      <c r="F87" s="465"/>
    </row>
    <row r="88" spans="4:6" s="463" customFormat="1" hidden="1" x14ac:dyDescent="0.45">
      <c r="D88" s="464"/>
      <c r="E88" s="464"/>
      <c r="F88" s="465"/>
    </row>
    <row r="89" spans="4:6" s="463" customFormat="1" hidden="1" x14ac:dyDescent="0.45">
      <c r="D89" s="464"/>
      <c r="E89" s="464"/>
      <c r="F89" s="465"/>
    </row>
    <row r="90" spans="4:6" s="463" customFormat="1" hidden="1" x14ac:dyDescent="0.45">
      <c r="D90" s="464"/>
      <c r="E90" s="464"/>
      <c r="F90" s="465"/>
    </row>
    <row r="91" spans="4:6" s="463" customFormat="1" hidden="1" x14ac:dyDescent="0.45">
      <c r="D91" s="464"/>
      <c r="E91" s="464"/>
      <c r="F91" s="465"/>
    </row>
    <row r="92" spans="4:6" s="463" customFormat="1" hidden="1" x14ac:dyDescent="0.45">
      <c r="D92" s="464"/>
      <c r="E92" s="464"/>
      <c r="F92" s="465"/>
    </row>
    <row r="93" spans="4:6" s="463" customFormat="1" hidden="1" x14ac:dyDescent="0.45">
      <c r="D93" s="464"/>
      <c r="E93" s="464"/>
      <c r="F93" s="465"/>
    </row>
    <row r="94" spans="4:6" s="463" customFormat="1" hidden="1" x14ac:dyDescent="0.45">
      <c r="D94" s="464"/>
      <c r="E94" s="464"/>
      <c r="F94" s="465"/>
    </row>
    <row r="95" spans="4:6" s="463" customFormat="1" hidden="1" x14ac:dyDescent="0.45">
      <c r="D95" s="464"/>
      <c r="E95" s="464"/>
      <c r="F95" s="465"/>
    </row>
    <row r="96" spans="4:6" s="463" customFormat="1" hidden="1" x14ac:dyDescent="0.45">
      <c r="D96" s="464"/>
      <c r="E96" s="464"/>
      <c r="F96" s="465"/>
    </row>
    <row r="97" spans="4:6" s="463" customFormat="1" hidden="1" x14ac:dyDescent="0.45">
      <c r="D97" s="464"/>
      <c r="E97" s="464"/>
      <c r="F97" s="465"/>
    </row>
    <row r="98" spans="4:6" s="463" customFormat="1" hidden="1" x14ac:dyDescent="0.45">
      <c r="D98" s="464"/>
      <c r="E98" s="464"/>
      <c r="F98" s="465"/>
    </row>
    <row r="99" spans="4:6" s="463" customFormat="1" hidden="1" x14ac:dyDescent="0.45">
      <c r="D99" s="464"/>
      <c r="E99" s="464"/>
      <c r="F99" s="465"/>
    </row>
    <row r="100" spans="4:6" s="463" customFormat="1" hidden="1" x14ac:dyDescent="0.45">
      <c r="D100" s="464"/>
      <c r="E100" s="464"/>
      <c r="F100" s="465"/>
    </row>
    <row r="101" spans="4:6" s="463" customFormat="1" hidden="1" x14ac:dyDescent="0.45">
      <c r="D101" s="464"/>
      <c r="E101" s="464"/>
      <c r="F101" s="465"/>
    </row>
    <row r="102" spans="4:6" s="463" customFormat="1" hidden="1" x14ac:dyDescent="0.45">
      <c r="D102" s="464"/>
      <c r="E102" s="464"/>
      <c r="F102" s="465"/>
    </row>
    <row r="103" spans="4:6" s="463" customFormat="1" hidden="1" x14ac:dyDescent="0.45">
      <c r="D103" s="464"/>
      <c r="E103" s="464"/>
      <c r="F103" s="465"/>
    </row>
    <row r="104" spans="4:6" s="463" customFormat="1" hidden="1" x14ac:dyDescent="0.45">
      <c r="D104" s="464"/>
      <c r="E104" s="464"/>
      <c r="F104" s="465"/>
    </row>
    <row r="105" spans="4:6" s="463" customFormat="1" hidden="1" x14ac:dyDescent="0.45">
      <c r="D105" s="464"/>
      <c r="E105" s="464"/>
      <c r="F105" s="465"/>
    </row>
    <row r="106" spans="4:6" s="463" customFormat="1" hidden="1" x14ac:dyDescent="0.45">
      <c r="D106" s="464"/>
      <c r="E106" s="464"/>
      <c r="F106" s="465"/>
    </row>
    <row r="107" spans="4:6" s="463" customFormat="1" hidden="1" x14ac:dyDescent="0.45">
      <c r="D107" s="464"/>
      <c r="E107" s="464"/>
      <c r="F107" s="465"/>
    </row>
    <row r="108" spans="4:6" s="463" customFormat="1" hidden="1" x14ac:dyDescent="0.45">
      <c r="D108" s="464"/>
      <c r="E108" s="464"/>
      <c r="F108" s="465"/>
    </row>
    <row r="109" spans="4:6" s="463" customFormat="1" hidden="1" x14ac:dyDescent="0.45">
      <c r="D109" s="464"/>
      <c r="E109" s="464"/>
      <c r="F109" s="465"/>
    </row>
    <row r="110" spans="4:6" s="463" customFormat="1" hidden="1" x14ac:dyDescent="0.45">
      <c r="D110" s="464"/>
      <c r="E110" s="464"/>
      <c r="F110" s="465"/>
    </row>
    <row r="111" spans="4:6" s="463" customFormat="1" hidden="1" x14ac:dyDescent="0.45">
      <c r="D111" s="464"/>
      <c r="E111" s="464"/>
      <c r="F111" s="465"/>
    </row>
    <row r="112" spans="4:6" s="463" customFormat="1" hidden="1" x14ac:dyDescent="0.45">
      <c r="D112" s="464"/>
      <c r="E112" s="464"/>
      <c r="F112" s="465"/>
    </row>
    <row r="113" spans="4:6" s="463" customFormat="1" hidden="1" x14ac:dyDescent="0.45">
      <c r="D113" s="464"/>
      <c r="E113" s="464"/>
      <c r="F113" s="465"/>
    </row>
    <row r="114" spans="4:6" s="463" customFormat="1" hidden="1" x14ac:dyDescent="0.45">
      <c r="D114" s="464"/>
      <c r="E114" s="464"/>
      <c r="F114" s="465"/>
    </row>
    <row r="115" spans="4:6" s="463" customFormat="1" hidden="1" x14ac:dyDescent="0.45">
      <c r="D115" s="464"/>
      <c r="E115" s="464"/>
      <c r="F115" s="465"/>
    </row>
    <row r="116" spans="4:6" s="463" customFormat="1" hidden="1" x14ac:dyDescent="0.45">
      <c r="D116" s="464"/>
      <c r="E116" s="464"/>
      <c r="F116" s="465"/>
    </row>
    <row r="117" spans="4:6" s="463" customFormat="1" hidden="1" x14ac:dyDescent="0.45">
      <c r="D117" s="464"/>
      <c r="E117" s="464"/>
      <c r="F117" s="465"/>
    </row>
    <row r="118" spans="4:6" s="463" customFormat="1" hidden="1" x14ac:dyDescent="0.45">
      <c r="D118" s="464"/>
      <c r="E118" s="464"/>
      <c r="F118" s="465"/>
    </row>
    <row r="119" spans="4:6" s="463" customFormat="1" hidden="1" x14ac:dyDescent="0.45">
      <c r="D119" s="464"/>
      <c r="E119" s="464"/>
      <c r="F119" s="465"/>
    </row>
    <row r="120" spans="4:6" s="463" customFormat="1" hidden="1" x14ac:dyDescent="0.45">
      <c r="D120" s="464"/>
      <c r="E120" s="464"/>
      <c r="F120" s="465"/>
    </row>
    <row r="121" spans="4:6" s="463" customFormat="1" hidden="1" x14ac:dyDescent="0.45">
      <c r="D121" s="464"/>
      <c r="E121" s="464"/>
      <c r="F121" s="465"/>
    </row>
    <row r="122" spans="4:6" s="463" customFormat="1" hidden="1" x14ac:dyDescent="0.45">
      <c r="D122" s="464"/>
      <c r="E122" s="464"/>
      <c r="F122" s="465"/>
    </row>
    <row r="123" spans="4:6" s="463" customFormat="1" hidden="1" x14ac:dyDescent="0.45">
      <c r="D123" s="464"/>
      <c r="E123" s="464"/>
      <c r="F123" s="465"/>
    </row>
    <row r="124" spans="4:6" s="463" customFormat="1" hidden="1" x14ac:dyDescent="0.45">
      <c r="D124" s="464"/>
      <c r="E124" s="464"/>
      <c r="F124" s="465"/>
    </row>
    <row r="125" spans="4:6" s="463" customFormat="1" hidden="1" x14ac:dyDescent="0.45">
      <c r="D125" s="464"/>
      <c r="E125" s="464"/>
      <c r="F125" s="465"/>
    </row>
    <row r="126" spans="4:6" s="463" customFormat="1" hidden="1" x14ac:dyDescent="0.45">
      <c r="D126" s="464"/>
      <c r="E126" s="464"/>
      <c r="F126" s="465"/>
    </row>
    <row r="127" spans="4:6" s="463" customFormat="1" hidden="1" x14ac:dyDescent="0.45">
      <c r="D127" s="464"/>
      <c r="E127" s="464"/>
      <c r="F127" s="465"/>
    </row>
    <row r="128" spans="4:6" s="463" customFormat="1" hidden="1" x14ac:dyDescent="0.45">
      <c r="D128" s="464"/>
      <c r="E128" s="464"/>
      <c r="F128" s="465"/>
    </row>
    <row r="129" spans="4:6" s="463" customFormat="1" hidden="1" x14ac:dyDescent="0.45">
      <c r="D129" s="464"/>
      <c r="E129" s="464"/>
      <c r="F129" s="465"/>
    </row>
    <row r="130" spans="4:6" s="463" customFormat="1" hidden="1" x14ac:dyDescent="0.45">
      <c r="D130" s="464"/>
      <c r="E130" s="464"/>
      <c r="F130" s="465"/>
    </row>
    <row r="131" spans="4:6" s="463" customFormat="1" hidden="1" x14ac:dyDescent="0.45">
      <c r="D131" s="464"/>
      <c r="E131" s="464"/>
      <c r="F131" s="465"/>
    </row>
    <row r="132" spans="4:6" s="463" customFormat="1" hidden="1" x14ac:dyDescent="0.45">
      <c r="D132" s="464"/>
      <c r="E132" s="464"/>
      <c r="F132" s="465"/>
    </row>
    <row r="133" spans="4:6" s="463" customFormat="1" hidden="1" x14ac:dyDescent="0.45">
      <c r="D133" s="464"/>
      <c r="E133" s="464"/>
      <c r="F133" s="465"/>
    </row>
    <row r="134" spans="4:6" s="463" customFormat="1" hidden="1" x14ac:dyDescent="0.45">
      <c r="D134" s="464"/>
      <c r="E134" s="464"/>
      <c r="F134" s="465"/>
    </row>
    <row r="135" spans="4:6" s="463" customFormat="1" hidden="1" x14ac:dyDescent="0.45">
      <c r="D135" s="464"/>
      <c r="E135" s="464"/>
      <c r="F135" s="465"/>
    </row>
    <row r="136" spans="4:6" s="463" customFormat="1" hidden="1" x14ac:dyDescent="0.45">
      <c r="D136" s="464"/>
      <c r="E136" s="464"/>
      <c r="F136" s="465"/>
    </row>
    <row r="137" spans="4:6" s="463" customFormat="1" hidden="1" x14ac:dyDescent="0.45">
      <c r="D137" s="464"/>
      <c r="E137" s="464"/>
      <c r="F137" s="465"/>
    </row>
    <row r="138" spans="4:6" s="463" customFormat="1" hidden="1" x14ac:dyDescent="0.45">
      <c r="D138" s="464"/>
      <c r="E138" s="464"/>
      <c r="F138" s="465"/>
    </row>
    <row r="139" spans="4:6" s="463" customFormat="1" hidden="1" x14ac:dyDescent="0.45">
      <c r="D139" s="464"/>
      <c r="E139" s="464"/>
      <c r="F139" s="465"/>
    </row>
    <row r="140" spans="4:6" s="463" customFormat="1" hidden="1" x14ac:dyDescent="0.45">
      <c r="D140" s="464"/>
      <c r="E140" s="464"/>
      <c r="F140" s="465"/>
    </row>
    <row r="141" spans="4:6" s="463" customFormat="1" hidden="1" x14ac:dyDescent="0.45">
      <c r="D141" s="464"/>
      <c r="E141" s="464"/>
      <c r="F141" s="465"/>
    </row>
    <row r="142" spans="4:6" s="463" customFormat="1" hidden="1" x14ac:dyDescent="0.45">
      <c r="D142" s="464"/>
      <c r="E142" s="464"/>
      <c r="F142" s="465"/>
    </row>
    <row r="143" spans="4:6" s="463" customFormat="1" hidden="1" x14ac:dyDescent="0.45">
      <c r="D143" s="464"/>
      <c r="E143" s="464"/>
      <c r="F143" s="465"/>
    </row>
    <row r="144" spans="4:6" s="463" customFormat="1" hidden="1" x14ac:dyDescent="0.45">
      <c r="D144" s="464"/>
      <c r="E144" s="464"/>
      <c r="F144" s="465"/>
    </row>
    <row r="145" spans="4:6" s="463" customFormat="1" hidden="1" x14ac:dyDescent="0.45">
      <c r="D145" s="464"/>
      <c r="E145" s="464"/>
      <c r="F145" s="465"/>
    </row>
    <row r="146" spans="4:6" s="463" customFormat="1" hidden="1" x14ac:dyDescent="0.45">
      <c r="D146" s="464"/>
      <c r="E146" s="464"/>
      <c r="F146" s="465"/>
    </row>
    <row r="147" spans="4:6" s="463" customFormat="1" hidden="1" x14ac:dyDescent="0.45">
      <c r="D147" s="464"/>
      <c r="E147" s="464"/>
      <c r="F147" s="465"/>
    </row>
    <row r="148" spans="4:6" s="463" customFormat="1" hidden="1" x14ac:dyDescent="0.45">
      <c r="D148" s="464"/>
      <c r="E148" s="464"/>
      <c r="F148" s="465"/>
    </row>
    <row r="149" spans="4:6" s="463" customFormat="1" hidden="1" x14ac:dyDescent="0.45">
      <c r="D149" s="464"/>
      <c r="E149" s="464"/>
      <c r="F149" s="465"/>
    </row>
    <row r="150" spans="4:6" s="463" customFormat="1" hidden="1" x14ac:dyDescent="0.45">
      <c r="D150" s="464"/>
      <c r="E150" s="464"/>
      <c r="F150" s="465"/>
    </row>
    <row r="151" spans="4:6" s="463" customFormat="1" hidden="1" x14ac:dyDescent="0.45">
      <c r="D151" s="464"/>
      <c r="E151" s="464"/>
      <c r="F151" s="465"/>
    </row>
    <row r="152" spans="4:6" s="463" customFormat="1" hidden="1" x14ac:dyDescent="0.45">
      <c r="D152" s="464"/>
      <c r="E152" s="464"/>
      <c r="F152" s="465"/>
    </row>
    <row r="153" spans="4:6" s="463" customFormat="1" hidden="1" x14ac:dyDescent="0.45">
      <c r="D153" s="464"/>
      <c r="E153" s="464"/>
      <c r="F153" s="465"/>
    </row>
    <row r="154" spans="4:6" s="463" customFormat="1" hidden="1" x14ac:dyDescent="0.45">
      <c r="D154" s="464"/>
      <c r="E154" s="464"/>
      <c r="F154" s="465"/>
    </row>
    <row r="155" spans="4:6" s="463" customFormat="1" hidden="1" x14ac:dyDescent="0.45">
      <c r="D155" s="464"/>
      <c r="E155" s="464"/>
      <c r="F155" s="465"/>
    </row>
    <row r="156" spans="4:6" s="463" customFormat="1" hidden="1" x14ac:dyDescent="0.45">
      <c r="D156" s="464"/>
      <c r="E156" s="464"/>
      <c r="F156" s="465"/>
    </row>
    <row r="157" spans="4:6" s="463" customFormat="1" hidden="1" x14ac:dyDescent="0.45">
      <c r="D157" s="464"/>
      <c r="E157" s="464"/>
      <c r="F157" s="465"/>
    </row>
    <row r="158" spans="4:6" s="463" customFormat="1" hidden="1" x14ac:dyDescent="0.45">
      <c r="D158" s="464"/>
      <c r="E158" s="464"/>
      <c r="F158" s="465"/>
    </row>
    <row r="159" spans="4:6" s="463" customFormat="1" hidden="1" x14ac:dyDescent="0.45">
      <c r="D159" s="464"/>
      <c r="E159" s="464"/>
      <c r="F159" s="465"/>
    </row>
    <row r="160" spans="4:6" s="463" customFormat="1" hidden="1" x14ac:dyDescent="0.45">
      <c r="D160" s="464"/>
      <c r="E160" s="464"/>
      <c r="F160" s="465"/>
    </row>
    <row r="161" spans="4:6" s="463" customFormat="1" hidden="1" x14ac:dyDescent="0.45">
      <c r="D161" s="464"/>
      <c r="E161" s="464"/>
      <c r="F161" s="465"/>
    </row>
    <row r="162" spans="4:6" s="463" customFormat="1" hidden="1" x14ac:dyDescent="0.45">
      <c r="D162" s="464"/>
      <c r="E162" s="464"/>
      <c r="F162" s="465"/>
    </row>
    <row r="163" spans="4:6" s="463" customFormat="1" hidden="1" x14ac:dyDescent="0.45">
      <c r="D163" s="464"/>
      <c r="E163" s="464"/>
      <c r="F163" s="465"/>
    </row>
    <row r="164" spans="4:6" s="463" customFormat="1" hidden="1" x14ac:dyDescent="0.45">
      <c r="D164" s="464"/>
      <c r="E164" s="464"/>
      <c r="F164" s="465"/>
    </row>
    <row r="165" spans="4:6" s="463" customFormat="1" hidden="1" x14ac:dyDescent="0.45">
      <c r="D165" s="464"/>
      <c r="E165" s="464"/>
      <c r="F165" s="465"/>
    </row>
    <row r="166" spans="4:6" s="463" customFormat="1" hidden="1" x14ac:dyDescent="0.45">
      <c r="D166" s="464"/>
      <c r="E166" s="464"/>
      <c r="F166" s="465"/>
    </row>
    <row r="167" spans="4:6" s="463" customFormat="1" hidden="1" x14ac:dyDescent="0.45">
      <c r="D167" s="464"/>
      <c r="E167" s="464"/>
      <c r="F167" s="465"/>
    </row>
    <row r="168" spans="4:6" s="463" customFormat="1" hidden="1" x14ac:dyDescent="0.45">
      <c r="D168" s="464"/>
      <c r="E168" s="464"/>
      <c r="F168" s="465"/>
    </row>
    <row r="169" spans="4:6" s="463" customFormat="1" hidden="1" x14ac:dyDescent="0.45">
      <c r="D169" s="464"/>
      <c r="E169" s="464"/>
      <c r="F169" s="465"/>
    </row>
    <row r="170" spans="4:6" s="463" customFormat="1" hidden="1" x14ac:dyDescent="0.45">
      <c r="D170" s="464"/>
      <c r="E170" s="464"/>
      <c r="F170" s="465"/>
    </row>
    <row r="171" spans="4:6" s="463" customFormat="1" hidden="1" x14ac:dyDescent="0.45">
      <c r="D171" s="464"/>
      <c r="E171" s="464"/>
      <c r="F171" s="465"/>
    </row>
    <row r="172" spans="4:6" s="463" customFormat="1" hidden="1" x14ac:dyDescent="0.45">
      <c r="D172" s="464"/>
      <c r="E172" s="464"/>
      <c r="F172" s="465"/>
    </row>
    <row r="173" spans="4:6" s="463" customFormat="1" hidden="1" x14ac:dyDescent="0.45">
      <c r="D173" s="464"/>
      <c r="E173" s="464"/>
      <c r="F173" s="465"/>
    </row>
    <row r="174" spans="4:6" s="463" customFormat="1" hidden="1" x14ac:dyDescent="0.45">
      <c r="D174" s="464"/>
      <c r="E174" s="464"/>
      <c r="F174" s="465"/>
    </row>
    <row r="175" spans="4:6" s="463" customFormat="1" hidden="1" x14ac:dyDescent="0.45">
      <c r="D175" s="464"/>
      <c r="E175" s="464"/>
      <c r="F175" s="465"/>
    </row>
    <row r="176" spans="4:6" s="463" customFormat="1" hidden="1" x14ac:dyDescent="0.45">
      <c r="D176" s="464"/>
      <c r="E176" s="464"/>
      <c r="F176" s="465"/>
    </row>
    <row r="177" spans="4:6" s="463" customFormat="1" hidden="1" x14ac:dyDescent="0.45">
      <c r="D177" s="464"/>
      <c r="E177" s="464"/>
      <c r="F177" s="465"/>
    </row>
    <row r="178" spans="4:6" s="463" customFormat="1" hidden="1" x14ac:dyDescent="0.45">
      <c r="D178" s="464"/>
      <c r="E178" s="464"/>
      <c r="F178" s="465"/>
    </row>
    <row r="179" spans="4:6" s="463" customFormat="1" hidden="1" x14ac:dyDescent="0.45">
      <c r="D179" s="464"/>
      <c r="E179" s="464"/>
      <c r="F179" s="465"/>
    </row>
    <row r="180" spans="4:6" s="463" customFormat="1" hidden="1" x14ac:dyDescent="0.45">
      <c r="D180" s="464"/>
      <c r="E180" s="464"/>
      <c r="F180" s="465"/>
    </row>
    <row r="181" spans="4:6" s="463" customFormat="1" hidden="1" x14ac:dyDescent="0.45">
      <c r="D181" s="464"/>
      <c r="E181" s="464"/>
      <c r="F181" s="465"/>
    </row>
    <row r="182" spans="4:6" s="463" customFormat="1" hidden="1" x14ac:dyDescent="0.45">
      <c r="D182" s="464"/>
      <c r="E182" s="464"/>
      <c r="F182" s="465"/>
    </row>
    <row r="183" spans="4:6" s="463" customFormat="1" hidden="1" x14ac:dyDescent="0.45">
      <c r="D183" s="464"/>
      <c r="E183" s="464"/>
      <c r="F183" s="465"/>
    </row>
    <row r="184" spans="4:6" s="463" customFormat="1" hidden="1" x14ac:dyDescent="0.45">
      <c r="D184" s="464"/>
      <c r="E184" s="464"/>
      <c r="F184" s="465"/>
    </row>
    <row r="185" spans="4:6" s="463" customFormat="1" hidden="1" x14ac:dyDescent="0.45">
      <c r="D185" s="464"/>
      <c r="E185" s="464"/>
      <c r="F185" s="465"/>
    </row>
    <row r="186" spans="4:6" s="463" customFormat="1" hidden="1" x14ac:dyDescent="0.45">
      <c r="D186" s="464"/>
      <c r="E186" s="464"/>
      <c r="F186" s="465"/>
    </row>
    <row r="187" spans="4:6" s="463" customFormat="1" hidden="1" x14ac:dyDescent="0.45">
      <c r="D187" s="464"/>
      <c r="E187" s="464"/>
      <c r="F187" s="465"/>
    </row>
    <row r="188" spans="4:6" s="463" customFormat="1" hidden="1" x14ac:dyDescent="0.45">
      <c r="D188" s="464"/>
      <c r="E188" s="464"/>
      <c r="F188" s="465"/>
    </row>
    <row r="189" spans="4:6" s="463" customFormat="1" hidden="1" x14ac:dyDescent="0.45">
      <c r="D189" s="464"/>
      <c r="E189" s="464"/>
      <c r="F189" s="465"/>
    </row>
    <row r="190" spans="4:6" s="463" customFormat="1" hidden="1" x14ac:dyDescent="0.45">
      <c r="D190" s="464"/>
      <c r="E190" s="464"/>
      <c r="F190" s="465"/>
    </row>
    <row r="191" spans="4:6" s="463" customFormat="1" hidden="1" x14ac:dyDescent="0.45">
      <c r="D191" s="464"/>
      <c r="E191" s="464"/>
      <c r="F191" s="465"/>
    </row>
    <row r="192" spans="4:6" s="463" customFormat="1" hidden="1" x14ac:dyDescent="0.45">
      <c r="D192" s="464"/>
      <c r="E192" s="464"/>
      <c r="F192" s="465"/>
    </row>
    <row r="193" spans="4:6" s="463" customFormat="1" hidden="1" x14ac:dyDescent="0.45">
      <c r="D193" s="464"/>
      <c r="E193" s="464"/>
      <c r="F193" s="465"/>
    </row>
    <row r="194" spans="4:6" s="463" customFormat="1" hidden="1" x14ac:dyDescent="0.45">
      <c r="D194" s="464"/>
      <c r="E194" s="464"/>
      <c r="F194" s="465"/>
    </row>
    <row r="195" spans="4:6" s="463" customFormat="1" hidden="1" x14ac:dyDescent="0.45">
      <c r="D195" s="464"/>
      <c r="E195" s="464"/>
      <c r="F195" s="465"/>
    </row>
    <row r="196" spans="4:6" s="463" customFormat="1" hidden="1" x14ac:dyDescent="0.45">
      <c r="D196" s="464"/>
      <c r="E196" s="464"/>
      <c r="F196" s="465"/>
    </row>
    <row r="197" spans="4:6" s="463" customFormat="1" hidden="1" x14ac:dyDescent="0.45">
      <c r="D197" s="464"/>
      <c r="E197" s="464"/>
      <c r="F197" s="465"/>
    </row>
    <row r="198" spans="4:6" s="463" customFormat="1" hidden="1" x14ac:dyDescent="0.45">
      <c r="D198" s="464"/>
      <c r="E198" s="464"/>
      <c r="F198" s="465"/>
    </row>
    <row r="199" spans="4:6" s="463" customFormat="1" hidden="1" x14ac:dyDescent="0.45">
      <c r="D199" s="464"/>
      <c r="E199" s="464"/>
      <c r="F199" s="465"/>
    </row>
    <row r="200" spans="4:6" s="463" customFormat="1" hidden="1" x14ac:dyDescent="0.45">
      <c r="D200" s="464"/>
      <c r="E200" s="464"/>
      <c r="F200" s="465"/>
    </row>
    <row r="201" spans="4:6" s="463" customFormat="1" hidden="1" x14ac:dyDescent="0.45">
      <c r="D201" s="464"/>
      <c r="E201" s="464"/>
      <c r="F201" s="465"/>
    </row>
    <row r="202" spans="4:6" s="463" customFormat="1" hidden="1" x14ac:dyDescent="0.45">
      <c r="D202" s="464"/>
      <c r="E202" s="464"/>
      <c r="F202" s="465"/>
    </row>
    <row r="203" spans="4:6" s="463" customFormat="1" hidden="1" x14ac:dyDescent="0.45">
      <c r="D203" s="464"/>
      <c r="E203" s="464"/>
      <c r="F203" s="465"/>
    </row>
    <row r="204" spans="4:6" s="463" customFormat="1" hidden="1" x14ac:dyDescent="0.45">
      <c r="D204" s="464"/>
      <c r="E204" s="464"/>
      <c r="F204" s="465"/>
    </row>
    <row r="205" spans="4:6" s="463" customFormat="1" hidden="1" x14ac:dyDescent="0.45">
      <c r="D205" s="464"/>
      <c r="E205" s="464"/>
      <c r="F205" s="465"/>
    </row>
    <row r="206" spans="4:6" s="463" customFormat="1" hidden="1" x14ac:dyDescent="0.45">
      <c r="D206" s="464"/>
      <c r="E206" s="464"/>
      <c r="F206" s="465"/>
    </row>
    <row r="207" spans="4:6" s="463" customFormat="1" hidden="1" x14ac:dyDescent="0.45">
      <c r="D207" s="464"/>
      <c r="E207" s="464"/>
      <c r="F207" s="465"/>
    </row>
    <row r="208" spans="4:6" s="463" customFormat="1" hidden="1" x14ac:dyDescent="0.45">
      <c r="D208" s="464"/>
      <c r="E208" s="464"/>
      <c r="F208" s="465"/>
    </row>
    <row r="209" spans="4:6" s="463" customFormat="1" hidden="1" x14ac:dyDescent="0.45">
      <c r="D209" s="464"/>
      <c r="E209" s="464"/>
      <c r="F209" s="465"/>
    </row>
    <row r="210" spans="4:6" s="463" customFormat="1" hidden="1" x14ac:dyDescent="0.45">
      <c r="D210" s="464"/>
      <c r="E210" s="464"/>
      <c r="F210" s="465"/>
    </row>
    <row r="211" spans="4:6" s="463" customFormat="1" hidden="1" x14ac:dyDescent="0.45">
      <c r="D211" s="464"/>
      <c r="E211" s="464"/>
      <c r="F211" s="465"/>
    </row>
    <row r="212" spans="4:6" s="463" customFormat="1" hidden="1" x14ac:dyDescent="0.45">
      <c r="D212" s="464"/>
      <c r="E212" s="464"/>
      <c r="F212" s="465"/>
    </row>
    <row r="213" spans="4:6" s="463" customFormat="1" hidden="1" x14ac:dyDescent="0.45">
      <c r="D213" s="464"/>
      <c r="E213" s="464"/>
      <c r="F213" s="465"/>
    </row>
    <row r="214" spans="4:6" s="463" customFormat="1" hidden="1" x14ac:dyDescent="0.45">
      <c r="D214" s="464"/>
      <c r="E214" s="464"/>
      <c r="F214" s="465"/>
    </row>
    <row r="215" spans="4:6" s="463" customFormat="1" hidden="1" x14ac:dyDescent="0.45">
      <c r="D215" s="464"/>
      <c r="E215" s="464"/>
      <c r="F215" s="465"/>
    </row>
    <row r="216" spans="4:6" s="463" customFormat="1" hidden="1" x14ac:dyDescent="0.45">
      <c r="D216" s="464"/>
      <c r="E216" s="464"/>
      <c r="F216" s="465"/>
    </row>
    <row r="217" spans="4:6" s="463" customFormat="1" hidden="1" x14ac:dyDescent="0.45">
      <c r="D217" s="464"/>
      <c r="E217" s="464"/>
      <c r="F217" s="465"/>
    </row>
    <row r="218" spans="4:6" s="463" customFormat="1" hidden="1" x14ac:dyDescent="0.45">
      <c r="D218" s="464"/>
      <c r="E218" s="464"/>
      <c r="F218" s="465"/>
    </row>
    <row r="219" spans="4:6" s="463" customFormat="1" hidden="1" x14ac:dyDescent="0.45">
      <c r="D219" s="464"/>
      <c r="E219" s="464"/>
      <c r="F219" s="465"/>
    </row>
    <row r="220" spans="4:6" s="463" customFormat="1" hidden="1" x14ac:dyDescent="0.45">
      <c r="D220" s="464"/>
      <c r="E220" s="464"/>
      <c r="F220" s="465"/>
    </row>
    <row r="221" spans="4:6" s="463" customFormat="1" hidden="1" x14ac:dyDescent="0.45">
      <c r="D221" s="464"/>
      <c r="E221" s="464"/>
      <c r="F221" s="465"/>
    </row>
    <row r="222" spans="4:6" s="463" customFormat="1" hidden="1" x14ac:dyDescent="0.45">
      <c r="D222" s="464"/>
      <c r="E222" s="464"/>
      <c r="F222" s="465"/>
    </row>
    <row r="223" spans="4:6" s="463" customFormat="1" hidden="1" x14ac:dyDescent="0.45">
      <c r="D223" s="464"/>
      <c r="E223" s="464"/>
      <c r="F223" s="465"/>
    </row>
    <row r="224" spans="4:6" s="463" customFormat="1" hidden="1" x14ac:dyDescent="0.45">
      <c r="D224" s="464"/>
      <c r="E224" s="464"/>
      <c r="F224" s="465"/>
    </row>
    <row r="225" spans="4:6" s="463" customFormat="1" hidden="1" x14ac:dyDescent="0.45">
      <c r="D225" s="464"/>
      <c r="E225" s="464"/>
      <c r="F225" s="465"/>
    </row>
    <row r="226" spans="4:6" s="463" customFormat="1" hidden="1" x14ac:dyDescent="0.45">
      <c r="D226" s="464"/>
      <c r="E226" s="464"/>
      <c r="F226" s="465"/>
    </row>
    <row r="227" spans="4:6" s="463" customFormat="1" hidden="1" x14ac:dyDescent="0.45">
      <c r="D227" s="464"/>
      <c r="E227" s="464"/>
      <c r="F227" s="465"/>
    </row>
    <row r="228" spans="4:6" s="463" customFormat="1" hidden="1" x14ac:dyDescent="0.45">
      <c r="D228" s="464"/>
      <c r="E228" s="464"/>
      <c r="F228" s="465"/>
    </row>
    <row r="229" spans="4:6" s="463" customFormat="1" hidden="1" x14ac:dyDescent="0.45">
      <c r="D229" s="464"/>
      <c r="E229" s="464"/>
      <c r="F229" s="465"/>
    </row>
    <row r="230" spans="4:6" s="463" customFormat="1" hidden="1" x14ac:dyDescent="0.45">
      <c r="D230" s="464"/>
      <c r="E230" s="464"/>
      <c r="F230" s="465"/>
    </row>
    <row r="231" spans="4:6" s="463" customFormat="1" hidden="1" x14ac:dyDescent="0.45">
      <c r="D231" s="464"/>
      <c r="E231" s="464"/>
      <c r="F231" s="465"/>
    </row>
    <row r="232" spans="4:6" s="463" customFormat="1" hidden="1" x14ac:dyDescent="0.45">
      <c r="D232" s="464"/>
      <c r="E232" s="464"/>
      <c r="F232" s="465"/>
    </row>
    <row r="233" spans="4:6" s="463" customFormat="1" hidden="1" x14ac:dyDescent="0.45">
      <c r="D233" s="464"/>
      <c r="E233" s="464"/>
      <c r="F233" s="465"/>
    </row>
    <row r="234" spans="4:6" s="463" customFormat="1" hidden="1" x14ac:dyDescent="0.45">
      <c r="D234" s="464"/>
      <c r="E234" s="464"/>
      <c r="F234" s="465"/>
    </row>
    <row r="235" spans="4:6" s="463" customFormat="1" hidden="1" x14ac:dyDescent="0.45">
      <c r="D235" s="464"/>
      <c r="E235" s="464"/>
      <c r="F235" s="465"/>
    </row>
    <row r="236" spans="4:6" s="463" customFormat="1" hidden="1" x14ac:dyDescent="0.45">
      <c r="D236" s="464"/>
      <c r="E236" s="464"/>
      <c r="F236" s="465"/>
    </row>
    <row r="237" spans="4:6" s="463" customFormat="1" hidden="1" x14ac:dyDescent="0.45">
      <c r="D237" s="464"/>
      <c r="E237" s="464"/>
      <c r="F237" s="465"/>
    </row>
    <row r="238" spans="4:6" s="463" customFormat="1" hidden="1" x14ac:dyDescent="0.45">
      <c r="D238" s="464"/>
      <c r="E238" s="464"/>
      <c r="F238" s="465"/>
    </row>
    <row r="239" spans="4:6" s="463" customFormat="1" hidden="1" x14ac:dyDescent="0.45">
      <c r="D239" s="464"/>
      <c r="E239" s="464"/>
      <c r="F239" s="465"/>
    </row>
    <row r="240" spans="4:6" s="463" customFormat="1" hidden="1" x14ac:dyDescent="0.45">
      <c r="D240" s="464"/>
      <c r="E240" s="464"/>
      <c r="F240" s="465"/>
    </row>
    <row r="241" spans="4:6" s="463" customFormat="1" hidden="1" x14ac:dyDescent="0.45">
      <c r="D241" s="464"/>
      <c r="E241" s="464"/>
      <c r="F241" s="465"/>
    </row>
    <row r="242" spans="4:6" s="463" customFormat="1" hidden="1" x14ac:dyDescent="0.45">
      <c r="D242" s="464"/>
      <c r="E242" s="464"/>
      <c r="F242" s="465"/>
    </row>
    <row r="243" spans="4:6" s="463" customFormat="1" hidden="1" x14ac:dyDescent="0.45">
      <c r="D243" s="464"/>
      <c r="E243" s="464"/>
      <c r="F243" s="465"/>
    </row>
    <row r="244" spans="4:6" s="463" customFormat="1" hidden="1" x14ac:dyDescent="0.45">
      <c r="D244" s="464"/>
      <c r="E244" s="464"/>
      <c r="F244" s="465"/>
    </row>
    <row r="245" spans="4:6" s="463" customFormat="1" hidden="1" x14ac:dyDescent="0.45">
      <c r="D245" s="464"/>
      <c r="E245" s="464"/>
      <c r="F245" s="465"/>
    </row>
    <row r="246" spans="4:6" s="463" customFormat="1" hidden="1" x14ac:dyDescent="0.45">
      <c r="D246" s="464"/>
      <c r="E246" s="464"/>
      <c r="F246" s="465"/>
    </row>
    <row r="247" spans="4:6" s="463" customFormat="1" hidden="1" x14ac:dyDescent="0.45">
      <c r="D247" s="464"/>
      <c r="E247" s="464"/>
      <c r="F247" s="465"/>
    </row>
    <row r="248" spans="4:6" s="463" customFormat="1" hidden="1" x14ac:dyDescent="0.45">
      <c r="D248" s="464"/>
      <c r="E248" s="464"/>
      <c r="F248" s="465"/>
    </row>
    <row r="249" spans="4:6" s="463" customFormat="1" hidden="1" x14ac:dyDescent="0.45">
      <c r="D249" s="464"/>
      <c r="E249" s="464"/>
      <c r="F249" s="465"/>
    </row>
    <row r="250" spans="4:6" s="463" customFormat="1" hidden="1" x14ac:dyDescent="0.45">
      <c r="D250" s="464"/>
      <c r="E250" s="464"/>
      <c r="F250" s="465"/>
    </row>
    <row r="251" spans="4:6" s="463" customFormat="1" hidden="1" x14ac:dyDescent="0.45">
      <c r="D251" s="464"/>
      <c r="E251" s="464"/>
      <c r="F251" s="465"/>
    </row>
    <row r="252" spans="4:6" s="463" customFormat="1" hidden="1" x14ac:dyDescent="0.45">
      <c r="D252" s="464"/>
      <c r="E252" s="464"/>
      <c r="F252" s="465"/>
    </row>
    <row r="253" spans="4:6" s="463" customFormat="1" hidden="1" x14ac:dyDescent="0.45">
      <c r="D253" s="464"/>
      <c r="E253" s="464"/>
      <c r="F253" s="465"/>
    </row>
    <row r="254" spans="4:6" s="463" customFormat="1" hidden="1" x14ac:dyDescent="0.45">
      <c r="D254" s="464"/>
      <c r="E254" s="464"/>
      <c r="F254" s="465"/>
    </row>
    <row r="255" spans="4:6" s="463" customFormat="1" hidden="1" x14ac:dyDescent="0.45">
      <c r="D255" s="464"/>
      <c r="E255" s="464"/>
      <c r="F255" s="465"/>
    </row>
    <row r="256" spans="4:6" s="463" customFormat="1" hidden="1" x14ac:dyDescent="0.45">
      <c r="D256" s="464"/>
      <c r="E256" s="464"/>
      <c r="F256" s="465"/>
    </row>
    <row r="257" spans="4:6" s="463" customFormat="1" hidden="1" x14ac:dyDescent="0.45">
      <c r="D257" s="464"/>
      <c r="E257" s="464"/>
      <c r="F257" s="465"/>
    </row>
    <row r="258" spans="4:6" s="463" customFormat="1" hidden="1" x14ac:dyDescent="0.45">
      <c r="D258" s="464"/>
      <c r="E258" s="464"/>
      <c r="F258" s="465"/>
    </row>
    <row r="259" spans="4:6" s="463" customFormat="1" hidden="1" x14ac:dyDescent="0.45">
      <c r="D259" s="464"/>
      <c r="E259" s="464"/>
      <c r="F259" s="465"/>
    </row>
    <row r="260" spans="4:6" s="463" customFormat="1" hidden="1" x14ac:dyDescent="0.45">
      <c r="D260" s="464"/>
      <c r="E260" s="464"/>
      <c r="F260" s="465"/>
    </row>
    <row r="261" spans="4:6" s="463" customFormat="1" hidden="1" x14ac:dyDescent="0.45">
      <c r="D261" s="464"/>
      <c r="E261" s="464"/>
      <c r="F261" s="465"/>
    </row>
    <row r="262" spans="4:6" s="463" customFormat="1" hidden="1" x14ac:dyDescent="0.45">
      <c r="D262" s="464"/>
      <c r="E262" s="464"/>
      <c r="F262" s="465"/>
    </row>
    <row r="263" spans="4:6" s="463" customFormat="1" hidden="1" x14ac:dyDescent="0.45">
      <c r="D263" s="464"/>
      <c r="E263" s="464"/>
      <c r="F263" s="465"/>
    </row>
    <row r="264" spans="4:6" s="463" customFormat="1" hidden="1" x14ac:dyDescent="0.45">
      <c r="D264" s="464"/>
      <c r="E264" s="464"/>
      <c r="F264" s="465"/>
    </row>
    <row r="265" spans="4:6" s="463" customFormat="1" hidden="1" x14ac:dyDescent="0.45">
      <c r="D265" s="464"/>
      <c r="E265" s="464"/>
      <c r="F265" s="465"/>
    </row>
    <row r="266" spans="4:6" s="463" customFormat="1" hidden="1" x14ac:dyDescent="0.45">
      <c r="D266" s="464"/>
      <c r="E266" s="464"/>
      <c r="F266" s="465"/>
    </row>
    <row r="267" spans="4:6" s="463" customFormat="1" hidden="1" x14ac:dyDescent="0.45">
      <c r="D267" s="464"/>
      <c r="E267" s="464"/>
      <c r="F267" s="465"/>
    </row>
    <row r="268" spans="4:6" s="463" customFormat="1" hidden="1" x14ac:dyDescent="0.45">
      <c r="D268" s="464"/>
      <c r="E268" s="464"/>
      <c r="F268" s="465"/>
    </row>
    <row r="269" spans="4:6" s="463" customFormat="1" hidden="1" x14ac:dyDescent="0.45">
      <c r="D269" s="464"/>
      <c r="E269" s="464"/>
      <c r="F269" s="465"/>
    </row>
    <row r="270" spans="4:6" s="463" customFormat="1" hidden="1" x14ac:dyDescent="0.45">
      <c r="D270" s="464"/>
      <c r="E270" s="464"/>
      <c r="F270" s="465"/>
    </row>
    <row r="271" spans="4:6" s="463" customFormat="1" hidden="1" x14ac:dyDescent="0.45">
      <c r="D271" s="464"/>
      <c r="E271" s="464"/>
      <c r="F271" s="465"/>
    </row>
    <row r="272" spans="4:6" s="463" customFormat="1" hidden="1" x14ac:dyDescent="0.45">
      <c r="D272" s="464"/>
      <c r="E272" s="464"/>
      <c r="F272" s="465"/>
    </row>
    <row r="273" spans="4:6" s="463" customFormat="1" hidden="1" x14ac:dyDescent="0.45">
      <c r="D273" s="464"/>
      <c r="E273" s="464"/>
      <c r="F273" s="465"/>
    </row>
    <row r="274" spans="4:6" s="463" customFormat="1" hidden="1" x14ac:dyDescent="0.45">
      <c r="D274" s="464"/>
      <c r="E274" s="464"/>
      <c r="F274" s="465"/>
    </row>
    <row r="275" spans="4:6" s="463" customFormat="1" hidden="1" x14ac:dyDescent="0.45">
      <c r="D275" s="464"/>
      <c r="E275" s="464"/>
      <c r="F275" s="465"/>
    </row>
    <row r="276" spans="4:6" s="463" customFormat="1" hidden="1" x14ac:dyDescent="0.45">
      <c r="D276" s="464"/>
      <c r="E276" s="464"/>
      <c r="F276" s="465"/>
    </row>
    <row r="277" spans="4:6" s="463" customFormat="1" hidden="1" x14ac:dyDescent="0.45">
      <c r="D277" s="464"/>
      <c r="E277" s="464"/>
      <c r="F277" s="465"/>
    </row>
    <row r="278" spans="4:6" s="463" customFormat="1" hidden="1" x14ac:dyDescent="0.45">
      <c r="D278" s="464"/>
      <c r="E278" s="464"/>
      <c r="F278" s="465"/>
    </row>
    <row r="279" spans="4:6" s="463" customFormat="1" hidden="1" x14ac:dyDescent="0.45">
      <c r="D279" s="464"/>
      <c r="E279" s="464"/>
      <c r="F279" s="465"/>
    </row>
    <row r="280" spans="4:6" s="463" customFormat="1" hidden="1" x14ac:dyDescent="0.45">
      <c r="D280" s="464"/>
      <c r="E280" s="464"/>
      <c r="F280" s="465"/>
    </row>
    <row r="281" spans="4:6" s="463" customFormat="1" hidden="1" x14ac:dyDescent="0.45">
      <c r="D281" s="464"/>
      <c r="E281" s="464"/>
      <c r="F281" s="465"/>
    </row>
    <row r="282" spans="4:6" s="463" customFormat="1" hidden="1" x14ac:dyDescent="0.45">
      <c r="D282" s="464"/>
      <c r="E282" s="464"/>
      <c r="F282" s="465"/>
    </row>
    <row r="283" spans="4:6" s="463" customFormat="1" hidden="1" x14ac:dyDescent="0.45">
      <c r="D283" s="464"/>
      <c r="E283" s="464"/>
      <c r="F283" s="465"/>
    </row>
    <row r="284" spans="4:6" s="463" customFormat="1" hidden="1" x14ac:dyDescent="0.45">
      <c r="D284" s="464"/>
      <c r="E284" s="464"/>
      <c r="F284" s="465"/>
    </row>
    <row r="285" spans="4:6" s="463" customFormat="1" hidden="1" x14ac:dyDescent="0.45">
      <c r="D285" s="464"/>
      <c r="E285" s="464"/>
      <c r="F285" s="465"/>
    </row>
    <row r="286" spans="4:6" s="463" customFormat="1" hidden="1" x14ac:dyDescent="0.45">
      <c r="D286" s="464"/>
      <c r="E286" s="464"/>
      <c r="F286" s="465"/>
    </row>
    <row r="287" spans="4:6" s="463" customFormat="1" hidden="1" x14ac:dyDescent="0.45">
      <c r="D287" s="464"/>
      <c r="E287" s="464"/>
      <c r="F287" s="465"/>
    </row>
    <row r="288" spans="4:6" s="463" customFormat="1" hidden="1" x14ac:dyDescent="0.45">
      <c r="D288" s="464"/>
      <c r="E288" s="464"/>
      <c r="F288" s="465"/>
    </row>
    <row r="289" spans="4:6" s="463" customFormat="1" hidden="1" x14ac:dyDescent="0.45">
      <c r="D289" s="464"/>
      <c r="E289" s="464"/>
      <c r="F289" s="465"/>
    </row>
    <row r="290" spans="4:6" s="463" customFormat="1" hidden="1" x14ac:dyDescent="0.45">
      <c r="D290" s="464"/>
      <c r="E290" s="464"/>
      <c r="F290" s="465"/>
    </row>
    <row r="291" spans="4:6" s="463" customFormat="1" hidden="1" x14ac:dyDescent="0.45">
      <c r="D291" s="464"/>
      <c r="E291" s="464"/>
      <c r="F291" s="465"/>
    </row>
    <row r="292" spans="4:6" s="463" customFormat="1" hidden="1" x14ac:dyDescent="0.45">
      <c r="D292" s="464"/>
      <c r="E292" s="464"/>
      <c r="F292" s="465"/>
    </row>
    <row r="293" spans="4:6" s="463" customFormat="1" hidden="1" x14ac:dyDescent="0.45">
      <c r="D293" s="464"/>
      <c r="E293" s="464"/>
      <c r="F293" s="465"/>
    </row>
    <row r="294" spans="4:6" s="463" customFormat="1" hidden="1" x14ac:dyDescent="0.45">
      <c r="D294" s="464"/>
      <c r="E294" s="464"/>
      <c r="F294" s="465"/>
    </row>
    <row r="295" spans="4:6" s="463" customFormat="1" hidden="1" x14ac:dyDescent="0.45">
      <c r="D295" s="464"/>
      <c r="E295" s="464"/>
      <c r="F295" s="465"/>
    </row>
    <row r="296" spans="4:6" s="463" customFormat="1" hidden="1" x14ac:dyDescent="0.45">
      <c r="D296" s="464"/>
      <c r="E296" s="464"/>
      <c r="F296" s="465"/>
    </row>
    <row r="297" spans="4:6" s="463" customFormat="1" hidden="1" x14ac:dyDescent="0.45">
      <c r="D297" s="464"/>
      <c r="E297" s="464"/>
      <c r="F297" s="465"/>
    </row>
    <row r="298" spans="4:6" s="463" customFormat="1" hidden="1" x14ac:dyDescent="0.45">
      <c r="D298" s="464"/>
      <c r="E298" s="464"/>
      <c r="F298" s="465"/>
    </row>
    <row r="299" spans="4:6" s="463" customFormat="1" hidden="1" x14ac:dyDescent="0.45">
      <c r="D299" s="464"/>
      <c r="E299" s="464"/>
      <c r="F299" s="465"/>
    </row>
    <row r="300" spans="4:6" s="463" customFormat="1" hidden="1" x14ac:dyDescent="0.45">
      <c r="D300" s="464"/>
      <c r="E300" s="464"/>
      <c r="F300" s="465"/>
    </row>
    <row r="301" spans="4:6" s="463" customFormat="1" hidden="1" x14ac:dyDescent="0.45">
      <c r="D301" s="464"/>
      <c r="E301" s="464"/>
      <c r="F301" s="465"/>
    </row>
    <row r="302" spans="4:6" s="463" customFormat="1" hidden="1" x14ac:dyDescent="0.45">
      <c r="D302" s="464"/>
      <c r="E302" s="464"/>
      <c r="F302" s="465"/>
    </row>
    <row r="303" spans="4:6" s="463" customFormat="1" hidden="1" x14ac:dyDescent="0.45">
      <c r="D303" s="464"/>
      <c r="E303" s="464"/>
      <c r="F303" s="465"/>
    </row>
    <row r="304" spans="4:6" s="463" customFormat="1" hidden="1" x14ac:dyDescent="0.45">
      <c r="D304" s="464"/>
      <c r="E304" s="464"/>
      <c r="F304" s="465"/>
    </row>
    <row r="305" spans="4:6" s="463" customFormat="1" hidden="1" x14ac:dyDescent="0.45">
      <c r="D305" s="464"/>
      <c r="E305" s="464"/>
      <c r="F305" s="465"/>
    </row>
    <row r="306" spans="4:6" s="463" customFormat="1" hidden="1" x14ac:dyDescent="0.45">
      <c r="D306" s="464"/>
      <c r="E306" s="464"/>
      <c r="F306" s="465"/>
    </row>
    <row r="307" spans="4:6" s="463" customFormat="1" hidden="1" x14ac:dyDescent="0.45">
      <c r="D307" s="464"/>
      <c r="E307" s="464"/>
      <c r="F307" s="465"/>
    </row>
    <row r="308" spans="4:6" s="463" customFormat="1" hidden="1" x14ac:dyDescent="0.45">
      <c r="D308" s="464"/>
      <c r="E308" s="464"/>
      <c r="F308" s="465"/>
    </row>
    <row r="309" spans="4:6" s="463" customFormat="1" hidden="1" x14ac:dyDescent="0.45">
      <c r="D309" s="464"/>
      <c r="E309" s="464"/>
      <c r="F309" s="465"/>
    </row>
    <row r="310" spans="4:6" s="463" customFormat="1" hidden="1" x14ac:dyDescent="0.45">
      <c r="D310" s="464"/>
      <c r="E310" s="464"/>
      <c r="F310" s="465"/>
    </row>
    <row r="311" spans="4:6" s="463" customFormat="1" hidden="1" x14ac:dyDescent="0.45">
      <c r="D311" s="464"/>
      <c r="E311" s="464"/>
      <c r="F311" s="465"/>
    </row>
    <row r="312" spans="4:6" s="463" customFormat="1" hidden="1" x14ac:dyDescent="0.45">
      <c r="D312" s="464"/>
      <c r="E312" s="464"/>
      <c r="F312" s="465"/>
    </row>
    <row r="313" spans="4:6" s="463" customFormat="1" hidden="1" x14ac:dyDescent="0.45">
      <c r="D313" s="464"/>
      <c r="E313" s="464"/>
      <c r="F313" s="465"/>
    </row>
    <row r="314" spans="4:6" s="463" customFormat="1" hidden="1" x14ac:dyDescent="0.45">
      <c r="D314" s="464"/>
      <c r="E314" s="464"/>
      <c r="F314" s="465"/>
    </row>
    <row r="315" spans="4:6" s="463" customFormat="1" hidden="1" x14ac:dyDescent="0.45">
      <c r="D315" s="464"/>
      <c r="E315" s="464"/>
      <c r="F315" s="465"/>
    </row>
    <row r="316" spans="4:6" s="463" customFormat="1" hidden="1" x14ac:dyDescent="0.45">
      <c r="D316" s="464"/>
      <c r="E316" s="464"/>
      <c r="F316" s="465"/>
    </row>
    <row r="317" spans="4:6" s="463" customFormat="1" hidden="1" x14ac:dyDescent="0.45">
      <c r="D317" s="464"/>
      <c r="E317" s="464"/>
      <c r="F317" s="465"/>
    </row>
    <row r="318" spans="4:6" s="463" customFormat="1" hidden="1" x14ac:dyDescent="0.45">
      <c r="D318" s="464"/>
      <c r="E318" s="464"/>
      <c r="F318" s="465"/>
    </row>
    <row r="319" spans="4:6" s="463" customFormat="1" hidden="1" x14ac:dyDescent="0.45">
      <c r="D319" s="464"/>
      <c r="E319" s="464"/>
      <c r="F319" s="465"/>
    </row>
    <row r="320" spans="4:6" s="463" customFormat="1" hidden="1" x14ac:dyDescent="0.45">
      <c r="D320" s="464"/>
      <c r="E320" s="464"/>
      <c r="F320" s="465"/>
    </row>
    <row r="321" spans="4:6" s="463" customFormat="1" hidden="1" x14ac:dyDescent="0.45">
      <c r="D321" s="464"/>
      <c r="E321" s="464"/>
      <c r="F321" s="465"/>
    </row>
    <row r="322" spans="4:6" s="463" customFormat="1" hidden="1" x14ac:dyDescent="0.45">
      <c r="D322" s="464"/>
      <c r="E322" s="464"/>
      <c r="F322" s="465"/>
    </row>
    <row r="323" spans="4:6" s="463" customFormat="1" hidden="1" x14ac:dyDescent="0.45">
      <c r="D323" s="464"/>
      <c r="E323" s="464"/>
      <c r="F323" s="465"/>
    </row>
    <row r="324" spans="4:6" s="463" customFormat="1" hidden="1" x14ac:dyDescent="0.45">
      <c r="D324" s="464"/>
      <c r="E324" s="464"/>
      <c r="F324" s="465"/>
    </row>
    <row r="325" spans="4:6" s="463" customFormat="1" hidden="1" x14ac:dyDescent="0.45">
      <c r="D325" s="464"/>
      <c r="E325" s="464"/>
      <c r="F325" s="465"/>
    </row>
    <row r="326" spans="4:6" s="463" customFormat="1" hidden="1" x14ac:dyDescent="0.45">
      <c r="D326" s="464"/>
      <c r="E326" s="464"/>
      <c r="F326" s="465"/>
    </row>
    <row r="327" spans="4:6" s="463" customFormat="1" hidden="1" x14ac:dyDescent="0.45">
      <c r="D327" s="464"/>
      <c r="E327" s="464"/>
      <c r="F327" s="465"/>
    </row>
    <row r="328" spans="4:6" s="463" customFormat="1" hidden="1" x14ac:dyDescent="0.45">
      <c r="D328" s="464"/>
      <c r="E328" s="464"/>
      <c r="F328" s="465"/>
    </row>
    <row r="329" spans="4:6" s="463" customFormat="1" hidden="1" x14ac:dyDescent="0.45">
      <c r="D329" s="464"/>
      <c r="E329" s="464"/>
      <c r="F329" s="465"/>
    </row>
    <row r="330" spans="4:6" s="463" customFormat="1" hidden="1" x14ac:dyDescent="0.45">
      <c r="D330" s="464"/>
      <c r="E330" s="464"/>
      <c r="F330" s="465"/>
    </row>
    <row r="331" spans="4:6" s="463" customFormat="1" hidden="1" x14ac:dyDescent="0.45">
      <c r="D331" s="464"/>
      <c r="E331" s="464"/>
      <c r="F331" s="465"/>
    </row>
    <row r="332" spans="4:6" s="463" customFormat="1" hidden="1" x14ac:dyDescent="0.45">
      <c r="D332" s="464"/>
      <c r="E332" s="464"/>
      <c r="F332" s="465"/>
    </row>
    <row r="333" spans="4:6" s="463" customFormat="1" hidden="1" x14ac:dyDescent="0.45">
      <c r="D333" s="464"/>
      <c r="E333" s="464"/>
      <c r="F333" s="465"/>
    </row>
    <row r="334" spans="4:6" s="463" customFormat="1" hidden="1" x14ac:dyDescent="0.45">
      <c r="D334" s="464"/>
      <c r="E334" s="464"/>
      <c r="F334" s="465"/>
    </row>
    <row r="335" spans="4:6" s="463" customFormat="1" hidden="1" x14ac:dyDescent="0.45">
      <c r="D335" s="464"/>
      <c r="E335" s="464"/>
      <c r="F335" s="465"/>
    </row>
    <row r="336" spans="4:6" s="463" customFormat="1" hidden="1" x14ac:dyDescent="0.45">
      <c r="D336" s="464"/>
      <c r="E336" s="464"/>
      <c r="F336" s="465"/>
    </row>
    <row r="337" spans="4:6" s="463" customFormat="1" hidden="1" x14ac:dyDescent="0.45">
      <c r="D337" s="464"/>
      <c r="E337" s="464"/>
      <c r="F337" s="465"/>
    </row>
    <row r="338" spans="4:6" s="463" customFormat="1" hidden="1" x14ac:dyDescent="0.45">
      <c r="D338" s="464"/>
      <c r="E338" s="464"/>
      <c r="F338" s="465"/>
    </row>
    <row r="339" spans="4:6" s="463" customFormat="1" hidden="1" x14ac:dyDescent="0.45">
      <c r="D339" s="464"/>
      <c r="E339" s="464"/>
      <c r="F339" s="465"/>
    </row>
    <row r="340" spans="4:6" s="463" customFormat="1" hidden="1" x14ac:dyDescent="0.45">
      <c r="D340" s="464"/>
      <c r="E340" s="464"/>
      <c r="F340" s="465"/>
    </row>
    <row r="341" spans="4:6" s="463" customFormat="1" hidden="1" x14ac:dyDescent="0.45">
      <c r="D341" s="464"/>
      <c r="E341" s="464"/>
      <c r="F341" s="465"/>
    </row>
    <row r="342" spans="4:6" s="463" customFormat="1" hidden="1" x14ac:dyDescent="0.45">
      <c r="D342" s="464"/>
      <c r="E342" s="464"/>
      <c r="F342" s="465"/>
    </row>
    <row r="343" spans="4:6" s="463" customFormat="1" hidden="1" x14ac:dyDescent="0.45">
      <c r="D343" s="464"/>
      <c r="E343" s="464"/>
      <c r="F343" s="465"/>
    </row>
    <row r="344" spans="4:6" s="463" customFormat="1" hidden="1" x14ac:dyDescent="0.45">
      <c r="D344" s="464"/>
      <c r="E344" s="464"/>
      <c r="F344" s="465"/>
    </row>
    <row r="345" spans="4:6" s="463" customFormat="1" hidden="1" x14ac:dyDescent="0.45">
      <c r="D345" s="464"/>
      <c r="E345" s="464"/>
      <c r="F345" s="465"/>
    </row>
    <row r="346" spans="4:6" s="463" customFormat="1" hidden="1" x14ac:dyDescent="0.45">
      <c r="D346" s="464"/>
      <c r="E346" s="464"/>
      <c r="F346" s="465"/>
    </row>
    <row r="347" spans="4:6" s="463" customFormat="1" hidden="1" x14ac:dyDescent="0.45">
      <c r="D347" s="464"/>
      <c r="E347" s="464"/>
      <c r="F347" s="465"/>
    </row>
    <row r="348" spans="4:6" s="463" customFormat="1" hidden="1" x14ac:dyDescent="0.45">
      <c r="D348" s="464"/>
      <c r="E348" s="464"/>
      <c r="F348" s="465"/>
    </row>
    <row r="349" spans="4:6" s="463" customFormat="1" hidden="1" x14ac:dyDescent="0.45">
      <c r="D349" s="464"/>
      <c r="E349" s="464"/>
      <c r="F349" s="465"/>
    </row>
    <row r="350" spans="4:6" s="463" customFormat="1" hidden="1" x14ac:dyDescent="0.45">
      <c r="D350" s="464"/>
      <c r="E350" s="464"/>
      <c r="F350" s="465"/>
    </row>
    <row r="351" spans="4:6" s="463" customFormat="1" hidden="1" x14ac:dyDescent="0.45">
      <c r="D351" s="464"/>
      <c r="E351" s="464"/>
      <c r="F351" s="465"/>
    </row>
    <row r="352" spans="4:6" s="463" customFormat="1" hidden="1" x14ac:dyDescent="0.45">
      <c r="D352" s="464"/>
      <c r="E352" s="464"/>
      <c r="F352" s="465"/>
    </row>
    <row r="353" spans="4:6" s="463" customFormat="1" hidden="1" x14ac:dyDescent="0.45">
      <c r="D353" s="464"/>
      <c r="E353" s="464"/>
      <c r="F353" s="465"/>
    </row>
    <row r="354" spans="4:6" s="463" customFormat="1" hidden="1" x14ac:dyDescent="0.45">
      <c r="D354" s="464"/>
      <c r="E354" s="464"/>
      <c r="F354" s="465"/>
    </row>
    <row r="355" spans="4:6" s="463" customFormat="1" hidden="1" x14ac:dyDescent="0.45">
      <c r="D355" s="464"/>
      <c r="E355" s="464"/>
      <c r="F355" s="465"/>
    </row>
    <row r="356" spans="4:6" s="463" customFormat="1" hidden="1" x14ac:dyDescent="0.45">
      <c r="D356" s="464"/>
      <c r="E356" s="464"/>
      <c r="F356" s="465"/>
    </row>
    <row r="357" spans="4:6" s="463" customFormat="1" hidden="1" x14ac:dyDescent="0.45">
      <c r="D357" s="464"/>
      <c r="E357" s="464"/>
      <c r="F357" s="465"/>
    </row>
    <row r="358" spans="4:6" s="463" customFormat="1" hidden="1" x14ac:dyDescent="0.45">
      <c r="D358" s="464"/>
      <c r="E358" s="464"/>
      <c r="F358" s="465"/>
    </row>
    <row r="359" spans="4:6" s="463" customFormat="1" hidden="1" x14ac:dyDescent="0.45">
      <c r="D359" s="464"/>
      <c r="E359" s="464"/>
      <c r="F359" s="465"/>
    </row>
    <row r="360" spans="4:6" s="463" customFormat="1" hidden="1" x14ac:dyDescent="0.45">
      <c r="D360" s="464"/>
      <c r="E360" s="464"/>
      <c r="F360" s="465"/>
    </row>
    <row r="361" spans="4:6" s="463" customFormat="1" hidden="1" x14ac:dyDescent="0.45">
      <c r="D361" s="464"/>
      <c r="E361" s="464"/>
      <c r="F361" s="465"/>
    </row>
    <row r="362" spans="4:6" s="463" customFormat="1" hidden="1" x14ac:dyDescent="0.45">
      <c r="D362" s="464"/>
      <c r="E362" s="464"/>
      <c r="F362" s="465"/>
    </row>
    <row r="363" spans="4:6" s="463" customFormat="1" hidden="1" x14ac:dyDescent="0.45">
      <c r="D363" s="464"/>
      <c r="E363" s="464"/>
      <c r="F363" s="465"/>
    </row>
    <row r="364" spans="4:6" s="463" customFormat="1" hidden="1" x14ac:dyDescent="0.45">
      <c r="D364" s="464"/>
      <c r="E364" s="464"/>
      <c r="F364" s="465"/>
    </row>
    <row r="365" spans="4:6" s="463" customFormat="1" hidden="1" x14ac:dyDescent="0.45">
      <c r="D365" s="464"/>
      <c r="E365" s="464"/>
      <c r="F365" s="465"/>
    </row>
    <row r="366" spans="4:6" s="463" customFormat="1" hidden="1" x14ac:dyDescent="0.45">
      <c r="D366" s="464"/>
      <c r="E366" s="464"/>
      <c r="F366" s="465"/>
    </row>
    <row r="367" spans="4:6" s="463" customFormat="1" hidden="1" x14ac:dyDescent="0.45">
      <c r="D367" s="464"/>
      <c r="E367" s="464"/>
      <c r="F367" s="465"/>
    </row>
    <row r="368" spans="4:6" s="463" customFormat="1" hidden="1" x14ac:dyDescent="0.45">
      <c r="D368" s="464"/>
      <c r="E368" s="464"/>
      <c r="F368" s="465"/>
    </row>
    <row r="369" spans="4:6" s="463" customFormat="1" hidden="1" x14ac:dyDescent="0.45">
      <c r="D369" s="464"/>
      <c r="E369" s="464"/>
      <c r="F369" s="465"/>
    </row>
    <row r="370" spans="4:6" s="463" customFormat="1" hidden="1" x14ac:dyDescent="0.45">
      <c r="D370" s="464"/>
      <c r="E370" s="464"/>
      <c r="F370" s="465"/>
    </row>
    <row r="371" spans="4:6" s="463" customFormat="1" hidden="1" x14ac:dyDescent="0.45">
      <c r="D371" s="464"/>
      <c r="E371" s="464"/>
      <c r="F371" s="465"/>
    </row>
    <row r="372" spans="4:6" s="463" customFormat="1" hidden="1" x14ac:dyDescent="0.45">
      <c r="D372" s="464"/>
      <c r="E372" s="464"/>
      <c r="F372" s="465"/>
    </row>
    <row r="373" spans="4:6" s="463" customFormat="1" hidden="1" x14ac:dyDescent="0.45">
      <c r="D373" s="464"/>
      <c r="E373" s="464"/>
      <c r="F373" s="465"/>
    </row>
    <row r="374" spans="4:6" s="463" customFormat="1" hidden="1" x14ac:dyDescent="0.45">
      <c r="D374" s="464"/>
      <c r="E374" s="464"/>
      <c r="F374" s="465"/>
    </row>
    <row r="375" spans="4:6" s="463" customFormat="1" hidden="1" x14ac:dyDescent="0.45">
      <c r="D375" s="464"/>
      <c r="E375" s="464"/>
      <c r="F375" s="465"/>
    </row>
    <row r="376" spans="4:6" s="463" customFormat="1" hidden="1" x14ac:dyDescent="0.45">
      <c r="D376" s="464"/>
      <c r="E376" s="464"/>
      <c r="F376" s="465"/>
    </row>
    <row r="377" spans="4:6" s="463" customFormat="1" hidden="1" x14ac:dyDescent="0.45">
      <c r="D377" s="464"/>
      <c r="E377" s="464"/>
      <c r="F377" s="465"/>
    </row>
    <row r="378" spans="4:6" s="463" customFormat="1" hidden="1" x14ac:dyDescent="0.45">
      <c r="D378" s="464"/>
      <c r="E378" s="464"/>
      <c r="F378" s="465"/>
    </row>
    <row r="379" spans="4:6" s="463" customFormat="1" hidden="1" x14ac:dyDescent="0.45">
      <c r="D379" s="464"/>
      <c r="E379" s="464"/>
      <c r="F379" s="465"/>
    </row>
    <row r="380" spans="4:6" s="463" customFormat="1" hidden="1" x14ac:dyDescent="0.45">
      <c r="D380" s="464"/>
      <c r="E380" s="464"/>
      <c r="F380" s="465"/>
    </row>
    <row r="381" spans="4:6" s="463" customFormat="1" hidden="1" x14ac:dyDescent="0.45">
      <c r="D381" s="464"/>
      <c r="E381" s="464"/>
      <c r="F381" s="465"/>
    </row>
    <row r="382" spans="4:6" s="463" customFormat="1" hidden="1" x14ac:dyDescent="0.45">
      <c r="D382" s="464"/>
      <c r="E382" s="464"/>
      <c r="F382" s="465"/>
    </row>
    <row r="383" spans="4:6" s="463" customFormat="1" hidden="1" x14ac:dyDescent="0.45">
      <c r="D383" s="464"/>
      <c r="E383" s="464"/>
      <c r="F383" s="465"/>
    </row>
    <row r="384" spans="4:6" s="463" customFormat="1" hidden="1" x14ac:dyDescent="0.45">
      <c r="D384" s="464"/>
      <c r="E384" s="464"/>
      <c r="F384" s="465"/>
    </row>
    <row r="385" spans="4:6" s="463" customFormat="1" hidden="1" x14ac:dyDescent="0.45">
      <c r="D385" s="464"/>
      <c r="E385" s="464"/>
      <c r="F385" s="465"/>
    </row>
    <row r="386" spans="4:6" s="463" customFormat="1" hidden="1" x14ac:dyDescent="0.45">
      <c r="D386" s="464"/>
      <c r="E386" s="464"/>
      <c r="F386" s="465"/>
    </row>
    <row r="387" spans="4:6" s="463" customFormat="1" hidden="1" x14ac:dyDescent="0.45">
      <c r="D387" s="464"/>
      <c r="E387" s="464"/>
      <c r="F387" s="465"/>
    </row>
    <row r="388" spans="4:6" s="463" customFormat="1" hidden="1" x14ac:dyDescent="0.45">
      <c r="D388" s="464"/>
      <c r="E388" s="464"/>
      <c r="F388" s="465"/>
    </row>
    <row r="389" spans="4:6" s="463" customFormat="1" hidden="1" x14ac:dyDescent="0.45">
      <c r="D389" s="464"/>
      <c r="E389" s="464"/>
      <c r="F389" s="465"/>
    </row>
    <row r="390" spans="4:6" s="463" customFormat="1" hidden="1" x14ac:dyDescent="0.45">
      <c r="D390" s="464"/>
      <c r="E390" s="464"/>
      <c r="F390" s="465"/>
    </row>
    <row r="391" spans="4:6" s="463" customFormat="1" hidden="1" x14ac:dyDescent="0.45">
      <c r="D391" s="464"/>
      <c r="E391" s="464"/>
      <c r="F391" s="465"/>
    </row>
    <row r="392" spans="4:6" s="463" customFormat="1" hidden="1" x14ac:dyDescent="0.45">
      <c r="D392" s="464"/>
      <c r="E392" s="464"/>
      <c r="F392" s="465"/>
    </row>
    <row r="393" spans="4:6" s="463" customFormat="1" hidden="1" x14ac:dyDescent="0.45">
      <c r="D393" s="464"/>
      <c r="E393" s="464"/>
      <c r="F393" s="465"/>
    </row>
    <row r="394" spans="4:6" s="463" customFormat="1" hidden="1" x14ac:dyDescent="0.45">
      <c r="D394" s="464"/>
      <c r="E394" s="464"/>
      <c r="F394" s="465"/>
    </row>
    <row r="395" spans="4:6" s="463" customFormat="1" hidden="1" x14ac:dyDescent="0.45">
      <c r="D395" s="464"/>
      <c r="E395" s="464"/>
      <c r="F395" s="465"/>
    </row>
    <row r="396" spans="4:6" s="463" customFormat="1" hidden="1" x14ac:dyDescent="0.45">
      <c r="D396" s="464"/>
      <c r="E396" s="464"/>
      <c r="F396" s="465"/>
    </row>
    <row r="397" spans="4:6" s="463" customFormat="1" hidden="1" x14ac:dyDescent="0.45">
      <c r="D397" s="464"/>
      <c r="E397" s="464"/>
      <c r="F397" s="465"/>
    </row>
    <row r="398" spans="4:6" s="463" customFormat="1" hidden="1" x14ac:dyDescent="0.45">
      <c r="D398" s="464"/>
      <c r="E398" s="464"/>
      <c r="F398" s="465"/>
    </row>
    <row r="399" spans="4:6" s="463" customFormat="1" hidden="1" x14ac:dyDescent="0.45">
      <c r="D399" s="464"/>
      <c r="E399" s="464"/>
      <c r="F399" s="465"/>
    </row>
    <row r="400" spans="4:6" s="463" customFormat="1" hidden="1" x14ac:dyDescent="0.45">
      <c r="D400" s="464"/>
      <c r="E400" s="464"/>
      <c r="F400" s="465"/>
    </row>
    <row r="401" spans="4:6" s="463" customFormat="1" hidden="1" x14ac:dyDescent="0.45">
      <c r="D401" s="464"/>
      <c r="E401" s="464"/>
      <c r="F401" s="465"/>
    </row>
    <row r="402" spans="4:6" s="463" customFormat="1" hidden="1" x14ac:dyDescent="0.45">
      <c r="D402" s="464"/>
      <c r="E402" s="464"/>
      <c r="F402" s="465"/>
    </row>
    <row r="403" spans="4:6" s="463" customFormat="1" hidden="1" x14ac:dyDescent="0.45">
      <c r="D403" s="464"/>
      <c r="E403" s="464"/>
      <c r="F403" s="465"/>
    </row>
    <row r="404" spans="4:6" s="463" customFormat="1" hidden="1" x14ac:dyDescent="0.45">
      <c r="D404" s="464"/>
      <c r="E404" s="464"/>
      <c r="F404" s="465"/>
    </row>
    <row r="405" spans="4:6" s="463" customFormat="1" hidden="1" x14ac:dyDescent="0.45">
      <c r="D405" s="464"/>
      <c r="E405" s="464"/>
      <c r="F405" s="465"/>
    </row>
    <row r="406" spans="4:6" s="463" customFormat="1" hidden="1" x14ac:dyDescent="0.45">
      <c r="D406" s="464"/>
      <c r="E406" s="464"/>
      <c r="F406" s="465"/>
    </row>
    <row r="407" spans="4:6" s="463" customFormat="1" hidden="1" x14ac:dyDescent="0.45">
      <c r="D407" s="464"/>
      <c r="E407" s="464"/>
      <c r="F407" s="465"/>
    </row>
    <row r="408" spans="4:6" s="463" customFormat="1" hidden="1" x14ac:dyDescent="0.45">
      <c r="D408" s="464"/>
      <c r="E408" s="464"/>
      <c r="F408" s="465"/>
    </row>
    <row r="409" spans="4:6" s="463" customFormat="1" hidden="1" x14ac:dyDescent="0.45">
      <c r="D409" s="464"/>
      <c r="E409" s="464"/>
      <c r="F409" s="465"/>
    </row>
    <row r="410" spans="4:6" s="463" customFormat="1" hidden="1" x14ac:dyDescent="0.45">
      <c r="D410" s="464"/>
      <c r="E410" s="464"/>
      <c r="F410" s="465"/>
    </row>
    <row r="411" spans="4:6" s="463" customFormat="1" hidden="1" x14ac:dyDescent="0.45">
      <c r="D411" s="464"/>
      <c r="E411" s="464"/>
      <c r="F411" s="465"/>
    </row>
    <row r="412" spans="4:6" s="463" customFormat="1" hidden="1" x14ac:dyDescent="0.45">
      <c r="D412" s="464"/>
      <c r="E412" s="464"/>
      <c r="F412" s="465"/>
    </row>
    <row r="413" spans="4:6" s="463" customFormat="1" hidden="1" x14ac:dyDescent="0.45">
      <c r="D413" s="464"/>
      <c r="E413" s="464"/>
      <c r="F413" s="465"/>
    </row>
    <row r="414" spans="4:6" s="463" customFormat="1" hidden="1" x14ac:dyDescent="0.45">
      <c r="D414" s="464"/>
      <c r="E414" s="464"/>
      <c r="F414" s="465"/>
    </row>
    <row r="415" spans="4:6" s="463" customFormat="1" hidden="1" x14ac:dyDescent="0.45">
      <c r="D415" s="464"/>
      <c r="E415" s="464"/>
      <c r="F415" s="465"/>
    </row>
    <row r="416" spans="4:6" s="463" customFormat="1" hidden="1" x14ac:dyDescent="0.45">
      <c r="D416" s="464"/>
      <c r="E416" s="464"/>
      <c r="F416" s="465"/>
    </row>
    <row r="417" spans="4:6" s="463" customFormat="1" hidden="1" x14ac:dyDescent="0.45">
      <c r="D417" s="464"/>
      <c r="E417" s="464"/>
      <c r="F417" s="465"/>
    </row>
    <row r="418" spans="4:6" s="463" customFormat="1" hidden="1" x14ac:dyDescent="0.45">
      <c r="D418" s="464"/>
      <c r="E418" s="464"/>
      <c r="F418" s="465"/>
    </row>
    <row r="419" spans="4:6" s="463" customFormat="1" hidden="1" x14ac:dyDescent="0.45">
      <c r="D419" s="464"/>
      <c r="E419" s="464"/>
      <c r="F419" s="465"/>
    </row>
    <row r="420" spans="4:6" s="463" customFormat="1" hidden="1" x14ac:dyDescent="0.45">
      <c r="D420" s="464"/>
      <c r="E420" s="464"/>
      <c r="F420" s="465"/>
    </row>
    <row r="421" spans="4:6" s="463" customFormat="1" hidden="1" x14ac:dyDescent="0.45">
      <c r="D421" s="464"/>
      <c r="E421" s="464"/>
      <c r="F421" s="465"/>
    </row>
    <row r="422" spans="4:6" s="463" customFormat="1" hidden="1" x14ac:dyDescent="0.45">
      <c r="D422" s="464"/>
      <c r="E422" s="464"/>
      <c r="F422" s="465"/>
    </row>
    <row r="423" spans="4:6" s="463" customFormat="1" hidden="1" x14ac:dyDescent="0.45">
      <c r="D423" s="464"/>
      <c r="E423" s="464"/>
      <c r="F423" s="465"/>
    </row>
    <row r="424" spans="4:6" s="463" customFormat="1" hidden="1" x14ac:dyDescent="0.45">
      <c r="D424" s="464"/>
      <c r="E424" s="464"/>
      <c r="F424" s="465"/>
    </row>
    <row r="425" spans="4:6" s="463" customFormat="1" hidden="1" x14ac:dyDescent="0.45">
      <c r="D425" s="464"/>
      <c r="E425" s="464"/>
      <c r="F425" s="465"/>
    </row>
    <row r="426" spans="4:6" s="463" customFormat="1" hidden="1" x14ac:dyDescent="0.45">
      <c r="D426" s="464"/>
      <c r="E426" s="464"/>
      <c r="F426" s="465"/>
    </row>
    <row r="427" spans="4:6" s="463" customFormat="1" hidden="1" x14ac:dyDescent="0.45">
      <c r="D427" s="464"/>
      <c r="E427" s="464"/>
      <c r="F427" s="465"/>
    </row>
    <row r="428" spans="4:6" s="463" customFormat="1" hidden="1" x14ac:dyDescent="0.45">
      <c r="D428" s="464"/>
      <c r="E428" s="464"/>
      <c r="F428" s="465"/>
    </row>
    <row r="429" spans="4:6" s="463" customFormat="1" hidden="1" x14ac:dyDescent="0.45">
      <c r="D429" s="464"/>
      <c r="E429" s="464"/>
      <c r="F429" s="465"/>
    </row>
    <row r="430" spans="4:6" s="463" customFormat="1" hidden="1" x14ac:dyDescent="0.45">
      <c r="D430" s="464"/>
      <c r="E430" s="464"/>
      <c r="F430" s="465"/>
    </row>
    <row r="431" spans="4:6" s="463" customFormat="1" hidden="1" x14ac:dyDescent="0.45">
      <c r="D431" s="464"/>
      <c r="E431" s="464"/>
      <c r="F431" s="465"/>
    </row>
    <row r="432" spans="4:6" s="463" customFormat="1" hidden="1" x14ac:dyDescent="0.45">
      <c r="D432" s="464"/>
      <c r="E432" s="464"/>
      <c r="F432" s="465"/>
    </row>
    <row r="433" spans="4:6" s="463" customFormat="1" hidden="1" x14ac:dyDescent="0.45">
      <c r="D433" s="464"/>
      <c r="E433" s="464"/>
      <c r="F433" s="465"/>
    </row>
    <row r="434" spans="4:6" s="463" customFormat="1" hidden="1" x14ac:dyDescent="0.45">
      <c r="D434" s="464"/>
      <c r="E434" s="464"/>
      <c r="F434" s="465"/>
    </row>
    <row r="435" spans="4:6" s="463" customFormat="1" hidden="1" x14ac:dyDescent="0.45">
      <c r="D435" s="464"/>
      <c r="E435" s="464"/>
      <c r="F435" s="465"/>
    </row>
    <row r="436" spans="4:6" s="463" customFormat="1" hidden="1" x14ac:dyDescent="0.45">
      <c r="D436" s="464"/>
      <c r="E436" s="464"/>
      <c r="F436" s="465"/>
    </row>
    <row r="437" spans="4:6" s="463" customFormat="1" hidden="1" x14ac:dyDescent="0.45">
      <c r="D437" s="464"/>
      <c r="E437" s="464"/>
      <c r="F437" s="465"/>
    </row>
    <row r="438" spans="4:6" s="463" customFormat="1" hidden="1" x14ac:dyDescent="0.45">
      <c r="D438" s="464"/>
      <c r="E438" s="464"/>
      <c r="F438" s="465"/>
    </row>
    <row r="439" spans="4:6" s="463" customFormat="1" hidden="1" x14ac:dyDescent="0.45">
      <c r="D439" s="464"/>
      <c r="E439" s="464"/>
      <c r="F439" s="465"/>
    </row>
    <row r="440" spans="4:6" s="463" customFormat="1" hidden="1" x14ac:dyDescent="0.45">
      <c r="D440" s="464"/>
      <c r="E440" s="464"/>
      <c r="F440" s="465"/>
    </row>
    <row r="441" spans="4:6" s="463" customFormat="1" hidden="1" x14ac:dyDescent="0.45">
      <c r="D441" s="464"/>
      <c r="E441" s="464"/>
      <c r="F441" s="465"/>
    </row>
    <row r="442" spans="4:6" s="463" customFormat="1" hidden="1" x14ac:dyDescent="0.45">
      <c r="D442" s="464"/>
      <c r="E442" s="464"/>
      <c r="F442" s="465"/>
    </row>
    <row r="443" spans="4:6" s="463" customFormat="1" hidden="1" x14ac:dyDescent="0.45">
      <c r="D443" s="464"/>
      <c r="E443" s="464"/>
      <c r="F443" s="465"/>
    </row>
    <row r="444" spans="4:6" s="463" customFormat="1" hidden="1" x14ac:dyDescent="0.45">
      <c r="D444" s="464"/>
      <c r="E444" s="464"/>
      <c r="F444" s="465"/>
    </row>
    <row r="445" spans="4:6" s="463" customFormat="1" hidden="1" x14ac:dyDescent="0.45">
      <c r="D445" s="464"/>
      <c r="E445" s="464"/>
      <c r="F445" s="465"/>
    </row>
    <row r="446" spans="4:6" s="463" customFormat="1" hidden="1" x14ac:dyDescent="0.45">
      <c r="D446" s="464"/>
      <c r="E446" s="464"/>
      <c r="F446" s="465"/>
    </row>
    <row r="447" spans="4:6" s="463" customFormat="1" hidden="1" x14ac:dyDescent="0.45">
      <c r="D447" s="464"/>
      <c r="E447" s="464"/>
      <c r="F447" s="465"/>
    </row>
    <row r="448" spans="4:6" s="463" customFormat="1" hidden="1" x14ac:dyDescent="0.45">
      <c r="D448" s="464"/>
      <c r="E448" s="464"/>
      <c r="F448" s="465"/>
    </row>
    <row r="449" spans="4:6" s="463" customFormat="1" hidden="1" x14ac:dyDescent="0.45">
      <c r="D449" s="464"/>
      <c r="E449" s="464"/>
      <c r="F449" s="465"/>
    </row>
    <row r="450" spans="4:6" s="463" customFormat="1" hidden="1" x14ac:dyDescent="0.45">
      <c r="D450" s="464"/>
      <c r="E450" s="464"/>
      <c r="F450" s="465"/>
    </row>
    <row r="451" spans="4:6" s="463" customFormat="1" hidden="1" x14ac:dyDescent="0.45">
      <c r="D451" s="464"/>
      <c r="E451" s="464"/>
      <c r="F451" s="465"/>
    </row>
    <row r="452" spans="4:6" s="463" customFormat="1" hidden="1" x14ac:dyDescent="0.45">
      <c r="D452" s="464"/>
      <c r="E452" s="464"/>
      <c r="F452" s="465"/>
    </row>
    <row r="453" spans="4:6" s="463" customFormat="1" hidden="1" x14ac:dyDescent="0.45">
      <c r="D453" s="464"/>
      <c r="E453" s="464"/>
      <c r="F453" s="465"/>
    </row>
    <row r="454" spans="4:6" s="463" customFormat="1" hidden="1" x14ac:dyDescent="0.45">
      <c r="D454" s="464"/>
      <c r="E454" s="464"/>
      <c r="F454" s="465"/>
    </row>
    <row r="455" spans="4:6" s="463" customFormat="1" hidden="1" x14ac:dyDescent="0.45">
      <c r="D455" s="464"/>
      <c r="E455" s="464"/>
      <c r="F455" s="465"/>
    </row>
    <row r="456" spans="4:6" s="463" customFormat="1" hidden="1" x14ac:dyDescent="0.45">
      <c r="D456" s="464"/>
      <c r="E456" s="464"/>
      <c r="F456" s="465"/>
    </row>
    <row r="457" spans="4:6" s="463" customFormat="1" hidden="1" x14ac:dyDescent="0.45">
      <c r="D457" s="464"/>
      <c r="E457" s="464"/>
      <c r="F457" s="465"/>
    </row>
    <row r="458" spans="4:6" s="463" customFormat="1" hidden="1" x14ac:dyDescent="0.45">
      <c r="D458" s="464"/>
      <c r="E458" s="464"/>
      <c r="F458" s="465"/>
    </row>
    <row r="459" spans="4:6" s="463" customFormat="1" hidden="1" x14ac:dyDescent="0.45">
      <c r="D459" s="464"/>
      <c r="E459" s="464"/>
      <c r="F459" s="465"/>
    </row>
    <row r="460" spans="4:6" s="463" customFormat="1" hidden="1" x14ac:dyDescent="0.45">
      <c r="D460" s="464"/>
      <c r="E460" s="464"/>
      <c r="F460" s="465"/>
    </row>
    <row r="461" spans="4:6" s="463" customFormat="1" hidden="1" x14ac:dyDescent="0.45">
      <c r="D461" s="464"/>
      <c r="E461" s="464"/>
      <c r="F461" s="465"/>
    </row>
    <row r="462" spans="4:6" s="463" customFormat="1" hidden="1" x14ac:dyDescent="0.45">
      <c r="D462" s="464"/>
      <c r="E462" s="464"/>
      <c r="F462" s="465"/>
    </row>
    <row r="463" spans="4:6" s="463" customFormat="1" hidden="1" x14ac:dyDescent="0.45">
      <c r="D463" s="464"/>
      <c r="E463" s="464"/>
      <c r="F463" s="465"/>
    </row>
    <row r="464" spans="4:6" s="463" customFormat="1" hidden="1" x14ac:dyDescent="0.45">
      <c r="D464" s="464"/>
      <c r="E464" s="464"/>
      <c r="F464" s="465"/>
    </row>
    <row r="465" spans="4:6" s="463" customFormat="1" hidden="1" x14ac:dyDescent="0.45">
      <c r="D465" s="464"/>
      <c r="E465" s="464"/>
      <c r="F465" s="465"/>
    </row>
    <row r="466" spans="4:6" s="463" customFormat="1" hidden="1" x14ac:dyDescent="0.45">
      <c r="D466" s="464"/>
      <c r="E466" s="464"/>
      <c r="F466" s="465"/>
    </row>
    <row r="467" spans="4:6" s="463" customFormat="1" hidden="1" x14ac:dyDescent="0.45">
      <c r="D467" s="464"/>
      <c r="E467" s="464"/>
      <c r="F467" s="465"/>
    </row>
    <row r="468" spans="4:6" s="463" customFormat="1" hidden="1" x14ac:dyDescent="0.45">
      <c r="D468" s="464"/>
      <c r="E468" s="464"/>
      <c r="F468" s="465"/>
    </row>
    <row r="469" spans="4:6" s="463" customFormat="1" hidden="1" x14ac:dyDescent="0.45">
      <c r="D469" s="464"/>
      <c r="E469" s="464"/>
      <c r="F469" s="465"/>
    </row>
    <row r="470" spans="4:6" s="463" customFormat="1" hidden="1" x14ac:dyDescent="0.45">
      <c r="D470" s="464"/>
      <c r="E470" s="464"/>
      <c r="F470" s="465"/>
    </row>
    <row r="471" spans="4:6" s="463" customFormat="1" hidden="1" x14ac:dyDescent="0.45">
      <c r="D471" s="464"/>
      <c r="E471" s="464"/>
      <c r="F471" s="465"/>
    </row>
    <row r="472" spans="4:6" s="463" customFormat="1" hidden="1" x14ac:dyDescent="0.45">
      <c r="D472" s="464"/>
      <c r="E472" s="464"/>
      <c r="F472" s="465"/>
    </row>
    <row r="473" spans="4:6" s="463" customFormat="1" hidden="1" x14ac:dyDescent="0.45">
      <c r="D473" s="464"/>
      <c r="E473" s="464"/>
      <c r="F473" s="465"/>
    </row>
    <row r="474" spans="4:6" s="463" customFormat="1" hidden="1" x14ac:dyDescent="0.45">
      <c r="D474" s="464"/>
      <c r="E474" s="464"/>
      <c r="F474" s="465"/>
    </row>
    <row r="475" spans="4:6" s="463" customFormat="1" hidden="1" x14ac:dyDescent="0.45">
      <c r="D475" s="464"/>
      <c r="E475" s="464"/>
      <c r="F475" s="465"/>
    </row>
    <row r="476" spans="4:6" s="463" customFormat="1" hidden="1" x14ac:dyDescent="0.45">
      <c r="D476" s="464"/>
      <c r="E476" s="464"/>
      <c r="F476" s="465"/>
    </row>
    <row r="477" spans="4:6" s="463" customFormat="1" hidden="1" x14ac:dyDescent="0.45">
      <c r="D477" s="464"/>
      <c r="E477" s="464"/>
      <c r="F477" s="465"/>
    </row>
    <row r="478" spans="4:6" s="463" customFormat="1" hidden="1" x14ac:dyDescent="0.45">
      <c r="D478" s="464"/>
      <c r="E478" s="464"/>
      <c r="F478" s="465"/>
    </row>
    <row r="479" spans="4:6" s="463" customFormat="1" hidden="1" x14ac:dyDescent="0.45">
      <c r="D479" s="464"/>
      <c r="E479" s="464"/>
      <c r="F479" s="465"/>
    </row>
    <row r="480" spans="4:6" s="463" customFormat="1" hidden="1" x14ac:dyDescent="0.45">
      <c r="D480" s="464"/>
      <c r="E480" s="464"/>
      <c r="F480" s="465"/>
    </row>
    <row r="481" spans="4:6" s="463" customFormat="1" hidden="1" x14ac:dyDescent="0.45">
      <c r="D481" s="464"/>
      <c r="E481" s="464"/>
      <c r="F481" s="465"/>
    </row>
    <row r="482" spans="4:6" s="463" customFormat="1" hidden="1" x14ac:dyDescent="0.45">
      <c r="D482" s="464"/>
      <c r="E482" s="464"/>
      <c r="F482" s="465"/>
    </row>
    <row r="483" spans="4:6" s="463" customFormat="1" hidden="1" x14ac:dyDescent="0.45">
      <c r="D483" s="464"/>
      <c r="E483" s="464"/>
      <c r="F483" s="465"/>
    </row>
    <row r="484" spans="4:6" s="463" customFormat="1" hidden="1" x14ac:dyDescent="0.45">
      <c r="D484" s="464"/>
      <c r="E484" s="464"/>
      <c r="F484" s="465"/>
    </row>
    <row r="485" spans="4:6" s="463" customFormat="1" hidden="1" x14ac:dyDescent="0.45">
      <c r="D485" s="464"/>
      <c r="E485" s="464"/>
      <c r="F485" s="465"/>
    </row>
    <row r="486" spans="4:6" s="463" customFormat="1" hidden="1" x14ac:dyDescent="0.45">
      <c r="D486" s="464"/>
      <c r="E486" s="464"/>
      <c r="F486" s="465"/>
    </row>
    <row r="487" spans="4:6" s="463" customFormat="1" hidden="1" x14ac:dyDescent="0.45">
      <c r="D487" s="464"/>
      <c r="E487" s="464"/>
      <c r="F487" s="465"/>
    </row>
    <row r="488" spans="4:6" s="463" customFormat="1" hidden="1" x14ac:dyDescent="0.45">
      <c r="D488" s="464"/>
      <c r="E488" s="464"/>
      <c r="F488" s="465"/>
    </row>
    <row r="489" spans="4:6" s="463" customFormat="1" hidden="1" x14ac:dyDescent="0.45">
      <c r="D489" s="464"/>
      <c r="E489" s="464"/>
      <c r="F489" s="465"/>
    </row>
    <row r="490" spans="4:6" s="463" customFormat="1" hidden="1" x14ac:dyDescent="0.45">
      <c r="D490" s="464"/>
      <c r="E490" s="464"/>
      <c r="F490" s="465"/>
    </row>
    <row r="491" spans="4:6" s="463" customFormat="1" hidden="1" x14ac:dyDescent="0.45">
      <c r="D491" s="464"/>
      <c r="E491" s="464"/>
      <c r="F491" s="465"/>
    </row>
    <row r="492" spans="4:6" s="463" customFormat="1" hidden="1" x14ac:dyDescent="0.45">
      <c r="D492" s="464"/>
      <c r="E492" s="464"/>
      <c r="F492" s="465"/>
    </row>
    <row r="493" spans="4:6" s="463" customFormat="1" hidden="1" x14ac:dyDescent="0.45">
      <c r="D493" s="464"/>
      <c r="E493" s="464"/>
      <c r="F493" s="465"/>
    </row>
    <row r="494" spans="4:6" s="463" customFormat="1" hidden="1" x14ac:dyDescent="0.45">
      <c r="D494" s="464"/>
      <c r="E494" s="464"/>
      <c r="F494" s="465"/>
    </row>
    <row r="495" spans="4:6" s="463" customFormat="1" hidden="1" x14ac:dyDescent="0.45">
      <c r="D495" s="464"/>
      <c r="E495" s="464"/>
      <c r="F495" s="465"/>
    </row>
    <row r="496" spans="4:6" s="463" customFormat="1" hidden="1" x14ac:dyDescent="0.45">
      <c r="D496" s="464"/>
      <c r="E496" s="464"/>
      <c r="F496" s="465"/>
    </row>
    <row r="497" spans="4:6" s="463" customFormat="1" hidden="1" x14ac:dyDescent="0.45">
      <c r="D497" s="464"/>
      <c r="E497" s="464"/>
      <c r="F497" s="465"/>
    </row>
    <row r="498" spans="4:6" s="463" customFormat="1" hidden="1" x14ac:dyDescent="0.45">
      <c r="D498" s="464"/>
      <c r="E498" s="464"/>
      <c r="F498" s="465"/>
    </row>
    <row r="499" spans="4:6" s="463" customFormat="1" hidden="1" x14ac:dyDescent="0.45">
      <c r="D499" s="464"/>
      <c r="E499" s="464"/>
      <c r="F499" s="465"/>
    </row>
    <row r="500" spans="4:6" s="463" customFormat="1" hidden="1" x14ac:dyDescent="0.45">
      <c r="D500" s="464"/>
      <c r="E500" s="464"/>
      <c r="F500" s="465"/>
    </row>
    <row r="501" spans="4:6" s="463" customFormat="1" hidden="1" x14ac:dyDescent="0.45">
      <c r="D501" s="464"/>
      <c r="E501" s="464"/>
      <c r="F501" s="465"/>
    </row>
    <row r="502" spans="4:6" s="463" customFormat="1" hidden="1" x14ac:dyDescent="0.45">
      <c r="D502" s="464"/>
      <c r="E502" s="464"/>
      <c r="F502" s="465"/>
    </row>
    <row r="503" spans="4:6" s="463" customFormat="1" hidden="1" x14ac:dyDescent="0.45">
      <c r="D503" s="464"/>
      <c r="E503" s="464"/>
      <c r="F503" s="465"/>
    </row>
    <row r="504" spans="4:6" s="463" customFormat="1" hidden="1" x14ac:dyDescent="0.45">
      <c r="D504" s="464"/>
      <c r="E504" s="464"/>
      <c r="F504" s="465"/>
    </row>
    <row r="505" spans="4:6" s="463" customFormat="1" hidden="1" x14ac:dyDescent="0.45">
      <c r="D505" s="464"/>
      <c r="E505" s="464"/>
      <c r="F505" s="465"/>
    </row>
    <row r="506" spans="4:6" s="463" customFormat="1" hidden="1" x14ac:dyDescent="0.45">
      <c r="D506" s="464"/>
      <c r="E506" s="464"/>
      <c r="F506" s="465"/>
    </row>
    <row r="507" spans="4:6" s="463" customFormat="1" hidden="1" x14ac:dyDescent="0.45">
      <c r="D507" s="464"/>
      <c r="E507" s="464"/>
      <c r="F507" s="465"/>
    </row>
    <row r="508" spans="4:6" s="463" customFormat="1" hidden="1" x14ac:dyDescent="0.45">
      <c r="D508" s="464"/>
      <c r="E508" s="464"/>
      <c r="F508" s="465"/>
    </row>
    <row r="509" spans="4:6" s="463" customFormat="1" hidden="1" x14ac:dyDescent="0.45">
      <c r="D509" s="464"/>
      <c r="E509" s="464"/>
      <c r="F509" s="465"/>
    </row>
    <row r="510" spans="4:6" s="463" customFormat="1" hidden="1" x14ac:dyDescent="0.45">
      <c r="D510" s="464"/>
      <c r="E510" s="464"/>
      <c r="F510" s="465"/>
    </row>
    <row r="511" spans="4:6" s="463" customFormat="1" hidden="1" x14ac:dyDescent="0.45">
      <c r="D511" s="464"/>
      <c r="E511" s="464"/>
      <c r="F511" s="465"/>
    </row>
    <row r="512" spans="4:6" s="463" customFormat="1" hidden="1" x14ac:dyDescent="0.45">
      <c r="D512" s="464"/>
      <c r="E512" s="464"/>
      <c r="F512" s="465"/>
    </row>
    <row r="513" spans="4:6" s="463" customFormat="1" hidden="1" x14ac:dyDescent="0.45">
      <c r="D513" s="464"/>
      <c r="E513" s="464"/>
      <c r="F513" s="465"/>
    </row>
    <row r="514" spans="4:6" s="463" customFormat="1" hidden="1" x14ac:dyDescent="0.45">
      <c r="D514" s="464"/>
      <c r="E514" s="464"/>
      <c r="F514" s="465"/>
    </row>
    <row r="515" spans="4:6" s="463" customFormat="1" hidden="1" x14ac:dyDescent="0.45">
      <c r="D515" s="464"/>
      <c r="E515" s="464"/>
      <c r="F515" s="465"/>
    </row>
    <row r="516" spans="4:6" s="463" customFormat="1" hidden="1" x14ac:dyDescent="0.45">
      <c r="D516" s="464"/>
      <c r="E516" s="464"/>
      <c r="F516" s="465"/>
    </row>
    <row r="517" spans="4:6" s="463" customFormat="1" hidden="1" x14ac:dyDescent="0.45">
      <c r="D517" s="464"/>
      <c r="E517" s="464"/>
      <c r="F517" s="465"/>
    </row>
    <row r="518" spans="4:6" s="463" customFormat="1" hidden="1" x14ac:dyDescent="0.45">
      <c r="D518" s="464"/>
      <c r="E518" s="464"/>
      <c r="F518" s="465"/>
    </row>
    <row r="519" spans="4:6" s="463" customFormat="1" hidden="1" x14ac:dyDescent="0.45">
      <c r="D519" s="464"/>
      <c r="E519" s="464"/>
      <c r="F519" s="465"/>
    </row>
    <row r="520" spans="4:6" s="463" customFormat="1" hidden="1" x14ac:dyDescent="0.45">
      <c r="D520" s="464"/>
      <c r="E520" s="464"/>
      <c r="F520" s="465"/>
    </row>
    <row r="521" spans="4:6" s="463" customFormat="1" hidden="1" x14ac:dyDescent="0.45">
      <c r="D521" s="464"/>
      <c r="E521" s="464"/>
      <c r="F521" s="465"/>
    </row>
    <row r="522" spans="4:6" s="463" customFormat="1" hidden="1" x14ac:dyDescent="0.45">
      <c r="D522" s="464"/>
      <c r="E522" s="464"/>
      <c r="F522" s="465"/>
    </row>
    <row r="523" spans="4:6" s="463" customFormat="1" hidden="1" x14ac:dyDescent="0.45">
      <c r="D523" s="464"/>
      <c r="E523" s="464"/>
      <c r="F523" s="465"/>
    </row>
    <row r="524" spans="4:6" s="463" customFormat="1" hidden="1" x14ac:dyDescent="0.45">
      <c r="D524" s="464"/>
      <c r="E524" s="464"/>
      <c r="F524" s="465"/>
    </row>
    <row r="525" spans="4:6" s="463" customFormat="1" hidden="1" x14ac:dyDescent="0.45">
      <c r="D525" s="464"/>
      <c r="E525" s="464"/>
      <c r="F525" s="465"/>
    </row>
    <row r="526" spans="4:6" s="463" customFormat="1" hidden="1" x14ac:dyDescent="0.45">
      <c r="D526" s="464"/>
      <c r="E526" s="464"/>
      <c r="F526" s="465"/>
    </row>
    <row r="527" spans="4:6" s="463" customFormat="1" hidden="1" x14ac:dyDescent="0.45">
      <c r="D527" s="464"/>
      <c r="E527" s="464"/>
      <c r="F527" s="465"/>
    </row>
    <row r="528" spans="4:6" s="463" customFormat="1" hidden="1" x14ac:dyDescent="0.45">
      <c r="D528" s="464"/>
      <c r="E528" s="464"/>
      <c r="F528" s="465"/>
    </row>
    <row r="529" spans="4:6" s="463" customFormat="1" hidden="1" x14ac:dyDescent="0.45">
      <c r="D529" s="464"/>
      <c r="E529" s="464"/>
      <c r="F529" s="465"/>
    </row>
    <row r="530" spans="4:6" s="463" customFormat="1" hidden="1" x14ac:dyDescent="0.45">
      <c r="D530" s="464"/>
      <c r="E530" s="464"/>
      <c r="F530" s="465"/>
    </row>
    <row r="531" spans="4:6" s="463" customFormat="1" hidden="1" x14ac:dyDescent="0.45">
      <c r="D531" s="464"/>
      <c r="E531" s="464"/>
      <c r="F531" s="465"/>
    </row>
    <row r="532" spans="4:6" s="463" customFormat="1" hidden="1" x14ac:dyDescent="0.45">
      <c r="D532" s="464"/>
      <c r="E532" s="464"/>
      <c r="F532" s="465"/>
    </row>
    <row r="533" spans="4:6" s="463" customFormat="1" hidden="1" x14ac:dyDescent="0.45">
      <c r="D533" s="464"/>
      <c r="E533" s="464"/>
      <c r="F533" s="465"/>
    </row>
    <row r="534" spans="4:6" s="463" customFormat="1" hidden="1" x14ac:dyDescent="0.45">
      <c r="D534" s="464"/>
      <c r="E534" s="464"/>
      <c r="F534" s="465"/>
    </row>
    <row r="535" spans="4:6" s="463" customFormat="1" hidden="1" x14ac:dyDescent="0.45">
      <c r="D535" s="464"/>
      <c r="E535" s="464"/>
      <c r="F535" s="465"/>
    </row>
    <row r="536" spans="4:6" s="463" customFormat="1" hidden="1" x14ac:dyDescent="0.45">
      <c r="D536" s="464"/>
      <c r="E536" s="464"/>
      <c r="F536" s="465"/>
    </row>
    <row r="537" spans="4:6" s="463" customFormat="1" hidden="1" x14ac:dyDescent="0.45">
      <c r="D537" s="464"/>
      <c r="E537" s="464"/>
      <c r="F537" s="465"/>
    </row>
    <row r="538" spans="4:6" s="463" customFormat="1" hidden="1" x14ac:dyDescent="0.45">
      <c r="D538" s="464"/>
      <c r="E538" s="464"/>
      <c r="F538" s="465"/>
    </row>
    <row r="539" spans="4:6" s="463" customFormat="1" hidden="1" x14ac:dyDescent="0.45">
      <c r="D539" s="464"/>
      <c r="E539" s="464"/>
      <c r="F539" s="465"/>
    </row>
    <row r="540" spans="4:6" s="463" customFormat="1" hidden="1" x14ac:dyDescent="0.45">
      <c r="D540" s="464"/>
      <c r="E540" s="464"/>
      <c r="F540" s="465"/>
    </row>
    <row r="541" spans="4:6" s="463" customFormat="1" hidden="1" x14ac:dyDescent="0.45">
      <c r="D541" s="464"/>
      <c r="E541" s="464"/>
      <c r="F541" s="465"/>
    </row>
    <row r="542" spans="4:6" s="463" customFormat="1" hidden="1" x14ac:dyDescent="0.45">
      <c r="D542" s="464"/>
      <c r="E542" s="464"/>
      <c r="F542" s="465"/>
    </row>
    <row r="543" spans="4:6" s="463" customFormat="1" hidden="1" x14ac:dyDescent="0.45">
      <c r="D543" s="464"/>
      <c r="E543" s="464"/>
      <c r="F543" s="465"/>
    </row>
    <row r="544" spans="4:6" s="463" customFormat="1" hidden="1" x14ac:dyDescent="0.45">
      <c r="D544" s="464"/>
      <c r="E544" s="464"/>
      <c r="F544" s="465"/>
    </row>
    <row r="545" spans="4:6" s="463" customFormat="1" hidden="1" x14ac:dyDescent="0.45">
      <c r="D545" s="464"/>
      <c r="E545" s="464"/>
      <c r="F545" s="465"/>
    </row>
    <row r="546" spans="4:6" s="463" customFormat="1" hidden="1" x14ac:dyDescent="0.45">
      <c r="D546" s="464"/>
      <c r="E546" s="464"/>
      <c r="F546" s="465"/>
    </row>
    <row r="547" spans="4:6" s="463" customFormat="1" hidden="1" x14ac:dyDescent="0.45">
      <c r="D547" s="464"/>
      <c r="E547" s="464"/>
      <c r="F547" s="465"/>
    </row>
    <row r="548" spans="4:6" s="463" customFormat="1" hidden="1" x14ac:dyDescent="0.45">
      <c r="D548" s="464"/>
      <c r="E548" s="464"/>
      <c r="F548" s="465"/>
    </row>
    <row r="549" spans="4:6" s="463" customFormat="1" hidden="1" x14ac:dyDescent="0.45">
      <c r="D549" s="464"/>
      <c r="E549" s="464"/>
      <c r="F549" s="465"/>
    </row>
    <row r="550" spans="4:6" s="463" customFormat="1" hidden="1" x14ac:dyDescent="0.45">
      <c r="D550" s="464"/>
      <c r="E550" s="464"/>
      <c r="F550" s="465"/>
    </row>
    <row r="551" spans="4:6" s="463" customFormat="1" hidden="1" x14ac:dyDescent="0.45">
      <c r="D551" s="464"/>
      <c r="E551" s="464"/>
      <c r="F551" s="465"/>
    </row>
    <row r="552" spans="4:6" s="463" customFormat="1" hidden="1" x14ac:dyDescent="0.45">
      <c r="D552" s="464"/>
      <c r="E552" s="464"/>
      <c r="F552" s="465"/>
    </row>
    <row r="553" spans="4:6" s="463" customFormat="1" hidden="1" x14ac:dyDescent="0.45">
      <c r="D553" s="464"/>
      <c r="E553" s="464"/>
      <c r="F553" s="465"/>
    </row>
    <row r="554" spans="4:6" s="463" customFormat="1" hidden="1" x14ac:dyDescent="0.45">
      <c r="D554" s="464"/>
      <c r="E554" s="464"/>
      <c r="F554" s="465"/>
    </row>
    <row r="555" spans="4:6" s="463" customFormat="1" hidden="1" x14ac:dyDescent="0.45">
      <c r="D555" s="464"/>
      <c r="E555" s="464"/>
      <c r="F555" s="465"/>
    </row>
    <row r="556" spans="4:6" s="463" customFormat="1" hidden="1" x14ac:dyDescent="0.45">
      <c r="D556" s="464"/>
      <c r="E556" s="464"/>
      <c r="F556" s="465"/>
    </row>
    <row r="557" spans="4:6" s="463" customFormat="1" hidden="1" x14ac:dyDescent="0.45">
      <c r="D557" s="464"/>
      <c r="E557" s="464"/>
      <c r="F557" s="465"/>
    </row>
    <row r="558" spans="4:6" s="463" customFormat="1" hidden="1" x14ac:dyDescent="0.45">
      <c r="D558" s="464"/>
      <c r="E558" s="464"/>
      <c r="F558" s="465"/>
    </row>
    <row r="559" spans="4:6" s="463" customFormat="1" hidden="1" x14ac:dyDescent="0.45">
      <c r="D559" s="464"/>
      <c r="E559" s="464"/>
      <c r="F559" s="465"/>
    </row>
    <row r="560" spans="4:6" s="463" customFormat="1" hidden="1" x14ac:dyDescent="0.45">
      <c r="D560" s="464"/>
      <c r="E560" s="464"/>
      <c r="F560" s="465"/>
    </row>
    <row r="561" spans="4:6" s="463" customFormat="1" hidden="1" x14ac:dyDescent="0.45">
      <c r="D561" s="464"/>
      <c r="E561" s="464"/>
      <c r="F561" s="465"/>
    </row>
    <row r="562" spans="4:6" s="463" customFormat="1" hidden="1" x14ac:dyDescent="0.45">
      <c r="D562" s="464"/>
      <c r="E562" s="464"/>
      <c r="F562" s="465"/>
    </row>
    <row r="563" spans="4:6" s="463" customFormat="1" hidden="1" x14ac:dyDescent="0.45">
      <c r="D563" s="464"/>
      <c r="E563" s="464"/>
      <c r="F563" s="465"/>
    </row>
    <row r="564" spans="4:6" s="463" customFormat="1" hidden="1" x14ac:dyDescent="0.45">
      <c r="D564" s="464"/>
      <c r="E564" s="464"/>
      <c r="F564" s="465"/>
    </row>
    <row r="565" spans="4:6" s="463" customFormat="1" hidden="1" x14ac:dyDescent="0.45">
      <c r="D565" s="464"/>
      <c r="E565" s="464"/>
      <c r="F565" s="465"/>
    </row>
    <row r="566" spans="4:6" s="463" customFormat="1" hidden="1" x14ac:dyDescent="0.45">
      <c r="D566" s="464"/>
      <c r="E566" s="464"/>
      <c r="F566" s="465"/>
    </row>
    <row r="567" spans="4:6" s="463" customFormat="1" hidden="1" x14ac:dyDescent="0.45">
      <c r="D567" s="464"/>
      <c r="E567" s="464"/>
      <c r="F567" s="465"/>
    </row>
    <row r="568" spans="4:6" s="463" customFormat="1" hidden="1" x14ac:dyDescent="0.45">
      <c r="D568" s="464"/>
      <c r="E568" s="464"/>
      <c r="F568" s="465"/>
    </row>
    <row r="569" spans="4:6" s="463" customFormat="1" hidden="1" x14ac:dyDescent="0.45">
      <c r="D569" s="464"/>
      <c r="E569" s="464"/>
      <c r="F569" s="465"/>
    </row>
    <row r="570" spans="4:6" s="463" customFormat="1" hidden="1" x14ac:dyDescent="0.45">
      <c r="D570" s="464"/>
      <c r="E570" s="464"/>
      <c r="F570" s="465"/>
    </row>
    <row r="571" spans="4:6" s="463" customFormat="1" hidden="1" x14ac:dyDescent="0.45">
      <c r="D571" s="464"/>
      <c r="E571" s="464"/>
      <c r="F571" s="465"/>
    </row>
    <row r="572" spans="4:6" s="463" customFormat="1" hidden="1" x14ac:dyDescent="0.45">
      <c r="D572" s="464"/>
      <c r="E572" s="464"/>
      <c r="F572" s="465"/>
    </row>
    <row r="573" spans="4:6" s="463" customFormat="1" hidden="1" x14ac:dyDescent="0.45">
      <c r="D573" s="464"/>
      <c r="E573" s="464"/>
      <c r="F573" s="465"/>
    </row>
    <row r="574" spans="4:6" s="463" customFormat="1" hidden="1" x14ac:dyDescent="0.45">
      <c r="D574" s="464"/>
      <c r="E574" s="464"/>
      <c r="F574" s="465"/>
    </row>
    <row r="575" spans="4:6" s="463" customFormat="1" hidden="1" x14ac:dyDescent="0.45">
      <c r="D575" s="464"/>
      <c r="E575" s="464"/>
      <c r="F575" s="465"/>
    </row>
    <row r="576" spans="4:6" s="463" customFormat="1" hidden="1" x14ac:dyDescent="0.45">
      <c r="D576" s="464"/>
      <c r="E576" s="464"/>
      <c r="F576" s="465"/>
    </row>
    <row r="577" spans="4:6" s="463" customFormat="1" hidden="1" x14ac:dyDescent="0.45">
      <c r="D577" s="464"/>
      <c r="E577" s="464"/>
      <c r="F577" s="465"/>
    </row>
    <row r="578" spans="4:6" s="463" customFormat="1" hidden="1" x14ac:dyDescent="0.45">
      <c r="D578" s="464"/>
      <c r="E578" s="464"/>
      <c r="F578" s="465"/>
    </row>
    <row r="579" spans="4:6" s="463" customFormat="1" hidden="1" x14ac:dyDescent="0.45">
      <c r="D579" s="464"/>
      <c r="E579" s="464"/>
      <c r="F579" s="465"/>
    </row>
    <row r="580" spans="4:6" s="463" customFormat="1" hidden="1" x14ac:dyDescent="0.45">
      <c r="D580" s="464"/>
      <c r="E580" s="464"/>
      <c r="F580" s="465"/>
    </row>
    <row r="581" spans="4:6" s="463" customFormat="1" hidden="1" x14ac:dyDescent="0.45">
      <c r="D581" s="464"/>
      <c r="E581" s="464"/>
      <c r="F581" s="465"/>
    </row>
    <row r="582" spans="4:6" s="463" customFormat="1" hidden="1" x14ac:dyDescent="0.45">
      <c r="D582" s="464"/>
      <c r="E582" s="464"/>
      <c r="F582" s="465"/>
    </row>
    <row r="583" spans="4:6" s="463" customFormat="1" hidden="1" x14ac:dyDescent="0.45">
      <c r="D583" s="464"/>
      <c r="E583" s="464"/>
      <c r="F583" s="465"/>
    </row>
    <row r="584" spans="4:6" s="463" customFormat="1" hidden="1" x14ac:dyDescent="0.45">
      <c r="D584" s="464"/>
      <c r="E584" s="464"/>
      <c r="F584" s="465"/>
    </row>
    <row r="585" spans="4:6" s="463" customFormat="1" hidden="1" x14ac:dyDescent="0.45">
      <c r="D585" s="464"/>
      <c r="E585" s="464"/>
      <c r="F585" s="465"/>
    </row>
    <row r="586" spans="4:6" s="463" customFormat="1" hidden="1" x14ac:dyDescent="0.45">
      <c r="D586" s="464"/>
      <c r="E586" s="464"/>
      <c r="F586" s="465"/>
    </row>
    <row r="587" spans="4:6" s="463" customFormat="1" hidden="1" x14ac:dyDescent="0.45">
      <c r="D587" s="464"/>
      <c r="E587" s="464"/>
      <c r="F587" s="465"/>
    </row>
    <row r="588" spans="4:6" s="463" customFormat="1" hidden="1" x14ac:dyDescent="0.45">
      <c r="D588" s="464"/>
      <c r="E588" s="464"/>
      <c r="F588" s="465"/>
    </row>
    <row r="589" spans="4:6" s="463" customFormat="1" hidden="1" x14ac:dyDescent="0.45">
      <c r="D589" s="464"/>
      <c r="E589" s="464"/>
      <c r="F589" s="465"/>
    </row>
    <row r="590" spans="4:6" s="463" customFormat="1" hidden="1" x14ac:dyDescent="0.45">
      <c r="D590" s="464"/>
      <c r="E590" s="464"/>
      <c r="F590" s="465"/>
    </row>
    <row r="591" spans="4:6" s="463" customFormat="1" hidden="1" x14ac:dyDescent="0.45">
      <c r="D591" s="464"/>
      <c r="E591" s="464"/>
      <c r="F591" s="465"/>
    </row>
    <row r="592" spans="4:6" s="463" customFormat="1" hidden="1" x14ac:dyDescent="0.45">
      <c r="D592" s="464"/>
      <c r="E592" s="464"/>
      <c r="F592" s="465"/>
    </row>
    <row r="593" spans="4:6" s="463" customFormat="1" hidden="1" x14ac:dyDescent="0.45">
      <c r="D593" s="464"/>
      <c r="E593" s="464"/>
      <c r="F593" s="465"/>
    </row>
    <row r="594" spans="4:6" s="463" customFormat="1" hidden="1" x14ac:dyDescent="0.45">
      <c r="D594" s="464"/>
      <c r="E594" s="464"/>
      <c r="F594" s="465"/>
    </row>
    <row r="595" spans="4:6" s="463" customFormat="1" hidden="1" x14ac:dyDescent="0.45">
      <c r="D595" s="464"/>
      <c r="E595" s="464"/>
      <c r="F595" s="465"/>
    </row>
    <row r="596" spans="4:6" s="463" customFormat="1" hidden="1" x14ac:dyDescent="0.45">
      <c r="D596" s="464"/>
      <c r="E596" s="464"/>
      <c r="F596" s="465"/>
    </row>
    <row r="597" spans="4:6" s="463" customFormat="1" hidden="1" x14ac:dyDescent="0.45">
      <c r="D597" s="464"/>
      <c r="E597" s="464"/>
      <c r="F597" s="465"/>
    </row>
    <row r="598" spans="4:6" s="463" customFormat="1" hidden="1" x14ac:dyDescent="0.45">
      <c r="D598" s="464"/>
      <c r="E598" s="464"/>
      <c r="F598" s="465"/>
    </row>
    <row r="599" spans="4:6" s="463" customFormat="1" hidden="1" x14ac:dyDescent="0.45">
      <c r="D599" s="464"/>
      <c r="E599" s="464"/>
      <c r="F599" s="465"/>
    </row>
    <row r="600" spans="4:6" s="463" customFormat="1" hidden="1" x14ac:dyDescent="0.45">
      <c r="D600" s="464"/>
      <c r="E600" s="464"/>
      <c r="F600" s="465"/>
    </row>
    <row r="601" spans="4:6" s="463" customFormat="1" hidden="1" x14ac:dyDescent="0.45">
      <c r="D601" s="464"/>
      <c r="E601" s="464"/>
      <c r="F601" s="465"/>
    </row>
    <row r="602" spans="4:6" s="463" customFormat="1" hidden="1" x14ac:dyDescent="0.45">
      <c r="D602" s="464"/>
      <c r="E602" s="464"/>
      <c r="F602" s="465"/>
    </row>
    <row r="603" spans="4:6" s="463" customFormat="1" hidden="1" x14ac:dyDescent="0.45">
      <c r="D603" s="464"/>
      <c r="E603" s="464"/>
      <c r="F603" s="465"/>
    </row>
    <row r="604" spans="4:6" s="463" customFormat="1" hidden="1" x14ac:dyDescent="0.45">
      <c r="D604" s="464"/>
      <c r="E604" s="464"/>
      <c r="F604" s="465"/>
    </row>
    <row r="605" spans="4:6" s="463" customFormat="1" hidden="1" x14ac:dyDescent="0.45">
      <c r="D605" s="464"/>
      <c r="E605" s="464"/>
      <c r="F605" s="465"/>
    </row>
    <row r="606" spans="4:6" s="463" customFormat="1" hidden="1" x14ac:dyDescent="0.45">
      <c r="D606" s="464"/>
      <c r="E606" s="464"/>
      <c r="F606" s="465"/>
    </row>
    <row r="607" spans="4:6" s="463" customFormat="1" hidden="1" x14ac:dyDescent="0.45">
      <c r="D607" s="464"/>
      <c r="E607" s="464"/>
      <c r="F607" s="465"/>
    </row>
    <row r="608" spans="4:6" s="463" customFormat="1" hidden="1" x14ac:dyDescent="0.45">
      <c r="D608" s="464"/>
      <c r="E608" s="464"/>
      <c r="F608" s="465"/>
    </row>
    <row r="609" spans="4:6" s="463" customFormat="1" hidden="1" x14ac:dyDescent="0.45">
      <c r="D609" s="464"/>
      <c r="E609" s="464"/>
      <c r="F609" s="465"/>
    </row>
    <row r="610" spans="4:6" s="463" customFormat="1" hidden="1" x14ac:dyDescent="0.45">
      <c r="D610" s="464"/>
      <c r="E610" s="464"/>
      <c r="F610" s="465"/>
    </row>
    <row r="611" spans="4:6" s="463" customFormat="1" hidden="1" x14ac:dyDescent="0.45">
      <c r="D611" s="464"/>
      <c r="E611" s="464"/>
      <c r="F611" s="465"/>
    </row>
    <row r="612" spans="4:6" s="463" customFormat="1" hidden="1" x14ac:dyDescent="0.45">
      <c r="D612" s="464"/>
      <c r="E612" s="464"/>
      <c r="F612" s="465"/>
    </row>
    <row r="613" spans="4:6" s="463" customFormat="1" hidden="1" x14ac:dyDescent="0.45">
      <c r="D613" s="464"/>
      <c r="E613" s="464"/>
      <c r="F613" s="465"/>
    </row>
    <row r="614" spans="4:6" s="463" customFormat="1" hidden="1" x14ac:dyDescent="0.45">
      <c r="D614" s="464"/>
      <c r="E614" s="464"/>
      <c r="F614" s="465"/>
    </row>
    <row r="615" spans="4:6" s="463" customFormat="1" hidden="1" x14ac:dyDescent="0.45">
      <c r="D615" s="464"/>
      <c r="E615" s="464"/>
      <c r="F615" s="465"/>
    </row>
    <row r="616" spans="4:6" s="463" customFormat="1" hidden="1" x14ac:dyDescent="0.45">
      <c r="D616" s="464"/>
      <c r="E616" s="464"/>
      <c r="F616" s="465"/>
    </row>
    <row r="617" spans="4:6" s="463" customFormat="1" hidden="1" x14ac:dyDescent="0.45">
      <c r="D617" s="464"/>
      <c r="E617" s="464"/>
      <c r="F617" s="465"/>
    </row>
    <row r="618" spans="4:6" s="463" customFormat="1" hidden="1" x14ac:dyDescent="0.45">
      <c r="D618" s="464"/>
      <c r="E618" s="464"/>
      <c r="F618" s="465"/>
    </row>
    <row r="619" spans="4:6" s="463" customFormat="1" hidden="1" x14ac:dyDescent="0.45">
      <c r="D619" s="464"/>
      <c r="E619" s="464"/>
      <c r="F619" s="465"/>
    </row>
    <row r="620" spans="4:6" s="463" customFormat="1" hidden="1" x14ac:dyDescent="0.45">
      <c r="D620" s="464"/>
      <c r="E620" s="464"/>
      <c r="F620" s="465"/>
    </row>
    <row r="621" spans="4:6" s="463" customFormat="1" hidden="1" x14ac:dyDescent="0.45">
      <c r="D621" s="464"/>
      <c r="E621" s="464"/>
      <c r="F621" s="465"/>
    </row>
    <row r="622" spans="4:6" s="463" customFormat="1" hidden="1" x14ac:dyDescent="0.45">
      <c r="D622" s="464"/>
      <c r="E622" s="464"/>
      <c r="F622" s="465"/>
    </row>
    <row r="623" spans="4:6" s="463" customFormat="1" hidden="1" x14ac:dyDescent="0.45">
      <c r="D623" s="464"/>
      <c r="E623" s="464"/>
      <c r="F623" s="465"/>
    </row>
    <row r="624" spans="4:6" s="463" customFormat="1" hidden="1" x14ac:dyDescent="0.45">
      <c r="D624" s="464"/>
      <c r="E624" s="464"/>
      <c r="F624" s="465"/>
    </row>
    <row r="625" spans="4:6" s="463" customFormat="1" hidden="1" x14ac:dyDescent="0.45">
      <c r="D625" s="464"/>
      <c r="E625" s="464"/>
      <c r="F625" s="465"/>
    </row>
    <row r="626" spans="4:6" s="463" customFormat="1" hidden="1" x14ac:dyDescent="0.45">
      <c r="D626" s="464"/>
      <c r="E626" s="464"/>
      <c r="F626" s="465"/>
    </row>
    <row r="627" spans="4:6" s="463" customFormat="1" hidden="1" x14ac:dyDescent="0.45">
      <c r="D627" s="464"/>
      <c r="E627" s="464"/>
      <c r="F627" s="465"/>
    </row>
    <row r="628" spans="4:6" s="463" customFormat="1" hidden="1" x14ac:dyDescent="0.45">
      <c r="D628" s="464"/>
      <c r="E628" s="464"/>
      <c r="F628" s="465"/>
    </row>
    <row r="629" spans="4:6" s="463" customFormat="1" hidden="1" x14ac:dyDescent="0.45">
      <c r="D629" s="464"/>
      <c r="E629" s="464"/>
      <c r="F629" s="465"/>
    </row>
    <row r="630" spans="4:6" s="463" customFormat="1" hidden="1" x14ac:dyDescent="0.45">
      <c r="D630" s="464"/>
      <c r="E630" s="464"/>
      <c r="F630" s="465"/>
    </row>
    <row r="631" spans="4:6" s="463" customFormat="1" hidden="1" x14ac:dyDescent="0.45">
      <c r="D631" s="464"/>
      <c r="E631" s="464"/>
      <c r="F631" s="465"/>
    </row>
    <row r="632" spans="4:6" s="463" customFormat="1" hidden="1" x14ac:dyDescent="0.45">
      <c r="D632" s="464"/>
      <c r="E632" s="464"/>
      <c r="F632" s="465"/>
    </row>
    <row r="633" spans="4:6" s="463" customFormat="1" hidden="1" x14ac:dyDescent="0.45">
      <c r="D633" s="464"/>
      <c r="E633" s="464"/>
      <c r="F633" s="465"/>
    </row>
    <row r="634" spans="4:6" s="463" customFormat="1" hidden="1" x14ac:dyDescent="0.45">
      <c r="D634" s="464"/>
      <c r="E634" s="464"/>
      <c r="F634" s="465"/>
    </row>
    <row r="635" spans="4:6" s="463" customFormat="1" hidden="1" x14ac:dyDescent="0.45">
      <c r="D635" s="464"/>
      <c r="E635" s="464"/>
      <c r="F635" s="465"/>
    </row>
    <row r="636" spans="4:6" s="463" customFormat="1" hidden="1" x14ac:dyDescent="0.45">
      <c r="D636" s="464"/>
      <c r="E636" s="464"/>
      <c r="F636" s="465"/>
    </row>
    <row r="637" spans="4:6" s="463" customFormat="1" hidden="1" x14ac:dyDescent="0.45">
      <c r="D637" s="464"/>
      <c r="E637" s="464"/>
      <c r="F637" s="465"/>
    </row>
    <row r="638" spans="4:6" s="463" customFormat="1" hidden="1" x14ac:dyDescent="0.45">
      <c r="D638" s="464"/>
      <c r="E638" s="464"/>
      <c r="F638" s="465"/>
    </row>
    <row r="639" spans="4:6" s="463" customFormat="1" hidden="1" x14ac:dyDescent="0.45">
      <c r="D639" s="464"/>
      <c r="E639" s="464"/>
      <c r="F639" s="465"/>
    </row>
    <row r="640" spans="4:6" s="463" customFormat="1" hidden="1" x14ac:dyDescent="0.45">
      <c r="D640" s="464"/>
      <c r="E640" s="464"/>
      <c r="F640" s="465"/>
    </row>
    <row r="641" spans="4:6" s="463" customFormat="1" hidden="1" x14ac:dyDescent="0.45">
      <c r="D641" s="464"/>
      <c r="E641" s="464"/>
      <c r="F641" s="465"/>
    </row>
    <row r="642" spans="4:6" s="463" customFormat="1" hidden="1" x14ac:dyDescent="0.45">
      <c r="D642" s="464"/>
      <c r="E642" s="464"/>
      <c r="F642" s="465"/>
    </row>
    <row r="643" spans="4:6" s="463" customFormat="1" hidden="1" x14ac:dyDescent="0.45">
      <c r="D643" s="464"/>
      <c r="E643" s="464"/>
      <c r="F643" s="465"/>
    </row>
    <row r="644" spans="4:6" s="463" customFormat="1" hidden="1" x14ac:dyDescent="0.45">
      <c r="D644" s="464"/>
      <c r="E644" s="464"/>
      <c r="F644" s="465"/>
    </row>
    <row r="645" spans="4:6" s="463" customFormat="1" hidden="1" x14ac:dyDescent="0.45">
      <c r="D645" s="464"/>
      <c r="E645" s="464"/>
      <c r="F645" s="465"/>
    </row>
    <row r="646" spans="4:6" s="463" customFormat="1" hidden="1" x14ac:dyDescent="0.45">
      <c r="D646" s="464"/>
      <c r="E646" s="464"/>
      <c r="F646" s="465"/>
    </row>
    <row r="647" spans="4:6" s="463" customFormat="1" hidden="1" x14ac:dyDescent="0.45">
      <c r="D647" s="464"/>
      <c r="E647" s="464"/>
      <c r="F647" s="465"/>
    </row>
    <row r="648" spans="4:6" s="463" customFormat="1" hidden="1" x14ac:dyDescent="0.45">
      <c r="D648" s="464"/>
      <c r="E648" s="464"/>
      <c r="F648" s="465"/>
    </row>
    <row r="649" spans="4:6" s="463" customFormat="1" hidden="1" x14ac:dyDescent="0.45">
      <c r="D649" s="464"/>
      <c r="E649" s="464"/>
      <c r="F649" s="465"/>
    </row>
    <row r="650" spans="4:6" s="463" customFormat="1" hidden="1" x14ac:dyDescent="0.45">
      <c r="D650" s="464"/>
      <c r="E650" s="464"/>
      <c r="F650" s="465"/>
    </row>
    <row r="651" spans="4:6" s="463" customFormat="1" hidden="1" x14ac:dyDescent="0.45">
      <c r="D651" s="464"/>
      <c r="E651" s="464"/>
      <c r="F651" s="465"/>
    </row>
    <row r="652" spans="4:6" s="463" customFormat="1" hidden="1" x14ac:dyDescent="0.45">
      <c r="D652" s="464"/>
      <c r="E652" s="464"/>
      <c r="F652" s="465"/>
    </row>
    <row r="653" spans="4:6" s="463" customFormat="1" hidden="1" x14ac:dyDescent="0.45">
      <c r="D653" s="464"/>
      <c r="E653" s="464"/>
      <c r="F653" s="465"/>
    </row>
    <row r="654" spans="4:6" s="463" customFormat="1" hidden="1" x14ac:dyDescent="0.45">
      <c r="D654" s="464"/>
      <c r="E654" s="464"/>
      <c r="F654" s="465"/>
    </row>
    <row r="655" spans="4:6" s="463" customFormat="1" hidden="1" x14ac:dyDescent="0.45">
      <c r="D655" s="464"/>
      <c r="E655" s="464"/>
      <c r="F655" s="465"/>
    </row>
    <row r="656" spans="4:6" s="463" customFormat="1" hidden="1" x14ac:dyDescent="0.45">
      <c r="D656" s="464"/>
      <c r="E656" s="464"/>
      <c r="F656" s="465"/>
    </row>
    <row r="657" spans="4:6" s="463" customFormat="1" hidden="1" x14ac:dyDescent="0.45">
      <c r="D657" s="464"/>
      <c r="E657" s="464"/>
      <c r="F657" s="465"/>
    </row>
    <row r="658" spans="4:6" s="463" customFormat="1" hidden="1" x14ac:dyDescent="0.45">
      <c r="D658" s="464"/>
      <c r="E658" s="464"/>
      <c r="F658" s="465"/>
    </row>
    <row r="659" spans="4:6" s="463" customFormat="1" hidden="1" x14ac:dyDescent="0.45">
      <c r="D659" s="464"/>
      <c r="E659" s="464"/>
      <c r="F659" s="465"/>
    </row>
    <row r="660" spans="4:6" s="463" customFormat="1" hidden="1" x14ac:dyDescent="0.45">
      <c r="D660" s="464"/>
      <c r="E660" s="464"/>
      <c r="F660" s="465"/>
    </row>
    <row r="661" spans="4:6" s="463" customFormat="1" hidden="1" x14ac:dyDescent="0.45">
      <c r="D661" s="464"/>
      <c r="E661" s="464"/>
      <c r="F661" s="465"/>
    </row>
    <row r="662" spans="4:6" s="463" customFormat="1" hidden="1" x14ac:dyDescent="0.45">
      <c r="D662" s="464"/>
      <c r="E662" s="464"/>
      <c r="F662" s="465"/>
    </row>
    <row r="663" spans="4:6" s="463" customFormat="1" hidden="1" x14ac:dyDescent="0.45">
      <c r="D663" s="464"/>
      <c r="E663" s="464"/>
      <c r="F663" s="465"/>
    </row>
    <row r="664" spans="4:6" s="463" customFormat="1" hidden="1" x14ac:dyDescent="0.45">
      <c r="D664" s="464"/>
      <c r="E664" s="464"/>
      <c r="F664" s="465"/>
    </row>
    <row r="665" spans="4:6" s="463" customFormat="1" hidden="1" x14ac:dyDescent="0.45">
      <c r="D665" s="464"/>
      <c r="E665" s="464"/>
      <c r="F665" s="465"/>
    </row>
    <row r="666" spans="4:6" s="463" customFormat="1" hidden="1" x14ac:dyDescent="0.45">
      <c r="D666" s="464"/>
      <c r="E666" s="464"/>
      <c r="F666" s="465"/>
    </row>
    <row r="667" spans="4:6" s="463" customFormat="1" hidden="1" x14ac:dyDescent="0.45">
      <c r="D667" s="464"/>
      <c r="E667" s="464"/>
      <c r="F667" s="465"/>
    </row>
    <row r="668" spans="4:6" s="463" customFormat="1" hidden="1" x14ac:dyDescent="0.45">
      <c r="D668" s="464"/>
      <c r="E668" s="464"/>
      <c r="F668" s="465"/>
    </row>
    <row r="669" spans="4:6" s="463" customFormat="1" hidden="1" x14ac:dyDescent="0.45">
      <c r="D669" s="464"/>
      <c r="E669" s="464"/>
      <c r="F669" s="465"/>
    </row>
    <row r="670" spans="4:6" s="463" customFormat="1" hidden="1" x14ac:dyDescent="0.45">
      <c r="D670" s="464"/>
      <c r="E670" s="464"/>
      <c r="F670" s="465"/>
    </row>
    <row r="671" spans="4:6" s="463" customFormat="1" hidden="1" x14ac:dyDescent="0.45">
      <c r="D671" s="464"/>
      <c r="E671" s="464"/>
      <c r="F671" s="465"/>
    </row>
    <row r="672" spans="4:6" s="463" customFormat="1" hidden="1" x14ac:dyDescent="0.45">
      <c r="D672" s="464"/>
      <c r="E672" s="464"/>
      <c r="F672" s="465"/>
    </row>
    <row r="673" spans="4:6" s="463" customFormat="1" hidden="1" x14ac:dyDescent="0.45">
      <c r="D673" s="464"/>
      <c r="E673" s="464"/>
      <c r="F673" s="465"/>
    </row>
    <row r="674" spans="4:6" s="463" customFormat="1" hidden="1" x14ac:dyDescent="0.45">
      <c r="D674" s="464"/>
      <c r="E674" s="464"/>
      <c r="F674" s="465"/>
    </row>
    <row r="675" spans="4:6" s="463" customFormat="1" hidden="1" x14ac:dyDescent="0.45">
      <c r="D675" s="464"/>
      <c r="E675" s="464"/>
      <c r="F675" s="465"/>
    </row>
    <row r="676" spans="4:6" s="463" customFormat="1" hidden="1" x14ac:dyDescent="0.45">
      <c r="D676" s="464"/>
      <c r="E676" s="464"/>
      <c r="F676" s="465"/>
    </row>
    <row r="677" spans="4:6" s="463" customFormat="1" hidden="1" x14ac:dyDescent="0.45">
      <c r="D677" s="464"/>
      <c r="E677" s="464"/>
      <c r="F677" s="465"/>
    </row>
    <row r="678" spans="4:6" s="463" customFormat="1" hidden="1" x14ac:dyDescent="0.45">
      <c r="D678" s="464"/>
      <c r="E678" s="464"/>
      <c r="F678" s="465"/>
    </row>
    <row r="679" spans="4:6" s="463" customFormat="1" hidden="1" x14ac:dyDescent="0.45">
      <c r="D679" s="464"/>
      <c r="E679" s="464"/>
      <c r="F679" s="465"/>
    </row>
    <row r="680" spans="4:6" s="463" customFormat="1" hidden="1" x14ac:dyDescent="0.45">
      <c r="D680" s="464"/>
      <c r="E680" s="464"/>
      <c r="F680" s="465"/>
    </row>
    <row r="681" spans="4:6" s="463" customFormat="1" hidden="1" x14ac:dyDescent="0.45">
      <c r="D681" s="464"/>
      <c r="E681" s="464"/>
      <c r="F681" s="465"/>
    </row>
    <row r="682" spans="4:6" s="463" customFormat="1" hidden="1" x14ac:dyDescent="0.45">
      <c r="D682" s="464"/>
      <c r="E682" s="464"/>
      <c r="F682" s="465"/>
    </row>
    <row r="683" spans="4:6" s="463" customFormat="1" hidden="1" x14ac:dyDescent="0.45">
      <c r="D683" s="464"/>
      <c r="E683" s="464"/>
      <c r="F683" s="465"/>
    </row>
    <row r="684" spans="4:6" s="463" customFormat="1" hidden="1" x14ac:dyDescent="0.45">
      <c r="D684" s="464"/>
      <c r="E684" s="464"/>
      <c r="F684" s="465"/>
    </row>
    <row r="685" spans="4:6" s="463" customFormat="1" hidden="1" x14ac:dyDescent="0.45">
      <c r="D685" s="464"/>
      <c r="E685" s="464"/>
      <c r="F685" s="465"/>
    </row>
    <row r="686" spans="4:6" s="463" customFormat="1" hidden="1" x14ac:dyDescent="0.45">
      <c r="D686" s="464"/>
      <c r="E686" s="464"/>
      <c r="F686" s="465"/>
    </row>
    <row r="687" spans="4:6" s="463" customFormat="1" hidden="1" x14ac:dyDescent="0.45">
      <c r="D687" s="464"/>
      <c r="E687" s="464"/>
      <c r="F687" s="465"/>
    </row>
    <row r="688" spans="4:6" s="463" customFormat="1" hidden="1" x14ac:dyDescent="0.45">
      <c r="D688" s="464"/>
      <c r="E688" s="464"/>
      <c r="F688" s="465"/>
    </row>
    <row r="689" spans="4:6" s="463" customFormat="1" hidden="1" x14ac:dyDescent="0.45">
      <c r="D689" s="464"/>
      <c r="E689" s="464"/>
      <c r="F689" s="465"/>
    </row>
    <row r="690" spans="4:6" s="463" customFormat="1" hidden="1" x14ac:dyDescent="0.45">
      <c r="D690" s="464"/>
      <c r="E690" s="464"/>
      <c r="F690" s="465"/>
    </row>
    <row r="691" spans="4:6" s="463" customFormat="1" hidden="1" x14ac:dyDescent="0.45">
      <c r="D691" s="464"/>
      <c r="E691" s="464"/>
      <c r="F691" s="465"/>
    </row>
    <row r="692" spans="4:6" s="463" customFormat="1" hidden="1" x14ac:dyDescent="0.45">
      <c r="D692" s="464"/>
      <c r="E692" s="464"/>
      <c r="F692" s="465"/>
    </row>
    <row r="693" spans="4:6" s="463" customFormat="1" hidden="1" x14ac:dyDescent="0.45">
      <c r="D693" s="464"/>
      <c r="E693" s="464"/>
      <c r="F693" s="465"/>
    </row>
    <row r="694" spans="4:6" s="463" customFormat="1" hidden="1" x14ac:dyDescent="0.45">
      <c r="D694" s="464"/>
      <c r="E694" s="464"/>
      <c r="F694" s="465"/>
    </row>
    <row r="695" spans="4:6" s="463" customFormat="1" hidden="1" x14ac:dyDescent="0.45">
      <c r="D695" s="464"/>
      <c r="E695" s="464"/>
      <c r="F695" s="465"/>
    </row>
    <row r="696" spans="4:6" s="463" customFormat="1" hidden="1" x14ac:dyDescent="0.45">
      <c r="D696" s="464"/>
      <c r="E696" s="464"/>
      <c r="F696" s="465"/>
    </row>
    <row r="697" spans="4:6" s="463" customFormat="1" hidden="1" x14ac:dyDescent="0.45">
      <c r="D697" s="464"/>
      <c r="E697" s="464"/>
      <c r="F697" s="465"/>
    </row>
    <row r="698" spans="4:6" s="463" customFormat="1" hidden="1" x14ac:dyDescent="0.45">
      <c r="D698" s="464"/>
      <c r="E698" s="464"/>
      <c r="F698" s="465"/>
    </row>
    <row r="699" spans="4:6" s="463" customFormat="1" hidden="1" x14ac:dyDescent="0.45">
      <c r="D699" s="464"/>
      <c r="E699" s="464"/>
      <c r="F699" s="465"/>
    </row>
    <row r="700" spans="4:6" s="463" customFormat="1" hidden="1" x14ac:dyDescent="0.45">
      <c r="D700" s="464"/>
      <c r="E700" s="464"/>
      <c r="F700" s="465"/>
    </row>
    <row r="701" spans="4:6" s="463" customFormat="1" hidden="1" x14ac:dyDescent="0.45">
      <c r="D701" s="464"/>
      <c r="E701" s="464"/>
      <c r="F701" s="465"/>
    </row>
    <row r="702" spans="4:6" s="463" customFormat="1" hidden="1" x14ac:dyDescent="0.45">
      <c r="D702" s="464"/>
      <c r="E702" s="464"/>
      <c r="F702" s="465"/>
    </row>
    <row r="703" spans="4:6" s="463" customFormat="1" hidden="1" x14ac:dyDescent="0.45">
      <c r="D703" s="464"/>
      <c r="E703" s="464"/>
      <c r="F703" s="465"/>
    </row>
    <row r="704" spans="4:6" s="463" customFormat="1" hidden="1" x14ac:dyDescent="0.45">
      <c r="D704" s="464"/>
      <c r="E704" s="464"/>
      <c r="F704" s="465"/>
    </row>
    <row r="705" spans="4:6" s="463" customFormat="1" hidden="1" x14ac:dyDescent="0.45">
      <c r="D705" s="464"/>
      <c r="E705" s="464"/>
      <c r="F705" s="465"/>
    </row>
    <row r="706" spans="4:6" s="463" customFormat="1" hidden="1" x14ac:dyDescent="0.45">
      <c r="D706" s="464"/>
      <c r="E706" s="464"/>
      <c r="F706" s="465"/>
    </row>
    <row r="707" spans="4:6" s="463" customFormat="1" hidden="1" x14ac:dyDescent="0.45">
      <c r="D707" s="464"/>
      <c r="E707" s="464"/>
      <c r="F707" s="465"/>
    </row>
    <row r="708" spans="4:6" s="463" customFormat="1" hidden="1" x14ac:dyDescent="0.45">
      <c r="D708" s="464"/>
      <c r="E708" s="464"/>
      <c r="F708" s="465"/>
    </row>
    <row r="709" spans="4:6" s="463" customFormat="1" hidden="1" x14ac:dyDescent="0.45">
      <c r="D709" s="464"/>
      <c r="E709" s="464"/>
      <c r="F709" s="465"/>
    </row>
    <row r="710" spans="4:6" s="463" customFormat="1" hidden="1" x14ac:dyDescent="0.45">
      <c r="D710" s="464"/>
      <c r="E710" s="464"/>
      <c r="F710" s="465"/>
    </row>
    <row r="711" spans="4:6" s="463" customFormat="1" hidden="1" x14ac:dyDescent="0.45">
      <c r="D711" s="464"/>
      <c r="E711" s="464"/>
      <c r="F711" s="465"/>
    </row>
    <row r="712" spans="4:6" s="463" customFormat="1" hidden="1" x14ac:dyDescent="0.45">
      <c r="D712" s="464"/>
      <c r="E712" s="464"/>
      <c r="F712" s="465"/>
    </row>
    <row r="713" spans="4:6" s="463" customFormat="1" hidden="1" x14ac:dyDescent="0.45">
      <c r="D713" s="464"/>
      <c r="E713" s="464"/>
      <c r="F713" s="465"/>
    </row>
    <row r="714" spans="4:6" s="463" customFormat="1" hidden="1" x14ac:dyDescent="0.45">
      <c r="D714" s="464"/>
      <c r="E714" s="464"/>
      <c r="F714" s="465"/>
    </row>
    <row r="715" spans="4:6" s="463" customFormat="1" hidden="1" x14ac:dyDescent="0.45">
      <c r="D715" s="464"/>
      <c r="E715" s="464"/>
      <c r="F715" s="465"/>
    </row>
    <row r="716" spans="4:6" s="463" customFormat="1" hidden="1" x14ac:dyDescent="0.45">
      <c r="D716" s="464"/>
      <c r="E716" s="464"/>
      <c r="F716" s="465"/>
    </row>
    <row r="717" spans="4:6" s="463" customFormat="1" hidden="1" x14ac:dyDescent="0.45">
      <c r="D717" s="464"/>
      <c r="E717" s="464"/>
      <c r="F717" s="465"/>
    </row>
    <row r="718" spans="4:6" s="463" customFormat="1" hidden="1" x14ac:dyDescent="0.45">
      <c r="D718" s="464"/>
      <c r="E718" s="464"/>
      <c r="F718" s="465"/>
    </row>
    <row r="719" spans="4:6" s="463" customFormat="1" hidden="1" x14ac:dyDescent="0.45">
      <c r="D719" s="464"/>
      <c r="E719" s="464"/>
      <c r="F719" s="465"/>
    </row>
    <row r="720" spans="4:6" s="463" customFormat="1" hidden="1" x14ac:dyDescent="0.45">
      <c r="D720" s="464"/>
      <c r="E720" s="464"/>
      <c r="F720" s="465"/>
    </row>
    <row r="721" spans="4:6" s="463" customFormat="1" hidden="1" x14ac:dyDescent="0.45">
      <c r="D721" s="464"/>
      <c r="E721" s="464"/>
      <c r="F721" s="465"/>
    </row>
    <row r="722" spans="4:6" s="463" customFormat="1" hidden="1" x14ac:dyDescent="0.45">
      <c r="D722" s="464"/>
      <c r="E722" s="464"/>
      <c r="F722" s="465"/>
    </row>
    <row r="723" spans="4:6" s="463" customFormat="1" hidden="1" x14ac:dyDescent="0.45">
      <c r="D723" s="464"/>
      <c r="E723" s="464"/>
      <c r="F723" s="465"/>
    </row>
    <row r="724" spans="4:6" s="463" customFormat="1" hidden="1" x14ac:dyDescent="0.45">
      <c r="D724" s="464"/>
      <c r="E724" s="464"/>
      <c r="F724" s="465"/>
    </row>
    <row r="725" spans="4:6" s="463" customFormat="1" hidden="1" x14ac:dyDescent="0.45">
      <c r="D725" s="464"/>
      <c r="E725" s="464"/>
      <c r="F725" s="465"/>
    </row>
    <row r="726" spans="4:6" s="463" customFormat="1" hidden="1" x14ac:dyDescent="0.45">
      <c r="D726" s="464"/>
      <c r="E726" s="464"/>
      <c r="F726" s="465"/>
    </row>
    <row r="727" spans="4:6" s="463" customFormat="1" hidden="1" x14ac:dyDescent="0.45">
      <c r="D727" s="464"/>
      <c r="E727" s="464"/>
      <c r="F727" s="465"/>
    </row>
    <row r="728" spans="4:6" s="463" customFormat="1" hidden="1" x14ac:dyDescent="0.45">
      <c r="D728" s="464"/>
      <c r="E728" s="464"/>
      <c r="F728" s="465"/>
    </row>
    <row r="729" spans="4:6" s="463" customFormat="1" hidden="1" x14ac:dyDescent="0.45">
      <c r="D729" s="464"/>
      <c r="E729" s="464"/>
      <c r="F729" s="465"/>
    </row>
    <row r="730" spans="4:6" s="463" customFormat="1" hidden="1" x14ac:dyDescent="0.45">
      <c r="D730" s="464"/>
      <c r="E730" s="464"/>
      <c r="F730" s="465"/>
    </row>
    <row r="731" spans="4:6" s="463" customFormat="1" hidden="1" x14ac:dyDescent="0.45">
      <c r="D731" s="464"/>
      <c r="E731" s="464"/>
      <c r="F731" s="465"/>
    </row>
    <row r="732" spans="4:6" s="463" customFormat="1" hidden="1" x14ac:dyDescent="0.45">
      <c r="D732" s="464"/>
      <c r="E732" s="464"/>
      <c r="F732" s="465"/>
    </row>
    <row r="733" spans="4:6" s="463" customFormat="1" hidden="1" x14ac:dyDescent="0.45">
      <c r="D733" s="464"/>
      <c r="E733" s="464"/>
      <c r="F733" s="465"/>
    </row>
    <row r="734" spans="4:6" s="463" customFormat="1" hidden="1" x14ac:dyDescent="0.45">
      <c r="D734" s="464"/>
      <c r="E734" s="464"/>
      <c r="F734" s="465"/>
    </row>
    <row r="735" spans="4:6" s="463" customFormat="1" hidden="1" x14ac:dyDescent="0.45">
      <c r="D735" s="464"/>
      <c r="E735" s="464"/>
      <c r="F735" s="465"/>
    </row>
    <row r="736" spans="4:6" s="463" customFormat="1" hidden="1" x14ac:dyDescent="0.45">
      <c r="D736" s="464"/>
      <c r="E736" s="464"/>
      <c r="F736" s="465"/>
    </row>
    <row r="737" spans="4:6" s="463" customFormat="1" hidden="1" x14ac:dyDescent="0.45">
      <c r="D737" s="464"/>
      <c r="E737" s="464"/>
      <c r="F737" s="465"/>
    </row>
    <row r="738" spans="4:6" s="463" customFormat="1" hidden="1" x14ac:dyDescent="0.45">
      <c r="D738" s="464"/>
      <c r="E738" s="464"/>
      <c r="F738" s="465"/>
    </row>
    <row r="739" spans="4:6" s="463" customFormat="1" hidden="1" x14ac:dyDescent="0.45">
      <c r="D739" s="464"/>
      <c r="E739" s="464"/>
      <c r="F739" s="465"/>
    </row>
    <row r="740" spans="4:6" s="463" customFormat="1" hidden="1" x14ac:dyDescent="0.45">
      <c r="D740" s="464"/>
      <c r="E740" s="464"/>
      <c r="F740" s="465"/>
    </row>
    <row r="741" spans="4:6" s="463" customFormat="1" hidden="1" x14ac:dyDescent="0.45">
      <c r="D741" s="464"/>
      <c r="E741" s="464"/>
      <c r="F741" s="465"/>
    </row>
    <row r="742" spans="4:6" s="463" customFormat="1" hidden="1" x14ac:dyDescent="0.45">
      <c r="D742" s="464"/>
      <c r="E742" s="464"/>
      <c r="F742" s="465"/>
    </row>
    <row r="743" spans="4:6" s="463" customFormat="1" hidden="1" x14ac:dyDescent="0.45">
      <c r="D743" s="464"/>
      <c r="E743" s="464"/>
      <c r="F743" s="465"/>
    </row>
    <row r="744" spans="4:6" s="463" customFormat="1" hidden="1" x14ac:dyDescent="0.45">
      <c r="D744" s="464"/>
      <c r="E744" s="464"/>
      <c r="F744" s="465"/>
    </row>
    <row r="745" spans="4:6" s="463" customFormat="1" hidden="1" x14ac:dyDescent="0.45">
      <c r="D745" s="464"/>
      <c r="E745" s="464"/>
      <c r="F745" s="465"/>
    </row>
    <row r="746" spans="4:6" s="463" customFormat="1" hidden="1" x14ac:dyDescent="0.45">
      <c r="D746" s="464"/>
      <c r="E746" s="464"/>
      <c r="F746" s="465"/>
    </row>
    <row r="747" spans="4:6" s="463" customFormat="1" hidden="1" x14ac:dyDescent="0.45">
      <c r="D747" s="464"/>
      <c r="E747" s="464"/>
      <c r="F747" s="465"/>
    </row>
    <row r="748" spans="4:6" s="463" customFormat="1" hidden="1" x14ac:dyDescent="0.45">
      <c r="D748" s="464"/>
      <c r="E748" s="464"/>
      <c r="F748" s="465"/>
    </row>
    <row r="749" spans="4:6" s="463" customFormat="1" hidden="1" x14ac:dyDescent="0.45">
      <c r="D749" s="464"/>
      <c r="E749" s="464"/>
      <c r="F749" s="465"/>
    </row>
    <row r="750" spans="4:6" s="463" customFormat="1" hidden="1" x14ac:dyDescent="0.45">
      <c r="D750" s="464"/>
      <c r="E750" s="464"/>
      <c r="F750" s="465"/>
    </row>
    <row r="751" spans="4:6" s="463" customFormat="1" hidden="1" x14ac:dyDescent="0.45">
      <c r="D751" s="464"/>
      <c r="E751" s="464"/>
      <c r="F751" s="465"/>
    </row>
    <row r="752" spans="4:6" s="463" customFormat="1" hidden="1" x14ac:dyDescent="0.45">
      <c r="D752" s="464"/>
      <c r="E752" s="464"/>
      <c r="F752" s="465"/>
    </row>
    <row r="753" spans="4:6" s="463" customFormat="1" hidden="1" x14ac:dyDescent="0.45">
      <c r="D753" s="464"/>
      <c r="E753" s="464"/>
      <c r="F753" s="465"/>
    </row>
    <row r="754" spans="4:6" s="463" customFormat="1" hidden="1" x14ac:dyDescent="0.45">
      <c r="D754" s="464"/>
      <c r="E754" s="464"/>
      <c r="F754" s="465"/>
    </row>
    <row r="755" spans="4:6" s="463" customFormat="1" hidden="1" x14ac:dyDescent="0.45">
      <c r="D755" s="464"/>
      <c r="E755" s="464"/>
      <c r="F755" s="465"/>
    </row>
    <row r="756" spans="4:6" s="463" customFormat="1" hidden="1" x14ac:dyDescent="0.45">
      <c r="D756" s="464"/>
      <c r="E756" s="464"/>
      <c r="F756" s="465"/>
    </row>
    <row r="757" spans="4:6" s="463" customFormat="1" hidden="1" x14ac:dyDescent="0.45">
      <c r="D757" s="464"/>
      <c r="E757" s="464"/>
      <c r="F757" s="465"/>
    </row>
    <row r="758" spans="4:6" s="463" customFormat="1" hidden="1" x14ac:dyDescent="0.45">
      <c r="D758" s="464"/>
      <c r="E758" s="464"/>
      <c r="F758" s="465"/>
    </row>
    <row r="759" spans="4:6" s="463" customFormat="1" hidden="1" x14ac:dyDescent="0.45">
      <c r="D759" s="464"/>
      <c r="E759" s="464"/>
      <c r="F759" s="465"/>
    </row>
    <row r="760" spans="4:6" s="463" customFormat="1" hidden="1" x14ac:dyDescent="0.45">
      <c r="D760" s="464"/>
      <c r="E760" s="464"/>
      <c r="F760" s="465"/>
    </row>
    <row r="761" spans="4:6" s="463" customFormat="1" hidden="1" x14ac:dyDescent="0.45">
      <c r="D761" s="464"/>
      <c r="E761" s="464"/>
      <c r="F761" s="465"/>
    </row>
    <row r="762" spans="4:6" s="463" customFormat="1" hidden="1" x14ac:dyDescent="0.45">
      <c r="D762" s="464"/>
      <c r="E762" s="464"/>
      <c r="F762" s="465"/>
    </row>
    <row r="763" spans="4:6" s="463" customFormat="1" hidden="1" x14ac:dyDescent="0.45">
      <c r="D763" s="464"/>
      <c r="E763" s="464"/>
      <c r="F763" s="465"/>
    </row>
    <row r="764" spans="4:6" s="463" customFormat="1" hidden="1" x14ac:dyDescent="0.45">
      <c r="D764" s="464"/>
      <c r="E764" s="464"/>
      <c r="F764" s="465"/>
    </row>
    <row r="765" spans="4:6" s="463" customFormat="1" hidden="1" x14ac:dyDescent="0.45">
      <c r="D765" s="464"/>
      <c r="E765" s="464"/>
      <c r="F765" s="465"/>
    </row>
    <row r="766" spans="4:6" s="463" customFormat="1" hidden="1" x14ac:dyDescent="0.45">
      <c r="D766" s="464"/>
      <c r="E766" s="464"/>
      <c r="F766" s="465"/>
    </row>
    <row r="767" spans="4:6" s="463" customFormat="1" hidden="1" x14ac:dyDescent="0.45">
      <c r="D767" s="464"/>
      <c r="E767" s="464"/>
      <c r="F767" s="465"/>
    </row>
    <row r="768" spans="4:6" s="463" customFormat="1" hidden="1" x14ac:dyDescent="0.45">
      <c r="D768" s="464"/>
      <c r="E768" s="464"/>
      <c r="F768" s="465"/>
    </row>
    <row r="769" spans="4:6" s="463" customFormat="1" hidden="1" x14ac:dyDescent="0.45">
      <c r="D769" s="464"/>
      <c r="E769" s="464"/>
      <c r="F769" s="465"/>
    </row>
    <row r="770" spans="4:6" s="463" customFormat="1" hidden="1" x14ac:dyDescent="0.45">
      <c r="D770" s="464"/>
      <c r="E770" s="464"/>
      <c r="F770" s="465"/>
    </row>
    <row r="771" spans="4:6" s="463" customFormat="1" hidden="1" x14ac:dyDescent="0.45">
      <c r="D771" s="464"/>
      <c r="E771" s="464"/>
      <c r="F771" s="465"/>
    </row>
    <row r="772" spans="4:6" s="463" customFormat="1" hidden="1" x14ac:dyDescent="0.45">
      <c r="D772" s="464"/>
      <c r="E772" s="464"/>
      <c r="F772" s="465"/>
    </row>
    <row r="773" spans="4:6" s="463" customFormat="1" hidden="1" x14ac:dyDescent="0.45">
      <c r="D773" s="464"/>
      <c r="E773" s="464"/>
      <c r="F773" s="465"/>
    </row>
    <row r="774" spans="4:6" s="463" customFormat="1" hidden="1" x14ac:dyDescent="0.45">
      <c r="D774" s="464"/>
      <c r="E774" s="464"/>
      <c r="F774" s="465"/>
    </row>
    <row r="775" spans="4:6" s="463" customFormat="1" hidden="1" x14ac:dyDescent="0.45">
      <c r="D775" s="464"/>
      <c r="E775" s="464"/>
      <c r="F775" s="465"/>
    </row>
    <row r="776" spans="4:6" s="463" customFormat="1" hidden="1" x14ac:dyDescent="0.45">
      <c r="D776" s="464"/>
      <c r="E776" s="464"/>
      <c r="F776" s="465"/>
    </row>
    <row r="777" spans="4:6" s="463" customFormat="1" hidden="1" x14ac:dyDescent="0.45">
      <c r="D777" s="464"/>
      <c r="E777" s="464"/>
      <c r="F777" s="465"/>
    </row>
    <row r="778" spans="4:6" s="463" customFormat="1" hidden="1" x14ac:dyDescent="0.45">
      <c r="D778" s="464"/>
      <c r="E778" s="464"/>
      <c r="F778" s="465"/>
    </row>
    <row r="779" spans="4:6" s="463" customFormat="1" hidden="1" x14ac:dyDescent="0.45">
      <c r="D779" s="464"/>
      <c r="E779" s="464"/>
      <c r="F779" s="465"/>
    </row>
    <row r="780" spans="4:6" s="463" customFormat="1" hidden="1" x14ac:dyDescent="0.45">
      <c r="D780" s="464"/>
      <c r="E780" s="464"/>
      <c r="F780" s="465"/>
    </row>
    <row r="781" spans="4:6" s="463" customFormat="1" hidden="1" x14ac:dyDescent="0.45">
      <c r="D781" s="464"/>
      <c r="E781" s="464"/>
      <c r="F781" s="465"/>
    </row>
    <row r="782" spans="4:6" s="463" customFormat="1" hidden="1" x14ac:dyDescent="0.45">
      <c r="D782" s="464"/>
      <c r="E782" s="464"/>
      <c r="F782" s="465"/>
    </row>
    <row r="783" spans="4:6" s="463" customFormat="1" hidden="1" x14ac:dyDescent="0.45">
      <c r="D783" s="464"/>
      <c r="E783" s="464"/>
      <c r="F783" s="465"/>
    </row>
    <row r="784" spans="4:6" s="463" customFormat="1" hidden="1" x14ac:dyDescent="0.45">
      <c r="D784" s="464"/>
      <c r="E784" s="464"/>
      <c r="F784" s="465"/>
    </row>
    <row r="785" spans="4:6" s="463" customFormat="1" hidden="1" x14ac:dyDescent="0.45">
      <c r="D785" s="464"/>
      <c r="E785" s="464"/>
      <c r="F785" s="465"/>
    </row>
    <row r="786" spans="4:6" s="463" customFormat="1" hidden="1" x14ac:dyDescent="0.45">
      <c r="D786" s="464"/>
      <c r="E786" s="464"/>
      <c r="F786" s="465"/>
    </row>
    <row r="787" spans="4:6" s="463" customFormat="1" hidden="1" x14ac:dyDescent="0.45">
      <c r="D787" s="464"/>
      <c r="E787" s="464"/>
      <c r="F787" s="465"/>
    </row>
    <row r="788" spans="4:6" s="463" customFormat="1" hidden="1" x14ac:dyDescent="0.45">
      <c r="D788" s="464"/>
      <c r="E788" s="464"/>
      <c r="F788" s="465"/>
    </row>
    <row r="789" spans="4:6" s="463" customFormat="1" hidden="1" x14ac:dyDescent="0.45">
      <c r="D789" s="464"/>
      <c r="E789" s="464"/>
      <c r="F789" s="465"/>
    </row>
    <row r="790" spans="4:6" s="463" customFormat="1" hidden="1" x14ac:dyDescent="0.45">
      <c r="D790" s="464"/>
      <c r="E790" s="464"/>
      <c r="F790" s="465"/>
    </row>
    <row r="791" spans="4:6" s="463" customFormat="1" hidden="1" x14ac:dyDescent="0.45">
      <c r="D791" s="464"/>
      <c r="E791" s="464"/>
      <c r="F791" s="465"/>
    </row>
    <row r="792" spans="4:6" s="463" customFormat="1" hidden="1" x14ac:dyDescent="0.45">
      <c r="D792" s="464"/>
      <c r="E792" s="464"/>
      <c r="F792" s="465"/>
    </row>
    <row r="793" spans="4:6" s="463" customFormat="1" hidden="1" x14ac:dyDescent="0.45">
      <c r="D793" s="464"/>
      <c r="E793" s="464"/>
      <c r="F793" s="465"/>
    </row>
    <row r="794" spans="4:6" s="463" customFormat="1" hidden="1" x14ac:dyDescent="0.45">
      <c r="D794" s="464"/>
      <c r="E794" s="464"/>
      <c r="F794" s="465"/>
    </row>
    <row r="795" spans="4:6" s="463" customFormat="1" hidden="1" x14ac:dyDescent="0.45">
      <c r="D795" s="464"/>
      <c r="E795" s="464"/>
      <c r="F795" s="465"/>
    </row>
    <row r="796" spans="4:6" s="463" customFormat="1" hidden="1" x14ac:dyDescent="0.45">
      <c r="D796" s="464"/>
      <c r="E796" s="464"/>
      <c r="F796" s="465"/>
    </row>
    <row r="797" spans="4:6" s="463" customFormat="1" hidden="1" x14ac:dyDescent="0.45">
      <c r="D797" s="464"/>
      <c r="E797" s="464"/>
      <c r="F797" s="465"/>
    </row>
    <row r="798" spans="4:6" s="463" customFormat="1" hidden="1" x14ac:dyDescent="0.45">
      <c r="D798" s="464"/>
      <c r="E798" s="464"/>
      <c r="F798" s="465"/>
    </row>
    <row r="799" spans="4:6" s="463" customFormat="1" hidden="1" x14ac:dyDescent="0.45">
      <c r="D799" s="464"/>
      <c r="E799" s="464"/>
      <c r="F799" s="465"/>
    </row>
    <row r="800" spans="4:6" s="463" customFormat="1" hidden="1" x14ac:dyDescent="0.45">
      <c r="D800" s="464"/>
      <c r="E800" s="464"/>
      <c r="F800" s="465"/>
    </row>
    <row r="801" spans="4:6" s="463" customFormat="1" hidden="1" x14ac:dyDescent="0.45">
      <c r="D801" s="464"/>
      <c r="E801" s="464"/>
      <c r="F801" s="465"/>
    </row>
    <row r="802" spans="4:6" s="463" customFormat="1" hidden="1" x14ac:dyDescent="0.45">
      <c r="D802" s="464"/>
      <c r="E802" s="464"/>
      <c r="F802" s="465"/>
    </row>
    <row r="803" spans="4:6" s="463" customFormat="1" hidden="1" x14ac:dyDescent="0.45">
      <c r="D803" s="464"/>
      <c r="E803" s="464"/>
      <c r="F803" s="465"/>
    </row>
    <row r="804" spans="4:6" s="463" customFormat="1" hidden="1" x14ac:dyDescent="0.45">
      <c r="D804" s="464"/>
      <c r="E804" s="464"/>
      <c r="F804" s="465"/>
    </row>
    <row r="805" spans="4:6" s="463" customFormat="1" hidden="1" x14ac:dyDescent="0.45">
      <c r="D805" s="464"/>
      <c r="E805" s="464"/>
      <c r="F805" s="465"/>
    </row>
    <row r="806" spans="4:6" s="463" customFormat="1" hidden="1" x14ac:dyDescent="0.45">
      <c r="D806" s="464"/>
      <c r="E806" s="464"/>
      <c r="F806" s="465"/>
    </row>
    <row r="807" spans="4:6" s="463" customFormat="1" hidden="1" x14ac:dyDescent="0.45">
      <c r="D807" s="464"/>
      <c r="E807" s="464"/>
      <c r="F807" s="465"/>
    </row>
    <row r="808" spans="4:6" s="463" customFormat="1" hidden="1" x14ac:dyDescent="0.45">
      <c r="D808" s="464"/>
      <c r="E808" s="464"/>
      <c r="F808" s="465"/>
    </row>
    <row r="809" spans="4:6" s="463" customFormat="1" hidden="1" x14ac:dyDescent="0.45">
      <c r="D809" s="464"/>
      <c r="E809" s="464"/>
      <c r="F809" s="465"/>
    </row>
    <row r="810" spans="4:6" s="463" customFormat="1" hidden="1" x14ac:dyDescent="0.45">
      <c r="D810" s="464"/>
      <c r="E810" s="464"/>
      <c r="F810" s="465"/>
    </row>
    <row r="811" spans="4:6" s="463" customFormat="1" hidden="1" x14ac:dyDescent="0.45">
      <c r="D811" s="464"/>
      <c r="E811" s="464"/>
      <c r="F811" s="465"/>
    </row>
    <row r="812" spans="4:6" s="463" customFormat="1" hidden="1" x14ac:dyDescent="0.45">
      <c r="D812" s="464"/>
      <c r="E812" s="464"/>
      <c r="F812" s="465"/>
    </row>
    <row r="813" spans="4:6" s="463" customFormat="1" hidden="1" x14ac:dyDescent="0.45">
      <c r="D813" s="464"/>
      <c r="E813" s="464"/>
      <c r="F813" s="465"/>
    </row>
    <row r="814" spans="4:6" s="463" customFormat="1" hidden="1" x14ac:dyDescent="0.45">
      <c r="D814" s="464"/>
      <c r="E814" s="464"/>
      <c r="F814" s="465"/>
    </row>
    <row r="815" spans="4:6" s="463" customFormat="1" hidden="1" x14ac:dyDescent="0.45">
      <c r="D815" s="464"/>
      <c r="E815" s="464"/>
      <c r="F815" s="465"/>
    </row>
    <row r="816" spans="4:6" s="463" customFormat="1" hidden="1" x14ac:dyDescent="0.45">
      <c r="D816" s="464"/>
      <c r="E816" s="464"/>
      <c r="F816" s="465"/>
    </row>
    <row r="817" spans="4:6" s="463" customFormat="1" hidden="1" x14ac:dyDescent="0.45">
      <c r="D817" s="464"/>
      <c r="E817" s="464"/>
      <c r="F817" s="465"/>
    </row>
    <row r="818" spans="4:6" s="463" customFormat="1" hidden="1" x14ac:dyDescent="0.45">
      <c r="D818" s="464"/>
      <c r="E818" s="464"/>
      <c r="F818" s="465"/>
    </row>
    <row r="819" spans="4:6" s="463" customFormat="1" hidden="1" x14ac:dyDescent="0.45">
      <c r="D819" s="464"/>
      <c r="E819" s="464"/>
      <c r="F819" s="465"/>
    </row>
    <row r="820" spans="4:6" s="463" customFormat="1" hidden="1" x14ac:dyDescent="0.45">
      <c r="D820" s="464"/>
      <c r="E820" s="464"/>
      <c r="F820" s="465"/>
    </row>
    <row r="821" spans="4:6" s="463" customFormat="1" hidden="1" x14ac:dyDescent="0.45">
      <c r="D821" s="464"/>
      <c r="E821" s="464"/>
      <c r="F821" s="465"/>
    </row>
    <row r="822" spans="4:6" s="463" customFormat="1" hidden="1" x14ac:dyDescent="0.45">
      <c r="D822" s="464"/>
      <c r="E822" s="464"/>
      <c r="F822" s="465"/>
    </row>
    <row r="823" spans="4:6" s="463" customFormat="1" hidden="1" x14ac:dyDescent="0.45">
      <c r="D823" s="464"/>
      <c r="E823" s="464"/>
      <c r="F823" s="465"/>
    </row>
    <row r="824" spans="4:6" s="463" customFormat="1" hidden="1" x14ac:dyDescent="0.45">
      <c r="D824" s="464"/>
      <c r="E824" s="464"/>
      <c r="F824" s="465"/>
    </row>
    <row r="825" spans="4:6" s="463" customFormat="1" hidden="1" x14ac:dyDescent="0.45">
      <c r="D825" s="464"/>
      <c r="E825" s="464"/>
      <c r="F825" s="465"/>
    </row>
    <row r="826" spans="4:6" s="463" customFormat="1" hidden="1" x14ac:dyDescent="0.45">
      <c r="D826" s="464"/>
      <c r="E826" s="464"/>
      <c r="F826" s="465"/>
    </row>
    <row r="827" spans="4:6" s="463" customFormat="1" hidden="1" x14ac:dyDescent="0.45">
      <c r="D827" s="464"/>
      <c r="E827" s="464"/>
      <c r="F827" s="465"/>
    </row>
    <row r="828" spans="4:6" s="463" customFormat="1" hidden="1" x14ac:dyDescent="0.45">
      <c r="D828" s="464"/>
      <c r="E828" s="464"/>
      <c r="F828" s="465"/>
    </row>
    <row r="829" spans="4:6" s="463" customFormat="1" hidden="1" x14ac:dyDescent="0.45">
      <c r="D829" s="464"/>
      <c r="E829" s="464"/>
      <c r="F829" s="465"/>
    </row>
    <row r="830" spans="4:6" s="463" customFormat="1" hidden="1" x14ac:dyDescent="0.45">
      <c r="D830" s="464"/>
      <c r="E830" s="464"/>
      <c r="F830" s="465"/>
    </row>
    <row r="831" spans="4:6" s="463" customFormat="1" hidden="1" x14ac:dyDescent="0.45">
      <c r="D831" s="464"/>
      <c r="E831" s="464"/>
      <c r="F831" s="465"/>
    </row>
    <row r="832" spans="4:6" s="463" customFormat="1" hidden="1" x14ac:dyDescent="0.45">
      <c r="D832" s="464"/>
      <c r="E832" s="464"/>
      <c r="F832" s="465"/>
    </row>
    <row r="833" spans="4:6" s="463" customFormat="1" hidden="1" x14ac:dyDescent="0.45">
      <c r="D833" s="464"/>
      <c r="E833" s="464"/>
      <c r="F833" s="465"/>
    </row>
    <row r="834" spans="4:6" s="463" customFormat="1" hidden="1" x14ac:dyDescent="0.45">
      <c r="D834" s="464"/>
      <c r="E834" s="464"/>
      <c r="F834" s="465"/>
    </row>
    <row r="835" spans="4:6" s="463" customFormat="1" hidden="1" x14ac:dyDescent="0.45">
      <c r="D835" s="464"/>
      <c r="E835" s="464"/>
      <c r="F835" s="465"/>
    </row>
    <row r="836" spans="4:6" s="463" customFormat="1" hidden="1" x14ac:dyDescent="0.45">
      <c r="D836" s="464"/>
      <c r="E836" s="464"/>
      <c r="F836" s="465"/>
    </row>
    <row r="837" spans="4:6" s="463" customFormat="1" hidden="1" x14ac:dyDescent="0.45">
      <c r="D837" s="464"/>
      <c r="E837" s="464"/>
      <c r="F837" s="465"/>
    </row>
    <row r="838" spans="4:6" s="463" customFormat="1" hidden="1" x14ac:dyDescent="0.45">
      <c r="D838" s="464"/>
      <c r="E838" s="464"/>
      <c r="F838" s="465"/>
    </row>
    <row r="839" spans="4:6" s="463" customFormat="1" hidden="1" x14ac:dyDescent="0.45">
      <c r="D839" s="464"/>
      <c r="E839" s="464"/>
      <c r="F839" s="465"/>
    </row>
    <row r="840" spans="4:6" s="463" customFormat="1" hidden="1" x14ac:dyDescent="0.45">
      <c r="D840" s="464"/>
      <c r="E840" s="464"/>
      <c r="F840" s="465"/>
    </row>
    <row r="841" spans="4:6" s="463" customFormat="1" hidden="1" x14ac:dyDescent="0.45">
      <c r="D841" s="464"/>
      <c r="E841" s="464"/>
      <c r="F841" s="465"/>
    </row>
    <row r="842" spans="4:6" s="463" customFormat="1" hidden="1" x14ac:dyDescent="0.45">
      <c r="D842" s="464"/>
      <c r="E842" s="464"/>
      <c r="F842" s="465"/>
    </row>
    <row r="843" spans="4:6" s="463" customFormat="1" hidden="1" x14ac:dyDescent="0.45">
      <c r="D843" s="464"/>
      <c r="E843" s="464"/>
      <c r="F843" s="465"/>
    </row>
    <row r="844" spans="4:6" s="463" customFormat="1" hidden="1" x14ac:dyDescent="0.45">
      <c r="D844" s="464"/>
      <c r="E844" s="464"/>
      <c r="F844" s="465"/>
    </row>
    <row r="845" spans="4:6" s="463" customFormat="1" hidden="1" x14ac:dyDescent="0.45">
      <c r="D845" s="464"/>
      <c r="E845" s="464"/>
      <c r="F845" s="465"/>
    </row>
    <row r="846" spans="4:6" s="463" customFormat="1" hidden="1" x14ac:dyDescent="0.45">
      <c r="D846" s="464"/>
      <c r="E846" s="464"/>
      <c r="F846" s="465"/>
    </row>
    <row r="847" spans="4:6" s="463" customFormat="1" hidden="1" x14ac:dyDescent="0.45">
      <c r="D847" s="464"/>
      <c r="E847" s="464"/>
      <c r="F847" s="465"/>
    </row>
    <row r="848" spans="4:6" s="463" customFormat="1" hidden="1" x14ac:dyDescent="0.45">
      <c r="D848" s="464"/>
      <c r="E848" s="464"/>
      <c r="F848" s="465"/>
    </row>
    <row r="849" spans="4:6" s="463" customFormat="1" hidden="1" x14ac:dyDescent="0.45">
      <c r="D849" s="464"/>
      <c r="E849" s="464"/>
      <c r="F849" s="465"/>
    </row>
    <row r="850" spans="4:6" s="463" customFormat="1" hidden="1" x14ac:dyDescent="0.45">
      <c r="D850" s="464"/>
      <c r="E850" s="464"/>
      <c r="F850" s="465"/>
    </row>
    <row r="851" spans="4:6" s="463" customFormat="1" hidden="1" x14ac:dyDescent="0.45">
      <c r="D851" s="464"/>
      <c r="E851" s="464"/>
      <c r="F851" s="465"/>
    </row>
    <row r="852" spans="4:6" s="463" customFormat="1" hidden="1" x14ac:dyDescent="0.45">
      <c r="D852" s="464"/>
      <c r="E852" s="464"/>
      <c r="F852" s="465"/>
    </row>
    <row r="853" spans="4:6" s="463" customFormat="1" hidden="1" x14ac:dyDescent="0.45">
      <c r="D853" s="464"/>
      <c r="E853" s="464"/>
      <c r="F853" s="465"/>
    </row>
    <row r="854" spans="4:6" s="463" customFormat="1" hidden="1" x14ac:dyDescent="0.45">
      <c r="D854" s="464"/>
      <c r="E854" s="464"/>
      <c r="F854" s="465"/>
    </row>
    <row r="855" spans="4:6" s="463" customFormat="1" hidden="1" x14ac:dyDescent="0.45">
      <c r="D855" s="464"/>
      <c r="E855" s="464"/>
      <c r="F855" s="465"/>
    </row>
    <row r="856" spans="4:6" s="463" customFormat="1" hidden="1" x14ac:dyDescent="0.45">
      <c r="D856" s="464"/>
      <c r="E856" s="464"/>
      <c r="F856" s="465"/>
    </row>
    <row r="857" spans="4:6" s="463" customFormat="1" hidden="1" x14ac:dyDescent="0.45">
      <c r="D857" s="464"/>
      <c r="E857" s="464"/>
      <c r="F857" s="465"/>
    </row>
    <row r="858" spans="4:6" s="463" customFormat="1" hidden="1" x14ac:dyDescent="0.45">
      <c r="D858" s="464"/>
      <c r="E858" s="464"/>
      <c r="F858" s="465"/>
    </row>
    <row r="859" spans="4:6" s="463" customFormat="1" hidden="1" x14ac:dyDescent="0.45">
      <c r="D859" s="464"/>
      <c r="E859" s="464"/>
      <c r="F859" s="465"/>
    </row>
    <row r="860" spans="4:6" s="463" customFormat="1" hidden="1" x14ac:dyDescent="0.45">
      <c r="D860" s="464"/>
      <c r="E860" s="464"/>
      <c r="F860" s="465"/>
    </row>
    <row r="861" spans="4:6" s="463" customFormat="1" hidden="1" x14ac:dyDescent="0.45">
      <c r="D861" s="464"/>
      <c r="E861" s="464"/>
      <c r="F861" s="465"/>
    </row>
    <row r="862" spans="4:6" s="463" customFormat="1" hidden="1" x14ac:dyDescent="0.45">
      <c r="D862" s="464"/>
      <c r="E862" s="464"/>
      <c r="F862" s="465"/>
    </row>
    <row r="863" spans="4:6" s="463" customFormat="1" hidden="1" x14ac:dyDescent="0.45">
      <c r="D863" s="464"/>
      <c r="E863" s="464"/>
      <c r="F863" s="465"/>
    </row>
    <row r="864" spans="4:6" s="463" customFormat="1" hidden="1" x14ac:dyDescent="0.45">
      <c r="D864" s="464"/>
      <c r="E864" s="464"/>
      <c r="F864" s="465"/>
    </row>
    <row r="865" spans="4:6" s="463" customFormat="1" hidden="1" x14ac:dyDescent="0.45">
      <c r="D865" s="464"/>
      <c r="E865" s="464"/>
      <c r="F865" s="465"/>
    </row>
    <row r="866" spans="4:6" s="463" customFormat="1" hidden="1" x14ac:dyDescent="0.45">
      <c r="D866" s="464"/>
      <c r="E866" s="464"/>
      <c r="F866" s="465"/>
    </row>
    <row r="867" spans="4:6" s="463" customFormat="1" hidden="1" x14ac:dyDescent="0.45">
      <c r="D867" s="464"/>
      <c r="E867" s="464"/>
      <c r="F867" s="465"/>
    </row>
    <row r="868" spans="4:6" s="463" customFormat="1" hidden="1" x14ac:dyDescent="0.45">
      <c r="D868" s="464"/>
      <c r="E868" s="464"/>
      <c r="F868" s="465"/>
    </row>
    <row r="869" spans="4:6" s="463" customFormat="1" hidden="1" x14ac:dyDescent="0.45">
      <c r="D869" s="464"/>
      <c r="E869" s="464"/>
      <c r="F869" s="465"/>
    </row>
    <row r="870" spans="4:6" s="463" customFormat="1" hidden="1" x14ac:dyDescent="0.45">
      <c r="D870" s="464"/>
      <c r="E870" s="464"/>
      <c r="F870" s="465"/>
    </row>
    <row r="871" spans="4:6" s="463" customFormat="1" hidden="1" x14ac:dyDescent="0.45">
      <c r="D871" s="464"/>
      <c r="E871" s="464"/>
      <c r="F871" s="465"/>
    </row>
    <row r="872" spans="4:6" s="463" customFormat="1" hidden="1" x14ac:dyDescent="0.45">
      <c r="D872" s="464"/>
      <c r="E872" s="464"/>
      <c r="F872" s="465"/>
    </row>
    <row r="873" spans="4:6" s="463" customFormat="1" hidden="1" x14ac:dyDescent="0.45">
      <c r="D873" s="464"/>
      <c r="E873" s="464"/>
      <c r="F873" s="465"/>
    </row>
    <row r="874" spans="4:6" s="463" customFormat="1" hidden="1" x14ac:dyDescent="0.45">
      <c r="D874" s="464"/>
      <c r="E874" s="464"/>
      <c r="F874" s="465"/>
    </row>
    <row r="875" spans="4:6" s="463" customFormat="1" hidden="1" x14ac:dyDescent="0.45">
      <c r="D875" s="464"/>
      <c r="E875" s="464"/>
      <c r="F875" s="465"/>
    </row>
    <row r="876" spans="4:6" s="463" customFormat="1" hidden="1" x14ac:dyDescent="0.45">
      <c r="D876" s="464"/>
      <c r="E876" s="464"/>
      <c r="F876" s="465"/>
    </row>
    <row r="877" spans="4:6" s="463" customFormat="1" hidden="1" x14ac:dyDescent="0.45">
      <c r="D877" s="464"/>
      <c r="E877" s="464"/>
      <c r="F877" s="465"/>
    </row>
    <row r="878" spans="4:6" s="463" customFormat="1" hidden="1" x14ac:dyDescent="0.45">
      <c r="D878" s="464"/>
      <c r="E878" s="464"/>
      <c r="F878" s="465"/>
    </row>
    <row r="879" spans="4:6" s="463" customFormat="1" hidden="1" x14ac:dyDescent="0.45">
      <c r="D879" s="464"/>
      <c r="E879" s="464"/>
      <c r="F879" s="465"/>
    </row>
    <row r="880" spans="4:6" s="463" customFormat="1" hidden="1" x14ac:dyDescent="0.45">
      <c r="D880" s="464"/>
      <c r="E880" s="464"/>
      <c r="F880" s="465"/>
    </row>
    <row r="881" spans="4:6" s="463" customFormat="1" hidden="1" x14ac:dyDescent="0.45">
      <c r="D881" s="464"/>
      <c r="E881" s="464"/>
      <c r="F881" s="465"/>
    </row>
    <row r="882" spans="4:6" s="463" customFormat="1" hidden="1" x14ac:dyDescent="0.45">
      <c r="D882" s="464"/>
      <c r="E882" s="464"/>
      <c r="F882" s="465"/>
    </row>
    <row r="883" spans="4:6" s="463" customFormat="1" hidden="1" x14ac:dyDescent="0.45">
      <c r="D883" s="464"/>
      <c r="E883" s="464"/>
      <c r="F883" s="465"/>
    </row>
    <row r="884" spans="4:6" s="463" customFormat="1" hidden="1" x14ac:dyDescent="0.45">
      <c r="D884" s="464"/>
      <c r="E884" s="464"/>
      <c r="F884" s="465"/>
    </row>
    <row r="885" spans="4:6" s="463" customFormat="1" hidden="1" x14ac:dyDescent="0.45">
      <c r="D885" s="464"/>
      <c r="E885" s="464"/>
      <c r="F885" s="465"/>
    </row>
    <row r="886" spans="4:6" s="463" customFormat="1" hidden="1" x14ac:dyDescent="0.45">
      <c r="D886" s="464"/>
      <c r="E886" s="464"/>
      <c r="F886" s="465"/>
    </row>
    <row r="887" spans="4:6" s="463" customFormat="1" hidden="1" x14ac:dyDescent="0.45">
      <c r="D887" s="464"/>
      <c r="E887" s="464"/>
      <c r="F887" s="465"/>
    </row>
    <row r="888" spans="4:6" s="463" customFormat="1" hidden="1" x14ac:dyDescent="0.45">
      <c r="D888" s="464"/>
      <c r="E888" s="464"/>
      <c r="F888" s="465"/>
    </row>
    <row r="889" spans="4:6" s="463" customFormat="1" hidden="1" x14ac:dyDescent="0.45">
      <c r="D889" s="464"/>
      <c r="E889" s="464"/>
      <c r="F889" s="465"/>
    </row>
    <row r="890" spans="4:6" s="463" customFormat="1" hidden="1" x14ac:dyDescent="0.45">
      <c r="D890" s="464"/>
      <c r="E890" s="464"/>
      <c r="F890" s="465"/>
    </row>
    <row r="891" spans="4:6" s="463" customFormat="1" hidden="1" x14ac:dyDescent="0.45">
      <c r="D891" s="464"/>
      <c r="E891" s="464"/>
      <c r="F891" s="465"/>
    </row>
    <row r="892" spans="4:6" s="463" customFormat="1" hidden="1" x14ac:dyDescent="0.45">
      <c r="D892" s="464"/>
      <c r="E892" s="464"/>
      <c r="F892" s="465"/>
    </row>
    <row r="893" spans="4:6" s="463" customFormat="1" hidden="1" x14ac:dyDescent="0.45">
      <c r="D893" s="464"/>
      <c r="E893" s="464"/>
      <c r="F893" s="465"/>
    </row>
    <row r="894" spans="4:6" s="463" customFormat="1" hidden="1" x14ac:dyDescent="0.45">
      <c r="D894" s="464"/>
      <c r="E894" s="464"/>
      <c r="F894" s="465"/>
    </row>
    <row r="895" spans="4:6" s="463" customFormat="1" hidden="1" x14ac:dyDescent="0.45">
      <c r="D895" s="464"/>
      <c r="E895" s="464"/>
      <c r="F895" s="465"/>
    </row>
    <row r="896" spans="4:6" s="463" customFormat="1" hidden="1" x14ac:dyDescent="0.45">
      <c r="D896" s="464"/>
      <c r="E896" s="464"/>
      <c r="F896" s="465"/>
    </row>
    <row r="897" spans="4:6" s="463" customFormat="1" hidden="1" x14ac:dyDescent="0.45">
      <c r="D897" s="464"/>
      <c r="E897" s="464"/>
      <c r="F897" s="465"/>
    </row>
    <row r="898" spans="4:6" s="463" customFormat="1" hidden="1" x14ac:dyDescent="0.45">
      <c r="D898" s="464"/>
      <c r="E898" s="464"/>
      <c r="F898" s="465"/>
    </row>
    <row r="899" spans="4:6" s="463" customFormat="1" hidden="1" x14ac:dyDescent="0.45">
      <c r="D899" s="464"/>
      <c r="E899" s="464"/>
      <c r="F899" s="465"/>
    </row>
    <row r="900" spans="4:6" s="463" customFormat="1" hidden="1" x14ac:dyDescent="0.45">
      <c r="D900" s="464"/>
      <c r="E900" s="464"/>
      <c r="F900" s="465"/>
    </row>
    <row r="901" spans="4:6" s="463" customFormat="1" hidden="1" x14ac:dyDescent="0.45">
      <c r="D901" s="464"/>
      <c r="E901" s="464"/>
      <c r="F901" s="465"/>
    </row>
    <row r="902" spans="4:6" s="463" customFormat="1" hidden="1" x14ac:dyDescent="0.45">
      <c r="D902" s="464"/>
      <c r="E902" s="464"/>
      <c r="F902" s="465"/>
    </row>
    <row r="903" spans="4:6" s="463" customFormat="1" hidden="1" x14ac:dyDescent="0.45">
      <c r="D903" s="464"/>
      <c r="E903" s="464"/>
      <c r="F903" s="465"/>
    </row>
    <row r="904" spans="4:6" s="463" customFormat="1" hidden="1" x14ac:dyDescent="0.45">
      <c r="D904" s="464"/>
      <c r="E904" s="464"/>
      <c r="F904" s="465"/>
    </row>
    <row r="905" spans="4:6" s="463" customFormat="1" hidden="1" x14ac:dyDescent="0.45">
      <c r="D905" s="464"/>
      <c r="E905" s="464"/>
      <c r="F905" s="465"/>
    </row>
    <row r="906" spans="4:6" s="463" customFormat="1" hidden="1" x14ac:dyDescent="0.45">
      <c r="D906" s="464"/>
      <c r="E906" s="464"/>
      <c r="F906" s="465"/>
    </row>
    <row r="907" spans="4:6" s="463" customFormat="1" hidden="1" x14ac:dyDescent="0.45">
      <c r="D907" s="464"/>
      <c r="E907" s="464"/>
      <c r="F907" s="465"/>
    </row>
    <row r="908" spans="4:6" s="463" customFormat="1" hidden="1" x14ac:dyDescent="0.45">
      <c r="D908" s="464"/>
      <c r="E908" s="464"/>
      <c r="F908" s="465"/>
    </row>
    <row r="909" spans="4:6" s="463" customFormat="1" hidden="1" x14ac:dyDescent="0.45">
      <c r="D909" s="464"/>
      <c r="E909" s="464"/>
      <c r="F909" s="465"/>
    </row>
    <row r="910" spans="4:6" s="463" customFormat="1" hidden="1" x14ac:dyDescent="0.45">
      <c r="D910" s="464"/>
      <c r="E910" s="464"/>
      <c r="F910" s="465"/>
    </row>
    <row r="911" spans="4:6" s="463" customFormat="1" hidden="1" x14ac:dyDescent="0.45">
      <c r="D911" s="464"/>
      <c r="E911" s="464"/>
      <c r="F911" s="465"/>
    </row>
    <row r="912" spans="4:6" s="463" customFormat="1" hidden="1" x14ac:dyDescent="0.45">
      <c r="D912" s="464"/>
      <c r="E912" s="464"/>
      <c r="F912" s="465"/>
    </row>
    <row r="913" spans="4:6" s="463" customFormat="1" hidden="1" x14ac:dyDescent="0.45">
      <c r="D913" s="464"/>
      <c r="E913" s="464"/>
      <c r="F913" s="465"/>
    </row>
    <row r="914" spans="4:6" s="463" customFormat="1" hidden="1" x14ac:dyDescent="0.45">
      <c r="D914" s="464"/>
      <c r="E914" s="464"/>
      <c r="F914" s="465"/>
    </row>
    <row r="915" spans="4:6" s="463" customFormat="1" hidden="1" x14ac:dyDescent="0.45">
      <c r="D915" s="464"/>
      <c r="E915" s="464"/>
      <c r="F915" s="465"/>
    </row>
    <row r="916" spans="4:6" s="463" customFormat="1" hidden="1" x14ac:dyDescent="0.45">
      <c r="D916" s="464"/>
      <c r="E916" s="464"/>
      <c r="F916" s="465"/>
    </row>
    <row r="917" spans="4:6" s="463" customFormat="1" hidden="1" x14ac:dyDescent="0.45">
      <c r="D917" s="464"/>
      <c r="E917" s="464"/>
      <c r="F917" s="465"/>
    </row>
    <row r="918" spans="4:6" s="463" customFormat="1" hidden="1" x14ac:dyDescent="0.45">
      <c r="D918" s="464"/>
      <c r="E918" s="464"/>
      <c r="F918" s="465"/>
    </row>
    <row r="919" spans="4:6" s="463" customFormat="1" hidden="1" x14ac:dyDescent="0.45">
      <c r="D919" s="464"/>
      <c r="E919" s="464"/>
      <c r="F919" s="465"/>
    </row>
    <row r="920" spans="4:6" s="463" customFormat="1" hidden="1" x14ac:dyDescent="0.45">
      <c r="D920" s="464"/>
      <c r="E920" s="464"/>
      <c r="F920" s="465"/>
    </row>
    <row r="921" spans="4:6" s="463" customFormat="1" hidden="1" x14ac:dyDescent="0.45">
      <c r="D921" s="464"/>
      <c r="E921" s="464"/>
      <c r="F921" s="465"/>
    </row>
    <row r="922" spans="4:6" s="463" customFormat="1" hidden="1" x14ac:dyDescent="0.45">
      <c r="D922" s="464"/>
      <c r="E922" s="464"/>
      <c r="F922" s="465"/>
    </row>
    <row r="923" spans="4:6" s="463" customFormat="1" hidden="1" x14ac:dyDescent="0.45">
      <c r="D923" s="464"/>
      <c r="E923" s="464"/>
      <c r="F923" s="465"/>
    </row>
    <row r="924" spans="4:6" s="463" customFormat="1" hidden="1" x14ac:dyDescent="0.45">
      <c r="D924" s="464"/>
      <c r="E924" s="464"/>
      <c r="F924" s="465"/>
    </row>
    <row r="925" spans="4:6" s="463" customFormat="1" hidden="1" x14ac:dyDescent="0.45">
      <c r="D925" s="464"/>
      <c r="E925" s="464"/>
      <c r="F925" s="465"/>
    </row>
    <row r="926" spans="4:6" s="463" customFormat="1" hidden="1" x14ac:dyDescent="0.45">
      <c r="D926" s="464"/>
      <c r="E926" s="464"/>
      <c r="F926" s="465"/>
    </row>
    <row r="927" spans="4:6" s="463" customFormat="1" hidden="1" x14ac:dyDescent="0.45">
      <c r="D927" s="464"/>
      <c r="E927" s="464"/>
      <c r="F927" s="465"/>
    </row>
    <row r="928" spans="4:6" s="463" customFormat="1" hidden="1" x14ac:dyDescent="0.45">
      <c r="D928" s="464"/>
      <c r="E928" s="464"/>
      <c r="F928" s="465"/>
    </row>
    <row r="929" spans="4:6" s="463" customFormat="1" hidden="1" x14ac:dyDescent="0.45">
      <c r="D929" s="464"/>
      <c r="E929" s="464"/>
      <c r="F929" s="465"/>
    </row>
    <row r="930" spans="4:6" s="463" customFormat="1" hidden="1" x14ac:dyDescent="0.45">
      <c r="D930" s="464"/>
      <c r="E930" s="464"/>
      <c r="F930" s="465"/>
    </row>
    <row r="931" spans="4:6" s="463" customFormat="1" hidden="1" x14ac:dyDescent="0.45">
      <c r="D931" s="464"/>
      <c r="E931" s="464"/>
      <c r="F931" s="465"/>
    </row>
    <row r="932" spans="4:6" s="463" customFormat="1" hidden="1" x14ac:dyDescent="0.45">
      <c r="D932" s="464"/>
      <c r="E932" s="464"/>
      <c r="F932" s="465"/>
    </row>
    <row r="933" spans="4:6" s="463" customFormat="1" hidden="1" x14ac:dyDescent="0.45">
      <c r="D933" s="464"/>
      <c r="E933" s="464"/>
      <c r="F933" s="465"/>
    </row>
    <row r="934" spans="4:6" s="463" customFormat="1" hidden="1" x14ac:dyDescent="0.45">
      <c r="D934" s="464"/>
      <c r="E934" s="464"/>
      <c r="F934" s="465"/>
    </row>
    <row r="935" spans="4:6" s="463" customFormat="1" hidden="1" x14ac:dyDescent="0.45">
      <c r="D935" s="464"/>
      <c r="E935" s="464"/>
      <c r="F935" s="465"/>
    </row>
    <row r="936" spans="4:6" s="463" customFormat="1" hidden="1" x14ac:dyDescent="0.45">
      <c r="D936" s="464"/>
      <c r="E936" s="464"/>
      <c r="F936" s="465"/>
    </row>
    <row r="937" spans="4:6" s="463" customFormat="1" hidden="1" x14ac:dyDescent="0.45">
      <c r="D937" s="464"/>
      <c r="E937" s="464"/>
      <c r="F937" s="465"/>
    </row>
    <row r="938" spans="4:6" s="463" customFormat="1" hidden="1" x14ac:dyDescent="0.45">
      <c r="D938" s="464"/>
      <c r="E938" s="464"/>
      <c r="F938" s="465"/>
    </row>
    <row r="939" spans="4:6" s="463" customFormat="1" hidden="1" x14ac:dyDescent="0.45">
      <c r="D939" s="464"/>
      <c r="E939" s="464"/>
      <c r="F939" s="465"/>
    </row>
    <row r="940" spans="4:6" s="463" customFormat="1" hidden="1" x14ac:dyDescent="0.45">
      <c r="D940" s="464"/>
      <c r="E940" s="464"/>
      <c r="F940" s="465"/>
    </row>
    <row r="941" spans="4:6" s="463" customFormat="1" hidden="1" x14ac:dyDescent="0.45">
      <c r="D941" s="464"/>
      <c r="E941" s="464"/>
      <c r="F941" s="465"/>
    </row>
    <row r="942" spans="4:6" s="463" customFormat="1" hidden="1" x14ac:dyDescent="0.45">
      <c r="D942" s="464"/>
      <c r="E942" s="464"/>
      <c r="F942" s="465"/>
    </row>
    <row r="943" spans="4:6" s="463" customFormat="1" hidden="1" x14ac:dyDescent="0.45">
      <c r="D943" s="464"/>
      <c r="E943" s="464"/>
      <c r="F943" s="465"/>
    </row>
    <row r="944" spans="4:6" s="463" customFormat="1" hidden="1" x14ac:dyDescent="0.45">
      <c r="D944" s="464"/>
      <c r="E944" s="464"/>
      <c r="F944" s="465"/>
    </row>
    <row r="945" spans="4:6" s="463" customFormat="1" hidden="1" x14ac:dyDescent="0.45">
      <c r="D945" s="464"/>
      <c r="E945" s="464"/>
      <c r="F945" s="465"/>
    </row>
    <row r="946" spans="4:6" s="463" customFormat="1" hidden="1" x14ac:dyDescent="0.45">
      <c r="D946" s="464"/>
      <c r="E946" s="464"/>
      <c r="F946" s="465"/>
    </row>
    <row r="947" spans="4:6" s="463" customFormat="1" hidden="1" x14ac:dyDescent="0.45">
      <c r="D947" s="464"/>
      <c r="E947" s="464"/>
      <c r="F947" s="465"/>
    </row>
    <row r="948" spans="4:6" s="463" customFormat="1" hidden="1" x14ac:dyDescent="0.45">
      <c r="D948" s="464"/>
      <c r="E948" s="464"/>
      <c r="F948" s="465"/>
    </row>
    <row r="949" spans="4:6" s="463" customFormat="1" hidden="1" x14ac:dyDescent="0.45">
      <c r="D949" s="464"/>
      <c r="E949" s="464"/>
      <c r="F949" s="465"/>
    </row>
    <row r="950" spans="4:6" s="463" customFormat="1" hidden="1" x14ac:dyDescent="0.45">
      <c r="D950" s="464"/>
      <c r="E950" s="464"/>
      <c r="F950" s="465"/>
    </row>
    <row r="951" spans="4:6" s="463" customFormat="1" hidden="1" x14ac:dyDescent="0.45">
      <c r="D951" s="464"/>
      <c r="E951" s="464"/>
      <c r="F951" s="465"/>
    </row>
    <row r="952" spans="4:6" s="463" customFormat="1" hidden="1" x14ac:dyDescent="0.45">
      <c r="D952" s="464"/>
      <c r="E952" s="464"/>
      <c r="F952" s="465"/>
    </row>
    <row r="953" spans="4:6" s="463" customFormat="1" hidden="1" x14ac:dyDescent="0.45">
      <c r="D953" s="464"/>
      <c r="E953" s="464"/>
      <c r="F953" s="465"/>
    </row>
    <row r="954" spans="4:6" s="463" customFormat="1" hidden="1" x14ac:dyDescent="0.45">
      <c r="D954" s="464"/>
      <c r="E954" s="464"/>
      <c r="F954" s="465"/>
    </row>
    <row r="955" spans="4:6" s="463" customFormat="1" hidden="1" x14ac:dyDescent="0.45">
      <c r="D955" s="464"/>
      <c r="E955" s="464"/>
      <c r="F955" s="465"/>
    </row>
    <row r="956" spans="4:6" s="463" customFormat="1" hidden="1" x14ac:dyDescent="0.45">
      <c r="D956" s="464"/>
      <c r="E956" s="464"/>
      <c r="F956" s="465"/>
    </row>
    <row r="957" spans="4:6" s="463" customFormat="1" hidden="1" x14ac:dyDescent="0.45">
      <c r="D957" s="464"/>
      <c r="E957" s="464"/>
      <c r="F957" s="465"/>
    </row>
    <row r="958" spans="4:6" s="463" customFormat="1" hidden="1" x14ac:dyDescent="0.45">
      <c r="D958" s="464"/>
      <c r="E958" s="464"/>
      <c r="F958" s="465"/>
    </row>
    <row r="959" spans="4:6" s="463" customFormat="1" hidden="1" x14ac:dyDescent="0.45">
      <c r="D959" s="464"/>
      <c r="E959" s="464"/>
      <c r="F959" s="465"/>
    </row>
    <row r="960" spans="4:6" s="463" customFormat="1" hidden="1" x14ac:dyDescent="0.45">
      <c r="D960" s="464"/>
      <c r="E960" s="464"/>
      <c r="F960" s="465"/>
    </row>
    <row r="961" spans="4:6" s="463" customFormat="1" hidden="1" x14ac:dyDescent="0.45">
      <c r="D961" s="464"/>
      <c r="E961" s="464"/>
      <c r="F961" s="465"/>
    </row>
    <row r="962" spans="4:6" s="463" customFormat="1" hidden="1" x14ac:dyDescent="0.45">
      <c r="D962" s="464"/>
      <c r="E962" s="464"/>
      <c r="F962" s="465"/>
    </row>
    <row r="963" spans="4:6" s="463" customFormat="1" hidden="1" x14ac:dyDescent="0.45">
      <c r="D963" s="464"/>
      <c r="E963" s="464"/>
      <c r="F963" s="465"/>
    </row>
    <row r="964" spans="4:6" s="463" customFormat="1" hidden="1" x14ac:dyDescent="0.45">
      <c r="D964" s="464"/>
      <c r="E964" s="464"/>
      <c r="F964" s="465"/>
    </row>
    <row r="965" spans="4:6" s="463" customFormat="1" hidden="1" x14ac:dyDescent="0.45">
      <c r="D965" s="464"/>
      <c r="E965" s="464"/>
      <c r="F965" s="465"/>
    </row>
    <row r="966" spans="4:6" s="463" customFormat="1" hidden="1" x14ac:dyDescent="0.45">
      <c r="D966" s="464"/>
      <c r="E966" s="464"/>
      <c r="F966" s="465"/>
    </row>
    <row r="967" spans="4:6" s="463" customFormat="1" hidden="1" x14ac:dyDescent="0.45">
      <c r="D967" s="464"/>
      <c r="E967" s="464"/>
      <c r="F967" s="465"/>
    </row>
    <row r="968" spans="4:6" s="463" customFormat="1" hidden="1" x14ac:dyDescent="0.45">
      <c r="D968" s="464"/>
      <c r="E968" s="464"/>
      <c r="F968" s="465"/>
    </row>
    <row r="969" spans="4:6" s="463" customFormat="1" hidden="1" x14ac:dyDescent="0.45">
      <c r="D969" s="464"/>
      <c r="E969" s="464"/>
      <c r="F969" s="465"/>
    </row>
    <row r="970" spans="4:6" s="463" customFormat="1" hidden="1" x14ac:dyDescent="0.45">
      <c r="D970" s="464"/>
      <c r="E970" s="464"/>
      <c r="F970" s="465"/>
    </row>
    <row r="971" spans="4:6" s="463" customFormat="1" hidden="1" x14ac:dyDescent="0.45">
      <c r="D971" s="464"/>
      <c r="E971" s="464"/>
      <c r="F971" s="465"/>
    </row>
    <row r="972" spans="4:6" s="463" customFormat="1" hidden="1" x14ac:dyDescent="0.45">
      <c r="D972" s="464"/>
      <c r="E972" s="464"/>
      <c r="F972" s="465"/>
    </row>
    <row r="973" spans="4:6" s="463" customFormat="1" hidden="1" x14ac:dyDescent="0.45">
      <c r="D973" s="464"/>
      <c r="E973" s="464"/>
      <c r="F973" s="465"/>
    </row>
    <row r="974" spans="4:6" s="463" customFormat="1" hidden="1" x14ac:dyDescent="0.45">
      <c r="D974" s="464"/>
      <c r="E974" s="464"/>
      <c r="F974" s="465"/>
    </row>
    <row r="975" spans="4:6" s="463" customFormat="1" hidden="1" x14ac:dyDescent="0.45">
      <c r="D975" s="464"/>
      <c r="E975" s="464"/>
      <c r="F975" s="465"/>
    </row>
    <row r="976" spans="4:6" s="463" customFormat="1" hidden="1" x14ac:dyDescent="0.45">
      <c r="D976" s="464"/>
      <c r="E976" s="464"/>
      <c r="F976" s="465"/>
    </row>
    <row r="977" spans="4:6" s="463" customFormat="1" hidden="1" x14ac:dyDescent="0.45">
      <c r="D977" s="464"/>
      <c r="E977" s="464"/>
      <c r="F977" s="465"/>
    </row>
    <row r="978" spans="4:6" s="463" customFormat="1" hidden="1" x14ac:dyDescent="0.45">
      <c r="D978" s="464"/>
      <c r="E978" s="464"/>
      <c r="F978" s="465"/>
    </row>
    <row r="979" spans="4:6" s="463" customFormat="1" hidden="1" x14ac:dyDescent="0.45">
      <c r="D979" s="464"/>
      <c r="E979" s="464"/>
      <c r="F979" s="465"/>
    </row>
    <row r="980" spans="4:6" s="463" customFormat="1" hidden="1" x14ac:dyDescent="0.45">
      <c r="D980" s="464"/>
      <c r="E980" s="464"/>
      <c r="F980" s="465"/>
    </row>
    <row r="981" spans="4:6" s="463" customFormat="1" hidden="1" x14ac:dyDescent="0.45">
      <c r="D981" s="464"/>
      <c r="E981" s="464"/>
      <c r="F981" s="465"/>
    </row>
    <row r="982" spans="4:6" s="463" customFormat="1" hidden="1" x14ac:dyDescent="0.45">
      <c r="D982" s="464"/>
      <c r="E982" s="464"/>
      <c r="F982" s="465"/>
    </row>
    <row r="983" spans="4:6" s="463" customFormat="1" hidden="1" x14ac:dyDescent="0.45">
      <c r="D983" s="464"/>
      <c r="E983" s="464"/>
      <c r="F983" s="465"/>
    </row>
    <row r="984" spans="4:6" s="463" customFormat="1" hidden="1" x14ac:dyDescent="0.45">
      <c r="D984" s="464"/>
      <c r="E984" s="464"/>
      <c r="F984" s="465"/>
    </row>
    <row r="985" spans="4:6" s="463" customFormat="1" hidden="1" x14ac:dyDescent="0.45">
      <c r="D985" s="464"/>
      <c r="E985" s="464"/>
      <c r="F985" s="465"/>
    </row>
    <row r="986" spans="4:6" s="463" customFormat="1" hidden="1" x14ac:dyDescent="0.45">
      <c r="D986" s="464"/>
      <c r="E986" s="464"/>
      <c r="F986" s="465"/>
    </row>
    <row r="987" spans="4:6" s="463" customFormat="1" hidden="1" x14ac:dyDescent="0.45">
      <c r="D987" s="464"/>
      <c r="E987" s="464"/>
      <c r="F987" s="465"/>
    </row>
    <row r="988" spans="4:6" s="463" customFormat="1" hidden="1" x14ac:dyDescent="0.45">
      <c r="D988" s="464"/>
      <c r="E988" s="464"/>
      <c r="F988" s="465"/>
    </row>
    <row r="989" spans="4:6" s="463" customFormat="1" hidden="1" x14ac:dyDescent="0.45">
      <c r="D989" s="464"/>
      <c r="E989" s="464"/>
      <c r="F989" s="465"/>
    </row>
    <row r="990" spans="4:6" s="463" customFormat="1" hidden="1" x14ac:dyDescent="0.45">
      <c r="D990" s="464"/>
      <c r="E990" s="464"/>
      <c r="F990" s="465"/>
    </row>
    <row r="991" spans="4:6" s="463" customFormat="1" hidden="1" x14ac:dyDescent="0.45">
      <c r="D991" s="464"/>
      <c r="E991" s="464"/>
      <c r="F991" s="465"/>
    </row>
    <row r="992" spans="4:6" s="463" customFormat="1" hidden="1" x14ac:dyDescent="0.45">
      <c r="D992" s="464"/>
      <c r="E992" s="464"/>
      <c r="F992" s="465"/>
    </row>
    <row r="993" spans="4:6" s="463" customFormat="1" hidden="1" x14ac:dyDescent="0.45">
      <c r="D993" s="464"/>
      <c r="E993" s="464"/>
      <c r="F993" s="465"/>
    </row>
    <row r="994" spans="4:6" s="463" customFormat="1" hidden="1" x14ac:dyDescent="0.45">
      <c r="D994" s="464"/>
      <c r="E994" s="464"/>
      <c r="F994" s="465"/>
    </row>
    <row r="995" spans="4:6" s="463" customFormat="1" hidden="1" x14ac:dyDescent="0.45">
      <c r="D995" s="464"/>
      <c r="E995" s="464"/>
      <c r="F995" s="465"/>
    </row>
    <row r="996" spans="4:6" s="463" customFormat="1" hidden="1" x14ac:dyDescent="0.45">
      <c r="D996" s="464"/>
      <c r="E996" s="464"/>
      <c r="F996" s="465"/>
    </row>
    <row r="997" spans="4:6" s="463" customFormat="1" hidden="1" x14ac:dyDescent="0.45">
      <c r="D997" s="464"/>
      <c r="E997" s="464"/>
      <c r="F997" s="465"/>
    </row>
    <row r="998" spans="4:6" s="463" customFormat="1" hidden="1" x14ac:dyDescent="0.45">
      <c r="D998" s="464"/>
      <c r="E998" s="464"/>
      <c r="F998" s="465"/>
    </row>
    <row r="999" spans="4:6" s="463" customFormat="1" hidden="1" x14ac:dyDescent="0.45">
      <c r="D999" s="464"/>
      <c r="E999" s="464"/>
      <c r="F999" s="465"/>
    </row>
    <row r="1000" spans="4:6" s="463" customFormat="1" hidden="1" x14ac:dyDescent="0.45">
      <c r="D1000" s="464"/>
      <c r="E1000" s="464"/>
      <c r="F1000" s="465"/>
    </row>
    <row r="1001" spans="4:6" s="463" customFormat="1" hidden="1" x14ac:dyDescent="0.45">
      <c r="D1001" s="464"/>
      <c r="E1001" s="464"/>
      <c r="F1001" s="465"/>
    </row>
    <row r="1002" spans="4:6" s="463" customFormat="1" hidden="1" x14ac:dyDescent="0.45">
      <c r="D1002" s="464"/>
      <c r="E1002" s="464"/>
      <c r="F1002" s="465"/>
    </row>
    <row r="1003" spans="4:6" s="463" customFormat="1" hidden="1" x14ac:dyDescent="0.45">
      <c r="D1003" s="464"/>
      <c r="E1003" s="464"/>
      <c r="F1003" s="465"/>
    </row>
    <row r="1004" spans="4:6" s="463" customFormat="1" hidden="1" x14ac:dyDescent="0.45">
      <c r="D1004" s="464"/>
      <c r="E1004" s="464"/>
      <c r="F1004" s="465"/>
    </row>
    <row r="1005" spans="4:6" s="463" customFormat="1" hidden="1" x14ac:dyDescent="0.45">
      <c r="D1005" s="464"/>
      <c r="E1005" s="464"/>
      <c r="F1005" s="465"/>
    </row>
    <row r="1006" spans="4:6" s="463" customFormat="1" hidden="1" x14ac:dyDescent="0.45">
      <c r="D1006" s="464"/>
      <c r="E1006" s="464"/>
      <c r="F1006" s="465"/>
    </row>
    <row r="1007" spans="4:6" s="463" customFormat="1" hidden="1" x14ac:dyDescent="0.45">
      <c r="D1007" s="464"/>
      <c r="E1007" s="464"/>
      <c r="F1007" s="465"/>
    </row>
    <row r="1008" spans="4:6" s="463" customFormat="1" hidden="1" x14ac:dyDescent="0.45">
      <c r="D1008" s="464"/>
      <c r="E1008" s="464"/>
      <c r="F1008" s="465"/>
    </row>
    <row r="1009" spans="4:6" s="463" customFormat="1" hidden="1" x14ac:dyDescent="0.45">
      <c r="D1009" s="464"/>
      <c r="E1009" s="464"/>
      <c r="F1009" s="465"/>
    </row>
    <row r="1010" spans="4:6" s="463" customFormat="1" hidden="1" x14ac:dyDescent="0.45">
      <c r="D1010" s="464"/>
      <c r="E1010" s="464"/>
      <c r="F1010" s="465"/>
    </row>
    <row r="1011" spans="4:6" s="463" customFormat="1" hidden="1" x14ac:dyDescent="0.45">
      <c r="D1011" s="464"/>
      <c r="E1011" s="464"/>
      <c r="F1011" s="465"/>
    </row>
    <row r="1012" spans="4:6" s="463" customFormat="1" hidden="1" x14ac:dyDescent="0.45">
      <c r="D1012" s="464"/>
      <c r="E1012" s="464"/>
      <c r="F1012" s="465"/>
    </row>
    <row r="1013" spans="4:6" s="463" customFormat="1" hidden="1" x14ac:dyDescent="0.45">
      <c r="D1013" s="464"/>
      <c r="E1013" s="464"/>
      <c r="F1013" s="465"/>
    </row>
    <row r="1014" spans="4:6" s="463" customFormat="1" hidden="1" x14ac:dyDescent="0.45">
      <c r="D1014" s="464"/>
      <c r="E1014" s="464"/>
      <c r="F1014" s="465"/>
    </row>
    <row r="1015" spans="4:6" s="463" customFormat="1" hidden="1" x14ac:dyDescent="0.45">
      <c r="D1015" s="464"/>
      <c r="E1015" s="464"/>
      <c r="F1015" s="465"/>
    </row>
    <row r="1016" spans="4:6" s="463" customFormat="1" hidden="1" x14ac:dyDescent="0.45">
      <c r="D1016" s="464"/>
      <c r="E1016" s="464"/>
      <c r="F1016" s="465"/>
    </row>
    <row r="1017" spans="4:6" s="463" customFormat="1" hidden="1" x14ac:dyDescent="0.45">
      <c r="D1017" s="464"/>
      <c r="E1017" s="464"/>
      <c r="F1017" s="465"/>
    </row>
    <row r="1018" spans="4:6" s="463" customFormat="1" hidden="1" x14ac:dyDescent="0.45">
      <c r="D1018" s="464"/>
      <c r="E1018" s="464"/>
      <c r="F1018" s="465"/>
    </row>
    <row r="1019" spans="4:6" s="463" customFormat="1" hidden="1" x14ac:dyDescent="0.45">
      <c r="D1019" s="464"/>
      <c r="E1019" s="464"/>
      <c r="F1019" s="465"/>
    </row>
    <row r="1020" spans="4:6" s="463" customFormat="1" hidden="1" x14ac:dyDescent="0.45">
      <c r="D1020" s="464"/>
      <c r="E1020" s="464"/>
      <c r="F1020" s="465"/>
    </row>
    <row r="1021" spans="4:6" s="463" customFormat="1" hidden="1" x14ac:dyDescent="0.45">
      <c r="D1021" s="464"/>
      <c r="E1021" s="464"/>
      <c r="F1021" s="465"/>
    </row>
    <row r="1022" spans="4:6" s="463" customFormat="1" hidden="1" x14ac:dyDescent="0.45">
      <c r="D1022" s="464"/>
      <c r="E1022" s="464"/>
      <c r="F1022" s="465"/>
    </row>
    <row r="1023" spans="4:6" s="463" customFormat="1" hidden="1" x14ac:dyDescent="0.45">
      <c r="D1023" s="464"/>
      <c r="E1023" s="464"/>
      <c r="F1023" s="465"/>
    </row>
    <row r="1024" spans="4:6" s="463" customFormat="1" hidden="1" x14ac:dyDescent="0.45">
      <c r="D1024" s="464"/>
      <c r="E1024" s="464"/>
      <c r="F1024" s="465"/>
    </row>
    <row r="1025" spans="4:6" s="463" customFormat="1" hidden="1" x14ac:dyDescent="0.45">
      <c r="D1025" s="464"/>
      <c r="E1025" s="464"/>
      <c r="F1025" s="465"/>
    </row>
    <row r="1026" spans="4:6" s="463" customFormat="1" hidden="1" x14ac:dyDescent="0.45">
      <c r="D1026" s="464"/>
      <c r="E1026" s="464"/>
      <c r="F1026" s="465"/>
    </row>
    <row r="1027" spans="4:6" s="463" customFormat="1" hidden="1" x14ac:dyDescent="0.45">
      <c r="D1027" s="464"/>
      <c r="E1027" s="464"/>
      <c r="F1027" s="465"/>
    </row>
    <row r="1028" spans="4:6" s="463" customFormat="1" hidden="1" x14ac:dyDescent="0.45">
      <c r="D1028" s="464"/>
      <c r="E1028" s="464"/>
      <c r="F1028" s="465"/>
    </row>
    <row r="1029" spans="4:6" s="463" customFormat="1" hidden="1" x14ac:dyDescent="0.45">
      <c r="D1029" s="464"/>
      <c r="E1029" s="464"/>
      <c r="F1029" s="465"/>
    </row>
    <row r="1030" spans="4:6" s="463" customFormat="1" hidden="1" x14ac:dyDescent="0.45">
      <c r="D1030" s="464"/>
      <c r="E1030" s="464"/>
      <c r="F1030" s="465"/>
    </row>
    <row r="1031" spans="4:6" s="463" customFormat="1" hidden="1" x14ac:dyDescent="0.45">
      <c r="D1031" s="464"/>
      <c r="E1031" s="464"/>
      <c r="F1031" s="465"/>
    </row>
    <row r="1032" spans="4:6" s="463" customFormat="1" hidden="1" x14ac:dyDescent="0.45">
      <c r="D1032" s="464"/>
      <c r="E1032" s="464"/>
      <c r="F1032" s="465"/>
    </row>
    <row r="1033" spans="4:6" s="463" customFormat="1" hidden="1" x14ac:dyDescent="0.45">
      <c r="D1033" s="464"/>
      <c r="E1033" s="464"/>
      <c r="F1033" s="465"/>
    </row>
    <row r="1034" spans="4:6" s="463" customFormat="1" hidden="1" x14ac:dyDescent="0.45">
      <c r="D1034" s="464"/>
      <c r="E1034" s="464"/>
      <c r="F1034" s="465"/>
    </row>
    <row r="1035" spans="4:6" s="463" customFormat="1" hidden="1" x14ac:dyDescent="0.45">
      <c r="D1035" s="464"/>
      <c r="E1035" s="464"/>
      <c r="F1035" s="465"/>
    </row>
    <row r="1036" spans="4:6" s="463" customFormat="1" hidden="1" x14ac:dyDescent="0.45">
      <c r="D1036" s="464"/>
      <c r="E1036" s="464"/>
      <c r="F1036" s="465"/>
    </row>
    <row r="1037" spans="4:6" s="463" customFormat="1" hidden="1" x14ac:dyDescent="0.45">
      <c r="D1037" s="464"/>
      <c r="E1037" s="464"/>
      <c r="F1037" s="465"/>
    </row>
    <row r="1038" spans="4:6" s="463" customFormat="1" hidden="1" x14ac:dyDescent="0.45">
      <c r="D1038" s="464"/>
      <c r="E1038" s="464"/>
      <c r="F1038" s="465"/>
    </row>
    <row r="1039" spans="4:6" s="463" customFormat="1" hidden="1" x14ac:dyDescent="0.45">
      <c r="D1039" s="464"/>
      <c r="E1039" s="464"/>
      <c r="F1039" s="465"/>
    </row>
    <row r="1040" spans="4:6" s="463" customFormat="1" hidden="1" x14ac:dyDescent="0.45">
      <c r="D1040" s="464"/>
      <c r="E1040" s="464"/>
      <c r="F1040" s="465"/>
    </row>
    <row r="1041" spans="4:6" s="463" customFormat="1" hidden="1" x14ac:dyDescent="0.45">
      <c r="D1041" s="464"/>
      <c r="E1041" s="464"/>
      <c r="F1041" s="465"/>
    </row>
    <row r="1042" spans="4:6" s="463" customFormat="1" hidden="1" x14ac:dyDescent="0.45">
      <c r="D1042" s="464"/>
      <c r="E1042" s="464"/>
      <c r="F1042" s="465"/>
    </row>
    <row r="1043" spans="4:6" s="463" customFormat="1" hidden="1" x14ac:dyDescent="0.45">
      <c r="D1043" s="464"/>
      <c r="E1043" s="464"/>
      <c r="F1043" s="465"/>
    </row>
    <row r="1044" spans="4:6" s="463" customFormat="1" hidden="1" x14ac:dyDescent="0.45">
      <c r="D1044" s="464"/>
      <c r="E1044" s="464"/>
      <c r="F1044" s="465"/>
    </row>
    <row r="1045" spans="4:6" s="463" customFormat="1" hidden="1" x14ac:dyDescent="0.45">
      <c r="D1045" s="464"/>
      <c r="E1045" s="464"/>
      <c r="F1045" s="465"/>
    </row>
    <row r="1046" spans="4:6" s="463" customFormat="1" hidden="1" x14ac:dyDescent="0.45">
      <c r="D1046" s="464"/>
      <c r="E1046" s="464"/>
      <c r="F1046" s="465"/>
    </row>
    <row r="1047" spans="4:6" s="463" customFormat="1" hidden="1" x14ac:dyDescent="0.45">
      <c r="D1047" s="464"/>
      <c r="E1047" s="464"/>
      <c r="F1047" s="465"/>
    </row>
    <row r="1048" spans="4:6" s="463" customFormat="1" hidden="1" x14ac:dyDescent="0.45">
      <c r="D1048" s="464"/>
      <c r="E1048" s="464"/>
      <c r="F1048" s="465"/>
    </row>
    <row r="1049" spans="4:6" s="463" customFormat="1" hidden="1" x14ac:dyDescent="0.45">
      <c r="D1049" s="464"/>
      <c r="E1049" s="464"/>
      <c r="F1049" s="465"/>
    </row>
    <row r="1050" spans="4:6" s="463" customFormat="1" hidden="1" x14ac:dyDescent="0.45">
      <c r="D1050" s="464"/>
      <c r="E1050" s="464"/>
      <c r="F1050" s="465"/>
    </row>
    <row r="1051" spans="4:6" s="463" customFormat="1" hidden="1" x14ac:dyDescent="0.45">
      <c r="D1051" s="464"/>
      <c r="E1051" s="464"/>
      <c r="F1051" s="465"/>
    </row>
    <row r="1052" spans="4:6" s="463" customFormat="1" hidden="1" x14ac:dyDescent="0.45">
      <c r="D1052" s="464"/>
      <c r="E1052" s="464"/>
      <c r="F1052" s="465"/>
    </row>
    <row r="1053" spans="4:6" s="463" customFormat="1" hidden="1" x14ac:dyDescent="0.45">
      <c r="D1053" s="464"/>
      <c r="E1053" s="464"/>
      <c r="F1053" s="465"/>
    </row>
    <row r="1054" spans="4:6" s="463" customFormat="1" hidden="1" x14ac:dyDescent="0.45">
      <c r="D1054" s="464"/>
      <c r="E1054" s="464"/>
      <c r="F1054" s="465"/>
    </row>
    <row r="1055" spans="4:6" s="463" customFormat="1" hidden="1" x14ac:dyDescent="0.45">
      <c r="D1055" s="464"/>
      <c r="E1055" s="464"/>
      <c r="F1055" s="465"/>
    </row>
    <row r="1056" spans="4:6" s="463" customFormat="1" hidden="1" x14ac:dyDescent="0.45">
      <c r="D1056" s="464"/>
      <c r="E1056" s="464"/>
      <c r="F1056" s="465"/>
    </row>
    <row r="1057" spans="4:6" s="463" customFormat="1" hidden="1" x14ac:dyDescent="0.45">
      <c r="D1057" s="464"/>
      <c r="E1057" s="464"/>
      <c r="F1057" s="465"/>
    </row>
    <row r="1058" spans="4:6" s="463" customFormat="1" hidden="1" x14ac:dyDescent="0.45">
      <c r="D1058" s="464"/>
      <c r="E1058" s="464"/>
      <c r="F1058" s="465"/>
    </row>
    <row r="1059" spans="4:6" s="463" customFormat="1" hidden="1" x14ac:dyDescent="0.45">
      <c r="D1059" s="464"/>
      <c r="E1059" s="464"/>
      <c r="F1059" s="465"/>
    </row>
    <row r="1060" spans="4:6" s="463" customFormat="1" hidden="1" x14ac:dyDescent="0.45">
      <c r="D1060" s="464"/>
      <c r="E1060" s="464"/>
      <c r="F1060" s="465"/>
    </row>
    <row r="1061" spans="4:6" s="463" customFormat="1" hidden="1" x14ac:dyDescent="0.45">
      <c r="D1061" s="464"/>
      <c r="E1061" s="464"/>
      <c r="F1061" s="465"/>
    </row>
    <row r="1062" spans="4:6" s="463" customFormat="1" hidden="1" x14ac:dyDescent="0.45">
      <c r="D1062" s="464"/>
      <c r="E1062" s="464"/>
      <c r="F1062" s="465"/>
    </row>
    <row r="1063" spans="4:6" s="463" customFormat="1" hidden="1" x14ac:dyDescent="0.45">
      <c r="D1063" s="464"/>
      <c r="E1063" s="464"/>
      <c r="F1063" s="465"/>
    </row>
    <row r="1064" spans="4:6" s="463" customFormat="1" hidden="1" x14ac:dyDescent="0.45">
      <c r="D1064" s="464"/>
      <c r="E1064" s="464"/>
      <c r="F1064" s="465"/>
    </row>
    <row r="1065" spans="4:6" s="463" customFormat="1" hidden="1" x14ac:dyDescent="0.45">
      <c r="D1065" s="464"/>
      <c r="E1065" s="464"/>
      <c r="F1065" s="465"/>
    </row>
    <row r="1066" spans="4:6" s="463" customFormat="1" hidden="1" x14ac:dyDescent="0.45">
      <c r="D1066" s="464"/>
      <c r="E1066" s="464"/>
      <c r="F1066" s="465"/>
    </row>
    <row r="1067" spans="4:6" s="463" customFormat="1" hidden="1" x14ac:dyDescent="0.45">
      <c r="D1067" s="464"/>
      <c r="E1067" s="464"/>
      <c r="F1067" s="465"/>
    </row>
    <row r="1068" spans="4:6" s="463" customFormat="1" hidden="1" x14ac:dyDescent="0.45">
      <c r="D1068" s="464"/>
      <c r="E1068" s="464"/>
      <c r="F1068" s="465"/>
    </row>
    <row r="1069" spans="4:6" s="463" customFormat="1" hidden="1" x14ac:dyDescent="0.45">
      <c r="D1069" s="464"/>
      <c r="E1069" s="464"/>
      <c r="F1069" s="465"/>
    </row>
    <row r="1070" spans="4:6" s="463" customFormat="1" hidden="1" x14ac:dyDescent="0.45">
      <c r="D1070" s="464"/>
      <c r="E1070" s="464"/>
      <c r="F1070" s="465"/>
    </row>
    <row r="1071" spans="4:6" s="463" customFormat="1" hidden="1" x14ac:dyDescent="0.45">
      <c r="D1071" s="464"/>
      <c r="E1071" s="464"/>
      <c r="F1071" s="465"/>
    </row>
    <row r="1072" spans="4:6" s="463" customFormat="1" hidden="1" x14ac:dyDescent="0.45">
      <c r="D1072" s="464"/>
      <c r="E1072" s="464"/>
      <c r="F1072" s="465"/>
    </row>
    <row r="1073" spans="4:6" s="463" customFormat="1" hidden="1" x14ac:dyDescent="0.45">
      <c r="D1073" s="464"/>
      <c r="E1073" s="464"/>
      <c r="F1073" s="465"/>
    </row>
    <row r="1074" spans="4:6" s="463" customFormat="1" hidden="1" x14ac:dyDescent="0.45">
      <c r="D1074" s="464"/>
      <c r="E1074" s="464"/>
      <c r="F1074" s="465"/>
    </row>
    <row r="1075" spans="4:6" s="463" customFormat="1" hidden="1" x14ac:dyDescent="0.45">
      <c r="D1075" s="464"/>
      <c r="E1075" s="464"/>
      <c r="F1075" s="465"/>
    </row>
    <row r="1076" spans="4:6" s="463" customFormat="1" hidden="1" x14ac:dyDescent="0.45">
      <c r="D1076" s="464"/>
      <c r="E1076" s="464"/>
      <c r="F1076" s="465"/>
    </row>
    <row r="1077" spans="4:6" s="463" customFormat="1" hidden="1" x14ac:dyDescent="0.45">
      <c r="D1077" s="464"/>
      <c r="E1077" s="464"/>
      <c r="F1077" s="465"/>
    </row>
    <row r="1078" spans="4:6" s="463" customFormat="1" hidden="1" x14ac:dyDescent="0.45">
      <c r="D1078" s="464"/>
      <c r="E1078" s="464"/>
      <c r="F1078" s="465"/>
    </row>
    <row r="1079" spans="4:6" s="463" customFormat="1" hidden="1" x14ac:dyDescent="0.45">
      <c r="D1079" s="464"/>
      <c r="E1079" s="464"/>
      <c r="F1079" s="465"/>
    </row>
    <row r="1080" spans="4:6" s="463" customFormat="1" hidden="1" x14ac:dyDescent="0.45">
      <c r="D1080" s="464"/>
      <c r="E1080" s="464"/>
      <c r="F1080" s="465"/>
    </row>
    <row r="1081" spans="4:6" s="463" customFormat="1" hidden="1" x14ac:dyDescent="0.45">
      <c r="D1081" s="464"/>
      <c r="E1081" s="464"/>
      <c r="F1081" s="465"/>
    </row>
    <row r="1082" spans="4:6" s="463" customFormat="1" hidden="1" x14ac:dyDescent="0.45">
      <c r="D1082" s="464"/>
      <c r="E1082" s="464"/>
      <c r="F1082" s="465"/>
    </row>
    <row r="1083" spans="4:6" s="463" customFormat="1" hidden="1" x14ac:dyDescent="0.45">
      <c r="D1083" s="464"/>
      <c r="E1083" s="464"/>
      <c r="F1083" s="465"/>
    </row>
    <row r="1084" spans="4:6" s="463" customFormat="1" hidden="1" x14ac:dyDescent="0.45">
      <c r="D1084" s="464"/>
      <c r="E1084" s="464"/>
      <c r="F1084" s="465"/>
    </row>
    <row r="1085" spans="4:6" s="463" customFormat="1" hidden="1" x14ac:dyDescent="0.45">
      <c r="D1085" s="464"/>
      <c r="E1085" s="464"/>
      <c r="F1085" s="465"/>
    </row>
    <row r="1086" spans="4:6" s="463" customFormat="1" hidden="1" x14ac:dyDescent="0.45">
      <c r="D1086" s="464"/>
      <c r="E1086" s="464"/>
      <c r="F1086" s="465"/>
    </row>
    <row r="1087" spans="4:6" s="463" customFormat="1" hidden="1" x14ac:dyDescent="0.45">
      <c r="D1087" s="464"/>
      <c r="E1087" s="464"/>
      <c r="F1087" s="465"/>
    </row>
    <row r="1088" spans="4:6" s="463" customFormat="1" hidden="1" x14ac:dyDescent="0.45">
      <c r="D1088" s="464"/>
      <c r="E1088" s="464"/>
      <c r="F1088" s="465"/>
    </row>
    <row r="1089" spans="4:6" s="463" customFormat="1" hidden="1" x14ac:dyDescent="0.45">
      <c r="D1089" s="464"/>
      <c r="E1089" s="464"/>
      <c r="F1089" s="465"/>
    </row>
    <row r="1090" spans="4:6" s="463" customFormat="1" hidden="1" x14ac:dyDescent="0.45">
      <c r="D1090" s="464"/>
      <c r="E1090" s="464"/>
      <c r="F1090" s="465"/>
    </row>
    <row r="1091" spans="4:6" s="463" customFormat="1" hidden="1" x14ac:dyDescent="0.45">
      <c r="D1091" s="464"/>
      <c r="E1091" s="464"/>
      <c r="F1091" s="465"/>
    </row>
    <row r="1092" spans="4:6" s="463" customFormat="1" hidden="1" x14ac:dyDescent="0.45">
      <c r="D1092" s="464"/>
      <c r="E1092" s="464"/>
      <c r="F1092" s="465"/>
    </row>
    <row r="1093" spans="4:6" s="463" customFormat="1" hidden="1" x14ac:dyDescent="0.45">
      <c r="D1093" s="464"/>
      <c r="E1093" s="464"/>
      <c r="F1093" s="465"/>
    </row>
    <row r="1094" spans="4:6" s="463" customFormat="1" hidden="1" x14ac:dyDescent="0.45">
      <c r="D1094" s="464"/>
      <c r="E1094" s="464"/>
      <c r="F1094" s="465"/>
    </row>
    <row r="1095" spans="4:6" s="463" customFormat="1" hidden="1" x14ac:dyDescent="0.45">
      <c r="D1095" s="464"/>
      <c r="E1095" s="464"/>
      <c r="F1095" s="465"/>
    </row>
    <row r="1096" spans="4:6" s="463" customFormat="1" hidden="1" x14ac:dyDescent="0.45">
      <c r="D1096" s="464"/>
      <c r="E1096" s="464"/>
      <c r="F1096" s="465"/>
    </row>
    <row r="1097" spans="4:6" s="463" customFormat="1" hidden="1" x14ac:dyDescent="0.45">
      <c r="D1097" s="464"/>
      <c r="E1097" s="464"/>
      <c r="F1097" s="465"/>
    </row>
    <row r="1098" spans="4:6" s="463" customFormat="1" hidden="1" x14ac:dyDescent="0.45">
      <c r="D1098" s="464"/>
      <c r="E1098" s="464"/>
      <c r="F1098" s="465"/>
    </row>
    <row r="1099" spans="4:6" s="463" customFormat="1" hidden="1" x14ac:dyDescent="0.45">
      <c r="D1099" s="464"/>
      <c r="E1099" s="464"/>
      <c r="F1099" s="465"/>
    </row>
    <row r="1100" spans="4:6" s="463" customFormat="1" hidden="1" x14ac:dyDescent="0.45">
      <c r="D1100" s="464"/>
      <c r="E1100" s="464"/>
      <c r="F1100" s="465"/>
    </row>
    <row r="1101" spans="4:6" s="463" customFormat="1" hidden="1" x14ac:dyDescent="0.45">
      <c r="D1101" s="464"/>
      <c r="E1101" s="464"/>
      <c r="F1101" s="465"/>
    </row>
    <row r="1102" spans="4:6" s="463" customFormat="1" hidden="1" x14ac:dyDescent="0.45">
      <c r="D1102" s="464"/>
      <c r="E1102" s="464"/>
      <c r="F1102" s="465"/>
    </row>
    <row r="1103" spans="4:6" s="463" customFormat="1" hidden="1" x14ac:dyDescent="0.45">
      <c r="D1103" s="464"/>
      <c r="E1103" s="464"/>
      <c r="F1103" s="465"/>
    </row>
    <row r="1104" spans="4:6" s="463" customFormat="1" hidden="1" x14ac:dyDescent="0.45">
      <c r="D1104" s="464"/>
      <c r="E1104" s="464"/>
      <c r="F1104" s="465"/>
    </row>
    <row r="1105" spans="4:6" s="463" customFormat="1" hidden="1" x14ac:dyDescent="0.45">
      <c r="D1105" s="464"/>
      <c r="E1105" s="464"/>
      <c r="F1105" s="465"/>
    </row>
    <row r="1106" spans="4:6" s="463" customFormat="1" hidden="1" x14ac:dyDescent="0.45">
      <c r="D1106" s="464"/>
      <c r="E1106" s="464"/>
      <c r="F1106" s="465"/>
    </row>
    <row r="1107" spans="4:6" s="463" customFormat="1" hidden="1" x14ac:dyDescent="0.45">
      <c r="D1107" s="464"/>
      <c r="E1107" s="464"/>
      <c r="F1107" s="465"/>
    </row>
    <row r="1108" spans="4:6" s="463" customFormat="1" hidden="1" x14ac:dyDescent="0.45">
      <c r="D1108" s="464"/>
      <c r="E1108" s="464"/>
      <c r="F1108" s="465"/>
    </row>
    <row r="1109" spans="4:6" s="463" customFormat="1" hidden="1" x14ac:dyDescent="0.45">
      <c r="D1109" s="464"/>
      <c r="E1109" s="464"/>
      <c r="F1109" s="465"/>
    </row>
    <row r="1110" spans="4:6" s="463" customFormat="1" hidden="1" x14ac:dyDescent="0.45">
      <c r="D1110" s="464"/>
      <c r="E1110" s="464"/>
      <c r="F1110" s="465"/>
    </row>
    <row r="1111" spans="4:6" s="463" customFormat="1" hidden="1" x14ac:dyDescent="0.45">
      <c r="D1111" s="464"/>
      <c r="E1111" s="464"/>
      <c r="F1111" s="465"/>
    </row>
    <row r="1112" spans="4:6" s="463" customFormat="1" hidden="1" x14ac:dyDescent="0.45">
      <c r="D1112" s="464"/>
      <c r="E1112" s="464"/>
      <c r="F1112" s="465"/>
    </row>
    <row r="1113" spans="4:6" s="463" customFormat="1" hidden="1" x14ac:dyDescent="0.45">
      <c r="D1113" s="464"/>
      <c r="E1113" s="464"/>
      <c r="F1113" s="465"/>
    </row>
    <row r="1114" spans="4:6" s="463" customFormat="1" hidden="1" x14ac:dyDescent="0.45">
      <c r="D1114" s="464"/>
      <c r="E1114" s="464"/>
      <c r="F1114" s="465"/>
    </row>
    <row r="1115" spans="4:6" s="463" customFormat="1" hidden="1" x14ac:dyDescent="0.45">
      <c r="D1115" s="464"/>
      <c r="E1115" s="464"/>
      <c r="F1115" s="465"/>
    </row>
    <row r="1116" spans="4:6" s="463" customFormat="1" hidden="1" x14ac:dyDescent="0.45">
      <c r="D1116" s="464"/>
      <c r="E1116" s="464"/>
      <c r="F1116" s="465"/>
    </row>
    <row r="1117" spans="4:6" s="463" customFormat="1" hidden="1" x14ac:dyDescent="0.45">
      <c r="D1117" s="464"/>
      <c r="E1117" s="464"/>
      <c r="F1117" s="465"/>
    </row>
    <row r="1118" spans="4:6" s="463" customFormat="1" hidden="1" x14ac:dyDescent="0.45">
      <c r="D1118" s="464"/>
      <c r="E1118" s="464"/>
      <c r="F1118" s="465"/>
    </row>
    <row r="1119" spans="4:6" s="463" customFormat="1" hidden="1" x14ac:dyDescent="0.45">
      <c r="D1119" s="464"/>
      <c r="E1119" s="464"/>
      <c r="F1119" s="465"/>
    </row>
    <row r="1120" spans="4:6" s="463" customFormat="1" hidden="1" x14ac:dyDescent="0.45">
      <c r="D1120" s="464"/>
      <c r="E1120" s="464"/>
      <c r="F1120" s="465"/>
    </row>
    <row r="1121" spans="4:6" s="463" customFormat="1" hidden="1" x14ac:dyDescent="0.45">
      <c r="D1121" s="464"/>
      <c r="E1121" s="464"/>
      <c r="F1121" s="465"/>
    </row>
    <row r="1122" spans="4:6" s="463" customFormat="1" hidden="1" x14ac:dyDescent="0.45">
      <c r="D1122" s="464"/>
      <c r="E1122" s="464"/>
      <c r="F1122" s="465"/>
    </row>
    <row r="1123" spans="4:6" s="463" customFormat="1" hidden="1" x14ac:dyDescent="0.45">
      <c r="D1123" s="464"/>
      <c r="E1123" s="464"/>
      <c r="F1123" s="465"/>
    </row>
    <row r="1124" spans="4:6" s="463" customFormat="1" hidden="1" x14ac:dyDescent="0.45">
      <c r="D1124" s="464"/>
      <c r="E1124" s="464"/>
      <c r="F1124" s="465"/>
    </row>
    <row r="1125" spans="4:6" s="463" customFormat="1" hidden="1" x14ac:dyDescent="0.45">
      <c r="D1125" s="464"/>
      <c r="E1125" s="464"/>
      <c r="F1125" s="465"/>
    </row>
    <row r="1126" spans="4:6" s="463" customFormat="1" hidden="1" x14ac:dyDescent="0.45">
      <c r="D1126" s="464"/>
      <c r="E1126" s="464"/>
      <c r="F1126" s="465"/>
    </row>
    <row r="1127" spans="4:6" s="463" customFormat="1" hidden="1" x14ac:dyDescent="0.45">
      <c r="D1127" s="464"/>
      <c r="E1127" s="464"/>
      <c r="F1127" s="465"/>
    </row>
    <row r="1128" spans="4:6" s="463" customFormat="1" hidden="1" x14ac:dyDescent="0.45">
      <c r="D1128" s="464"/>
      <c r="E1128" s="464"/>
      <c r="F1128" s="465"/>
    </row>
    <row r="1129" spans="4:6" s="463" customFormat="1" hidden="1" x14ac:dyDescent="0.45">
      <c r="D1129" s="464"/>
      <c r="E1129" s="464"/>
      <c r="F1129" s="465"/>
    </row>
    <row r="1130" spans="4:6" s="463" customFormat="1" hidden="1" x14ac:dyDescent="0.45">
      <c r="D1130" s="464"/>
      <c r="E1130" s="464"/>
      <c r="F1130" s="465"/>
    </row>
    <row r="1131" spans="4:6" s="463" customFormat="1" hidden="1" x14ac:dyDescent="0.45">
      <c r="D1131" s="464"/>
      <c r="E1131" s="464"/>
      <c r="F1131" s="465"/>
    </row>
    <row r="1132" spans="4:6" s="463" customFormat="1" hidden="1" x14ac:dyDescent="0.45">
      <c r="D1132" s="464"/>
      <c r="E1132" s="464"/>
      <c r="F1132" s="465"/>
    </row>
    <row r="1133" spans="4:6" s="463" customFormat="1" hidden="1" x14ac:dyDescent="0.45">
      <c r="D1133" s="464"/>
      <c r="E1133" s="464"/>
      <c r="F1133" s="465"/>
    </row>
    <row r="1134" spans="4:6" s="463" customFormat="1" hidden="1" x14ac:dyDescent="0.45">
      <c r="D1134" s="464"/>
      <c r="E1134" s="464"/>
      <c r="F1134" s="465"/>
    </row>
    <row r="1135" spans="4:6" s="463" customFormat="1" hidden="1" x14ac:dyDescent="0.45">
      <c r="D1135" s="464"/>
      <c r="E1135" s="464"/>
      <c r="F1135" s="465"/>
    </row>
    <row r="1136" spans="4:6" s="463" customFormat="1" hidden="1" x14ac:dyDescent="0.45">
      <c r="D1136" s="464"/>
      <c r="E1136" s="464"/>
      <c r="F1136" s="465"/>
    </row>
    <row r="1137" spans="4:6" s="463" customFormat="1" hidden="1" x14ac:dyDescent="0.45">
      <c r="D1137" s="464"/>
      <c r="E1137" s="464"/>
      <c r="F1137" s="465"/>
    </row>
    <row r="1138" spans="4:6" s="463" customFormat="1" hidden="1" x14ac:dyDescent="0.45">
      <c r="D1138" s="464"/>
      <c r="E1138" s="464"/>
      <c r="F1138" s="465"/>
    </row>
    <row r="1139" spans="4:6" s="463" customFormat="1" hidden="1" x14ac:dyDescent="0.45">
      <c r="D1139" s="464"/>
      <c r="E1139" s="464"/>
      <c r="F1139" s="465"/>
    </row>
    <row r="1140" spans="4:6" s="463" customFormat="1" hidden="1" x14ac:dyDescent="0.45">
      <c r="D1140" s="464"/>
      <c r="E1140" s="464"/>
      <c r="F1140" s="465"/>
    </row>
    <row r="1141" spans="4:6" s="463" customFormat="1" hidden="1" x14ac:dyDescent="0.45">
      <c r="D1141" s="464"/>
      <c r="E1141" s="464"/>
      <c r="F1141" s="465"/>
    </row>
    <row r="1142" spans="4:6" s="463" customFormat="1" hidden="1" x14ac:dyDescent="0.45">
      <c r="D1142" s="464"/>
      <c r="E1142" s="464"/>
      <c r="F1142" s="465"/>
    </row>
    <row r="1143" spans="4:6" s="463" customFormat="1" hidden="1" x14ac:dyDescent="0.45">
      <c r="D1143" s="464"/>
      <c r="E1143" s="464"/>
      <c r="F1143" s="465"/>
    </row>
    <row r="1144" spans="4:6" s="463" customFormat="1" hidden="1" x14ac:dyDescent="0.45">
      <c r="D1144" s="464"/>
      <c r="E1144" s="464"/>
      <c r="F1144" s="465"/>
    </row>
    <row r="1145" spans="4:6" s="463" customFormat="1" hidden="1" x14ac:dyDescent="0.45">
      <c r="D1145" s="464"/>
      <c r="E1145" s="464"/>
      <c r="F1145" s="465"/>
    </row>
    <row r="1146" spans="4:6" s="463" customFormat="1" hidden="1" x14ac:dyDescent="0.45">
      <c r="D1146" s="464"/>
      <c r="E1146" s="464"/>
      <c r="F1146" s="465"/>
    </row>
    <row r="1147" spans="4:6" s="463" customFormat="1" hidden="1" x14ac:dyDescent="0.45">
      <c r="D1147" s="464"/>
      <c r="E1147" s="464"/>
      <c r="F1147" s="465"/>
    </row>
    <row r="1148" spans="4:6" s="463" customFormat="1" hidden="1" x14ac:dyDescent="0.45">
      <c r="D1148" s="464"/>
      <c r="E1148" s="464"/>
      <c r="F1148" s="465"/>
    </row>
    <row r="1149" spans="4:6" s="463" customFormat="1" hidden="1" x14ac:dyDescent="0.45">
      <c r="D1149" s="464"/>
      <c r="E1149" s="464"/>
      <c r="F1149" s="465"/>
    </row>
    <row r="1150" spans="4:6" s="463" customFormat="1" hidden="1" x14ac:dyDescent="0.45">
      <c r="D1150" s="464"/>
      <c r="E1150" s="464"/>
      <c r="F1150" s="465"/>
    </row>
    <row r="1151" spans="4:6" s="463" customFormat="1" hidden="1" x14ac:dyDescent="0.45">
      <c r="D1151" s="464"/>
      <c r="E1151" s="464"/>
      <c r="F1151" s="465"/>
    </row>
    <row r="1152" spans="4:6" s="463" customFormat="1" hidden="1" x14ac:dyDescent="0.45">
      <c r="D1152" s="464"/>
      <c r="E1152" s="464"/>
      <c r="F1152" s="465"/>
    </row>
    <row r="1153" spans="4:6" s="463" customFormat="1" hidden="1" x14ac:dyDescent="0.45">
      <c r="D1153" s="464"/>
      <c r="E1153" s="464"/>
      <c r="F1153" s="465"/>
    </row>
    <row r="1154" spans="4:6" s="463" customFormat="1" hidden="1" x14ac:dyDescent="0.45">
      <c r="D1154" s="464"/>
      <c r="E1154" s="464"/>
      <c r="F1154" s="465"/>
    </row>
    <row r="1155" spans="4:6" s="463" customFormat="1" hidden="1" x14ac:dyDescent="0.45">
      <c r="D1155" s="464"/>
      <c r="E1155" s="464"/>
      <c r="F1155" s="465"/>
    </row>
    <row r="1156" spans="4:6" s="463" customFormat="1" hidden="1" x14ac:dyDescent="0.45">
      <c r="D1156" s="464"/>
      <c r="E1156" s="464"/>
      <c r="F1156" s="465"/>
    </row>
    <row r="1157" spans="4:6" s="463" customFormat="1" hidden="1" x14ac:dyDescent="0.45">
      <c r="D1157" s="464"/>
      <c r="E1157" s="464"/>
      <c r="F1157" s="465"/>
    </row>
    <row r="1158" spans="4:6" s="463" customFormat="1" hidden="1" x14ac:dyDescent="0.45">
      <c r="D1158" s="464"/>
      <c r="E1158" s="464"/>
      <c r="F1158" s="465"/>
    </row>
    <row r="1159" spans="4:6" s="463" customFormat="1" hidden="1" x14ac:dyDescent="0.45">
      <c r="D1159" s="464"/>
      <c r="E1159" s="464"/>
      <c r="F1159" s="465"/>
    </row>
    <row r="1160" spans="4:6" s="463" customFormat="1" hidden="1" x14ac:dyDescent="0.45">
      <c r="D1160" s="464"/>
      <c r="E1160" s="464"/>
      <c r="F1160" s="465"/>
    </row>
    <row r="1161" spans="4:6" s="463" customFormat="1" hidden="1" x14ac:dyDescent="0.45">
      <c r="D1161" s="464"/>
      <c r="E1161" s="464"/>
      <c r="F1161" s="465"/>
    </row>
    <row r="1162" spans="4:6" s="463" customFormat="1" hidden="1" x14ac:dyDescent="0.45">
      <c r="D1162" s="464"/>
      <c r="E1162" s="464"/>
      <c r="F1162" s="465"/>
    </row>
    <row r="1163" spans="4:6" s="463" customFormat="1" hidden="1" x14ac:dyDescent="0.45">
      <c r="D1163" s="464"/>
      <c r="E1163" s="464"/>
      <c r="F1163" s="465"/>
    </row>
    <row r="1164" spans="4:6" s="463" customFormat="1" hidden="1" x14ac:dyDescent="0.45">
      <c r="D1164" s="464"/>
      <c r="E1164" s="464"/>
      <c r="F1164" s="465"/>
    </row>
    <row r="1165" spans="4:6" s="463" customFormat="1" hidden="1" x14ac:dyDescent="0.45">
      <c r="D1165" s="464"/>
      <c r="E1165" s="464"/>
      <c r="F1165" s="465"/>
    </row>
    <row r="1166" spans="4:6" s="463" customFormat="1" hidden="1" x14ac:dyDescent="0.45">
      <c r="D1166" s="464"/>
      <c r="E1166" s="464"/>
      <c r="F1166" s="465"/>
    </row>
    <row r="1167" spans="4:6" s="463" customFormat="1" hidden="1" x14ac:dyDescent="0.45">
      <c r="D1167" s="464"/>
      <c r="E1167" s="464"/>
      <c r="F1167" s="465"/>
    </row>
    <row r="1168" spans="4:6" s="463" customFormat="1" hidden="1" x14ac:dyDescent="0.45">
      <c r="D1168" s="464"/>
      <c r="E1168" s="464"/>
      <c r="F1168" s="465"/>
    </row>
    <row r="1169" spans="4:6" s="463" customFormat="1" hidden="1" x14ac:dyDescent="0.45">
      <c r="D1169" s="464"/>
      <c r="E1169" s="464"/>
      <c r="F1169" s="465"/>
    </row>
    <row r="1170" spans="4:6" s="463" customFormat="1" hidden="1" x14ac:dyDescent="0.45">
      <c r="D1170" s="464"/>
      <c r="E1170" s="464"/>
      <c r="F1170" s="465"/>
    </row>
    <row r="1171" spans="4:6" s="463" customFormat="1" hidden="1" x14ac:dyDescent="0.45">
      <c r="D1171" s="464"/>
      <c r="E1171" s="464"/>
      <c r="F1171" s="465"/>
    </row>
    <row r="1172" spans="4:6" s="463" customFormat="1" hidden="1" x14ac:dyDescent="0.45">
      <c r="D1172" s="464"/>
      <c r="E1172" s="464"/>
      <c r="F1172" s="465"/>
    </row>
    <row r="1173" spans="4:6" s="463" customFormat="1" hidden="1" x14ac:dyDescent="0.45">
      <c r="D1173" s="464"/>
      <c r="E1173" s="464"/>
      <c r="F1173" s="465"/>
    </row>
    <row r="1174" spans="4:6" s="463" customFormat="1" hidden="1" x14ac:dyDescent="0.45">
      <c r="D1174" s="464"/>
      <c r="E1174" s="464"/>
      <c r="F1174" s="465"/>
    </row>
    <row r="1175" spans="4:6" s="463" customFormat="1" hidden="1" x14ac:dyDescent="0.45">
      <c r="D1175" s="464"/>
      <c r="E1175" s="464"/>
      <c r="F1175" s="465"/>
    </row>
    <row r="1176" spans="4:6" s="463" customFormat="1" hidden="1" x14ac:dyDescent="0.45">
      <c r="D1176" s="464"/>
      <c r="E1176" s="464"/>
      <c r="F1176" s="465"/>
    </row>
    <row r="1177" spans="4:6" s="463" customFormat="1" hidden="1" x14ac:dyDescent="0.45">
      <c r="D1177" s="464"/>
      <c r="E1177" s="464"/>
      <c r="F1177" s="465"/>
    </row>
    <row r="1178" spans="4:6" s="463" customFormat="1" hidden="1" x14ac:dyDescent="0.45">
      <c r="D1178" s="464"/>
      <c r="E1178" s="464"/>
      <c r="F1178" s="465"/>
    </row>
    <row r="1179" spans="4:6" s="463" customFormat="1" hidden="1" x14ac:dyDescent="0.45">
      <c r="D1179" s="464"/>
      <c r="E1179" s="464"/>
      <c r="F1179" s="465"/>
    </row>
    <row r="1180" spans="4:6" s="463" customFormat="1" hidden="1" x14ac:dyDescent="0.45">
      <c r="D1180" s="464"/>
      <c r="E1180" s="464"/>
      <c r="F1180" s="465"/>
    </row>
    <row r="1181" spans="4:6" s="463" customFormat="1" hidden="1" x14ac:dyDescent="0.45">
      <c r="D1181" s="464"/>
      <c r="E1181" s="464"/>
      <c r="F1181" s="465"/>
    </row>
    <row r="1182" spans="4:6" s="463" customFormat="1" hidden="1" x14ac:dyDescent="0.45">
      <c r="D1182" s="464"/>
      <c r="E1182" s="464"/>
      <c r="F1182" s="465"/>
    </row>
    <row r="1183" spans="4:6" s="463" customFormat="1" hidden="1" x14ac:dyDescent="0.45">
      <c r="D1183" s="464"/>
      <c r="E1183" s="464"/>
      <c r="F1183" s="465"/>
    </row>
    <row r="1184" spans="4:6" s="463" customFormat="1" hidden="1" x14ac:dyDescent="0.45">
      <c r="D1184" s="464"/>
      <c r="E1184" s="464"/>
      <c r="F1184" s="465"/>
    </row>
    <row r="1185" spans="4:6" s="463" customFormat="1" hidden="1" x14ac:dyDescent="0.45">
      <c r="D1185" s="464"/>
      <c r="E1185" s="464"/>
      <c r="F1185" s="465"/>
    </row>
    <row r="1186" spans="4:6" s="463" customFormat="1" hidden="1" x14ac:dyDescent="0.45">
      <c r="D1186" s="464"/>
      <c r="E1186" s="464"/>
      <c r="F1186" s="465"/>
    </row>
    <row r="1187" spans="4:6" s="463" customFormat="1" hidden="1" x14ac:dyDescent="0.45">
      <c r="D1187" s="464"/>
      <c r="E1187" s="464"/>
      <c r="F1187" s="465"/>
    </row>
    <row r="1188" spans="4:6" s="463" customFormat="1" hidden="1" x14ac:dyDescent="0.45">
      <c r="D1188" s="464"/>
      <c r="E1188" s="464"/>
      <c r="F1188" s="465"/>
    </row>
    <row r="1189" spans="4:6" s="463" customFormat="1" hidden="1" x14ac:dyDescent="0.45">
      <c r="D1189" s="464"/>
      <c r="E1189" s="464"/>
      <c r="F1189" s="465"/>
    </row>
    <row r="1190" spans="4:6" s="463" customFormat="1" hidden="1" x14ac:dyDescent="0.45">
      <c r="D1190" s="464"/>
      <c r="E1190" s="464"/>
      <c r="F1190" s="465"/>
    </row>
    <row r="1191" spans="4:6" s="463" customFormat="1" hidden="1" x14ac:dyDescent="0.45">
      <c r="D1191" s="464"/>
      <c r="E1191" s="464"/>
      <c r="F1191" s="465"/>
    </row>
    <row r="1192" spans="4:6" s="463" customFormat="1" hidden="1" x14ac:dyDescent="0.45">
      <c r="D1192" s="464"/>
      <c r="E1192" s="464"/>
      <c r="F1192" s="465"/>
    </row>
    <row r="1193" spans="4:6" s="463" customFormat="1" hidden="1" x14ac:dyDescent="0.45">
      <c r="D1193" s="464"/>
      <c r="E1193" s="464"/>
      <c r="F1193" s="465"/>
    </row>
    <row r="1194" spans="4:6" s="463" customFormat="1" hidden="1" x14ac:dyDescent="0.45">
      <c r="D1194" s="464"/>
      <c r="E1194" s="464"/>
      <c r="F1194" s="465"/>
    </row>
    <row r="1195" spans="4:6" s="463" customFormat="1" hidden="1" x14ac:dyDescent="0.45">
      <c r="D1195" s="464"/>
      <c r="E1195" s="464"/>
      <c r="F1195" s="465"/>
    </row>
    <row r="1196" spans="4:6" s="463" customFormat="1" hidden="1" x14ac:dyDescent="0.45">
      <c r="D1196" s="464"/>
      <c r="E1196" s="464"/>
      <c r="F1196" s="465"/>
    </row>
    <row r="1197" spans="4:6" s="463" customFormat="1" hidden="1" x14ac:dyDescent="0.45">
      <c r="D1197" s="464"/>
      <c r="E1197" s="464"/>
      <c r="F1197" s="465"/>
    </row>
    <row r="1198" spans="4:6" s="463" customFormat="1" hidden="1" x14ac:dyDescent="0.45">
      <c r="D1198" s="464"/>
      <c r="E1198" s="464"/>
      <c r="F1198" s="465"/>
    </row>
    <row r="1199" spans="4:6" s="463" customFormat="1" hidden="1" x14ac:dyDescent="0.45">
      <c r="D1199" s="464"/>
      <c r="E1199" s="464"/>
      <c r="F1199" s="465"/>
    </row>
    <row r="1200" spans="4:6" s="463" customFormat="1" hidden="1" x14ac:dyDescent="0.45">
      <c r="D1200" s="464"/>
      <c r="E1200" s="464"/>
      <c r="F1200" s="465"/>
    </row>
    <row r="1201" spans="4:6" s="463" customFormat="1" hidden="1" x14ac:dyDescent="0.45">
      <c r="D1201" s="464"/>
      <c r="E1201" s="464"/>
      <c r="F1201" s="465"/>
    </row>
    <row r="1202" spans="4:6" s="463" customFormat="1" hidden="1" x14ac:dyDescent="0.45">
      <c r="D1202" s="464"/>
      <c r="E1202" s="464"/>
      <c r="F1202" s="465"/>
    </row>
    <row r="1203" spans="4:6" s="463" customFormat="1" hidden="1" x14ac:dyDescent="0.45">
      <c r="D1203" s="464"/>
      <c r="E1203" s="464"/>
      <c r="F1203" s="465"/>
    </row>
    <row r="1204" spans="4:6" s="463" customFormat="1" hidden="1" x14ac:dyDescent="0.45">
      <c r="D1204" s="464"/>
      <c r="E1204" s="464"/>
      <c r="F1204" s="465"/>
    </row>
    <row r="1205" spans="4:6" s="463" customFormat="1" hidden="1" x14ac:dyDescent="0.45">
      <c r="D1205" s="464"/>
      <c r="E1205" s="464"/>
      <c r="F1205" s="465"/>
    </row>
    <row r="1206" spans="4:6" s="463" customFormat="1" hidden="1" x14ac:dyDescent="0.45">
      <c r="D1206" s="464"/>
      <c r="E1206" s="464"/>
      <c r="F1206" s="465"/>
    </row>
    <row r="1207" spans="4:6" s="463" customFormat="1" hidden="1" x14ac:dyDescent="0.45">
      <c r="D1207" s="464"/>
      <c r="E1207" s="464"/>
      <c r="F1207" s="465"/>
    </row>
    <row r="1208" spans="4:6" s="463" customFormat="1" hidden="1" x14ac:dyDescent="0.45">
      <c r="D1208" s="464"/>
      <c r="E1208" s="464"/>
      <c r="F1208" s="465"/>
    </row>
    <row r="1209" spans="4:6" s="463" customFormat="1" hidden="1" x14ac:dyDescent="0.45">
      <c r="D1209" s="464"/>
      <c r="E1209" s="464"/>
      <c r="F1209" s="465"/>
    </row>
    <row r="1210" spans="4:6" s="463" customFormat="1" hidden="1" x14ac:dyDescent="0.45">
      <c r="D1210" s="464"/>
      <c r="E1210" s="464"/>
      <c r="F1210" s="465"/>
    </row>
    <row r="1211" spans="4:6" s="463" customFormat="1" hidden="1" x14ac:dyDescent="0.45">
      <c r="D1211" s="464"/>
      <c r="E1211" s="464"/>
      <c r="F1211" s="465"/>
    </row>
    <row r="1212" spans="4:6" s="463" customFormat="1" hidden="1" x14ac:dyDescent="0.45">
      <c r="D1212" s="464"/>
      <c r="E1212" s="464"/>
      <c r="F1212" s="465"/>
    </row>
    <row r="1213" spans="4:6" s="463" customFormat="1" hidden="1" x14ac:dyDescent="0.45">
      <c r="D1213" s="464"/>
      <c r="E1213" s="464"/>
      <c r="F1213" s="465"/>
    </row>
    <row r="1214" spans="4:6" s="463" customFormat="1" hidden="1" x14ac:dyDescent="0.45">
      <c r="D1214" s="464"/>
      <c r="E1214" s="464"/>
      <c r="F1214" s="465"/>
    </row>
    <row r="1215" spans="4:6" s="463" customFormat="1" hidden="1" x14ac:dyDescent="0.45">
      <c r="D1215" s="464"/>
      <c r="E1215" s="464"/>
      <c r="F1215" s="465"/>
    </row>
    <row r="1216" spans="4:6" s="463" customFormat="1" hidden="1" x14ac:dyDescent="0.45">
      <c r="D1216" s="464"/>
      <c r="E1216" s="464"/>
      <c r="F1216" s="465"/>
    </row>
    <row r="1217" spans="4:6" s="463" customFormat="1" hidden="1" x14ac:dyDescent="0.45">
      <c r="D1217" s="464"/>
      <c r="E1217" s="464"/>
      <c r="F1217" s="465"/>
    </row>
    <row r="1218" spans="4:6" s="463" customFormat="1" hidden="1" x14ac:dyDescent="0.45">
      <c r="D1218" s="464"/>
      <c r="E1218" s="464"/>
      <c r="F1218" s="465"/>
    </row>
    <row r="1219" spans="4:6" s="463" customFormat="1" hidden="1" x14ac:dyDescent="0.45">
      <c r="D1219" s="464"/>
      <c r="E1219" s="464"/>
      <c r="F1219" s="465"/>
    </row>
    <row r="1220" spans="4:6" s="463" customFormat="1" hidden="1" x14ac:dyDescent="0.45">
      <c r="D1220" s="464"/>
      <c r="E1220" s="464"/>
      <c r="F1220" s="465"/>
    </row>
    <row r="1221" spans="4:6" s="463" customFormat="1" hidden="1" x14ac:dyDescent="0.45">
      <c r="D1221" s="464"/>
      <c r="E1221" s="464"/>
      <c r="F1221" s="465"/>
    </row>
    <row r="1222" spans="4:6" s="463" customFormat="1" hidden="1" x14ac:dyDescent="0.45">
      <c r="D1222" s="464"/>
      <c r="E1222" s="464"/>
      <c r="F1222" s="465"/>
    </row>
    <row r="1223" spans="4:6" s="463" customFormat="1" hidden="1" x14ac:dyDescent="0.45">
      <c r="D1223" s="464"/>
      <c r="E1223" s="464"/>
      <c r="F1223" s="465"/>
    </row>
    <row r="1224" spans="4:6" s="463" customFormat="1" hidden="1" x14ac:dyDescent="0.45">
      <c r="D1224" s="464"/>
      <c r="E1224" s="464"/>
      <c r="F1224" s="465"/>
    </row>
    <row r="1225" spans="4:6" s="463" customFormat="1" hidden="1" x14ac:dyDescent="0.45">
      <c r="D1225" s="464"/>
      <c r="E1225" s="464"/>
      <c r="F1225" s="465"/>
    </row>
    <row r="1226" spans="4:6" s="463" customFormat="1" hidden="1" x14ac:dyDescent="0.45">
      <c r="D1226" s="464"/>
      <c r="E1226" s="464"/>
      <c r="F1226" s="465"/>
    </row>
    <row r="1227" spans="4:6" s="463" customFormat="1" hidden="1" x14ac:dyDescent="0.45">
      <c r="D1227" s="464"/>
      <c r="E1227" s="464"/>
      <c r="F1227" s="465"/>
    </row>
    <row r="1228" spans="4:6" s="463" customFormat="1" hidden="1" x14ac:dyDescent="0.45">
      <c r="D1228" s="464"/>
      <c r="E1228" s="464"/>
      <c r="F1228" s="465"/>
    </row>
    <row r="1229" spans="4:6" s="463" customFormat="1" hidden="1" x14ac:dyDescent="0.45">
      <c r="D1229" s="464"/>
      <c r="E1229" s="464"/>
      <c r="F1229" s="465"/>
    </row>
    <row r="1230" spans="4:6" s="463" customFormat="1" hidden="1" x14ac:dyDescent="0.45">
      <c r="D1230" s="464"/>
      <c r="E1230" s="464"/>
      <c r="F1230" s="465"/>
    </row>
    <row r="1231" spans="4:6" s="463" customFormat="1" hidden="1" x14ac:dyDescent="0.45">
      <c r="D1231" s="464"/>
      <c r="E1231" s="464"/>
      <c r="F1231" s="465"/>
    </row>
    <row r="1232" spans="4:6" s="463" customFormat="1" hidden="1" x14ac:dyDescent="0.45">
      <c r="D1232" s="464"/>
      <c r="E1232" s="464"/>
      <c r="F1232" s="465"/>
    </row>
    <row r="1233" spans="4:6" s="463" customFormat="1" hidden="1" x14ac:dyDescent="0.45">
      <c r="D1233" s="464"/>
      <c r="E1233" s="464"/>
      <c r="F1233" s="465"/>
    </row>
    <row r="1234" spans="4:6" s="463" customFormat="1" hidden="1" x14ac:dyDescent="0.45">
      <c r="D1234" s="464"/>
      <c r="E1234" s="464"/>
      <c r="F1234" s="465"/>
    </row>
    <row r="1235" spans="4:6" s="463" customFormat="1" hidden="1" x14ac:dyDescent="0.45">
      <c r="D1235" s="464"/>
      <c r="E1235" s="464"/>
      <c r="F1235" s="465"/>
    </row>
    <row r="1236" spans="4:6" s="463" customFormat="1" hidden="1" x14ac:dyDescent="0.45">
      <c r="D1236" s="464"/>
      <c r="E1236" s="464"/>
      <c r="F1236" s="465"/>
    </row>
    <row r="1237" spans="4:6" s="463" customFormat="1" hidden="1" x14ac:dyDescent="0.45">
      <c r="D1237" s="464"/>
      <c r="E1237" s="464"/>
      <c r="F1237" s="465"/>
    </row>
    <row r="1238" spans="4:6" s="463" customFormat="1" hidden="1" x14ac:dyDescent="0.45">
      <c r="D1238" s="464"/>
      <c r="E1238" s="464"/>
      <c r="F1238" s="465"/>
    </row>
    <row r="1239" spans="4:6" s="463" customFormat="1" hidden="1" x14ac:dyDescent="0.45">
      <c r="D1239" s="464"/>
      <c r="E1239" s="464"/>
      <c r="F1239" s="465"/>
    </row>
    <row r="1240" spans="4:6" s="463" customFormat="1" hidden="1" x14ac:dyDescent="0.45">
      <c r="D1240" s="464"/>
      <c r="E1240" s="464"/>
      <c r="F1240" s="465"/>
    </row>
    <row r="1241" spans="4:6" s="463" customFormat="1" hidden="1" x14ac:dyDescent="0.45">
      <c r="D1241" s="464"/>
      <c r="E1241" s="464"/>
      <c r="F1241" s="465"/>
    </row>
    <row r="1242" spans="4:6" s="463" customFormat="1" hidden="1" x14ac:dyDescent="0.45">
      <c r="D1242" s="464"/>
      <c r="E1242" s="464"/>
      <c r="F1242" s="465"/>
    </row>
    <row r="1243" spans="4:6" s="463" customFormat="1" hidden="1" x14ac:dyDescent="0.45">
      <c r="D1243" s="464"/>
      <c r="E1243" s="464"/>
      <c r="F1243" s="465"/>
    </row>
    <row r="1244" spans="4:6" s="463" customFormat="1" hidden="1" x14ac:dyDescent="0.45">
      <c r="D1244" s="464"/>
      <c r="E1244" s="464"/>
      <c r="F1244" s="465"/>
    </row>
    <row r="1245" spans="4:6" s="463" customFormat="1" hidden="1" x14ac:dyDescent="0.45">
      <c r="D1245" s="464"/>
      <c r="E1245" s="464"/>
      <c r="F1245" s="465"/>
    </row>
    <row r="1246" spans="4:6" s="463" customFormat="1" hidden="1" x14ac:dyDescent="0.45">
      <c r="D1246" s="464"/>
      <c r="E1246" s="464"/>
      <c r="F1246" s="465"/>
    </row>
    <row r="1247" spans="4:6" s="463" customFormat="1" hidden="1" x14ac:dyDescent="0.45">
      <c r="D1247" s="464"/>
      <c r="E1247" s="464"/>
      <c r="F1247" s="465"/>
    </row>
    <row r="1248" spans="4:6" s="463" customFormat="1" hidden="1" x14ac:dyDescent="0.45">
      <c r="D1248" s="464"/>
      <c r="E1248" s="464"/>
      <c r="F1248" s="465"/>
    </row>
    <row r="1249" spans="4:6" s="463" customFormat="1" hidden="1" x14ac:dyDescent="0.45">
      <c r="D1249" s="464"/>
      <c r="E1249" s="464"/>
      <c r="F1249" s="465"/>
    </row>
    <row r="1250" spans="4:6" s="463" customFormat="1" hidden="1" x14ac:dyDescent="0.45">
      <c r="D1250" s="464"/>
      <c r="E1250" s="464"/>
      <c r="F1250" s="465"/>
    </row>
    <row r="1251" spans="4:6" s="463" customFormat="1" hidden="1" x14ac:dyDescent="0.45">
      <c r="D1251" s="464"/>
      <c r="E1251" s="464"/>
      <c r="F1251" s="465"/>
    </row>
    <row r="1252" spans="4:6" s="463" customFormat="1" hidden="1" x14ac:dyDescent="0.45">
      <c r="D1252" s="464"/>
      <c r="E1252" s="464"/>
      <c r="F1252" s="465"/>
    </row>
    <row r="1253" spans="4:6" s="463" customFormat="1" hidden="1" x14ac:dyDescent="0.45">
      <c r="D1253" s="464"/>
      <c r="E1253" s="464"/>
      <c r="F1253" s="465"/>
    </row>
    <row r="1254" spans="4:6" s="463" customFormat="1" hidden="1" x14ac:dyDescent="0.45">
      <c r="D1254" s="464"/>
      <c r="E1254" s="464"/>
      <c r="F1254" s="465"/>
    </row>
    <row r="1255" spans="4:6" s="463" customFormat="1" hidden="1" x14ac:dyDescent="0.45">
      <c r="D1255" s="464"/>
      <c r="E1255" s="464"/>
      <c r="F1255" s="465"/>
    </row>
    <row r="1256" spans="4:6" s="463" customFormat="1" hidden="1" x14ac:dyDescent="0.45">
      <c r="D1256" s="464"/>
      <c r="E1256" s="464"/>
      <c r="F1256" s="465"/>
    </row>
    <row r="1257" spans="4:6" s="463" customFormat="1" hidden="1" x14ac:dyDescent="0.45">
      <c r="D1257" s="464"/>
      <c r="E1257" s="464"/>
      <c r="F1257" s="465"/>
    </row>
    <row r="1258" spans="4:6" s="463" customFormat="1" hidden="1" x14ac:dyDescent="0.45">
      <c r="D1258" s="464"/>
      <c r="E1258" s="464"/>
      <c r="F1258" s="465"/>
    </row>
    <row r="1259" spans="4:6" s="463" customFormat="1" hidden="1" x14ac:dyDescent="0.45">
      <c r="D1259" s="464"/>
      <c r="E1259" s="464"/>
      <c r="F1259" s="465"/>
    </row>
    <row r="1260" spans="4:6" s="463" customFormat="1" hidden="1" x14ac:dyDescent="0.45">
      <c r="D1260" s="464"/>
      <c r="E1260" s="464"/>
      <c r="F1260" s="465"/>
    </row>
    <row r="1261" spans="4:6" s="463" customFormat="1" hidden="1" x14ac:dyDescent="0.45">
      <c r="D1261" s="464"/>
      <c r="E1261" s="464"/>
      <c r="F1261" s="465"/>
    </row>
    <row r="1262" spans="4:6" s="463" customFormat="1" hidden="1" x14ac:dyDescent="0.45">
      <c r="D1262" s="464"/>
      <c r="E1262" s="464"/>
      <c r="F1262" s="465"/>
    </row>
    <row r="1263" spans="4:6" s="463" customFormat="1" hidden="1" x14ac:dyDescent="0.45">
      <c r="D1263" s="464"/>
      <c r="E1263" s="464"/>
      <c r="F1263" s="465"/>
    </row>
    <row r="1264" spans="4:6" s="463" customFormat="1" hidden="1" x14ac:dyDescent="0.45">
      <c r="D1264" s="464"/>
      <c r="E1264" s="464"/>
      <c r="F1264" s="465"/>
    </row>
    <row r="1265" spans="4:6" s="463" customFormat="1" hidden="1" x14ac:dyDescent="0.45">
      <c r="D1265" s="464"/>
      <c r="E1265" s="464"/>
      <c r="F1265" s="465"/>
    </row>
    <row r="1266" spans="4:6" s="463" customFormat="1" hidden="1" x14ac:dyDescent="0.45">
      <c r="D1266" s="464"/>
      <c r="E1266" s="464"/>
      <c r="F1266" s="465"/>
    </row>
    <row r="1267" spans="4:6" s="463" customFormat="1" hidden="1" x14ac:dyDescent="0.45">
      <c r="D1267" s="464"/>
      <c r="E1267" s="464"/>
      <c r="F1267" s="465"/>
    </row>
    <row r="1268" spans="4:6" s="463" customFormat="1" hidden="1" x14ac:dyDescent="0.45">
      <c r="D1268" s="464"/>
      <c r="E1268" s="464"/>
      <c r="F1268" s="465"/>
    </row>
    <row r="1269" spans="4:6" s="463" customFormat="1" hidden="1" x14ac:dyDescent="0.45">
      <c r="D1269" s="464"/>
      <c r="E1269" s="464"/>
      <c r="F1269" s="465"/>
    </row>
    <row r="1270" spans="4:6" s="463" customFormat="1" hidden="1" x14ac:dyDescent="0.45">
      <c r="D1270" s="464"/>
      <c r="E1270" s="464"/>
      <c r="F1270" s="465"/>
    </row>
    <row r="1271" spans="4:6" s="463" customFormat="1" hidden="1" x14ac:dyDescent="0.45">
      <c r="D1271" s="464"/>
      <c r="E1271" s="464"/>
      <c r="F1271" s="465"/>
    </row>
    <row r="1272" spans="4:6" s="463" customFormat="1" hidden="1" x14ac:dyDescent="0.45">
      <c r="D1272" s="464"/>
      <c r="E1272" s="464"/>
      <c r="F1272" s="465"/>
    </row>
    <row r="1273" spans="4:6" s="463" customFormat="1" hidden="1" x14ac:dyDescent="0.45">
      <c r="D1273" s="464"/>
      <c r="E1273" s="464"/>
      <c r="F1273" s="465"/>
    </row>
    <row r="1274" spans="4:6" s="463" customFormat="1" hidden="1" x14ac:dyDescent="0.45">
      <c r="D1274" s="464"/>
      <c r="E1274" s="464"/>
      <c r="F1274" s="465"/>
    </row>
    <row r="1275" spans="4:6" s="463" customFormat="1" hidden="1" x14ac:dyDescent="0.45">
      <c r="D1275" s="464"/>
      <c r="E1275" s="464"/>
      <c r="F1275" s="465"/>
    </row>
    <row r="1276" spans="4:6" s="463" customFormat="1" hidden="1" x14ac:dyDescent="0.45">
      <c r="D1276" s="464"/>
      <c r="E1276" s="464"/>
      <c r="F1276" s="465"/>
    </row>
    <row r="1277" spans="4:6" s="463" customFormat="1" hidden="1" x14ac:dyDescent="0.45">
      <c r="D1277" s="464"/>
      <c r="E1277" s="464"/>
      <c r="F1277" s="465"/>
    </row>
    <row r="1278" spans="4:6" s="463" customFormat="1" hidden="1" x14ac:dyDescent="0.45">
      <c r="D1278" s="464"/>
      <c r="E1278" s="464"/>
      <c r="F1278" s="465"/>
    </row>
    <row r="1279" spans="4:6" s="463" customFormat="1" hidden="1" x14ac:dyDescent="0.45">
      <c r="D1279" s="464"/>
      <c r="E1279" s="464"/>
      <c r="F1279" s="465"/>
    </row>
    <row r="1280" spans="4:6" s="463" customFormat="1" hidden="1" x14ac:dyDescent="0.45">
      <c r="D1280" s="464"/>
      <c r="E1280" s="464"/>
      <c r="F1280" s="465"/>
    </row>
    <row r="1281" spans="4:6" s="463" customFormat="1" hidden="1" x14ac:dyDescent="0.45">
      <c r="D1281" s="464"/>
      <c r="E1281" s="464"/>
      <c r="F1281" s="465"/>
    </row>
    <row r="1282" spans="4:6" s="463" customFormat="1" hidden="1" x14ac:dyDescent="0.45">
      <c r="D1282" s="464"/>
      <c r="E1282" s="464"/>
      <c r="F1282" s="465"/>
    </row>
    <row r="1283" spans="4:6" s="463" customFormat="1" hidden="1" x14ac:dyDescent="0.45">
      <c r="D1283" s="464"/>
      <c r="E1283" s="464"/>
      <c r="F1283" s="465"/>
    </row>
    <row r="1284" spans="4:6" s="463" customFormat="1" hidden="1" x14ac:dyDescent="0.45">
      <c r="D1284" s="464"/>
      <c r="E1284" s="464"/>
      <c r="F1284" s="465"/>
    </row>
    <row r="1285" spans="4:6" s="463" customFormat="1" hidden="1" x14ac:dyDescent="0.45">
      <c r="D1285" s="464"/>
      <c r="E1285" s="464"/>
      <c r="F1285" s="465"/>
    </row>
    <row r="1286" spans="4:6" s="463" customFormat="1" hidden="1" x14ac:dyDescent="0.45">
      <c r="D1286" s="464"/>
      <c r="E1286" s="464"/>
      <c r="F1286" s="465"/>
    </row>
    <row r="1287" spans="4:6" s="463" customFormat="1" hidden="1" x14ac:dyDescent="0.45">
      <c r="D1287" s="464"/>
      <c r="E1287" s="464"/>
      <c r="F1287" s="465"/>
    </row>
    <row r="1288" spans="4:6" s="463" customFormat="1" hidden="1" x14ac:dyDescent="0.45">
      <c r="D1288" s="464"/>
      <c r="E1288" s="464"/>
      <c r="F1288" s="465"/>
    </row>
    <row r="1289" spans="4:6" s="463" customFormat="1" hidden="1" x14ac:dyDescent="0.45">
      <c r="D1289" s="464"/>
      <c r="E1289" s="464"/>
      <c r="F1289" s="465"/>
    </row>
    <row r="1290" spans="4:6" s="463" customFormat="1" hidden="1" x14ac:dyDescent="0.45">
      <c r="D1290" s="464"/>
      <c r="E1290" s="464"/>
      <c r="F1290" s="465"/>
    </row>
    <row r="1291" spans="4:6" s="463" customFormat="1" hidden="1" x14ac:dyDescent="0.45">
      <c r="D1291" s="464"/>
      <c r="E1291" s="464"/>
      <c r="F1291" s="465"/>
    </row>
    <row r="1292" spans="4:6" s="463" customFormat="1" hidden="1" x14ac:dyDescent="0.45">
      <c r="D1292" s="464"/>
      <c r="E1292" s="464"/>
      <c r="F1292" s="465"/>
    </row>
    <row r="1293" spans="4:6" s="463" customFormat="1" hidden="1" x14ac:dyDescent="0.45">
      <c r="D1293" s="464"/>
      <c r="E1293" s="464"/>
      <c r="F1293" s="465"/>
    </row>
    <row r="1294" spans="4:6" s="463" customFormat="1" hidden="1" x14ac:dyDescent="0.45">
      <c r="D1294" s="464"/>
      <c r="E1294" s="464"/>
      <c r="F1294" s="465"/>
    </row>
    <row r="1295" spans="4:6" s="463" customFormat="1" hidden="1" x14ac:dyDescent="0.45">
      <c r="D1295" s="464"/>
      <c r="E1295" s="464"/>
      <c r="F1295" s="465"/>
    </row>
    <row r="1296" spans="4:6" s="463" customFormat="1" hidden="1" x14ac:dyDescent="0.45">
      <c r="D1296" s="464"/>
      <c r="E1296" s="464"/>
      <c r="F1296" s="465"/>
    </row>
    <row r="1297" spans="4:6" s="463" customFormat="1" hidden="1" x14ac:dyDescent="0.45">
      <c r="D1297" s="464"/>
      <c r="E1297" s="464"/>
      <c r="F1297" s="465"/>
    </row>
    <row r="1298" spans="4:6" s="463" customFormat="1" hidden="1" x14ac:dyDescent="0.45">
      <c r="D1298" s="464"/>
      <c r="E1298" s="464"/>
      <c r="F1298" s="465"/>
    </row>
    <row r="1299" spans="4:6" s="463" customFormat="1" hidden="1" x14ac:dyDescent="0.45">
      <c r="D1299" s="464"/>
      <c r="E1299" s="464"/>
      <c r="F1299" s="465"/>
    </row>
    <row r="1300" spans="4:6" s="463" customFormat="1" hidden="1" x14ac:dyDescent="0.45">
      <c r="D1300" s="464"/>
      <c r="E1300" s="464"/>
      <c r="F1300" s="465"/>
    </row>
    <row r="1301" spans="4:6" s="463" customFormat="1" hidden="1" x14ac:dyDescent="0.45">
      <c r="D1301" s="464"/>
      <c r="E1301" s="464"/>
      <c r="F1301" s="465"/>
    </row>
    <row r="1302" spans="4:6" s="463" customFormat="1" hidden="1" x14ac:dyDescent="0.45">
      <c r="D1302" s="464"/>
      <c r="E1302" s="464"/>
      <c r="F1302" s="465"/>
    </row>
    <row r="1303" spans="4:6" s="463" customFormat="1" hidden="1" x14ac:dyDescent="0.45">
      <c r="D1303" s="464"/>
      <c r="E1303" s="464"/>
      <c r="F1303" s="465"/>
    </row>
    <row r="1304" spans="4:6" s="463" customFormat="1" hidden="1" x14ac:dyDescent="0.45">
      <c r="D1304" s="464"/>
      <c r="E1304" s="464"/>
      <c r="F1304" s="465"/>
    </row>
    <row r="1305" spans="4:6" s="463" customFormat="1" hidden="1" x14ac:dyDescent="0.45">
      <c r="D1305" s="464"/>
      <c r="E1305" s="464"/>
      <c r="F1305" s="465"/>
    </row>
    <row r="1306" spans="4:6" s="463" customFormat="1" hidden="1" x14ac:dyDescent="0.45">
      <c r="D1306" s="464"/>
      <c r="E1306" s="464"/>
      <c r="F1306" s="465"/>
    </row>
    <row r="1307" spans="4:6" s="463" customFormat="1" hidden="1" x14ac:dyDescent="0.45">
      <c r="D1307" s="464"/>
      <c r="E1307" s="464"/>
      <c r="F1307" s="465"/>
    </row>
    <row r="1308" spans="4:6" s="463" customFormat="1" hidden="1" x14ac:dyDescent="0.45">
      <c r="D1308" s="464"/>
      <c r="E1308" s="464"/>
      <c r="F1308" s="465"/>
    </row>
    <row r="1309" spans="4:6" s="463" customFormat="1" hidden="1" x14ac:dyDescent="0.45">
      <c r="D1309" s="464"/>
      <c r="E1309" s="464"/>
      <c r="F1309" s="465"/>
    </row>
    <row r="1310" spans="4:6" s="463" customFormat="1" hidden="1" x14ac:dyDescent="0.45">
      <c r="D1310" s="464"/>
      <c r="E1310" s="464"/>
      <c r="F1310" s="465"/>
    </row>
    <row r="1311" spans="4:6" s="463" customFormat="1" hidden="1" x14ac:dyDescent="0.45">
      <c r="D1311" s="464"/>
      <c r="E1311" s="464"/>
      <c r="F1311" s="465"/>
    </row>
    <row r="1312" spans="4:6" s="463" customFormat="1" hidden="1" x14ac:dyDescent="0.45">
      <c r="D1312" s="464"/>
      <c r="E1312" s="464"/>
      <c r="F1312" s="465"/>
    </row>
    <row r="1313" spans="4:6" s="463" customFormat="1" hidden="1" x14ac:dyDescent="0.45">
      <c r="D1313" s="464"/>
      <c r="E1313" s="464"/>
      <c r="F1313" s="465"/>
    </row>
    <row r="1314" spans="4:6" s="463" customFormat="1" hidden="1" x14ac:dyDescent="0.45">
      <c r="D1314" s="464"/>
      <c r="E1314" s="464"/>
      <c r="F1314" s="465"/>
    </row>
    <row r="1315" spans="4:6" s="463" customFormat="1" hidden="1" x14ac:dyDescent="0.45">
      <c r="D1315" s="464"/>
      <c r="E1315" s="464"/>
      <c r="F1315" s="465"/>
    </row>
    <row r="1316" spans="4:6" s="463" customFormat="1" hidden="1" x14ac:dyDescent="0.45">
      <c r="D1316" s="464"/>
      <c r="E1316" s="464"/>
      <c r="F1316" s="465"/>
    </row>
    <row r="1317" spans="4:6" s="463" customFormat="1" hidden="1" x14ac:dyDescent="0.45">
      <c r="D1317" s="464"/>
      <c r="E1317" s="464"/>
      <c r="F1317" s="465"/>
    </row>
    <row r="1318" spans="4:6" s="463" customFormat="1" hidden="1" x14ac:dyDescent="0.45">
      <c r="D1318" s="464"/>
      <c r="E1318" s="464"/>
      <c r="F1318" s="465"/>
    </row>
    <row r="1319" spans="4:6" s="463" customFormat="1" hidden="1" x14ac:dyDescent="0.45">
      <c r="D1319" s="464"/>
      <c r="E1319" s="464"/>
      <c r="F1319" s="465"/>
    </row>
    <row r="1320" spans="4:6" s="463" customFormat="1" hidden="1" x14ac:dyDescent="0.45">
      <c r="D1320" s="464"/>
      <c r="E1320" s="464"/>
      <c r="F1320" s="465"/>
    </row>
    <row r="1321" spans="4:6" s="463" customFormat="1" hidden="1" x14ac:dyDescent="0.45">
      <c r="D1321" s="464"/>
      <c r="E1321" s="464"/>
      <c r="F1321" s="465"/>
    </row>
    <row r="1322" spans="4:6" s="463" customFormat="1" hidden="1" x14ac:dyDescent="0.45">
      <c r="D1322" s="464"/>
      <c r="E1322" s="464"/>
      <c r="F1322" s="465"/>
    </row>
    <row r="1323" spans="4:6" s="463" customFormat="1" hidden="1" x14ac:dyDescent="0.45">
      <c r="D1323" s="464"/>
      <c r="E1323" s="464"/>
      <c r="F1323" s="465"/>
    </row>
    <row r="1324" spans="4:6" s="463" customFormat="1" hidden="1" x14ac:dyDescent="0.45">
      <c r="D1324" s="464"/>
      <c r="E1324" s="464"/>
      <c r="F1324" s="465"/>
    </row>
    <row r="1325" spans="4:6" s="463" customFormat="1" hidden="1" x14ac:dyDescent="0.45">
      <c r="D1325" s="464"/>
      <c r="E1325" s="464"/>
      <c r="F1325" s="465"/>
    </row>
    <row r="1326" spans="4:6" s="463" customFormat="1" hidden="1" x14ac:dyDescent="0.45">
      <c r="D1326" s="464"/>
      <c r="E1326" s="464"/>
      <c r="F1326" s="465"/>
    </row>
    <row r="1327" spans="4:6" s="463" customFormat="1" hidden="1" x14ac:dyDescent="0.45">
      <c r="D1327" s="464"/>
      <c r="E1327" s="464"/>
      <c r="F1327" s="465"/>
    </row>
    <row r="1328" spans="4:6" s="463" customFormat="1" hidden="1" x14ac:dyDescent="0.45">
      <c r="D1328" s="464"/>
      <c r="E1328" s="464"/>
      <c r="F1328" s="465"/>
    </row>
    <row r="1329" spans="4:6" s="463" customFormat="1" hidden="1" x14ac:dyDescent="0.45">
      <c r="D1329" s="464"/>
      <c r="E1329" s="464"/>
      <c r="F1329" s="465"/>
    </row>
    <row r="1330" spans="4:6" s="463" customFormat="1" hidden="1" x14ac:dyDescent="0.45">
      <c r="D1330" s="464"/>
      <c r="E1330" s="464"/>
      <c r="F1330" s="465"/>
    </row>
    <row r="1331" spans="4:6" s="463" customFormat="1" hidden="1" x14ac:dyDescent="0.45">
      <c r="D1331" s="464"/>
      <c r="E1331" s="464"/>
      <c r="F1331" s="465"/>
    </row>
    <row r="1332" spans="4:6" s="463" customFormat="1" hidden="1" x14ac:dyDescent="0.45">
      <c r="D1332" s="464"/>
      <c r="E1332" s="464"/>
      <c r="F1332" s="465"/>
    </row>
    <row r="1333" spans="4:6" s="463" customFormat="1" hidden="1" x14ac:dyDescent="0.45">
      <c r="D1333" s="464"/>
      <c r="E1333" s="464"/>
      <c r="F1333" s="465"/>
    </row>
    <row r="1334" spans="4:6" s="463" customFormat="1" hidden="1" x14ac:dyDescent="0.45">
      <c r="D1334" s="464"/>
      <c r="E1334" s="464"/>
      <c r="F1334" s="465"/>
    </row>
    <row r="1335" spans="4:6" s="463" customFormat="1" hidden="1" x14ac:dyDescent="0.45">
      <c r="D1335" s="464"/>
      <c r="E1335" s="464"/>
      <c r="F1335" s="465"/>
    </row>
    <row r="1336" spans="4:6" s="463" customFormat="1" hidden="1" x14ac:dyDescent="0.45">
      <c r="D1336" s="464"/>
      <c r="E1336" s="464"/>
      <c r="F1336" s="465"/>
    </row>
    <row r="1337" spans="4:6" s="463" customFormat="1" hidden="1" x14ac:dyDescent="0.45">
      <c r="D1337" s="464"/>
      <c r="E1337" s="464"/>
      <c r="F1337" s="465"/>
    </row>
    <row r="1338" spans="4:6" s="463" customFormat="1" hidden="1" x14ac:dyDescent="0.45">
      <c r="D1338" s="464"/>
      <c r="E1338" s="464"/>
      <c r="F1338" s="465"/>
    </row>
    <row r="1339" spans="4:6" s="463" customFormat="1" hidden="1" x14ac:dyDescent="0.45">
      <c r="D1339" s="464"/>
      <c r="E1339" s="464"/>
      <c r="F1339" s="465"/>
    </row>
    <row r="1340" spans="4:6" s="463" customFormat="1" hidden="1" x14ac:dyDescent="0.45">
      <c r="D1340" s="464"/>
      <c r="E1340" s="464"/>
      <c r="F1340" s="465"/>
    </row>
    <row r="1341" spans="4:6" s="463" customFormat="1" hidden="1" x14ac:dyDescent="0.45">
      <c r="D1341" s="464"/>
      <c r="E1341" s="464"/>
      <c r="F1341" s="465"/>
    </row>
    <row r="1342" spans="4:6" s="463" customFormat="1" hidden="1" x14ac:dyDescent="0.45">
      <c r="D1342" s="464"/>
      <c r="E1342" s="464"/>
      <c r="F1342" s="465"/>
    </row>
    <row r="1343" spans="4:6" s="463" customFormat="1" hidden="1" x14ac:dyDescent="0.45">
      <c r="D1343" s="464"/>
      <c r="E1343" s="464"/>
      <c r="F1343" s="465"/>
    </row>
    <row r="1344" spans="4:6" s="463" customFormat="1" hidden="1" x14ac:dyDescent="0.45">
      <c r="D1344" s="464"/>
      <c r="E1344" s="464"/>
      <c r="F1344" s="465"/>
    </row>
    <row r="1345" spans="4:6" s="463" customFormat="1" hidden="1" x14ac:dyDescent="0.45">
      <c r="D1345" s="464"/>
      <c r="E1345" s="464"/>
      <c r="F1345" s="465"/>
    </row>
    <row r="1346" spans="4:6" s="463" customFormat="1" hidden="1" x14ac:dyDescent="0.45">
      <c r="D1346" s="464"/>
      <c r="E1346" s="464"/>
      <c r="F1346" s="465"/>
    </row>
    <row r="1347" spans="4:6" s="463" customFormat="1" hidden="1" x14ac:dyDescent="0.45">
      <c r="D1347" s="464"/>
      <c r="E1347" s="464"/>
      <c r="F1347" s="465"/>
    </row>
    <row r="1348" spans="4:6" s="463" customFormat="1" hidden="1" x14ac:dyDescent="0.45">
      <c r="D1348" s="464"/>
      <c r="E1348" s="464"/>
      <c r="F1348" s="465"/>
    </row>
    <row r="1349" spans="4:6" s="463" customFormat="1" hidden="1" x14ac:dyDescent="0.45">
      <c r="D1349" s="464"/>
      <c r="E1349" s="464"/>
      <c r="F1349" s="465"/>
    </row>
    <row r="1350" spans="4:6" s="463" customFormat="1" hidden="1" x14ac:dyDescent="0.45">
      <c r="D1350" s="464"/>
      <c r="E1350" s="464"/>
      <c r="F1350" s="465"/>
    </row>
    <row r="1351" spans="4:6" s="463" customFormat="1" hidden="1" x14ac:dyDescent="0.45">
      <c r="D1351" s="464"/>
      <c r="E1351" s="464"/>
      <c r="F1351" s="465"/>
    </row>
    <row r="1352" spans="4:6" s="463" customFormat="1" hidden="1" x14ac:dyDescent="0.45">
      <c r="D1352" s="464"/>
      <c r="E1352" s="464"/>
      <c r="F1352" s="465"/>
    </row>
    <row r="1353" spans="4:6" s="463" customFormat="1" hidden="1" x14ac:dyDescent="0.45">
      <c r="D1353" s="464"/>
      <c r="E1353" s="464"/>
      <c r="F1353" s="465"/>
    </row>
    <row r="1354" spans="4:6" s="463" customFormat="1" hidden="1" x14ac:dyDescent="0.45">
      <c r="D1354" s="464"/>
      <c r="E1354" s="464"/>
      <c r="F1354" s="465"/>
    </row>
    <row r="1355" spans="4:6" s="463" customFormat="1" hidden="1" x14ac:dyDescent="0.45">
      <c r="D1355" s="464"/>
      <c r="E1355" s="464"/>
      <c r="F1355" s="465"/>
    </row>
    <row r="1356" spans="4:6" s="463" customFormat="1" hidden="1" x14ac:dyDescent="0.45">
      <c r="D1356" s="464"/>
      <c r="E1356" s="464"/>
      <c r="F1356" s="465"/>
    </row>
    <row r="1357" spans="4:6" s="463" customFormat="1" hidden="1" x14ac:dyDescent="0.45">
      <c r="D1357" s="464"/>
      <c r="E1357" s="464"/>
      <c r="F1357" s="465"/>
    </row>
    <row r="1358" spans="4:6" s="463" customFormat="1" hidden="1" x14ac:dyDescent="0.45">
      <c r="D1358" s="464"/>
      <c r="E1358" s="464"/>
      <c r="F1358" s="465"/>
    </row>
    <row r="1359" spans="4:6" s="463" customFormat="1" hidden="1" x14ac:dyDescent="0.45">
      <c r="D1359" s="464"/>
      <c r="E1359" s="464"/>
      <c r="F1359" s="465"/>
    </row>
    <row r="1360" spans="4:6" s="463" customFormat="1" hidden="1" x14ac:dyDescent="0.45">
      <c r="D1360" s="464"/>
      <c r="E1360" s="464"/>
      <c r="F1360" s="465"/>
    </row>
    <row r="1361" spans="4:6" s="463" customFormat="1" hidden="1" x14ac:dyDescent="0.45">
      <c r="D1361" s="464"/>
      <c r="E1361" s="464"/>
      <c r="F1361" s="465"/>
    </row>
    <row r="1362" spans="4:6" s="463" customFormat="1" hidden="1" x14ac:dyDescent="0.45">
      <c r="D1362" s="464"/>
      <c r="E1362" s="464"/>
      <c r="F1362" s="465"/>
    </row>
    <row r="1363" spans="4:6" s="463" customFormat="1" hidden="1" x14ac:dyDescent="0.45">
      <c r="D1363" s="464"/>
      <c r="E1363" s="464"/>
      <c r="F1363" s="465"/>
    </row>
    <row r="1364" spans="4:6" s="463" customFormat="1" hidden="1" x14ac:dyDescent="0.45">
      <c r="D1364" s="464"/>
      <c r="E1364" s="464"/>
      <c r="F1364" s="465"/>
    </row>
    <row r="1365" spans="4:6" s="463" customFormat="1" hidden="1" x14ac:dyDescent="0.45">
      <c r="D1365" s="464"/>
      <c r="E1365" s="464"/>
      <c r="F1365" s="465"/>
    </row>
    <row r="1366" spans="4:6" s="463" customFormat="1" hidden="1" x14ac:dyDescent="0.45">
      <c r="D1366" s="464"/>
      <c r="E1366" s="464"/>
      <c r="F1366" s="465"/>
    </row>
    <row r="1367" spans="4:6" s="463" customFormat="1" hidden="1" x14ac:dyDescent="0.45">
      <c r="D1367" s="464"/>
      <c r="E1367" s="464"/>
      <c r="F1367" s="465"/>
    </row>
    <row r="1368" spans="4:6" s="463" customFormat="1" hidden="1" x14ac:dyDescent="0.45">
      <c r="D1368" s="464"/>
      <c r="E1368" s="464"/>
      <c r="F1368" s="465"/>
    </row>
    <row r="1369" spans="4:6" s="463" customFormat="1" hidden="1" x14ac:dyDescent="0.45">
      <c r="D1369" s="464"/>
      <c r="E1369" s="464"/>
      <c r="F1369" s="465"/>
    </row>
    <row r="1370" spans="4:6" s="463" customFormat="1" hidden="1" x14ac:dyDescent="0.45">
      <c r="D1370" s="464"/>
      <c r="E1370" s="464"/>
      <c r="F1370" s="465"/>
    </row>
    <row r="1371" spans="4:6" s="463" customFormat="1" hidden="1" x14ac:dyDescent="0.45">
      <c r="D1371" s="464"/>
      <c r="E1371" s="464"/>
      <c r="F1371" s="465"/>
    </row>
    <row r="1372" spans="4:6" s="463" customFormat="1" hidden="1" x14ac:dyDescent="0.45">
      <c r="D1372" s="464"/>
      <c r="E1372" s="464"/>
      <c r="F1372" s="465"/>
    </row>
    <row r="1373" spans="4:6" s="463" customFormat="1" hidden="1" x14ac:dyDescent="0.45">
      <c r="D1373" s="464"/>
      <c r="E1373" s="464"/>
      <c r="F1373" s="465"/>
    </row>
    <row r="1374" spans="4:6" s="463" customFormat="1" hidden="1" x14ac:dyDescent="0.45">
      <c r="D1374" s="464"/>
      <c r="E1374" s="464"/>
      <c r="F1374" s="465"/>
    </row>
    <row r="1375" spans="4:6" s="463" customFormat="1" hidden="1" x14ac:dyDescent="0.45">
      <c r="D1375" s="464"/>
      <c r="E1375" s="464"/>
      <c r="F1375" s="465"/>
    </row>
    <row r="1376" spans="4:6" s="463" customFormat="1" hidden="1" x14ac:dyDescent="0.45">
      <c r="D1376" s="464"/>
      <c r="E1376" s="464"/>
      <c r="F1376" s="465"/>
    </row>
    <row r="1377" spans="4:6" s="463" customFormat="1" hidden="1" x14ac:dyDescent="0.45">
      <c r="D1377" s="464"/>
      <c r="E1377" s="464"/>
      <c r="F1377" s="465"/>
    </row>
    <row r="1378" spans="4:6" s="463" customFormat="1" hidden="1" x14ac:dyDescent="0.45">
      <c r="D1378" s="464"/>
      <c r="E1378" s="464"/>
      <c r="F1378" s="465"/>
    </row>
    <row r="1379" spans="4:6" s="463" customFormat="1" hidden="1" x14ac:dyDescent="0.45">
      <c r="D1379" s="464"/>
      <c r="E1379" s="464"/>
      <c r="F1379" s="465"/>
    </row>
    <row r="1380" spans="4:6" s="463" customFormat="1" hidden="1" x14ac:dyDescent="0.45">
      <c r="D1380" s="464"/>
      <c r="E1380" s="464"/>
      <c r="F1380" s="465"/>
    </row>
    <row r="1381" spans="4:6" s="463" customFormat="1" hidden="1" x14ac:dyDescent="0.45">
      <c r="D1381" s="464"/>
      <c r="E1381" s="464"/>
      <c r="F1381" s="465"/>
    </row>
    <row r="1382" spans="4:6" s="463" customFormat="1" hidden="1" x14ac:dyDescent="0.45">
      <c r="D1382" s="464"/>
      <c r="E1382" s="464"/>
      <c r="F1382" s="465"/>
    </row>
    <row r="1383" spans="4:6" s="463" customFormat="1" hidden="1" x14ac:dyDescent="0.45">
      <c r="D1383" s="464"/>
      <c r="E1383" s="464"/>
      <c r="F1383" s="465"/>
    </row>
    <row r="1384" spans="4:6" s="463" customFormat="1" hidden="1" x14ac:dyDescent="0.45">
      <c r="D1384" s="464"/>
      <c r="E1384" s="464"/>
      <c r="F1384" s="465"/>
    </row>
    <row r="1385" spans="4:6" s="463" customFormat="1" hidden="1" x14ac:dyDescent="0.45">
      <c r="D1385" s="464"/>
      <c r="E1385" s="464"/>
      <c r="F1385" s="465"/>
    </row>
    <row r="1386" spans="4:6" s="463" customFormat="1" hidden="1" x14ac:dyDescent="0.45">
      <c r="D1386" s="464"/>
      <c r="E1386" s="464"/>
      <c r="F1386" s="465"/>
    </row>
    <row r="1387" spans="4:6" s="463" customFormat="1" hidden="1" x14ac:dyDescent="0.45">
      <c r="D1387" s="464"/>
      <c r="E1387" s="464"/>
      <c r="F1387" s="465"/>
    </row>
    <row r="1388" spans="4:6" s="463" customFormat="1" hidden="1" x14ac:dyDescent="0.45">
      <c r="D1388" s="464"/>
      <c r="E1388" s="464"/>
      <c r="F1388" s="465"/>
    </row>
    <row r="1389" spans="4:6" s="463" customFormat="1" hidden="1" x14ac:dyDescent="0.45">
      <c r="D1389" s="464"/>
      <c r="E1389" s="464"/>
      <c r="F1389" s="465"/>
    </row>
    <row r="1390" spans="4:6" s="463" customFormat="1" hidden="1" x14ac:dyDescent="0.45">
      <c r="D1390" s="464"/>
      <c r="E1390" s="464"/>
      <c r="F1390" s="465"/>
    </row>
    <row r="1391" spans="4:6" s="463" customFormat="1" hidden="1" x14ac:dyDescent="0.45">
      <c r="D1391" s="464"/>
      <c r="E1391" s="464"/>
      <c r="F1391" s="465"/>
    </row>
    <row r="1392" spans="4:6" s="463" customFormat="1" hidden="1" x14ac:dyDescent="0.45">
      <c r="D1392" s="464"/>
      <c r="E1392" s="464"/>
      <c r="F1392" s="465"/>
    </row>
    <row r="1393" spans="4:6" s="463" customFormat="1" hidden="1" x14ac:dyDescent="0.45">
      <c r="D1393" s="464"/>
      <c r="E1393" s="464"/>
      <c r="F1393" s="465"/>
    </row>
    <row r="1394" spans="4:6" s="463" customFormat="1" hidden="1" x14ac:dyDescent="0.45">
      <c r="D1394" s="464"/>
      <c r="E1394" s="464"/>
      <c r="F1394" s="465"/>
    </row>
    <row r="1395" spans="4:6" s="463" customFormat="1" hidden="1" x14ac:dyDescent="0.45">
      <c r="D1395" s="464"/>
      <c r="E1395" s="464"/>
      <c r="F1395" s="465"/>
    </row>
    <row r="1396" spans="4:6" s="463" customFormat="1" hidden="1" x14ac:dyDescent="0.45">
      <c r="D1396" s="464"/>
      <c r="E1396" s="464"/>
      <c r="F1396" s="465"/>
    </row>
    <row r="1397" spans="4:6" s="463" customFormat="1" hidden="1" x14ac:dyDescent="0.45">
      <c r="D1397" s="464"/>
      <c r="E1397" s="464"/>
      <c r="F1397" s="465"/>
    </row>
    <row r="1398" spans="4:6" s="463" customFormat="1" hidden="1" x14ac:dyDescent="0.45">
      <c r="D1398" s="464"/>
      <c r="E1398" s="464"/>
      <c r="F1398" s="465"/>
    </row>
    <row r="1399" spans="4:6" s="463" customFormat="1" hidden="1" x14ac:dyDescent="0.45">
      <c r="D1399" s="464"/>
      <c r="E1399" s="464"/>
      <c r="F1399" s="465"/>
    </row>
    <row r="1400" spans="4:6" s="463" customFormat="1" hidden="1" x14ac:dyDescent="0.45">
      <c r="D1400" s="464"/>
      <c r="E1400" s="464"/>
      <c r="F1400" s="465"/>
    </row>
    <row r="1401" spans="4:6" s="463" customFormat="1" hidden="1" x14ac:dyDescent="0.45">
      <c r="D1401" s="464"/>
      <c r="E1401" s="464"/>
      <c r="F1401" s="465"/>
    </row>
    <row r="1402" spans="4:6" s="463" customFormat="1" hidden="1" x14ac:dyDescent="0.45">
      <c r="D1402" s="464"/>
      <c r="E1402" s="464"/>
      <c r="F1402" s="465"/>
    </row>
    <row r="1403" spans="4:6" s="463" customFormat="1" hidden="1" x14ac:dyDescent="0.45">
      <c r="D1403" s="464"/>
      <c r="E1403" s="464"/>
      <c r="F1403" s="465"/>
    </row>
    <row r="1404" spans="4:6" s="463" customFormat="1" hidden="1" x14ac:dyDescent="0.45">
      <c r="D1404" s="464"/>
      <c r="E1404" s="464"/>
      <c r="F1404" s="465"/>
    </row>
    <row r="1405" spans="4:6" s="463" customFormat="1" hidden="1" x14ac:dyDescent="0.45">
      <c r="D1405" s="464"/>
      <c r="E1405" s="464"/>
      <c r="F1405" s="465"/>
    </row>
    <row r="1406" spans="4:6" s="463" customFormat="1" hidden="1" x14ac:dyDescent="0.45">
      <c r="D1406" s="464"/>
      <c r="E1406" s="464"/>
      <c r="F1406" s="465"/>
    </row>
    <row r="1407" spans="4:6" s="463" customFormat="1" hidden="1" x14ac:dyDescent="0.45">
      <c r="D1407" s="464"/>
      <c r="E1407" s="464"/>
      <c r="F1407" s="465"/>
    </row>
    <row r="1408" spans="4:6" s="463" customFormat="1" hidden="1" x14ac:dyDescent="0.45">
      <c r="D1408" s="464"/>
      <c r="E1408" s="464"/>
      <c r="F1408" s="465"/>
    </row>
    <row r="1409" spans="4:6" s="463" customFormat="1" hidden="1" x14ac:dyDescent="0.45">
      <c r="D1409" s="464"/>
      <c r="E1409" s="464"/>
      <c r="F1409" s="465"/>
    </row>
    <row r="1410" spans="4:6" s="463" customFormat="1" hidden="1" x14ac:dyDescent="0.45">
      <c r="D1410" s="464"/>
      <c r="E1410" s="464"/>
      <c r="F1410" s="465"/>
    </row>
    <row r="1411" spans="4:6" s="463" customFormat="1" hidden="1" x14ac:dyDescent="0.45">
      <c r="D1411" s="464"/>
      <c r="E1411" s="464"/>
      <c r="F1411" s="465"/>
    </row>
    <row r="1412" spans="4:6" s="463" customFormat="1" hidden="1" x14ac:dyDescent="0.45">
      <c r="D1412" s="464"/>
      <c r="E1412" s="464"/>
      <c r="F1412" s="465"/>
    </row>
    <row r="1413" spans="4:6" s="463" customFormat="1" hidden="1" x14ac:dyDescent="0.45">
      <c r="D1413" s="464"/>
      <c r="E1413" s="464"/>
      <c r="F1413" s="465"/>
    </row>
    <row r="1414" spans="4:6" s="463" customFormat="1" hidden="1" x14ac:dyDescent="0.45">
      <c r="D1414" s="464"/>
      <c r="E1414" s="464"/>
      <c r="F1414" s="465"/>
    </row>
    <row r="1415" spans="4:6" s="463" customFormat="1" hidden="1" x14ac:dyDescent="0.45">
      <c r="D1415" s="464"/>
      <c r="E1415" s="464"/>
      <c r="F1415" s="465"/>
    </row>
    <row r="1416" spans="4:6" s="463" customFormat="1" hidden="1" x14ac:dyDescent="0.45">
      <c r="D1416" s="464"/>
      <c r="E1416" s="464"/>
      <c r="F1416" s="465"/>
    </row>
    <row r="1417" spans="4:6" s="463" customFormat="1" hidden="1" x14ac:dyDescent="0.45">
      <c r="D1417" s="464"/>
      <c r="E1417" s="464"/>
      <c r="F1417" s="465"/>
    </row>
    <row r="1418" spans="4:6" s="463" customFormat="1" hidden="1" x14ac:dyDescent="0.45">
      <c r="D1418" s="464"/>
      <c r="E1418" s="464"/>
      <c r="F1418" s="465"/>
    </row>
    <row r="1419" spans="4:6" s="463" customFormat="1" hidden="1" x14ac:dyDescent="0.45">
      <c r="D1419" s="464"/>
      <c r="E1419" s="464"/>
      <c r="F1419" s="465"/>
    </row>
    <row r="1420" spans="4:6" s="463" customFormat="1" hidden="1" x14ac:dyDescent="0.45">
      <c r="D1420" s="464"/>
      <c r="E1420" s="464"/>
      <c r="F1420" s="465"/>
    </row>
    <row r="1421" spans="4:6" s="463" customFormat="1" hidden="1" x14ac:dyDescent="0.45">
      <c r="D1421" s="464"/>
      <c r="E1421" s="464"/>
      <c r="F1421" s="465"/>
    </row>
    <row r="1422" spans="4:6" s="463" customFormat="1" hidden="1" x14ac:dyDescent="0.45">
      <c r="D1422" s="464"/>
      <c r="E1422" s="464"/>
      <c r="F1422" s="465"/>
    </row>
    <row r="1423" spans="4:6" s="463" customFormat="1" hidden="1" x14ac:dyDescent="0.45">
      <c r="D1423" s="464"/>
      <c r="E1423" s="464"/>
      <c r="F1423" s="465"/>
    </row>
    <row r="1424" spans="4:6" s="463" customFormat="1" hidden="1" x14ac:dyDescent="0.45">
      <c r="D1424" s="464"/>
      <c r="E1424" s="464"/>
      <c r="F1424" s="465"/>
    </row>
    <row r="1425" spans="4:6" s="463" customFormat="1" hidden="1" x14ac:dyDescent="0.45">
      <c r="D1425" s="464"/>
      <c r="E1425" s="464"/>
      <c r="F1425" s="465"/>
    </row>
    <row r="1426" spans="4:6" s="463" customFormat="1" hidden="1" x14ac:dyDescent="0.45">
      <c r="D1426" s="464"/>
      <c r="E1426" s="464"/>
      <c r="F1426" s="465"/>
    </row>
    <row r="1427" spans="4:6" s="463" customFormat="1" hidden="1" x14ac:dyDescent="0.45">
      <c r="D1427" s="464"/>
      <c r="E1427" s="464"/>
      <c r="F1427" s="465"/>
    </row>
    <row r="1428" spans="4:6" s="463" customFormat="1" hidden="1" x14ac:dyDescent="0.45">
      <c r="D1428" s="464"/>
      <c r="E1428" s="464"/>
      <c r="F1428" s="465"/>
    </row>
    <row r="1429" spans="4:6" s="463" customFormat="1" hidden="1" x14ac:dyDescent="0.45">
      <c r="D1429" s="464"/>
      <c r="E1429" s="464"/>
      <c r="F1429" s="465"/>
    </row>
    <row r="1430" spans="4:6" s="463" customFormat="1" hidden="1" x14ac:dyDescent="0.45">
      <c r="D1430" s="464"/>
      <c r="E1430" s="464"/>
      <c r="F1430" s="465"/>
    </row>
    <row r="1431" spans="4:6" s="463" customFormat="1" hidden="1" x14ac:dyDescent="0.45">
      <c r="D1431" s="464"/>
      <c r="E1431" s="464"/>
      <c r="F1431" s="465"/>
    </row>
    <row r="1432" spans="4:6" s="463" customFormat="1" hidden="1" x14ac:dyDescent="0.45">
      <c r="D1432" s="464"/>
      <c r="E1432" s="464"/>
      <c r="F1432" s="465"/>
    </row>
    <row r="1433" spans="4:6" s="463" customFormat="1" hidden="1" x14ac:dyDescent="0.45">
      <c r="D1433" s="464"/>
      <c r="E1433" s="464"/>
      <c r="F1433" s="465"/>
    </row>
    <row r="1434" spans="4:6" s="463" customFormat="1" hidden="1" x14ac:dyDescent="0.45">
      <c r="D1434" s="464"/>
      <c r="E1434" s="464"/>
      <c r="F1434" s="465"/>
    </row>
    <row r="1435" spans="4:6" s="463" customFormat="1" hidden="1" x14ac:dyDescent="0.45">
      <c r="D1435" s="464"/>
      <c r="E1435" s="464"/>
      <c r="F1435" s="465"/>
    </row>
    <row r="1436" spans="4:6" s="463" customFormat="1" hidden="1" x14ac:dyDescent="0.45">
      <c r="D1436" s="464"/>
      <c r="E1436" s="464"/>
      <c r="F1436" s="465"/>
    </row>
    <row r="1437" spans="4:6" s="463" customFormat="1" hidden="1" x14ac:dyDescent="0.45">
      <c r="D1437" s="464"/>
      <c r="E1437" s="464"/>
      <c r="F1437" s="465"/>
    </row>
    <row r="1438" spans="4:6" s="463" customFormat="1" hidden="1" x14ac:dyDescent="0.45">
      <c r="D1438" s="464"/>
      <c r="E1438" s="464"/>
      <c r="F1438" s="465"/>
    </row>
    <row r="1439" spans="4:6" s="463" customFormat="1" hidden="1" x14ac:dyDescent="0.45">
      <c r="D1439" s="464"/>
      <c r="E1439" s="464"/>
      <c r="F1439" s="465"/>
    </row>
    <row r="1440" spans="4:6" s="463" customFormat="1" hidden="1" x14ac:dyDescent="0.45">
      <c r="D1440" s="464"/>
      <c r="E1440" s="464"/>
      <c r="F1440" s="465"/>
    </row>
    <row r="1441" spans="4:6" s="463" customFormat="1" hidden="1" x14ac:dyDescent="0.45">
      <c r="D1441" s="464"/>
      <c r="E1441" s="464"/>
      <c r="F1441" s="465"/>
    </row>
    <row r="1442" spans="4:6" s="463" customFormat="1" hidden="1" x14ac:dyDescent="0.45">
      <c r="D1442" s="464"/>
      <c r="E1442" s="464"/>
      <c r="F1442" s="465"/>
    </row>
    <row r="1443" spans="4:6" s="463" customFormat="1" hidden="1" x14ac:dyDescent="0.45">
      <c r="D1443" s="464"/>
      <c r="E1443" s="464"/>
      <c r="F1443" s="465"/>
    </row>
    <row r="1444" spans="4:6" s="463" customFormat="1" hidden="1" x14ac:dyDescent="0.45">
      <c r="D1444" s="464"/>
      <c r="E1444" s="464"/>
      <c r="F1444" s="465"/>
    </row>
    <row r="1445" spans="4:6" s="463" customFormat="1" hidden="1" x14ac:dyDescent="0.45">
      <c r="D1445" s="464"/>
      <c r="E1445" s="464"/>
      <c r="F1445" s="465"/>
    </row>
    <row r="1446" spans="4:6" s="463" customFormat="1" hidden="1" x14ac:dyDescent="0.45">
      <c r="D1446" s="464"/>
      <c r="E1446" s="464"/>
      <c r="F1446" s="465"/>
    </row>
    <row r="1447" spans="4:6" s="463" customFormat="1" hidden="1" x14ac:dyDescent="0.45">
      <c r="D1447" s="464"/>
      <c r="E1447" s="464"/>
      <c r="F1447" s="465"/>
    </row>
    <row r="1448" spans="4:6" s="463" customFormat="1" hidden="1" x14ac:dyDescent="0.45">
      <c r="D1448" s="464"/>
      <c r="E1448" s="464"/>
      <c r="F1448" s="465"/>
    </row>
    <row r="1449" spans="4:6" s="463" customFormat="1" hidden="1" x14ac:dyDescent="0.45">
      <c r="D1449" s="464"/>
      <c r="E1449" s="464"/>
      <c r="F1449" s="465"/>
    </row>
    <row r="1450" spans="4:6" s="463" customFormat="1" hidden="1" x14ac:dyDescent="0.45">
      <c r="D1450" s="464"/>
      <c r="E1450" s="464"/>
      <c r="F1450" s="465"/>
    </row>
    <row r="1451" spans="4:6" s="463" customFormat="1" hidden="1" x14ac:dyDescent="0.45">
      <c r="D1451" s="464"/>
      <c r="E1451" s="464"/>
      <c r="F1451" s="465"/>
    </row>
    <row r="1452" spans="4:6" s="463" customFormat="1" hidden="1" x14ac:dyDescent="0.45">
      <c r="D1452" s="464"/>
      <c r="E1452" s="464"/>
      <c r="F1452" s="465"/>
    </row>
    <row r="1453" spans="4:6" s="463" customFormat="1" hidden="1" x14ac:dyDescent="0.45">
      <c r="D1453" s="464"/>
      <c r="E1453" s="464"/>
      <c r="F1453" s="465"/>
    </row>
    <row r="1454" spans="4:6" s="463" customFormat="1" hidden="1" x14ac:dyDescent="0.45">
      <c r="D1454" s="464"/>
      <c r="E1454" s="464"/>
      <c r="F1454" s="465"/>
    </row>
    <row r="1455" spans="4:6" s="463" customFormat="1" hidden="1" x14ac:dyDescent="0.45">
      <c r="D1455" s="464"/>
      <c r="E1455" s="464"/>
      <c r="F1455" s="465"/>
    </row>
    <row r="1456" spans="4:6" s="463" customFormat="1" hidden="1" x14ac:dyDescent="0.45">
      <c r="D1456" s="464"/>
      <c r="E1456" s="464"/>
      <c r="F1456" s="465"/>
    </row>
    <row r="1457" spans="4:6" s="463" customFormat="1" hidden="1" x14ac:dyDescent="0.45">
      <c r="D1457" s="464"/>
      <c r="E1457" s="464"/>
      <c r="F1457" s="465"/>
    </row>
    <row r="1458" spans="4:6" s="463" customFormat="1" hidden="1" x14ac:dyDescent="0.45">
      <c r="D1458" s="464"/>
      <c r="E1458" s="464"/>
      <c r="F1458" s="465"/>
    </row>
    <row r="1459" spans="4:6" s="463" customFormat="1" hidden="1" x14ac:dyDescent="0.45">
      <c r="D1459" s="464"/>
      <c r="E1459" s="464"/>
      <c r="F1459" s="465"/>
    </row>
    <row r="1460" spans="4:6" s="463" customFormat="1" hidden="1" x14ac:dyDescent="0.45">
      <c r="D1460" s="464"/>
      <c r="E1460" s="464"/>
      <c r="F1460" s="465"/>
    </row>
    <row r="1461" spans="4:6" s="463" customFormat="1" hidden="1" x14ac:dyDescent="0.45">
      <c r="D1461" s="464"/>
      <c r="E1461" s="464"/>
      <c r="F1461" s="465"/>
    </row>
    <row r="1462" spans="4:6" s="463" customFormat="1" hidden="1" x14ac:dyDescent="0.45">
      <c r="D1462" s="464"/>
      <c r="E1462" s="464"/>
      <c r="F1462" s="465"/>
    </row>
    <row r="1463" spans="4:6" s="463" customFormat="1" hidden="1" x14ac:dyDescent="0.45">
      <c r="D1463" s="464"/>
      <c r="E1463" s="464"/>
      <c r="F1463" s="465"/>
    </row>
    <row r="1464" spans="4:6" s="463" customFormat="1" hidden="1" x14ac:dyDescent="0.45">
      <c r="D1464" s="464"/>
      <c r="E1464" s="464"/>
      <c r="F1464" s="465"/>
    </row>
    <row r="1465" spans="4:6" s="463" customFormat="1" hidden="1" x14ac:dyDescent="0.45">
      <c r="D1465" s="464"/>
      <c r="E1465" s="464"/>
      <c r="F1465" s="465"/>
    </row>
    <row r="1466" spans="4:6" s="463" customFormat="1" hidden="1" x14ac:dyDescent="0.45">
      <c r="D1466" s="464"/>
      <c r="E1466" s="464"/>
      <c r="F1466" s="465"/>
    </row>
    <row r="1467" spans="4:6" s="463" customFormat="1" hidden="1" x14ac:dyDescent="0.45">
      <c r="D1467" s="464"/>
      <c r="E1467" s="464"/>
      <c r="F1467" s="465"/>
    </row>
    <row r="1468" spans="4:6" s="463" customFormat="1" hidden="1" x14ac:dyDescent="0.45">
      <c r="D1468" s="464"/>
      <c r="E1468" s="464"/>
      <c r="F1468" s="465"/>
    </row>
    <row r="1469" spans="4:6" s="463" customFormat="1" hidden="1" x14ac:dyDescent="0.45">
      <c r="D1469" s="464"/>
      <c r="E1469" s="464"/>
      <c r="F1469" s="465"/>
    </row>
    <row r="1470" spans="4:6" s="463" customFormat="1" hidden="1" x14ac:dyDescent="0.45">
      <c r="D1470" s="464"/>
      <c r="E1470" s="464"/>
      <c r="F1470" s="465"/>
    </row>
    <row r="1471" spans="4:6" s="463" customFormat="1" hidden="1" x14ac:dyDescent="0.45">
      <c r="D1471" s="464"/>
      <c r="E1471" s="464"/>
      <c r="F1471" s="465"/>
    </row>
    <row r="1472" spans="4:6" s="463" customFormat="1" hidden="1" x14ac:dyDescent="0.45">
      <c r="D1472" s="464"/>
      <c r="E1472" s="464"/>
      <c r="F1472" s="465"/>
    </row>
    <row r="1473" spans="4:6" s="463" customFormat="1" hidden="1" x14ac:dyDescent="0.45">
      <c r="D1473" s="464"/>
      <c r="E1473" s="464"/>
      <c r="F1473" s="465"/>
    </row>
    <row r="1474" spans="4:6" s="463" customFormat="1" hidden="1" x14ac:dyDescent="0.45">
      <c r="D1474" s="464"/>
      <c r="E1474" s="464"/>
      <c r="F1474" s="465"/>
    </row>
    <row r="1475" spans="4:6" s="463" customFormat="1" hidden="1" x14ac:dyDescent="0.45">
      <c r="D1475" s="464"/>
      <c r="E1475" s="464"/>
      <c r="F1475" s="465"/>
    </row>
    <row r="1476" spans="4:6" s="463" customFormat="1" hidden="1" x14ac:dyDescent="0.45">
      <c r="D1476" s="464"/>
      <c r="E1476" s="464"/>
      <c r="F1476" s="465"/>
    </row>
    <row r="1477" spans="4:6" s="463" customFormat="1" hidden="1" x14ac:dyDescent="0.45">
      <c r="D1477" s="464"/>
      <c r="E1477" s="464"/>
      <c r="F1477" s="465"/>
    </row>
    <row r="1478" spans="4:6" s="463" customFormat="1" hidden="1" x14ac:dyDescent="0.45">
      <c r="D1478" s="464"/>
      <c r="E1478" s="464"/>
      <c r="F1478" s="465"/>
    </row>
    <row r="1479" spans="4:6" s="463" customFormat="1" hidden="1" x14ac:dyDescent="0.45">
      <c r="D1479" s="464"/>
      <c r="E1479" s="464"/>
      <c r="F1479" s="465"/>
    </row>
    <row r="1480" spans="4:6" s="463" customFormat="1" hidden="1" x14ac:dyDescent="0.45">
      <c r="D1480" s="464"/>
      <c r="E1480" s="464"/>
      <c r="F1480" s="465"/>
    </row>
    <row r="1481" spans="4:6" s="463" customFormat="1" hidden="1" x14ac:dyDescent="0.45">
      <c r="D1481" s="464"/>
      <c r="E1481" s="464"/>
      <c r="F1481" s="465"/>
    </row>
    <row r="1482" spans="4:6" s="463" customFormat="1" hidden="1" x14ac:dyDescent="0.45">
      <c r="D1482" s="464"/>
      <c r="E1482" s="464"/>
      <c r="F1482" s="465"/>
    </row>
    <row r="1483" spans="4:6" s="463" customFormat="1" hidden="1" x14ac:dyDescent="0.45">
      <c r="D1483" s="464"/>
      <c r="E1483" s="464"/>
      <c r="F1483" s="465"/>
    </row>
    <row r="1484" spans="4:6" s="463" customFormat="1" hidden="1" x14ac:dyDescent="0.45">
      <c r="D1484" s="464"/>
      <c r="E1484" s="464"/>
      <c r="F1484" s="465"/>
    </row>
    <row r="1485" spans="4:6" s="463" customFormat="1" hidden="1" x14ac:dyDescent="0.45">
      <c r="D1485" s="464"/>
      <c r="E1485" s="464"/>
      <c r="F1485" s="465"/>
    </row>
    <row r="1486" spans="4:6" s="463" customFormat="1" hidden="1" x14ac:dyDescent="0.45">
      <c r="D1486" s="464"/>
      <c r="E1486" s="464"/>
      <c r="F1486" s="465"/>
    </row>
    <row r="1487" spans="4:6" s="463" customFormat="1" hidden="1" x14ac:dyDescent="0.45">
      <c r="D1487" s="464"/>
      <c r="E1487" s="464"/>
      <c r="F1487" s="465"/>
    </row>
    <row r="1488" spans="4:6" s="463" customFormat="1" hidden="1" x14ac:dyDescent="0.45">
      <c r="D1488" s="464"/>
      <c r="E1488" s="464"/>
      <c r="F1488" s="465"/>
    </row>
    <row r="1489" spans="4:6" s="463" customFormat="1" hidden="1" x14ac:dyDescent="0.45">
      <c r="D1489" s="464"/>
      <c r="E1489" s="464"/>
      <c r="F1489" s="465"/>
    </row>
    <row r="1490" spans="4:6" s="463" customFormat="1" hidden="1" x14ac:dyDescent="0.45">
      <c r="D1490" s="464"/>
      <c r="E1490" s="464"/>
      <c r="F1490" s="465"/>
    </row>
    <row r="1491" spans="4:6" s="463" customFormat="1" hidden="1" x14ac:dyDescent="0.45">
      <c r="D1491" s="464"/>
      <c r="E1491" s="464"/>
      <c r="F1491" s="465"/>
    </row>
    <row r="1492" spans="4:6" s="463" customFormat="1" hidden="1" x14ac:dyDescent="0.45">
      <c r="D1492" s="464"/>
      <c r="E1492" s="464"/>
      <c r="F1492" s="465"/>
    </row>
    <row r="1493" spans="4:6" s="463" customFormat="1" hidden="1" x14ac:dyDescent="0.45">
      <c r="D1493" s="464"/>
      <c r="E1493" s="464"/>
      <c r="F1493" s="465"/>
    </row>
    <row r="1494" spans="4:6" s="463" customFormat="1" hidden="1" x14ac:dyDescent="0.45">
      <c r="D1494" s="464"/>
      <c r="E1494" s="464"/>
      <c r="F1494" s="465"/>
    </row>
    <row r="1495" spans="4:6" s="463" customFormat="1" hidden="1" x14ac:dyDescent="0.45">
      <c r="D1495" s="464"/>
      <c r="E1495" s="464"/>
      <c r="F1495" s="465"/>
    </row>
    <row r="1496" spans="4:6" s="463" customFormat="1" hidden="1" x14ac:dyDescent="0.45">
      <c r="D1496" s="464"/>
      <c r="E1496" s="464"/>
      <c r="F1496" s="465"/>
    </row>
    <row r="1497" spans="4:6" s="463" customFormat="1" hidden="1" x14ac:dyDescent="0.45">
      <c r="D1497" s="464"/>
      <c r="E1497" s="464"/>
      <c r="F1497" s="465"/>
    </row>
    <row r="1498" spans="4:6" s="463" customFormat="1" hidden="1" x14ac:dyDescent="0.45">
      <c r="D1498" s="464"/>
      <c r="E1498" s="464"/>
      <c r="F1498" s="465"/>
    </row>
    <row r="1499" spans="4:6" s="463" customFormat="1" hidden="1" x14ac:dyDescent="0.45">
      <c r="D1499" s="464"/>
      <c r="E1499" s="464"/>
      <c r="F1499" s="465"/>
    </row>
    <row r="1500" spans="4:6" s="463" customFormat="1" hidden="1" x14ac:dyDescent="0.45">
      <c r="D1500" s="464"/>
      <c r="E1500" s="464"/>
      <c r="F1500" s="465"/>
    </row>
    <row r="1501" spans="4:6" s="463" customFormat="1" hidden="1" x14ac:dyDescent="0.45">
      <c r="D1501" s="464"/>
      <c r="E1501" s="464"/>
      <c r="F1501" s="465"/>
    </row>
    <row r="1502" spans="4:6" s="463" customFormat="1" hidden="1" x14ac:dyDescent="0.45">
      <c r="D1502" s="464"/>
      <c r="E1502" s="464"/>
      <c r="F1502" s="465"/>
    </row>
    <row r="1503" spans="4:6" s="463" customFormat="1" hidden="1" x14ac:dyDescent="0.45">
      <c r="D1503" s="464"/>
      <c r="E1503" s="464"/>
      <c r="F1503" s="465"/>
    </row>
    <row r="1504" spans="4:6" s="463" customFormat="1" hidden="1" x14ac:dyDescent="0.45">
      <c r="D1504" s="464"/>
      <c r="E1504" s="464"/>
      <c r="F1504" s="465"/>
    </row>
    <row r="1505" spans="4:6" s="463" customFormat="1" hidden="1" x14ac:dyDescent="0.45">
      <c r="D1505" s="464"/>
      <c r="E1505" s="464"/>
      <c r="F1505" s="465"/>
    </row>
    <row r="1506" spans="4:6" s="463" customFormat="1" hidden="1" x14ac:dyDescent="0.45">
      <c r="D1506" s="464"/>
      <c r="E1506" s="464"/>
      <c r="F1506" s="465"/>
    </row>
    <row r="1507" spans="4:6" s="463" customFormat="1" hidden="1" x14ac:dyDescent="0.45">
      <c r="D1507" s="464"/>
      <c r="E1507" s="464"/>
      <c r="F1507" s="465"/>
    </row>
    <row r="1508" spans="4:6" s="463" customFormat="1" hidden="1" x14ac:dyDescent="0.45">
      <c r="D1508" s="464"/>
      <c r="E1508" s="464"/>
      <c r="F1508" s="465"/>
    </row>
    <row r="1509" spans="4:6" s="463" customFormat="1" hidden="1" x14ac:dyDescent="0.45">
      <c r="D1509" s="464"/>
      <c r="E1509" s="464"/>
      <c r="F1509" s="465"/>
    </row>
    <row r="1510" spans="4:6" s="463" customFormat="1" hidden="1" x14ac:dyDescent="0.45">
      <c r="D1510" s="464"/>
      <c r="E1510" s="464"/>
      <c r="F1510" s="465"/>
    </row>
    <row r="1511" spans="4:6" s="463" customFormat="1" hidden="1" x14ac:dyDescent="0.45">
      <c r="D1511" s="464"/>
      <c r="E1511" s="464"/>
      <c r="F1511" s="465"/>
    </row>
    <row r="1512" spans="4:6" s="463" customFormat="1" hidden="1" x14ac:dyDescent="0.45">
      <c r="D1512" s="464"/>
      <c r="E1512" s="464"/>
      <c r="F1512" s="465"/>
    </row>
    <row r="1513" spans="4:6" s="463" customFormat="1" hidden="1" x14ac:dyDescent="0.45">
      <c r="D1513" s="464"/>
      <c r="E1513" s="464"/>
      <c r="F1513" s="465"/>
    </row>
    <row r="1514" spans="4:6" s="463" customFormat="1" hidden="1" x14ac:dyDescent="0.45">
      <c r="D1514" s="464"/>
      <c r="E1514" s="464"/>
      <c r="F1514" s="465"/>
    </row>
    <row r="1515" spans="4:6" s="463" customFormat="1" hidden="1" x14ac:dyDescent="0.45">
      <c r="D1515" s="464"/>
      <c r="E1515" s="464"/>
      <c r="F1515" s="465"/>
    </row>
    <row r="1516" spans="4:6" s="463" customFormat="1" hidden="1" x14ac:dyDescent="0.45">
      <c r="D1516" s="464"/>
      <c r="E1516" s="464"/>
      <c r="F1516" s="465"/>
    </row>
    <row r="1517" spans="4:6" s="463" customFormat="1" hidden="1" x14ac:dyDescent="0.45">
      <c r="D1517" s="464"/>
      <c r="E1517" s="464"/>
      <c r="F1517" s="465"/>
    </row>
    <row r="1518" spans="4:6" s="463" customFormat="1" hidden="1" x14ac:dyDescent="0.45">
      <c r="D1518" s="464"/>
      <c r="E1518" s="464"/>
      <c r="F1518" s="465"/>
    </row>
    <row r="1519" spans="4:6" s="463" customFormat="1" hidden="1" x14ac:dyDescent="0.45">
      <c r="D1519" s="464"/>
      <c r="E1519" s="464"/>
      <c r="F1519" s="465"/>
    </row>
    <row r="1520" spans="4:6" s="463" customFormat="1" hidden="1" x14ac:dyDescent="0.45">
      <c r="D1520" s="464"/>
      <c r="E1520" s="464"/>
      <c r="F1520" s="465"/>
    </row>
    <row r="1521" spans="4:6" s="463" customFormat="1" hidden="1" x14ac:dyDescent="0.45">
      <c r="D1521" s="464"/>
      <c r="E1521" s="464"/>
      <c r="F1521" s="465"/>
    </row>
    <row r="1522" spans="4:6" s="463" customFormat="1" hidden="1" x14ac:dyDescent="0.45">
      <c r="D1522" s="464"/>
      <c r="E1522" s="464"/>
      <c r="F1522" s="465"/>
    </row>
    <row r="1523" spans="4:6" s="463" customFormat="1" hidden="1" x14ac:dyDescent="0.45">
      <c r="D1523" s="464"/>
      <c r="E1523" s="464"/>
      <c r="F1523" s="465"/>
    </row>
    <row r="1524" spans="4:6" s="463" customFormat="1" hidden="1" x14ac:dyDescent="0.45">
      <c r="D1524" s="464"/>
      <c r="E1524" s="464"/>
      <c r="F1524" s="465"/>
    </row>
    <row r="1525" spans="4:6" s="463" customFormat="1" hidden="1" x14ac:dyDescent="0.45">
      <c r="D1525" s="464"/>
      <c r="E1525" s="464"/>
      <c r="F1525" s="465"/>
    </row>
    <row r="1526" spans="4:6" s="463" customFormat="1" hidden="1" x14ac:dyDescent="0.45">
      <c r="D1526" s="464"/>
      <c r="E1526" s="464"/>
      <c r="F1526" s="465"/>
    </row>
    <row r="1527" spans="4:6" s="463" customFormat="1" hidden="1" x14ac:dyDescent="0.45">
      <c r="D1527" s="464"/>
      <c r="E1527" s="464"/>
      <c r="F1527" s="465"/>
    </row>
    <row r="1528" spans="4:6" s="463" customFormat="1" hidden="1" x14ac:dyDescent="0.45">
      <c r="D1528" s="464"/>
      <c r="E1528" s="464"/>
      <c r="F1528" s="465"/>
    </row>
    <row r="1529" spans="4:6" s="463" customFormat="1" hidden="1" x14ac:dyDescent="0.45">
      <c r="D1529" s="464"/>
      <c r="E1529" s="464"/>
      <c r="F1529" s="465"/>
    </row>
    <row r="1530" spans="4:6" s="463" customFormat="1" hidden="1" x14ac:dyDescent="0.45">
      <c r="D1530" s="464"/>
      <c r="E1530" s="464"/>
      <c r="F1530" s="465"/>
    </row>
    <row r="1531" spans="4:6" s="463" customFormat="1" hidden="1" x14ac:dyDescent="0.45">
      <c r="D1531" s="464"/>
      <c r="E1531" s="464"/>
      <c r="F1531" s="465"/>
    </row>
    <row r="1532" spans="4:6" s="463" customFormat="1" hidden="1" x14ac:dyDescent="0.45">
      <c r="D1532" s="464"/>
      <c r="E1532" s="464"/>
      <c r="F1532" s="465"/>
    </row>
    <row r="1533" spans="4:6" s="463" customFormat="1" hidden="1" x14ac:dyDescent="0.45">
      <c r="D1533" s="464"/>
      <c r="E1533" s="464"/>
      <c r="F1533" s="465"/>
    </row>
    <row r="1534" spans="4:6" s="463" customFormat="1" hidden="1" x14ac:dyDescent="0.45">
      <c r="D1534" s="464"/>
      <c r="E1534" s="464"/>
      <c r="F1534" s="465"/>
    </row>
    <row r="1535" spans="4:6" s="463" customFormat="1" hidden="1" x14ac:dyDescent="0.45">
      <c r="D1535" s="464"/>
      <c r="E1535" s="464"/>
      <c r="F1535" s="465"/>
    </row>
    <row r="1536" spans="4:6" s="463" customFormat="1" hidden="1" x14ac:dyDescent="0.45">
      <c r="D1536" s="464"/>
      <c r="E1536" s="464"/>
      <c r="F1536" s="465"/>
    </row>
    <row r="1537" spans="4:6" s="463" customFormat="1" hidden="1" x14ac:dyDescent="0.45">
      <c r="D1537" s="464"/>
      <c r="E1537" s="464"/>
      <c r="F1537" s="465"/>
    </row>
    <row r="1538" spans="4:6" s="463" customFormat="1" hidden="1" x14ac:dyDescent="0.45">
      <c r="D1538" s="464"/>
      <c r="E1538" s="464"/>
      <c r="F1538" s="465"/>
    </row>
    <row r="1539" spans="4:6" s="463" customFormat="1" hidden="1" x14ac:dyDescent="0.45">
      <c r="D1539" s="464"/>
      <c r="E1539" s="464"/>
      <c r="F1539" s="465"/>
    </row>
    <row r="1540" spans="4:6" s="463" customFormat="1" hidden="1" x14ac:dyDescent="0.45">
      <c r="D1540" s="464"/>
      <c r="E1540" s="464"/>
      <c r="F1540" s="465"/>
    </row>
    <row r="1541" spans="4:6" s="463" customFormat="1" hidden="1" x14ac:dyDescent="0.45">
      <c r="D1541" s="464"/>
      <c r="E1541" s="464"/>
      <c r="F1541" s="465"/>
    </row>
    <row r="1542" spans="4:6" s="463" customFormat="1" hidden="1" x14ac:dyDescent="0.45">
      <c r="D1542" s="464"/>
      <c r="E1542" s="464"/>
      <c r="F1542" s="465"/>
    </row>
    <row r="1543" spans="4:6" s="463" customFormat="1" hidden="1" x14ac:dyDescent="0.45">
      <c r="D1543" s="464"/>
      <c r="E1543" s="464"/>
      <c r="F1543" s="465"/>
    </row>
    <row r="1544" spans="4:6" s="463" customFormat="1" hidden="1" x14ac:dyDescent="0.45">
      <c r="D1544" s="464"/>
      <c r="E1544" s="464"/>
      <c r="F1544" s="465"/>
    </row>
    <row r="1545" spans="4:6" s="463" customFormat="1" hidden="1" x14ac:dyDescent="0.45">
      <c r="D1545" s="464"/>
      <c r="E1545" s="464"/>
      <c r="F1545" s="465"/>
    </row>
    <row r="1546" spans="4:6" s="463" customFormat="1" hidden="1" x14ac:dyDescent="0.45">
      <c r="D1546" s="464"/>
      <c r="E1546" s="464"/>
      <c r="F1546" s="465"/>
    </row>
    <row r="1547" spans="4:6" s="463" customFormat="1" hidden="1" x14ac:dyDescent="0.45">
      <c r="D1547" s="464"/>
      <c r="E1547" s="464"/>
      <c r="F1547" s="465"/>
    </row>
    <row r="1548" spans="4:6" s="463" customFormat="1" hidden="1" x14ac:dyDescent="0.45">
      <c r="D1548" s="464"/>
      <c r="E1548" s="464"/>
      <c r="F1548" s="465"/>
    </row>
    <row r="1549" spans="4:6" s="463" customFormat="1" hidden="1" x14ac:dyDescent="0.45">
      <c r="D1549" s="464"/>
      <c r="E1549" s="464"/>
      <c r="F1549" s="465"/>
    </row>
    <row r="1550" spans="4:6" s="463" customFormat="1" hidden="1" x14ac:dyDescent="0.45">
      <c r="D1550" s="464"/>
      <c r="E1550" s="464"/>
      <c r="F1550" s="465"/>
    </row>
    <row r="1551" spans="4:6" s="463" customFormat="1" hidden="1" x14ac:dyDescent="0.45">
      <c r="D1551" s="464"/>
      <c r="E1551" s="464"/>
      <c r="F1551" s="465"/>
    </row>
    <row r="1552" spans="4:6" s="463" customFormat="1" hidden="1" x14ac:dyDescent="0.45">
      <c r="D1552" s="464"/>
      <c r="E1552" s="464"/>
      <c r="F1552" s="465"/>
    </row>
    <row r="1553" spans="4:6" s="463" customFormat="1" hidden="1" x14ac:dyDescent="0.45">
      <c r="D1553" s="464"/>
      <c r="E1553" s="464"/>
      <c r="F1553" s="465"/>
    </row>
    <row r="1554" spans="4:6" s="463" customFormat="1" hidden="1" x14ac:dyDescent="0.45">
      <c r="D1554" s="464"/>
      <c r="E1554" s="464"/>
      <c r="F1554" s="465"/>
    </row>
    <row r="1555" spans="4:6" s="463" customFormat="1" hidden="1" x14ac:dyDescent="0.45">
      <c r="D1555" s="464"/>
      <c r="E1555" s="464"/>
      <c r="F1555" s="465"/>
    </row>
    <row r="1556" spans="4:6" s="463" customFormat="1" hidden="1" x14ac:dyDescent="0.45">
      <c r="D1556" s="464"/>
      <c r="E1556" s="464"/>
      <c r="F1556" s="465"/>
    </row>
    <row r="1557" spans="4:6" s="463" customFormat="1" hidden="1" x14ac:dyDescent="0.45">
      <c r="D1557" s="464"/>
      <c r="E1557" s="464"/>
      <c r="F1557" s="465"/>
    </row>
    <row r="1558" spans="4:6" s="463" customFormat="1" hidden="1" x14ac:dyDescent="0.45">
      <c r="D1558" s="464"/>
      <c r="E1558" s="464"/>
      <c r="F1558" s="465"/>
    </row>
    <row r="1559" spans="4:6" s="463" customFormat="1" hidden="1" x14ac:dyDescent="0.45">
      <c r="D1559" s="464"/>
      <c r="E1559" s="464"/>
      <c r="F1559" s="465"/>
    </row>
    <row r="1560" spans="4:6" s="463" customFormat="1" hidden="1" x14ac:dyDescent="0.45">
      <c r="D1560" s="464"/>
      <c r="E1560" s="464"/>
      <c r="F1560" s="465"/>
    </row>
    <row r="1561" spans="4:6" s="463" customFormat="1" hidden="1" x14ac:dyDescent="0.45">
      <c r="D1561" s="464"/>
      <c r="E1561" s="464"/>
      <c r="F1561" s="465"/>
    </row>
    <row r="1562" spans="4:6" s="463" customFormat="1" hidden="1" x14ac:dyDescent="0.45">
      <c r="D1562" s="464"/>
      <c r="E1562" s="464"/>
      <c r="F1562" s="465"/>
    </row>
    <row r="1563" spans="4:6" s="463" customFormat="1" hidden="1" x14ac:dyDescent="0.45">
      <c r="D1563" s="464"/>
      <c r="E1563" s="464"/>
      <c r="F1563" s="465"/>
    </row>
    <row r="1564" spans="4:6" s="463" customFormat="1" hidden="1" x14ac:dyDescent="0.45">
      <c r="D1564" s="464"/>
      <c r="E1564" s="464"/>
      <c r="F1564" s="465"/>
    </row>
    <row r="1565" spans="4:6" s="463" customFormat="1" hidden="1" x14ac:dyDescent="0.45">
      <c r="D1565" s="464"/>
      <c r="E1565" s="464"/>
      <c r="F1565" s="465"/>
    </row>
    <row r="1566" spans="4:6" s="463" customFormat="1" hidden="1" x14ac:dyDescent="0.45">
      <c r="D1566" s="464"/>
      <c r="E1566" s="464"/>
      <c r="F1566" s="465"/>
    </row>
    <row r="1567" spans="4:6" s="463" customFormat="1" hidden="1" x14ac:dyDescent="0.45">
      <c r="D1567" s="464"/>
      <c r="E1567" s="464"/>
      <c r="F1567" s="465"/>
    </row>
    <row r="1568" spans="4:6" s="463" customFormat="1" hidden="1" x14ac:dyDescent="0.45">
      <c r="D1568" s="464"/>
      <c r="E1568" s="464"/>
      <c r="F1568" s="465"/>
    </row>
    <row r="1569" spans="4:6" s="463" customFormat="1" hidden="1" x14ac:dyDescent="0.45">
      <c r="D1569" s="464"/>
      <c r="E1569" s="464"/>
      <c r="F1569" s="465"/>
    </row>
    <row r="1570" spans="4:6" s="463" customFormat="1" hidden="1" x14ac:dyDescent="0.45">
      <c r="D1570" s="464"/>
      <c r="E1570" s="464"/>
      <c r="F1570" s="465"/>
    </row>
    <row r="1571" spans="4:6" s="463" customFormat="1" hidden="1" x14ac:dyDescent="0.45">
      <c r="D1571" s="464"/>
      <c r="E1571" s="464"/>
      <c r="F1571" s="465"/>
    </row>
    <row r="1572" spans="4:6" s="463" customFormat="1" hidden="1" x14ac:dyDescent="0.45">
      <c r="D1572" s="464"/>
      <c r="E1572" s="464"/>
      <c r="F1572" s="465"/>
    </row>
    <row r="1573" spans="4:6" s="463" customFormat="1" hidden="1" x14ac:dyDescent="0.45">
      <c r="D1573" s="464"/>
      <c r="E1573" s="464"/>
      <c r="F1573" s="465"/>
    </row>
    <row r="1574" spans="4:6" s="463" customFormat="1" hidden="1" x14ac:dyDescent="0.45">
      <c r="D1574" s="464"/>
      <c r="E1574" s="464"/>
      <c r="F1574" s="465"/>
    </row>
    <row r="1575" spans="4:6" s="463" customFormat="1" hidden="1" x14ac:dyDescent="0.45">
      <c r="D1575" s="464"/>
      <c r="E1575" s="464"/>
      <c r="F1575" s="465"/>
    </row>
    <row r="1576" spans="4:6" s="463" customFormat="1" hidden="1" x14ac:dyDescent="0.45">
      <c r="D1576" s="464"/>
      <c r="E1576" s="464"/>
      <c r="F1576" s="465"/>
    </row>
    <row r="1577" spans="4:6" s="463" customFormat="1" hidden="1" x14ac:dyDescent="0.45">
      <c r="D1577" s="464"/>
      <c r="E1577" s="464"/>
      <c r="F1577" s="465"/>
    </row>
    <row r="1578" spans="4:6" s="463" customFormat="1" hidden="1" x14ac:dyDescent="0.45">
      <c r="D1578" s="464"/>
      <c r="E1578" s="464"/>
      <c r="F1578" s="465"/>
    </row>
    <row r="1579" spans="4:6" s="463" customFormat="1" hidden="1" x14ac:dyDescent="0.45">
      <c r="D1579" s="464"/>
      <c r="E1579" s="464"/>
      <c r="F1579" s="465"/>
    </row>
    <row r="1580" spans="4:6" s="463" customFormat="1" hidden="1" x14ac:dyDescent="0.45">
      <c r="D1580" s="464"/>
      <c r="E1580" s="464"/>
      <c r="F1580" s="465"/>
    </row>
    <row r="1581" spans="4:6" s="463" customFormat="1" hidden="1" x14ac:dyDescent="0.45">
      <c r="D1581" s="464"/>
      <c r="E1581" s="464"/>
      <c r="F1581" s="465"/>
    </row>
    <row r="1582" spans="4:6" s="463" customFormat="1" hidden="1" x14ac:dyDescent="0.45">
      <c r="D1582" s="464"/>
      <c r="E1582" s="464"/>
      <c r="F1582" s="465"/>
    </row>
    <row r="1583" spans="4:6" s="463" customFormat="1" hidden="1" x14ac:dyDescent="0.45">
      <c r="D1583" s="464"/>
      <c r="E1583" s="464"/>
      <c r="F1583" s="465"/>
    </row>
    <row r="1584" spans="4:6" s="463" customFormat="1" hidden="1" x14ac:dyDescent="0.45">
      <c r="D1584" s="464"/>
      <c r="E1584" s="464"/>
      <c r="F1584" s="465"/>
    </row>
    <row r="1585" spans="4:6" s="463" customFormat="1" hidden="1" x14ac:dyDescent="0.45">
      <c r="D1585" s="464"/>
      <c r="E1585" s="464"/>
      <c r="F1585" s="465"/>
    </row>
    <row r="1586" spans="4:6" s="463" customFormat="1" hidden="1" x14ac:dyDescent="0.45">
      <c r="D1586" s="464"/>
      <c r="E1586" s="464"/>
      <c r="F1586" s="465"/>
    </row>
    <row r="1587" spans="4:6" s="463" customFormat="1" hidden="1" x14ac:dyDescent="0.45">
      <c r="D1587" s="464"/>
      <c r="E1587" s="464"/>
      <c r="F1587" s="465"/>
    </row>
    <row r="1588" spans="4:6" s="463" customFormat="1" hidden="1" x14ac:dyDescent="0.45">
      <c r="D1588" s="464"/>
      <c r="E1588" s="464"/>
      <c r="F1588" s="465"/>
    </row>
    <row r="1589" spans="4:6" s="463" customFormat="1" hidden="1" x14ac:dyDescent="0.45">
      <c r="D1589" s="464"/>
      <c r="E1589" s="464"/>
      <c r="F1589" s="465"/>
    </row>
    <row r="1590" spans="4:6" s="463" customFormat="1" hidden="1" x14ac:dyDescent="0.45">
      <c r="D1590" s="464"/>
      <c r="E1590" s="464"/>
      <c r="F1590" s="465"/>
    </row>
    <row r="1591" spans="4:6" s="463" customFormat="1" hidden="1" x14ac:dyDescent="0.45">
      <c r="D1591" s="464"/>
      <c r="E1591" s="464"/>
      <c r="F1591" s="465"/>
    </row>
    <row r="1592" spans="4:6" s="463" customFormat="1" hidden="1" x14ac:dyDescent="0.45">
      <c r="D1592" s="464"/>
      <c r="E1592" s="464"/>
      <c r="F1592" s="465"/>
    </row>
    <row r="1593" spans="4:6" s="463" customFormat="1" hidden="1" x14ac:dyDescent="0.45">
      <c r="D1593" s="464"/>
      <c r="E1593" s="464"/>
      <c r="F1593" s="465"/>
    </row>
    <row r="1594" spans="4:6" s="463" customFormat="1" hidden="1" x14ac:dyDescent="0.45">
      <c r="D1594" s="464"/>
      <c r="E1594" s="464"/>
      <c r="F1594" s="465"/>
    </row>
    <row r="1595" spans="4:6" s="463" customFormat="1" hidden="1" x14ac:dyDescent="0.45">
      <c r="D1595" s="464"/>
      <c r="E1595" s="464"/>
      <c r="F1595" s="465"/>
    </row>
    <row r="1596" spans="4:6" s="463" customFormat="1" hidden="1" x14ac:dyDescent="0.45">
      <c r="D1596" s="464"/>
      <c r="E1596" s="464"/>
      <c r="F1596" s="465"/>
    </row>
    <row r="1597" spans="4:6" s="463" customFormat="1" hidden="1" x14ac:dyDescent="0.45">
      <c r="D1597" s="464"/>
      <c r="E1597" s="464"/>
      <c r="F1597" s="465"/>
    </row>
    <row r="1598" spans="4:6" s="463" customFormat="1" hidden="1" x14ac:dyDescent="0.45">
      <c r="D1598" s="464"/>
      <c r="E1598" s="464"/>
      <c r="F1598" s="465"/>
    </row>
    <row r="1599" spans="4:6" s="463" customFormat="1" hidden="1" x14ac:dyDescent="0.45">
      <c r="D1599" s="464"/>
      <c r="E1599" s="464"/>
      <c r="F1599" s="465"/>
    </row>
    <row r="1600" spans="4:6" s="463" customFormat="1" hidden="1" x14ac:dyDescent="0.45">
      <c r="D1600" s="464"/>
      <c r="E1600" s="464"/>
      <c r="F1600" s="465"/>
    </row>
    <row r="1601" spans="4:6" s="463" customFormat="1" hidden="1" x14ac:dyDescent="0.45">
      <c r="D1601" s="464"/>
      <c r="E1601" s="464"/>
      <c r="F1601" s="465"/>
    </row>
    <row r="1602" spans="4:6" s="463" customFormat="1" hidden="1" x14ac:dyDescent="0.45">
      <c r="D1602" s="464"/>
      <c r="E1602" s="464"/>
      <c r="F1602" s="465"/>
    </row>
    <row r="1603" spans="4:6" s="463" customFormat="1" hidden="1" x14ac:dyDescent="0.45">
      <c r="D1603" s="464"/>
      <c r="E1603" s="464"/>
      <c r="F1603" s="465"/>
    </row>
    <row r="1604" spans="4:6" s="463" customFormat="1" hidden="1" x14ac:dyDescent="0.45">
      <c r="D1604" s="464"/>
      <c r="E1604" s="464"/>
      <c r="F1604" s="465"/>
    </row>
    <row r="1605" spans="4:6" s="463" customFormat="1" hidden="1" x14ac:dyDescent="0.45">
      <c r="D1605" s="464"/>
      <c r="E1605" s="464"/>
      <c r="F1605" s="465"/>
    </row>
    <row r="1606" spans="4:6" s="463" customFormat="1" hidden="1" x14ac:dyDescent="0.45">
      <c r="D1606" s="464"/>
      <c r="E1606" s="464"/>
      <c r="F1606" s="465"/>
    </row>
    <row r="1607" spans="4:6" s="463" customFormat="1" hidden="1" x14ac:dyDescent="0.45">
      <c r="D1607" s="464"/>
      <c r="E1607" s="464"/>
      <c r="F1607" s="465"/>
    </row>
    <row r="1608" spans="4:6" s="463" customFormat="1" hidden="1" x14ac:dyDescent="0.45">
      <c r="D1608" s="464"/>
      <c r="E1608" s="464"/>
      <c r="F1608" s="465"/>
    </row>
    <row r="1609" spans="4:6" s="463" customFormat="1" hidden="1" x14ac:dyDescent="0.45">
      <c r="D1609" s="464"/>
      <c r="E1609" s="464"/>
      <c r="F1609" s="465"/>
    </row>
    <row r="1610" spans="4:6" s="463" customFormat="1" hidden="1" x14ac:dyDescent="0.45">
      <c r="D1610" s="464"/>
      <c r="E1610" s="464"/>
      <c r="F1610" s="465"/>
    </row>
    <row r="1611" spans="4:6" s="463" customFormat="1" hidden="1" x14ac:dyDescent="0.45">
      <c r="D1611" s="464"/>
      <c r="E1611" s="464"/>
      <c r="F1611" s="465"/>
    </row>
    <row r="1612" spans="4:6" s="463" customFormat="1" hidden="1" x14ac:dyDescent="0.45">
      <c r="D1612" s="464"/>
      <c r="E1612" s="464"/>
      <c r="F1612" s="465"/>
    </row>
    <row r="1613" spans="4:6" s="463" customFormat="1" hidden="1" x14ac:dyDescent="0.45">
      <c r="D1613" s="464"/>
      <c r="E1613" s="464"/>
      <c r="F1613" s="465"/>
    </row>
    <row r="1614" spans="4:6" s="463" customFormat="1" hidden="1" x14ac:dyDescent="0.45">
      <c r="D1614" s="464"/>
      <c r="E1614" s="464"/>
      <c r="F1614" s="465"/>
    </row>
    <row r="1615" spans="4:6" s="463" customFormat="1" hidden="1" x14ac:dyDescent="0.45">
      <c r="D1615" s="464"/>
      <c r="E1615" s="464"/>
      <c r="F1615" s="465"/>
    </row>
    <row r="1616" spans="4:6" s="463" customFormat="1" hidden="1" x14ac:dyDescent="0.45">
      <c r="D1616" s="464"/>
      <c r="E1616" s="464"/>
      <c r="F1616" s="465"/>
    </row>
    <row r="1617" spans="4:6" s="463" customFormat="1" hidden="1" x14ac:dyDescent="0.45">
      <c r="D1617" s="464"/>
      <c r="E1617" s="464"/>
      <c r="F1617" s="465"/>
    </row>
    <row r="1618" spans="4:6" s="463" customFormat="1" hidden="1" x14ac:dyDescent="0.45">
      <c r="D1618" s="464"/>
      <c r="E1618" s="464"/>
      <c r="F1618" s="465"/>
    </row>
    <row r="1619" spans="4:6" s="463" customFormat="1" hidden="1" x14ac:dyDescent="0.45">
      <c r="D1619" s="464"/>
      <c r="E1619" s="464"/>
      <c r="F1619" s="465"/>
    </row>
    <row r="1620" spans="4:6" s="463" customFormat="1" hidden="1" x14ac:dyDescent="0.45">
      <c r="D1620" s="464"/>
      <c r="E1620" s="464"/>
      <c r="F1620" s="465"/>
    </row>
    <row r="1621" spans="4:6" s="463" customFormat="1" hidden="1" x14ac:dyDescent="0.45">
      <c r="D1621" s="464"/>
      <c r="E1621" s="464"/>
      <c r="F1621" s="465"/>
    </row>
    <row r="1622" spans="4:6" s="463" customFormat="1" hidden="1" x14ac:dyDescent="0.45">
      <c r="D1622" s="464"/>
      <c r="E1622" s="464"/>
      <c r="F1622" s="465"/>
    </row>
    <row r="1623" spans="4:6" s="463" customFormat="1" hidden="1" x14ac:dyDescent="0.45">
      <c r="D1623" s="464"/>
      <c r="E1623" s="464"/>
      <c r="F1623" s="465"/>
    </row>
    <row r="1624" spans="4:6" s="463" customFormat="1" hidden="1" x14ac:dyDescent="0.45">
      <c r="D1624" s="464"/>
      <c r="E1624" s="464"/>
      <c r="F1624" s="465"/>
    </row>
    <row r="1625" spans="4:6" s="463" customFormat="1" hidden="1" x14ac:dyDescent="0.45">
      <c r="D1625" s="464"/>
      <c r="E1625" s="464"/>
      <c r="F1625" s="465"/>
    </row>
    <row r="1626" spans="4:6" s="463" customFormat="1" hidden="1" x14ac:dyDescent="0.45">
      <c r="D1626" s="464"/>
      <c r="E1626" s="464"/>
      <c r="F1626" s="465"/>
    </row>
    <row r="1627" spans="4:6" s="463" customFormat="1" hidden="1" x14ac:dyDescent="0.45">
      <c r="D1627" s="464"/>
      <c r="E1627" s="464"/>
      <c r="F1627" s="465"/>
    </row>
    <row r="1628" spans="4:6" s="463" customFormat="1" hidden="1" x14ac:dyDescent="0.45">
      <c r="D1628" s="464"/>
      <c r="E1628" s="464"/>
      <c r="F1628" s="465"/>
    </row>
    <row r="1629" spans="4:6" s="463" customFormat="1" hidden="1" x14ac:dyDescent="0.45">
      <c r="D1629" s="464"/>
      <c r="E1629" s="464"/>
      <c r="F1629" s="465"/>
    </row>
    <row r="1630" spans="4:6" s="463" customFormat="1" hidden="1" x14ac:dyDescent="0.45">
      <c r="D1630" s="464"/>
      <c r="E1630" s="464"/>
      <c r="F1630" s="465"/>
    </row>
    <row r="1631" spans="4:6" s="463" customFormat="1" hidden="1" x14ac:dyDescent="0.45">
      <c r="D1631" s="464"/>
      <c r="E1631" s="464"/>
      <c r="F1631" s="465"/>
    </row>
    <row r="1632" spans="4:6" s="463" customFormat="1" hidden="1" x14ac:dyDescent="0.45">
      <c r="D1632" s="464"/>
      <c r="E1632" s="464"/>
      <c r="F1632" s="465"/>
    </row>
    <row r="1633" spans="4:6" s="463" customFormat="1" hidden="1" x14ac:dyDescent="0.45">
      <c r="D1633" s="464"/>
      <c r="E1633" s="464"/>
      <c r="F1633" s="465"/>
    </row>
    <row r="1634" spans="4:6" s="463" customFormat="1" hidden="1" x14ac:dyDescent="0.45">
      <c r="D1634" s="464"/>
      <c r="E1634" s="464"/>
      <c r="F1634" s="465"/>
    </row>
    <row r="1635" spans="4:6" s="463" customFormat="1" hidden="1" x14ac:dyDescent="0.45">
      <c r="D1635" s="464"/>
      <c r="E1635" s="464"/>
      <c r="F1635" s="465"/>
    </row>
    <row r="1636" spans="4:6" s="463" customFormat="1" hidden="1" x14ac:dyDescent="0.45">
      <c r="D1636" s="464"/>
      <c r="E1636" s="464"/>
      <c r="F1636" s="465"/>
    </row>
    <row r="1637" spans="4:6" s="463" customFormat="1" hidden="1" x14ac:dyDescent="0.45">
      <c r="D1637" s="464"/>
      <c r="E1637" s="464"/>
      <c r="F1637" s="465"/>
    </row>
    <row r="1638" spans="4:6" s="463" customFormat="1" hidden="1" x14ac:dyDescent="0.45">
      <c r="D1638" s="464"/>
      <c r="E1638" s="464"/>
      <c r="F1638" s="465"/>
    </row>
    <row r="1639" spans="4:6" s="463" customFormat="1" hidden="1" x14ac:dyDescent="0.45">
      <c r="D1639" s="464"/>
      <c r="E1639" s="464"/>
      <c r="F1639" s="465"/>
    </row>
    <row r="1640" spans="4:6" s="463" customFormat="1" hidden="1" x14ac:dyDescent="0.45">
      <c r="D1640" s="464"/>
      <c r="E1640" s="464"/>
      <c r="F1640" s="465"/>
    </row>
    <row r="1641" spans="4:6" s="463" customFormat="1" hidden="1" x14ac:dyDescent="0.45">
      <c r="D1641" s="464"/>
      <c r="E1641" s="464"/>
      <c r="F1641" s="465"/>
    </row>
    <row r="1642" spans="4:6" s="463" customFormat="1" hidden="1" x14ac:dyDescent="0.45">
      <c r="D1642" s="464"/>
      <c r="E1642" s="464"/>
      <c r="F1642" s="465"/>
    </row>
    <row r="1643" spans="4:6" s="463" customFormat="1" hidden="1" x14ac:dyDescent="0.45">
      <c r="D1643" s="464"/>
      <c r="E1643" s="464"/>
      <c r="F1643" s="465"/>
    </row>
    <row r="1644" spans="4:6" s="463" customFormat="1" hidden="1" x14ac:dyDescent="0.45">
      <c r="D1644" s="464"/>
      <c r="E1644" s="464"/>
      <c r="F1644" s="465"/>
    </row>
    <row r="1645" spans="4:6" s="463" customFormat="1" hidden="1" x14ac:dyDescent="0.45">
      <c r="D1645" s="464"/>
      <c r="E1645" s="464"/>
      <c r="F1645" s="465"/>
    </row>
    <row r="1646" spans="4:6" s="463" customFormat="1" hidden="1" x14ac:dyDescent="0.45">
      <c r="D1646" s="464"/>
      <c r="E1646" s="464"/>
      <c r="F1646" s="465"/>
    </row>
    <row r="1647" spans="4:6" s="463" customFormat="1" hidden="1" x14ac:dyDescent="0.45">
      <c r="D1647" s="464"/>
      <c r="E1647" s="464"/>
      <c r="F1647" s="465"/>
    </row>
    <row r="1648" spans="4:6" s="463" customFormat="1" hidden="1" x14ac:dyDescent="0.45">
      <c r="D1648" s="464"/>
      <c r="E1648" s="464"/>
      <c r="F1648" s="465"/>
    </row>
    <row r="1649" spans="4:6" s="463" customFormat="1" hidden="1" x14ac:dyDescent="0.45">
      <c r="D1649" s="464"/>
      <c r="E1649" s="464"/>
      <c r="F1649" s="465"/>
    </row>
    <row r="1650" spans="4:6" s="463" customFormat="1" hidden="1" x14ac:dyDescent="0.45">
      <c r="D1650" s="464"/>
      <c r="E1650" s="464"/>
      <c r="F1650" s="465"/>
    </row>
    <row r="1651" spans="4:6" s="463" customFormat="1" hidden="1" x14ac:dyDescent="0.45">
      <c r="D1651" s="464"/>
      <c r="E1651" s="464"/>
      <c r="F1651" s="465"/>
    </row>
    <row r="1652" spans="4:6" s="463" customFormat="1" hidden="1" x14ac:dyDescent="0.45">
      <c r="D1652" s="464"/>
      <c r="E1652" s="464"/>
      <c r="F1652" s="465"/>
    </row>
    <row r="1653" spans="4:6" s="463" customFormat="1" hidden="1" x14ac:dyDescent="0.45">
      <c r="D1653" s="464"/>
      <c r="E1653" s="464"/>
      <c r="F1653" s="465"/>
    </row>
    <row r="1654" spans="4:6" s="463" customFormat="1" hidden="1" x14ac:dyDescent="0.45">
      <c r="D1654" s="464"/>
      <c r="E1654" s="464"/>
      <c r="F1654" s="465"/>
    </row>
    <row r="1655" spans="4:6" s="463" customFormat="1" hidden="1" x14ac:dyDescent="0.45">
      <c r="D1655" s="464"/>
      <c r="E1655" s="464"/>
      <c r="F1655" s="465"/>
    </row>
    <row r="1656" spans="4:6" s="463" customFormat="1" hidden="1" x14ac:dyDescent="0.45">
      <c r="D1656" s="464"/>
      <c r="E1656" s="464"/>
      <c r="F1656" s="465"/>
    </row>
    <row r="1657" spans="4:6" s="463" customFormat="1" hidden="1" x14ac:dyDescent="0.45">
      <c r="D1657" s="464"/>
      <c r="E1657" s="464"/>
      <c r="F1657" s="465"/>
    </row>
    <row r="1658" spans="4:6" s="463" customFormat="1" hidden="1" x14ac:dyDescent="0.45">
      <c r="D1658" s="464"/>
      <c r="E1658" s="464"/>
      <c r="F1658" s="465"/>
    </row>
    <row r="1659" spans="4:6" s="463" customFormat="1" hidden="1" x14ac:dyDescent="0.45">
      <c r="D1659" s="464"/>
      <c r="E1659" s="464"/>
      <c r="F1659" s="465"/>
    </row>
    <row r="1660" spans="4:6" s="463" customFormat="1" hidden="1" x14ac:dyDescent="0.45">
      <c r="D1660" s="464"/>
      <c r="E1660" s="464"/>
      <c r="F1660" s="465"/>
    </row>
    <row r="1661" spans="4:6" s="463" customFormat="1" hidden="1" x14ac:dyDescent="0.45">
      <c r="D1661" s="464"/>
      <c r="E1661" s="464"/>
      <c r="F1661" s="465"/>
    </row>
    <row r="1662" spans="4:6" s="463" customFormat="1" hidden="1" x14ac:dyDescent="0.45">
      <c r="D1662" s="464"/>
      <c r="E1662" s="464"/>
      <c r="F1662" s="465"/>
    </row>
    <row r="1663" spans="4:6" s="463" customFormat="1" hidden="1" x14ac:dyDescent="0.45">
      <c r="D1663" s="464"/>
      <c r="E1663" s="464"/>
      <c r="F1663" s="465"/>
    </row>
    <row r="1664" spans="4:6" s="463" customFormat="1" hidden="1" x14ac:dyDescent="0.45">
      <c r="D1664" s="464"/>
      <c r="E1664" s="464"/>
      <c r="F1664" s="465"/>
    </row>
    <row r="1665" spans="4:6" s="463" customFormat="1" hidden="1" x14ac:dyDescent="0.45">
      <c r="D1665" s="464"/>
      <c r="E1665" s="464"/>
      <c r="F1665" s="465"/>
    </row>
    <row r="1666" spans="4:6" s="463" customFormat="1" hidden="1" x14ac:dyDescent="0.45">
      <c r="D1666" s="464"/>
      <c r="E1666" s="464"/>
      <c r="F1666" s="465"/>
    </row>
    <row r="1667" spans="4:6" s="463" customFormat="1" hidden="1" x14ac:dyDescent="0.45">
      <c r="D1667" s="464"/>
      <c r="E1667" s="464"/>
      <c r="F1667" s="465"/>
    </row>
    <row r="1668" spans="4:6" s="463" customFormat="1" hidden="1" x14ac:dyDescent="0.45">
      <c r="D1668" s="464"/>
      <c r="E1668" s="464"/>
      <c r="F1668" s="465"/>
    </row>
    <row r="1669" spans="4:6" s="463" customFormat="1" hidden="1" x14ac:dyDescent="0.45">
      <c r="D1669" s="464"/>
      <c r="E1669" s="464"/>
      <c r="F1669" s="465"/>
    </row>
    <row r="1670" spans="4:6" s="463" customFormat="1" hidden="1" x14ac:dyDescent="0.45">
      <c r="D1670" s="464"/>
      <c r="E1670" s="464"/>
      <c r="F1670" s="465"/>
    </row>
    <row r="1671" spans="4:6" s="463" customFormat="1" hidden="1" x14ac:dyDescent="0.45">
      <c r="D1671" s="464"/>
      <c r="E1671" s="464"/>
      <c r="F1671" s="465"/>
    </row>
    <row r="1672" spans="4:6" s="463" customFormat="1" hidden="1" x14ac:dyDescent="0.45">
      <c r="D1672" s="464"/>
      <c r="E1672" s="464"/>
      <c r="F1672" s="465"/>
    </row>
    <row r="1673" spans="4:6" s="463" customFormat="1" hidden="1" x14ac:dyDescent="0.45">
      <c r="D1673" s="464"/>
      <c r="E1673" s="464"/>
      <c r="F1673" s="465"/>
    </row>
    <row r="1674" spans="4:6" s="463" customFormat="1" hidden="1" x14ac:dyDescent="0.45">
      <c r="D1674" s="464"/>
      <c r="E1674" s="464"/>
      <c r="F1674" s="465"/>
    </row>
    <row r="1675" spans="4:6" s="463" customFormat="1" hidden="1" x14ac:dyDescent="0.45">
      <c r="D1675" s="464"/>
      <c r="E1675" s="464"/>
      <c r="F1675" s="465"/>
    </row>
    <row r="1676" spans="4:6" s="463" customFormat="1" hidden="1" x14ac:dyDescent="0.45">
      <c r="D1676" s="464"/>
      <c r="E1676" s="464"/>
      <c r="F1676" s="465"/>
    </row>
    <row r="1677" spans="4:6" s="463" customFormat="1" hidden="1" x14ac:dyDescent="0.45">
      <c r="D1677" s="464"/>
      <c r="E1677" s="464"/>
      <c r="F1677" s="465"/>
    </row>
    <row r="1678" spans="4:6" s="463" customFormat="1" hidden="1" x14ac:dyDescent="0.45">
      <c r="D1678" s="464"/>
      <c r="E1678" s="464"/>
      <c r="F1678" s="465"/>
    </row>
    <row r="1679" spans="4:6" s="463" customFormat="1" hidden="1" x14ac:dyDescent="0.45">
      <c r="D1679" s="464"/>
      <c r="E1679" s="464"/>
      <c r="F1679" s="465"/>
    </row>
    <row r="1680" spans="4:6" s="463" customFormat="1" hidden="1" x14ac:dyDescent="0.45">
      <c r="D1680" s="464"/>
      <c r="E1680" s="464"/>
      <c r="F1680" s="465"/>
    </row>
    <row r="1681" spans="4:6" s="463" customFormat="1" hidden="1" x14ac:dyDescent="0.45">
      <c r="D1681" s="464"/>
      <c r="E1681" s="464"/>
      <c r="F1681" s="465"/>
    </row>
    <row r="1682" spans="4:6" s="463" customFormat="1" hidden="1" x14ac:dyDescent="0.45">
      <c r="D1682" s="464"/>
      <c r="E1682" s="464"/>
      <c r="F1682" s="465"/>
    </row>
    <row r="1683" spans="4:6" s="463" customFormat="1" hidden="1" x14ac:dyDescent="0.45">
      <c r="D1683" s="464"/>
      <c r="E1683" s="464"/>
      <c r="F1683" s="465"/>
    </row>
    <row r="1684" spans="4:6" s="463" customFormat="1" hidden="1" x14ac:dyDescent="0.45">
      <c r="D1684" s="464"/>
      <c r="E1684" s="464"/>
      <c r="F1684" s="465"/>
    </row>
    <row r="1685" spans="4:6" s="463" customFormat="1" hidden="1" x14ac:dyDescent="0.45">
      <c r="D1685" s="464"/>
      <c r="E1685" s="464"/>
      <c r="F1685" s="465"/>
    </row>
    <row r="1686" spans="4:6" s="463" customFormat="1" hidden="1" x14ac:dyDescent="0.45">
      <c r="D1686" s="464"/>
      <c r="E1686" s="464"/>
      <c r="F1686" s="465"/>
    </row>
    <row r="1687" spans="4:6" s="463" customFormat="1" hidden="1" x14ac:dyDescent="0.45">
      <c r="D1687" s="464"/>
      <c r="E1687" s="464"/>
      <c r="F1687" s="465"/>
    </row>
    <row r="1688" spans="4:6" s="463" customFormat="1" hidden="1" x14ac:dyDescent="0.45">
      <c r="D1688" s="464"/>
      <c r="E1688" s="464"/>
      <c r="F1688" s="465"/>
    </row>
    <row r="1689" spans="4:6" s="463" customFormat="1" hidden="1" x14ac:dyDescent="0.45">
      <c r="D1689" s="464"/>
      <c r="E1689" s="464"/>
      <c r="F1689" s="465"/>
    </row>
    <row r="1690" spans="4:6" s="463" customFormat="1" hidden="1" x14ac:dyDescent="0.45">
      <c r="D1690" s="464"/>
      <c r="E1690" s="464"/>
      <c r="F1690" s="465"/>
    </row>
    <row r="1691" spans="4:6" s="463" customFormat="1" hidden="1" x14ac:dyDescent="0.45">
      <c r="D1691" s="464"/>
      <c r="E1691" s="464"/>
      <c r="F1691" s="465"/>
    </row>
    <row r="1692" spans="4:6" s="463" customFormat="1" hidden="1" x14ac:dyDescent="0.45">
      <c r="D1692" s="464"/>
      <c r="E1692" s="464"/>
      <c r="F1692" s="465"/>
    </row>
    <row r="1693" spans="4:6" s="463" customFormat="1" hidden="1" x14ac:dyDescent="0.45">
      <c r="D1693" s="464"/>
      <c r="E1693" s="464"/>
      <c r="F1693" s="465"/>
    </row>
    <row r="1694" spans="4:6" s="463" customFormat="1" hidden="1" x14ac:dyDescent="0.45">
      <c r="D1694" s="464"/>
      <c r="E1694" s="464"/>
      <c r="F1694" s="465"/>
    </row>
    <row r="1695" spans="4:6" s="463" customFormat="1" hidden="1" x14ac:dyDescent="0.45">
      <c r="D1695" s="464"/>
      <c r="E1695" s="464"/>
      <c r="F1695" s="465"/>
    </row>
    <row r="1696" spans="4:6" s="463" customFormat="1" hidden="1" x14ac:dyDescent="0.45">
      <c r="D1696" s="464"/>
      <c r="E1696" s="464"/>
      <c r="F1696" s="465"/>
    </row>
    <row r="1697" spans="4:6" s="463" customFormat="1" hidden="1" x14ac:dyDescent="0.45">
      <c r="D1697" s="464"/>
      <c r="E1697" s="464"/>
      <c r="F1697" s="465"/>
    </row>
    <row r="1698" spans="4:6" s="463" customFormat="1" hidden="1" x14ac:dyDescent="0.45">
      <c r="D1698" s="464"/>
      <c r="E1698" s="464"/>
      <c r="F1698" s="465"/>
    </row>
    <row r="1699" spans="4:6" s="463" customFormat="1" hidden="1" x14ac:dyDescent="0.45">
      <c r="D1699" s="464"/>
      <c r="E1699" s="464"/>
      <c r="F1699" s="465"/>
    </row>
    <row r="1700" spans="4:6" s="463" customFormat="1" hidden="1" x14ac:dyDescent="0.45">
      <c r="D1700" s="464"/>
      <c r="E1700" s="464"/>
      <c r="F1700" s="465"/>
    </row>
    <row r="1701" spans="4:6" s="463" customFormat="1" hidden="1" x14ac:dyDescent="0.45">
      <c r="D1701" s="464"/>
      <c r="E1701" s="464"/>
      <c r="F1701" s="465"/>
    </row>
    <row r="1702" spans="4:6" s="463" customFormat="1" hidden="1" x14ac:dyDescent="0.45">
      <c r="D1702" s="464"/>
      <c r="E1702" s="464"/>
      <c r="F1702" s="465"/>
    </row>
    <row r="1703" spans="4:6" s="463" customFormat="1" hidden="1" x14ac:dyDescent="0.45">
      <c r="D1703" s="464"/>
      <c r="E1703" s="464"/>
      <c r="F1703" s="465"/>
    </row>
    <row r="1704" spans="4:6" s="463" customFormat="1" hidden="1" x14ac:dyDescent="0.45">
      <c r="D1704" s="464"/>
      <c r="E1704" s="464"/>
      <c r="F1704" s="465"/>
    </row>
    <row r="1705" spans="4:6" s="463" customFormat="1" hidden="1" x14ac:dyDescent="0.45">
      <c r="D1705" s="464"/>
      <c r="E1705" s="464"/>
      <c r="F1705" s="465"/>
    </row>
    <row r="1706" spans="4:6" s="463" customFormat="1" hidden="1" x14ac:dyDescent="0.45">
      <c r="D1706" s="464"/>
      <c r="E1706" s="464"/>
      <c r="F1706" s="465"/>
    </row>
    <row r="1707" spans="4:6" s="463" customFormat="1" hidden="1" x14ac:dyDescent="0.45">
      <c r="D1707" s="464"/>
      <c r="E1707" s="464"/>
      <c r="F1707" s="465"/>
    </row>
    <row r="1708" spans="4:6" s="463" customFormat="1" hidden="1" x14ac:dyDescent="0.45">
      <c r="D1708" s="464"/>
      <c r="E1708" s="464"/>
      <c r="F1708" s="465"/>
    </row>
    <row r="1709" spans="4:6" s="463" customFormat="1" hidden="1" x14ac:dyDescent="0.45">
      <c r="D1709" s="464"/>
      <c r="E1709" s="464"/>
      <c r="F1709" s="465"/>
    </row>
    <row r="1710" spans="4:6" s="463" customFormat="1" hidden="1" x14ac:dyDescent="0.45">
      <c r="D1710" s="464"/>
      <c r="E1710" s="464"/>
      <c r="F1710" s="465"/>
    </row>
    <row r="1711" spans="4:6" s="463" customFormat="1" hidden="1" x14ac:dyDescent="0.45">
      <c r="D1711" s="464"/>
      <c r="E1711" s="464"/>
      <c r="F1711" s="465"/>
    </row>
    <row r="1712" spans="4:6" s="463" customFormat="1" hidden="1" x14ac:dyDescent="0.45">
      <c r="D1712" s="464"/>
      <c r="E1712" s="464"/>
      <c r="F1712" s="465"/>
    </row>
    <row r="1713" spans="4:6" s="463" customFormat="1" hidden="1" x14ac:dyDescent="0.45">
      <c r="D1713" s="464"/>
      <c r="E1713" s="464"/>
      <c r="F1713" s="465"/>
    </row>
    <row r="1714" spans="4:6" s="463" customFormat="1" hidden="1" x14ac:dyDescent="0.45">
      <c r="D1714" s="464"/>
      <c r="E1714" s="464"/>
      <c r="F1714" s="465"/>
    </row>
    <row r="1715" spans="4:6" s="463" customFormat="1" hidden="1" x14ac:dyDescent="0.45">
      <c r="D1715" s="464"/>
      <c r="E1715" s="464"/>
      <c r="F1715" s="465"/>
    </row>
    <row r="1716" spans="4:6" s="463" customFormat="1" hidden="1" x14ac:dyDescent="0.45">
      <c r="D1716" s="464"/>
      <c r="E1716" s="464"/>
      <c r="F1716" s="465"/>
    </row>
    <row r="1717" spans="4:6" s="463" customFormat="1" hidden="1" x14ac:dyDescent="0.45">
      <c r="D1717" s="464"/>
      <c r="E1717" s="464"/>
      <c r="F1717" s="465"/>
    </row>
    <row r="1718" spans="4:6" s="463" customFormat="1" hidden="1" x14ac:dyDescent="0.45">
      <c r="D1718" s="464"/>
      <c r="E1718" s="464"/>
      <c r="F1718" s="465"/>
    </row>
    <row r="1719" spans="4:6" s="463" customFormat="1" hidden="1" x14ac:dyDescent="0.45">
      <c r="D1719" s="464"/>
      <c r="E1719" s="464"/>
      <c r="F1719" s="465"/>
    </row>
    <row r="1720" spans="4:6" s="463" customFormat="1" hidden="1" x14ac:dyDescent="0.45">
      <c r="D1720" s="464"/>
      <c r="E1720" s="464"/>
      <c r="F1720" s="465"/>
    </row>
    <row r="1721" spans="4:6" s="463" customFormat="1" hidden="1" x14ac:dyDescent="0.45">
      <c r="D1721" s="464"/>
      <c r="E1721" s="464"/>
      <c r="F1721" s="465"/>
    </row>
    <row r="1722" spans="4:6" s="463" customFormat="1" hidden="1" x14ac:dyDescent="0.45">
      <c r="D1722" s="464"/>
      <c r="E1722" s="464"/>
      <c r="F1722" s="465"/>
    </row>
    <row r="1723" spans="4:6" s="463" customFormat="1" hidden="1" x14ac:dyDescent="0.45">
      <c r="D1723" s="464"/>
      <c r="E1723" s="464"/>
      <c r="F1723" s="465"/>
    </row>
    <row r="1724" spans="4:6" s="463" customFormat="1" hidden="1" x14ac:dyDescent="0.45">
      <c r="D1724" s="464"/>
      <c r="E1724" s="464"/>
      <c r="F1724" s="465"/>
    </row>
    <row r="1725" spans="4:6" s="463" customFormat="1" hidden="1" x14ac:dyDescent="0.45">
      <c r="D1725" s="464"/>
      <c r="E1725" s="464"/>
      <c r="F1725" s="465"/>
    </row>
    <row r="1726" spans="4:6" s="463" customFormat="1" hidden="1" x14ac:dyDescent="0.45">
      <c r="D1726" s="464"/>
      <c r="E1726" s="464"/>
      <c r="F1726" s="465"/>
    </row>
    <row r="1727" spans="4:6" s="463" customFormat="1" hidden="1" x14ac:dyDescent="0.45">
      <c r="D1727" s="464"/>
      <c r="E1727" s="464"/>
      <c r="F1727" s="465"/>
    </row>
    <row r="1728" spans="4:6" s="463" customFormat="1" hidden="1" x14ac:dyDescent="0.45">
      <c r="D1728" s="464"/>
      <c r="E1728" s="464"/>
      <c r="F1728" s="465"/>
    </row>
    <row r="1729" spans="4:6" s="463" customFormat="1" hidden="1" x14ac:dyDescent="0.45">
      <c r="D1729" s="464"/>
      <c r="E1729" s="464"/>
      <c r="F1729" s="465"/>
    </row>
    <row r="1730" spans="4:6" s="463" customFormat="1" hidden="1" x14ac:dyDescent="0.45">
      <c r="D1730" s="464"/>
      <c r="E1730" s="464"/>
      <c r="F1730" s="465"/>
    </row>
    <row r="1731" spans="4:6" s="463" customFormat="1" hidden="1" x14ac:dyDescent="0.45">
      <c r="D1731" s="464"/>
      <c r="E1731" s="464"/>
      <c r="F1731" s="465"/>
    </row>
    <row r="1732" spans="4:6" s="463" customFormat="1" hidden="1" x14ac:dyDescent="0.45">
      <c r="D1732" s="464"/>
      <c r="E1732" s="464"/>
      <c r="F1732" s="465"/>
    </row>
    <row r="1733" spans="4:6" s="463" customFormat="1" hidden="1" x14ac:dyDescent="0.45">
      <c r="D1733" s="464"/>
      <c r="E1733" s="464"/>
      <c r="F1733" s="465"/>
    </row>
    <row r="1734" spans="4:6" s="463" customFormat="1" hidden="1" x14ac:dyDescent="0.45">
      <c r="D1734" s="464"/>
      <c r="E1734" s="464"/>
      <c r="F1734" s="465"/>
    </row>
    <row r="1735" spans="4:6" s="463" customFormat="1" hidden="1" x14ac:dyDescent="0.45">
      <c r="D1735" s="464"/>
      <c r="E1735" s="464"/>
      <c r="F1735" s="465"/>
    </row>
    <row r="1736" spans="4:6" s="463" customFormat="1" hidden="1" x14ac:dyDescent="0.45">
      <c r="D1736" s="464"/>
      <c r="E1736" s="464"/>
      <c r="F1736" s="465"/>
    </row>
    <row r="1737" spans="4:6" s="463" customFormat="1" hidden="1" x14ac:dyDescent="0.45">
      <c r="D1737" s="464"/>
      <c r="E1737" s="464"/>
      <c r="F1737" s="465"/>
    </row>
    <row r="1738" spans="4:6" s="463" customFormat="1" hidden="1" x14ac:dyDescent="0.45">
      <c r="D1738" s="464"/>
      <c r="E1738" s="464"/>
      <c r="F1738" s="465"/>
    </row>
    <row r="1739" spans="4:6" s="463" customFormat="1" hidden="1" x14ac:dyDescent="0.45">
      <c r="D1739" s="464"/>
      <c r="E1739" s="464"/>
      <c r="F1739" s="465"/>
    </row>
    <row r="1740" spans="4:6" s="463" customFormat="1" hidden="1" x14ac:dyDescent="0.45">
      <c r="D1740" s="464"/>
      <c r="E1740" s="464"/>
      <c r="F1740" s="465"/>
    </row>
    <row r="1741" spans="4:6" s="463" customFormat="1" hidden="1" x14ac:dyDescent="0.45">
      <c r="D1741" s="464"/>
      <c r="E1741" s="464"/>
      <c r="F1741" s="465"/>
    </row>
    <row r="1742" spans="4:6" s="463" customFormat="1" hidden="1" x14ac:dyDescent="0.45">
      <c r="D1742" s="464"/>
      <c r="E1742" s="464"/>
      <c r="F1742" s="465"/>
    </row>
    <row r="1743" spans="4:6" s="463" customFormat="1" hidden="1" x14ac:dyDescent="0.45">
      <c r="D1743" s="464"/>
      <c r="E1743" s="464"/>
      <c r="F1743" s="465"/>
    </row>
    <row r="1744" spans="4:6" s="463" customFormat="1" hidden="1" x14ac:dyDescent="0.45">
      <c r="D1744" s="464"/>
      <c r="E1744" s="464"/>
      <c r="F1744" s="465"/>
    </row>
    <row r="1745" spans="4:6" s="463" customFormat="1" hidden="1" x14ac:dyDescent="0.45">
      <c r="D1745" s="464"/>
      <c r="E1745" s="464"/>
      <c r="F1745" s="465"/>
    </row>
    <row r="1746" spans="4:6" s="463" customFormat="1" hidden="1" x14ac:dyDescent="0.45">
      <c r="D1746" s="464"/>
      <c r="E1746" s="464"/>
      <c r="F1746" s="465"/>
    </row>
    <row r="1747" spans="4:6" s="463" customFormat="1" hidden="1" x14ac:dyDescent="0.45">
      <c r="D1747" s="464"/>
      <c r="E1747" s="464"/>
      <c r="F1747" s="465"/>
    </row>
    <row r="1748" spans="4:6" s="463" customFormat="1" hidden="1" x14ac:dyDescent="0.45">
      <c r="D1748" s="464"/>
      <c r="E1748" s="464"/>
      <c r="F1748" s="465"/>
    </row>
    <row r="1749" spans="4:6" s="463" customFormat="1" hidden="1" x14ac:dyDescent="0.45">
      <c r="D1749" s="464"/>
      <c r="E1749" s="464"/>
      <c r="F1749" s="465"/>
    </row>
    <row r="1750" spans="4:6" s="463" customFormat="1" hidden="1" x14ac:dyDescent="0.45">
      <c r="D1750" s="464"/>
      <c r="E1750" s="464"/>
      <c r="F1750" s="465"/>
    </row>
    <row r="1751" spans="4:6" s="463" customFormat="1" hidden="1" x14ac:dyDescent="0.45">
      <c r="D1751" s="464"/>
      <c r="E1751" s="464"/>
      <c r="F1751" s="465"/>
    </row>
    <row r="1752" spans="4:6" s="463" customFormat="1" hidden="1" x14ac:dyDescent="0.45">
      <c r="D1752" s="464"/>
      <c r="E1752" s="464"/>
      <c r="F1752" s="465"/>
    </row>
    <row r="1753" spans="4:6" s="463" customFormat="1" hidden="1" x14ac:dyDescent="0.45">
      <c r="D1753" s="464"/>
      <c r="E1753" s="464"/>
      <c r="F1753" s="465"/>
    </row>
    <row r="1754" spans="4:6" s="463" customFormat="1" hidden="1" x14ac:dyDescent="0.45">
      <c r="D1754" s="464"/>
      <c r="E1754" s="464"/>
      <c r="F1754" s="465"/>
    </row>
    <row r="1755" spans="4:6" s="463" customFormat="1" hidden="1" x14ac:dyDescent="0.45">
      <c r="D1755" s="464"/>
      <c r="E1755" s="464"/>
      <c r="F1755" s="465"/>
    </row>
    <row r="1756" spans="4:6" s="463" customFormat="1" hidden="1" x14ac:dyDescent="0.45">
      <c r="D1756" s="464"/>
      <c r="E1756" s="464"/>
      <c r="F1756" s="465"/>
    </row>
    <row r="1757" spans="4:6" s="463" customFormat="1" hidden="1" x14ac:dyDescent="0.45">
      <c r="D1757" s="464"/>
      <c r="E1757" s="464"/>
      <c r="F1757" s="465"/>
    </row>
    <row r="1758" spans="4:6" s="463" customFormat="1" hidden="1" x14ac:dyDescent="0.45">
      <c r="D1758" s="464"/>
      <c r="E1758" s="464"/>
      <c r="F1758" s="465"/>
    </row>
    <row r="1759" spans="4:6" s="463" customFormat="1" hidden="1" x14ac:dyDescent="0.45">
      <c r="D1759" s="464"/>
      <c r="E1759" s="464"/>
      <c r="F1759" s="465"/>
    </row>
    <row r="1760" spans="4:6" s="463" customFormat="1" hidden="1" x14ac:dyDescent="0.45">
      <c r="D1760" s="464"/>
      <c r="E1760" s="464"/>
      <c r="F1760" s="465"/>
    </row>
    <row r="1761" spans="4:6" s="463" customFormat="1" hidden="1" x14ac:dyDescent="0.45">
      <c r="D1761" s="464"/>
      <c r="E1761" s="464"/>
      <c r="F1761" s="465"/>
    </row>
    <row r="1762" spans="4:6" s="463" customFormat="1" hidden="1" x14ac:dyDescent="0.45">
      <c r="D1762" s="464"/>
      <c r="E1762" s="464"/>
      <c r="F1762" s="465"/>
    </row>
    <row r="1763" spans="4:6" s="463" customFormat="1" hidden="1" x14ac:dyDescent="0.45">
      <c r="D1763" s="464"/>
      <c r="E1763" s="464"/>
      <c r="F1763" s="465"/>
    </row>
    <row r="1764" spans="4:6" s="463" customFormat="1" hidden="1" x14ac:dyDescent="0.45">
      <c r="D1764" s="464"/>
      <c r="E1764" s="464"/>
      <c r="F1764" s="465"/>
    </row>
    <row r="1765" spans="4:6" s="463" customFormat="1" hidden="1" x14ac:dyDescent="0.45">
      <c r="D1765" s="464"/>
      <c r="E1765" s="464"/>
      <c r="F1765" s="465"/>
    </row>
    <row r="1766" spans="4:6" s="463" customFormat="1" hidden="1" x14ac:dyDescent="0.45">
      <c r="D1766" s="464"/>
      <c r="E1766" s="464"/>
      <c r="F1766" s="465"/>
    </row>
    <row r="1767" spans="4:6" s="463" customFormat="1" hidden="1" x14ac:dyDescent="0.45">
      <c r="D1767" s="464"/>
      <c r="E1767" s="464"/>
      <c r="F1767" s="465"/>
    </row>
    <row r="1768" spans="4:6" s="463" customFormat="1" hidden="1" x14ac:dyDescent="0.45">
      <c r="D1768" s="464"/>
      <c r="E1768" s="464"/>
      <c r="F1768" s="465"/>
    </row>
    <row r="1769" spans="4:6" s="463" customFormat="1" hidden="1" x14ac:dyDescent="0.45">
      <c r="D1769" s="464"/>
      <c r="E1769" s="464"/>
      <c r="F1769" s="465"/>
    </row>
    <row r="1770" spans="4:6" s="463" customFormat="1" hidden="1" x14ac:dyDescent="0.45">
      <c r="D1770" s="464"/>
      <c r="E1770" s="464"/>
      <c r="F1770" s="465"/>
    </row>
    <row r="1771" spans="4:6" s="463" customFormat="1" hidden="1" x14ac:dyDescent="0.45">
      <c r="D1771" s="464"/>
      <c r="E1771" s="464"/>
      <c r="F1771" s="465"/>
    </row>
    <row r="1772" spans="4:6" s="463" customFormat="1" hidden="1" x14ac:dyDescent="0.45">
      <c r="D1772" s="464"/>
      <c r="E1772" s="464"/>
      <c r="F1772" s="465"/>
    </row>
    <row r="1773" spans="4:6" s="463" customFormat="1" hidden="1" x14ac:dyDescent="0.45">
      <c r="D1773" s="464"/>
      <c r="E1773" s="464"/>
      <c r="F1773" s="465"/>
    </row>
    <row r="1774" spans="4:6" s="463" customFormat="1" hidden="1" x14ac:dyDescent="0.45">
      <c r="D1774" s="464"/>
      <c r="E1774" s="464"/>
      <c r="F1774" s="465"/>
    </row>
    <row r="1775" spans="4:6" s="463" customFormat="1" hidden="1" x14ac:dyDescent="0.45">
      <c r="D1775" s="464"/>
      <c r="E1775" s="464"/>
      <c r="F1775" s="465"/>
    </row>
    <row r="1776" spans="4:6" s="463" customFormat="1" hidden="1" x14ac:dyDescent="0.45">
      <c r="D1776" s="464"/>
      <c r="E1776" s="464"/>
      <c r="F1776" s="465"/>
    </row>
    <row r="1777" spans="4:6" s="463" customFormat="1" hidden="1" x14ac:dyDescent="0.45">
      <c r="D1777" s="464"/>
      <c r="E1777" s="464"/>
      <c r="F1777" s="465"/>
    </row>
    <row r="1778" spans="4:6" s="463" customFormat="1" hidden="1" x14ac:dyDescent="0.45">
      <c r="D1778" s="464"/>
      <c r="E1778" s="464"/>
      <c r="F1778" s="465"/>
    </row>
    <row r="1779" spans="4:6" s="463" customFormat="1" hidden="1" x14ac:dyDescent="0.45">
      <c r="D1779" s="464"/>
      <c r="E1779" s="464"/>
      <c r="F1779" s="465"/>
    </row>
    <row r="1780" spans="4:6" s="463" customFormat="1" hidden="1" x14ac:dyDescent="0.45">
      <c r="D1780" s="464"/>
      <c r="E1780" s="464"/>
      <c r="F1780" s="465"/>
    </row>
    <row r="1781" spans="4:6" s="463" customFormat="1" hidden="1" x14ac:dyDescent="0.45">
      <c r="D1781" s="464"/>
      <c r="E1781" s="464"/>
      <c r="F1781" s="465"/>
    </row>
    <row r="1782" spans="4:6" s="463" customFormat="1" hidden="1" x14ac:dyDescent="0.45">
      <c r="D1782" s="464"/>
      <c r="E1782" s="464"/>
      <c r="F1782" s="465"/>
    </row>
    <row r="1783" spans="4:6" s="463" customFormat="1" hidden="1" x14ac:dyDescent="0.45">
      <c r="D1783" s="464"/>
      <c r="E1783" s="464"/>
      <c r="F1783" s="465"/>
    </row>
    <row r="1784" spans="4:6" s="463" customFormat="1" hidden="1" x14ac:dyDescent="0.45">
      <c r="D1784" s="464"/>
      <c r="E1784" s="464"/>
      <c r="F1784" s="465"/>
    </row>
    <row r="1785" spans="4:6" s="463" customFormat="1" hidden="1" x14ac:dyDescent="0.45">
      <c r="D1785" s="464"/>
      <c r="E1785" s="464"/>
      <c r="F1785" s="465"/>
    </row>
    <row r="1786" spans="4:6" s="463" customFormat="1" hidden="1" x14ac:dyDescent="0.45">
      <c r="D1786" s="464"/>
      <c r="E1786" s="464"/>
      <c r="F1786" s="465"/>
    </row>
    <row r="1787" spans="4:6" s="463" customFormat="1" hidden="1" x14ac:dyDescent="0.45">
      <c r="D1787" s="464"/>
      <c r="E1787" s="464"/>
      <c r="F1787" s="465"/>
    </row>
    <row r="1788" spans="4:6" s="463" customFormat="1" hidden="1" x14ac:dyDescent="0.45">
      <c r="D1788" s="464"/>
      <c r="E1788" s="464"/>
      <c r="F1788" s="465"/>
    </row>
    <row r="1789" spans="4:6" s="463" customFormat="1" hidden="1" x14ac:dyDescent="0.45">
      <c r="D1789" s="464"/>
      <c r="E1789" s="464"/>
      <c r="F1789" s="465"/>
    </row>
    <row r="1790" spans="4:6" s="463" customFormat="1" hidden="1" x14ac:dyDescent="0.45">
      <c r="D1790" s="464"/>
      <c r="E1790" s="464"/>
      <c r="F1790" s="465"/>
    </row>
    <row r="1791" spans="4:6" s="463" customFormat="1" hidden="1" x14ac:dyDescent="0.45">
      <c r="D1791" s="464"/>
      <c r="E1791" s="464"/>
      <c r="F1791" s="465"/>
    </row>
    <row r="1792" spans="4:6" s="463" customFormat="1" hidden="1" x14ac:dyDescent="0.45">
      <c r="D1792" s="464"/>
      <c r="E1792" s="464"/>
      <c r="F1792" s="465"/>
    </row>
    <row r="1793" spans="4:6" s="463" customFormat="1" hidden="1" x14ac:dyDescent="0.45">
      <c r="D1793" s="464"/>
      <c r="E1793" s="464"/>
      <c r="F1793" s="465"/>
    </row>
    <row r="1794" spans="4:6" s="463" customFormat="1" hidden="1" x14ac:dyDescent="0.45">
      <c r="D1794" s="464"/>
      <c r="E1794" s="464"/>
      <c r="F1794" s="465"/>
    </row>
    <row r="1795" spans="4:6" s="463" customFormat="1" hidden="1" x14ac:dyDescent="0.45">
      <c r="D1795" s="464"/>
      <c r="E1795" s="464"/>
      <c r="F1795" s="465"/>
    </row>
    <row r="1796" spans="4:6" s="463" customFormat="1" hidden="1" x14ac:dyDescent="0.45">
      <c r="D1796" s="464"/>
      <c r="E1796" s="464"/>
      <c r="F1796" s="465"/>
    </row>
    <row r="1797" spans="4:6" s="463" customFormat="1" hidden="1" x14ac:dyDescent="0.45">
      <c r="D1797" s="464"/>
      <c r="E1797" s="464"/>
      <c r="F1797" s="465"/>
    </row>
    <row r="1798" spans="4:6" s="463" customFormat="1" hidden="1" x14ac:dyDescent="0.45">
      <c r="D1798" s="464"/>
      <c r="E1798" s="464"/>
      <c r="F1798" s="465"/>
    </row>
    <row r="1799" spans="4:6" s="463" customFormat="1" hidden="1" x14ac:dyDescent="0.45">
      <c r="D1799" s="464"/>
      <c r="E1799" s="464"/>
      <c r="F1799" s="465"/>
    </row>
    <row r="1800" spans="4:6" s="463" customFormat="1" hidden="1" x14ac:dyDescent="0.45">
      <c r="D1800" s="464"/>
      <c r="E1800" s="464"/>
      <c r="F1800" s="465"/>
    </row>
    <row r="1801" spans="4:6" s="463" customFormat="1" hidden="1" x14ac:dyDescent="0.45">
      <c r="D1801" s="464"/>
      <c r="E1801" s="464"/>
      <c r="F1801" s="465"/>
    </row>
    <row r="1802" spans="4:6" s="463" customFormat="1" hidden="1" x14ac:dyDescent="0.45">
      <c r="D1802" s="464"/>
      <c r="E1802" s="464"/>
      <c r="F1802" s="465"/>
    </row>
    <row r="1803" spans="4:6" s="463" customFormat="1" hidden="1" x14ac:dyDescent="0.45">
      <c r="D1803" s="464"/>
      <c r="E1803" s="464"/>
      <c r="F1803" s="465"/>
    </row>
    <row r="1804" spans="4:6" s="463" customFormat="1" hidden="1" x14ac:dyDescent="0.45">
      <c r="D1804" s="464"/>
      <c r="E1804" s="464"/>
      <c r="F1804" s="465"/>
    </row>
    <row r="1805" spans="4:6" s="463" customFormat="1" hidden="1" x14ac:dyDescent="0.45">
      <c r="D1805" s="464"/>
      <c r="E1805" s="464"/>
      <c r="F1805" s="465"/>
    </row>
    <row r="1806" spans="4:6" s="463" customFormat="1" hidden="1" x14ac:dyDescent="0.45">
      <c r="D1806" s="464"/>
      <c r="E1806" s="464"/>
      <c r="F1806" s="465"/>
    </row>
    <row r="1807" spans="4:6" s="463" customFormat="1" hidden="1" x14ac:dyDescent="0.45">
      <c r="D1807" s="464"/>
      <c r="E1807" s="464"/>
      <c r="F1807" s="465"/>
    </row>
    <row r="1808" spans="4:6" s="463" customFormat="1" hidden="1" x14ac:dyDescent="0.45">
      <c r="D1808" s="464"/>
      <c r="E1808" s="464"/>
      <c r="F1808" s="465"/>
    </row>
    <row r="1809" spans="4:6" s="463" customFormat="1" hidden="1" x14ac:dyDescent="0.45">
      <c r="D1809" s="464"/>
      <c r="E1809" s="464"/>
      <c r="F1809" s="465"/>
    </row>
    <row r="1810" spans="4:6" s="463" customFormat="1" hidden="1" x14ac:dyDescent="0.45">
      <c r="D1810" s="464"/>
      <c r="E1810" s="464"/>
      <c r="F1810" s="465"/>
    </row>
    <row r="1811" spans="4:6" s="463" customFormat="1" hidden="1" x14ac:dyDescent="0.45">
      <c r="D1811" s="464"/>
      <c r="E1811" s="464"/>
      <c r="F1811" s="465"/>
    </row>
    <row r="1812" spans="4:6" s="463" customFormat="1" hidden="1" x14ac:dyDescent="0.45">
      <c r="D1812" s="464"/>
      <c r="E1812" s="464"/>
      <c r="F1812" s="465"/>
    </row>
    <row r="1813" spans="4:6" s="463" customFormat="1" hidden="1" x14ac:dyDescent="0.45">
      <c r="D1813" s="464"/>
      <c r="E1813" s="464"/>
      <c r="F1813" s="465"/>
    </row>
    <row r="1814" spans="4:6" s="463" customFormat="1" hidden="1" x14ac:dyDescent="0.45">
      <c r="D1814" s="464"/>
      <c r="E1814" s="464"/>
      <c r="F1814" s="465"/>
    </row>
    <row r="1815" spans="4:6" s="463" customFormat="1" hidden="1" x14ac:dyDescent="0.45">
      <c r="D1815" s="464"/>
      <c r="E1815" s="464"/>
      <c r="F1815" s="465"/>
    </row>
    <row r="1816" spans="4:6" s="463" customFormat="1" hidden="1" x14ac:dyDescent="0.45">
      <c r="D1816" s="464"/>
      <c r="E1816" s="464"/>
      <c r="F1816" s="465"/>
    </row>
    <row r="1817" spans="4:6" s="463" customFormat="1" hidden="1" x14ac:dyDescent="0.45">
      <c r="D1817" s="464"/>
      <c r="E1817" s="464"/>
      <c r="F1817" s="465"/>
    </row>
    <row r="1818" spans="4:6" s="463" customFormat="1" hidden="1" x14ac:dyDescent="0.45">
      <c r="D1818" s="464"/>
      <c r="E1818" s="464"/>
      <c r="F1818" s="465"/>
    </row>
    <row r="1819" spans="4:6" s="463" customFormat="1" hidden="1" x14ac:dyDescent="0.45">
      <c r="D1819" s="464"/>
      <c r="E1819" s="464"/>
      <c r="F1819" s="465"/>
    </row>
    <row r="1820" spans="4:6" s="463" customFormat="1" hidden="1" x14ac:dyDescent="0.45">
      <c r="D1820" s="464"/>
      <c r="E1820" s="464"/>
      <c r="F1820" s="465"/>
    </row>
    <row r="1821" spans="4:6" s="463" customFormat="1" hidden="1" x14ac:dyDescent="0.45">
      <c r="D1821" s="464"/>
      <c r="E1821" s="464"/>
      <c r="F1821" s="465"/>
    </row>
    <row r="1822" spans="4:6" s="463" customFormat="1" hidden="1" x14ac:dyDescent="0.45">
      <c r="D1822" s="464"/>
      <c r="E1822" s="464"/>
      <c r="F1822" s="465"/>
    </row>
    <row r="1823" spans="4:6" s="463" customFormat="1" hidden="1" x14ac:dyDescent="0.45">
      <c r="D1823" s="464"/>
      <c r="E1823" s="464"/>
      <c r="F1823" s="465"/>
    </row>
    <row r="1824" spans="4:6" s="463" customFormat="1" hidden="1" x14ac:dyDescent="0.45">
      <c r="D1824" s="464"/>
      <c r="E1824" s="464"/>
      <c r="F1824" s="465"/>
    </row>
    <row r="1825" spans="4:6" s="463" customFormat="1" hidden="1" x14ac:dyDescent="0.45">
      <c r="D1825" s="464"/>
      <c r="E1825" s="464"/>
      <c r="F1825" s="465"/>
    </row>
    <row r="1826" spans="4:6" s="463" customFormat="1" hidden="1" x14ac:dyDescent="0.45">
      <c r="D1826" s="464"/>
      <c r="E1826" s="464"/>
      <c r="F1826" s="465"/>
    </row>
    <row r="1827" spans="4:6" s="463" customFormat="1" hidden="1" x14ac:dyDescent="0.45">
      <c r="D1827" s="464"/>
      <c r="E1827" s="464"/>
      <c r="F1827" s="465"/>
    </row>
    <row r="1828" spans="4:6" s="463" customFormat="1" hidden="1" x14ac:dyDescent="0.45">
      <c r="D1828" s="464"/>
      <c r="E1828" s="464"/>
      <c r="F1828" s="465"/>
    </row>
    <row r="1829" spans="4:6" s="463" customFormat="1" hidden="1" x14ac:dyDescent="0.45">
      <c r="D1829" s="464"/>
      <c r="E1829" s="464"/>
      <c r="F1829" s="465"/>
    </row>
    <row r="1830" spans="4:6" s="463" customFormat="1" hidden="1" x14ac:dyDescent="0.45">
      <c r="D1830" s="464"/>
      <c r="E1830" s="464"/>
      <c r="F1830" s="465"/>
    </row>
    <row r="1831" spans="4:6" s="463" customFormat="1" hidden="1" x14ac:dyDescent="0.45">
      <c r="D1831" s="464"/>
      <c r="E1831" s="464"/>
      <c r="F1831" s="465"/>
    </row>
    <row r="1832" spans="4:6" s="463" customFormat="1" hidden="1" x14ac:dyDescent="0.45">
      <c r="D1832" s="464"/>
      <c r="E1832" s="464"/>
      <c r="F1832" s="465"/>
    </row>
    <row r="1833" spans="4:6" s="463" customFormat="1" hidden="1" x14ac:dyDescent="0.45">
      <c r="D1833" s="464"/>
      <c r="E1833" s="464"/>
      <c r="F1833" s="465"/>
    </row>
    <row r="1834" spans="4:6" s="463" customFormat="1" hidden="1" x14ac:dyDescent="0.45">
      <c r="D1834" s="464"/>
      <c r="E1834" s="464"/>
      <c r="F1834" s="465"/>
    </row>
    <row r="1835" spans="4:6" s="463" customFormat="1" hidden="1" x14ac:dyDescent="0.45">
      <c r="D1835" s="464"/>
      <c r="E1835" s="464"/>
      <c r="F1835" s="465"/>
    </row>
    <row r="1836" spans="4:6" s="463" customFormat="1" hidden="1" x14ac:dyDescent="0.45">
      <c r="D1836" s="464"/>
      <c r="E1836" s="464"/>
      <c r="F1836" s="465"/>
    </row>
    <row r="1837" spans="4:6" s="463" customFormat="1" hidden="1" x14ac:dyDescent="0.45">
      <c r="D1837" s="464"/>
      <c r="E1837" s="464"/>
      <c r="F1837" s="465"/>
    </row>
    <row r="1838" spans="4:6" s="463" customFormat="1" hidden="1" x14ac:dyDescent="0.45">
      <c r="D1838" s="464"/>
      <c r="E1838" s="464"/>
      <c r="F1838" s="465"/>
    </row>
    <row r="1839" spans="4:6" s="463" customFormat="1" hidden="1" x14ac:dyDescent="0.45">
      <c r="D1839" s="464"/>
      <c r="E1839" s="464"/>
      <c r="F1839" s="465"/>
    </row>
    <row r="1840" spans="4:6" s="463" customFormat="1" hidden="1" x14ac:dyDescent="0.45">
      <c r="D1840" s="464"/>
      <c r="E1840" s="464"/>
      <c r="F1840" s="465"/>
    </row>
    <row r="1841" spans="4:6" s="463" customFormat="1" hidden="1" x14ac:dyDescent="0.45">
      <c r="D1841" s="464"/>
      <c r="E1841" s="464"/>
      <c r="F1841" s="465"/>
    </row>
    <row r="1842" spans="4:6" s="463" customFormat="1" hidden="1" x14ac:dyDescent="0.45">
      <c r="D1842" s="464"/>
      <c r="E1842" s="464"/>
      <c r="F1842" s="465"/>
    </row>
    <row r="1843" spans="4:6" s="463" customFormat="1" hidden="1" x14ac:dyDescent="0.45">
      <c r="D1843" s="464"/>
      <c r="E1843" s="464"/>
      <c r="F1843" s="465"/>
    </row>
    <row r="1844" spans="4:6" s="463" customFormat="1" hidden="1" x14ac:dyDescent="0.45">
      <c r="D1844" s="464"/>
      <c r="E1844" s="464"/>
      <c r="F1844" s="465"/>
    </row>
    <row r="1845" spans="4:6" s="463" customFormat="1" hidden="1" x14ac:dyDescent="0.45">
      <c r="D1845" s="464"/>
      <c r="E1845" s="464"/>
      <c r="F1845" s="465"/>
    </row>
    <row r="1846" spans="4:6" s="463" customFormat="1" hidden="1" x14ac:dyDescent="0.45">
      <c r="D1846" s="464"/>
      <c r="E1846" s="464"/>
      <c r="F1846" s="465"/>
    </row>
    <row r="1847" spans="4:6" s="463" customFormat="1" hidden="1" x14ac:dyDescent="0.45">
      <c r="D1847" s="464"/>
      <c r="E1847" s="464"/>
      <c r="F1847" s="465"/>
    </row>
    <row r="1848" spans="4:6" s="463" customFormat="1" hidden="1" x14ac:dyDescent="0.45">
      <c r="D1848" s="464"/>
      <c r="E1848" s="464"/>
      <c r="F1848" s="465"/>
    </row>
    <row r="1849" spans="4:6" s="463" customFormat="1" hidden="1" x14ac:dyDescent="0.45">
      <c r="D1849" s="464"/>
      <c r="E1849" s="464"/>
      <c r="F1849" s="465"/>
    </row>
    <row r="1850" spans="4:6" s="463" customFormat="1" hidden="1" x14ac:dyDescent="0.45">
      <c r="D1850" s="464"/>
      <c r="E1850" s="464"/>
      <c r="F1850" s="465"/>
    </row>
    <row r="1851" spans="4:6" s="463" customFormat="1" hidden="1" x14ac:dyDescent="0.45">
      <c r="D1851" s="464"/>
      <c r="E1851" s="464"/>
      <c r="F1851" s="465"/>
    </row>
    <row r="1852" spans="4:6" s="463" customFormat="1" hidden="1" x14ac:dyDescent="0.45">
      <c r="D1852" s="464"/>
      <c r="E1852" s="464"/>
      <c r="F1852" s="465"/>
    </row>
    <row r="1853" spans="4:6" s="463" customFormat="1" hidden="1" x14ac:dyDescent="0.45">
      <c r="D1853" s="464"/>
      <c r="E1853" s="464"/>
      <c r="F1853" s="465"/>
    </row>
    <row r="1854" spans="4:6" s="463" customFormat="1" hidden="1" x14ac:dyDescent="0.45">
      <c r="D1854" s="464"/>
      <c r="E1854" s="464"/>
      <c r="F1854" s="465"/>
    </row>
    <row r="1855" spans="4:6" s="463" customFormat="1" hidden="1" x14ac:dyDescent="0.45">
      <c r="D1855" s="464"/>
      <c r="E1855" s="464"/>
      <c r="F1855" s="465"/>
    </row>
    <row r="1856" spans="4:6" s="463" customFormat="1" hidden="1" x14ac:dyDescent="0.45">
      <c r="D1856" s="464"/>
      <c r="E1856" s="464"/>
      <c r="F1856" s="465"/>
    </row>
    <row r="1857" spans="4:6" s="463" customFormat="1" hidden="1" x14ac:dyDescent="0.45">
      <c r="D1857" s="464"/>
      <c r="E1857" s="464"/>
      <c r="F1857" s="465"/>
    </row>
    <row r="1858" spans="4:6" s="463" customFormat="1" hidden="1" x14ac:dyDescent="0.45">
      <c r="D1858" s="464"/>
      <c r="E1858" s="464"/>
      <c r="F1858" s="465"/>
    </row>
    <row r="1859" spans="4:6" s="463" customFormat="1" hidden="1" x14ac:dyDescent="0.45">
      <c r="D1859" s="464"/>
      <c r="E1859" s="464"/>
      <c r="F1859" s="465"/>
    </row>
    <row r="1860" spans="4:6" s="463" customFormat="1" hidden="1" x14ac:dyDescent="0.45">
      <c r="D1860" s="464"/>
      <c r="E1860" s="464"/>
      <c r="F1860" s="465"/>
    </row>
    <row r="1861" spans="4:6" s="463" customFormat="1" hidden="1" x14ac:dyDescent="0.45">
      <c r="D1861" s="464"/>
      <c r="E1861" s="464"/>
      <c r="F1861" s="465"/>
    </row>
    <row r="1862" spans="4:6" s="463" customFormat="1" hidden="1" x14ac:dyDescent="0.45">
      <c r="D1862" s="464"/>
      <c r="E1862" s="464"/>
      <c r="F1862" s="465"/>
    </row>
    <row r="1863" spans="4:6" s="463" customFormat="1" hidden="1" x14ac:dyDescent="0.45">
      <c r="D1863" s="464"/>
      <c r="E1863" s="464"/>
      <c r="F1863" s="465"/>
    </row>
    <row r="1864" spans="4:6" s="463" customFormat="1" hidden="1" x14ac:dyDescent="0.45">
      <c r="D1864" s="464"/>
      <c r="E1864" s="464"/>
      <c r="F1864" s="465"/>
    </row>
    <row r="1865" spans="4:6" s="463" customFormat="1" hidden="1" x14ac:dyDescent="0.45">
      <c r="D1865" s="464"/>
      <c r="E1865" s="464"/>
      <c r="F1865" s="465"/>
    </row>
    <row r="1866" spans="4:6" s="463" customFormat="1" hidden="1" x14ac:dyDescent="0.45">
      <c r="D1866" s="464"/>
      <c r="E1866" s="464"/>
      <c r="F1866" s="465"/>
    </row>
    <row r="1867" spans="4:6" s="463" customFormat="1" hidden="1" x14ac:dyDescent="0.45">
      <c r="D1867" s="464"/>
      <c r="E1867" s="464"/>
      <c r="F1867" s="465"/>
    </row>
    <row r="1868" spans="4:6" s="463" customFormat="1" hidden="1" x14ac:dyDescent="0.45">
      <c r="D1868" s="464"/>
      <c r="E1868" s="464"/>
      <c r="F1868" s="465"/>
    </row>
    <row r="1869" spans="4:6" s="463" customFormat="1" hidden="1" x14ac:dyDescent="0.45">
      <c r="D1869" s="464"/>
      <c r="E1869" s="464"/>
      <c r="F1869" s="465"/>
    </row>
    <row r="1870" spans="4:6" s="463" customFormat="1" hidden="1" x14ac:dyDescent="0.45">
      <c r="D1870" s="464"/>
      <c r="E1870" s="464"/>
      <c r="F1870" s="465"/>
    </row>
    <row r="1871" spans="4:6" s="463" customFormat="1" hidden="1" x14ac:dyDescent="0.45">
      <c r="D1871" s="464"/>
      <c r="E1871" s="464"/>
      <c r="F1871" s="465"/>
    </row>
    <row r="1872" spans="4:6" s="463" customFormat="1" hidden="1" x14ac:dyDescent="0.45">
      <c r="D1872" s="464"/>
      <c r="E1872" s="464"/>
      <c r="F1872" s="465"/>
    </row>
    <row r="1873" spans="4:6" s="463" customFormat="1" hidden="1" x14ac:dyDescent="0.45">
      <c r="D1873" s="464"/>
      <c r="E1873" s="464"/>
      <c r="F1873" s="465"/>
    </row>
    <row r="1874" spans="4:6" s="463" customFormat="1" hidden="1" x14ac:dyDescent="0.45">
      <c r="D1874" s="464"/>
      <c r="E1874" s="464"/>
      <c r="F1874" s="465"/>
    </row>
    <row r="1875" spans="4:6" s="463" customFormat="1" hidden="1" x14ac:dyDescent="0.45">
      <c r="D1875" s="464"/>
      <c r="E1875" s="464"/>
      <c r="F1875" s="465"/>
    </row>
    <row r="1876" spans="4:6" s="463" customFormat="1" hidden="1" x14ac:dyDescent="0.45">
      <c r="D1876" s="464"/>
      <c r="E1876" s="464"/>
      <c r="F1876" s="465"/>
    </row>
    <row r="1877" spans="4:6" s="463" customFormat="1" hidden="1" x14ac:dyDescent="0.45">
      <c r="D1877" s="464"/>
      <c r="E1877" s="464"/>
      <c r="F1877" s="465"/>
    </row>
    <row r="1878" spans="4:6" s="463" customFormat="1" hidden="1" x14ac:dyDescent="0.45">
      <c r="D1878" s="464"/>
      <c r="E1878" s="464"/>
      <c r="F1878" s="465"/>
    </row>
    <row r="1879" spans="4:6" s="463" customFormat="1" hidden="1" x14ac:dyDescent="0.45">
      <c r="D1879" s="464"/>
      <c r="E1879" s="464"/>
      <c r="F1879" s="465"/>
    </row>
    <row r="1880" spans="4:6" s="463" customFormat="1" hidden="1" x14ac:dyDescent="0.45">
      <c r="D1880" s="464"/>
      <c r="E1880" s="464"/>
      <c r="F1880" s="465"/>
    </row>
    <row r="1881" spans="4:6" s="463" customFormat="1" hidden="1" x14ac:dyDescent="0.45">
      <c r="D1881" s="464"/>
      <c r="E1881" s="464"/>
      <c r="F1881" s="465"/>
    </row>
    <row r="1882" spans="4:6" s="463" customFormat="1" hidden="1" x14ac:dyDescent="0.45">
      <c r="D1882" s="464"/>
      <c r="E1882" s="464"/>
      <c r="F1882" s="465"/>
    </row>
    <row r="1883" spans="4:6" s="463" customFormat="1" hidden="1" x14ac:dyDescent="0.45">
      <c r="D1883" s="464"/>
      <c r="E1883" s="464"/>
      <c r="F1883" s="465"/>
    </row>
    <row r="1884" spans="4:6" s="463" customFormat="1" hidden="1" x14ac:dyDescent="0.45">
      <c r="D1884" s="464"/>
      <c r="E1884" s="464"/>
      <c r="F1884" s="465"/>
    </row>
    <row r="1885" spans="4:6" s="463" customFormat="1" hidden="1" x14ac:dyDescent="0.45">
      <c r="D1885" s="464"/>
      <c r="E1885" s="464"/>
      <c r="F1885" s="465"/>
    </row>
    <row r="1886" spans="4:6" s="463" customFormat="1" hidden="1" x14ac:dyDescent="0.45">
      <c r="D1886" s="464"/>
      <c r="E1886" s="464"/>
      <c r="F1886" s="465"/>
    </row>
    <row r="1887" spans="4:6" s="463" customFormat="1" hidden="1" x14ac:dyDescent="0.45">
      <c r="D1887" s="464"/>
      <c r="E1887" s="464"/>
      <c r="F1887" s="465"/>
    </row>
    <row r="1888" spans="4:6" s="463" customFormat="1" hidden="1" x14ac:dyDescent="0.45">
      <c r="D1888" s="464"/>
      <c r="E1888" s="464"/>
      <c r="F1888" s="465"/>
    </row>
    <row r="1889" spans="4:6" s="463" customFormat="1" hidden="1" x14ac:dyDescent="0.45">
      <c r="D1889" s="464"/>
      <c r="E1889" s="464"/>
      <c r="F1889" s="465"/>
    </row>
    <row r="1890" spans="4:6" s="463" customFormat="1" hidden="1" x14ac:dyDescent="0.45">
      <c r="D1890" s="464"/>
      <c r="E1890" s="464"/>
      <c r="F1890" s="465"/>
    </row>
    <row r="1891" spans="4:6" s="463" customFormat="1" hidden="1" x14ac:dyDescent="0.45">
      <c r="D1891" s="464"/>
      <c r="E1891" s="464"/>
      <c r="F1891" s="465"/>
    </row>
    <row r="1892" spans="4:6" s="463" customFormat="1" hidden="1" x14ac:dyDescent="0.45">
      <c r="D1892" s="464"/>
      <c r="E1892" s="464"/>
      <c r="F1892" s="465"/>
    </row>
    <row r="1893" spans="4:6" s="463" customFormat="1" hidden="1" x14ac:dyDescent="0.45">
      <c r="D1893" s="464"/>
      <c r="E1893" s="464"/>
      <c r="F1893" s="465"/>
    </row>
    <row r="1894" spans="4:6" s="463" customFormat="1" hidden="1" x14ac:dyDescent="0.45">
      <c r="D1894" s="464"/>
      <c r="E1894" s="464"/>
      <c r="F1894" s="465"/>
    </row>
    <row r="1895" spans="4:6" s="463" customFormat="1" hidden="1" x14ac:dyDescent="0.45">
      <c r="D1895" s="464"/>
      <c r="E1895" s="464"/>
      <c r="F1895" s="465"/>
    </row>
    <row r="1896" spans="4:6" s="463" customFormat="1" hidden="1" x14ac:dyDescent="0.45">
      <c r="D1896" s="464"/>
      <c r="E1896" s="464"/>
      <c r="F1896" s="465"/>
    </row>
    <row r="1897" spans="4:6" s="463" customFormat="1" hidden="1" x14ac:dyDescent="0.45">
      <c r="D1897" s="464"/>
      <c r="E1897" s="464"/>
      <c r="F1897" s="465"/>
    </row>
    <row r="1898" spans="4:6" s="463" customFormat="1" hidden="1" x14ac:dyDescent="0.45">
      <c r="D1898" s="464"/>
      <c r="E1898" s="464"/>
      <c r="F1898" s="465"/>
    </row>
    <row r="1899" spans="4:6" s="463" customFormat="1" hidden="1" x14ac:dyDescent="0.45">
      <c r="D1899" s="464"/>
      <c r="E1899" s="464"/>
      <c r="F1899" s="465"/>
    </row>
    <row r="1900" spans="4:6" s="463" customFormat="1" hidden="1" x14ac:dyDescent="0.45">
      <c r="D1900" s="464"/>
      <c r="E1900" s="464"/>
      <c r="F1900" s="465"/>
    </row>
    <row r="1901" spans="4:6" s="463" customFormat="1" hidden="1" x14ac:dyDescent="0.45">
      <c r="D1901" s="464"/>
      <c r="E1901" s="464"/>
      <c r="F1901" s="465"/>
    </row>
    <row r="1902" spans="4:6" s="463" customFormat="1" hidden="1" x14ac:dyDescent="0.45">
      <c r="D1902" s="464"/>
      <c r="E1902" s="464"/>
      <c r="F1902" s="465"/>
    </row>
    <row r="1903" spans="4:6" s="463" customFormat="1" hidden="1" x14ac:dyDescent="0.45">
      <c r="D1903" s="464"/>
      <c r="E1903" s="464"/>
      <c r="F1903" s="465"/>
    </row>
    <row r="1904" spans="4:6" s="463" customFormat="1" hidden="1" x14ac:dyDescent="0.45">
      <c r="D1904" s="464"/>
      <c r="E1904" s="464"/>
      <c r="F1904" s="465"/>
    </row>
    <row r="1905" spans="4:6" s="463" customFormat="1" hidden="1" x14ac:dyDescent="0.45">
      <c r="D1905" s="464"/>
      <c r="E1905" s="464"/>
      <c r="F1905" s="465"/>
    </row>
    <row r="1906" spans="4:6" s="463" customFormat="1" hidden="1" x14ac:dyDescent="0.45">
      <c r="D1906" s="464"/>
      <c r="E1906" s="464"/>
      <c r="F1906" s="465"/>
    </row>
    <row r="1907" spans="4:6" s="463" customFormat="1" hidden="1" x14ac:dyDescent="0.45">
      <c r="D1907" s="464"/>
      <c r="E1907" s="464"/>
      <c r="F1907" s="465"/>
    </row>
    <row r="1908" spans="4:6" s="463" customFormat="1" hidden="1" x14ac:dyDescent="0.45">
      <c r="D1908" s="464"/>
      <c r="E1908" s="464"/>
      <c r="F1908" s="465"/>
    </row>
    <row r="1909" spans="4:6" s="463" customFormat="1" hidden="1" x14ac:dyDescent="0.45">
      <c r="D1909" s="464"/>
      <c r="E1909" s="464"/>
      <c r="F1909" s="465"/>
    </row>
    <row r="1910" spans="4:6" s="463" customFormat="1" hidden="1" x14ac:dyDescent="0.45">
      <c r="D1910" s="464"/>
      <c r="E1910" s="464"/>
      <c r="F1910" s="465"/>
    </row>
    <row r="1911" spans="4:6" s="463" customFormat="1" hidden="1" x14ac:dyDescent="0.45">
      <c r="D1911" s="464"/>
      <c r="E1911" s="464"/>
      <c r="F1911" s="465"/>
    </row>
    <row r="1912" spans="4:6" s="463" customFormat="1" hidden="1" x14ac:dyDescent="0.45">
      <c r="D1912" s="464"/>
      <c r="E1912" s="464"/>
      <c r="F1912" s="465"/>
    </row>
    <row r="1913" spans="4:6" s="463" customFormat="1" hidden="1" x14ac:dyDescent="0.45">
      <c r="D1913" s="464"/>
      <c r="E1913" s="464"/>
      <c r="F1913" s="465"/>
    </row>
    <row r="1914" spans="4:6" s="463" customFormat="1" hidden="1" x14ac:dyDescent="0.45">
      <c r="D1914" s="464"/>
      <c r="E1914" s="464"/>
      <c r="F1914" s="465"/>
    </row>
    <row r="1915" spans="4:6" s="463" customFormat="1" hidden="1" x14ac:dyDescent="0.45">
      <c r="D1915" s="464"/>
      <c r="E1915" s="464"/>
      <c r="F1915" s="465"/>
    </row>
    <row r="1916" spans="4:6" s="463" customFormat="1" hidden="1" x14ac:dyDescent="0.45">
      <c r="D1916" s="464"/>
      <c r="E1916" s="464"/>
      <c r="F1916" s="465"/>
    </row>
    <row r="1917" spans="4:6" s="463" customFormat="1" hidden="1" x14ac:dyDescent="0.45">
      <c r="D1917" s="464"/>
      <c r="E1917" s="464"/>
      <c r="F1917" s="465"/>
    </row>
    <row r="1918" spans="4:6" s="463" customFormat="1" hidden="1" x14ac:dyDescent="0.45">
      <c r="D1918" s="464"/>
      <c r="E1918" s="464"/>
      <c r="F1918" s="465"/>
    </row>
    <row r="1919" spans="4:6" s="463" customFormat="1" hidden="1" x14ac:dyDescent="0.45">
      <c r="D1919" s="464"/>
      <c r="E1919" s="464"/>
      <c r="F1919" s="465"/>
    </row>
    <row r="1920" spans="4:6" s="463" customFormat="1" hidden="1" x14ac:dyDescent="0.45">
      <c r="D1920" s="464"/>
      <c r="E1920" s="464"/>
      <c r="F1920" s="465"/>
    </row>
    <row r="1921" spans="4:6" s="463" customFormat="1" hidden="1" x14ac:dyDescent="0.45">
      <c r="D1921" s="464"/>
      <c r="E1921" s="464"/>
      <c r="F1921" s="465"/>
    </row>
    <row r="1922" spans="4:6" s="463" customFormat="1" hidden="1" x14ac:dyDescent="0.45">
      <c r="D1922" s="464"/>
      <c r="E1922" s="464"/>
      <c r="F1922" s="465"/>
    </row>
    <row r="1923" spans="4:6" s="463" customFormat="1" hidden="1" x14ac:dyDescent="0.45">
      <c r="D1923" s="464"/>
      <c r="E1923" s="464"/>
      <c r="F1923" s="465"/>
    </row>
    <row r="1924" spans="4:6" s="463" customFormat="1" hidden="1" x14ac:dyDescent="0.45">
      <c r="D1924" s="464"/>
      <c r="E1924" s="464"/>
      <c r="F1924" s="465"/>
    </row>
    <row r="1925" spans="4:6" s="463" customFormat="1" hidden="1" x14ac:dyDescent="0.45">
      <c r="D1925" s="464"/>
      <c r="E1925" s="464"/>
      <c r="F1925" s="465"/>
    </row>
    <row r="1926" spans="4:6" s="463" customFormat="1" hidden="1" x14ac:dyDescent="0.45">
      <c r="D1926" s="464"/>
      <c r="E1926" s="464"/>
      <c r="F1926" s="465"/>
    </row>
    <row r="1927" spans="4:6" s="463" customFormat="1" hidden="1" x14ac:dyDescent="0.45">
      <c r="D1927" s="464"/>
      <c r="E1927" s="464"/>
      <c r="F1927" s="465"/>
    </row>
    <row r="1928" spans="4:6" s="463" customFormat="1" hidden="1" x14ac:dyDescent="0.45">
      <c r="D1928" s="464"/>
      <c r="E1928" s="464"/>
      <c r="F1928" s="465"/>
    </row>
    <row r="1929" spans="4:6" s="463" customFormat="1" hidden="1" x14ac:dyDescent="0.45">
      <c r="D1929" s="464"/>
      <c r="E1929" s="464"/>
      <c r="F1929" s="465"/>
    </row>
    <row r="1930" spans="4:6" s="463" customFormat="1" hidden="1" x14ac:dyDescent="0.45">
      <c r="D1930" s="464"/>
      <c r="E1930" s="464"/>
      <c r="F1930" s="465"/>
    </row>
    <row r="1931" spans="4:6" s="463" customFormat="1" hidden="1" x14ac:dyDescent="0.45">
      <c r="D1931" s="464"/>
      <c r="E1931" s="464"/>
      <c r="F1931" s="465"/>
    </row>
    <row r="1932" spans="4:6" s="463" customFormat="1" hidden="1" x14ac:dyDescent="0.45">
      <c r="D1932" s="464"/>
      <c r="E1932" s="464"/>
      <c r="F1932" s="465"/>
    </row>
    <row r="1933" spans="4:6" s="463" customFormat="1" hidden="1" x14ac:dyDescent="0.45">
      <c r="D1933" s="464"/>
      <c r="E1933" s="464"/>
      <c r="F1933" s="465"/>
    </row>
    <row r="1934" spans="4:6" s="463" customFormat="1" hidden="1" x14ac:dyDescent="0.45">
      <c r="D1934" s="464"/>
      <c r="E1934" s="464"/>
      <c r="F1934" s="465"/>
    </row>
    <row r="1935" spans="4:6" s="463" customFormat="1" hidden="1" x14ac:dyDescent="0.45">
      <c r="D1935" s="464"/>
      <c r="E1935" s="464"/>
      <c r="F1935" s="465"/>
    </row>
    <row r="1936" spans="4:6" s="463" customFormat="1" hidden="1" x14ac:dyDescent="0.45">
      <c r="D1936" s="464"/>
      <c r="E1936" s="464"/>
      <c r="F1936" s="465"/>
    </row>
    <row r="1937" spans="4:6" s="463" customFormat="1" hidden="1" x14ac:dyDescent="0.45">
      <c r="D1937" s="464"/>
      <c r="E1937" s="464"/>
      <c r="F1937" s="465"/>
    </row>
    <row r="1938" spans="4:6" s="463" customFormat="1" hidden="1" x14ac:dyDescent="0.45">
      <c r="D1938" s="464"/>
      <c r="E1938" s="464"/>
      <c r="F1938" s="465"/>
    </row>
    <row r="1939" spans="4:6" s="463" customFormat="1" hidden="1" x14ac:dyDescent="0.45">
      <c r="D1939" s="464"/>
      <c r="E1939" s="464"/>
      <c r="F1939" s="465"/>
    </row>
    <row r="1940" spans="4:6" s="463" customFormat="1" hidden="1" x14ac:dyDescent="0.45">
      <c r="D1940" s="464"/>
      <c r="E1940" s="464"/>
      <c r="F1940" s="465"/>
    </row>
    <row r="1941" spans="4:6" s="463" customFormat="1" hidden="1" x14ac:dyDescent="0.45">
      <c r="D1941" s="464"/>
      <c r="E1941" s="464"/>
      <c r="F1941" s="465"/>
    </row>
    <row r="1942" spans="4:6" s="463" customFormat="1" hidden="1" x14ac:dyDescent="0.45">
      <c r="D1942" s="464"/>
      <c r="E1942" s="464"/>
      <c r="F1942" s="465"/>
    </row>
    <row r="1943" spans="4:6" s="463" customFormat="1" hidden="1" x14ac:dyDescent="0.45">
      <c r="D1943" s="464"/>
      <c r="E1943" s="464"/>
      <c r="F1943" s="465"/>
    </row>
    <row r="1944" spans="4:6" s="463" customFormat="1" hidden="1" x14ac:dyDescent="0.45">
      <c r="D1944" s="464"/>
      <c r="E1944" s="464"/>
      <c r="F1944" s="465"/>
    </row>
    <row r="1945" spans="4:6" s="463" customFormat="1" hidden="1" x14ac:dyDescent="0.45">
      <c r="D1945" s="464"/>
      <c r="E1945" s="464"/>
      <c r="F1945" s="465"/>
    </row>
    <row r="1946" spans="4:6" s="463" customFormat="1" hidden="1" x14ac:dyDescent="0.45">
      <c r="D1946" s="464"/>
      <c r="E1946" s="464"/>
      <c r="F1946" s="465"/>
    </row>
    <row r="1947" spans="4:6" s="463" customFormat="1" hidden="1" x14ac:dyDescent="0.45">
      <c r="D1947" s="464"/>
      <c r="E1947" s="464"/>
      <c r="F1947" s="465"/>
    </row>
    <row r="1948" spans="4:6" s="463" customFormat="1" hidden="1" x14ac:dyDescent="0.45">
      <c r="D1948" s="464"/>
      <c r="E1948" s="464"/>
      <c r="F1948" s="465"/>
    </row>
    <row r="1949" spans="4:6" s="463" customFormat="1" hidden="1" x14ac:dyDescent="0.45">
      <c r="D1949" s="464"/>
      <c r="E1949" s="464"/>
      <c r="F1949" s="465"/>
    </row>
    <row r="1950" spans="4:6" s="463" customFormat="1" hidden="1" x14ac:dyDescent="0.45">
      <c r="D1950" s="464"/>
      <c r="E1950" s="464"/>
      <c r="F1950" s="465"/>
    </row>
    <row r="1951" spans="4:6" s="463" customFormat="1" hidden="1" x14ac:dyDescent="0.45">
      <c r="D1951" s="464"/>
      <c r="E1951" s="464"/>
      <c r="F1951" s="465"/>
    </row>
    <row r="1952" spans="4:6" s="463" customFormat="1" hidden="1" x14ac:dyDescent="0.45">
      <c r="D1952" s="464"/>
      <c r="E1952" s="464"/>
      <c r="F1952" s="465"/>
    </row>
    <row r="1953" spans="4:6" s="463" customFormat="1" hidden="1" x14ac:dyDescent="0.45">
      <c r="D1953" s="464"/>
      <c r="E1953" s="464"/>
      <c r="F1953" s="465"/>
    </row>
    <row r="1954" spans="4:6" s="463" customFormat="1" hidden="1" x14ac:dyDescent="0.45">
      <c r="D1954" s="464"/>
      <c r="E1954" s="464"/>
      <c r="F1954" s="465"/>
    </row>
    <row r="1955" spans="4:6" s="463" customFormat="1" hidden="1" x14ac:dyDescent="0.45">
      <c r="D1955" s="464"/>
      <c r="E1955" s="464"/>
      <c r="F1955" s="465"/>
    </row>
    <row r="1956" spans="4:6" s="463" customFormat="1" hidden="1" x14ac:dyDescent="0.45">
      <c r="D1956" s="464"/>
      <c r="E1956" s="464"/>
      <c r="F1956" s="465"/>
    </row>
    <row r="1957" spans="4:6" s="463" customFormat="1" hidden="1" x14ac:dyDescent="0.45">
      <c r="D1957" s="464"/>
      <c r="E1957" s="464"/>
      <c r="F1957" s="465"/>
    </row>
    <row r="1958" spans="4:6" s="463" customFormat="1" hidden="1" x14ac:dyDescent="0.45">
      <c r="D1958" s="464"/>
      <c r="E1958" s="464"/>
      <c r="F1958" s="465"/>
    </row>
    <row r="1959" spans="4:6" s="463" customFormat="1" hidden="1" x14ac:dyDescent="0.45">
      <c r="D1959" s="464"/>
      <c r="E1959" s="464"/>
      <c r="F1959" s="465"/>
    </row>
    <row r="1960" spans="4:6" s="463" customFormat="1" hidden="1" x14ac:dyDescent="0.45">
      <c r="D1960" s="464"/>
      <c r="E1960" s="464"/>
      <c r="F1960" s="465"/>
    </row>
    <row r="1961" spans="4:6" s="463" customFormat="1" hidden="1" x14ac:dyDescent="0.45">
      <c r="D1961" s="464"/>
      <c r="E1961" s="464"/>
      <c r="F1961" s="465"/>
    </row>
    <row r="1962" spans="4:6" s="463" customFormat="1" hidden="1" x14ac:dyDescent="0.45">
      <c r="D1962" s="464"/>
      <c r="E1962" s="464"/>
      <c r="F1962" s="465"/>
    </row>
    <row r="1963" spans="4:6" s="463" customFormat="1" hidden="1" x14ac:dyDescent="0.45">
      <c r="D1963" s="464"/>
      <c r="E1963" s="464"/>
      <c r="F1963" s="465"/>
    </row>
    <row r="1964" spans="4:6" s="463" customFormat="1" hidden="1" x14ac:dyDescent="0.45">
      <c r="D1964" s="464"/>
      <c r="E1964" s="464"/>
      <c r="F1964" s="465"/>
    </row>
    <row r="1965" spans="4:6" s="463" customFormat="1" hidden="1" x14ac:dyDescent="0.45">
      <c r="D1965" s="464"/>
      <c r="E1965" s="464"/>
      <c r="F1965" s="465"/>
    </row>
    <row r="1966" spans="4:6" s="463" customFormat="1" hidden="1" x14ac:dyDescent="0.45">
      <c r="D1966" s="464"/>
      <c r="E1966" s="464"/>
      <c r="F1966" s="465"/>
    </row>
    <row r="1967" spans="4:6" s="463" customFormat="1" hidden="1" x14ac:dyDescent="0.45">
      <c r="D1967" s="464"/>
      <c r="E1967" s="464"/>
      <c r="F1967" s="465"/>
    </row>
    <row r="1968" spans="4:6" s="463" customFormat="1" hidden="1" x14ac:dyDescent="0.45">
      <c r="D1968" s="464"/>
      <c r="E1968" s="464"/>
      <c r="F1968" s="465"/>
    </row>
    <row r="1969" spans="4:6" s="463" customFormat="1" hidden="1" x14ac:dyDescent="0.45">
      <c r="D1969" s="464"/>
      <c r="E1969" s="464"/>
      <c r="F1969" s="465"/>
    </row>
    <row r="1970" spans="4:6" s="463" customFormat="1" hidden="1" x14ac:dyDescent="0.45">
      <c r="D1970" s="464"/>
      <c r="E1970" s="464"/>
      <c r="F1970" s="465"/>
    </row>
    <row r="1971" spans="4:6" s="463" customFormat="1" hidden="1" x14ac:dyDescent="0.45">
      <c r="D1971" s="464"/>
      <c r="E1971" s="464"/>
      <c r="F1971" s="465"/>
    </row>
    <row r="1972" spans="4:6" s="463" customFormat="1" hidden="1" x14ac:dyDescent="0.45">
      <c r="D1972" s="464"/>
      <c r="E1972" s="464"/>
      <c r="F1972" s="465"/>
    </row>
    <row r="1973" spans="4:6" s="463" customFormat="1" hidden="1" x14ac:dyDescent="0.45">
      <c r="D1973" s="464"/>
      <c r="E1973" s="464"/>
      <c r="F1973" s="465"/>
    </row>
    <row r="1974" spans="4:6" s="463" customFormat="1" hidden="1" x14ac:dyDescent="0.45">
      <c r="D1974" s="464"/>
      <c r="E1974" s="464"/>
      <c r="F1974" s="465"/>
    </row>
    <row r="1975" spans="4:6" s="463" customFormat="1" hidden="1" x14ac:dyDescent="0.45">
      <c r="D1975" s="464"/>
      <c r="E1975" s="464"/>
      <c r="F1975" s="465"/>
    </row>
    <row r="1976" spans="4:6" s="463" customFormat="1" hidden="1" x14ac:dyDescent="0.45">
      <c r="D1976" s="464"/>
      <c r="E1976" s="464"/>
      <c r="F1976" s="465"/>
    </row>
    <row r="1977" spans="4:6" s="463" customFormat="1" hidden="1" x14ac:dyDescent="0.45">
      <c r="D1977" s="464"/>
      <c r="E1977" s="464"/>
      <c r="F1977" s="465"/>
    </row>
    <row r="1978" spans="4:6" s="463" customFormat="1" hidden="1" x14ac:dyDescent="0.45">
      <c r="D1978" s="464"/>
      <c r="E1978" s="464"/>
      <c r="F1978" s="465"/>
    </row>
    <row r="1979" spans="4:6" s="463" customFormat="1" hidden="1" x14ac:dyDescent="0.45">
      <c r="D1979" s="464"/>
      <c r="E1979" s="464"/>
      <c r="F1979" s="465"/>
    </row>
    <row r="1980" spans="4:6" s="463" customFormat="1" hidden="1" x14ac:dyDescent="0.45">
      <c r="D1980" s="464"/>
      <c r="E1980" s="464"/>
      <c r="F1980" s="465"/>
    </row>
    <row r="1981" spans="4:6" s="463" customFormat="1" hidden="1" x14ac:dyDescent="0.45">
      <c r="D1981" s="464"/>
      <c r="E1981" s="464"/>
      <c r="F1981" s="465"/>
    </row>
    <row r="1982" spans="4:6" s="463" customFormat="1" hidden="1" x14ac:dyDescent="0.45">
      <c r="D1982" s="464"/>
      <c r="E1982" s="464"/>
      <c r="F1982" s="465"/>
    </row>
    <row r="1983" spans="4:6" s="463" customFormat="1" hidden="1" x14ac:dyDescent="0.45">
      <c r="D1983" s="464"/>
      <c r="E1983" s="464"/>
      <c r="F1983" s="465"/>
    </row>
    <row r="1984" spans="4:6" s="463" customFormat="1" hidden="1" x14ac:dyDescent="0.45">
      <c r="D1984" s="464"/>
      <c r="E1984" s="464"/>
      <c r="F1984" s="465"/>
    </row>
    <row r="1985" spans="4:6" s="463" customFormat="1" hidden="1" x14ac:dyDescent="0.45">
      <c r="D1985" s="464"/>
      <c r="E1985" s="464"/>
      <c r="F1985" s="465"/>
    </row>
    <row r="1986" spans="4:6" s="463" customFormat="1" hidden="1" x14ac:dyDescent="0.45">
      <c r="D1986" s="464"/>
      <c r="E1986" s="464"/>
      <c r="F1986" s="465"/>
    </row>
    <row r="1987" spans="4:6" s="463" customFormat="1" hidden="1" x14ac:dyDescent="0.45">
      <c r="D1987" s="464"/>
      <c r="E1987" s="464"/>
      <c r="F1987" s="465"/>
    </row>
    <row r="1988" spans="4:6" s="463" customFormat="1" hidden="1" x14ac:dyDescent="0.45">
      <c r="D1988" s="464"/>
      <c r="E1988" s="464"/>
      <c r="F1988" s="465"/>
    </row>
    <row r="1989" spans="4:6" s="463" customFormat="1" hidden="1" x14ac:dyDescent="0.45">
      <c r="D1989" s="464"/>
      <c r="E1989" s="464"/>
      <c r="F1989" s="465"/>
    </row>
    <row r="1990" spans="4:6" s="463" customFormat="1" hidden="1" x14ac:dyDescent="0.45">
      <c r="D1990" s="464"/>
      <c r="E1990" s="464"/>
      <c r="F1990" s="465"/>
    </row>
    <row r="1991" spans="4:6" s="463" customFormat="1" hidden="1" x14ac:dyDescent="0.45">
      <c r="D1991" s="464"/>
      <c r="E1991" s="464"/>
      <c r="F1991" s="465"/>
    </row>
    <row r="1992" spans="4:6" s="463" customFormat="1" hidden="1" x14ac:dyDescent="0.45">
      <c r="D1992" s="464"/>
      <c r="E1992" s="464"/>
      <c r="F1992" s="465"/>
    </row>
    <row r="1993" spans="4:6" s="463" customFormat="1" hidden="1" x14ac:dyDescent="0.45">
      <c r="D1993" s="464"/>
      <c r="E1993" s="464"/>
      <c r="F1993" s="465"/>
    </row>
    <row r="1994" spans="4:6" s="463" customFormat="1" hidden="1" x14ac:dyDescent="0.45">
      <c r="D1994" s="464"/>
      <c r="E1994" s="464"/>
      <c r="F1994" s="465"/>
    </row>
    <row r="1995" spans="4:6" s="463" customFormat="1" hidden="1" x14ac:dyDescent="0.45">
      <c r="D1995" s="464"/>
      <c r="E1995" s="464"/>
      <c r="F1995" s="465"/>
    </row>
    <row r="1996" spans="4:6" s="463" customFormat="1" hidden="1" x14ac:dyDescent="0.45">
      <c r="D1996" s="464"/>
      <c r="E1996" s="464"/>
      <c r="F1996" s="465"/>
    </row>
    <row r="1997" spans="4:6" s="463" customFormat="1" hidden="1" x14ac:dyDescent="0.45">
      <c r="D1997" s="464"/>
      <c r="E1997" s="464"/>
      <c r="F1997" s="465"/>
    </row>
    <row r="1998" spans="4:6" s="463" customFormat="1" hidden="1" x14ac:dyDescent="0.45">
      <c r="D1998" s="464"/>
      <c r="E1998" s="464"/>
      <c r="F1998" s="465"/>
    </row>
    <row r="1999" spans="4:6" s="463" customFormat="1" hidden="1" x14ac:dyDescent="0.45">
      <c r="D1999" s="464"/>
      <c r="E1999" s="464"/>
      <c r="F1999" s="465"/>
    </row>
    <row r="2000" spans="4:6" s="463" customFormat="1" hidden="1" x14ac:dyDescent="0.45">
      <c r="D2000" s="464"/>
      <c r="E2000" s="464"/>
      <c r="F2000" s="465"/>
    </row>
    <row r="2001" spans="4:6" s="463" customFormat="1" hidden="1" x14ac:dyDescent="0.45">
      <c r="D2001" s="464"/>
      <c r="E2001" s="464"/>
      <c r="F2001" s="465"/>
    </row>
    <row r="2002" spans="4:6" s="463" customFormat="1" hidden="1" x14ac:dyDescent="0.45">
      <c r="D2002" s="464"/>
      <c r="E2002" s="464"/>
      <c r="F2002" s="465"/>
    </row>
    <row r="2003" spans="4:6" s="463" customFormat="1" hidden="1" x14ac:dyDescent="0.45">
      <c r="D2003" s="464"/>
      <c r="E2003" s="464"/>
      <c r="F2003" s="465"/>
    </row>
    <row r="2004" spans="4:6" s="463" customFormat="1" hidden="1" x14ac:dyDescent="0.45">
      <c r="D2004" s="464"/>
      <c r="E2004" s="464"/>
      <c r="F2004" s="465"/>
    </row>
    <row r="2005" spans="4:6" s="463" customFormat="1" hidden="1" x14ac:dyDescent="0.45">
      <c r="D2005" s="464"/>
      <c r="E2005" s="464"/>
      <c r="F2005" s="465"/>
    </row>
    <row r="2006" spans="4:6" s="463" customFormat="1" hidden="1" x14ac:dyDescent="0.45">
      <c r="D2006" s="464"/>
      <c r="E2006" s="464"/>
      <c r="F2006" s="465"/>
    </row>
    <row r="2007" spans="4:6" s="463" customFormat="1" hidden="1" x14ac:dyDescent="0.45">
      <c r="D2007" s="464"/>
      <c r="E2007" s="464"/>
      <c r="F2007" s="465"/>
    </row>
    <row r="2008" spans="4:6" s="463" customFormat="1" hidden="1" x14ac:dyDescent="0.45">
      <c r="D2008" s="464"/>
      <c r="E2008" s="464"/>
      <c r="F2008" s="465"/>
    </row>
    <row r="2009" spans="4:6" s="463" customFormat="1" hidden="1" x14ac:dyDescent="0.45">
      <c r="D2009" s="464"/>
      <c r="E2009" s="464"/>
      <c r="F2009" s="465"/>
    </row>
    <row r="2010" spans="4:6" s="463" customFormat="1" hidden="1" x14ac:dyDescent="0.45">
      <c r="D2010" s="464"/>
      <c r="E2010" s="464"/>
      <c r="F2010" s="465"/>
    </row>
    <row r="2011" spans="4:6" s="463" customFormat="1" hidden="1" x14ac:dyDescent="0.45">
      <c r="D2011" s="464"/>
      <c r="E2011" s="464"/>
      <c r="F2011" s="465"/>
    </row>
    <row r="2012" spans="4:6" s="463" customFormat="1" hidden="1" x14ac:dyDescent="0.45">
      <c r="D2012" s="464"/>
      <c r="E2012" s="464"/>
      <c r="F2012" s="465"/>
    </row>
    <row r="2013" spans="4:6" s="463" customFormat="1" hidden="1" x14ac:dyDescent="0.45">
      <c r="D2013" s="464"/>
      <c r="E2013" s="464"/>
      <c r="F2013" s="465"/>
    </row>
    <row r="2014" spans="4:6" s="463" customFormat="1" hidden="1" x14ac:dyDescent="0.45">
      <c r="D2014" s="464"/>
      <c r="E2014" s="464"/>
      <c r="F2014" s="465"/>
    </row>
    <row r="2015" spans="4:6" s="463" customFormat="1" hidden="1" x14ac:dyDescent="0.45">
      <c r="D2015" s="464"/>
      <c r="E2015" s="464"/>
      <c r="F2015" s="465"/>
    </row>
    <row r="2016" spans="4:6" s="463" customFormat="1" hidden="1" x14ac:dyDescent="0.45">
      <c r="D2016" s="464"/>
      <c r="E2016" s="464"/>
      <c r="F2016" s="465"/>
    </row>
    <row r="2017" spans="4:6" s="463" customFormat="1" hidden="1" x14ac:dyDescent="0.45">
      <c r="D2017" s="464"/>
      <c r="E2017" s="464"/>
      <c r="F2017" s="465"/>
    </row>
    <row r="2018" spans="4:6" s="463" customFormat="1" hidden="1" x14ac:dyDescent="0.45">
      <c r="D2018" s="464"/>
      <c r="E2018" s="464"/>
      <c r="F2018" s="465"/>
    </row>
    <row r="2019" spans="4:6" s="463" customFormat="1" hidden="1" x14ac:dyDescent="0.45">
      <c r="D2019" s="464"/>
      <c r="E2019" s="464"/>
      <c r="F2019" s="465"/>
    </row>
    <row r="2020" spans="4:6" s="463" customFormat="1" hidden="1" x14ac:dyDescent="0.45">
      <c r="D2020" s="464"/>
      <c r="E2020" s="464"/>
      <c r="F2020" s="465"/>
    </row>
    <row r="2021" spans="4:6" s="463" customFormat="1" hidden="1" x14ac:dyDescent="0.45">
      <c r="D2021" s="464"/>
      <c r="E2021" s="464"/>
      <c r="F2021" s="465"/>
    </row>
    <row r="2022" spans="4:6" s="463" customFormat="1" hidden="1" x14ac:dyDescent="0.45">
      <c r="D2022" s="464"/>
      <c r="E2022" s="464"/>
      <c r="F2022" s="465"/>
    </row>
    <row r="2023" spans="4:6" s="463" customFormat="1" hidden="1" x14ac:dyDescent="0.45">
      <c r="D2023" s="464"/>
      <c r="E2023" s="464"/>
      <c r="F2023" s="465"/>
    </row>
    <row r="2024" spans="4:6" s="463" customFormat="1" hidden="1" x14ac:dyDescent="0.45">
      <c r="D2024" s="464"/>
      <c r="E2024" s="464"/>
      <c r="F2024" s="465"/>
    </row>
    <row r="2025" spans="4:6" s="463" customFormat="1" hidden="1" x14ac:dyDescent="0.45">
      <c r="D2025" s="464"/>
      <c r="E2025" s="464"/>
      <c r="F2025" s="465"/>
    </row>
    <row r="2026" spans="4:6" s="463" customFormat="1" hidden="1" x14ac:dyDescent="0.45">
      <c r="D2026" s="464"/>
      <c r="E2026" s="464"/>
      <c r="F2026" s="465"/>
    </row>
    <row r="2027" spans="4:6" s="463" customFormat="1" hidden="1" x14ac:dyDescent="0.45">
      <c r="D2027" s="464"/>
      <c r="E2027" s="464"/>
      <c r="F2027" s="465"/>
    </row>
    <row r="2028" spans="4:6" s="463" customFormat="1" hidden="1" x14ac:dyDescent="0.45">
      <c r="D2028" s="464"/>
      <c r="E2028" s="464"/>
      <c r="F2028" s="465"/>
    </row>
    <row r="2029" spans="4:6" s="463" customFormat="1" hidden="1" x14ac:dyDescent="0.45">
      <c r="D2029" s="464"/>
      <c r="E2029" s="464"/>
      <c r="F2029" s="465"/>
    </row>
    <row r="2030" spans="4:6" s="463" customFormat="1" hidden="1" x14ac:dyDescent="0.45">
      <c r="D2030" s="464"/>
      <c r="E2030" s="464"/>
      <c r="F2030" s="465"/>
    </row>
    <row r="2031" spans="4:6" s="463" customFormat="1" hidden="1" x14ac:dyDescent="0.45">
      <c r="D2031" s="464"/>
      <c r="E2031" s="464"/>
      <c r="F2031" s="465"/>
    </row>
    <row r="2032" spans="4:6" s="463" customFormat="1" hidden="1" x14ac:dyDescent="0.45">
      <c r="D2032" s="464"/>
      <c r="E2032" s="464"/>
      <c r="F2032" s="465"/>
    </row>
    <row r="2033" spans="4:6" s="463" customFormat="1" hidden="1" x14ac:dyDescent="0.45">
      <c r="D2033" s="464"/>
      <c r="E2033" s="464"/>
      <c r="F2033" s="465"/>
    </row>
    <row r="2034" spans="4:6" s="463" customFormat="1" hidden="1" x14ac:dyDescent="0.45">
      <c r="D2034" s="464"/>
      <c r="E2034" s="464"/>
      <c r="F2034" s="465"/>
    </row>
    <row r="2035" spans="4:6" s="463" customFormat="1" hidden="1" x14ac:dyDescent="0.45">
      <c r="D2035" s="464"/>
      <c r="E2035" s="464"/>
      <c r="F2035" s="465"/>
    </row>
    <row r="2036" spans="4:6" s="463" customFormat="1" hidden="1" x14ac:dyDescent="0.45">
      <c r="D2036" s="464"/>
      <c r="E2036" s="464"/>
      <c r="F2036" s="465"/>
    </row>
    <row r="2037" spans="4:6" s="463" customFormat="1" hidden="1" x14ac:dyDescent="0.45">
      <c r="D2037" s="464"/>
      <c r="E2037" s="464"/>
      <c r="F2037" s="465"/>
    </row>
    <row r="2038" spans="4:6" s="463" customFormat="1" hidden="1" x14ac:dyDescent="0.45">
      <c r="D2038" s="464"/>
      <c r="E2038" s="464"/>
      <c r="F2038" s="465"/>
    </row>
    <row r="2039" spans="4:6" s="463" customFormat="1" hidden="1" x14ac:dyDescent="0.45">
      <c r="D2039" s="464"/>
      <c r="E2039" s="464"/>
      <c r="F2039" s="465"/>
    </row>
    <row r="2040" spans="4:6" s="463" customFormat="1" hidden="1" x14ac:dyDescent="0.45">
      <c r="D2040" s="464"/>
      <c r="E2040" s="464"/>
      <c r="F2040" s="465"/>
    </row>
    <row r="2041" spans="4:6" s="463" customFormat="1" hidden="1" x14ac:dyDescent="0.45">
      <c r="D2041" s="464"/>
      <c r="E2041" s="464"/>
      <c r="F2041" s="465"/>
    </row>
    <row r="2042" spans="4:6" s="463" customFormat="1" hidden="1" x14ac:dyDescent="0.45">
      <c r="D2042" s="464"/>
      <c r="E2042" s="464"/>
      <c r="F2042" s="465"/>
    </row>
    <row r="2043" spans="4:6" s="463" customFormat="1" hidden="1" x14ac:dyDescent="0.45">
      <c r="D2043" s="464"/>
      <c r="E2043" s="464"/>
      <c r="F2043" s="465"/>
    </row>
    <row r="2044" spans="4:6" s="463" customFormat="1" hidden="1" x14ac:dyDescent="0.45">
      <c r="D2044" s="464"/>
      <c r="E2044" s="464"/>
      <c r="F2044" s="465"/>
    </row>
    <row r="2045" spans="4:6" s="463" customFormat="1" hidden="1" x14ac:dyDescent="0.45">
      <c r="D2045" s="464"/>
      <c r="E2045" s="464"/>
      <c r="F2045" s="465"/>
    </row>
    <row r="2046" spans="4:6" s="463" customFormat="1" hidden="1" x14ac:dyDescent="0.45">
      <c r="D2046" s="464"/>
      <c r="E2046" s="464"/>
      <c r="F2046" s="465"/>
    </row>
    <row r="2047" spans="4:6" s="463" customFormat="1" hidden="1" x14ac:dyDescent="0.45">
      <c r="D2047" s="464"/>
      <c r="E2047" s="464"/>
      <c r="F2047" s="465"/>
    </row>
    <row r="2048" spans="4:6" s="463" customFormat="1" hidden="1" x14ac:dyDescent="0.45">
      <c r="D2048" s="464"/>
      <c r="E2048" s="464"/>
      <c r="F2048" s="465"/>
    </row>
    <row r="2049" spans="4:6" s="463" customFormat="1" hidden="1" x14ac:dyDescent="0.45">
      <c r="D2049" s="464"/>
      <c r="E2049" s="464"/>
      <c r="F2049" s="465"/>
    </row>
    <row r="2050" spans="4:6" s="463" customFormat="1" hidden="1" x14ac:dyDescent="0.45">
      <c r="D2050" s="464"/>
      <c r="E2050" s="464"/>
      <c r="F2050" s="465"/>
    </row>
    <row r="2051" spans="4:6" s="463" customFormat="1" hidden="1" x14ac:dyDescent="0.45">
      <c r="D2051" s="464"/>
      <c r="E2051" s="464"/>
      <c r="F2051" s="465"/>
    </row>
    <row r="2052" spans="4:6" s="463" customFormat="1" hidden="1" x14ac:dyDescent="0.45">
      <c r="D2052" s="464"/>
      <c r="E2052" s="464"/>
      <c r="F2052" s="465"/>
    </row>
    <row r="2053" spans="4:6" s="463" customFormat="1" hidden="1" x14ac:dyDescent="0.45">
      <c r="D2053" s="464"/>
      <c r="E2053" s="464"/>
      <c r="F2053" s="465"/>
    </row>
    <row r="2054" spans="4:6" s="463" customFormat="1" hidden="1" x14ac:dyDescent="0.45">
      <c r="D2054" s="464"/>
      <c r="E2054" s="464"/>
      <c r="F2054" s="465"/>
    </row>
    <row r="2055" spans="4:6" s="463" customFormat="1" hidden="1" x14ac:dyDescent="0.45">
      <c r="D2055" s="464"/>
      <c r="E2055" s="464"/>
      <c r="F2055" s="465"/>
    </row>
    <row r="2056" spans="4:6" s="463" customFormat="1" hidden="1" x14ac:dyDescent="0.45">
      <c r="D2056" s="464"/>
      <c r="E2056" s="464"/>
      <c r="F2056" s="465"/>
    </row>
    <row r="2057" spans="4:6" s="463" customFormat="1" hidden="1" x14ac:dyDescent="0.45">
      <c r="D2057" s="464"/>
      <c r="E2057" s="464"/>
      <c r="F2057" s="465"/>
    </row>
    <row r="2058" spans="4:6" s="463" customFormat="1" hidden="1" x14ac:dyDescent="0.45">
      <c r="D2058" s="464"/>
      <c r="E2058" s="464"/>
      <c r="F2058" s="465"/>
    </row>
    <row r="2059" spans="4:6" s="463" customFormat="1" hidden="1" x14ac:dyDescent="0.45">
      <c r="D2059" s="464"/>
      <c r="E2059" s="464"/>
      <c r="F2059" s="465"/>
    </row>
    <row r="2060" spans="4:6" s="463" customFormat="1" hidden="1" x14ac:dyDescent="0.45">
      <c r="D2060" s="464"/>
      <c r="E2060" s="464"/>
      <c r="F2060" s="465"/>
    </row>
    <row r="2061" spans="4:6" s="463" customFormat="1" hidden="1" x14ac:dyDescent="0.45">
      <c r="D2061" s="464"/>
      <c r="E2061" s="464"/>
      <c r="F2061" s="465"/>
    </row>
    <row r="2062" spans="4:6" s="463" customFormat="1" hidden="1" x14ac:dyDescent="0.45">
      <c r="D2062" s="464"/>
      <c r="E2062" s="464"/>
      <c r="F2062" s="465"/>
    </row>
    <row r="2063" spans="4:6" s="463" customFormat="1" hidden="1" x14ac:dyDescent="0.45">
      <c r="D2063" s="464"/>
      <c r="E2063" s="464"/>
      <c r="F2063" s="465"/>
    </row>
    <row r="2064" spans="4:6" s="463" customFormat="1" hidden="1" x14ac:dyDescent="0.45">
      <c r="D2064" s="464"/>
      <c r="E2064" s="464"/>
      <c r="F2064" s="465"/>
    </row>
    <row r="2065" spans="4:6" s="463" customFormat="1" hidden="1" x14ac:dyDescent="0.45">
      <c r="D2065" s="464"/>
      <c r="E2065" s="464"/>
      <c r="F2065" s="465"/>
    </row>
    <row r="2066" spans="4:6" s="463" customFormat="1" hidden="1" x14ac:dyDescent="0.45">
      <c r="D2066" s="464"/>
      <c r="E2066" s="464"/>
      <c r="F2066" s="465"/>
    </row>
    <row r="2067" spans="4:6" s="463" customFormat="1" hidden="1" x14ac:dyDescent="0.45">
      <c r="D2067" s="464"/>
      <c r="E2067" s="464"/>
      <c r="F2067" s="465"/>
    </row>
    <row r="2068" spans="4:6" s="463" customFormat="1" hidden="1" x14ac:dyDescent="0.45">
      <c r="D2068" s="464"/>
      <c r="E2068" s="464"/>
      <c r="F2068" s="465"/>
    </row>
    <row r="2069" spans="4:6" s="463" customFormat="1" hidden="1" x14ac:dyDescent="0.45">
      <c r="D2069" s="464"/>
      <c r="E2069" s="464"/>
      <c r="F2069" s="465"/>
    </row>
    <row r="2070" spans="4:6" s="463" customFormat="1" hidden="1" x14ac:dyDescent="0.45">
      <c r="D2070" s="464"/>
      <c r="E2070" s="464"/>
      <c r="F2070" s="465"/>
    </row>
    <row r="2071" spans="4:6" s="463" customFormat="1" hidden="1" x14ac:dyDescent="0.45">
      <c r="D2071" s="464"/>
      <c r="E2071" s="464"/>
      <c r="F2071" s="465"/>
    </row>
    <row r="2072" spans="4:6" s="463" customFormat="1" hidden="1" x14ac:dyDescent="0.45">
      <c r="D2072" s="464"/>
      <c r="E2072" s="464"/>
      <c r="F2072" s="465"/>
    </row>
    <row r="2073" spans="4:6" s="463" customFormat="1" hidden="1" x14ac:dyDescent="0.45">
      <c r="D2073" s="464"/>
      <c r="E2073" s="464"/>
      <c r="F2073" s="465"/>
    </row>
    <row r="2074" spans="4:6" s="463" customFormat="1" hidden="1" x14ac:dyDescent="0.45">
      <c r="D2074" s="464"/>
      <c r="E2074" s="464"/>
      <c r="F2074" s="465"/>
    </row>
    <row r="2075" spans="4:6" s="463" customFormat="1" hidden="1" x14ac:dyDescent="0.45">
      <c r="D2075" s="464"/>
      <c r="E2075" s="464"/>
      <c r="F2075" s="465"/>
    </row>
    <row r="2076" spans="4:6" s="463" customFormat="1" hidden="1" x14ac:dyDescent="0.45">
      <c r="D2076" s="464"/>
      <c r="E2076" s="464"/>
      <c r="F2076" s="465"/>
    </row>
    <row r="2077" spans="4:6" s="463" customFormat="1" hidden="1" x14ac:dyDescent="0.45">
      <c r="D2077" s="464"/>
      <c r="E2077" s="464"/>
      <c r="F2077" s="465"/>
    </row>
    <row r="2078" spans="4:6" s="463" customFormat="1" hidden="1" x14ac:dyDescent="0.45">
      <c r="D2078" s="464"/>
      <c r="E2078" s="464"/>
      <c r="F2078" s="465"/>
    </row>
    <row r="2079" spans="4:6" s="463" customFormat="1" hidden="1" x14ac:dyDescent="0.45">
      <c r="D2079" s="464"/>
      <c r="E2079" s="464"/>
      <c r="F2079" s="465"/>
    </row>
    <row r="2080" spans="4:6" s="463" customFormat="1" hidden="1" x14ac:dyDescent="0.45">
      <c r="D2080" s="464"/>
      <c r="E2080" s="464"/>
      <c r="F2080" s="465"/>
    </row>
    <row r="2081" spans="4:6" s="463" customFormat="1" hidden="1" x14ac:dyDescent="0.45">
      <c r="D2081" s="464"/>
      <c r="E2081" s="464"/>
      <c r="F2081" s="465"/>
    </row>
    <row r="2082" spans="4:6" s="463" customFormat="1" hidden="1" x14ac:dyDescent="0.45">
      <c r="D2082" s="464"/>
      <c r="E2082" s="464"/>
      <c r="F2082" s="465"/>
    </row>
    <row r="2083" spans="4:6" s="463" customFormat="1" hidden="1" x14ac:dyDescent="0.45">
      <c r="D2083" s="464"/>
      <c r="E2083" s="464"/>
      <c r="F2083" s="465"/>
    </row>
    <row r="2084" spans="4:6" s="463" customFormat="1" hidden="1" x14ac:dyDescent="0.45">
      <c r="D2084" s="464"/>
      <c r="E2084" s="464"/>
      <c r="F2084" s="465"/>
    </row>
    <row r="2085" spans="4:6" s="463" customFormat="1" hidden="1" x14ac:dyDescent="0.45">
      <c r="D2085" s="464"/>
      <c r="E2085" s="464"/>
      <c r="F2085" s="465"/>
    </row>
    <row r="2086" spans="4:6" s="463" customFormat="1" hidden="1" x14ac:dyDescent="0.45">
      <c r="D2086" s="464"/>
      <c r="E2086" s="464"/>
      <c r="F2086" s="465"/>
    </row>
    <row r="2087" spans="4:6" s="463" customFormat="1" hidden="1" x14ac:dyDescent="0.45">
      <c r="D2087" s="464"/>
      <c r="E2087" s="464"/>
      <c r="F2087" s="465"/>
    </row>
    <row r="2088" spans="4:6" s="463" customFormat="1" hidden="1" x14ac:dyDescent="0.45">
      <c r="D2088" s="464"/>
      <c r="E2088" s="464"/>
      <c r="F2088" s="465"/>
    </row>
    <row r="2089" spans="4:6" s="463" customFormat="1" hidden="1" x14ac:dyDescent="0.45">
      <c r="D2089" s="464"/>
      <c r="E2089" s="464"/>
      <c r="F2089" s="465"/>
    </row>
    <row r="2090" spans="4:6" s="463" customFormat="1" hidden="1" x14ac:dyDescent="0.45">
      <c r="D2090" s="464"/>
      <c r="E2090" s="464"/>
      <c r="F2090" s="465"/>
    </row>
    <row r="2091" spans="4:6" s="463" customFormat="1" hidden="1" x14ac:dyDescent="0.45">
      <c r="D2091" s="464"/>
      <c r="E2091" s="464"/>
      <c r="F2091" s="465"/>
    </row>
    <row r="2092" spans="4:6" s="463" customFormat="1" hidden="1" x14ac:dyDescent="0.45">
      <c r="D2092" s="464"/>
      <c r="E2092" s="464"/>
      <c r="F2092" s="465"/>
    </row>
    <row r="2093" spans="4:6" s="463" customFormat="1" hidden="1" x14ac:dyDescent="0.45">
      <c r="D2093" s="464"/>
      <c r="E2093" s="464"/>
      <c r="F2093" s="465"/>
    </row>
    <row r="2094" spans="4:6" s="463" customFormat="1" hidden="1" x14ac:dyDescent="0.45">
      <c r="D2094" s="464"/>
      <c r="E2094" s="464"/>
      <c r="F2094" s="465"/>
    </row>
    <row r="2095" spans="4:6" s="463" customFormat="1" hidden="1" x14ac:dyDescent="0.45">
      <c r="D2095" s="464"/>
      <c r="E2095" s="464"/>
      <c r="F2095" s="465"/>
    </row>
    <row r="2096" spans="4:6" s="463" customFormat="1" hidden="1" x14ac:dyDescent="0.45">
      <c r="D2096" s="464"/>
      <c r="E2096" s="464"/>
      <c r="F2096" s="465"/>
    </row>
    <row r="2097" spans="4:6" s="463" customFormat="1" hidden="1" x14ac:dyDescent="0.45">
      <c r="D2097" s="464"/>
      <c r="E2097" s="464"/>
      <c r="F2097" s="465"/>
    </row>
    <row r="2098" spans="4:6" s="463" customFormat="1" hidden="1" x14ac:dyDescent="0.45">
      <c r="D2098" s="464"/>
      <c r="E2098" s="464"/>
      <c r="F2098" s="465"/>
    </row>
    <row r="2099" spans="4:6" s="463" customFormat="1" hidden="1" x14ac:dyDescent="0.45">
      <c r="D2099" s="464"/>
      <c r="E2099" s="464"/>
      <c r="F2099" s="465"/>
    </row>
    <row r="2100" spans="4:6" s="463" customFormat="1" hidden="1" x14ac:dyDescent="0.45">
      <c r="D2100" s="464"/>
      <c r="E2100" s="464"/>
      <c r="F2100" s="465"/>
    </row>
    <row r="2101" spans="4:6" s="463" customFormat="1" hidden="1" x14ac:dyDescent="0.45">
      <c r="D2101" s="464"/>
      <c r="E2101" s="464"/>
      <c r="F2101" s="465"/>
    </row>
    <row r="2102" spans="4:6" s="463" customFormat="1" hidden="1" x14ac:dyDescent="0.45">
      <c r="D2102" s="464"/>
      <c r="E2102" s="464"/>
      <c r="F2102" s="465"/>
    </row>
    <row r="2103" spans="4:6" s="463" customFormat="1" hidden="1" x14ac:dyDescent="0.45">
      <c r="D2103" s="464"/>
      <c r="E2103" s="464"/>
      <c r="F2103" s="465"/>
    </row>
    <row r="2104" spans="4:6" s="463" customFormat="1" hidden="1" x14ac:dyDescent="0.45">
      <c r="D2104" s="464"/>
      <c r="E2104" s="464"/>
      <c r="F2104" s="465"/>
    </row>
    <row r="2105" spans="4:6" s="463" customFormat="1" hidden="1" x14ac:dyDescent="0.45">
      <c r="D2105" s="464"/>
      <c r="E2105" s="464"/>
      <c r="F2105" s="465"/>
    </row>
    <row r="2106" spans="4:6" s="463" customFormat="1" hidden="1" x14ac:dyDescent="0.45">
      <c r="D2106" s="464"/>
      <c r="E2106" s="464"/>
      <c r="F2106" s="465"/>
    </row>
    <row r="2107" spans="4:6" s="463" customFormat="1" hidden="1" x14ac:dyDescent="0.45">
      <c r="D2107" s="464"/>
      <c r="E2107" s="464"/>
      <c r="F2107" s="465"/>
    </row>
    <row r="2108" spans="4:6" s="463" customFormat="1" hidden="1" x14ac:dyDescent="0.45">
      <c r="D2108" s="464"/>
      <c r="E2108" s="464"/>
      <c r="F2108" s="465"/>
    </row>
    <row r="2109" spans="4:6" s="463" customFormat="1" hidden="1" x14ac:dyDescent="0.45">
      <c r="D2109" s="464"/>
      <c r="E2109" s="464"/>
      <c r="F2109" s="465"/>
    </row>
    <row r="2110" spans="4:6" s="463" customFormat="1" hidden="1" x14ac:dyDescent="0.45">
      <c r="D2110" s="464"/>
      <c r="E2110" s="464"/>
      <c r="F2110" s="465"/>
    </row>
    <row r="2111" spans="4:6" s="463" customFormat="1" hidden="1" x14ac:dyDescent="0.45">
      <c r="D2111" s="464"/>
      <c r="E2111" s="464"/>
      <c r="F2111" s="465"/>
    </row>
    <row r="2112" spans="4:6" s="463" customFormat="1" hidden="1" x14ac:dyDescent="0.45">
      <c r="D2112" s="464"/>
      <c r="E2112" s="464"/>
      <c r="F2112" s="465"/>
    </row>
    <row r="2113" spans="4:6" s="463" customFormat="1" hidden="1" x14ac:dyDescent="0.45">
      <c r="D2113" s="464"/>
      <c r="E2113" s="464"/>
      <c r="F2113" s="465"/>
    </row>
    <row r="2114" spans="4:6" s="463" customFormat="1" hidden="1" x14ac:dyDescent="0.45">
      <c r="D2114" s="464"/>
      <c r="E2114" s="464"/>
      <c r="F2114" s="465"/>
    </row>
    <row r="2115" spans="4:6" s="463" customFormat="1" hidden="1" x14ac:dyDescent="0.45">
      <c r="D2115" s="464"/>
      <c r="E2115" s="464"/>
      <c r="F2115" s="465"/>
    </row>
    <row r="2116" spans="4:6" s="463" customFormat="1" hidden="1" x14ac:dyDescent="0.45">
      <c r="D2116" s="464"/>
      <c r="E2116" s="464"/>
      <c r="F2116" s="465"/>
    </row>
    <row r="2117" spans="4:6" s="463" customFormat="1" hidden="1" x14ac:dyDescent="0.45">
      <c r="D2117" s="464"/>
      <c r="E2117" s="464"/>
      <c r="F2117" s="465"/>
    </row>
    <row r="2118" spans="4:6" s="463" customFormat="1" hidden="1" x14ac:dyDescent="0.45">
      <c r="D2118" s="464"/>
      <c r="E2118" s="464"/>
      <c r="F2118" s="465"/>
    </row>
    <row r="2119" spans="4:6" s="463" customFormat="1" hidden="1" x14ac:dyDescent="0.45">
      <c r="D2119" s="464"/>
      <c r="E2119" s="464"/>
      <c r="F2119" s="465"/>
    </row>
    <row r="2120" spans="4:6" s="463" customFormat="1" hidden="1" x14ac:dyDescent="0.45">
      <c r="D2120" s="464"/>
      <c r="E2120" s="464"/>
      <c r="F2120" s="465"/>
    </row>
    <row r="2121" spans="4:6" s="463" customFormat="1" hidden="1" x14ac:dyDescent="0.45">
      <c r="D2121" s="464"/>
      <c r="E2121" s="464"/>
      <c r="F2121" s="465"/>
    </row>
    <row r="2122" spans="4:6" s="463" customFormat="1" hidden="1" x14ac:dyDescent="0.45">
      <c r="D2122" s="464"/>
      <c r="E2122" s="464"/>
      <c r="F2122" s="465"/>
    </row>
    <row r="2123" spans="4:6" s="463" customFormat="1" hidden="1" x14ac:dyDescent="0.45">
      <c r="D2123" s="464"/>
      <c r="E2123" s="464"/>
      <c r="F2123" s="465"/>
    </row>
    <row r="2124" spans="4:6" s="463" customFormat="1" hidden="1" x14ac:dyDescent="0.45">
      <c r="D2124" s="464"/>
      <c r="E2124" s="464"/>
      <c r="F2124" s="465"/>
    </row>
    <row r="2125" spans="4:6" s="463" customFormat="1" hidden="1" x14ac:dyDescent="0.45">
      <c r="D2125" s="464"/>
      <c r="E2125" s="464"/>
      <c r="F2125" s="465"/>
    </row>
    <row r="2126" spans="4:6" s="463" customFormat="1" hidden="1" x14ac:dyDescent="0.45">
      <c r="D2126" s="464"/>
      <c r="E2126" s="464"/>
      <c r="F2126" s="465"/>
    </row>
    <row r="2127" spans="4:6" s="463" customFormat="1" hidden="1" x14ac:dyDescent="0.45">
      <c r="D2127" s="464"/>
      <c r="E2127" s="464"/>
      <c r="F2127" s="465"/>
    </row>
    <row r="2128" spans="4:6" s="463" customFormat="1" hidden="1" x14ac:dyDescent="0.45">
      <c r="D2128" s="464"/>
      <c r="E2128" s="464"/>
      <c r="F2128" s="465"/>
    </row>
    <row r="2129" spans="4:6" s="463" customFormat="1" hidden="1" x14ac:dyDescent="0.45">
      <c r="D2129" s="464"/>
      <c r="E2129" s="464"/>
      <c r="F2129" s="465"/>
    </row>
    <row r="2130" spans="4:6" s="463" customFormat="1" hidden="1" x14ac:dyDescent="0.45">
      <c r="D2130" s="464"/>
      <c r="E2130" s="464"/>
      <c r="F2130" s="465"/>
    </row>
    <row r="2131" spans="4:6" s="463" customFormat="1" hidden="1" x14ac:dyDescent="0.45">
      <c r="D2131" s="464"/>
      <c r="E2131" s="464"/>
      <c r="F2131" s="465"/>
    </row>
    <row r="2132" spans="4:6" s="463" customFormat="1" hidden="1" x14ac:dyDescent="0.45">
      <c r="D2132" s="464"/>
      <c r="E2132" s="464"/>
      <c r="F2132" s="465"/>
    </row>
    <row r="2133" spans="4:6" s="463" customFormat="1" hidden="1" x14ac:dyDescent="0.45">
      <c r="D2133" s="464"/>
      <c r="E2133" s="464"/>
      <c r="F2133" s="465"/>
    </row>
    <row r="2134" spans="4:6" s="463" customFormat="1" hidden="1" x14ac:dyDescent="0.45">
      <c r="D2134" s="464"/>
      <c r="E2134" s="464"/>
      <c r="F2134" s="465"/>
    </row>
    <row r="2135" spans="4:6" s="463" customFormat="1" hidden="1" x14ac:dyDescent="0.45">
      <c r="D2135" s="464"/>
      <c r="E2135" s="464"/>
      <c r="F2135" s="465"/>
    </row>
    <row r="2136" spans="4:6" s="463" customFormat="1" hidden="1" x14ac:dyDescent="0.45">
      <c r="D2136" s="464"/>
      <c r="E2136" s="464"/>
      <c r="F2136" s="465"/>
    </row>
    <row r="2137" spans="4:6" s="463" customFormat="1" hidden="1" x14ac:dyDescent="0.45">
      <c r="D2137" s="464"/>
      <c r="E2137" s="464"/>
      <c r="F2137" s="465"/>
    </row>
    <row r="2138" spans="4:6" s="463" customFormat="1" hidden="1" x14ac:dyDescent="0.45">
      <c r="D2138" s="464"/>
      <c r="E2138" s="464"/>
      <c r="F2138" s="465"/>
    </row>
    <row r="2139" spans="4:6" s="463" customFormat="1" hidden="1" x14ac:dyDescent="0.45">
      <c r="D2139" s="464"/>
      <c r="E2139" s="464"/>
      <c r="F2139" s="465"/>
    </row>
    <row r="2140" spans="4:6" s="463" customFormat="1" hidden="1" x14ac:dyDescent="0.45">
      <c r="D2140" s="464"/>
      <c r="E2140" s="464"/>
      <c r="F2140" s="465"/>
    </row>
    <row r="2141" spans="4:6" s="463" customFormat="1" hidden="1" x14ac:dyDescent="0.45">
      <c r="D2141" s="464"/>
      <c r="E2141" s="464"/>
      <c r="F2141" s="465"/>
    </row>
    <row r="2142" spans="4:6" s="463" customFormat="1" hidden="1" x14ac:dyDescent="0.45">
      <c r="D2142" s="464"/>
      <c r="E2142" s="464"/>
      <c r="F2142" s="465"/>
    </row>
    <row r="2143" spans="4:6" s="463" customFormat="1" hidden="1" x14ac:dyDescent="0.45">
      <c r="D2143" s="464"/>
      <c r="E2143" s="464"/>
      <c r="F2143" s="465"/>
    </row>
    <row r="2144" spans="4:6" s="463" customFormat="1" hidden="1" x14ac:dyDescent="0.45">
      <c r="D2144" s="464"/>
      <c r="E2144" s="464"/>
      <c r="F2144" s="465"/>
    </row>
    <row r="2145" spans="4:6" s="463" customFormat="1" hidden="1" x14ac:dyDescent="0.45">
      <c r="D2145" s="464"/>
      <c r="E2145" s="464"/>
      <c r="F2145" s="465"/>
    </row>
    <row r="2146" spans="4:6" s="463" customFormat="1" hidden="1" x14ac:dyDescent="0.45">
      <c r="D2146" s="464"/>
      <c r="E2146" s="464"/>
      <c r="F2146" s="465"/>
    </row>
    <row r="2147" spans="4:6" s="463" customFormat="1" hidden="1" x14ac:dyDescent="0.45">
      <c r="D2147" s="464"/>
      <c r="E2147" s="464"/>
      <c r="F2147" s="465"/>
    </row>
    <row r="2148" spans="4:6" s="463" customFormat="1" hidden="1" x14ac:dyDescent="0.45">
      <c r="D2148" s="464"/>
      <c r="E2148" s="464"/>
      <c r="F2148" s="465"/>
    </row>
    <row r="2149" spans="4:6" s="463" customFormat="1" hidden="1" x14ac:dyDescent="0.45">
      <c r="D2149" s="464"/>
      <c r="E2149" s="464"/>
      <c r="F2149" s="465"/>
    </row>
    <row r="2150" spans="4:6" s="463" customFormat="1" hidden="1" x14ac:dyDescent="0.45">
      <c r="D2150" s="464"/>
      <c r="E2150" s="464"/>
      <c r="F2150" s="465"/>
    </row>
    <row r="2151" spans="4:6" s="463" customFormat="1" hidden="1" x14ac:dyDescent="0.45">
      <c r="D2151" s="464"/>
      <c r="E2151" s="464"/>
      <c r="F2151" s="465"/>
    </row>
    <row r="2152" spans="4:6" s="463" customFormat="1" hidden="1" x14ac:dyDescent="0.45">
      <c r="D2152" s="464"/>
      <c r="E2152" s="464"/>
      <c r="F2152" s="465"/>
    </row>
    <row r="2153" spans="4:6" s="463" customFormat="1" hidden="1" x14ac:dyDescent="0.45">
      <c r="D2153" s="464"/>
      <c r="E2153" s="464"/>
      <c r="F2153" s="465"/>
    </row>
    <row r="2154" spans="4:6" s="463" customFormat="1" hidden="1" x14ac:dyDescent="0.45">
      <c r="D2154" s="464"/>
      <c r="E2154" s="464"/>
      <c r="F2154" s="465"/>
    </row>
    <row r="2155" spans="4:6" s="463" customFormat="1" hidden="1" x14ac:dyDescent="0.45">
      <c r="D2155" s="464"/>
      <c r="E2155" s="464"/>
      <c r="F2155" s="465"/>
    </row>
    <row r="2156" spans="4:6" s="463" customFormat="1" hidden="1" x14ac:dyDescent="0.45">
      <c r="D2156" s="464"/>
      <c r="E2156" s="464"/>
      <c r="F2156" s="465"/>
    </row>
    <row r="2157" spans="4:6" s="463" customFormat="1" hidden="1" x14ac:dyDescent="0.45">
      <c r="D2157" s="464"/>
      <c r="E2157" s="464"/>
      <c r="F2157" s="465"/>
    </row>
    <row r="2158" spans="4:6" s="463" customFormat="1" hidden="1" x14ac:dyDescent="0.45">
      <c r="D2158" s="464"/>
      <c r="E2158" s="464"/>
      <c r="F2158" s="465"/>
    </row>
    <row r="2159" spans="4:6" s="463" customFormat="1" hidden="1" x14ac:dyDescent="0.45">
      <c r="D2159" s="464"/>
      <c r="E2159" s="464"/>
      <c r="F2159" s="465"/>
    </row>
    <row r="2160" spans="4:6" s="463" customFormat="1" hidden="1" x14ac:dyDescent="0.45">
      <c r="D2160" s="464"/>
      <c r="E2160" s="464"/>
      <c r="F2160" s="465"/>
    </row>
    <row r="2161" spans="4:6" s="463" customFormat="1" hidden="1" x14ac:dyDescent="0.45">
      <c r="D2161" s="464"/>
      <c r="E2161" s="464"/>
      <c r="F2161" s="465"/>
    </row>
    <row r="2162" spans="4:6" s="463" customFormat="1" hidden="1" x14ac:dyDescent="0.45">
      <c r="D2162" s="464"/>
      <c r="E2162" s="464"/>
      <c r="F2162" s="465"/>
    </row>
    <row r="2163" spans="4:6" s="463" customFormat="1" hidden="1" x14ac:dyDescent="0.45">
      <c r="D2163" s="464"/>
      <c r="E2163" s="464"/>
      <c r="F2163" s="465"/>
    </row>
    <row r="2164" spans="4:6" s="463" customFormat="1" hidden="1" x14ac:dyDescent="0.45">
      <c r="D2164" s="464"/>
      <c r="E2164" s="464"/>
      <c r="F2164" s="465"/>
    </row>
    <row r="2165" spans="4:6" s="463" customFormat="1" hidden="1" x14ac:dyDescent="0.45">
      <c r="D2165" s="464"/>
      <c r="E2165" s="464"/>
      <c r="F2165" s="465"/>
    </row>
    <row r="2166" spans="4:6" s="463" customFormat="1" hidden="1" x14ac:dyDescent="0.45">
      <c r="D2166" s="464"/>
      <c r="E2166" s="464"/>
      <c r="F2166" s="465"/>
    </row>
    <row r="2167" spans="4:6" s="463" customFormat="1" hidden="1" x14ac:dyDescent="0.45">
      <c r="D2167" s="464"/>
      <c r="E2167" s="464"/>
      <c r="F2167" s="465"/>
    </row>
    <row r="2168" spans="4:6" s="463" customFormat="1" hidden="1" x14ac:dyDescent="0.45">
      <c r="D2168" s="464"/>
      <c r="E2168" s="464"/>
      <c r="F2168" s="465"/>
    </row>
    <row r="2169" spans="4:6" s="463" customFormat="1" hidden="1" x14ac:dyDescent="0.45">
      <c r="D2169" s="464"/>
      <c r="E2169" s="464"/>
      <c r="F2169" s="465"/>
    </row>
    <row r="2170" spans="4:6" s="463" customFormat="1" hidden="1" x14ac:dyDescent="0.45">
      <c r="D2170" s="464"/>
      <c r="E2170" s="464"/>
      <c r="F2170" s="465"/>
    </row>
    <row r="2171" spans="4:6" s="463" customFormat="1" hidden="1" x14ac:dyDescent="0.45">
      <c r="D2171" s="464"/>
      <c r="E2171" s="464"/>
      <c r="F2171" s="465"/>
    </row>
    <row r="2172" spans="4:6" s="463" customFormat="1" hidden="1" x14ac:dyDescent="0.45">
      <c r="D2172" s="464"/>
      <c r="E2172" s="464"/>
      <c r="F2172" s="465"/>
    </row>
    <row r="2173" spans="4:6" s="463" customFormat="1" hidden="1" x14ac:dyDescent="0.45">
      <c r="D2173" s="464"/>
      <c r="E2173" s="464"/>
      <c r="F2173" s="465"/>
    </row>
    <row r="2174" spans="4:6" s="463" customFormat="1" hidden="1" x14ac:dyDescent="0.45">
      <c r="D2174" s="464"/>
      <c r="E2174" s="464"/>
      <c r="F2174" s="465"/>
    </row>
    <row r="2175" spans="4:6" s="463" customFormat="1" hidden="1" x14ac:dyDescent="0.45">
      <c r="D2175" s="464"/>
      <c r="E2175" s="464"/>
      <c r="F2175" s="465"/>
    </row>
    <row r="2176" spans="4:6" s="463" customFormat="1" hidden="1" x14ac:dyDescent="0.45">
      <c r="D2176" s="464"/>
      <c r="E2176" s="464"/>
      <c r="F2176" s="465"/>
    </row>
    <row r="2177" spans="4:6" s="463" customFormat="1" hidden="1" x14ac:dyDescent="0.45">
      <c r="D2177" s="464"/>
      <c r="E2177" s="464"/>
      <c r="F2177" s="465"/>
    </row>
    <row r="2178" spans="4:6" s="463" customFormat="1" hidden="1" x14ac:dyDescent="0.45">
      <c r="D2178" s="464"/>
      <c r="E2178" s="464"/>
      <c r="F2178" s="465"/>
    </row>
    <row r="2179" spans="4:6" s="463" customFormat="1" hidden="1" x14ac:dyDescent="0.45">
      <c r="D2179" s="464"/>
      <c r="E2179" s="464"/>
      <c r="F2179" s="465"/>
    </row>
    <row r="2180" spans="4:6" s="463" customFormat="1" hidden="1" x14ac:dyDescent="0.45">
      <c r="D2180" s="464"/>
      <c r="E2180" s="464"/>
      <c r="F2180" s="465"/>
    </row>
    <row r="2181" spans="4:6" s="463" customFormat="1" hidden="1" x14ac:dyDescent="0.45">
      <c r="D2181" s="464"/>
      <c r="E2181" s="464"/>
      <c r="F2181" s="465"/>
    </row>
    <row r="2182" spans="4:6" s="463" customFormat="1" hidden="1" x14ac:dyDescent="0.45">
      <c r="D2182" s="464"/>
      <c r="E2182" s="464"/>
      <c r="F2182" s="465"/>
    </row>
    <row r="2183" spans="4:6" s="463" customFormat="1" hidden="1" x14ac:dyDescent="0.45">
      <c r="D2183" s="464"/>
      <c r="E2183" s="464"/>
      <c r="F2183" s="465"/>
    </row>
    <row r="2184" spans="4:6" s="463" customFormat="1" hidden="1" x14ac:dyDescent="0.45">
      <c r="D2184" s="464"/>
      <c r="E2184" s="464"/>
      <c r="F2184" s="465"/>
    </row>
    <row r="2185" spans="4:6" s="463" customFormat="1" hidden="1" x14ac:dyDescent="0.45">
      <c r="D2185" s="464"/>
      <c r="E2185" s="464"/>
      <c r="F2185" s="465"/>
    </row>
    <row r="2186" spans="4:6" s="463" customFormat="1" hidden="1" x14ac:dyDescent="0.45">
      <c r="D2186" s="464"/>
      <c r="E2186" s="464"/>
      <c r="F2186" s="465"/>
    </row>
    <row r="2187" spans="4:6" s="463" customFormat="1" hidden="1" x14ac:dyDescent="0.45">
      <c r="D2187" s="464"/>
      <c r="E2187" s="464"/>
      <c r="F2187" s="465"/>
    </row>
    <row r="2188" spans="4:6" s="463" customFormat="1" hidden="1" x14ac:dyDescent="0.45">
      <c r="D2188" s="464"/>
      <c r="E2188" s="464"/>
      <c r="F2188" s="465"/>
    </row>
    <row r="2189" spans="4:6" s="463" customFormat="1" hidden="1" x14ac:dyDescent="0.45">
      <c r="D2189" s="464"/>
      <c r="E2189" s="464"/>
      <c r="F2189" s="465"/>
    </row>
    <row r="2190" spans="4:6" s="463" customFormat="1" hidden="1" x14ac:dyDescent="0.45">
      <c r="D2190" s="464"/>
      <c r="E2190" s="464"/>
      <c r="F2190" s="465"/>
    </row>
    <row r="2191" spans="4:6" s="463" customFormat="1" hidden="1" x14ac:dyDescent="0.45">
      <c r="D2191" s="464"/>
      <c r="E2191" s="464"/>
      <c r="F2191" s="465"/>
    </row>
    <row r="2192" spans="4:6" s="463" customFormat="1" hidden="1" x14ac:dyDescent="0.45">
      <c r="D2192" s="464"/>
      <c r="E2192" s="464"/>
      <c r="F2192" s="465"/>
    </row>
    <row r="2193" spans="4:6" s="463" customFormat="1" hidden="1" x14ac:dyDescent="0.45">
      <c r="D2193" s="464"/>
      <c r="E2193" s="464"/>
      <c r="F2193" s="465"/>
    </row>
    <row r="2194" spans="4:6" s="463" customFormat="1" hidden="1" x14ac:dyDescent="0.45">
      <c r="D2194" s="464"/>
      <c r="E2194" s="464"/>
      <c r="F2194" s="465"/>
    </row>
    <row r="2195" spans="4:6" s="463" customFormat="1" hidden="1" x14ac:dyDescent="0.45">
      <c r="D2195" s="464"/>
      <c r="E2195" s="464"/>
      <c r="F2195" s="465"/>
    </row>
    <row r="2196" spans="4:6" s="463" customFormat="1" hidden="1" x14ac:dyDescent="0.45">
      <c r="D2196" s="464"/>
      <c r="E2196" s="464"/>
      <c r="F2196" s="465"/>
    </row>
    <row r="2197" spans="4:6" s="463" customFormat="1" hidden="1" x14ac:dyDescent="0.45">
      <c r="D2197" s="464"/>
      <c r="E2197" s="464"/>
      <c r="F2197" s="465"/>
    </row>
    <row r="2198" spans="4:6" s="463" customFormat="1" hidden="1" x14ac:dyDescent="0.45">
      <c r="D2198" s="464"/>
      <c r="E2198" s="464"/>
      <c r="F2198" s="465"/>
    </row>
    <row r="2199" spans="4:6" s="463" customFormat="1" hidden="1" x14ac:dyDescent="0.45">
      <c r="D2199" s="464"/>
      <c r="E2199" s="464"/>
      <c r="F2199" s="465"/>
    </row>
    <row r="2200" spans="4:6" s="463" customFormat="1" hidden="1" x14ac:dyDescent="0.45">
      <c r="D2200" s="464"/>
      <c r="E2200" s="464"/>
      <c r="F2200" s="465"/>
    </row>
    <row r="2201" spans="4:6" s="463" customFormat="1" hidden="1" x14ac:dyDescent="0.45">
      <c r="D2201" s="464"/>
      <c r="E2201" s="464"/>
      <c r="F2201" s="465"/>
    </row>
    <row r="2202" spans="4:6" s="463" customFormat="1" hidden="1" x14ac:dyDescent="0.45">
      <c r="D2202" s="464"/>
      <c r="E2202" s="464"/>
      <c r="F2202" s="465"/>
    </row>
    <row r="2203" spans="4:6" s="463" customFormat="1" hidden="1" x14ac:dyDescent="0.45">
      <c r="D2203" s="464"/>
      <c r="E2203" s="464"/>
      <c r="F2203" s="465"/>
    </row>
    <row r="2204" spans="4:6" s="463" customFormat="1" hidden="1" x14ac:dyDescent="0.45">
      <c r="D2204" s="464"/>
      <c r="E2204" s="464"/>
      <c r="F2204" s="465"/>
    </row>
    <row r="2205" spans="4:6" s="463" customFormat="1" hidden="1" x14ac:dyDescent="0.45">
      <c r="D2205" s="464"/>
      <c r="E2205" s="464"/>
      <c r="F2205" s="465"/>
    </row>
    <row r="2206" spans="4:6" s="463" customFormat="1" hidden="1" x14ac:dyDescent="0.45">
      <c r="D2206" s="464"/>
      <c r="E2206" s="464"/>
      <c r="F2206" s="465"/>
    </row>
    <row r="2207" spans="4:6" s="463" customFormat="1" hidden="1" x14ac:dyDescent="0.45">
      <c r="D2207" s="464"/>
      <c r="E2207" s="464"/>
      <c r="F2207" s="465"/>
    </row>
    <row r="2208" spans="4:6" s="463" customFormat="1" hidden="1" x14ac:dyDescent="0.45">
      <c r="D2208" s="464"/>
      <c r="E2208" s="464"/>
      <c r="F2208" s="465"/>
    </row>
    <row r="2209" spans="4:6" s="463" customFormat="1" hidden="1" x14ac:dyDescent="0.45">
      <c r="D2209" s="464"/>
      <c r="E2209" s="464"/>
      <c r="F2209" s="465"/>
    </row>
    <row r="2210" spans="4:6" s="463" customFormat="1" hidden="1" x14ac:dyDescent="0.45">
      <c r="D2210" s="464"/>
      <c r="E2210" s="464"/>
      <c r="F2210" s="465"/>
    </row>
    <row r="2211" spans="4:6" s="463" customFormat="1" hidden="1" x14ac:dyDescent="0.45">
      <c r="D2211" s="464"/>
      <c r="E2211" s="464"/>
      <c r="F2211" s="465"/>
    </row>
    <row r="2212" spans="4:6" s="463" customFormat="1" hidden="1" x14ac:dyDescent="0.45">
      <c r="D2212" s="464"/>
      <c r="E2212" s="464"/>
      <c r="F2212" s="465"/>
    </row>
    <row r="2213" spans="4:6" s="463" customFormat="1" hidden="1" x14ac:dyDescent="0.45">
      <c r="D2213" s="464"/>
      <c r="E2213" s="464"/>
      <c r="F2213" s="465"/>
    </row>
    <row r="2214" spans="4:6" s="463" customFormat="1" hidden="1" x14ac:dyDescent="0.45">
      <c r="D2214" s="464"/>
      <c r="E2214" s="464"/>
      <c r="F2214" s="465"/>
    </row>
    <row r="2215" spans="4:6" s="463" customFormat="1" hidden="1" x14ac:dyDescent="0.45">
      <c r="D2215" s="464"/>
      <c r="E2215" s="464"/>
      <c r="F2215" s="465"/>
    </row>
    <row r="2216" spans="4:6" s="463" customFormat="1" hidden="1" x14ac:dyDescent="0.45">
      <c r="D2216" s="464"/>
      <c r="E2216" s="464"/>
      <c r="F2216" s="465"/>
    </row>
    <row r="2217" spans="4:6" s="463" customFormat="1" hidden="1" x14ac:dyDescent="0.45">
      <c r="D2217" s="464"/>
      <c r="E2217" s="464"/>
      <c r="F2217" s="465"/>
    </row>
    <row r="2218" spans="4:6" s="463" customFormat="1" hidden="1" x14ac:dyDescent="0.45">
      <c r="D2218" s="464"/>
      <c r="E2218" s="464"/>
      <c r="F2218" s="465"/>
    </row>
    <row r="2219" spans="4:6" s="463" customFormat="1" hidden="1" x14ac:dyDescent="0.45">
      <c r="D2219" s="464"/>
      <c r="E2219" s="464"/>
      <c r="F2219" s="465"/>
    </row>
    <row r="2220" spans="4:6" s="463" customFormat="1" hidden="1" x14ac:dyDescent="0.45">
      <c r="D2220" s="464"/>
      <c r="E2220" s="464"/>
      <c r="F2220" s="465"/>
    </row>
    <row r="2221" spans="4:6" s="463" customFormat="1" hidden="1" x14ac:dyDescent="0.45">
      <c r="D2221" s="464"/>
      <c r="E2221" s="464"/>
      <c r="F2221" s="465"/>
    </row>
    <row r="2222" spans="4:6" s="463" customFormat="1" hidden="1" x14ac:dyDescent="0.45">
      <c r="D2222" s="464"/>
      <c r="E2222" s="464"/>
      <c r="F2222" s="465"/>
    </row>
    <row r="2223" spans="4:6" s="463" customFormat="1" hidden="1" x14ac:dyDescent="0.45">
      <c r="D2223" s="464"/>
      <c r="E2223" s="464"/>
      <c r="F2223" s="465"/>
    </row>
    <row r="2224" spans="4:6" s="463" customFormat="1" hidden="1" x14ac:dyDescent="0.45">
      <c r="D2224" s="464"/>
      <c r="E2224" s="464"/>
      <c r="F2224" s="465"/>
    </row>
    <row r="2225" spans="4:6" s="463" customFormat="1" hidden="1" x14ac:dyDescent="0.45">
      <c r="D2225" s="464"/>
      <c r="E2225" s="464"/>
      <c r="F2225" s="465"/>
    </row>
    <row r="2226" spans="4:6" s="463" customFormat="1" hidden="1" x14ac:dyDescent="0.45">
      <c r="D2226" s="464"/>
      <c r="E2226" s="464"/>
      <c r="F2226" s="465"/>
    </row>
    <row r="2227" spans="4:6" s="463" customFormat="1" hidden="1" x14ac:dyDescent="0.45">
      <c r="D2227" s="464"/>
      <c r="E2227" s="464"/>
      <c r="F2227" s="465"/>
    </row>
    <row r="2228" spans="4:6" s="463" customFormat="1" hidden="1" x14ac:dyDescent="0.45">
      <c r="D2228" s="464"/>
      <c r="E2228" s="464"/>
      <c r="F2228" s="465"/>
    </row>
    <row r="2229" spans="4:6" s="463" customFormat="1" hidden="1" x14ac:dyDescent="0.45">
      <c r="D2229" s="464"/>
      <c r="E2229" s="464"/>
      <c r="F2229" s="465"/>
    </row>
    <row r="2230" spans="4:6" s="463" customFormat="1" hidden="1" x14ac:dyDescent="0.45">
      <c r="D2230" s="464"/>
      <c r="E2230" s="464"/>
      <c r="F2230" s="465"/>
    </row>
    <row r="2231" spans="4:6" s="463" customFormat="1" hidden="1" x14ac:dyDescent="0.45">
      <c r="D2231" s="464"/>
      <c r="E2231" s="464"/>
      <c r="F2231" s="465"/>
    </row>
    <row r="2232" spans="4:6" s="463" customFormat="1" hidden="1" x14ac:dyDescent="0.45">
      <c r="D2232" s="464"/>
      <c r="E2232" s="464"/>
      <c r="F2232" s="465"/>
    </row>
    <row r="2233" spans="4:6" s="463" customFormat="1" hidden="1" x14ac:dyDescent="0.45">
      <c r="D2233" s="464"/>
      <c r="E2233" s="464"/>
      <c r="F2233" s="465"/>
    </row>
    <row r="2234" spans="4:6" s="463" customFormat="1" hidden="1" x14ac:dyDescent="0.45">
      <c r="D2234" s="464"/>
      <c r="E2234" s="464"/>
      <c r="F2234" s="465"/>
    </row>
    <row r="2235" spans="4:6" s="463" customFormat="1" hidden="1" x14ac:dyDescent="0.45">
      <c r="D2235" s="464"/>
      <c r="E2235" s="464"/>
      <c r="F2235" s="465"/>
    </row>
    <row r="2236" spans="4:6" s="463" customFormat="1" hidden="1" x14ac:dyDescent="0.45">
      <c r="D2236" s="464"/>
      <c r="E2236" s="464"/>
      <c r="F2236" s="465"/>
    </row>
    <row r="2237" spans="4:6" s="463" customFormat="1" hidden="1" x14ac:dyDescent="0.45">
      <c r="D2237" s="464"/>
      <c r="E2237" s="464"/>
      <c r="F2237" s="465"/>
    </row>
    <row r="2238" spans="4:6" s="463" customFormat="1" hidden="1" x14ac:dyDescent="0.45">
      <c r="D2238" s="464"/>
      <c r="E2238" s="464"/>
      <c r="F2238" s="465"/>
    </row>
    <row r="2239" spans="4:6" s="463" customFormat="1" hidden="1" x14ac:dyDescent="0.45">
      <c r="D2239" s="464"/>
      <c r="E2239" s="464"/>
      <c r="F2239" s="465"/>
    </row>
    <row r="2240" spans="4:6" s="463" customFormat="1" hidden="1" x14ac:dyDescent="0.45">
      <c r="D2240" s="464"/>
      <c r="E2240" s="464"/>
      <c r="F2240" s="465"/>
    </row>
    <row r="2241" spans="4:6" s="463" customFormat="1" hidden="1" x14ac:dyDescent="0.45">
      <c r="D2241" s="464"/>
      <c r="E2241" s="464"/>
      <c r="F2241" s="465"/>
    </row>
    <row r="2242" spans="4:6" s="463" customFormat="1" hidden="1" x14ac:dyDescent="0.45">
      <c r="D2242" s="464"/>
      <c r="E2242" s="464"/>
      <c r="F2242" s="465"/>
    </row>
    <row r="2243" spans="4:6" s="463" customFormat="1" hidden="1" x14ac:dyDescent="0.45">
      <c r="D2243" s="464"/>
      <c r="E2243" s="464"/>
      <c r="F2243" s="465"/>
    </row>
    <row r="2244" spans="4:6" s="463" customFormat="1" hidden="1" x14ac:dyDescent="0.45">
      <c r="D2244" s="464"/>
      <c r="E2244" s="464"/>
      <c r="F2244" s="465"/>
    </row>
    <row r="2245" spans="4:6" s="463" customFormat="1" hidden="1" x14ac:dyDescent="0.45">
      <c r="D2245" s="464"/>
      <c r="E2245" s="464"/>
      <c r="F2245" s="465"/>
    </row>
    <row r="2246" spans="4:6" s="463" customFormat="1" hidden="1" x14ac:dyDescent="0.45">
      <c r="D2246" s="464"/>
      <c r="E2246" s="464"/>
      <c r="F2246" s="465"/>
    </row>
    <row r="2247" spans="4:6" s="463" customFormat="1" hidden="1" x14ac:dyDescent="0.45">
      <c r="D2247" s="464"/>
      <c r="E2247" s="464"/>
      <c r="F2247" s="465"/>
    </row>
    <row r="2248" spans="4:6" s="463" customFormat="1" hidden="1" x14ac:dyDescent="0.45">
      <c r="D2248" s="464"/>
      <c r="E2248" s="464"/>
      <c r="F2248" s="465"/>
    </row>
    <row r="2249" spans="4:6" s="463" customFormat="1" hidden="1" x14ac:dyDescent="0.45">
      <c r="D2249" s="464"/>
      <c r="E2249" s="464"/>
      <c r="F2249" s="465"/>
    </row>
    <row r="2250" spans="4:6" s="463" customFormat="1" hidden="1" x14ac:dyDescent="0.45">
      <c r="D2250" s="464"/>
      <c r="E2250" s="464"/>
      <c r="F2250" s="465"/>
    </row>
    <row r="2251" spans="4:6" s="463" customFormat="1" hidden="1" x14ac:dyDescent="0.45">
      <c r="D2251" s="464"/>
      <c r="E2251" s="464"/>
      <c r="F2251" s="465"/>
    </row>
    <row r="2252" spans="4:6" s="463" customFormat="1" hidden="1" x14ac:dyDescent="0.45">
      <c r="D2252" s="464"/>
      <c r="E2252" s="464"/>
      <c r="F2252" s="465"/>
    </row>
    <row r="2253" spans="4:6" s="463" customFormat="1" hidden="1" x14ac:dyDescent="0.45">
      <c r="D2253" s="464"/>
      <c r="E2253" s="464"/>
      <c r="F2253" s="465"/>
    </row>
    <row r="2254" spans="4:6" s="463" customFormat="1" hidden="1" x14ac:dyDescent="0.45">
      <c r="D2254" s="464"/>
      <c r="E2254" s="464"/>
      <c r="F2254" s="465"/>
    </row>
    <row r="2255" spans="4:6" s="463" customFormat="1" hidden="1" x14ac:dyDescent="0.45">
      <c r="D2255" s="464"/>
      <c r="E2255" s="464"/>
      <c r="F2255" s="465"/>
    </row>
    <row r="2256" spans="4:6" s="463" customFormat="1" hidden="1" x14ac:dyDescent="0.45">
      <c r="D2256" s="464"/>
      <c r="E2256" s="464"/>
      <c r="F2256" s="465"/>
    </row>
    <row r="2257" spans="4:6" s="463" customFormat="1" hidden="1" x14ac:dyDescent="0.45">
      <c r="D2257" s="464"/>
      <c r="E2257" s="464"/>
      <c r="F2257" s="465"/>
    </row>
    <row r="2258" spans="4:6" s="463" customFormat="1" hidden="1" x14ac:dyDescent="0.45">
      <c r="D2258" s="464"/>
      <c r="E2258" s="464"/>
      <c r="F2258" s="465"/>
    </row>
    <row r="2259" spans="4:6" s="463" customFormat="1" hidden="1" x14ac:dyDescent="0.45">
      <c r="D2259" s="464"/>
      <c r="E2259" s="464"/>
      <c r="F2259" s="465"/>
    </row>
    <row r="2260" spans="4:6" s="463" customFormat="1" hidden="1" x14ac:dyDescent="0.45">
      <c r="D2260" s="464"/>
      <c r="E2260" s="464"/>
      <c r="F2260" s="465"/>
    </row>
    <row r="2261" spans="4:6" s="463" customFormat="1" hidden="1" x14ac:dyDescent="0.45">
      <c r="D2261" s="464"/>
      <c r="E2261" s="464"/>
      <c r="F2261" s="465"/>
    </row>
    <row r="2262" spans="4:6" s="463" customFormat="1" hidden="1" x14ac:dyDescent="0.45">
      <c r="D2262" s="464"/>
      <c r="E2262" s="464"/>
      <c r="F2262" s="465"/>
    </row>
    <row r="2263" spans="4:6" s="463" customFormat="1" hidden="1" x14ac:dyDescent="0.45">
      <c r="D2263" s="464"/>
      <c r="E2263" s="464"/>
      <c r="F2263" s="465"/>
    </row>
    <row r="2264" spans="4:6" s="463" customFormat="1" hidden="1" x14ac:dyDescent="0.45">
      <c r="D2264" s="464"/>
      <c r="E2264" s="464"/>
      <c r="F2264" s="465"/>
    </row>
    <row r="2265" spans="4:6" s="463" customFormat="1" hidden="1" x14ac:dyDescent="0.45">
      <c r="D2265" s="464"/>
      <c r="E2265" s="464"/>
      <c r="F2265" s="465"/>
    </row>
    <row r="2266" spans="4:6" s="463" customFormat="1" hidden="1" x14ac:dyDescent="0.45">
      <c r="D2266" s="464"/>
      <c r="E2266" s="464"/>
      <c r="F2266" s="465"/>
    </row>
    <row r="2267" spans="4:6" s="463" customFormat="1" hidden="1" x14ac:dyDescent="0.45">
      <c r="D2267" s="464"/>
      <c r="E2267" s="464"/>
      <c r="F2267" s="465"/>
    </row>
    <row r="2268" spans="4:6" s="463" customFormat="1" hidden="1" x14ac:dyDescent="0.45">
      <c r="D2268" s="464"/>
      <c r="E2268" s="464"/>
      <c r="F2268" s="465"/>
    </row>
    <row r="2269" spans="4:6" s="463" customFormat="1" hidden="1" x14ac:dyDescent="0.45">
      <c r="D2269" s="464"/>
      <c r="E2269" s="464"/>
      <c r="F2269" s="465"/>
    </row>
    <row r="2270" spans="4:6" s="463" customFormat="1" hidden="1" x14ac:dyDescent="0.45">
      <c r="D2270" s="464"/>
      <c r="E2270" s="464"/>
      <c r="F2270" s="465"/>
    </row>
    <row r="2271" spans="4:6" s="463" customFormat="1" hidden="1" x14ac:dyDescent="0.45">
      <c r="D2271" s="464"/>
      <c r="E2271" s="464"/>
      <c r="F2271" s="465"/>
    </row>
    <row r="2272" spans="4:6" s="463" customFormat="1" hidden="1" x14ac:dyDescent="0.45">
      <c r="D2272" s="464"/>
      <c r="E2272" s="464"/>
      <c r="F2272" s="465"/>
    </row>
    <row r="2273" spans="4:6" s="463" customFormat="1" hidden="1" x14ac:dyDescent="0.45">
      <c r="D2273" s="464"/>
      <c r="E2273" s="464"/>
      <c r="F2273" s="465"/>
    </row>
    <row r="2274" spans="4:6" s="463" customFormat="1" hidden="1" x14ac:dyDescent="0.45">
      <c r="D2274" s="464"/>
      <c r="E2274" s="464"/>
      <c r="F2274" s="465"/>
    </row>
    <row r="2275" spans="4:6" s="463" customFormat="1" hidden="1" x14ac:dyDescent="0.45">
      <c r="D2275" s="464"/>
      <c r="E2275" s="464"/>
      <c r="F2275" s="465"/>
    </row>
    <row r="2276" spans="4:6" s="463" customFormat="1" hidden="1" x14ac:dyDescent="0.45">
      <c r="D2276" s="464"/>
      <c r="E2276" s="464"/>
      <c r="F2276" s="465"/>
    </row>
    <row r="2277" spans="4:6" s="463" customFormat="1" hidden="1" x14ac:dyDescent="0.45">
      <c r="D2277" s="464"/>
      <c r="E2277" s="464"/>
      <c r="F2277" s="465"/>
    </row>
    <row r="2278" spans="4:6" s="463" customFormat="1" hidden="1" x14ac:dyDescent="0.45">
      <c r="D2278" s="464"/>
      <c r="E2278" s="464"/>
      <c r="F2278" s="465"/>
    </row>
    <row r="2279" spans="4:6" s="463" customFormat="1" hidden="1" x14ac:dyDescent="0.45">
      <c r="D2279" s="464"/>
      <c r="E2279" s="464"/>
      <c r="F2279" s="465"/>
    </row>
    <row r="2280" spans="4:6" s="463" customFormat="1" hidden="1" x14ac:dyDescent="0.45">
      <c r="D2280" s="464"/>
      <c r="E2280" s="464"/>
      <c r="F2280" s="465"/>
    </row>
    <row r="2281" spans="4:6" s="463" customFormat="1" hidden="1" x14ac:dyDescent="0.45">
      <c r="D2281" s="464"/>
      <c r="E2281" s="464"/>
      <c r="F2281" s="465"/>
    </row>
    <row r="2282" spans="4:6" s="463" customFormat="1" hidden="1" x14ac:dyDescent="0.45">
      <c r="D2282" s="464"/>
      <c r="E2282" s="464"/>
      <c r="F2282" s="465"/>
    </row>
    <row r="2283" spans="4:6" s="463" customFormat="1" hidden="1" x14ac:dyDescent="0.45">
      <c r="D2283" s="464"/>
      <c r="E2283" s="464"/>
      <c r="F2283" s="465"/>
    </row>
    <row r="2284" spans="4:6" s="463" customFormat="1" hidden="1" x14ac:dyDescent="0.45">
      <c r="D2284" s="464"/>
      <c r="E2284" s="464"/>
      <c r="F2284" s="465"/>
    </row>
    <row r="2285" spans="4:6" s="463" customFormat="1" hidden="1" x14ac:dyDescent="0.45">
      <c r="D2285" s="464"/>
      <c r="E2285" s="464"/>
      <c r="F2285" s="465"/>
    </row>
    <row r="2286" spans="4:6" s="463" customFormat="1" hidden="1" x14ac:dyDescent="0.45">
      <c r="D2286" s="464"/>
      <c r="E2286" s="464"/>
      <c r="F2286" s="465"/>
    </row>
    <row r="2287" spans="4:6" s="463" customFormat="1" hidden="1" x14ac:dyDescent="0.45">
      <c r="D2287" s="464"/>
      <c r="E2287" s="464"/>
      <c r="F2287" s="465"/>
    </row>
    <row r="2288" spans="4:6" s="463" customFormat="1" hidden="1" x14ac:dyDescent="0.45">
      <c r="D2288" s="464"/>
      <c r="E2288" s="464"/>
      <c r="F2288" s="465"/>
    </row>
    <row r="2289" spans="4:6" s="463" customFormat="1" hidden="1" x14ac:dyDescent="0.45">
      <c r="D2289" s="464"/>
      <c r="E2289" s="464"/>
      <c r="F2289" s="465"/>
    </row>
    <row r="2290" spans="4:6" s="463" customFormat="1" hidden="1" x14ac:dyDescent="0.45">
      <c r="D2290" s="464"/>
      <c r="E2290" s="464"/>
      <c r="F2290" s="465"/>
    </row>
    <row r="2291" spans="4:6" s="463" customFormat="1" hidden="1" x14ac:dyDescent="0.45">
      <c r="D2291" s="464"/>
      <c r="E2291" s="464"/>
      <c r="F2291" s="465"/>
    </row>
    <row r="2292" spans="4:6" s="463" customFormat="1" hidden="1" x14ac:dyDescent="0.45">
      <c r="D2292" s="464"/>
      <c r="E2292" s="464"/>
      <c r="F2292" s="465"/>
    </row>
    <row r="2293" spans="4:6" s="463" customFormat="1" hidden="1" x14ac:dyDescent="0.45">
      <c r="D2293" s="464"/>
      <c r="E2293" s="464"/>
      <c r="F2293" s="465"/>
    </row>
    <row r="2294" spans="4:6" s="463" customFormat="1" hidden="1" x14ac:dyDescent="0.45">
      <c r="D2294" s="464"/>
      <c r="E2294" s="464"/>
      <c r="F2294" s="465"/>
    </row>
    <row r="2295" spans="4:6" s="463" customFormat="1" hidden="1" x14ac:dyDescent="0.45">
      <c r="D2295" s="464"/>
      <c r="E2295" s="464"/>
      <c r="F2295" s="465"/>
    </row>
    <row r="2296" spans="4:6" s="463" customFormat="1" hidden="1" x14ac:dyDescent="0.45">
      <c r="D2296" s="464"/>
      <c r="E2296" s="464"/>
      <c r="F2296" s="465"/>
    </row>
    <row r="2297" spans="4:6" s="463" customFormat="1" hidden="1" x14ac:dyDescent="0.45">
      <c r="D2297" s="464"/>
      <c r="E2297" s="464"/>
      <c r="F2297" s="465"/>
    </row>
    <row r="2298" spans="4:6" s="463" customFormat="1" hidden="1" x14ac:dyDescent="0.45">
      <c r="D2298" s="464"/>
      <c r="E2298" s="464"/>
      <c r="F2298" s="465"/>
    </row>
    <row r="2299" spans="4:6" s="463" customFormat="1" hidden="1" x14ac:dyDescent="0.45">
      <c r="D2299" s="464"/>
      <c r="E2299" s="464"/>
      <c r="F2299" s="465"/>
    </row>
    <row r="2300" spans="4:6" s="463" customFormat="1" hidden="1" x14ac:dyDescent="0.45">
      <c r="D2300" s="464"/>
      <c r="E2300" s="464"/>
      <c r="F2300" s="465"/>
    </row>
    <row r="2301" spans="4:6" s="463" customFormat="1" hidden="1" x14ac:dyDescent="0.45">
      <c r="D2301" s="464"/>
      <c r="E2301" s="464"/>
      <c r="F2301" s="465"/>
    </row>
    <row r="2302" spans="4:6" s="463" customFormat="1" hidden="1" x14ac:dyDescent="0.45">
      <c r="D2302" s="464"/>
      <c r="E2302" s="464"/>
      <c r="F2302" s="465"/>
    </row>
    <row r="2303" spans="4:6" s="463" customFormat="1" hidden="1" x14ac:dyDescent="0.45">
      <c r="D2303" s="464"/>
      <c r="E2303" s="464"/>
      <c r="F2303" s="465"/>
    </row>
    <row r="2304" spans="4:6" s="463" customFormat="1" hidden="1" x14ac:dyDescent="0.45">
      <c r="D2304" s="464"/>
      <c r="E2304" s="464"/>
      <c r="F2304" s="465"/>
    </row>
    <row r="2305" spans="4:6" s="463" customFormat="1" hidden="1" x14ac:dyDescent="0.45">
      <c r="D2305" s="464"/>
      <c r="E2305" s="464"/>
      <c r="F2305" s="465"/>
    </row>
    <row r="2306" spans="4:6" s="463" customFormat="1" hidden="1" x14ac:dyDescent="0.45">
      <c r="D2306" s="464"/>
      <c r="E2306" s="464"/>
      <c r="F2306" s="465"/>
    </row>
    <row r="2307" spans="4:6" s="463" customFormat="1" hidden="1" x14ac:dyDescent="0.45">
      <c r="D2307" s="464"/>
      <c r="E2307" s="464"/>
      <c r="F2307" s="465"/>
    </row>
    <row r="2308" spans="4:6" s="463" customFormat="1" hidden="1" x14ac:dyDescent="0.45">
      <c r="D2308" s="464"/>
      <c r="E2308" s="464"/>
      <c r="F2308" s="465"/>
    </row>
    <row r="2309" spans="4:6" s="463" customFormat="1" hidden="1" x14ac:dyDescent="0.45">
      <c r="D2309" s="464"/>
      <c r="E2309" s="464"/>
      <c r="F2309" s="465"/>
    </row>
    <row r="2310" spans="4:6" s="463" customFormat="1" hidden="1" x14ac:dyDescent="0.45">
      <c r="D2310" s="464"/>
      <c r="E2310" s="464"/>
      <c r="F2310" s="465"/>
    </row>
    <row r="2311" spans="4:6" s="463" customFormat="1" hidden="1" x14ac:dyDescent="0.45">
      <c r="D2311" s="464"/>
      <c r="E2311" s="464"/>
      <c r="F2311" s="465"/>
    </row>
    <row r="2312" spans="4:6" s="463" customFormat="1" hidden="1" x14ac:dyDescent="0.45">
      <c r="D2312" s="464"/>
      <c r="E2312" s="464"/>
      <c r="F2312" s="465"/>
    </row>
    <row r="2313" spans="4:6" s="463" customFormat="1" hidden="1" x14ac:dyDescent="0.45">
      <c r="D2313" s="464"/>
      <c r="E2313" s="464"/>
      <c r="F2313" s="465"/>
    </row>
    <row r="2314" spans="4:6" s="463" customFormat="1" hidden="1" x14ac:dyDescent="0.45">
      <c r="D2314" s="464"/>
      <c r="E2314" s="464"/>
      <c r="F2314" s="465"/>
    </row>
    <row r="2315" spans="4:6" s="463" customFormat="1" hidden="1" x14ac:dyDescent="0.45">
      <c r="D2315" s="464"/>
      <c r="E2315" s="464"/>
      <c r="F2315" s="465"/>
    </row>
    <row r="2316" spans="4:6" s="463" customFormat="1" hidden="1" x14ac:dyDescent="0.45">
      <c r="D2316" s="464"/>
      <c r="E2316" s="464"/>
      <c r="F2316" s="465"/>
    </row>
    <row r="2317" spans="4:6" s="463" customFormat="1" hidden="1" x14ac:dyDescent="0.45">
      <c r="D2317" s="464"/>
      <c r="E2317" s="464"/>
      <c r="F2317" s="465"/>
    </row>
    <row r="2318" spans="4:6" s="463" customFormat="1" hidden="1" x14ac:dyDescent="0.45">
      <c r="D2318" s="464"/>
      <c r="E2318" s="464"/>
      <c r="F2318" s="465"/>
    </row>
    <row r="2319" spans="4:6" s="463" customFormat="1" hidden="1" x14ac:dyDescent="0.45">
      <c r="D2319" s="464"/>
      <c r="E2319" s="464"/>
      <c r="F2319" s="465"/>
    </row>
    <row r="2320" spans="4:6" s="463" customFormat="1" hidden="1" x14ac:dyDescent="0.45">
      <c r="D2320" s="464"/>
      <c r="E2320" s="464"/>
      <c r="F2320" s="465"/>
    </row>
    <row r="2321" spans="4:6" s="463" customFormat="1" hidden="1" x14ac:dyDescent="0.45">
      <c r="D2321" s="464"/>
      <c r="E2321" s="464"/>
      <c r="F2321" s="465"/>
    </row>
    <row r="2322" spans="4:6" s="463" customFormat="1" hidden="1" x14ac:dyDescent="0.45">
      <c r="D2322" s="464"/>
      <c r="E2322" s="464"/>
      <c r="F2322" s="465"/>
    </row>
    <row r="2323" spans="4:6" s="463" customFormat="1" hidden="1" x14ac:dyDescent="0.45">
      <c r="D2323" s="464"/>
      <c r="E2323" s="464"/>
      <c r="F2323" s="465"/>
    </row>
    <row r="2324" spans="4:6" s="463" customFormat="1" hidden="1" x14ac:dyDescent="0.45">
      <c r="D2324" s="464"/>
      <c r="E2324" s="464"/>
      <c r="F2324" s="465"/>
    </row>
    <row r="2325" spans="4:6" s="463" customFormat="1" hidden="1" x14ac:dyDescent="0.45">
      <c r="D2325" s="464"/>
      <c r="E2325" s="464"/>
      <c r="F2325" s="465"/>
    </row>
    <row r="2326" spans="4:6" s="463" customFormat="1" hidden="1" x14ac:dyDescent="0.45">
      <c r="D2326" s="464"/>
      <c r="E2326" s="464"/>
      <c r="F2326" s="465"/>
    </row>
    <row r="2327" spans="4:6" s="463" customFormat="1" hidden="1" x14ac:dyDescent="0.45">
      <c r="D2327" s="464"/>
      <c r="E2327" s="464"/>
      <c r="F2327" s="465"/>
    </row>
    <row r="2328" spans="4:6" s="463" customFormat="1" hidden="1" x14ac:dyDescent="0.45">
      <c r="D2328" s="464"/>
      <c r="E2328" s="464"/>
      <c r="F2328" s="465"/>
    </row>
    <row r="2329" spans="4:6" s="463" customFormat="1" hidden="1" x14ac:dyDescent="0.45">
      <c r="D2329" s="464"/>
      <c r="E2329" s="464"/>
      <c r="F2329" s="465"/>
    </row>
    <row r="2330" spans="4:6" s="463" customFormat="1" hidden="1" x14ac:dyDescent="0.45">
      <c r="D2330" s="464"/>
      <c r="E2330" s="464"/>
      <c r="F2330" s="465"/>
    </row>
    <row r="2331" spans="4:6" s="463" customFormat="1" hidden="1" x14ac:dyDescent="0.45">
      <c r="D2331" s="464"/>
      <c r="E2331" s="464"/>
      <c r="F2331" s="465"/>
    </row>
    <row r="2332" spans="4:6" s="463" customFormat="1" hidden="1" x14ac:dyDescent="0.45">
      <c r="D2332" s="464"/>
      <c r="E2332" s="464"/>
      <c r="F2332" s="465"/>
    </row>
    <row r="2333" spans="4:6" s="463" customFormat="1" hidden="1" x14ac:dyDescent="0.45">
      <c r="D2333" s="464"/>
      <c r="E2333" s="464"/>
      <c r="F2333" s="465"/>
    </row>
    <row r="2334" spans="4:6" s="463" customFormat="1" hidden="1" x14ac:dyDescent="0.45">
      <c r="D2334" s="464"/>
      <c r="E2334" s="464"/>
      <c r="F2334" s="465"/>
    </row>
    <row r="2335" spans="4:6" s="463" customFormat="1" hidden="1" x14ac:dyDescent="0.45">
      <c r="D2335" s="464"/>
      <c r="E2335" s="464"/>
      <c r="F2335" s="465"/>
    </row>
    <row r="2336" spans="4:6" s="463" customFormat="1" hidden="1" x14ac:dyDescent="0.45">
      <c r="D2336" s="464"/>
      <c r="E2336" s="464"/>
      <c r="F2336" s="465"/>
    </row>
    <row r="2337" spans="4:6" s="463" customFormat="1" hidden="1" x14ac:dyDescent="0.45">
      <c r="D2337" s="464"/>
      <c r="E2337" s="464"/>
      <c r="F2337" s="465"/>
    </row>
    <row r="2338" spans="4:6" s="463" customFormat="1" hidden="1" x14ac:dyDescent="0.45">
      <c r="D2338" s="464"/>
      <c r="E2338" s="464"/>
      <c r="F2338" s="465"/>
    </row>
    <row r="2339" spans="4:6" s="463" customFormat="1" hidden="1" x14ac:dyDescent="0.45">
      <c r="D2339" s="464"/>
      <c r="E2339" s="464"/>
      <c r="F2339" s="465"/>
    </row>
    <row r="2340" spans="4:6" s="463" customFormat="1" hidden="1" x14ac:dyDescent="0.45">
      <c r="D2340" s="464"/>
      <c r="E2340" s="464"/>
      <c r="F2340" s="465"/>
    </row>
    <row r="2341" spans="4:6" s="463" customFormat="1" hidden="1" x14ac:dyDescent="0.45">
      <c r="D2341" s="464"/>
      <c r="E2341" s="464"/>
      <c r="F2341" s="465"/>
    </row>
    <row r="2342" spans="4:6" s="463" customFormat="1" hidden="1" x14ac:dyDescent="0.45">
      <c r="D2342" s="464"/>
      <c r="E2342" s="464"/>
      <c r="F2342" s="465"/>
    </row>
    <row r="2343" spans="4:6" s="463" customFormat="1" hidden="1" x14ac:dyDescent="0.45">
      <c r="D2343" s="464"/>
      <c r="E2343" s="464"/>
      <c r="F2343" s="465"/>
    </row>
    <row r="2344" spans="4:6" s="463" customFormat="1" hidden="1" x14ac:dyDescent="0.45">
      <c r="D2344" s="464"/>
      <c r="E2344" s="464"/>
      <c r="F2344" s="465"/>
    </row>
    <row r="2345" spans="4:6" s="463" customFormat="1" hidden="1" x14ac:dyDescent="0.45">
      <c r="D2345" s="464"/>
      <c r="E2345" s="464"/>
      <c r="F2345" s="465"/>
    </row>
    <row r="2346" spans="4:6" s="463" customFormat="1" hidden="1" x14ac:dyDescent="0.45">
      <c r="D2346" s="464"/>
      <c r="E2346" s="464"/>
      <c r="F2346" s="465"/>
    </row>
    <row r="2347" spans="4:6" s="463" customFormat="1" hidden="1" x14ac:dyDescent="0.45">
      <c r="D2347" s="464"/>
      <c r="E2347" s="464"/>
      <c r="F2347" s="465"/>
    </row>
    <row r="2348" spans="4:6" s="463" customFormat="1" hidden="1" x14ac:dyDescent="0.45">
      <c r="D2348" s="464"/>
      <c r="E2348" s="464"/>
      <c r="F2348" s="465"/>
    </row>
    <row r="2349" spans="4:6" s="463" customFormat="1" hidden="1" x14ac:dyDescent="0.45">
      <c r="D2349" s="464"/>
      <c r="E2349" s="464"/>
      <c r="F2349" s="465"/>
    </row>
    <row r="2350" spans="4:6" s="463" customFormat="1" hidden="1" x14ac:dyDescent="0.45">
      <c r="D2350" s="464"/>
      <c r="E2350" s="464"/>
      <c r="F2350" s="465"/>
    </row>
    <row r="2351" spans="4:6" s="463" customFormat="1" hidden="1" x14ac:dyDescent="0.45">
      <c r="D2351" s="464"/>
      <c r="E2351" s="464"/>
      <c r="F2351" s="465"/>
    </row>
    <row r="2352" spans="4:6" s="463" customFormat="1" hidden="1" x14ac:dyDescent="0.45">
      <c r="D2352" s="464"/>
      <c r="E2352" s="464"/>
      <c r="F2352" s="465"/>
    </row>
    <row r="2353" spans="4:6" s="463" customFormat="1" hidden="1" x14ac:dyDescent="0.45">
      <c r="D2353" s="464"/>
      <c r="E2353" s="464"/>
      <c r="F2353" s="465"/>
    </row>
    <row r="2354" spans="4:6" s="463" customFormat="1" hidden="1" x14ac:dyDescent="0.45">
      <c r="D2354" s="464"/>
      <c r="E2354" s="464"/>
      <c r="F2354" s="465"/>
    </row>
    <row r="2355" spans="4:6" s="463" customFormat="1" hidden="1" x14ac:dyDescent="0.45">
      <c r="D2355" s="464"/>
      <c r="E2355" s="464"/>
      <c r="F2355" s="465"/>
    </row>
    <row r="2356" spans="4:6" s="463" customFormat="1" hidden="1" x14ac:dyDescent="0.45">
      <c r="D2356" s="464"/>
      <c r="E2356" s="464"/>
      <c r="F2356" s="465"/>
    </row>
    <row r="2357" spans="4:6" s="463" customFormat="1" hidden="1" x14ac:dyDescent="0.45">
      <c r="D2357" s="464"/>
      <c r="E2357" s="464"/>
      <c r="F2357" s="465"/>
    </row>
    <row r="2358" spans="4:6" s="463" customFormat="1" hidden="1" x14ac:dyDescent="0.45">
      <c r="D2358" s="464"/>
      <c r="E2358" s="464"/>
      <c r="F2358" s="465"/>
    </row>
    <row r="2359" spans="4:6" s="463" customFormat="1" hidden="1" x14ac:dyDescent="0.45">
      <c r="D2359" s="464"/>
      <c r="E2359" s="464"/>
      <c r="F2359" s="465"/>
    </row>
    <row r="2360" spans="4:6" s="463" customFormat="1" hidden="1" x14ac:dyDescent="0.45">
      <c r="D2360" s="464"/>
      <c r="E2360" s="464"/>
      <c r="F2360" s="465"/>
    </row>
    <row r="2361" spans="4:6" s="463" customFormat="1" hidden="1" x14ac:dyDescent="0.45">
      <c r="D2361" s="464"/>
      <c r="E2361" s="464"/>
      <c r="F2361" s="465"/>
    </row>
    <row r="2362" spans="4:6" s="463" customFormat="1" hidden="1" x14ac:dyDescent="0.45">
      <c r="D2362" s="464"/>
      <c r="E2362" s="464"/>
      <c r="F2362" s="465"/>
    </row>
    <row r="2363" spans="4:6" s="463" customFormat="1" hidden="1" x14ac:dyDescent="0.45">
      <c r="D2363" s="464"/>
      <c r="E2363" s="464"/>
      <c r="F2363" s="465"/>
    </row>
    <row r="2364" spans="4:6" s="463" customFormat="1" hidden="1" x14ac:dyDescent="0.45">
      <c r="D2364" s="464"/>
      <c r="E2364" s="464"/>
      <c r="F2364" s="465"/>
    </row>
    <row r="2365" spans="4:6" s="463" customFormat="1" hidden="1" x14ac:dyDescent="0.45">
      <c r="D2365" s="464"/>
      <c r="E2365" s="464"/>
      <c r="F2365" s="465"/>
    </row>
    <row r="2366" spans="4:6" s="463" customFormat="1" hidden="1" x14ac:dyDescent="0.45">
      <c r="D2366" s="464"/>
      <c r="E2366" s="464"/>
      <c r="F2366" s="465"/>
    </row>
    <row r="2367" spans="4:6" s="463" customFormat="1" hidden="1" x14ac:dyDescent="0.45">
      <c r="D2367" s="464"/>
      <c r="E2367" s="464"/>
      <c r="F2367" s="465"/>
    </row>
    <row r="2368" spans="4:6" s="463" customFormat="1" hidden="1" x14ac:dyDescent="0.45">
      <c r="D2368" s="464"/>
      <c r="E2368" s="464"/>
      <c r="F2368" s="465"/>
    </row>
    <row r="2369" spans="4:6" s="463" customFormat="1" hidden="1" x14ac:dyDescent="0.45">
      <c r="D2369" s="464"/>
      <c r="E2369" s="464"/>
      <c r="F2369" s="465"/>
    </row>
    <row r="2370" spans="4:6" s="463" customFormat="1" hidden="1" x14ac:dyDescent="0.45">
      <c r="D2370" s="464"/>
      <c r="E2370" s="464"/>
      <c r="F2370" s="465"/>
    </row>
    <row r="2371" spans="4:6" s="463" customFormat="1" hidden="1" x14ac:dyDescent="0.45">
      <c r="D2371" s="464"/>
      <c r="E2371" s="464"/>
      <c r="F2371" s="465"/>
    </row>
    <row r="2372" spans="4:6" s="463" customFormat="1" hidden="1" x14ac:dyDescent="0.45">
      <c r="D2372" s="464"/>
      <c r="E2372" s="464"/>
      <c r="F2372" s="465"/>
    </row>
    <row r="2373" spans="4:6" s="463" customFormat="1" hidden="1" x14ac:dyDescent="0.45">
      <c r="D2373" s="464"/>
      <c r="E2373" s="464"/>
      <c r="F2373" s="465"/>
    </row>
    <row r="2374" spans="4:6" s="463" customFormat="1" hidden="1" x14ac:dyDescent="0.45">
      <c r="D2374" s="464"/>
      <c r="E2374" s="464"/>
      <c r="F2374" s="465"/>
    </row>
    <row r="2375" spans="4:6" s="463" customFormat="1" hidden="1" x14ac:dyDescent="0.45">
      <c r="D2375" s="464"/>
      <c r="E2375" s="464"/>
      <c r="F2375" s="465"/>
    </row>
    <row r="2376" spans="4:6" s="463" customFormat="1" hidden="1" x14ac:dyDescent="0.45">
      <c r="D2376" s="464"/>
      <c r="E2376" s="464"/>
      <c r="F2376" s="465"/>
    </row>
    <row r="2377" spans="4:6" s="463" customFormat="1" hidden="1" x14ac:dyDescent="0.45">
      <c r="D2377" s="464"/>
      <c r="E2377" s="464"/>
      <c r="F2377" s="465"/>
    </row>
    <row r="2378" spans="4:6" s="463" customFormat="1" hidden="1" x14ac:dyDescent="0.45">
      <c r="D2378" s="464"/>
      <c r="E2378" s="464"/>
      <c r="F2378" s="465"/>
    </row>
    <row r="2379" spans="4:6" s="463" customFormat="1" hidden="1" x14ac:dyDescent="0.45">
      <c r="D2379" s="464"/>
      <c r="E2379" s="464"/>
      <c r="F2379" s="465"/>
    </row>
    <row r="2380" spans="4:6" s="463" customFormat="1" hidden="1" x14ac:dyDescent="0.45">
      <c r="D2380" s="464"/>
      <c r="E2380" s="464"/>
      <c r="F2380" s="465"/>
    </row>
    <row r="2381" spans="4:6" s="463" customFormat="1" hidden="1" x14ac:dyDescent="0.45">
      <c r="D2381" s="464"/>
      <c r="E2381" s="464"/>
      <c r="F2381" s="465"/>
    </row>
    <row r="2382" spans="4:6" s="463" customFormat="1" hidden="1" x14ac:dyDescent="0.45">
      <c r="D2382" s="464"/>
      <c r="E2382" s="464"/>
      <c r="F2382" s="465"/>
    </row>
    <row r="2383" spans="4:6" s="463" customFormat="1" hidden="1" x14ac:dyDescent="0.45">
      <c r="D2383" s="464"/>
      <c r="E2383" s="464"/>
      <c r="F2383" s="465"/>
    </row>
    <row r="2384" spans="4:6" s="463" customFormat="1" hidden="1" x14ac:dyDescent="0.45">
      <c r="D2384" s="464"/>
      <c r="E2384" s="464"/>
      <c r="F2384" s="465"/>
    </row>
    <row r="2385" spans="4:6" s="463" customFormat="1" hidden="1" x14ac:dyDescent="0.45">
      <c r="D2385" s="464"/>
      <c r="E2385" s="464"/>
      <c r="F2385" s="465"/>
    </row>
    <row r="2386" spans="4:6" s="463" customFormat="1" hidden="1" x14ac:dyDescent="0.45">
      <c r="D2386" s="464"/>
      <c r="E2386" s="464"/>
      <c r="F2386" s="465"/>
    </row>
    <row r="2387" spans="4:6" s="463" customFormat="1" hidden="1" x14ac:dyDescent="0.45">
      <c r="D2387" s="464"/>
      <c r="E2387" s="464"/>
      <c r="F2387" s="465"/>
    </row>
    <row r="2388" spans="4:6" s="463" customFormat="1" hidden="1" x14ac:dyDescent="0.45">
      <c r="D2388" s="464"/>
      <c r="E2388" s="464"/>
      <c r="F2388" s="465"/>
    </row>
    <row r="2389" spans="4:6" s="463" customFormat="1" hidden="1" x14ac:dyDescent="0.45">
      <c r="D2389" s="464"/>
      <c r="E2389" s="464"/>
      <c r="F2389" s="465"/>
    </row>
    <row r="2390" spans="4:6" s="463" customFormat="1" hidden="1" x14ac:dyDescent="0.45">
      <c r="D2390" s="464"/>
      <c r="E2390" s="464"/>
      <c r="F2390" s="465"/>
    </row>
    <row r="2391" spans="4:6" s="463" customFormat="1" hidden="1" x14ac:dyDescent="0.45">
      <c r="D2391" s="464"/>
      <c r="E2391" s="464"/>
      <c r="F2391" s="465"/>
    </row>
    <row r="2392" spans="4:6" s="463" customFormat="1" hidden="1" x14ac:dyDescent="0.45">
      <c r="D2392" s="464"/>
      <c r="E2392" s="464"/>
      <c r="F2392" s="465"/>
    </row>
    <row r="2393" spans="4:6" s="463" customFormat="1" hidden="1" x14ac:dyDescent="0.45">
      <c r="D2393" s="464"/>
      <c r="E2393" s="464"/>
      <c r="F2393" s="465"/>
    </row>
    <row r="2394" spans="4:6" s="463" customFormat="1" hidden="1" x14ac:dyDescent="0.45">
      <c r="D2394" s="464"/>
      <c r="E2394" s="464"/>
      <c r="F2394" s="465"/>
    </row>
    <row r="2395" spans="4:6" s="463" customFormat="1" hidden="1" x14ac:dyDescent="0.45">
      <c r="D2395" s="464"/>
      <c r="E2395" s="464"/>
      <c r="F2395" s="465"/>
    </row>
    <row r="2396" spans="4:6" s="463" customFormat="1" hidden="1" x14ac:dyDescent="0.45">
      <c r="D2396" s="464"/>
      <c r="E2396" s="464"/>
      <c r="F2396" s="465"/>
    </row>
    <row r="2397" spans="4:6" s="463" customFormat="1" hidden="1" x14ac:dyDescent="0.45">
      <c r="D2397" s="464"/>
      <c r="E2397" s="464"/>
      <c r="F2397" s="465"/>
    </row>
    <row r="2398" spans="4:6" s="463" customFormat="1" hidden="1" x14ac:dyDescent="0.45">
      <c r="D2398" s="464"/>
      <c r="E2398" s="464"/>
      <c r="F2398" s="465"/>
    </row>
    <row r="2399" spans="4:6" s="463" customFormat="1" hidden="1" x14ac:dyDescent="0.45">
      <c r="D2399" s="464"/>
      <c r="E2399" s="464"/>
      <c r="F2399" s="465"/>
    </row>
    <row r="2400" spans="4:6" s="463" customFormat="1" hidden="1" x14ac:dyDescent="0.45">
      <c r="D2400" s="464"/>
      <c r="E2400" s="464"/>
      <c r="F2400" s="465"/>
    </row>
    <row r="2401" spans="4:6" s="463" customFormat="1" hidden="1" x14ac:dyDescent="0.45">
      <c r="D2401" s="464"/>
      <c r="E2401" s="464"/>
      <c r="F2401" s="465"/>
    </row>
    <row r="2402" spans="4:6" s="463" customFormat="1" hidden="1" x14ac:dyDescent="0.45">
      <c r="D2402" s="464"/>
      <c r="E2402" s="464"/>
      <c r="F2402" s="465"/>
    </row>
    <row r="2403" spans="4:6" s="463" customFormat="1" hidden="1" x14ac:dyDescent="0.45">
      <c r="D2403" s="464"/>
      <c r="E2403" s="464"/>
      <c r="F2403" s="465"/>
    </row>
    <row r="2404" spans="4:6" s="463" customFormat="1" hidden="1" x14ac:dyDescent="0.45">
      <c r="D2404" s="464"/>
      <c r="E2404" s="464"/>
      <c r="F2404" s="465"/>
    </row>
    <row r="2405" spans="4:6" s="463" customFormat="1" hidden="1" x14ac:dyDescent="0.45">
      <c r="D2405" s="464"/>
      <c r="E2405" s="464"/>
      <c r="F2405" s="465"/>
    </row>
    <row r="2406" spans="4:6" s="463" customFormat="1" hidden="1" x14ac:dyDescent="0.45">
      <c r="D2406" s="464"/>
      <c r="E2406" s="464"/>
      <c r="F2406" s="465"/>
    </row>
    <row r="2407" spans="4:6" s="463" customFormat="1" hidden="1" x14ac:dyDescent="0.45">
      <c r="D2407" s="464"/>
      <c r="E2407" s="464"/>
      <c r="F2407" s="465"/>
    </row>
    <row r="2408" spans="4:6" s="463" customFormat="1" hidden="1" x14ac:dyDescent="0.45">
      <c r="D2408" s="464"/>
      <c r="E2408" s="464"/>
      <c r="F2408" s="465"/>
    </row>
    <row r="2409" spans="4:6" s="463" customFormat="1" hidden="1" x14ac:dyDescent="0.45">
      <c r="D2409" s="464"/>
      <c r="E2409" s="464"/>
      <c r="F2409" s="465"/>
    </row>
    <row r="2410" spans="4:6" s="463" customFormat="1" hidden="1" x14ac:dyDescent="0.45">
      <c r="D2410" s="464"/>
      <c r="E2410" s="464"/>
      <c r="F2410" s="465"/>
    </row>
    <row r="2411" spans="4:6" s="463" customFormat="1" hidden="1" x14ac:dyDescent="0.45">
      <c r="D2411" s="464"/>
      <c r="E2411" s="464"/>
      <c r="F2411" s="465"/>
    </row>
    <row r="2412" spans="4:6" s="463" customFormat="1" hidden="1" x14ac:dyDescent="0.45">
      <c r="D2412" s="464"/>
      <c r="E2412" s="464"/>
      <c r="F2412" s="465"/>
    </row>
    <row r="2413" spans="4:6" s="463" customFormat="1" hidden="1" x14ac:dyDescent="0.45">
      <c r="D2413" s="464"/>
      <c r="E2413" s="464"/>
      <c r="F2413" s="465"/>
    </row>
    <row r="2414" spans="4:6" s="463" customFormat="1" hidden="1" x14ac:dyDescent="0.45">
      <c r="D2414" s="464"/>
      <c r="E2414" s="464"/>
      <c r="F2414" s="465"/>
    </row>
    <row r="2415" spans="4:6" s="463" customFormat="1" hidden="1" x14ac:dyDescent="0.45">
      <c r="D2415" s="464"/>
      <c r="E2415" s="464"/>
      <c r="F2415" s="465"/>
    </row>
    <row r="2416" spans="4:6" s="463" customFormat="1" hidden="1" x14ac:dyDescent="0.45">
      <c r="D2416" s="464"/>
      <c r="E2416" s="464"/>
      <c r="F2416" s="465"/>
    </row>
    <row r="2417" spans="4:6" s="463" customFormat="1" hidden="1" x14ac:dyDescent="0.45">
      <c r="D2417" s="464"/>
      <c r="E2417" s="464"/>
      <c r="F2417" s="465"/>
    </row>
    <row r="2418" spans="4:6" s="463" customFormat="1" hidden="1" x14ac:dyDescent="0.45">
      <c r="D2418" s="464"/>
      <c r="E2418" s="464"/>
      <c r="F2418" s="465"/>
    </row>
    <row r="2419" spans="4:6" s="463" customFormat="1" hidden="1" x14ac:dyDescent="0.45">
      <c r="D2419" s="464"/>
      <c r="E2419" s="464"/>
      <c r="F2419" s="465"/>
    </row>
    <row r="2420" spans="4:6" s="463" customFormat="1" hidden="1" x14ac:dyDescent="0.45">
      <c r="D2420" s="464"/>
      <c r="E2420" s="464"/>
      <c r="F2420" s="465"/>
    </row>
    <row r="2421" spans="4:6" s="463" customFormat="1" hidden="1" x14ac:dyDescent="0.45">
      <c r="D2421" s="464"/>
      <c r="E2421" s="464"/>
      <c r="F2421" s="465"/>
    </row>
    <row r="2422" spans="4:6" s="463" customFormat="1" hidden="1" x14ac:dyDescent="0.45">
      <c r="D2422" s="464"/>
      <c r="E2422" s="464"/>
      <c r="F2422" s="465"/>
    </row>
    <row r="2423" spans="4:6" s="463" customFormat="1" hidden="1" x14ac:dyDescent="0.45">
      <c r="D2423" s="464"/>
      <c r="E2423" s="464"/>
      <c r="F2423" s="465"/>
    </row>
    <row r="2424" spans="4:6" s="463" customFormat="1" hidden="1" x14ac:dyDescent="0.45">
      <c r="D2424" s="464"/>
      <c r="E2424" s="464"/>
      <c r="F2424" s="465"/>
    </row>
    <row r="2425" spans="4:6" s="463" customFormat="1" hidden="1" x14ac:dyDescent="0.45">
      <c r="D2425" s="464"/>
      <c r="E2425" s="464"/>
      <c r="F2425" s="465"/>
    </row>
    <row r="2426" spans="4:6" s="463" customFormat="1" hidden="1" x14ac:dyDescent="0.45">
      <c r="D2426" s="464"/>
      <c r="E2426" s="464"/>
      <c r="F2426" s="465"/>
    </row>
    <row r="2427" spans="4:6" s="463" customFormat="1" hidden="1" x14ac:dyDescent="0.45">
      <c r="D2427" s="464"/>
      <c r="E2427" s="464"/>
      <c r="F2427" s="465"/>
    </row>
    <row r="2428" spans="4:6" s="463" customFormat="1" hidden="1" x14ac:dyDescent="0.45">
      <c r="D2428" s="464"/>
      <c r="E2428" s="464"/>
      <c r="F2428" s="465"/>
    </row>
    <row r="2429" spans="4:6" s="463" customFormat="1" hidden="1" x14ac:dyDescent="0.45">
      <c r="D2429" s="464"/>
      <c r="E2429" s="464"/>
      <c r="F2429" s="465"/>
    </row>
    <row r="2430" spans="4:6" s="463" customFormat="1" hidden="1" x14ac:dyDescent="0.45">
      <c r="D2430" s="464"/>
      <c r="E2430" s="464"/>
      <c r="F2430" s="465"/>
    </row>
    <row r="2431" spans="4:6" s="463" customFormat="1" hidden="1" x14ac:dyDescent="0.45">
      <c r="D2431" s="464"/>
      <c r="E2431" s="464"/>
      <c r="F2431" s="465"/>
    </row>
    <row r="2432" spans="4:6" s="463" customFormat="1" hidden="1" x14ac:dyDescent="0.45">
      <c r="D2432" s="464"/>
      <c r="E2432" s="464"/>
      <c r="F2432" s="465"/>
    </row>
    <row r="2433" spans="4:6" s="463" customFormat="1" hidden="1" x14ac:dyDescent="0.45">
      <c r="D2433" s="464"/>
      <c r="E2433" s="464"/>
      <c r="F2433" s="465"/>
    </row>
    <row r="2434" spans="4:6" s="463" customFormat="1" hidden="1" x14ac:dyDescent="0.45">
      <c r="D2434" s="464"/>
      <c r="E2434" s="464"/>
      <c r="F2434" s="465"/>
    </row>
    <row r="2435" spans="4:6" s="463" customFormat="1" hidden="1" x14ac:dyDescent="0.45">
      <c r="D2435" s="464"/>
      <c r="E2435" s="464"/>
      <c r="F2435" s="465"/>
    </row>
    <row r="2436" spans="4:6" s="463" customFormat="1" hidden="1" x14ac:dyDescent="0.45">
      <c r="D2436" s="464"/>
      <c r="E2436" s="464"/>
      <c r="F2436" s="465"/>
    </row>
    <row r="2437" spans="4:6" s="463" customFormat="1" hidden="1" x14ac:dyDescent="0.45">
      <c r="D2437" s="464"/>
      <c r="E2437" s="464"/>
      <c r="F2437" s="465"/>
    </row>
    <row r="2438" spans="4:6" s="463" customFormat="1" hidden="1" x14ac:dyDescent="0.45">
      <c r="D2438" s="464"/>
      <c r="E2438" s="464"/>
      <c r="F2438" s="465"/>
    </row>
    <row r="2439" spans="4:6" s="463" customFormat="1" hidden="1" x14ac:dyDescent="0.45">
      <c r="D2439" s="464"/>
      <c r="E2439" s="464"/>
      <c r="F2439" s="465"/>
    </row>
    <row r="2440" spans="4:6" s="463" customFormat="1" hidden="1" x14ac:dyDescent="0.45">
      <c r="D2440" s="464"/>
      <c r="E2440" s="464"/>
      <c r="F2440" s="465"/>
    </row>
    <row r="2441" spans="4:6" s="463" customFormat="1" hidden="1" x14ac:dyDescent="0.45">
      <c r="D2441" s="464"/>
      <c r="E2441" s="464"/>
      <c r="F2441" s="465"/>
    </row>
    <row r="2442" spans="4:6" s="463" customFormat="1" hidden="1" x14ac:dyDescent="0.45">
      <c r="D2442" s="464"/>
      <c r="E2442" s="464"/>
      <c r="F2442" s="465"/>
    </row>
    <row r="2443" spans="4:6" s="463" customFormat="1" hidden="1" x14ac:dyDescent="0.45">
      <c r="D2443" s="464"/>
      <c r="E2443" s="464"/>
      <c r="F2443" s="465"/>
    </row>
    <row r="2444" spans="4:6" s="463" customFormat="1" hidden="1" x14ac:dyDescent="0.45">
      <c r="D2444" s="464"/>
      <c r="E2444" s="464"/>
      <c r="F2444" s="465"/>
    </row>
    <row r="2445" spans="4:6" s="463" customFormat="1" hidden="1" x14ac:dyDescent="0.45">
      <c r="D2445" s="464"/>
      <c r="E2445" s="464"/>
      <c r="F2445" s="465"/>
    </row>
    <row r="2446" spans="4:6" s="463" customFormat="1" hidden="1" x14ac:dyDescent="0.45">
      <c r="D2446" s="464"/>
      <c r="E2446" s="464"/>
      <c r="F2446" s="465"/>
    </row>
    <row r="2447" spans="4:6" s="463" customFormat="1" hidden="1" x14ac:dyDescent="0.45">
      <c r="D2447" s="464"/>
      <c r="E2447" s="464"/>
      <c r="F2447" s="465"/>
    </row>
    <row r="2448" spans="4:6" s="463" customFormat="1" hidden="1" x14ac:dyDescent="0.45">
      <c r="D2448" s="464"/>
      <c r="E2448" s="464"/>
      <c r="F2448" s="465"/>
    </row>
    <row r="2449" spans="4:6" s="463" customFormat="1" hidden="1" x14ac:dyDescent="0.45">
      <c r="D2449" s="464"/>
      <c r="E2449" s="464"/>
      <c r="F2449" s="465"/>
    </row>
    <row r="2450" spans="4:6" s="463" customFormat="1" hidden="1" x14ac:dyDescent="0.45">
      <c r="D2450" s="464"/>
      <c r="E2450" s="464"/>
      <c r="F2450" s="465"/>
    </row>
    <row r="2451" spans="4:6" s="463" customFormat="1" hidden="1" x14ac:dyDescent="0.45">
      <c r="D2451" s="464"/>
      <c r="E2451" s="464"/>
      <c r="F2451" s="465"/>
    </row>
    <row r="2452" spans="4:6" s="463" customFormat="1" hidden="1" x14ac:dyDescent="0.45">
      <c r="D2452" s="464"/>
      <c r="E2452" s="464"/>
      <c r="F2452" s="465"/>
    </row>
    <row r="2453" spans="4:6" s="463" customFormat="1" hidden="1" x14ac:dyDescent="0.45">
      <c r="D2453" s="464"/>
      <c r="E2453" s="464"/>
      <c r="F2453" s="465"/>
    </row>
    <row r="2454" spans="4:6" s="463" customFormat="1" hidden="1" x14ac:dyDescent="0.45">
      <c r="D2454" s="464"/>
      <c r="E2454" s="464"/>
      <c r="F2454" s="465"/>
    </row>
    <row r="2455" spans="4:6" s="463" customFormat="1" hidden="1" x14ac:dyDescent="0.45">
      <c r="D2455" s="464"/>
      <c r="E2455" s="464"/>
      <c r="F2455" s="465"/>
    </row>
    <row r="2456" spans="4:6" s="463" customFormat="1" hidden="1" x14ac:dyDescent="0.45">
      <c r="D2456" s="464"/>
      <c r="E2456" s="464"/>
      <c r="F2456" s="465"/>
    </row>
    <row r="2457" spans="4:6" s="463" customFormat="1" hidden="1" x14ac:dyDescent="0.45">
      <c r="D2457" s="464"/>
      <c r="E2457" s="464"/>
      <c r="F2457" s="465"/>
    </row>
    <row r="2458" spans="4:6" s="463" customFormat="1" hidden="1" x14ac:dyDescent="0.45">
      <c r="D2458" s="464"/>
      <c r="E2458" s="464"/>
      <c r="F2458" s="465"/>
    </row>
    <row r="2459" spans="4:6" s="463" customFormat="1" hidden="1" x14ac:dyDescent="0.45">
      <c r="D2459" s="464"/>
      <c r="E2459" s="464"/>
      <c r="F2459" s="465"/>
    </row>
    <row r="2460" spans="4:6" s="463" customFormat="1" hidden="1" x14ac:dyDescent="0.45">
      <c r="D2460" s="464"/>
      <c r="E2460" s="464"/>
      <c r="F2460" s="465"/>
    </row>
    <row r="2461" spans="4:6" s="463" customFormat="1" hidden="1" x14ac:dyDescent="0.45">
      <c r="D2461" s="464"/>
      <c r="E2461" s="464"/>
      <c r="F2461" s="465"/>
    </row>
    <row r="2462" spans="4:6" s="463" customFormat="1" hidden="1" x14ac:dyDescent="0.45">
      <c r="D2462" s="464"/>
      <c r="E2462" s="464"/>
      <c r="F2462" s="465"/>
    </row>
    <row r="2463" spans="4:6" s="463" customFormat="1" hidden="1" x14ac:dyDescent="0.45">
      <c r="D2463" s="464"/>
      <c r="E2463" s="464"/>
      <c r="F2463" s="465"/>
    </row>
    <row r="2464" spans="4:6" s="463" customFormat="1" hidden="1" x14ac:dyDescent="0.45">
      <c r="D2464" s="464"/>
      <c r="E2464" s="464"/>
      <c r="F2464" s="465"/>
    </row>
    <row r="2465" spans="4:6" s="463" customFormat="1" hidden="1" x14ac:dyDescent="0.45">
      <c r="D2465" s="464"/>
      <c r="E2465" s="464"/>
      <c r="F2465" s="465"/>
    </row>
    <row r="2466" spans="4:6" s="463" customFormat="1" hidden="1" x14ac:dyDescent="0.45">
      <c r="D2466" s="464"/>
      <c r="E2466" s="464"/>
      <c r="F2466" s="465"/>
    </row>
    <row r="2467" spans="4:6" s="463" customFormat="1" hidden="1" x14ac:dyDescent="0.45">
      <c r="D2467" s="464"/>
      <c r="E2467" s="464"/>
      <c r="F2467" s="465"/>
    </row>
    <row r="2468" spans="4:6" s="463" customFormat="1" hidden="1" x14ac:dyDescent="0.45">
      <c r="D2468" s="464"/>
      <c r="E2468" s="464"/>
      <c r="F2468" s="465"/>
    </row>
    <row r="2469" spans="4:6" s="463" customFormat="1" hidden="1" x14ac:dyDescent="0.45">
      <c r="D2469" s="464"/>
      <c r="E2469" s="464"/>
      <c r="F2469" s="465"/>
    </row>
    <row r="2470" spans="4:6" s="463" customFormat="1" hidden="1" x14ac:dyDescent="0.45">
      <c r="D2470" s="464"/>
      <c r="E2470" s="464"/>
      <c r="F2470" s="465"/>
    </row>
    <row r="2471" spans="4:6" s="463" customFormat="1" hidden="1" x14ac:dyDescent="0.45">
      <c r="D2471" s="464"/>
      <c r="E2471" s="464"/>
      <c r="F2471" s="465"/>
    </row>
    <row r="2472" spans="4:6" s="463" customFormat="1" hidden="1" x14ac:dyDescent="0.45">
      <c r="D2472" s="464"/>
      <c r="E2472" s="464"/>
      <c r="F2472" s="465"/>
    </row>
    <row r="2473" spans="4:6" s="463" customFormat="1" hidden="1" x14ac:dyDescent="0.45">
      <c r="D2473" s="464"/>
      <c r="E2473" s="464"/>
      <c r="F2473" s="465"/>
    </row>
    <row r="2474" spans="4:6" s="463" customFormat="1" hidden="1" x14ac:dyDescent="0.45">
      <c r="D2474" s="464"/>
      <c r="E2474" s="464"/>
      <c r="F2474" s="465"/>
    </row>
    <row r="2475" spans="4:6" s="463" customFormat="1" hidden="1" x14ac:dyDescent="0.45">
      <c r="D2475" s="464"/>
      <c r="E2475" s="464"/>
      <c r="F2475" s="465"/>
    </row>
    <row r="2476" spans="4:6" s="463" customFormat="1" hidden="1" x14ac:dyDescent="0.45">
      <c r="D2476" s="464"/>
      <c r="E2476" s="464"/>
      <c r="F2476" s="465"/>
    </row>
    <row r="2477" spans="4:6" s="463" customFormat="1" hidden="1" x14ac:dyDescent="0.45">
      <c r="D2477" s="464"/>
      <c r="E2477" s="464"/>
      <c r="F2477" s="465"/>
    </row>
    <row r="2478" spans="4:6" s="463" customFormat="1" hidden="1" x14ac:dyDescent="0.45">
      <c r="D2478" s="464"/>
      <c r="E2478" s="464"/>
      <c r="F2478" s="465"/>
    </row>
    <row r="2479" spans="4:6" s="463" customFormat="1" hidden="1" x14ac:dyDescent="0.45">
      <c r="D2479" s="464"/>
      <c r="E2479" s="464"/>
      <c r="F2479" s="465"/>
    </row>
    <row r="2480" spans="4:6" s="463" customFormat="1" hidden="1" x14ac:dyDescent="0.45">
      <c r="D2480" s="464"/>
      <c r="E2480" s="464"/>
      <c r="F2480" s="465"/>
    </row>
    <row r="2481" spans="4:6" s="463" customFormat="1" hidden="1" x14ac:dyDescent="0.45">
      <c r="D2481" s="464"/>
      <c r="E2481" s="464"/>
      <c r="F2481" s="465"/>
    </row>
    <row r="2482" spans="4:6" s="463" customFormat="1" hidden="1" x14ac:dyDescent="0.45">
      <c r="D2482" s="464"/>
      <c r="E2482" s="464"/>
      <c r="F2482" s="465"/>
    </row>
    <row r="2483" spans="4:6" s="463" customFormat="1" hidden="1" x14ac:dyDescent="0.45">
      <c r="D2483" s="464"/>
      <c r="E2483" s="464"/>
      <c r="F2483" s="465"/>
    </row>
    <row r="2484" spans="4:6" s="463" customFormat="1" hidden="1" x14ac:dyDescent="0.45">
      <c r="D2484" s="464"/>
      <c r="E2484" s="464"/>
      <c r="F2484" s="465"/>
    </row>
    <row r="2485" spans="4:6" s="463" customFormat="1" hidden="1" x14ac:dyDescent="0.45">
      <c r="D2485" s="464"/>
      <c r="E2485" s="464"/>
      <c r="F2485" s="465"/>
    </row>
    <row r="2486" spans="4:6" s="463" customFormat="1" hidden="1" x14ac:dyDescent="0.45">
      <c r="D2486" s="464"/>
      <c r="E2486" s="464"/>
      <c r="F2486" s="465"/>
    </row>
    <row r="2487" spans="4:6" s="463" customFormat="1" hidden="1" x14ac:dyDescent="0.45">
      <c r="D2487" s="464"/>
      <c r="E2487" s="464"/>
      <c r="F2487" s="465"/>
    </row>
    <row r="2488" spans="4:6" s="463" customFormat="1" hidden="1" x14ac:dyDescent="0.45">
      <c r="D2488" s="464"/>
      <c r="E2488" s="464"/>
      <c r="F2488" s="465"/>
    </row>
    <row r="2489" spans="4:6" s="463" customFormat="1" hidden="1" x14ac:dyDescent="0.45">
      <c r="D2489" s="464"/>
      <c r="E2489" s="464"/>
      <c r="F2489" s="465"/>
    </row>
    <row r="2490" spans="4:6" s="463" customFormat="1" hidden="1" x14ac:dyDescent="0.45">
      <c r="D2490" s="464"/>
      <c r="E2490" s="464"/>
      <c r="F2490" s="465"/>
    </row>
    <row r="2491" spans="4:6" s="463" customFormat="1" hidden="1" x14ac:dyDescent="0.45">
      <c r="D2491" s="464"/>
      <c r="E2491" s="464"/>
      <c r="F2491" s="465"/>
    </row>
    <row r="2492" spans="4:6" s="463" customFormat="1" hidden="1" x14ac:dyDescent="0.45">
      <c r="D2492" s="464"/>
      <c r="E2492" s="464"/>
      <c r="F2492" s="465"/>
    </row>
    <row r="2493" spans="4:6" s="463" customFormat="1" hidden="1" x14ac:dyDescent="0.45">
      <c r="D2493" s="464"/>
      <c r="E2493" s="464"/>
      <c r="F2493" s="465"/>
    </row>
    <row r="2494" spans="4:6" s="463" customFormat="1" hidden="1" x14ac:dyDescent="0.45">
      <c r="D2494" s="464"/>
      <c r="E2494" s="464"/>
      <c r="F2494" s="465"/>
    </row>
    <row r="2495" spans="4:6" s="463" customFormat="1" hidden="1" x14ac:dyDescent="0.45">
      <c r="D2495" s="464"/>
      <c r="E2495" s="464"/>
      <c r="F2495" s="465"/>
    </row>
    <row r="2496" spans="4:6" s="463" customFormat="1" hidden="1" x14ac:dyDescent="0.45">
      <c r="D2496" s="464"/>
      <c r="E2496" s="464"/>
      <c r="F2496" s="465"/>
    </row>
    <row r="2497" spans="4:6" s="463" customFormat="1" hidden="1" x14ac:dyDescent="0.45">
      <c r="D2497" s="464"/>
      <c r="E2497" s="464"/>
      <c r="F2497" s="465"/>
    </row>
    <row r="2498" spans="4:6" s="463" customFormat="1" hidden="1" x14ac:dyDescent="0.45">
      <c r="D2498" s="464"/>
      <c r="E2498" s="464"/>
      <c r="F2498" s="465"/>
    </row>
    <row r="2499" spans="4:6" s="463" customFormat="1" hidden="1" x14ac:dyDescent="0.45">
      <c r="D2499" s="464"/>
      <c r="E2499" s="464"/>
      <c r="F2499" s="465"/>
    </row>
    <row r="2500" spans="4:6" s="463" customFormat="1" hidden="1" x14ac:dyDescent="0.45">
      <c r="D2500" s="464"/>
      <c r="E2500" s="464"/>
      <c r="F2500" s="465"/>
    </row>
    <row r="2501" spans="4:6" s="463" customFormat="1" hidden="1" x14ac:dyDescent="0.45">
      <c r="D2501" s="464"/>
      <c r="E2501" s="464"/>
      <c r="F2501" s="465"/>
    </row>
    <row r="2502" spans="4:6" s="463" customFormat="1" hidden="1" x14ac:dyDescent="0.45">
      <c r="D2502" s="464"/>
      <c r="E2502" s="464"/>
      <c r="F2502" s="465"/>
    </row>
    <row r="2503" spans="4:6" s="463" customFormat="1" hidden="1" x14ac:dyDescent="0.45">
      <c r="D2503" s="464"/>
      <c r="E2503" s="464"/>
      <c r="F2503" s="465"/>
    </row>
    <row r="2504" spans="4:6" s="463" customFormat="1" hidden="1" x14ac:dyDescent="0.45">
      <c r="D2504" s="464"/>
      <c r="E2504" s="464"/>
      <c r="F2504" s="465"/>
    </row>
    <row r="2505" spans="4:6" s="463" customFormat="1" hidden="1" x14ac:dyDescent="0.45">
      <c r="D2505" s="464"/>
      <c r="E2505" s="464"/>
      <c r="F2505" s="465"/>
    </row>
    <row r="2506" spans="4:6" s="463" customFormat="1" hidden="1" x14ac:dyDescent="0.45">
      <c r="D2506" s="464"/>
      <c r="E2506" s="464"/>
      <c r="F2506" s="465"/>
    </row>
    <row r="2507" spans="4:6" s="463" customFormat="1" hidden="1" x14ac:dyDescent="0.45">
      <c r="D2507" s="464"/>
      <c r="E2507" s="464"/>
      <c r="F2507" s="465"/>
    </row>
    <row r="2508" spans="4:6" s="463" customFormat="1" hidden="1" x14ac:dyDescent="0.45">
      <c r="D2508" s="464"/>
      <c r="E2508" s="464"/>
      <c r="F2508" s="465"/>
    </row>
    <row r="2509" spans="4:6" s="463" customFormat="1" hidden="1" x14ac:dyDescent="0.45">
      <c r="D2509" s="464"/>
      <c r="E2509" s="464"/>
      <c r="F2509" s="465"/>
    </row>
    <row r="2510" spans="4:6" s="463" customFormat="1" hidden="1" x14ac:dyDescent="0.45">
      <c r="D2510" s="464"/>
      <c r="E2510" s="464"/>
      <c r="F2510" s="465"/>
    </row>
    <row r="2511" spans="4:6" s="463" customFormat="1" hidden="1" x14ac:dyDescent="0.45">
      <c r="D2511" s="464"/>
      <c r="E2511" s="464"/>
      <c r="F2511" s="465"/>
    </row>
    <row r="2512" spans="4:6" s="463" customFormat="1" hidden="1" x14ac:dyDescent="0.45">
      <c r="D2512" s="464"/>
      <c r="E2512" s="464"/>
      <c r="F2512" s="465"/>
    </row>
    <row r="2513" spans="4:6" s="463" customFormat="1" hidden="1" x14ac:dyDescent="0.45">
      <c r="D2513" s="464"/>
      <c r="E2513" s="464"/>
      <c r="F2513" s="465"/>
    </row>
    <row r="2514" spans="4:6" s="463" customFormat="1" hidden="1" x14ac:dyDescent="0.45">
      <c r="D2514" s="464"/>
      <c r="E2514" s="464"/>
      <c r="F2514" s="465"/>
    </row>
    <row r="2515" spans="4:6" s="463" customFormat="1" hidden="1" x14ac:dyDescent="0.45">
      <c r="D2515" s="464"/>
      <c r="E2515" s="464"/>
      <c r="F2515" s="465"/>
    </row>
    <row r="2516" spans="4:6" s="463" customFormat="1" hidden="1" x14ac:dyDescent="0.45">
      <c r="D2516" s="464"/>
      <c r="E2516" s="464"/>
      <c r="F2516" s="465"/>
    </row>
    <row r="2517" spans="4:6" s="463" customFormat="1" hidden="1" x14ac:dyDescent="0.45">
      <c r="D2517" s="464"/>
      <c r="E2517" s="464"/>
      <c r="F2517" s="465"/>
    </row>
    <row r="2518" spans="4:6" s="463" customFormat="1" hidden="1" x14ac:dyDescent="0.45">
      <c r="D2518" s="464"/>
      <c r="E2518" s="464"/>
      <c r="F2518" s="465"/>
    </row>
    <row r="2519" spans="4:6" s="463" customFormat="1" hidden="1" x14ac:dyDescent="0.45">
      <c r="D2519" s="464"/>
      <c r="E2519" s="464"/>
      <c r="F2519" s="465"/>
    </row>
    <row r="2520" spans="4:6" s="463" customFormat="1" hidden="1" x14ac:dyDescent="0.45">
      <c r="D2520" s="464"/>
      <c r="E2520" s="464"/>
      <c r="F2520" s="465"/>
    </row>
    <row r="2521" spans="4:6" s="463" customFormat="1" hidden="1" x14ac:dyDescent="0.45">
      <c r="D2521" s="464"/>
      <c r="E2521" s="464"/>
      <c r="F2521" s="465"/>
    </row>
    <row r="2522" spans="4:6" s="463" customFormat="1" hidden="1" x14ac:dyDescent="0.45">
      <c r="D2522" s="464"/>
      <c r="E2522" s="464"/>
      <c r="F2522" s="465"/>
    </row>
    <row r="2523" spans="4:6" s="463" customFormat="1" hidden="1" x14ac:dyDescent="0.45">
      <c r="D2523" s="464"/>
      <c r="E2523" s="464"/>
      <c r="F2523" s="465"/>
    </row>
    <row r="2524" spans="4:6" s="463" customFormat="1" hidden="1" x14ac:dyDescent="0.45">
      <c r="D2524" s="464"/>
      <c r="E2524" s="464"/>
      <c r="F2524" s="465"/>
    </row>
    <row r="2525" spans="4:6" s="463" customFormat="1" hidden="1" x14ac:dyDescent="0.45">
      <c r="D2525" s="464"/>
      <c r="E2525" s="464"/>
      <c r="F2525" s="465"/>
    </row>
    <row r="2526" spans="4:6" s="463" customFormat="1" hidden="1" x14ac:dyDescent="0.45">
      <c r="D2526" s="464"/>
      <c r="E2526" s="464"/>
      <c r="F2526" s="465"/>
    </row>
    <row r="2527" spans="4:6" s="463" customFormat="1" hidden="1" x14ac:dyDescent="0.45">
      <c r="D2527" s="464"/>
      <c r="E2527" s="464"/>
      <c r="F2527" s="465"/>
    </row>
    <row r="2528" spans="4:6" s="463" customFormat="1" hidden="1" x14ac:dyDescent="0.45">
      <c r="D2528" s="464"/>
      <c r="E2528" s="464"/>
      <c r="F2528" s="465"/>
    </row>
    <row r="2529" spans="4:6" s="463" customFormat="1" hidden="1" x14ac:dyDescent="0.45">
      <c r="D2529" s="464"/>
      <c r="E2529" s="464"/>
      <c r="F2529" s="465"/>
    </row>
    <row r="2530" spans="4:6" s="463" customFormat="1" hidden="1" x14ac:dyDescent="0.45">
      <c r="D2530" s="464"/>
      <c r="E2530" s="464"/>
      <c r="F2530" s="465"/>
    </row>
    <row r="2531" spans="4:6" s="463" customFormat="1" hidden="1" x14ac:dyDescent="0.45">
      <c r="D2531" s="464"/>
      <c r="E2531" s="464"/>
      <c r="F2531" s="465"/>
    </row>
    <row r="2532" spans="4:6" s="463" customFormat="1" hidden="1" x14ac:dyDescent="0.45">
      <c r="D2532" s="464"/>
      <c r="E2532" s="464"/>
      <c r="F2532" s="465"/>
    </row>
    <row r="2533" spans="4:6" s="463" customFormat="1" hidden="1" x14ac:dyDescent="0.45">
      <c r="D2533" s="464"/>
      <c r="E2533" s="464"/>
      <c r="F2533" s="465"/>
    </row>
    <row r="2534" spans="4:6" s="463" customFormat="1" hidden="1" x14ac:dyDescent="0.45">
      <c r="D2534" s="464"/>
      <c r="E2534" s="464"/>
      <c r="F2534" s="465"/>
    </row>
    <row r="2535" spans="4:6" s="463" customFormat="1" hidden="1" x14ac:dyDescent="0.45">
      <c r="D2535" s="464"/>
      <c r="E2535" s="464"/>
      <c r="F2535" s="465"/>
    </row>
    <row r="2536" spans="4:6" s="463" customFormat="1" hidden="1" x14ac:dyDescent="0.45">
      <c r="D2536" s="464"/>
      <c r="E2536" s="464"/>
      <c r="F2536" s="465"/>
    </row>
    <row r="2537" spans="4:6" s="463" customFormat="1" hidden="1" x14ac:dyDescent="0.45">
      <c r="D2537" s="464"/>
      <c r="E2537" s="464"/>
      <c r="F2537" s="465"/>
    </row>
    <row r="2538" spans="4:6" s="463" customFormat="1" hidden="1" x14ac:dyDescent="0.45">
      <c r="D2538" s="464"/>
      <c r="E2538" s="464"/>
      <c r="F2538" s="465"/>
    </row>
    <row r="2539" spans="4:6" s="463" customFormat="1" hidden="1" x14ac:dyDescent="0.45">
      <c r="D2539" s="464"/>
      <c r="E2539" s="464"/>
      <c r="F2539" s="465"/>
    </row>
    <row r="2540" spans="4:6" s="463" customFormat="1" hidden="1" x14ac:dyDescent="0.45">
      <c r="D2540" s="464"/>
      <c r="E2540" s="464"/>
      <c r="F2540" s="465"/>
    </row>
    <row r="2541" spans="4:6" s="463" customFormat="1" hidden="1" x14ac:dyDescent="0.45">
      <c r="D2541" s="464"/>
      <c r="E2541" s="464"/>
      <c r="F2541" s="465"/>
    </row>
    <row r="2542" spans="4:6" s="463" customFormat="1" hidden="1" x14ac:dyDescent="0.45">
      <c r="D2542" s="464"/>
      <c r="E2542" s="464"/>
      <c r="F2542" s="465"/>
    </row>
    <row r="2543" spans="4:6" s="463" customFormat="1" hidden="1" x14ac:dyDescent="0.45">
      <c r="D2543" s="464"/>
      <c r="E2543" s="464"/>
      <c r="F2543" s="465"/>
    </row>
    <row r="2544" spans="4:6" s="463" customFormat="1" hidden="1" x14ac:dyDescent="0.45">
      <c r="D2544" s="464"/>
      <c r="E2544" s="464"/>
      <c r="F2544" s="465"/>
    </row>
    <row r="2545" spans="4:6" s="463" customFormat="1" hidden="1" x14ac:dyDescent="0.45">
      <c r="D2545" s="464"/>
      <c r="E2545" s="464"/>
      <c r="F2545" s="465"/>
    </row>
    <row r="2546" spans="4:6" s="463" customFormat="1" hidden="1" x14ac:dyDescent="0.45">
      <c r="D2546" s="464"/>
      <c r="E2546" s="464"/>
      <c r="F2546" s="465"/>
    </row>
    <row r="2547" spans="4:6" s="463" customFormat="1" hidden="1" x14ac:dyDescent="0.45">
      <c r="D2547" s="464"/>
      <c r="E2547" s="464"/>
      <c r="F2547" s="465"/>
    </row>
    <row r="2548" spans="4:6" s="463" customFormat="1" hidden="1" x14ac:dyDescent="0.45">
      <c r="D2548" s="464"/>
      <c r="E2548" s="464"/>
      <c r="F2548" s="465"/>
    </row>
    <row r="2549" spans="4:6" s="463" customFormat="1" hidden="1" x14ac:dyDescent="0.45">
      <c r="D2549" s="464"/>
      <c r="E2549" s="464"/>
      <c r="F2549" s="465"/>
    </row>
    <row r="2550" spans="4:6" s="463" customFormat="1" hidden="1" x14ac:dyDescent="0.45">
      <c r="D2550" s="464"/>
      <c r="E2550" s="464"/>
      <c r="F2550" s="465"/>
    </row>
    <row r="2551" spans="4:6" s="463" customFormat="1" hidden="1" x14ac:dyDescent="0.45">
      <c r="D2551" s="464"/>
      <c r="E2551" s="464"/>
      <c r="F2551" s="465"/>
    </row>
    <row r="2552" spans="4:6" s="463" customFormat="1" hidden="1" x14ac:dyDescent="0.45">
      <c r="D2552" s="464"/>
      <c r="E2552" s="464"/>
      <c r="F2552" s="465"/>
    </row>
    <row r="2553" spans="4:6" s="463" customFormat="1" hidden="1" x14ac:dyDescent="0.45">
      <c r="D2553" s="464"/>
      <c r="E2553" s="464"/>
      <c r="F2553" s="465"/>
    </row>
    <row r="2554" spans="4:6" s="463" customFormat="1" hidden="1" x14ac:dyDescent="0.45">
      <c r="D2554" s="464"/>
      <c r="E2554" s="464"/>
      <c r="F2554" s="465"/>
    </row>
    <row r="2555" spans="4:6" s="463" customFormat="1" hidden="1" x14ac:dyDescent="0.45">
      <c r="D2555" s="464"/>
      <c r="E2555" s="464"/>
      <c r="F2555" s="465"/>
    </row>
    <row r="2556" spans="4:6" s="463" customFormat="1" hidden="1" x14ac:dyDescent="0.45">
      <c r="D2556" s="464"/>
      <c r="E2556" s="464"/>
      <c r="F2556" s="465"/>
    </row>
    <row r="2557" spans="4:6" s="463" customFormat="1" hidden="1" x14ac:dyDescent="0.45">
      <c r="D2557" s="464"/>
      <c r="E2557" s="464"/>
      <c r="F2557" s="465"/>
    </row>
    <row r="2558" spans="4:6" s="463" customFormat="1" hidden="1" x14ac:dyDescent="0.45">
      <c r="D2558" s="464"/>
      <c r="E2558" s="464"/>
      <c r="F2558" s="465"/>
    </row>
    <row r="2559" spans="4:6" s="463" customFormat="1" hidden="1" x14ac:dyDescent="0.45">
      <c r="D2559" s="464"/>
      <c r="E2559" s="464"/>
      <c r="F2559" s="465"/>
    </row>
    <row r="2560" spans="4:6" s="463" customFormat="1" hidden="1" x14ac:dyDescent="0.45">
      <c r="D2560" s="464"/>
      <c r="E2560" s="464"/>
      <c r="F2560" s="465"/>
    </row>
    <row r="2561" spans="4:6" s="463" customFormat="1" hidden="1" x14ac:dyDescent="0.45">
      <c r="D2561" s="464"/>
      <c r="E2561" s="464"/>
      <c r="F2561" s="465"/>
    </row>
    <row r="2562" spans="4:6" s="463" customFormat="1" hidden="1" x14ac:dyDescent="0.45">
      <c r="D2562" s="464"/>
      <c r="E2562" s="464"/>
      <c r="F2562" s="465"/>
    </row>
    <row r="2563" spans="4:6" s="463" customFormat="1" hidden="1" x14ac:dyDescent="0.45">
      <c r="D2563" s="464"/>
      <c r="E2563" s="464"/>
      <c r="F2563" s="465"/>
    </row>
    <row r="2564" spans="4:6" s="463" customFormat="1" hidden="1" x14ac:dyDescent="0.45">
      <c r="D2564" s="464"/>
      <c r="E2564" s="464"/>
      <c r="F2564" s="465"/>
    </row>
    <row r="2565" spans="4:6" s="463" customFormat="1" hidden="1" x14ac:dyDescent="0.45">
      <c r="D2565" s="464"/>
      <c r="E2565" s="464"/>
      <c r="F2565" s="465"/>
    </row>
    <row r="2566" spans="4:6" s="463" customFormat="1" hidden="1" x14ac:dyDescent="0.45">
      <c r="D2566" s="464"/>
      <c r="E2566" s="464"/>
      <c r="F2566" s="465"/>
    </row>
    <row r="2567" spans="4:6" s="463" customFormat="1" hidden="1" x14ac:dyDescent="0.45">
      <c r="D2567" s="464"/>
      <c r="E2567" s="464"/>
      <c r="F2567" s="465"/>
    </row>
    <row r="2568" spans="4:6" s="463" customFormat="1" hidden="1" x14ac:dyDescent="0.45">
      <c r="D2568" s="464"/>
      <c r="E2568" s="464"/>
      <c r="F2568" s="465"/>
    </row>
    <row r="2569" spans="4:6" s="463" customFormat="1" hidden="1" x14ac:dyDescent="0.45">
      <c r="D2569" s="464"/>
      <c r="E2569" s="464"/>
      <c r="F2569" s="465"/>
    </row>
    <row r="2570" spans="4:6" s="463" customFormat="1" hidden="1" x14ac:dyDescent="0.45">
      <c r="D2570" s="464"/>
      <c r="E2570" s="464"/>
      <c r="F2570" s="465"/>
    </row>
    <row r="2571" spans="4:6" s="463" customFormat="1" hidden="1" x14ac:dyDescent="0.45">
      <c r="D2571" s="464"/>
      <c r="E2571" s="464"/>
      <c r="F2571" s="465"/>
    </row>
    <row r="2572" spans="4:6" s="463" customFormat="1" hidden="1" x14ac:dyDescent="0.45">
      <c r="D2572" s="464"/>
      <c r="E2572" s="464"/>
      <c r="F2572" s="465"/>
    </row>
    <row r="2573" spans="4:6" s="463" customFormat="1" hidden="1" x14ac:dyDescent="0.45">
      <c r="D2573" s="464"/>
      <c r="E2573" s="464"/>
      <c r="F2573" s="465"/>
    </row>
    <row r="2574" spans="4:6" s="463" customFormat="1" hidden="1" x14ac:dyDescent="0.45">
      <c r="D2574" s="464"/>
      <c r="E2574" s="464"/>
      <c r="F2574" s="465"/>
    </row>
    <row r="2575" spans="4:6" s="463" customFormat="1" hidden="1" x14ac:dyDescent="0.45">
      <c r="D2575" s="464"/>
      <c r="E2575" s="464"/>
      <c r="F2575" s="465"/>
    </row>
    <row r="2576" spans="4:6" s="463" customFormat="1" hidden="1" x14ac:dyDescent="0.45">
      <c r="D2576" s="464"/>
      <c r="E2576" s="464"/>
      <c r="F2576" s="465"/>
    </row>
    <row r="2577" spans="4:6" s="463" customFormat="1" hidden="1" x14ac:dyDescent="0.45">
      <c r="D2577" s="464"/>
      <c r="E2577" s="464"/>
      <c r="F2577" s="465"/>
    </row>
    <row r="2578" spans="4:6" s="463" customFormat="1" hidden="1" x14ac:dyDescent="0.45">
      <c r="D2578" s="464"/>
      <c r="E2578" s="464"/>
      <c r="F2578" s="465"/>
    </row>
    <row r="2579" spans="4:6" s="463" customFormat="1" hidden="1" x14ac:dyDescent="0.45">
      <c r="D2579" s="464"/>
      <c r="E2579" s="464"/>
      <c r="F2579" s="465"/>
    </row>
    <row r="2580" spans="4:6" s="463" customFormat="1" hidden="1" x14ac:dyDescent="0.45">
      <c r="D2580" s="464"/>
      <c r="E2580" s="464"/>
      <c r="F2580" s="465"/>
    </row>
    <row r="2581" spans="4:6" s="463" customFormat="1" hidden="1" x14ac:dyDescent="0.45">
      <c r="D2581" s="464"/>
      <c r="E2581" s="464"/>
      <c r="F2581" s="465"/>
    </row>
    <row r="2582" spans="4:6" s="463" customFormat="1" hidden="1" x14ac:dyDescent="0.45">
      <c r="D2582" s="464"/>
      <c r="E2582" s="464"/>
      <c r="F2582" s="465"/>
    </row>
    <row r="2583" spans="4:6" s="463" customFormat="1" hidden="1" x14ac:dyDescent="0.45">
      <c r="D2583" s="464"/>
      <c r="E2583" s="464"/>
      <c r="F2583" s="465"/>
    </row>
    <row r="2584" spans="4:6" s="463" customFormat="1" hidden="1" x14ac:dyDescent="0.45">
      <c r="D2584" s="464"/>
      <c r="E2584" s="464"/>
      <c r="F2584" s="465"/>
    </row>
    <row r="2585" spans="4:6" s="463" customFormat="1" hidden="1" x14ac:dyDescent="0.45">
      <c r="D2585" s="464"/>
      <c r="E2585" s="464"/>
      <c r="F2585" s="465"/>
    </row>
    <row r="2586" spans="4:6" s="463" customFormat="1" hidden="1" x14ac:dyDescent="0.45">
      <c r="D2586" s="464"/>
      <c r="E2586" s="464"/>
      <c r="F2586" s="465"/>
    </row>
    <row r="2587" spans="4:6" s="463" customFormat="1" hidden="1" x14ac:dyDescent="0.45">
      <c r="D2587" s="464"/>
      <c r="E2587" s="464"/>
      <c r="F2587" s="465"/>
    </row>
    <row r="2588" spans="4:6" s="463" customFormat="1" hidden="1" x14ac:dyDescent="0.45">
      <c r="D2588" s="464"/>
      <c r="E2588" s="464"/>
      <c r="F2588" s="465"/>
    </row>
    <row r="2589" spans="4:6" s="463" customFormat="1" hidden="1" x14ac:dyDescent="0.45">
      <c r="D2589" s="464"/>
      <c r="E2589" s="464"/>
      <c r="F2589" s="465"/>
    </row>
    <row r="2590" spans="4:6" s="463" customFormat="1" hidden="1" x14ac:dyDescent="0.45">
      <c r="D2590" s="464"/>
      <c r="E2590" s="464"/>
      <c r="F2590" s="465"/>
    </row>
    <row r="2591" spans="4:6" s="463" customFormat="1" hidden="1" x14ac:dyDescent="0.45">
      <c r="D2591" s="464"/>
      <c r="E2591" s="464"/>
      <c r="F2591" s="465"/>
    </row>
    <row r="2592" spans="4:6" s="463" customFormat="1" hidden="1" x14ac:dyDescent="0.45">
      <c r="D2592" s="464"/>
      <c r="E2592" s="464"/>
      <c r="F2592" s="465"/>
    </row>
    <row r="2593" spans="4:6" s="463" customFormat="1" hidden="1" x14ac:dyDescent="0.45">
      <c r="D2593" s="464"/>
      <c r="E2593" s="464"/>
      <c r="F2593" s="465"/>
    </row>
    <row r="2594" spans="4:6" s="463" customFormat="1" hidden="1" x14ac:dyDescent="0.45">
      <c r="D2594" s="464"/>
      <c r="E2594" s="464"/>
      <c r="F2594" s="465"/>
    </row>
    <row r="2595" spans="4:6" s="463" customFormat="1" hidden="1" x14ac:dyDescent="0.45">
      <c r="D2595" s="464"/>
      <c r="E2595" s="464"/>
      <c r="F2595" s="465"/>
    </row>
    <row r="2596" spans="4:6" s="463" customFormat="1" hidden="1" x14ac:dyDescent="0.45">
      <c r="D2596" s="464"/>
      <c r="E2596" s="464"/>
      <c r="F2596" s="465"/>
    </row>
    <row r="2597" spans="4:6" s="463" customFormat="1" hidden="1" x14ac:dyDescent="0.45">
      <c r="D2597" s="464"/>
      <c r="E2597" s="464"/>
      <c r="F2597" s="465"/>
    </row>
    <row r="2598" spans="4:6" s="463" customFormat="1" hidden="1" x14ac:dyDescent="0.45">
      <c r="D2598" s="464"/>
      <c r="E2598" s="464"/>
      <c r="F2598" s="465"/>
    </row>
    <row r="2599" spans="4:6" s="463" customFormat="1" hidden="1" x14ac:dyDescent="0.45">
      <c r="D2599" s="464"/>
      <c r="E2599" s="464"/>
      <c r="F2599" s="465"/>
    </row>
    <row r="2600" spans="4:6" s="463" customFormat="1" hidden="1" x14ac:dyDescent="0.45">
      <c r="D2600" s="464"/>
      <c r="E2600" s="464"/>
      <c r="F2600" s="465"/>
    </row>
    <row r="2601" spans="4:6" s="463" customFormat="1" hidden="1" x14ac:dyDescent="0.45">
      <c r="D2601" s="464"/>
      <c r="E2601" s="464"/>
      <c r="F2601" s="465"/>
    </row>
    <row r="2602" spans="4:6" s="463" customFormat="1" hidden="1" x14ac:dyDescent="0.45">
      <c r="D2602" s="464"/>
      <c r="E2602" s="464"/>
      <c r="F2602" s="465"/>
    </row>
    <row r="2603" spans="4:6" s="463" customFormat="1" hidden="1" x14ac:dyDescent="0.45">
      <c r="D2603" s="464"/>
      <c r="E2603" s="464"/>
      <c r="F2603" s="465"/>
    </row>
    <row r="2604" spans="4:6" s="463" customFormat="1" hidden="1" x14ac:dyDescent="0.45">
      <c r="D2604" s="464"/>
      <c r="E2604" s="464"/>
      <c r="F2604" s="465"/>
    </row>
    <row r="2605" spans="4:6" s="463" customFormat="1" hidden="1" x14ac:dyDescent="0.45">
      <c r="D2605" s="464"/>
      <c r="E2605" s="464"/>
      <c r="F2605" s="465"/>
    </row>
    <row r="2606" spans="4:6" s="463" customFormat="1" hidden="1" x14ac:dyDescent="0.45">
      <c r="D2606" s="464"/>
      <c r="E2606" s="464"/>
      <c r="F2606" s="465"/>
    </row>
    <row r="2607" spans="4:6" s="463" customFormat="1" hidden="1" x14ac:dyDescent="0.45">
      <c r="D2607" s="464"/>
      <c r="E2607" s="464"/>
      <c r="F2607" s="465"/>
    </row>
    <row r="2608" spans="4:6" s="463" customFormat="1" hidden="1" x14ac:dyDescent="0.45">
      <c r="D2608" s="464"/>
      <c r="E2608" s="464"/>
      <c r="F2608" s="465"/>
    </row>
    <row r="2609" spans="4:6" s="463" customFormat="1" hidden="1" x14ac:dyDescent="0.45">
      <c r="D2609" s="464"/>
      <c r="E2609" s="464"/>
      <c r="F2609" s="465"/>
    </row>
    <row r="2610" spans="4:6" s="463" customFormat="1" hidden="1" x14ac:dyDescent="0.45">
      <c r="D2610" s="464"/>
      <c r="E2610" s="464"/>
      <c r="F2610" s="465"/>
    </row>
    <row r="2611" spans="4:6" s="463" customFormat="1" hidden="1" x14ac:dyDescent="0.45">
      <c r="D2611" s="464"/>
      <c r="E2611" s="464"/>
      <c r="F2611" s="465"/>
    </row>
    <row r="2612" spans="4:6" s="463" customFormat="1" hidden="1" x14ac:dyDescent="0.45">
      <c r="D2612" s="464"/>
      <c r="E2612" s="464"/>
      <c r="F2612" s="465"/>
    </row>
    <row r="2613" spans="4:6" s="463" customFormat="1" hidden="1" x14ac:dyDescent="0.45">
      <c r="D2613" s="464"/>
      <c r="E2613" s="464"/>
      <c r="F2613" s="465"/>
    </row>
    <row r="2614" spans="4:6" s="463" customFormat="1" hidden="1" x14ac:dyDescent="0.45">
      <c r="D2614" s="464"/>
      <c r="E2614" s="464"/>
      <c r="F2614" s="465"/>
    </row>
    <row r="2615" spans="4:6" s="463" customFormat="1" hidden="1" x14ac:dyDescent="0.45">
      <c r="D2615" s="464"/>
      <c r="E2615" s="464"/>
      <c r="F2615" s="465"/>
    </row>
    <row r="2616" spans="4:6" s="463" customFormat="1" hidden="1" x14ac:dyDescent="0.45">
      <c r="D2616" s="464"/>
      <c r="E2616" s="464"/>
      <c r="F2616" s="465"/>
    </row>
    <row r="2617" spans="4:6" s="463" customFormat="1" hidden="1" x14ac:dyDescent="0.45">
      <c r="D2617" s="464"/>
      <c r="E2617" s="464"/>
      <c r="F2617" s="465"/>
    </row>
    <row r="2618" spans="4:6" s="463" customFormat="1" hidden="1" x14ac:dyDescent="0.45">
      <c r="D2618" s="464"/>
      <c r="E2618" s="464"/>
      <c r="F2618" s="465"/>
    </row>
    <row r="2619" spans="4:6" s="463" customFormat="1" hidden="1" x14ac:dyDescent="0.45">
      <c r="D2619" s="464"/>
      <c r="E2619" s="464"/>
      <c r="F2619" s="465"/>
    </row>
    <row r="2620" spans="4:6" s="463" customFormat="1" hidden="1" x14ac:dyDescent="0.45">
      <c r="D2620" s="464"/>
      <c r="E2620" s="464"/>
      <c r="F2620" s="465"/>
    </row>
    <row r="2621" spans="4:6" s="463" customFormat="1" hidden="1" x14ac:dyDescent="0.45">
      <c r="D2621" s="464"/>
      <c r="E2621" s="464"/>
      <c r="F2621" s="465"/>
    </row>
    <row r="2622" spans="4:6" s="463" customFormat="1" hidden="1" x14ac:dyDescent="0.45">
      <c r="D2622" s="464"/>
      <c r="E2622" s="464"/>
      <c r="F2622" s="465"/>
    </row>
    <row r="2623" spans="4:6" s="463" customFormat="1" hidden="1" x14ac:dyDescent="0.45">
      <c r="D2623" s="464"/>
      <c r="E2623" s="464"/>
      <c r="F2623" s="465"/>
    </row>
    <row r="2624" spans="4:6" s="463" customFormat="1" hidden="1" x14ac:dyDescent="0.45">
      <c r="D2624" s="464"/>
      <c r="E2624" s="464"/>
      <c r="F2624" s="465"/>
    </row>
    <row r="2625" spans="4:6" s="463" customFormat="1" hidden="1" x14ac:dyDescent="0.45">
      <c r="D2625" s="464"/>
      <c r="E2625" s="464"/>
      <c r="F2625" s="465"/>
    </row>
    <row r="2626" spans="4:6" s="463" customFormat="1" hidden="1" x14ac:dyDescent="0.45">
      <c r="D2626" s="464"/>
      <c r="E2626" s="464"/>
      <c r="F2626" s="465"/>
    </row>
    <row r="2627" spans="4:6" s="463" customFormat="1" hidden="1" x14ac:dyDescent="0.45">
      <c r="D2627" s="464"/>
      <c r="E2627" s="464"/>
      <c r="F2627" s="465"/>
    </row>
    <row r="2628" spans="4:6" s="463" customFormat="1" hidden="1" x14ac:dyDescent="0.45">
      <c r="D2628" s="464"/>
      <c r="E2628" s="464"/>
      <c r="F2628" s="465"/>
    </row>
    <row r="2629" spans="4:6" s="463" customFormat="1" hidden="1" x14ac:dyDescent="0.45">
      <c r="D2629" s="464"/>
      <c r="E2629" s="464"/>
      <c r="F2629" s="465"/>
    </row>
    <row r="2630" spans="4:6" s="463" customFormat="1" hidden="1" x14ac:dyDescent="0.45">
      <c r="D2630" s="464"/>
      <c r="E2630" s="464"/>
      <c r="F2630" s="465"/>
    </row>
    <row r="2631" spans="4:6" s="463" customFormat="1" hidden="1" x14ac:dyDescent="0.45">
      <c r="D2631" s="464"/>
      <c r="E2631" s="464"/>
      <c r="F2631" s="465"/>
    </row>
    <row r="2632" spans="4:6" s="463" customFormat="1" hidden="1" x14ac:dyDescent="0.45">
      <c r="D2632" s="464"/>
      <c r="E2632" s="464"/>
      <c r="F2632" s="465"/>
    </row>
    <row r="2633" spans="4:6" s="463" customFormat="1" hidden="1" x14ac:dyDescent="0.45">
      <c r="D2633" s="464"/>
      <c r="E2633" s="464"/>
      <c r="F2633" s="465"/>
    </row>
    <row r="2634" spans="4:6" s="463" customFormat="1" hidden="1" x14ac:dyDescent="0.45">
      <c r="D2634" s="464"/>
      <c r="E2634" s="464"/>
      <c r="F2634" s="465"/>
    </row>
    <row r="2635" spans="4:6" s="463" customFormat="1" hidden="1" x14ac:dyDescent="0.45">
      <c r="D2635" s="464"/>
      <c r="E2635" s="464"/>
      <c r="F2635" s="465"/>
    </row>
    <row r="2636" spans="4:6" s="463" customFormat="1" hidden="1" x14ac:dyDescent="0.45">
      <c r="D2636" s="464"/>
      <c r="E2636" s="464"/>
      <c r="F2636" s="465"/>
    </row>
    <row r="2637" spans="4:6" s="463" customFormat="1" hidden="1" x14ac:dyDescent="0.45">
      <c r="D2637" s="464"/>
      <c r="E2637" s="464"/>
      <c r="F2637" s="465"/>
    </row>
    <row r="2638" spans="4:6" s="463" customFormat="1" hidden="1" x14ac:dyDescent="0.45">
      <c r="D2638" s="464"/>
      <c r="E2638" s="464"/>
      <c r="F2638" s="465"/>
    </row>
    <row r="2639" spans="4:6" s="463" customFormat="1" hidden="1" x14ac:dyDescent="0.45">
      <c r="D2639" s="464"/>
      <c r="E2639" s="464"/>
      <c r="F2639" s="465"/>
    </row>
    <row r="2640" spans="4:6" s="463" customFormat="1" hidden="1" x14ac:dyDescent="0.45">
      <c r="D2640" s="464"/>
      <c r="E2640" s="464"/>
      <c r="F2640" s="465"/>
    </row>
    <row r="2641" spans="4:6" s="463" customFormat="1" hidden="1" x14ac:dyDescent="0.45">
      <c r="D2641" s="464"/>
      <c r="E2641" s="464"/>
      <c r="F2641" s="465"/>
    </row>
    <row r="2642" spans="4:6" s="463" customFormat="1" hidden="1" x14ac:dyDescent="0.45">
      <c r="D2642" s="464"/>
      <c r="E2642" s="464"/>
      <c r="F2642" s="465"/>
    </row>
    <row r="2643" spans="4:6" s="463" customFormat="1" hidden="1" x14ac:dyDescent="0.45">
      <c r="D2643" s="464"/>
      <c r="E2643" s="464"/>
      <c r="F2643" s="465"/>
    </row>
    <row r="2644" spans="4:6" s="463" customFormat="1" hidden="1" x14ac:dyDescent="0.45">
      <c r="D2644" s="464"/>
      <c r="E2644" s="464"/>
      <c r="F2644" s="465"/>
    </row>
    <row r="2645" spans="4:6" s="463" customFormat="1" hidden="1" x14ac:dyDescent="0.45">
      <c r="D2645" s="464"/>
      <c r="E2645" s="464"/>
      <c r="F2645" s="465"/>
    </row>
    <row r="2646" spans="4:6" s="463" customFormat="1" hidden="1" x14ac:dyDescent="0.45">
      <c r="D2646" s="464"/>
      <c r="E2646" s="464"/>
      <c r="F2646" s="465"/>
    </row>
    <row r="2647" spans="4:6" s="463" customFormat="1" hidden="1" x14ac:dyDescent="0.45">
      <c r="D2647" s="464"/>
      <c r="E2647" s="464"/>
      <c r="F2647" s="465"/>
    </row>
    <row r="2648" spans="4:6" s="463" customFormat="1" hidden="1" x14ac:dyDescent="0.45">
      <c r="D2648" s="464"/>
      <c r="E2648" s="464"/>
      <c r="F2648" s="465"/>
    </row>
    <row r="2649" spans="4:6" s="463" customFormat="1" hidden="1" x14ac:dyDescent="0.45">
      <c r="D2649" s="464"/>
      <c r="E2649" s="464"/>
      <c r="F2649" s="465"/>
    </row>
    <row r="2650" spans="4:6" s="463" customFormat="1" hidden="1" x14ac:dyDescent="0.45">
      <c r="D2650" s="464"/>
      <c r="E2650" s="464"/>
      <c r="F2650" s="465"/>
    </row>
    <row r="2651" spans="4:6" s="463" customFormat="1" hidden="1" x14ac:dyDescent="0.45">
      <c r="D2651" s="464"/>
      <c r="E2651" s="464"/>
      <c r="F2651" s="465"/>
    </row>
    <row r="2652" spans="4:6" s="463" customFormat="1" hidden="1" x14ac:dyDescent="0.45">
      <c r="D2652" s="464"/>
      <c r="E2652" s="464"/>
      <c r="F2652" s="465"/>
    </row>
    <row r="2653" spans="4:6" s="463" customFormat="1" hidden="1" x14ac:dyDescent="0.45">
      <c r="D2653" s="464"/>
      <c r="E2653" s="464"/>
      <c r="F2653" s="465"/>
    </row>
    <row r="2654" spans="4:6" s="463" customFormat="1" hidden="1" x14ac:dyDescent="0.45">
      <c r="D2654" s="464"/>
      <c r="E2654" s="464"/>
      <c r="F2654" s="465"/>
    </row>
    <row r="2655" spans="4:6" s="463" customFormat="1" hidden="1" x14ac:dyDescent="0.45">
      <c r="D2655" s="464"/>
      <c r="E2655" s="464"/>
      <c r="F2655" s="465"/>
    </row>
    <row r="2656" spans="4:6" s="463" customFormat="1" hidden="1" x14ac:dyDescent="0.45">
      <c r="D2656" s="464"/>
      <c r="E2656" s="464"/>
      <c r="F2656" s="465"/>
    </row>
    <row r="2657" spans="4:6" s="463" customFormat="1" hidden="1" x14ac:dyDescent="0.45">
      <c r="D2657" s="464"/>
      <c r="E2657" s="464"/>
      <c r="F2657" s="465"/>
    </row>
    <row r="2658" spans="4:6" s="463" customFormat="1" hidden="1" x14ac:dyDescent="0.45">
      <c r="D2658" s="464"/>
      <c r="E2658" s="464"/>
      <c r="F2658" s="465"/>
    </row>
    <row r="2659" spans="4:6" s="463" customFormat="1" hidden="1" x14ac:dyDescent="0.45">
      <c r="D2659" s="464"/>
      <c r="E2659" s="464"/>
      <c r="F2659" s="465"/>
    </row>
    <row r="2660" spans="4:6" s="463" customFormat="1" hidden="1" x14ac:dyDescent="0.45">
      <c r="D2660" s="464"/>
      <c r="E2660" s="464"/>
      <c r="F2660" s="465"/>
    </row>
    <row r="2661" spans="4:6" s="463" customFormat="1" hidden="1" x14ac:dyDescent="0.45">
      <c r="D2661" s="464"/>
      <c r="E2661" s="464"/>
      <c r="F2661" s="465"/>
    </row>
    <row r="2662" spans="4:6" s="463" customFormat="1" hidden="1" x14ac:dyDescent="0.45">
      <c r="D2662" s="464"/>
      <c r="E2662" s="464"/>
      <c r="F2662" s="465"/>
    </row>
    <row r="2663" spans="4:6" s="463" customFormat="1" hidden="1" x14ac:dyDescent="0.45">
      <c r="D2663" s="464"/>
      <c r="E2663" s="464"/>
      <c r="F2663" s="465"/>
    </row>
    <row r="2664" spans="4:6" s="463" customFormat="1" hidden="1" x14ac:dyDescent="0.45">
      <c r="D2664" s="464"/>
      <c r="E2664" s="464"/>
      <c r="F2664" s="465"/>
    </row>
    <row r="2665" spans="4:6" s="463" customFormat="1" hidden="1" x14ac:dyDescent="0.45">
      <c r="D2665" s="464"/>
      <c r="E2665" s="464"/>
      <c r="F2665" s="465"/>
    </row>
    <row r="2666" spans="4:6" s="463" customFormat="1" hidden="1" x14ac:dyDescent="0.45">
      <c r="D2666" s="464"/>
      <c r="E2666" s="464"/>
      <c r="F2666" s="465"/>
    </row>
    <row r="2667" spans="4:6" s="463" customFormat="1" hidden="1" x14ac:dyDescent="0.45">
      <c r="D2667" s="464"/>
      <c r="E2667" s="464"/>
      <c r="F2667" s="465"/>
    </row>
    <row r="2668" spans="4:6" s="463" customFormat="1" hidden="1" x14ac:dyDescent="0.45">
      <c r="D2668" s="464"/>
      <c r="E2668" s="464"/>
      <c r="F2668" s="465"/>
    </row>
    <row r="2669" spans="4:6" s="463" customFormat="1" hidden="1" x14ac:dyDescent="0.45">
      <c r="D2669" s="464"/>
      <c r="E2669" s="464"/>
      <c r="F2669" s="465"/>
    </row>
    <row r="2670" spans="4:6" s="463" customFormat="1" hidden="1" x14ac:dyDescent="0.45">
      <c r="D2670" s="464"/>
      <c r="E2670" s="464"/>
      <c r="F2670" s="465"/>
    </row>
    <row r="2671" spans="4:6" s="463" customFormat="1" hidden="1" x14ac:dyDescent="0.45">
      <c r="D2671" s="464"/>
      <c r="E2671" s="464"/>
      <c r="F2671" s="465"/>
    </row>
    <row r="2672" spans="4:6" s="463" customFormat="1" hidden="1" x14ac:dyDescent="0.45">
      <c r="D2672" s="464"/>
      <c r="E2672" s="464"/>
      <c r="F2672" s="465"/>
    </row>
    <row r="2673" spans="4:6" s="463" customFormat="1" hidden="1" x14ac:dyDescent="0.45">
      <c r="D2673" s="464"/>
      <c r="E2673" s="464"/>
      <c r="F2673" s="465"/>
    </row>
    <row r="2674" spans="4:6" s="463" customFormat="1" hidden="1" x14ac:dyDescent="0.45">
      <c r="D2674" s="464"/>
      <c r="E2674" s="464"/>
      <c r="F2674" s="465"/>
    </row>
    <row r="2675" spans="4:6" s="463" customFormat="1" hidden="1" x14ac:dyDescent="0.45">
      <c r="D2675" s="464"/>
      <c r="E2675" s="464"/>
      <c r="F2675" s="465"/>
    </row>
    <row r="2676" spans="4:6" s="463" customFormat="1" hidden="1" x14ac:dyDescent="0.45">
      <c r="D2676" s="464"/>
      <c r="E2676" s="464"/>
      <c r="F2676" s="465"/>
    </row>
    <row r="2677" spans="4:6" s="463" customFormat="1" hidden="1" x14ac:dyDescent="0.45">
      <c r="D2677" s="464"/>
      <c r="E2677" s="464"/>
      <c r="F2677" s="465"/>
    </row>
    <row r="2678" spans="4:6" s="463" customFormat="1" hidden="1" x14ac:dyDescent="0.45">
      <c r="D2678" s="464"/>
      <c r="E2678" s="464"/>
      <c r="F2678" s="465"/>
    </row>
    <row r="2679" spans="4:6" s="463" customFormat="1" hidden="1" x14ac:dyDescent="0.45">
      <c r="D2679" s="464"/>
      <c r="E2679" s="464"/>
      <c r="F2679" s="465"/>
    </row>
    <row r="2680" spans="4:6" s="463" customFormat="1" hidden="1" x14ac:dyDescent="0.45">
      <c r="D2680" s="464"/>
      <c r="E2680" s="464"/>
      <c r="F2680" s="465"/>
    </row>
    <row r="2681" spans="4:6" s="463" customFormat="1" hidden="1" x14ac:dyDescent="0.45">
      <c r="D2681" s="464"/>
      <c r="E2681" s="464"/>
      <c r="F2681" s="465"/>
    </row>
    <row r="2682" spans="4:6" s="463" customFormat="1" hidden="1" x14ac:dyDescent="0.45">
      <c r="D2682" s="464"/>
      <c r="E2682" s="464"/>
      <c r="F2682" s="465"/>
    </row>
    <row r="2683" spans="4:6" s="463" customFormat="1" hidden="1" x14ac:dyDescent="0.45">
      <c r="D2683" s="464"/>
      <c r="E2683" s="464"/>
      <c r="F2683" s="465"/>
    </row>
    <row r="2684" spans="4:6" s="463" customFormat="1" hidden="1" x14ac:dyDescent="0.45">
      <c r="D2684" s="464"/>
      <c r="E2684" s="464"/>
      <c r="F2684" s="465"/>
    </row>
    <row r="2685" spans="4:6" s="463" customFormat="1" hidden="1" x14ac:dyDescent="0.45">
      <c r="D2685" s="464"/>
      <c r="E2685" s="464"/>
      <c r="F2685" s="465"/>
    </row>
    <row r="2686" spans="4:6" s="463" customFormat="1" hidden="1" x14ac:dyDescent="0.45">
      <c r="D2686" s="464"/>
      <c r="E2686" s="464"/>
      <c r="F2686" s="465"/>
    </row>
    <row r="2687" spans="4:6" s="463" customFormat="1" hidden="1" x14ac:dyDescent="0.45">
      <c r="D2687" s="464"/>
      <c r="E2687" s="464"/>
      <c r="F2687" s="465"/>
    </row>
    <row r="2688" spans="4:6" s="463" customFormat="1" hidden="1" x14ac:dyDescent="0.45">
      <c r="D2688" s="464"/>
      <c r="E2688" s="464"/>
      <c r="F2688" s="465"/>
    </row>
    <row r="2689" spans="4:6" s="463" customFormat="1" hidden="1" x14ac:dyDescent="0.45">
      <c r="D2689" s="464"/>
      <c r="E2689" s="464"/>
      <c r="F2689" s="465"/>
    </row>
    <row r="2690" spans="4:6" s="463" customFormat="1" hidden="1" x14ac:dyDescent="0.45">
      <c r="D2690" s="464"/>
      <c r="E2690" s="464"/>
      <c r="F2690" s="465"/>
    </row>
    <row r="2691" spans="4:6" s="463" customFormat="1" hidden="1" x14ac:dyDescent="0.45">
      <c r="D2691" s="464"/>
      <c r="E2691" s="464"/>
      <c r="F2691" s="465"/>
    </row>
    <row r="2692" spans="4:6" s="463" customFormat="1" hidden="1" x14ac:dyDescent="0.45">
      <c r="D2692" s="464"/>
      <c r="E2692" s="464"/>
      <c r="F2692" s="465"/>
    </row>
    <row r="2693" spans="4:6" s="463" customFormat="1" hidden="1" x14ac:dyDescent="0.45">
      <c r="D2693" s="464"/>
      <c r="E2693" s="464"/>
      <c r="F2693" s="465"/>
    </row>
    <row r="2694" spans="4:6" s="463" customFormat="1" hidden="1" x14ac:dyDescent="0.45">
      <c r="D2694" s="464"/>
      <c r="E2694" s="464"/>
      <c r="F2694" s="465"/>
    </row>
    <row r="2695" spans="4:6" s="463" customFormat="1" hidden="1" x14ac:dyDescent="0.45">
      <c r="D2695" s="464"/>
      <c r="E2695" s="464"/>
      <c r="F2695" s="465"/>
    </row>
    <row r="2696" spans="4:6" s="463" customFormat="1" hidden="1" x14ac:dyDescent="0.45">
      <c r="D2696" s="464"/>
      <c r="E2696" s="464"/>
      <c r="F2696" s="465"/>
    </row>
    <row r="2697" spans="4:6" s="463" customFormat="1" hidden="1" x14ac:dyDescent="0.45">
      <c r="D2697" s="464"/>
      <c r="E2697" s="464"/>
      <c r="F2697" s="465"/>
    </row>
    <row r="2698" spans="4:6" s="463" customFormat="1" hidden="1" x14ac:dyDescent="0.45">
      <c r="D2698" s="464"/>
      <c r="E2698" s="464"/>
      <c r="F2698" s="465"/>
    </row>
    <row r="2699" spans="4:6" s="463" customFormat="1" hidden="1" x14ac:dyDescent="0.45">
      <c r="D2699" s="464"/>
      <c r="E2699" s="464"/>
      <c r="F2699" s="465"/>
    </row>
    <row r="2700" spans="4:6" s="463" customFormat="1" hidden="1" x14ac:dyDescent="0.45">
      <c r="D2700" s="464"/>
      <c r="E2700" s="464"/>
      <c r="F2700" s="465"/>
    </row>
    <row r="2701" spans="4:6" s="463" customFormat="1" hidden="1" x14ac:dyDescent="0.45">
      <c r="D2701" s="464"/>
      <c r="E2701" s="464"/>
      <c r="F2701" s="465"/>
    </row>
    <row r="2702" spans="4:6" s="463" customFormat="1" hidden="1" x14ac:dyDescent="0.45">
      <c r="D2702" s="464"/>
      <c r="E2702" s="464"/>
      <c r="F2702" s="465"/>
    </row>
    <row r="2703" spans="4:6" s="463" customFormat="1" hidden="1" x14ac:dyDescent="0.45">
      <c r="D2703" s="464"/>
      <c r="E2703" s="464"/>
      <c r="F2703" s="465"/>
    </row>
    <row r="2704" spans="4:6" s="463" customFormat="1" hidden="1" x14ac:dyDescent="0.45">
      <c r="D2704" s="464"/>
      <c r="E2704" s="464"/>
      <c r="F2704" s="465"/>
    </row>
    <row r="2705" spans="4:6" s="463" customFormat="1" hidden="1" x14ac:dyDescent="0.45">
      <c r="D2705" s="464"/>
      <c r="E2705" s="464"/>
      <c r="F2705" s="465"/>
    </row>
    <row r="2706" spans="4:6" s="463" customFormat="1" hidden="1" x14ac:dyDescent="0.45">
      <c r="D2706" s="464"/>
      <c r="E2706" s="464"/>
      <c r="F2706" s="465"/>
    </row>
    <row r="2707" spans="4:6" s="463" customFormat="1" hidden="1" x14ac:dyDescent="0.45">
      <c r="D2707" s="464"/>
      <c r="E2707" s="464"/>
      <c r="F2707" s="465"/>
    </row>
    <row r="2708" spans="4:6" s="463" customFormat="1" hidden="1" x14ac:dyDescent="0.45">
      <c r="D2708" s="464"/>
      <c r="E2708" s="464"/>
      <c r="F2708" s="465"/>
    </row>
    <row r="2709" spans="4:6" s="463" customFormat="1" hidden="1" x14ac:dyDescent="0.45">
      <c r="D2709" s="464"/>
      <c r="E2709" s="464"/>
      <c r="F2709" s="465"/>
    </row>
    <row r="2710" spans="4:6" s="463" customFormat="1" hidden="1" x14ac:dyDescent="0.45">
      <c r="D2710" s="464"/>
      <c r="E2710" s="464"/>
      <c r="F2710" s="465"/>
    </row>
    <row r="2711" spans="4:6" s="463" customFormat="1" hidden="1" x14ac:dyDescent="0.45">
      <c r="D2711" s="464"/>
      <c r="E2711" s="464"/>
      <c r="F2711" s="465"/>
    </row>
    <row r="2712" spans="4:6" s="463" customFormat="1" hidden="1" x14ac:dyDescent="0.45">
      <c r="D2712" s="464"/>
      <c r="E2712" s="464"/>
      <c r="F2712" s="465"/>
    </row>
    <row r="2713" spans="4:6" s="463" customFormat="1" hidden="1" x14ac:dyDescent="0.45">
      <c r="D2713" s="464"/>
      <c r="E2713" s="464"/>
      <c r="F2713" s="465"/>
    </row>
    <row r="2714" spans="4:6" s="463" customFormat="1" hidden="1" x14ac:dyDescent="0.45">
      <c r="D2714" s="464"/>
      <c r="E2714" s="464"/>
      <c r="F2714" s="465"/>
    </row>
    <row r="2715" spans="4:6" s="463" customFormat="1" hidden="1" x14ac:dyDescent="0.45">
      <c r="D2715" s="464"/>
      <c r="E2715" s="464"/>
      <c r="F2715" s="465"/>
    </row>
    <row r="2716" spans="4:6" s="463" customFormat="1" hidden="1" x14ac:dyDescent="0.45">
      <c r="D2716" s="464"/>
      <c r="E2716" s="464"/>
      <c r="F2716" s="465"/>
    </row>
    <row r="2717" spans="4:6" s="463" customFormat="1" hidden="1" x14ac:dyDescent="0.45">
      <c r="D2717" s="464"/>
      <c r="E2717" s="464"/>
      <c r="F2717" s="465"/>
    </row>
    <row r="2718" spans="4:6" s="463" customFormat="1" hidden="1" x14ac:dyDescent="0.45">
      <c r="D2718" s="464"/>
      <c r="E2718" s="464"/>
      <c r="F2718" s="465"/>
    </row>
    <row r="2719" spans="4:6" s="463" customFormat="1" hidden="1" x14ac:dyDescent="0.45">
      <c r="D2719" s="464"/>
      <c r="E2719" s="464"/>
      <c r="F2719" s="465"/>
    </row>
    <row r="2720" spans="4:6" s="463" customFormat="1" hidden="1" x14ac:dyDescent="0.45">
      <c r="D2720" s="464"/>
      <c r="E2720" s="464"/>
      <c r="F2720" s="465"/>
    </row>
    <row r="2721" spans="4:6" s="463" customFormat="1" hidden="1" x14ac:dyDescent="0.45">
      <c r="D2721" s="464"/>
      <c r="E2721" s="464"/>
      <c r="F2721" s="465"/>
    </row>
    <row r="2722" spans="4:6" s="463" customFormat="1" hidden="1" x14ac:dyDescent="0.45">
      <c r="D2722" s="464"/>
      <c r="E2722" s="464"/>
      <c r="F2722" s="465"/>
    </row>
    <row r="2723" spans="4:6" s="463" customFormat="1" hidden="1" x14ac:dyDescent="0.45">
      <c r="D2723" s="464"/>
      <c r="E2723" s="464"/>
      <c r="F2723" s="465"/>
    </row>
    <row r="2724" spans="4:6" s="463" customFormat="1" hidden="1" x14ac:dyDescent="0.45">
      <c r="D2724" s="464"/>
      <c r="E2724" s="464"/>
      <c r="F2724" s="465"/>
    </row>
    <row r="2725" spans="4:6" s="463" customFormat="1" hidden="1" x14ac:dyDescent="0.45">
      <c r="D2725" s="464"/>
      <c r="E2725" s="464"/>
      <c r="F2725" s="465"/>
    </row>
    <row r="2726" spans="4:6" s="463" customFormat="1" hidden="1" x14ac:dyDescent="0.45">
      <c r="D2726" s="464"/>
      <c r="E2726" s="464"/>
      <c r="F2726" s="465"/>
    </row>
    <row r="2727" spans="4:6" s="463" customFormat="1" hidden="1" x14ac:dyDescent="0.45">
      <c r="D2727" s="464"/>
      <c r="E2727" s="464"/>
      <c r="F2727" s="465"/>
    </row>
    <row r="2728" spans="4:6" s="463" customFormat="1" hidden="1" x14ac:dyDescent="0.45">
      <c r="D2728" s="464"/>
      <c r="E2728" s="464"/>
      <c r="F2728" s="465"/>
    </row>
    <row r="2729" spans="4:6" s="463" customFormat="1" hidden="1" x14ac:dyDescent="0.45">
      <c r="D2729" s="464"/>
      <c r="E2729" s="464"/>
      <c r="F2729" s="465"/>
    </row>
    <row r="2730" spans="4:6" s="463" customFormat="1" hidden="1" x14ac:dyDescent="0.45">
      <c r="D2730" s="464"/>
      <c r="E2730" s="464"/>
      <c r="F2730" s="465"/>
    </row>
    <row r="2731" spans="4:6" s="463" customFormat="1" hidden="1" x14ac:dyDescent="0.45">
      <c r="D2731" s="464"/>
      <c r="E2731" s="464"/>
      <c r="F2731" s="465"/>
    </row>
    <row r="2732" spans="4:6" s="463" customFormat="1" hidden="1" x14ac:dyDescent="0.45">
      <c r="D2732" s="464"/>
      <c r="E2732" s="464"/>
      <c r="F2732" s="465"/>
    </row>
    <row r="2733" spans="4:6" s="463" customFormat="1" hidden="1" x14ac:dyDescent="0.45">
      <c r="D2733" s="464"/>
      <c r="E2733" s="464"/>
      <c r="F2733" s="465"/>
    </row>
    <row r="2734" spans="4:6" s="463" customFormat="1" hidden="1" x14ac:dyDescent="0.45">
      <c r="D2734" s="464"/>
      <c r="E2734" s="464"/>
      <c r="F2734" s="465"/>
    </row>
    <row r="2735" spans="4:6" s="463" customFormat="1" hidden="1" x14ac:dyDescent="0.45">
      <c r="D2735" s="464"/>
      <c r="E2735" s="464"/>
      <c r="F2735" s="465"/>
    </row>
    <row r="2736" spans="4:6" s="463" customFormat="1" hidden="1" x14ac:dyDescent="0.45">
      <c r="D2736" s="464"/>
      <c r="E2736" s="464"/>
      <c r="F2736" s="465"/>
    </row>
    <row r="2737" spans="4:6" s="463" customFormat="1" hidden="1" x14ac:dyDescent="0.45">
      <c r="D2737" s="464"/>
      <c r="E2737" s="464"/>
      <c r="F2737" s="465"/>
    </row>
    <row r="2738" spans="4:6" s="463" customFormat="1" hidden="1" x14ac:dyDescent="0.45">
      <c r="D2738" s="464"/>
      <c r="E2738" s="464"/>
      <c r="F2738" s="465"/>
    </row>
    <row r="2739" spans="4:6" s="463" customFormat="1" hidden="1" x14ac:dyDescent="0.45">
      <c r="D2739" s="464"/>
      <c r="E2739" s="464"/>
      <c r="F2739" s="465"/>
    </row>
    <row r="2740" spans="4:6" s="463" customFormat="1" hidden="1" x14ac:dyDescent="0.45">
      <c r="D2740" s="464"/>
      <c r="E2740" s="464"/>
      <c r="F2740" s="465"/>
    </row>
    <row r="2741" spans="4:6" s="463" customFormat="1" hidden="1" x14ac:dyDescent="0.45">
      <c r="D2741" s="464"/>
      <c r="E2741" s="464"/>
      <c r="F2741" s="465"/>
    </row>
    <row r="2742" spans="4:6" s="463" customFormat="1" hidden="1" x14ac:dyDescent="0.45">
      <c r="D2742" s="464"/>
      <c r="E2742" s="464"/>
      <c r="F2742" s="465"/>
    </row>
    <row r="2743" spans="4:6" s="463" customFormat="1" hidden="1" x14ac:dyDescent="0.45">
      <c r="D2743" s="464"/>
      <c r="E2743" s="464"/>
      <c r="F2743" s="465"/>
    </row>
    <row r="2744" spans="4:6" s="463" customFormat="1" hidden="1" x14ac:dyDescent="0.45">
      <c r="D2744" s="464"/>
      <c r="E2744" s="464"/>
      <c r="F2744" s="465"/>
    </row>
    <row r="2745" spans="4:6" s="463" customFormat="1" hidden="1" x14ac:dyDescent="0.45">
      <c r="D2745" s="464"/>
      <c r="E2745" s="464"/>
      <c r="F2745" s="465"/>
    </row>
    <row r="2746" spans="4:6" s="463" customFormat="1" hidden="1" x14ac:dyDescent="0.45">
      <c r="D2746" s="464"/>
      <c r="E2746" s="464"/>
      <c r="F2746" s="465"/>
    </row>
    <row r="2747" spans="4:6" s="463" customFormat="1" hidden="1" x14ac:dyDescent="0.45">
      <c r="D2747" s="464"/>
      <c r="E2747" s="464"/>
      <c r="F2747" s="465"/>
    </row>
    <row r="2748" spans="4:6" s="463" customFormat="1" hidden="1" x14ac:dyDescent="0.45">
      <c r="D2748" s="464"/>
      <c r="E2748" s="464"/>
      <c r="F2748" s="465"/>
    </row>
    <row r="2749" spans="4:6" s="463" customFormat="1" hidden="1" x14ac:dyDescent="0.45">
      <c r="D2749" s="464"/>
      <c r="E2749" s="464"/>
      <c r="F2749" s="465"/>
    </row>
    <row r="2750" spans="4:6" s="463" customFormat="1" hidden="1" x14ac:dyDescent="0.45">
      <c r="D2750" s="464"/>
      <c r="E2750" s="464"/>
      <c r="F2750" s="465"/>
    </row>
    <row r="2751" spans="4:6" s="463" customFormat="1" hidden="1" x14ac:dyDescent="0.45">
      <c r="D2751" s="464"/>
      <c r="E2751" s="464"/>
      <c r="F2751" s="465"/>
    </row>
    <row r="2752" spans="4:6" s="463" customFormat="1" hidden="1" x14ac:dyDescent="0.45">
      <c r="D2752" s="464"/>
      <c r="E2752" s="464"/>
      <c r="F2752" s="465"/>
    </row>
    <row r="2753" spans="4:6" s="463" customFormat="1" hidden="1" x14ac:dyDescent="0.45">
      <c r="D2753" s="464"/>
      <c r="E2753" s="464"/>
      <c r="F2753" s="465"/>
    </row>
    <row r="2754" spans="4:6" s="463" customFormat="1" hidden="1" x14ac:dyDescent="0.45">
      <c r="D2754" s="464"/>
      <c r="E2754" s="464"/>
      <c r="F2754" s="465"/>
    </row>
    <row r="2755" spans="4:6" s="463" customFormat="1" hidden="1" x14ac:dyDescent="0.45">
      <c r="D2755" s="464"/>
      <c r="E2755" s="464"/>
      <c r="F2755" s="465"/>
    </row>
    <row r="2756" spans="4:6" s="463" customFormat="1" hidden="1" x14ac:dyDescent="0.45">
      <c r="D2756" s="464"/>
      <c r="E2756" s="464"/>
      <c r="F2756" s="465"/>
    </row>
    <row r="2757" spans="4:6" s="463" customFormat="1" hidden="1" x14ac:dyDescent="0.45">
      <c r="D2757" s="464"/>
      <c r="E2757" s="464"/>
      <c r="F2757" s="465"/>
    </row>
    <row r="2758" spans="4:6" s="463" customFormat="1" hidden="1" x14ac:dyDescent="0.45">
      <c r="D2758" s="464"/>
      <c r="E2758" s="464"/>
      <c r="F2758" s="465"/>
    </row>
    <row r="2759" spans="4:6" s="463" customFormat="1" hidden="1" x14ac:dyDescent="0.45">
      <c r="D2759" s="464"/>
      <c r="E2759" s="464"/>
      <c r="F2759" s="465"/>
    </row>
    <row r="2760" spans="4:6" s="463" customFormat="1" hidden="1" x14ac:dyDescent="0.45">
      <c r="D2760" s="464"/>
      <c r="E2760" s="464"/>
      <c r="F2760" s="465"/>
    </row>
    <row r="2761" spans="4:6" s="463" customFormat="1" hidden="1" x14ac:dyDescent="0.45">
      <c r="D2761" s="464"/>
      <c r="E2761" s="464"/>
      <c r="F2761" s="465"/>
    </row>
    <row r="2762" spans="4:6" s="463" customFormat="1" hidden="1" x14ac:dyDescent="0.45">
      <c r="D2762" s="464"/>
      <c r="E2762" s="464"/>
      <c r="F2762" s="465"/>
    </row>
    <row r="2763" spans="4:6" s="463" customFormat="1" hidden="1" x14ac:dyDescent="0.45">
      <c r="D2763" s="464"/>
      <c r="E2763" s="464"/>
      <c r="F2763" s="465"/>
    </row>
    <row r="2764" spans="4:6" s="463" customFormat="1" hidden="1" x14ac:dyDescent="0.45">
      <c r="D2764" s="464"/>
      <c r="E2764" s="464"/>
      <c r="F2764" s="465"/>
    </row>
    <row r="2765" spans="4:6" s="463" customFormat="1" hidden="1" x14ac:dyDescent="0.45">
      <c r="D2765" s="464"/>
      <c r="E2765" s="464"/>
      <c r="F2765" s="465"/>
    </row>
    <row r="2766" spans="4:6" s="463" customFormat="1" hidden="1" x14ac:dyDescent="0.45">
      <c r="D2766" s="464"/>
      <c r="E2766" s="464"/>
      <c r="F2766" s="465"/>
    </row>
    <row r="2767" spans="4:6" s="463" customFormat="1" hidden="1" x14ac:dyDescent="0.45">
      <c r="D2767" s="464"/>
      <c r="E2767" s="464"/>
      <c r="F2767" s="465"/>
    </row>
    <row r="2768" spans="4:6" s="463" customFormat="1" hidden="1" x14ac:dyDescent="0.45">
      <c r="D2768" s="464"/>
      <c r="E2768" s="464"/>
      <c r="F2768" s="465"/>
    </row>
    <row r="2769" spans="4:6" s="463" customFormat="1" hidden="1" x14ac:dyDescent="0.45">
      <c r="D2769" s="464"/>
      <c r="E2769" s="464"/>
      <c r="F2769" s="465"/>
    </row>
    <row r="2770" spans="4:6" s="463" customFormat="1" hidden="1" x14ac:dyDescent="0.45">
      <c r="D2770" s="464"/>
      <c r="E2770" s="464"/>
      <c r="F2770" s="465"/>
    </row>
    <row r="2771" spans="4:6" s="463" customFormat="1" hidden="1" x14ac:dyDescent="0.45">
      <c r="D2771" s="464"/>
      <c r="E2771" s="464"/>
      <c r="F2771" s="465"/>
    </row>
    <row r="2772" spans="4:6" s="463" customFormat="1" hidden="1" x14ac:dyDescent="0.45">
      <c r="D2772" s="464"/>
      <c r="E2772" s="464"/>
      <c r="F2772" s="465"/>
    </row>
    <row r="2773" spans="4:6" s="463" customFormat="1" hidden="1" x14ac:dyDescent="0.45">
      <c r="D2773" s="464"/>
      <c r="E2773" s="464"/>
      <c r="F2773" s="465"/>
    </row>
    <row r="2774" spans="4:6" s="463" customFormat="1" hidden="1" x14ac:dyDescent="0.45">
      <c r="D2774" s="464"/>
      <c r="E2774" s="464"/>
      <c r="F2774" s="465"/>
    </row>
    <row r="2775" spans="4:6" s="463" customFormat="1" hidden="1" x14ac:dyDescent="0.45">
      <c r="D2775" s="464"/>
      <c r="E2775" s="464"/>
      <c r="F2775" s="465"/>
    </row>
    <row r="2776" spans="4:6" s="463" customFormat="1" hidden="1" x14ac:dyDescent="0.45">
      <c r="D2776" s="464"/>
      <c r="E2776" s="464"/>
      <c r="F2776" s="465"/>
    </row>
    <row r="2777" spans="4:6" s="463" customFormat="1" hidden="1" x14ac:dyDescent="0.45">
      <c r="D2777" s="464"/>
      <c r="E2777" s="464"/>
      <c r="F2777" s="465"/>
    </row>
    <row r="2778" spans="4:6" s="463" customFormat="1" hidden="1" x14ac:dyDescent="0.45">
      <c r="D2778" s="464"/>
      <c r="E2778" s="464"/>
      <c r="F2778" s="465"/>
    </row>
    <row r="2779" spans="4:6" s="463" customFormat="1" hidden="1" x14ac:dyDescent="0.45">
      <c r="D2779" s="464"/>
      <c r="E2779" s="464"/>
      <c r="F2779" s="465"/>
    </row>
    <row r="2780" spans="4:6" s="463" customFormat="1" hidden="1" x14ac:dyDescent="0.45">
      <c r="D2780" s="464"/>
      <c r="E2780" s="464"/>
      <c r="F2780" s="465"/>
    </row>
    <row r="2781" spans="4:6" s="463" customFormat="1" hidden="1" x14ac:dyDescent="0.45">
      <c r="D2781" s="464"/>
      <c r="E2781" s="464"/>
      <c r="F2781" s="465"/>
    </row>
    <row r="2782" spans="4:6" s="463" customFormat="1" hidden="1" x14ac:dyDescent="0.45">
      <c r="D2782" s="464"/>
      <c r="E2782" s="464"/>
      <c r="F2782" s="465"/>
    </row>
    <row r="2783" spans="4:6" s="463" customFormat="1" hidden="1" x14ac:dyDescent="0.45">
      <c r="D2783" s="464"/>
      <c r="E2783" s="464"/>
      <c r="F2783" s="465"/>
    </row>
    <row r="2784" spans="4:6" s="463" customFormat="1" hidden="1" x14ac:dyDescent="0.45">
      <c r="D2784" s="464"/>
      <c r="E2784" s="464"/>
      <c r="F2784" s="465"/>
    </row>
    <row r="2785" spans="4:6" s="463" customFormat="1" hidden="1" x14ac:dyDescent="0.45">
      <c r="D2785" s="464"/>
      <c r="E2785" s="464"/>
      <c r="F2785" s="465"/>
    </row>
    <row r="2786" spans="4:6" s="463" customFormat="1" hidden="1" x14ac:dyDescent="0.45">
      <c r="D2786" s="464"/>
      <c r="E2786" s="464"/>
      <c r="F2786" s="465"/>
    </row>
    <row r="2787" spans="4:6" s="463" customFormat="1" hidden="1" x14ac:dyDescent="0.45">
      <c r="D2787" s="464"/>
      <c r="E2787" s="464"/>
      <c r="F2787" s="465"/>
    </row>
    <row r="2788" spans="4:6" s="463" customFormat="1" hidden="1" x14ac:dyDescent="0.45">
      <c r="D2788" s="464"/>
      <c r="E2788" s="464"/>
      <c r="F2788" s="465"/>
    </row>
    <row r="2789" spans="4:6" s="463" customFormat="1" hidden="1" x14ac:dyDescent="0.45">
      <c r="D2789" s="464"/>
      <c r="E2789" s="464"/>
      <c r="F2789" s="465"/>
    </row>
    <row r="2790" spans="4:6" s="463" customFormat="1" hidden="1" x14ac:dyDescent="0.45">
      <c r="D2790" s="464"/>
      <c r="E2790" s="464"/>
      <c r="F2790" s="465"/>
    </row>
    <row r="2791" spans="4:6" s="463" customFormat="1" hidden="1" x14ac:dyDescent="0.45">
      <c r="D2791" s="464"/>
      <c r="E2791" s="464"/>
      <c r="F2791" s="465"/>
    </row>
    <row r="2792" spans="4:6" s="463" customFormat="1" hidden="1" x14ac:dyDescent="0.45">
      <c r="D2792" s="464"/>
      <c r="E2792" s="464"/>
      <c r="F2792" s="465"/>
    </row>
    <row r="2793" spans="4:6" s="463" customFormat="1" hidden="1" x14ac:dyDescent="0.45">
      <c r="D2793" s="464"/>
      <c r="E2793" s="464"/>
      <c r="F2793" s="465"/>
    </row>
    <row r="2794" spans="4:6" s="463" customFormat="1" hidden="1" x14ac:dyDescent="0.45">
      <c r="D2794" s="464"/>
      <c r="E2794" s="464"/>
      <c r="F2794" s="465"/>
    </row>
    <row r="2795" spans="4:6" s="463" customFormat="1" hidden="1" x14ac:dyDescent="0.45">
      <c r="D2795" s="464"/>
      <c r="E2795" s="464"/>
      <c r="F2795" s="465"/>
    </row>
    <row r="2796" spans="4:6" s="463" customFormat="1" hidden="1" x14ac:dyDescent="0.45">
      <c r="D2796" s="464"/>
      <c r="E2796" s="464"/>
      <c r="F2796" s="465"/>
    </row>
    <row r="2797" spans="4:6" s="463" customFormat="1" hidden="1" x14ac:dyDescent="0.45">
      <c r="D2797" s="464"/>
      <c r="E2797" s="464"/>
      <c r="F2797" s="465"/>
    </row>
    <row r="2798" spans="4:6" s="463" customFormat="1" hidden="1" x14ac:dyDescent="0.45">
      <c r="D2798" s="464"/>
      <c r="E2798" s="464"/>
      <c r="F2798" s="465"/>
    </row>
    <row r="2799" spans="4:6" s="463" customFormat="1" hidden="1" x14ac:dyDescent="0.45">
      <c r="D2799" s="464"/>
      <c r="E2799" s="464"/>
      <c r="F2799" s="465"/>
    </row>
    <row r="2800" spans="4:6" s="463" customFormat="1" hidden="1" x14ac:dyDescent="0.45">
      <c r="D2800" s="464"/>
      <c r="E2800" s="464"/>
      <c r="F2800" s="465"/>
    </row>
    <row r="2801" spans="4:6" s="463" customFormat="1" hidden="1" x14ac:dyDescent="0.45">
      <c r="D2801" s="464"/>
      <c r="E2801" s="464"/>
      <c r="F2801" s="465"/>
    </row>
    <row r="2802" spans="4:6" s="463" customFormat="1" hidden="1" x14ac:dyDescent="0.45">
      <c r="D2802" s="464"/>
      <c r="E2802" s="464"/>
      <c r="F2802" s="465"/>
    </row>
    <row r="2803" spans="4:6" s="463" customFormat="1" hidden="1" x14ac:dyDescent="0.45">
      <c r="D2803" s="464"/>
      <c r="E2803" s="464"/>
      <c r="F2803" s="465"/>
    </row>
    <row r="2804" spans="4:6" s="463" customFormat="1" hidden="1" x14ac:dyDescent="0.45">
      <c r="D2804" s="464"/>
      <c r="E2804" s="464"/>
      <c r="F2804" s="465"/>
    </row>
    <row r="2805" spans="4:6" s="463" customFormat="1" hidden="1" x14ac:dyDescent="0.45">
      <c r="D2805" s="464"/>
      <c r="E2805" s="464"/>
      <c r="F2805" s="465"/>
    </row>
    <row r="2806" spans="4:6" s="463" customFormat="1" hidden="1" x14ac:dyDescent="0.45">
      <c r="D2806" s="464"/>
      <c r="E2806" s="464"/>
      <c r="F2806" s="465"/>
    </row>
    <row r="2807" spans="4:6" s="463" customFormat="1" hidden="1" x14ac:dyDescent="0.45">
      <c r="D2807" s="464"/>
      <c r="E2807" s="464"/>
      <c r="F2807" s="465"/>
    </row>
    <row r="2808" spans="4:6" s="463" customFormat="1" hidden="1" x14ac:dyDescent="0.45">
      <c r="D2808" s="464"/>
      <c r="E2808" s="464"/>
      <c r="F2808" s="465"/>
    </row>
    <row r="2809" spans="4:6" s="463" customFormat="1" hidden="1" x14ac:dyDescent="0.45">
      <c r="D2809" s="464"/>
      <c r="E2809" s="464"/>
      <c r="F2809" s="465"/>
    </row>
    <row r="2810" spans="4:6" s="463" customFormat="1" hidden="1" x14ac:dyDescent="0.45">
      <c r="D2810" s="464"/>
      <c r="E2810" s="464"/>
      <c r="F2810" s="465"/>
    </row>
    <row r="2811" spans="4:6" s="463" customFormat="1" hidden="1" x14ac:dyDescent="0.45">
      <c r="D2811" s="464"/>
      <c r="E2811" s="464"/>
      <c r="F2811" s="465"/>
    </row>
    <row r="2812" spans="4:6" s="463" customFormat="1" hidden="1" x14ac:dyDescent="0.45">
      <c r="D2812" s="464"/>
      <c r="E2812" s="464"/>
      <c r="F2812" s="465"/>
    </row>
    <row r="2813" spans="4:6" s="463" customFormat="1" hidden="1" x14ac:dyDescent="0.45">
      <c r="D2813" s="464"/>
      <c r="E2813" s="464"/>
      <c r="F2813" s="465"/>
    </row>
    <row r="2814" spans="4:6" s="463" customFormat="1" hidden="1" x14ac:dyDescent="0.45">
      <c r="D2814" s="464"/>
      <c r="E2814" s="464"/>
      <c r="F2814" s="465"/>
    </row>
    <row r="2815" spans="4:6" s="463" customFormat="1" hidden="1" x14ac:dyDescent="0.45">
      <c r="D2815" s="464"/>
      <c r="E2815" s="464"/>
      <c r="F2815" s="465"/>
    </row>
    <row r="2816" spans="4:6" s="463" customFormat="1" hidden="1" x14ac:dyDescent="0.45">
      <c r="D2816" s="464"/>
      <c r="E2816" s="464"/>
      <c r="F2816" s="465"/>
    </row>
    <row r="2817" spans="4:6" s="463" customFormat="1" hidden="1" x14ac:dyDescent="0.45">
      <c r="D2817" s="464"/>
      <c r="E2817" s="464"/>
      <c r="F2817" s="465"/>
    </row>
    <row r="2818" spans="4:6" s="463" customFormat="1" hidden="1" x14ac:dyDescent="0.45">
      <c r="D2818" s="464"/>
      <c r="E2818" s="464"/>
      <c r="F2818" s="465"/>
    </row>
    <row r="2819" spans="4:6" s="463" customFormat="1" hidden="1" x14ac:dyDescent="0.45">
      <c r="D2819" s="464"/>
      <c r="E2819" s="464"/>
      <c r="F2819" s="465"/>
    </row>
    <row r="2820" spans="4:6" s="463" customFormat="1" hidden="1" x14ac:dyDescent="0.45">
      <c r="D2820" s="464"/>
      <c r="E2820" s="464"/>
      <c r="F2820" s="465"/>
    </row>
    <row r="2821" spans="4:6" s="463" customFormat="1" hidden="1" x14ac:dyDescent="0.45">
      <c r="D2821" s="464"/>
      <c r="E2821" s="464"/>
      <c r="F2821" s="465"/>
    </row>
    <row r="2822" spans="4:6" s="463" customFormat="1" hidden="1" x14ac:dyDescent="0.45">
      <c r="D2822" s="464"/>
      <c r="E2822" s="464"/>
      <c r="F2822" s="465"/>
    </row>
    <row r="2823" spans="4:6" s="463" customFormat="1" hidden="1" x14ac:dyDescent="0.45">
      <c r="D2823" s="464"/>
      <c r="E2823" s="464"/>
      <c r="F2823" s="465"/>
    </row>
    <row r="2824" spans="4:6" s="463" customFormat="1" hidden="1" x14ac:dyDescent="0.45">
      <c r="D2824" s="464"/>
      <c r="E2824" s="464"/>
      <c r="F2824" s="465"/>
    </row>
    <row r="2825" spans="4:6" s="463" customFormat="1" hidden="1" x14ac:dyDescent="0.45">
      <c r="D2825" s="464"/>
      <c r="E2825" s="464"/>
      <c r="F2825" s="465"/>
    </row>
    <row r="2826" spans="4:6" s="463" customFormat="1" hidden="1" x14ac:dyDescent="0.45">
      <c r="D2826" s="464"/>
      <c r="E2826" s="464"/>
      <c r="F2826" s="465"/>
    </row>
    <row r="2827" spans="4:6" s="463" customFormat="1" hidden="1" x14ac:dyDescent="0.45">
      <c r="D2827" s="464"/>
      <c r="E2827" s="464"/>
      <c r="F2827" s="465"/>
    </row>
    <row r="2828" spans="4:6" s="463" customFormat="1" hidden="1" x14ac:dyDescent="0.45">
      <c r="D2828" s="464"/>
      <c r="E2828" s="464"/>
      <c r="F2828" s="465"/>
    </row>
    <row r="2829" spans="4:6" s="463" customFormat="1" hidden="1" x14ac:dyDescent="0.45">
      <c r="D2829" s="464"/>
      <c r="E2829" s="464"/>
      <c r="F2829" s="465"/>
    </row>
    <row r="2830" spans="4:6" s="463" customFormat="1" hidden="1" x14ac:dyDescent="0.45">
      <c r="D2830" s="464"/>
      <c r="E2830" s="464"/>
      <c r="F2830" s="465"/>
    </row>
    <row r="2831" spans="4:6" s="463" customFormat="1" hidden="1" x14ac:dyDescent="0.45">
      <c r="D2831" s="464"/>
      <c r="E2831" s="464"/>
      <c r="F2831" s="465"/>
    </row>
    <row r="2832" spans="4:6" s="463" customFormat="1" hidden="1" x14ac:dyDescent="0.45">
      <c r="D2832" s="464"/>
      <c r="E2832" s="464"/>
      <c r="F2832" s="465"/>
    </row>
    <row r="2833" spans="4:6" s="463" customFormat="1" hidden="1" x14ac:dyDescent="0.45">
      <c r="D2833" s="464"/>
      <c r="E2833" s="464"/>
      <c r="F2833" s="465"/>
    </row>
    <row r="2834" spans="4:6" s="463" customFormat="1" hidden="1" x14ac:dyDescent="0.45">
      <c r="D2834" s="464"/>
      <c r="E2834" s="464"/>
      <c r="F2834" s="465"/>
    </row>
    <row r="2835" spans="4:6" s="463" customFormat="1" hidden="1" x14ac:dyDescent="0.45">
      <c r="D2835" s="464"/>
      <c r="E2835" s="464"/>
      <c r="F2835" s="465"/>
    </row>
    <row r="2836" spans="4:6" s="463" customFormat="1" hidden="1" x14ac:dyDescent="0.45">
      <c r="D2836" s="464"/>
      <c r="E2836" s="464"/>
      <c r="F2836" s="465"/>
    </row>
    <row r="2837" spans="4:6" s="463" customFormat="1" hidden="1" x14ac:dyDescent="0.45">
      <c r="D2837" s="464"/>
      <c r="E2837" s="464"/>
      <c r="F2837" s="465"/>
    </row>
    <row r="2838" spans="4:6" s="463" customFormat="1" hidden="1" x14ac:dyDescent="0.45">
      <c r="D2838" s="464"/>
      <c r="E2838" s="464"/>
      <c r="F2838" s="465"/>
    </row>
    <row r="2839" spans="4:6" s="463" customFormat="1" hidden="1" x14ac:dyDescent="0.45">
      <c r="D2839" s="464"/>
      <c r="E2839" s="464"/>
      <c r="F2839" s="465"/>
    </row>
    <row r="2840" spans="4:6" s="463" customFormat="1" hidden="1" x14ac:dyDescent="0.45">
      <c r="D2840" s="464"/>
      <c r="E2840" s="464"/>
      <c r="F2840" s="465"/>
    </row>
    <row r="2841" spans="4:6" s="463" customFormat="1" hidden="1" x14ac:dyDescent="0.45">
      <c r="D2841" s="464"/>
      <c r="E2841" s="464"/>
      <c r="F2841" s="465"/>
    </row>
    <row r="2842" spans="4:6" s="463" customFormat="1" hidden="1" x14ac:dyDescent="0.45">
      <c r="D2842" s="464"/>
      <c r="E2842" s="464"/>
      <c r="F2842" s="465"/>
    </row>
    <row r="2843" spans="4:6" s="463" customFormat="1" hidden="1" x14ac:dyDescent="0.45">
      <c r="D2843" s="464"/>
      <c r="E2843" s="464"/>
      <c r="F2843" s="465"/>
    </row>
    <row r="2844" spans="4:6" s="463" customFormat="1" hidden="1" x14ac:dyDescent="0.45">
      <c r="D2844" s="464"/>
      <c r="E2844" s="464"/>
      <c r="F2844" s="465"/>
    </row>
    <row r="2845" spans="4:6" s="463" customFormat="1" hidden="1" x14ac:dyDescent="0.45">
      <c r="D2845" s="464"/>
      <c r="E2845" s="464"/>
      <c r="F2845" s="465"/>
    </row>
    <row r="2846" spans="4:6" s="463" customFormat="1" hidden="1" x14ac:dyDescent="0.45">
      <c r="D2846" s="464"/>
      <c r="E2846" s="464"/>
      <c r="F2846" s="465"/>
    </row>
    <row r="2847" spans="4:6" s="463" customFormat="1" hidden="1" x14ac:dyDescent="0.45">
      <c r="D2847" s="464"/>
      <c r="E2847" s="464"/>
      <c r="F2847" s="465"/>
    </row>
    <row r="2848" spans="4:6" s="463" customFormat="1" hidden="1" x14ac:dyDescent="0.45">
      <c r="D2848" s="464"/>
      <c r="E2848" s="464"/>
      <c r="F2848" s="465"/>
    </row>
    <row r="2849" spans="4:6" s="463" customFormat="1" hidden="1" x14ac:dyDescent="0.45">
      <c r="D2849" s="464"/>
      <c r="E2849" s="464"/>
      <c r="F2849" s="465"/>
    </row>
    <row r="2850" spans="4:6" s="463" customFormat="1" hidden="1" x14ac:dyDescent="0.45">
      <c r="D2850" s="464"/>
      <c r="E2850" s="464"/>
      <c r="F2850" s="465"/>
    </row>
    <row r="2851" spans="4:6" s="463" customFormat="1" hidden="1" x14ac:dyDescent="0.45">
      <c r="D2851" s="464"/>
      <c r="E2851" s="464"/>
      <c r="F2851" s="465"/>
    </row>
    <row r="2852" spans="4:6" s="463" customFormat="1" hidden="1" x14ac:dyDescent="0.45">
      <c r="D2852" s="464"/>
      <c r="E2852" s="464"/>
      <c r="F2852" s="465"/>
    </row>
    <row r="2853" spans="4:6" s="463" customFormat="1" hidden="1" x14ac:dyDescent="0.45">
      <c r="D2853" s="464"/>
      <c r="E2853" s="464"/>
      <c r="F2853" s="465"/>
    </row>
    <row r="2854" spans="4:6" s="463" customFormat="1" hidden="1" x14ac:dyDescent="0.45">
      <c r="D2854" s="464"/>
      <c r="E2854" s="464"/>
      <c r="F2854" s="465"/>
    </row>
    <row r="2855" spans="4:6" s="463" customFormat="1" hidden="1" x14ac:dyDescent="0.45">
      <c r="D2855" s="464"/>
      <c r="E2855" s="464"/>
      <c r="F2855" s="465"/>
    </row>
    <row r="2856" spans="4:6" s="463" customFormat="1" hidden="1" x14ac:dyDescent="0.45">
      <c r="D2856" s="464"/>
      <c r="E2856" s="464"/>
      <c r="F2856" s="465"/>
    </row>
    <row r="2857" spans="4:6" s="463" customFormat="1" hidden="1" x14ac:dyDescent="0.45">
      <c r="D2857" s="464"/>
      <c r="E2857" s="464"/>
      <c r="F2857" s="465"/>
    </row>
    <row r="2858" spans="4:6" s="463" customFormat="1" hidden="1" x14ac:dyDescent="0.45">
      <c r="D2858" s="464"/>
      <c r="E2858" s="464"/>
      <c r="F2858" s="465"/>
    </row>
    <row r="2859" spans="4:6" s="463" customFormat="1" hidden="1" x14ac:dyDescent="0.45">
      <c r="D2859" s="464"/>
      <c r="E2859" s="464"/>
      <c r="F2859" s="465"/>
    </row>
    <row r="2860" spans="4:6" s="463" customFormat="1" hidden="1" x14ac:dyDescent="0.45">
      <c r="D2860" s="464"/>
      <c r="E2860" s="464"/>
      <c r="F2860" s="465"/>
    </row>
    <row r="2861" spans="4:6" s="463" customFormat="1" hidden="1" x14ac:dyDescent="0.45">
      <c r="D2861" s="464"/>
      <c r="E2861" s="464"/>
      <c r="F2861" s="465"/>
    </row>
    <row r="2862" spans="4:6" s="463" customFormat="1" hidden="1" x14ac:dyDescent="0.45">
      <c r="D2862" s="464"/>
      <c r="E2862" s="464"/>
      <c r="F2862" s="465"/>
    </row>
    <row r="2863" spans="4:6" s="463" customFormat="1" hidden="1" x14ac:dyDescent="0.45">
      <c r="D2863" s="464"/>
      <c r="E2863" s="464"/>
      <c r="F2863" s="465"/>
    </row>
    <row r="2864" spans="4:6" s="463" customFormat="1" hidden="1" x14ac:dyDescent="0.45">
      <c r="D2864" s="464"/>
      <c r="E2864" s="464"/>
      <c r="F2864" s="465"/>
    </row>
    <row r="2865" spans="4:6" s="463" customFormat="1" hidden="1" x14ac:dyDescent="0.45">
      <c r="D2865" s="464"/>
      <c r="E2865" s="464"/>
      <c r="F2865" s="465"/>
    </row>
    <row r="2866" spans="4:6" s="463" customFormat="1" hidden="1" x14ac:dyDescent="0.45">
      <c r="D2866" s="464"/>
      <c r="E2866" s="464"/>
      <c r="F2866" s="465"/>
    </row>
    <row r="2867" spans="4:6" s="463" customFormat="1" hidden="1" x14ac:dyDescent="0.45">
      <c r="D2867" s="464"/>
      <c r="E2867" s="464"/>
      <c r="F2867" s="465"/>
    </row>
    <row r="2868" spans="4:6" s="463" customFormat="1" hidden="1" x14ac:dyDescent="0.45">
      <c r="D2868" s="464"/>
      <c r="E2868" s="464"/>
      <c r="F2868" s="465"/>
    </row>
    <row r="2869" spans="4:6" s="463" customFormat="1" hidden="1" x14ac:dyDescent="0.45">
      <c r="D2869" s="464"/>
      <c r="E2869" s="464"/>
      <c r="F2869" s="465"/>
    </row>
    <row r="2870" spans="4:6" s="463" customFormat="1" hidden="1" x14ac:dyDescent="0.45">
      <c r="D2870" s="464"/>
      <c r="E2870" s="464"/>
      <c r="F2870" s="465"/>
    </row>
    <row r="2871" spans="4:6" s="463" customFormat="1" hidden="1" x14ac:dyDescent="0.45">
      <c r="D2871" s="464"/>
      <c r="E2871" s="464"/>
      <c r="F2871" s="465"/>
    </row>
    <row r="2872" spans="4:6" s="463" customFormat="1" hidden="1" x14ac:dyDescent="0.45">
      <c r="D2872" s="464"/>
      <c r="E2872" s="464"/>
      <c r="F2872" s="465"/>
    </row>
    <row r="2873" spans="4:6" s="463" customFormat="1" hidden="1" x14ac:dyDescent="0.45">
      <c r="D2873" s="464"/>
      <c r="E2873" s="464"/>
      <c r="F2873" s="465"/>
    </row>
    <row r="2874" spans="4:6" s="463" customFormat="1" hidden="1" x14ac:dyDescent="0.45">
      <c r="D2874" s="464"/>
      <c r="E2874" s="464"/>
      <c r="F2874" s="465"/>
    </row>
    <row r="2875" spans="4:6" s="463" customFormat="1" hidden="1" x14ac:dyDescent="0.45">
      <c r="D2875" s="464"/>
      <c r="E2875" s="464"/>
      <c r="F2875" s="465"/>
    </row>
    <row r="2876" spans="4:6" s="463" customFormat="1" hidden="1" x14ac:dyDescent="0.45">
      <c r="D2876" s="464"/>
      <c r="E2876" s="464"/>
      <c r="F2876" s="465"/>
    </row>
    <row r="2877" spans="4:6" s="463" customFormat="1" hidden="1" x14ac:dyDescent="0.45">
      <c r="D2877" s="464"/>
      <c r="E2877" s="464"/>
      <c r="F2877" s="465"/>
    </row>
    <row r="2878" spans="4:6" s="463" customFormat="1" hidden="1" x14ac:dyDescent="0.45">
      <c r="D2878" s="464"/>
      <c r="E2878" s="464"/>
      <c r="F2878" s="465"/>
    </row>
    <row r="2879" spans="4:6" s="463" customFormat="1" hidden="1" x14ac:dyDescent="0.45">
      <c r="D2879" s="464"/>
      <c r="E2879" s="464"/>
      <c r="F2879" s="465"/>
    </row>
    <row r="2880" spans="4:6" s="463" customFormat="1" hidden="1" x14ac:dyDescent="0.45">
      <c r="D2880" s="464"/>
      <c r="E2880" s="464"/>
      <c r="F2880" s="465"/>
    </row>
    <row r="2881" spans="4:6" s="463" customFormat="1" hidden="1" x14ac:dyDescent="0.45">
      <c r="D2881" s="464"/>
      <c r="E2881" s="464"/>
      <c r="F2881" s="465"/>
    </row>
    <row r="2882" spans="4:6" s="463" customFormat="1" hidden="1" x14ac:dyDescent="0.45">
      <c r="D2882" s="464"/>
      <c r="E2882" s="464"/>
      <c r="F2882" s="465"/>
    </row>
    <row r="2883" spans="4:6" s="463" customFormat="1" hidden="1" x14ac:dyDescent="0.45">
      <c r="D2883" s="464"/>
      <c r="E2883" s="464"/>
      <c r="F2883" s="465"/>
    </row>
    <row r="2884" spans="4:6" s="463" customFormat="1" hidden="1" x14ac:dyDescent="0.45">
      <c r="D2884" s="464"/>
      <c r="E2884" s="464"/>
      <c r="F2884" s="465"/>
    </row>
    <row r="2885" spans="4:6" s="463" customFormat="1" hidden="1" x14ac:dyDescent="0.45">
      <c r="D2885" s="464"/>
      <c r="E2885" s="464"/>
      <c r="F2885" s="465"/>
    </row>
    <row r="2886" spans="4:6" s="463" customFormat="1" hidden="1" x14ac:dyDescent="0.45">
      <c r="D2886" s="464"/>
      <c r="E2886" s="464"/>
      <c r="F2886" s="465"/>
    </row>
    <row r="2887" spans="4:6" s="463" customFormat="1" hidden="1" x14ac:dyDescent="0.45">
      <c r="D2887" s="464"/>
      <c r="E2887" s="464"/>
      <c r="F2887" s="465"/>
    </row>
    <row r="2888" spans="4:6" s="463" customFormat="1" hidden="1" x14ac:dyDescent="0.45">
      <c r="D2888" s="464"/>
      <c r="E2888" s="464"/>
      <c r="F2888" s="465"/>
    </row>
    <row r="2889" spans="4:6" s="463" customFormat="1" hidden="1" x14ac:dyDescent="0.45">
      <c r="D2889" s="464"/>
      <c r="E2889" s="464"/>
      <c r="F2889" s="465"/>
    </row>
    <row r="2890" spans="4:6" s="463" customFormat="1" hidden="1" x14ac:dyDescent="0.45">
      <c r="D2890" s="464"/>
      <c r="E2890" s="464"/>
      <c r="F2890" s="465"/>
    </row>
    <row r="2891" spans="4:6" s="463" customFormat="1" hidden="1" x14ac:dyDescent="0.45">
      <c r="D2891" s="464"/>
      <c r="E2891" s="464"/>
      <c r="F2891" s="465"/>
    </row>
    <row r="2892" spans="4:6" s="463" customFormat="1" hidden="1" x14ac:dyDescent="0.45">
      <c r="D2892" s="464"/>
      <c r="E2892" s="464"/>
      <c r="F2892" s="465"/>
    </row>
    <row r="2893" spans="4:6" s="463" customFormat="1" hidden="1" x14ac:dyDescent="0.45">
      <c r="D2893" s="464"/>
      <c r="E2893" s="464"/>
      <c r="F2893" s="465"/>
    </row>
    <row r="2894" spans="4:6" s="463" customFormat="1" hidden="1" x14ac:dyDescent="0.45">
      <c r="D2894" s="464"/>
      <c r="E2894" s="464"/>
      <c r="F2894" s="465"/>
    </row>
    <row r="2895" spans="4:6" s="463" customFormat="1" hidden="1" x14ac:dyDescent="0.45">
      <c r="D2895" s="464"/>
      <c r="E2895" s="464"/>
      <c r="F2895" s="465"/>
    </row>
    <row r="2896" spans="4:6" s="463" customFormat="1" hidden="1" x14ac:dyDescent="0.45">
      <c r="D2896" s="464"/>
      <c r="E2896" s="464"/>
      <c r="F2896" s="465"/>
    </row>
    <row r="2897" spans="4:6" s="463" customFormat="1" hidden="1" x14ac:dyDescent="0.45">
      <c r="D2897" s="464"/>
      <c r="E2897" s="464"/>
      <c r="F2897" s="465"/>
    </row>
    <row r="2898" spans="4:6" s="463" customFormat="1" hidden="1" x14ac:dyDescent="0.45">
      <c r="D2898" s="464"/>
      <c r="E2898" s="464"/>
      <c r="F2898" s="465"/>
    </row>
    <row r="2899" spans="4:6" s="463" customFormat="1" hidden="1" x14ac:dyDescent="0.45">
      <c r="D2899" s="464"/>
      <c r="E2899" s="464"/>
      <c r="F2899" s="465"/>
    </row>
    <row r="2900" spans="4:6" s="463" customFormat="1" hidden="1" x14ac:dyDescent="0.45">
      <c r="D2900" s="464"/>
      <c r="E2900" s="464"/>
      <c r="F2900" s="465"/>
    </row>
    <row r="2901" spans="4:6" s="463" customFormat="1" hidden="1" x14ac:dyDescent="0.45">
      <c r="D2901" s="464"/>
      <c r="E2901" s="464"/>
      <c r="F2901" s="465"/>
    </row>
    <row r="2902" spans="4:6" s="463" customFormat="1" hidden="1" x14ac:dyDescent="0.45">
      <c r="D2902" s="464"/>
      <c r="E2902" s="464"/>
      <c r="F2902" s="465"/>
    </row>
    <row r="2903" spans="4:6" s="463" customFormat="1" hidden="1" x14ac:dyDescent="0.45">
      <c r="D2903" s="464"/>
      <c r="E2903" s="464"/>
      <c r="F2903" s="465"/>
    </row>
    <row r="2904" spans="4:6" s="463" customFormat="1" hidden="1" x14ac:dyDescent="0.45">
      <c r="D2904" s="464"/>
      <c r="E2904" s="464"/>
      <c r="F2904" s="465"/>
    </row>
    <row r="2905" spans="4:6" s="463" customFormat="1" hidden="1" x14ac:dyDescent="0.45">
      <c r="D2905" s="464"/>
      <c r="E2905" s="464"/>
      <c r="F2905" s="465"/>
    </row>
    <row r="2906" spans="4:6" s="463" customFormat="1" hidden="1" x14ac:dyDescent="0.45">
      <c r="D2906" s="464"/>
      <c r="E2906" s="464"/>
      <c r="F2906" s="465"/>
    </row>
    <row r="2907" spans="4:6" s="463" customFormat="1" hidden="1" x14ac:dyDescent="0.45">
      <c r="D2907" s="464"/>
      <c r="E2907" s="464"/>
      <c r="F2907" s="465"/>
    </row>
    <row r="2908" spans="4:6" s="463" customFormat="1" hidden="1" x14ac:dyDescent="0.45">
      <c r="D2908" s="464"/>
      <c r="E2908" s="464"/>
      <c r="F2908" s="465"/>
    </row>
    <row r="2909" spans="4:6" s="463" customFormat="1" hidden="1" x14ac:dyDescent="0.45">
      <c r="D2909" s="464"/>
      <c r="E2909" s="464"/>
      <c r="F2909" s="465"/>
    </row>
    <row r="2910" spans="4:6" s="463" customFormat="1" hidden="1" x14ac:dyDescent="0.45">
      <c r="D2910" s="464"/>
      <c r="E2910" s="464"/>
      <c r="F2910" s="465"/>
    </row>
    <row r="2911" spans="4:6" s="463" customFormat="1" hidden="1" x14ac:dyDescent="0.45">
      <c r="D2911" s="464"/>
      <c r="E2911" s="464"/>
      <c r="F2911" s="465"/>
    </row>
    <row r="2912" spans="4:6" s="463" customFormat="1" hidden="1" x14ac:dyDescent="0.45">
      <c r="D2912" s="464"/>
      <c r="E2912" s="464"/>
      <c r="F2912" s="465"/>
    </row>
    <row r="2913" spans="4:6" s="463" customFormat="1" hidden="1" x14ac:dyDescent="0.45">
      <c r="D2913" s="464"/>
      <c r="E2913" s="464"/>
      <c r="F2913" s="465"/>
    </row>
    <row r="2914" spans="4:6" s="463" customFormat="1" hidden="1" x14ac:dyDescent="0.45">
      <c r="D2914" s="464"/>
      <c r="E2914" s="464"/>
      <c r="F2914" s="465"/>
    </row>
    <row r="2915" spans="4:6" s="463" customFormat="1" hidden="1" x14ac:dyDescent="0.45">
      <c r="D2915" s="464"/>
      <c r="E2915" s="464"/>
      <c r="F2915" s="465"/>
    </row>
    <row r="2916" spans="4:6" s="463" customFormat="1" hidden="1" x14ac:dyDescent="0.45">
      <c r="D2916" s="464"/>
      <c r="E2916" s="464"/>
      <c r="F2916" s="465"/>
    </row>
    <row r="2917" spans="4:6" s="463" customFormat="1" hidden="1" x14ac:dyDescent="0.45">
      <c r="D2917" s="464"/>
      <c r="E2917" s="464"/>
      <c r="F2917" s="465"/>
    </row>
    <row r="2918" spans="4:6" s="463" customFormat="1" hidden="1" x14ac:dyDescent="0.45">
      <c r="D2918" s="464"/>
      <c r="E2918" s="464"/>
      <c r="F2918" s="465"/>
    </row>
    <row r="2919" spans="4:6" s="463" customFormat="1" hidden="1" x14ac:dyDescent="0.45">
      <c r="D2919" s="464"/>
      <c r="E2919" s="464"/>
      <c r="F2919" s="465"/>
    </row>
    <row r="2920" spans="4:6" s="463" customFormat="1" hidden="1" x14ac:dyDescent="0.45">
      <c r="D2920" s="464"/>
      <c r="E2920" s="464"/>
      <c r="F2920" s="465"/>
    </row>
    <row r="2921" spans="4:6" s="463" customFormat="1" hidden="1" x14ac:dyDescent="0.45">
      <c r="D2921" s="464"/>
      <c r="E2921" s="464"/>
      <c r="F2921" s="465"/>
    </row>
    <row r="2922" spans="4:6" s="463" customFormat="1" hidden="1" x14ac:dyDescent="0.45">
      <c r="D2922" s="464"/>
      <c r="E2922" s="464"/>
      <c r="F2922" s="465"/>
    </row>
    <row r="2923" spans="4:6" s="463" customFormat="1" hidden="1" x14ac:dyDescent="0.45">
      <c r="D2923" s="464"/>
      <c r="E2923" s="464"/>
      <c r="F2923" s="465"/>
    </row>
    <row r="2924" spans="4:6" s="463" customFormat="1" hidden="1" x14ac:dyDescent="0.45">
      <c r="D2924" s="464"/>
      <c r="E2924" s="464"/>
      <c r="F2924" s="465"/>
    </row>
    <row r="2925" spans="4:6" s="463" customFormat="1" hidden="1" x14ac:dyDescent="0.45">
      <c r="D2925" s="464"/>
      <c r="E2925" s="464"/>
      <c r="F2925" s="465"/>
    </row>
    <row r="2926" spans="4:6" s="463" customFormat="1" hidden="1" x14ac:dyDescent="0.45">
      <c r="D2926" s="464"/>
      <c r="E2926" s="464"/>
      <c r="F2926" s="465"/>
    </row>
    <row r="2927" spans="4:6" s="463" customFormat="1" hidden="1" x14ac:dyDescent="0.45">
      <c r="D2927" s="464"/>
      <c r="E2927" s="464"/>
      <c r="F2927" s="465"/>
    </row>
    <row r="2928" spans="4:6" s="463" customFormat="1" hidden="1" x14ac:dyDescent="0.45">
      <c r="D2928" s="464"/>
      <c r="E2928" s="464"/>
      <c r="F2928" s="465"/>
    </row>
    <row r="2929" spans="4:6" s="463" customFormat="1" hidden="1" x14ac:dyDescent="0.45">
      <c r="D2929" s="464"/>
      <c r="E2929" s="464"/>
      <c r="F2929" s="465"/>
    </row>
    <row r="2930" spans="4:6" s="463" customFormat="1" hidden="1" x14ac:dyDescent="0.45">
      <c r="D2930" s="464"/>
      <c r="E2930" s="464"/>
      <c r="F2930" s="465"/>
    </row>
    <row r="2931" spans="4:6" s="463" customFormat="1" hidden="1" x14ac:dyDescent="0.45">
      <c r="D2931" s="464"/>
      <c r="E2931" s="464"/>
      <c r="F2931" s="465"/>
    </row>
    <row r="2932" spans="4:6" s="463" customFormat="1" hidden="1" x14ac:dyDescent="0.45">
      <c r="D2932" s="464"/>
      <c r="E2932" s="464"/>
      <c r="F2932" s="465"/>
    </row>
    <row r="2933" spans="4:6" s="463" customFormat="1" hidden="1" x14ac:dyDescent="0.45">
      <c r="D2933" s="464"/>
      <c r="E2933" s="464"/>
      <c r="F2933" s="465"/>
    </row>
    <row r="2934" spans="4:6" s="463" customFormat="1" hidden="1" x14ac:dyDescent="0.45">
      <c r="D2934" s="464"/>
      <c r="E2934" s="464"/>
      <c r="F2934" s="465"/>
    </row>
    <row r="2935" spans="4:6" s="463" customFormat="1" hidden="1" x14ac:dyDescent="0.45">
      <c r="D2935" s="464"/>
      <c r="E2935" s="464"/>
      <c r="F2935" s="465"/>
    </row>
    <row r="2936" spans="4:6" s="463" customFormat="1" hidden="1" x14ac:dyDescent="0.45">
      <c r="D2936" s="464"/>
      <c r="E2936" s="464"/>
      <c r="F2936" s="465"/>
    </row>
    <row r="2937" spans="4:6" s="463" customFormat="1" hidden="1" x14ac:dyDescent="0.45">
      <c r="D2937" s="464"/>
      <c r="E2937" s="464"/>
      <c r="F2937" s="465"/>
    </row>
    <row r="2938" spans="4:6" s="463" customFormat="1" hidden="1" x14ac:dyDescent="0.45">
      <c r="D2938" s="464"/>
      <c r="E2938" s="464"/>
      <c r="F2938" s="465"/>
    </row>
    <row r="2939" spans="4:6" s="463" customFormat="1" hidden="1" x14ac:dyDescent="0.45">
      <c r="D2939" s="464"/>
      <c r="E2939" s="464"/>
      <c r="F2939" s="465"/>
    </row>
    <row r="2940" spans="4:6" s="463" customFormat="1" hidden="1" x14ac:dyDescent="0.45">
      <c r="D2940" s="464"/>
      <c r="E2940" s="464"/>
      <c r="F2940" s="465"/>
    </row>
    <row r="2941" spans="4:6" s="463" customFormat="1" hidden="1" x14ac:dyDescent="0.45">
      <c r="D2941" s="464"/>
      <c r="E2941" s="464"/>
      <c r="F2941" s="465"/>
    </row>
    <row r="2942" spans="4:6" s="463" customFormat="1" hidden="1" x14ac:dyDescent="0.45">
      <c r="D2942" s="464"/>
      <c r="E2942" s="464"/>
      <c r="F2942" s="465"/>
    </row>
    <row r="2943" spans="4:6" s="463" customFormat="1" hidden="1" x14ac:dyDescent="0.45">
      <c r="D2943" s="464"/>
      <c r="E2943" s="464"/>
      <c r="F2943" s="465"/>
    </row>
    <row r="2944" spans="4:6" s="463" customFormat="1" hidden="1" x14ac:dyDescent="0.45">
      <c r="D2944" s="464"/>
      <c r="E2944" s="464"/>
      <c r="F2944" s="465"/>
    </row>
    <row r="2945" spans="4:6" s="463" customFormat="1" hidden="1" x14ac:dyDescent="0.45">
      <c r="D2945" s="464"/>
      <c r="E2945" s="464"/>
      <c r="F2945" s="465"/>
    </row>
    <row r="2946" spans="4:6" s="463" customFormat="1" hidden="1" x14ac:dyDescent="0.45">
      <c r="D2946" s="464"/>
      <c r="E2946" s="464"/>
      <c r="F2946" s="465"/>
    </row>
    <row r="2947" spans="4:6" s="463" customFormat="1" hidden="1" x14ac:dyDescent="0.45">
      <c r="D2947" s="464"/>
      <c r="E2947" s="464"/>
      <c r="F2947" s="465"/>
    </row>
    <row r="2948" spans="4:6" s="463" customFormat="1" hidden="1" x14ac:dyDescent="0.45">
      <c r="D2948" s="464"/>
      <c r="E2948" s="464"/>
      <c r="F2948" s="465"/>
    </row>
    <row r="2949" spans="4:6" s="463" customFormat="1" hidden="1" x14ac:dyDescent="0.45">
      <c r="D2949" s="464"/>
      <c r="E2949" s="464"/>
      <c r="F2949" s="465"/>
    </row>
    <row r="2950" spans="4:6" s="463" customFormat="1" hidden="1" x14ac:dyDescent="0.45">
      <c r="D2950" s="464"/>
      <c r="E2950" s="464"/>
      <c r="F2950" s="465"/>
    </row>
    <row r="2951" spans="4:6" s="463" customFormat="1" hidden="1" x14ac:dyDescent="0.45">
      <c r="D2951" s="464"/>
      <c r="E2951" s="464"/>
      <c r="F2951" s="465"/>
    </row>
    <row r="2952" spans="4:6" s="463" customFormat="1" hidden="1" x14ac:dyDescent="0.45">
      <c r="D2952" s="464"/>
      <c r="E2952" s="464"/>
      <c r="F2952" s="465"/>
    </row>
    <row r="2953" spans="4:6" s="463" customFormat="1" hidden="1" x14ac:dyDescent="0.45">
      <c r="D2953" s="464"/>
      <c r="E2953" s="464"/>
      <c r="F2953" s="465"/>
    </row>
    <row r="2954" spans="4:6" s="463" customFormat="1" hidden="1" x14ac:dyDescent="0.45">
      <c r="D2954" s="464"/>
      <c r="E2954" s="464"/>
      <c r="F2954" s="465"/>
    </row>
    <row r="2955" spans="4:6" s="463" customFormat="1" hidden="1" x14ac:dyDescent="0.45">
      <c r="D2955" s="464"/>
      <c r="E2955" s="464"/>
      <c r="F2955" s="465"/>
    </row>
    <row r="2956" spans="4:6" s="463" customFormat="1" hidden="1" x14ac:dyDescent="0.45">
      <c r="D2956" s="464"/>
      <c r="E2956" s="464"/>
      <c r="F2956" s="465"/>
    </row>
    <row r="2957" spans="4:6" s="463" customFormat="1" hidden="1" x14ac:dyDescent="0.45">
      <c r="D2957" s="464"/>
      <c r="E2957" s="464"/>
      <c r="F2957" s="465"/>
    </row>
    <row r="2958" spans="4:6" s="463" customFormat="1" hidden="1" x14ac:dyDescent="0.45">
      <c r="D2958" s="464"/>
      <c r="E2958" s="464"/>
      <c r="F2958" s="465"/>
    </row>
    <row r="2959" spans="4:6" s="463" customFormat="1" hidden="1" x14ac:dyDescent="0.45">
      <c r="D2959" s="464"/>
      <c r="E2959" s="464"/>
      <c r="F2959" s="465"/>
    </row>
    <row r="2960" spans="4:6" s="463" customFormat="1" hidden="1" x14ac:dyDescent="0.45">
      <c r="D2960" s="464"/>
      <c r="E2960" s="464"/>
      <c r="F2960" s="465"/>
    </row>
    <row r="2961" spans="4:6" s="463" customFormat="1" hidden="1" x14ac:dyDescent="0.45">
      <c r="D2961" s="464"/>
      <c r="E2961" s="464"/>
      <c r="F2961" s="465"/>
    </row>
    <row r="2962" spans="4:6" s="463" customFormat="1" hidden="1" x14ac:dyDescent="0.45">
      <c r="D2962" s="464"/>
      <c r="E2962" s="464"/>
      <c r="F2962" s="465"/>
    </row>
    <row r="2963" spans="4:6" s="463" customFormat="1" hidden="1" x14ac:dyDescent="0.45">
      <c r="D2963" s="464"/>
      <c r="E2963" s="464"/>
      <c r="F2963" s="465"/>
    </row>
    <row r="2964" spans="4:6" s="463" customFormat="1" hidden="1" x14ac:dyDescent="0.45">
      <c r="D2964" s="464"/>
      <c r="E2964" s="464"/>
      <c r="F2964" s="465"/>
    </row>
    <row r="2965" spans="4:6" s="463" customFormat="1" hidden="1" x14ac:dyDescent="0.45">
      <c r="D2965" s="464"/>
      <c r="E2965" s="464"/>
      <c r="F2965" s="465"/>
    </row>
    <row r="2966" spans="4:6" s="463" customFormat="1" hidden="1" x14ac:dyDescent="0.45">
      <c r="D2966" s="464"/>
      <c r="E2966" s="464"/>
      <c r="F2966" s="465"/>
    </row>
    <row r="2967" spans="4:6" s="463" customFormat="1" hidden="1" x14ac:dyDescent="0.45">
      <c r="D2967" s="464"/>
      <c r="E2967" s="464"/>
      <c r="F2967" s="465"/>
    </row>
    <row r="2968" spans="4:6" s="463" customFormat="1" hidden="1" x14ac:dyDescent="0.45">
      <c r="D2968" s="464"/>
      <c r="E2968" s="464"/>
      <c r="F2968" s="465"/>
    </row>
    <row r="2969" spans="4:6" s="463" customFormat="1" hidden="1" x14ac:dyDescent="0.45">
      <c r="D2969" s="464"/>
      <c r="E2969" s="464"/>
      <c r="F2969" s="465"/>
    </row>
    <row r="2970" spans="4:6" s="463" customFormat="1" hidden="1" x14ac:dyDescent="0.45">
      <c r="D2970" s="464"/>
      <c r="E2970" s="464"/>
      <c r="F2970" s="465"/>
    </row>
    <row r="2971" spans="4:6" s="463" customFormat="1" hidden="1" x14ac:dyDescent="0.45">
      <c r="D2971" s="464"/>
      <c r="E2971" s="464"/>
      <c r="F2971" s="465"/>
    </row>
    <row r="2972" spans="4:6" s="463" customFormat="1" hidden="1" x14ac:dyDescent="0.45">
      <c r="D2972" s="464"/>
      <c r="E2972" s="464"/>
      <c r="F2972" s="465"/>
    </row>
    <row r="2973" spans="4:6" s="463" customFormat="1" hidden="1" x14ac:dyDescent="0.45">
      <c r="D2973" s="464"/>
      <c r="E2973" s="464"/>
      <c r="F2973" s="465"/>
    </row>
    <row r="2974" spans="4:6" s="463" customFormat="1" hidden="1" x14ac:dyDescent="0.45">
      <c r="D2974" s="464"/>
      <c r="E2974" s="464"/>
      <c r="F2974" s="465"/>
    </row>
    <row r="2975" spans="4:6" s="463" customFormat="1" hidden="1" x14ac:dyDescent="0.45">
      <c r="D2975" s="464"/>
      <c r="E2975" s="464"/>
      <c r="F2975" s="465"/>
    </row>
    <row r="2976" spans="4:6" s="463" customFormat="1" hidden="1" x14ac:dyDescent="0.45">
      <c r="D2976" s="464"/>
      <c r="E2976" s="464"/>
      <c r="F2976" s="465"/>
    </row>
    <row r="2977" spans="4:6" s="463" customFormat="1" hidden="1" x14ac:dyDescent="0.45">
      <c r="D2977" s="464"/>
      <c r="E2977" s="464"/>
      <c r="F2977" s="465"/>
    </row>
    <row r="2978" spans="4:6" s="463" customFormat="1" hidden="1" x14ac:dyDescent="0.45">
      <c r="D2978" s="464"/>
      <c r="E2978" s="464"/>
      <c r="F2978" s="465"/>
    </row>
    <row r="2979" spans="4:6" s="463" customFormat="1" hidden="1" x14ac:dyDescent="0.45">
      <c r="D2979" s="464"/>
      <c r="E2979" s="464"/>
      <c r="F2979" s="465"/>
    </row>
    <row r="2980" spans="4:6" s="463" customFormat="1" hidden="1" x14ac:dyDescent="0.45">
      <c r="D2980" s="464"/>
      <c r="E2980" s="464"/>
      <c r="F2980" s="465"/>
    </row>
    <row r="2981" spans="4:6" s="463" customFormat="1" hidden="1" x14ac:dyDescent="0.45">
      <c r="D2981" s="464"/>
      <c r="E2981" s="464"/>
      <c r="F2981" s="465"/>
    </row>
    <row r="2982" spans="4:6" s="463" customFormat="1" hidden="1" x14ac:dyDescent="0.45">
      <c r="D2982" s="464"/>
      <c r="E2982" s="464"/>
      <c r="F2982" s="465"/>
    </row>
    <row r="2983" spans="4:6" s="463" customFormat="1" hidden="1" x14ac:dyDescent="0.45">
      <c r="D2983" s="464"/>
      <c r="E2983" s="464"/>
      <c r="F2983" s="465"/>
    </row>
    <row r="2984" spans="4:6" s="463" customFormat="1" hidden="1" x14ac:dyDescent="0.45">
      <c r="D2984" s="464"/>
      <c r="E2984" s="464"/>
      <c r="F2984" s="465"/>
    </row>
    <row r="2985" spans="4:6" s="463" customFormat="1" hidden="1" x14ac:dyDescent="0.45">
      <c r="D2985" s="464"/>
      <c r="E2985" s="464"/>
      <c r="F2985" s="465"/>
    </row>
    <row r="2986" spans="4:6" s="463" customFormat="1" hidden="1" x14ac:dyDescent="0.45">
      <c r="D2986" s="464"/>
      <c r="E2986" s="464"/>
      <c r="F2986" s="465"/>
    </row>
    <row r="2987" spans="4:6" s="463" customFormat="1" hidden="1" x14ac:dyDescent="0.45">
      <c r="D2987" s="464"/>
      <c r="E2987" s="464"/>
      <c r="F2987" s="465"/>
    </row>
    <row r="2988" spans="4:6" s="463" customFormat="1" hidden="1" x14ac:dyDescent="0.45">
      <c r="D2988" s="464"/>
      <c r="E2988" s="464"/>
      <c r="F2988" s="465"/>
    </row>
    <row r="2989" spans="4:6" s="463" customFormat="1" hidden="1" x14ac:dyDescent="0.45">
      <c r="D2989" s="464"/>
      <c r="E2989" s="464"/>
      <c r="F2989" s="465"/>
    </row>
    <row r="2990" spans="4:6" s="463" customFormat="1" hidden="1" x14ac:dyDescent="0.45">
      <c r="D2990" s="464"/>
      <c r="E2990" s="464"/>
      <c r="F2990" s="465"/>
    </row>
    <row r="2991" spans="4:6" s="463" customFormat="1" hidden="1" x14ac:dyDescent="0.45">
      <c r="D2991" s="464"/>
      <c r="E2991" s="464"/>
      <c r="F2991" s="465"/>
    </row>
    <row r="2992" spans="4:6" s="463" customFormat="1" hidden="1" x14ac:dyDescent="0.45">
      <c r="D2992" s="464"/>
      <c r="E2992" s="464"/>
      <c r="F2992" s="465"/>
    </row>
    <row r="2993" spans="4:6" s="463" customFormat="1" hidden="1" x14ac:dyDescent="0.45">
      <c r="D2993" s="464"/>
      <c r="E2993" s="464"/>
      <c r="F2993" s="465"/>
    </row>
    <row r="2994" spans="4:6" s="463" customFormat="1" hidden="1" x14ac:dyDescent="0.45">
      <c r="D2994" s="464"/>
      <c r="E2994" s="464"/>
      <c r="F2994" s="465"/>
    </row>
    <row r="2995" spans="4:6" s="463" customFormat="1" hidden="1" x14ac:dyDescent="0.45">
      <c r="D2995" s="464"/>
      <c r="E2995" s="464"/>
      <c r="F2995" s="465"/>
    </row>
    <row r="2996" spans="4:6" s="463" customFormat="1" hidden="1" x14ac:dyDescent="0.45">
      <c r="D2996" s="464"/>
      <c r="E2996" s="464"/>
      <c r="F2996" s="465"/>
    </row>
    <row r="2997" spans="4:6" s="463" customFormat="1" hidden="1" x14ac:dyDescent="0.45">
      <c r="D2997" s="464"/>
      <c r="E2997" s="464"/>
      <c r="F2997" s="465"/>
    </row>
    <row r="2998" spans="4:6" s="463" customFormat="1" hidden="1" x14ac:dyDescent="0.45">
      <c r="D2998" s="464"/>
      <c r="E2998" s="464"/>
      <c r="F2998" s="465"/>
    </row>
    <row r="2999" spans="4:6" s="463" customFormat="1" hidden="1" x14ac:dyDescent="0.45">
      <c r="D2999" s="464"/>
      <c r="E2999" s="464"/>
      <c r="F2999" s="465"/>
    </row>
    <row r="3000" spans="4:6" s="463" customFormat="1" hidden="1" x14ac:dyDescent="0.45">
      <c r="D3000" s="464"/>
      <c r="E3000" s="464"/>
      <c r="F3000" s="465"/>
    </row>
    <row r="3001" spans="4:6" s="463" customFormat="1" hidden="1" x14ac:dyDescent="0.45">
      <c r="D3001" s="464"/>
      <c r="E3001" s="464"/>
      <c r="F3001" s="465"/>
    </row>
    <row r="3002" spans="4:6" s="463" customFormat="1" hidden="1" x14ac:dyDescent="0.45">
      <c r="D3002" s="464"/>
      <c r="E3002" s="464"/>
      <c r="F3002" s="465"/>
    </row>
    <row r="3003" spans="4:6" s="463" customFormat="1" hidden="1" x14ac:dyDescent="0.45">
      <c r="D3003" s="464"/>
      <c r="E3003" s="464"/>
      <c r="F3003" s="465"/>
    </row>
    <row r="3004" spans="4:6" s="463" customFormat="1" hidden="1" x14ac:dyDescent="0.45">
      <c r="D3004" s="464"/>
      <c r="E3004" s="464"/>
      <c r="F3004" s="465"/>
    </row>
    <row r="3005" spans="4:6" s="463" customFormat="1" hidden="1" x14ac:dyDescent="0.45">
      <c r="D3005" s="464"/>
      <c r="E3005" s="464"/>
      <c r="F3005" s="465"/>
    </row>
    <row r="3006" spans="4:6" s="463" customFormat="1" hidden="1" x14ac:dyDescent="0.45">
      <c r="D3006" s="464"/>
      <c r="E3006" s="464"/>
      <c r="F3006" s="465"/>
    </row>
    <row r="3007" spans="4:6" s="463" customFormat="1" hidden="1" x14ac:dyDescent="0.45">
      <c r="D3007" s="464"/>
      <c r="E3007" s="464"/>
      <c r="F3007" s="465"/>
    </row>
    <row r="3008" spans="4:6" s="463" customFormat="1" hidden="1" x14ac:dyDescent="0.45">
      <c r="D3008" s="464"/>
      <c r="E3008" s="464"/>
      <c r="F3008" s="465"/>
    </row>
    <row r="3009" spans="4:6" s="463" customFormat="1" hidden="1" x14ac:dyDescent="0.45">
      <c r="D3009" s="464"/>
      <c r="E3009" s="464"/>
      <c r="F3009" s="465"/>
    </row>
    <row r="3010" spans="4:6" s="463" customFormat="1" hidden="1" x14ac:dyDescent="0.45">
      <c r="D3010" s="464"/>
      <c r="E3010" s="464"/>
      <c r="F3010" s="465"/>
    </row>
    <row r="3011" spans="4:6" s="463" customFormat="1" hidden="1" x14ac:dyDescent="0.45">
      <c r="D3011" s="464"/>
      <c r="E3011" s="464"/>
      <c r="F3011" s="465"/>
    </row>
    <row r="3012" spans="4:6" s="463" customFormat="1" hidden="1" x14ac:dyDescent="0.45">
      <c r="D3012" s="464"/>
      <c r="E3012" s="464"/>
      <c r="F3012" s="465"/>
    </row>
    <row r="3013" spans="4:6" s="463" customFormat="1" hidden="1" x14ac:dyDescent="0.45">
      <c r="D3013" s="464"/>
      <c r="E3013" s="464"/>
      <c r="F3013" s="465"/>
    </row>
    <row r="3014" spans="4:6" s="463" customFormat="1" hidden="1" x14ac:dyDescent="0.45">
      <c r="D3014" s="464"/>
      <c r="E3014" s="464"/>
      <c r="F3014" s="465"/>
    </row>
    <row r="3015" spans="4:6" s="463" customFormat="1" hidden="1" x14ac:dyDescent="0.45">
      <c r="D3015" s="464"/>
      <c r="E3015" s="464"/>
      <c r="F3015" s="465"/>
    </row>
    <row r="3016" spans="4:6" s="463" customFormat="1" hidden="1" x14ac:dyDescent="0.45">
      <c r="D3016" s="464"/>
      <c r="E3016" s="464"/>
      <c r="F3016" s="465"/>
    </row>
    <row r="3017" spans="4:6" s="463" customFormat="1" hidden="1" x14ac:dyDescent="0.45">
      <c r="D3017" s="464"/>
      <c r="E3017" s="464"/>
      <c r="F3017" s="465"/>
    </row>
    <row r="3018" spans="4:6" s="463" customFormat="1" hidden="1" x14ac:dyDescent="0.45">
      <c r="D3018" s="464"/>
      <c r="E3018" s="464"/>
      <c r="F3018" s="465"/>
    </row>
    <row r="3019" spans="4:6" s="463" customFormat="1" hidden="1" x14ac:dyDescent="0.45">
      <c r="D3019" s="464"/>
      <c r="E3019" s="464"/>
      <c r="F3019" s="465"/>
    </row>
    <row r="3020" spans="4:6" s="463" customFormat="1" hidden="1" x14ac:dyDescent="0.45">
      <c r="D3020" s="464"/>
      <c r="E3020" s="464"/>
      <c r="F3020" s="465"/>
    </row>
    <row r="3021" spans="4:6" s="463" customFormat="1" hidden="1" x14ac:dyDescent="0.45">
      <c r="D3021" s="464"/>
      <c r="E3021" s="464"/>
      <c r="F3021" s="465"/>
    </row>
    <row r="3022" spans="4:6" s="463" customFormat="1" hidden="1" x14ac:dyDescent="0.45">
      <c r="D3022" s="464"/>
      <c r="E3022" s="464"/>
      <c r="F3022" s="465"/>
    </row>
    <row r="3023" spans="4:6" s="463" customFormat="1" hidden="1" x14ac:dyDescent="0.45">
      <c r="D3023" s="464"/>
      <c r="E3023" s="464"/>
      <c r="F3023" s="465"/>
    </row>
    <row r="3024" spans="4:6" s="463" customFormat="1" hidden="1" x14ac:dyDescent="0.45">
      <c r="D3024" s="464"/>
      <c r="E3024" s="464"/>
      <c r="F3024" s="465"/>
    </row>
    <row r="3025" spans="4:6" s="463" customFormat="1" hidden="1" x14ac:dyDescent="0.45">
      <c r="D3025" s="464"/>
      <c r="E3025" s="464"/>
      <c r="F3025" s="465"/>
    </row>
    <row r="3026" spans="4:6" s="463" customFormat="1" hidden="1" x14ac:dyDescent="0.45">
      <c r="D3026" s="464"/>
      <c r="E3026" s="464"/>
      <c r="F3026" s="465"/>
    </row>
    <row r="3027" spans="4:6" s="463" customFormat="1" hidden="1" x14ac:dyDescent="0.45">
      <c r="D3027" s="464"/>
      <c r="E3027" s="464"/>
      <c r="F3027" s="465"/>
    </row>
    <row r="3028" spans="4:6" s="463" customFormat="1" hidden="1" x14ac:dyDescent="0.45">
      <c r="D3028" s="464"/>
      <c r="E3028" s="464"/>
      <c r="F3028" s="465"/>
    </row>
    <row r="3029" spans="4:6" s="463" customFormat="1" hidden="1" x14ac:dyDescent="0.45">
      <c r="D3029" s="464"/>
      <c r="E3029" s="464"/>
      <c r="F3029" s="465"/>
    </row>
    <row r="3030" spans="4:6" s="463" customFormat="1" hidden="1" x14ac:dyDescent="0.45">
      <c r="D3030" s="464"/>
      <c r="E3030" s="464"/>
      <c r="F3030" s="465"/>
    </row>
    <row r="3031" spans="4:6" s="463" customFormat="1" hidden="1" x14ac:dyDescent="0.45">
      <c r="D3031" s="464"/>
      <c r="E3031" s="464"/>
      <c r="F3031" s="465"/>
    </row>
    <row r="3032" spans="4:6" s="463" customFormat="1" hidden="1" x14ac:dyDescent="0.45">
      <c r="D3032" s="464"/>
      <c r="E3032" s="464"/>
      <c r="F3032" s="465"/>
    </row>
    <row r="3033" spans="4:6" s="463" customFormat="1" hidden="1" x14ac:dyDescent="0.45">
      <c r="D3033" s="464"/>
      <c r="E3033" s="464"/>
      <c r="F3033" s="465"/>
    </row>
    <row r="3034" spans="4:6" s="463" customFormat="1" hidden="1" x14ac:dyDescent="0.45">
      <c r="D3034" s="464"/>
      <c r="E3034" s="464"/>
      <c r="F3034" s="465"/>
    </row>
    <row r="3035" spans="4:6" s="463" customFormat="1" hidden="1" x14ac:dyDescent="0.45">
      <c r="D3035" s="464"/>
      <c r="E3035" s="464"/>
      <c r="F3035" s="465"/>
    </row>
    <row r="3036" spans="4:6" s="463" customFormat="1" hidden="1" x14ac:dyDescent="0.45">
      <c r="D3036" s="464"/>
      <c r="E3036" s="464"/>
      <c r="F3036" s="465"/>
    </row>
    <row r="3037" spans="4:6" s="463" customFormat="1" hidden="1" x14ac:dyDescent="0.45">
      <c r="D3037" s="464"/>
      <c r="E3037" s="464"/>
      <c r="F3037" s="465"/>
    </row>
    <row r="3038" spans="4:6" s="463" customFormat="1" hidden="1" x14ac:dyDescent="0.45">
      <c r="D3038" s="464"/>
      <c r="E3038" s="464"/>
      <c r="F3038" s="465"/>
    </row>
    <row r="3039" spans="4:6" s="463" customFormat="1" hidden="1" x14ac:dyDescent="0.45">
      <c r="D3039" s="464"/>
      <c r="E3039" s="464"/>
      <c r="F3039" s="465"/>
    </row>
    <row r="3040" spans="4:6" s="463" customFormat="1" hidden="1" x14ac:dyDescent="0.45">
      <c r="D3040" s="464"/>
      <c r="E3040" s="464"/>
      <c r="F3040" s="465"/>
    </row>
    <row r="3041" spans="4:6" s="463" customFormat="1" hidden="1" x14ac:dyDescent="0.45">
      <c r="D3041" s="464"/>
      <c r="E3041" s="464"/>
      <c r="F3041" s="465"/>
    </row>
    <row r="3042" spans="4:6" s="463" customFormat="1" hidden="1" x14ac:dyDescent="0.45">
      <c r="D3042" s="464"/>
      <c r="E3042" s="464"/>
      <c r="F3042" s="465"/>
    </row>
    <row r="3043" spans="4:6" s="463" customFormat="1" hidden="1" x14ac:dyDescent="0.45">
      <c r="D3043" s="464"/>
      <c r="E3043" s="464"/>
      <c r="F3043" s="465"/>
    </row>
    <row r="3044" spans="4:6" s="463" customFormat="1" hidden="1" x14ac:dyDescent="0.45">
      <c r="D3044" s="464"/>
      <c r="E3044" s="464"/>
      <c r="F3044" s="465"/>
    </row>
    <row r="3045" spans="4:6" s="463" customFormat="1" hidden="1" x14ac:dyDescent="0.45">
      <c r="D3045" s="464"/>
      <c r="E3045" s="464"/>
      <c r="F3045" s="465"/>
    </row>
    <row r="3046" spans="4:6" s="463" customFormat="1" hidden="1" x14ac:dyDescent="0.45">
      <c r="D3046" s="464"/>
      <c r="E3046" s="464"/>
      <c r="F3046" s="465"/>
    </row>
    <row r="3047" spans="4:6" s="463" customFormat="1" hidden="1" x14ac:dyDescent="0.45">
      <c r="D3047" s="464"/>
      <c r="E3047" s="464"/>
      <c r="F3047" s="465"/>
    </row>
    <row r="3048" spans="4:6" s="463" customFormat="1" hidden="1" x14ac:dyDescent="0.45">
      <c r="D3048" s="464"/>
      <c r="E3048" s="464"/>
      <c r="F3048" s="465"/>
    </row>
    <row r="3049" spans="4:6" s="463" customFormat="1" hidden="1" x14ac:dyDescent="0.45">
      <c r="D3049" s="464"/>
      <c r="E3049" s="464"/>
      <c r="F3049" s="465"/>
    </row>
    <row r="3050" spans="4:6" s="463" customFormat="1" hidden="1" x14ac:dyDescent="0.45">
      <c r="D3050" s="464"/>
      <c r="E3050" s="464"/>
      <c r="F3050" s="465"/>
    </row>
    <row r="3051" spans="4:6" s="463" customFormat="1" hidden="1" x14ac:dyDescent="0.45">
      <c r="D3051" s="464"/>
      <c r="E3051" s="464"/>
      <c r="F3051" s="465"/>
    </row>
    <row r="3052" spans="4:6" s="463" customFormat="1" hidden="1" x14ac:dyDescent="0.45">
      <c r="D3052" s="464"/>
      <c r="E3052" s="464"/>
      <c r="F3052" s="465"/>
    </row>
    <row r="3053" spans="4:6" s="463" customFormat="1" hidden="1" x14ac:dyDescent="0.45">
      <c r="D3053" s="464"/>
      <c r="E3053" s="464"/>
      <c r="F3053" s="465"/>
    </row>
    <row r="3054" spans="4:6" s="463" customFormat="1" hidden="1" x14ac:dyDescent="0.45">
      <c r="D3054" s="464"/>
      <c r="E3054" s="464"/>
      <c r="F3054" s="465"/>
    </row>
    <row r="3055" spans="4:6" s="463" customFormat="1" hidden="1" x14ac:dyDescent="0.45">
      <c r="D3055" s="464"/>
      <c r="E3055" s="464"/>
      <c r="F3055" s="465"/>
    </row>
    <row r="3056" spans="4:6" s="463" customFormat="1" hidden="1" x14ac:dyDescent="0.45">
      <c r="D3056" s="464"/>
      <c r="E3056" s="464"/>
      <c r="F3056" s="465"/>
    </row>
    <row r="3057" spans="4:6" s="463" customFormat="1" hidden="1" x14ac:dyDescent="0.45">
      <c r="D3057" s="464"/>
      <c r="E3057" s="464"/>
      <c r="F3057" s="465"/>
    </row>
    <row r="3058" spans="4:6" s="463" customFormat="1" hidden="1" x14ac:dyDescent="0.45">
      <c r="D3058" s="464"/>
      <c r="E3058" s="464"/>
      <c r="F3058" s="465"/>
    </row>
    <row r="3059" spans="4:6" s="463" customFormat="1" hidden="1" x14ac:dyDescent="0.45">
      <c r="D3059" s="464"/>
      <c r="E3059" s="464"/>
      <c r="F3059" s="465"/>
    </row>
    <row r="3060" spans="4:6" s="463" customFormat="1" hidden="1" x14ac:dyDescent="0.45">
      <c r="D3060" s="464"/>
      <c r="E3060" s="464"/>
      <c r="F3060" s="465"/>
    </row>
    <row r="3061" spans="4:6" s="463" customFormat="1" hidden="1" x14ac:dyDescent="0.45">
      <c r="D3061" s="464"/>
      <c r="E3061" s="464"/>
      <c r="F3061" s="465"/>
    </row>
    <row r="3062" spans="4:6" s="463" customFormat="1" hidden="1" x14ac:dyDescent="0.45">
      <c r="D3062" s="464"/>
      <c r="E3062" s="464"/>
      <c r="F3062" s="465"/>
    </row>
    <row r="3063" spans="4:6" s="463" customFormat="1" hidden="1" x14ac:dyDescent="0.45">
      <c r="D3063" s="464"/>
      <c r="E3063" s="464"/>
      <c r="F3063" s="465"/>
    </row>
    <row r="3064" spans="4:6" s="463" customFormat="1" hidden="1" x14ac:dyDescent="0.45">
      <c r="D3064" s="464"/>
      <c r="E3064" s="464"/>
      <c r="F3064" s="465"/>
    </row>
    <row r="3065" spans="4:6" s="463" customFormat="1" hidden="1" x14ac:dyDescent="0.45">
      <c r="D3065" s="464"/>
      <c r="E3065" s="464"/>
      <c r="F3065" s="465"/>
    </row>
    <row r="3066" spans="4:6" s="463" customFormat="1" hidden="1" x14ac:dyDescent="0.45">
      <c r="D3066" s="464"/>
      <c r="E3066" s="464"/>
      <c r="F3066" s="465"/>
    </row>
    <row r="3067" spans="4:6" s="463" customFormat="1" hidden="1" x14ac:dyDescent="0.45">
      <c r="D3067" s="464"/>
      <c r="E3067" s="464"/>
      <c r="F3067" s="465"/>
    </row>
    <row r="3068" spans="4:6" s="463" customFormat="1" hidden="1" x14ac:dyDescent="0.45">
      <c r="D3068" s="464"/>
      <c r="E3068" s="464"/>
      <c r="F3068" s="465"/>
    </row>
    <row r="3069" spans="4:6" s="463" customFormat="1" hidden="1" x14ac:dyDescent="0.45">
      <c r="D3069" s="464"/>
      <c r="E3069" s="464"/>
      <c r="F3069" s="465"/>
    </row>
    <row r="3070" spans="4:6" s="463" customFormat="1" hidden="1" x14ac:dyDescent="0.45">
      <c r="D3070" s="464"/>
      <c r="E3070" s="464"/>
      <c r="F3070" s="465"/>
    </row>
    <row r="3071" spans="4:6" s="463" customFormat="1" hidden="1" x14ac:dyDescent="0.45">
      <c r="D3071" s="464"/>
      <c r="E3071" s="464"/>
      <c r="F3071" s="465"/>
    </row>
    <row r="3072" spans="4:6" s="463" customFormat="1" hidden="1" x14ac:dyDescent="0.45">
      <c r="D3072" s="464"/>
      <c r="E3072" s="464"/>
      <c r="F3072" s="465"/>
    </row>
    <row r="3073" spans="4:6" s="463" customFormat="1" hidden="1" x14ac:dyDescent="0.45">
      <c r="D3073" s="464"/>
      <c r="E3073" s="464"/>
      <c r="F3073" s="465"/>
    </row>
    <row r="3074" spans="4:6" s="463" customFormat="1" hidden="1" x14ac:dyDescent="0.45">
      <c r="D3074" s="464"/>
      <c r="E3074" s="464"/>
      <c r="F3074" s="465"/>
    </row>
    <row r="3075" spans="4:6" s="463" customFormat="1" hidden="1" x14ac:dyDescent="0.45">
      <c r="D3075" s="464"/>
      <c r="E3075" s="464"/>
      <c r="F3075" s="465"/>
    </row>
    <row r="3076" spans="4:6" s="463" customFormat="1" hidden="1" x14ac:dyDescent="0.45">
      <c r="D3076" s="464"/>
      <c r="E3076" s="464"/>
      <c r="F3076" s="465"/>
    </row>
    <row r="3077" spans="4:6" s="463" customFormat="1" hidden="1" x14ac:dyDescent="0.45">
      <c r="D3077" s="464"/>
      <c r="E3077" s="464"/>
      <c r="F3077" s="465"/>
    </row>
    <row r="3078" spans="4:6" s="463" customFormat="1" hidden="1" x14ac:dyDescent="0.45">
      <c r="D3078" s="464"/>
      <c r="E3078" s="464"/>
      <c r="F3078" s="465"/>
    </row>
    <row r="3079" spans="4:6" s="463" customFormat="1" hidden="1" x14ac:dyDescent="0.45">
      <c r="D3079" s="464"/>
      <c r="E3079" s="464"/>
      <c r="F3079" s="465"/>
    </row>
    <row r="3080" spans="4:6" s="463" customFormat="1" hidden="1" x14ac:dyDescent="0.45">
      <c r="D3080" s="464"/>
      <c r="E3080" s="464"/>
      <c r="F3080" s="465"/>
    </row>
    <row r="3081" spans="4:6" s="463" customFormat="1" hidden="1" x14ac:dyDescent="0.45">
      <c r="D3081" s="464"/>
      <c r="E3081" s="464"/>
      <c r="F3081" s="465"/>
    </row>
    <row r="3082" spans="4:6" s="463" customFormat="1" hidden="1" x14ac:dyDescent="0.45">
      <c r="D3082" s="464"/>
      <c r="E3082" s="464"/>
      <c r="F3082" s="465"/>
    </row>
    <row r="3083" spans="4:6" s="463" customFormat="1" hidden="1" x14ac:dyDescent="0.45">
      <c r="D3083" s="464"/>
      <c r="E3083" s="464"/>
      <c r="F3083" s="465"/>
    </row>
    <row r="3084" spans="4:6" s="463" customFormat="1" hidden="1" x14ac:dyDescent="0.45">
      <c r="D3084" s="464"/>
      <c r="E3084" s="464"/>
      <c r="F3084" s="465"/>
    </row>
    <row r="3085" spans="4:6" s="463" customFormat="1" hidden="1" x14ac:dyDescent="0.45">
      <c r="D3085" s="464"/>
      <c r="E3085" s="464"/>
      <c r="F3085" s="465"/>
    </row>
    <row r="3086" spans="4:6" s="463" customFormat="1" hidden="1" x14ac:dyDescent="0.45">
      <c r="D3086" s="464"/>
      <c r="E3086" s="464"/>
      <c r="F3086" s="465"/>
    </row>
    <row r="3087" spans="4:6" s="463" customFormat="1" hidden="1" x14ac:dyDescent="0.45">
      <c r="D3087" s="464"/>
      <c r="E3087" s="464"/>
      <c r="F3087" s="465"/>
    </row>
    <row r="3088" spans="4:6" s="463" customFormat="1" hidden="1" x14ac:dyDescent="0.45">
      <c r="D3088" s="464"/>
      <c r="E3088" s="464"/>
      <c r="F3088" s="465"/>
    </row>
    <row r="3089" spans="4:6" s="463" customFormat="1" hidden="1" x14ac:dyDescent="0.45">
      <c r="D3089" s="464"/>
      <c r="E3089" s="464"/>
      <c r="F3089" s="465"/>
    </row>
    <row r="3090" spans="4:6" s="463" customFormat="1" hidden="1" x14ac:dyDescent="0.45">
      <c r="D3090" s="464"/>
      <c r="E3090" s="464"/>
      <c r="F3090" s="465"/>
    </row>
    <row r="3091" spans="4:6" s="463" customFormat="1" hidden="1" x14ac:dyDescent="0.45">
      <c r="D3091" s="464"/>
      <c r="E3091" s="464"/>
      <c r="F3091" s="465"/>
    </row>
    <row r="3092" spans="4:6" s="463" customFormat="1" hidden="1" x14ac:dyDescent="0.45">
      <c r="D3092" s="464"/>
      <c r="E3092" s="464"/>
      <c r="F3092" s="465"/>
    </row>
    <row r="3093" spans="4:6" s="463" customFormat="1" hidden="1" x14ac:dyDescent="0.45">
      <c r="D3093" s="464"/>
      <c r="E3093" s="464"/>
      <c r="F3093" s="465"/>
    </row>
    <row r="3094" spans="4:6" s="463" customFormat="1" hidden="1" x14ac:dyDescent="0.45">
      <c r="D3094" s="464"/>
      <c r="E3094" s="464"/>
      <c r="F3094" s="465"/>
    </row>
    <row r="3095" spans="4:6" s="463" customFormat="1" hidden="1" x14ac:dyDescent="0.45">
      <c r="D3095" s="464"/>
      <c r="E3095" s="464"/>
      <c r="F3095" s="465"/>
    </row>
    <row r="3096" spans="4:6" s="463" customFormat="1" hidden="1" x14ac:dyDescent="0.45">
      <c r="D3096" s="464"/>
      <c r="E3096" s="464"/>
      <c r="F3096" s="465"/>
    </row>
    <row r="3097" spans="4:6" s="463" customFormat="1" hidden="1" x14ac:dyDescent="0.45">
      <c r="D3097" s="464"/>
      <c r="E3097" s="464"/>
      <c r="F3097" s="465"/>
    </row>
    <row r="3098" spans="4:6" s="463" customFormat="1" hidden="1" x14ac:dyDescent="0.45">
      <c r="D3098" s="464"/>
      <c r="E3098" s="464"/>
      <c r="F3098" s="465"/>
    </row>
    <row r="3099" spans="4:6" s="463" customFormat="1" hidden="1" x14ac:dyDescent="0.45">
      <c r="D3099" s="464"/>
      <c r="E3099" s="464"/>
      <c r="F3099" s="465"/>
    </row>
    <row r="3100" spans="4:6" s="463" customFormat="1" hidden="1" x14ac:dyDescent="0.45">
      <c r="D3100" s="464"/>
      <c r="E3100" s="464"/>
      <c r="F3100" s="465"/>
    </row>
    <row r="3101" spans="4:6" s="463" customFormat="1" hidden="1" x14ac:dyDescent="0.45">
      <c r="D3101" s="464"/>
      <c r="E3101" s="464"/>
      <c r="F3101" s="465"/>
    </row>
    <row r="3102" spans="4:6" s="463" customFormat="1" hidden="1" x14ac:dyDescent="0.45">
      <c r="D3102" s="464"/>
      <c r="E3102" s="464"/>
      <c r="F3102" s="465"/>
    </row>
    <row r="3103" spans="4:6" s="463" customFormat="1" hidden="1" x14ac:dyDescent="0.45">
      <c r="D3103" s="464"/>
      <c r="E3103" s="464"/>
      <c r="F3103" s="465"/>
    </row>
    <row r="3104" spans="4:6" s="463" customFormat="1" hidden="1" x14ac:dyDescent="0.45">
      <c r="D3104" s="464"/>
      <c r="E3104" s="464"/>
      <c r="F3104" s="465"/>
    </row>
    <row r="3105" spans="4:6" s="463" customFormat="1" hidden="1" x14ac:dyDescent="0.45">
      <c r="D3105" s="464"/>
      <c r="E3105" s="464"/>
      <c r="F3105" s="465"/>
    </row>
    <row r="3106" spans="4:6" s="463" customFormat="1" hidden="1" x14ac:dyDescent="0.45">
      <c r="D3106" s="464"/>
      <c r="E3106" s="464"/>
      <c r="F3106" s="465"/>
    </row>
    <row r="3107" spans="4:6" s="463" customFormat="1" hidden="1" x14ac:dyDescent="0.45">
      <c r="D3107" s="464"/>
      <c r="E3107" s="464"/>
      <c r="F3107" s="465"/>
    </row>
    <row r="3108" spans="4:6" s="463" customFormat="1" hidden="1" x14ac:dyDescent="0.45">
      <c r="D3108" s="464"/>
      <c r="E3108" s="464"/>
      <c r="F3108" s="465"/>
    </row>
    <row r="3109" spans="4:6" s="463" customFormat="1" hidden="1" x14ac:dyDescent="0.45">
      <c r="D3109" s="464"/>
      <c r="E3109" s="464"/>
      <c r="F3109" s="465"/>
    </row>
    <row r="3110" spans="4:6" s="463" customFormat="1" hidden="1" x14ac:dyDescent="0.45">
      <c r="D3110" s="464"/>
      <c r="E3110" s="464"/>
      <c r="F3110" s="465"/>
    </row>
    <row r="3111" spans="4:6" s="463" customFormat="1" hidden="1" x14ac:dyDescent="0.45">
      <c r="D3111" s="464"/>
      <c r="E3111" s="464"/>
      <c r="F3111" s="465"/>
    </row>
    <row r="3112" spans="4:6" s="463" customFormat="1" hidden="1" x14ac:dyDescent="0.45">
      <c r="D3112" s="464"/>
      <c r="E3112" s="464"/>
      <c r="F3112" s="465"/>
    </row>
    <row r="3113" spans="4:6" s="463" customFormat="1" hidden="1" x14ac:dyDescent="0.45">
      <c r="D3113" s="464"/>
      <c r="E3113" s="464"/>
      <c r="F3113" s="465"/>
    </row>
    <row r="3114" spans="4:6" s="463" customFormat="1" hidden="1" x14ac:dyDescent="0.45">
      <c r="D3114" s="464"/>
      <c r="E3114" s="464"/>
      <c r="F3114" s="465"/>
    </row>
    <row r="3115" spans="4:6" s="463" customFormat="1" hidden="1" x14ac:dyDescent="0.45">
      <c r="D3115" s="464"/>
      <c r="E3115" s="464"/>
      <c r="F3115" s="465"/>
    </row>
    <row r="3116" spans="4:6" s="463" customFormat="1" hidden="1" x14ac:dyDescent="0.45">
      <c r="D3116" s="464"/>
      <c r="E3116" s="464"/>
      <c r="F3116" s="465"/>
    </row>
    <row r="3117" spans="4:6" s="463" customFormat="1" hidden="1" x14ac:dyDescent="0.45">
      <c r="D3117" s="464"/>
      <c r="E3117" s="464"/>
      <c r="F3117" s="465"/>
    </row>
    <row r="3118" spans="4:6" s="463" customFormat="1" hidden="1" x14ac:dyDescent="0.45">
      <c r="D3118" s="464"/>
      <c r="E3118" s="464"/>
      <c r="F3118" s="465"/>
    </row>
    <row r="3119" spans="4:6" s="463" customFormat="1" hidden="1" x14ac:dyDescent="0.45">
      <c r="D3119" s="464"/>
      <c r="E3119" s="464"/>
      <c r="F3119" s="465"/>
    </row>
    <row r="3120" spans="4:6" s="463" customFormat="1" hidden="1" x14ac:dyDescent="0.45">
      <c r="D3120" s="464"/>
      <c r="E3120" s="464"/>
      <c r="F3120" s="465"/>
    </row>
    <row r="3121" spans="4:6" s="463" customFormat="1" hidden="1" x14ac:dyDescent="0.45">
      <c r="D3121" s="464"/>
      <c r="E3121" s="464"/>
      <c r="F3121" s="465"/>
    </row>
    <row r="3122" spans="4:6" s="463" customFormat="1" hidden="1" x14ac:dyDescent="0.45">
      <c r="D3122" s="464"/>
      <c r="E3122" s="464"/>
      <c r="F3122" s="465"/>
    </row>
    <row r="3123" spans="4:6" s="463" customFormat="1" hidden="1" x14ac:dyDescent="0.45">
      <c r="D3123" s="464"/>
      <c r="E3123" s="464"/>
      <c r="F3123" s="465"/>
    </row>
    <row r="3124" spans="4:6" s="463" customFormat="1" hidden="1" x14ac:dyDescent="0.45">
      <c r="D3124" s="464"/>
      <c r="E3124" s="464"/>
      <c r="F3124" s="465"/>
    </row>
    <row r="3125" spans="4:6" s="463" customFormat="1" hidden="1" x14ac:dyDescent="0.45">
      <c r="D3125" s="464"/>
      <c r="E3125" s="464"/>
      <c r="F3125" s="465"/>
    </row>
    <row r="3126" spans="4:6" s="463" customFormat="1" hidden="1" x14ac:dyDescent="0.45">
      <c r="D3126" s="464"/>
      <c r="E3126" s="464"/>
      <c r="F3126" s="465"/>
    </row>
    <row r="3127" spans="4:6" s="463" customFormat="1" hidden="1" x14ac:dyDescent="0.45">
      <c r="D3127" s="464"/>
      <c r="E3127" s="464"/>
      <c r="F3127" s="465"/>
    </row>
    <row r="3128" spans="4:6" s="463" customFormat="1" hidden="1" x14ac:dyDescent="0.45">
      <c r="D3128" s="464"/>
      <c r="E3128" s="464"/>
      <c r="F3128" s="465"/>
    </row>
    <row r="3129" spans="4:6" s="463" customFormat="1" hidden="1" x14ac:dyDescent="0.45">
      <c r="D3129" s="464"/>
      <c r="E3129" s="464"/>
      <c r="F3129" s="465"/>
    </row>
    <row r="3130" spans="4:6" s="463" customFormat="1" hidden="1" x14ac:dyDescent="0.45">
      <c r="D3130" s="464"/>
      <c r="E3130" s="464"/>
      <c r="F3130" s="465"/>
    </row>
    <row r="3131" spans="4:6" s="463" customFormat="1" hidden="1" x14ac:dyDescent="0.45">
      <c r="D3131" s="464"/>
      <c r="E3131" s="464"/>
      <c r="F3131" s="465"/>
    </row>
    <row r="3132" spans="4:6" s="463" customFormat="1" hidden="1" x14ac:dyDescent="0.45">
      <c r="D3132" s="464"/>
      <c r="E3132" s="464"/>
      <c r="F3132" s="465"/>
    </row>
    <row r="3133" spans="4:6" s="463" customFormat="1" hidden="1" x14ac:dyDescent="0.45">
      <c r="D3133" s="464"/>
      <c r="E3133" s="464"/>
      <c r="F3133" s="465"/>
    </row>
    <row r="3134" spans="4:6" s="463" customFormat="1" hidden="1" x14ac:dyDescent="0.45">
      <c r="D3134" s="464"/>
      <c r="E3134" s="464"/>
      <c r="F3134" s="465"/>
    </row>
    <row r="3135" spans="4:6" s="463" customFormat="1" hidden="1" x14ac:dyDescent="0.45">
      <c r="D3135" s="464"/>
      <c r="E3135" s="464"/>
      <c r="F3135" s="465"/>
    </row>
    <row r="3136" spans="4:6" s="463" customFormat="1" hidden="1" x14ac:dyDescent="0.45">
      <c r="D3136" s="464"/>
      <c r="E3136" s="464"/>
      <c r="F3136" s="465"/>
    </row>
    <row r="3137" spans="4:6" s="463" customFormat="1" hidden="1" x14ac:dyDescent="0.45">
      <c r="D3137" s="464"/>
      <c r="E3137" s="464"/>
      <c r="F3137" s="465"/>
    </row>
    <row r="3138" spans="4:6" s="463" customFormat="1" hidden="1" x14ac:dyDescent="0.45">
      <c r="D3138" s="464"/>
      <c r="E3138" s="464"/>
      <c r="F3138" s="465"/>
    </row>
    <row r="3139" spans="4:6" s="463" customFormat="1" hidden="1" x14ac:dyDescent="0.45">
      <c r="D3139" s="464"/>
      <c r="E3139" s="464"/>
      <c r="F3139" s="465"/>
    </row>
    <row r="3140" spans="4:6" s="463" customFormat="1" hidden="1" x14ac:dyDescent="0.45">
      <c r="D3140" s="464"/>
      <c r="E3140" s="464"/>
      <c r="F3140" s="465"/>
    </row>
    <row r="3141" spans="4:6" s="463" customFormat="1" hidden="1" x14ac:dyDescent="0.45">
      <c r="D3141" s="464"/>
      <c r="E3141" s="464"/>
      <c r="F3141" s="465"/>
    </row>
    <row r="3142" spans="4:6" s="463" customFormat="1" hidden="1" x14ac:dyDescent="0.45">
      <c r="D3142" s="464"/>
      <c r="E3142" s="464"/>
      <c r="F3142" s="465"/>
    </row>
    <row r="3143" spans="4:6" s="463" customFormat="1" hidden="1" x14ac:dyDescent="0.45">
      <c r="D3143" s="464"/>
      <c r="E3143" s="464"/>
      <c r="F3143" s="465"/>
    </row>
    <row r="3144" spans="4:6" s="463" customFormat="1" hidden="1" x14ac:dyDescent="0.45">
      <c r="D3144" s="464"/>
      <c r="E3144" s="464"/>
      <c r="F3144" s="465"/>
    </row>
    <row r="3145" spans="4:6" s="463" customFormat="1" hidden="1" x14ac:dyDescent="0.45">
      <c r="D3145" s="464"/>
      <c r="E3145" s="464"/>
      <c r="F3145" s="465"/>
    </row>
    <row r="3146" spans="4:6" s="463" customFormat="1" hidden="1" x14ac:dyDescent="0.45">
      <c r="D3146" s="464"/>
      <c r="E3146" s="464"/>
      <c r="F3146" s="465"/>
    </row>
    <row r="3147" spans="4:6" s="463" customFormat="1" hidden="1" x14ac:dyDescent="0.45">
      <c r="D3147" s="464"/>
      <c r="E3147" s="464"/>
      <c r="F3147" s="465"/>
    </row>
    <row r="3148" spans="4:6" s="463" customFormat="1" hidden="1" x14ac:dyDescent="0.45">
      <c r="D3148" s="464"/>
      <c r="E3148" s="464"/>
      <c r="F3148" s="465"/>
    </row>
    <row r="3149" spans="4:6" s="463" customFormat="1" hidden="1" x14ac:dyDescent="0.45">
      <c r="D3149" s="464"/>
      <c r="E3149" s="464"/>
      <c r="F3149" s="465"/>
    </row>
    <row r="3150" spans="4:6" s="463" customFormat="1" hidden="1" x14ac:dyDescent="0.45">
      <c r="D3150" s="464"/>
      <c r="E3150" s="464"/>
      <c r="F3150" s="465"/>
    </row>
    <row r="3151" spans="4:6" s="463" customFormat="1" hidden="1" x14ac:dyDescent="0.45">
      <c r="D3151" s="464"/>
      <c r="E3151" s="464"/>
      <c r="F3151" s="465"/>
    </row>
    <row r="3152" spans="4:6" s="463" customFormat="1" hidden="1" x14ac:dyDescent="0.45">
      <c r="D3152" s="464"/>
      <c r="E3152" s="464"/>
      <c r="F3152" s="465"/>
    </row>
    <row r="3153" spans="4:6" s="463" customFormat="1" hidden="1" x14ac:dyDescent="0.45">
      <c r="D3153" s="464"/>
      <c r="E3153" s="464"/>
      <c r="F3153" s="465"/>
    </row>
    <row r="3154" spans="4:6" s="463" customFormat="1" hidden="1" x14ac:dyDescent="0.45">
      <c r="D3154" s="464"/>
      <c r="E3154" s="464"/>
      <c r="F3154" s="465"/>
    </row>
    <row r="3155" spans="4:6" s="463" customFormat="1" hidden="1" x14ac:dyDescent="0.45">
      <c r="D3155" s="464"/>
      <c r="E3155" s="464"/>
      <c r="F3155" s="465"/>
    </row>
    <row r="3156" spans="4:6" s="463" customFormat="1" hidden="1" x14ac:dyDescent="0.45">
      <c r="D3156" s="464"/>
      <c r="E3156" s="464"/>
      <c r="F3156" s="465"/>
    </row>
    <row r="3157" spans="4:6" s="463" customFormat="1" hidden="1" x14ac:dyDescent="0.45">
      <c r="D3157" s="464"/>
      <c r="E3157" s="464"/>
      <c r="F3157" s="465"/>
    </row>
    <row r="3158" spans="4:6" s="463" customFormat="1" hidden="1" x14ac:dyDescent="0.45">
      <c r="D3158" s="464"/>
      <c r="E3158" s="464"/>
      <c r="F3158" s="465"/>
    </row>
    <row r="3159" spans="4:6" s="463" customFormat="1" hidden="1" x14ac:dyDescent="0.45">
      <c r="D3159" s="464"/>
      <c r="E3159" s="464"/>
      <c r="F3159" s="465"/>
    </row>
    <row r="3160" spans="4:6" s="463" customFormat="1" hidden="1" x14ac:dyDescent="0.45">
      <c r="D3160" s="464"/>
      <c r="E3160" s="464"/>
      <c r="F3160" s="465"/>
    </row>
    <row r="3161" spans="4:6" s="463" customFormat="1" hidden="1" x14ac:dyDescent="0.45">
      <c r="D3161" s="464"/>
      <c r="E3161" s="464"/>
      <c r="F3161" s="465"/>
    </row>
    <row r="3162" spans="4:6" s="463" customFormat="1" hidden="1" x14ac:dyDescent="0.45">
      <c r="D3162" s="464"/>
      <c r="E3162" s="464"/>
      <c r="F3162" s="465"/>
    </row>
    <row r="3163" spans="4:6" s="463" customFormat="1" hidden="1" x14ac:dyDescent="0.45">
      <c r="D3163" s="464"/>
      <c r="E3163" s="464"/>
      <c r="F3163" s="465"/>
    </row>
    <row r="3164" spans="4:6" s="463" customFormat="1" hidden="1" x14ac:dyDescent="0.45">
      <c r="D3164" s="464"/>
      <c r="E3164" s="464"/>
      <c r="F3164" s="465"/>
    </row>
    <row r="3165" spans="4:6" s="463" customFormat="1" hidden="1" x14ac:dyDescent="0.45">
      <c r="D3165" s="464"/>
      <c r="E3165" s="464"/>
      <c r="F3165" s="465"/>
    </row>
    <row r="3166" spans="4:6" s="463" customFormat="1" hidden="1" x14ac:dyDescent="0.45">
      <c r="D3166" s="464"/>
      <c r="E3166" s="464"/>
      <c r="F3166" s="465"/>
    </row>
    <row r="3167" spans="4:6" s="463" customFormat="1" hidden="1" x14ac:dyDescent="0.45">
      <c r="D3167" s="464"/>
      <c r="E3167" s="464"/>
      <c r="F3167" s="465"/>
    </row>
    <row r="3168" spans="4:6" s="463" customFormat="1" hidden="1" x14ac:dyDescent="0.45">
      <c r="D3168" s="464"/>
      <c r="E3168" s="464"/>
      <c r="F3168" s="465"/>
    </row>
    <row r="3169" spans="4:6" s="463" customFormat="1" hidden="1" x14ac:dyDescent="0.45">
      <c r="D3169" s="464"/>
      <c r="E3169" s="464"/>
      <c r="F3169" s="465"/>
    </row>
    <row r="3170" spans="4:6" s="463" customFormat="1" hidden="1" x14ac:dyDescent="0.45">
      <c r="D3170" s="464"/>
      <c r="E3170" s="464"/>
      <c r="F3170" s="465"/>
    </row>
    <row r="3171" spans="4:6" s="463" customFormat="1" hidden="1" x14ac:dyDescent="0.45">
      <c r="D3171" s="464"/>
      <c r="E3171" s="464"/>
      <c r="F3171" s="465"/>
    </row>
    <row r="3172" spans="4:6" s="463" customFormat="1" hidden="1" x14ac:dyDescent="0.45">
      <c r="D3172" s="464"/>
      <c r="E3172" s="464"/>
      <c r="F3172" s="465"/>
    </row>
    <row r="3173" spans="4:6" s="463" customFormat="1" hidden="1" x14ac:dyDescent="0.45">
      <c r="D3173" s="464"/>
      <c r="E3173" s="464"/>
      <c r="F3173" s="465"/>
    </row>
    <row r="3174" spans="4:6" s="463" customFormat="1" hidden="1" x14ac:dyDescent="0.45">
      <c r="D3174" s="464"/>
      <c r="E3174" s="464"/>
      <c r="F3174" s="465"/>
    </row>
    <row r="3175" spans="4:6" s="463" customFormat="1" hidden="1" x14ac:dyDescent="0.45">
      <c r="D3175" s="464"/>
      <c r="E3175" s="464"/>
      <c r="F3175" s="465"/>
    </row>
    <row r="3176" spans="4:6" s="463" customFormat="1" hidden="1" x14ac:dyDescent="0.45">
      <c r="D3176" s="464"/>
      <c r="E3176" s="464"/>
      <c r="F3176" s="465"/>
    </row>
    <row r="3177" spans="4:6" s="463" customFormat="1" hidden="1" x14ac:dyDescent="0.45">
      <c r="D3177" s="464"/>
      <c r="E3177" s="464"/>
      <c r="F3177" s="465"/>
    </row>
    <row r="3178" spans="4:6" s="463" customFormat="1" hidden="1" x14ac:dyDescent="0.45">
      <c r="D3178" s="464"/>
      <c r="E3178" s="464"/>
      <c r="F3178" s="465"/>
    </row>
    <row r="3179" spans="4:6" s="463" customFormat="1" hidden="1" x14ac:dyDescent="0.45">
      <c r="D3179" s="464"/>
      <c r="E3179" s="464"/>
      <c r="F3179" s="465"/>
    </row>
    <row r="3180" spans="4:6" s="463" customFormat="1" hidden="1" x14ac:dyDescent="0.45">
      <c r="D3180" s="464"/>
      <c r="E3180" s="464"/>
      <c r="F3180" s="465"/>
    </row>
    <row r="3181" spans="4:6" s="463" customFormat="1" hidden="1" x14ac:dyDescent="0.45">
      <c r="D3181" s="464"/>
      <c r="E3181" s="464"/>
      <c r="F3181" s="465"/>
    </row>
    <row r="3182" spans="4:6" s="463" customFormat="1" hidden="1" x14ac:dyDescent="0.45">
      <c r="D3182" s="464"/>
      <c r="E3182" s="464"/>
      <c r="F3182" s="465"/>
    </row>
    <row r="3183" spans="4:6" s="463" customFormat="1" hidden="1" x14ac:dyDescent="0.45">
      <c r="D3183" s="464"/>
      <c r="E3183" s="464"/>
      <c r="F3183" s="465"/>
    </row>
    <row r="3184" spans="4:6" s="463" customFormat="1" hidden="1" x14ac:dyDescent="0.45">
      <c r="D3184" s="464"/>
      <c r="E3184" s="464"/>
      <c r="F3184" s="465"/>
    </row>
    <row r="3185" spans="4:6" s="463" customFormat="1" hidden="1" x14ac:dyDescent="0.45">
      <c r="D3185" s="464"/>
      <c r="E3185" s="464"/>
      <c r="F3185" s="465"/>
    </row>
    <row r="3186" spans="4:6" s="463" customFormat="1" hidden="1" x14ac:dyDescent="0.45">
      <c r="D3186" s="464"/>
      <c r="E3186" s="464"/>
      <c r="F3186" s="465"/>
    </row>
    <row r="3187" spans="4:6" s="463" customFormat="1" hidden="1" x14ac:dyDescent="0.45">
      <c r="D3187" s="464"/>
      <c r="E3187" s="464"/>
      <c r="F3187" s="465"/>
    </row>
    <row r="3188" spans="4:6" s="463" customFormat="1" hidden="1" x14ac:dyDescent="0.45">
      <c r="D3188" s="464"/>
      <c r="E3188" s="464"/>
      <c r="F3188" s="465"/>
    </row>
    <row r="3189" spans="4:6" s="463" customFormat="1" hidden="1" x14ac:dyDescent="0.45">
      <c r="D3189" s="464"/>
      <c r="E3189" s="464"/>
      <c r="F3189" s="465"/>
    </row>
    <row r="3190" spans="4:6" s="463" customFormat="1" hidden="1" x14ac:dyDescent="0.45">
      <c r="D3190" s="464"/>
      <c r="E3190" s="464"/>
      <c r="F3190" s="465"/>
    </row>
    <row r="3191" spans="4:6" s="463" customFormat="1" hidden="1" x14ac:dyDescent="0.45">
      <c r="D3191" s="464"/>
      <c r="E3191" s="464"/>
      <c r="F3191" s="465"/>
    </row>
    <row r="3192" spans="4:6" s="463" customFormat="1" hidden="1" x14ac:dyDescent="0.45">
      <c r="D3192" s="464"/>
      <c r="E3192" s="464"/>
      <c r="F3192" s="465"/>
    </row>
    <row r="3193" spans="4:6" s="463" customFormat="1" hidden="1" x14ac:dyDescent="0.45">
      <c r="D3193" s="464"/>
      <c r="E3193" s="464"/>
      <c r="F3193" s="465"/>
    </row>
    <row r="3194" spans="4:6" s="463" customFormat="1" hidden="1" x14ac:dyDescent="0.45">
      <c r="D3194" s="464"/>
      <c r="E3194" s="464"/>
      <c r="F3194" s="465"/>
    </row>
    <row r="3195" spans="4:6" s="463" customFormat="1" hidden="1" x14ac:dyDescent="0.45">
      <c r="D3195" s="464"/>
      <c r="E3195" s="464"/>
      <c r="F3195" s="465"/>
    </row>
    <row r="3196" spans="4:6" s="463" customFormat="1" hidden="1" x14ac:dyDescent="0.45">
      <c r="D3196" s="464"/>
      <c r="E3196" s="464"/>
      <c r="F3196" s="465"/>
    </row>
    <row r="3197" spans="4:6" s="463" customFormat="1" hidden="1" x14ac:dyDescent="0.45">
      <c r="D3197" s="464"/>
      <c r="E3197" s="464"/>
      <c r="F3197" s="465"/>
    </row>
    <row r="3198" spans="4:6" s="463" customFormat="1" hidden="1" x14ac:dyDescent="0.45">
      <c r="D3198" s="464"/>
      <c r="E3198" s="464"/>
      <c r="F3198" s="465"/>
    </row>
    <row r="3199" spans="4:6" s="463" customFormat="1" hidden="1" x14ac:dyDescent="0.45">
      <c r="D3199" s="464"/>
      <c r="E3199" s="464"/>
      <c r="F3199" s="465"/>
    </row>
    <row r="3200" spans="4:6" s="463" customFormat="1" hidden="1" x14ac:dyDescent="0.45">
      <c r="D3200" s="464"/>
      <c r="E3200" s="464"/>
      <c r="F3200" s="465"/>
    </row>
    <row r="3201" spans="4:6" s="463" customFormat="1" hidden="1" x14ac:dyDescent="0.45">
      <c r="D3201" s="464"/>
      <c r="E3201" s="464"/>
      <c r="F3201" s="465"/>
    </row>
    <row r="3202" spans="4:6" s="463" customFormat="1" hidden="1" x14ac:dyDescent="0.45">
      <c r="D3202" s="464"/>
      <c r="E3202" s="464"/>
      <c r="F3202" s="465"/>
    </row>
    <row r="3203" spans="4:6" s="463" customFormat="1" hidden="1" x14ac:dyDescent="0.45">
      <c r="D3203" s="464"/>
      <c r="E3203" s="464"/>
      <c r="F3203" s="465"/>
    </row>
    <row r="3204" spans="4:6" s="463" customFormat="1" hidden="1" x14ac:dyDescent="0.45">
      <c r="D3204" s="464"/>
      <c r="E3204" s="464"/>
      <c r="F3204" s="465"/>
    </row>
    <row r="3205" spans="4:6" s="463" customFormat="1" hidden="1" x14ac:dyDescent="0.45">
      <c r="D3205" s="464"/>
      <c r="E3205" s="464"/>
      <c r="F3205" s="465"/>
    </row>
    <row r="3206" spans="4:6" s="463" customFormat="1" hidden="1" x14ac:dyDescent="0.45">
      <c r="D3206" s="464"/>
      <c r="E3206" s="464"/>
      <c r="F3206" s="465"/>
    </row>
    <row r="3207" spans="4:6" s="463" customFormat="1" hidden="1" x14ac:dyDescent="0.45">
      <c r="D3207" s="464"/>
      <c r="E3207" s="464"/>
      <c r="F3207" s="465"/>
    </row>
    <row r="3208" spans="4:6" s="463" customFormat="1" hidden="1" x14ac:dyDescent="0.45">
      <c r="D3208" s="464"/>
      <c r="E3208" s="464"/>
      <c r="F3208" s="465"/>
    </row>
    <row r="3209" spans="4:6" s="463" customFormat="1" hidden="1" x14ac:dyDescent="0.45">
      <c r="D3209" s="464"/>
      <c r="E3209" s="464"/>
      <c r="F3209" s="465"/>
    </row>
    <row r="3210" spans="4:6" s="463" customFormat="1" hidden="1" x14ac:dyDescent="0.45">
      <c r="D3210" s="464"/>
      <c r="E3210" s="464"/>
      <c r="F3210" s="465"/>
    </row>
    <row r="3211" spans="4:6" s="463" customFormat="1" hidden="1" x14ac:dyDescent="0.45">
      <c r="D3211" s="464"/>
      <c r="E3211" s="464"/>
      <c r="F3211" s="465"/>
    </row>
    <row r="3212" spans="4:6" s="463" customFormat="1" hidden="1" x14ac:dyDescent="0.45">
      <c r="D3212" s="464"/>
      <c r="E3212" s="464"/>
      <c r="F3212" s="465"/>
    </row>
    <row r="3213" spans="4:6" s="463" customFormat="1" hidden="1" x14ac:dyDescent="0.45">
      <c r="D3213" s="464"/>
      <c r="E3213" s="464"/>
      <c r="F3213" s="465"/>
    </row>
    <row r="3214" spans="4:6" s="463" customFormat="1" hidden="1" x14ac:dyDescent="0.45">
      <c r="D3214" s="464"/>
      <c r="E3214" s="464"/>
      <c r="F3214" s="465"/>
    </row>
    <row r="3215" spans="4:6" s="463" customFormat="1" hidden="1" x14ac:dyDescent="0.45">
      <c r="D3215" s="464"/>
      <c r="E3215" s="464"/>
      <c r="F3215" s="465"/>
    </row>
    <row r="3216" spans="4:6" s="463" customFormat="1" hidden="1" x14ac:dyDescent="0.45">
      <c r="D3216" s="464"/>
      <c r="E3216" s="464"/>
      <c r="F3216" s="465"/>
    </row>
    <row r="3217" spans="4:6" s="463" customFormat="1" hidden="1" x14ac:dyDescent="0.45">
      <c r="D3217" s="464"/>
      <c r="E3217" s="464"/>
      <c r="F3217" s="465"/>
    </row>
    <row r="3218" spans="4:6" s="463" customFormat="1" hidden="1" x14ac:dyDescent="0.45">
      <c r="D3218" s="464"/>
      <c r="E3218" s="464"/>
      <c r="F3218" s="465"/>
    </row>
    <row r="3219" spans="4:6" s="463" customFormat="1" hidden="1" x14ac:dyDescent="0.45">
      <c r="D3219" s="464"/>
      <c r="E3219" s="464"/>
      <c r="F3219" s="465"/>
    </row>
    <row r="3220" spans="4:6" s="463" customFormat="1" hidden="1" x14ac:dyDescent="0.45">
      <c r="D3220" s="464"/>
      <c r="E3220" s="464"/>
      <c r="F3220" s="465"/>
    </row>
    <row r="3221" spans="4:6" s="463" customFormat="1" hidden="1" x14ac:dyDescent="0.45">
      <c r="D3221" s="464"/>
      <c r="E3221" s="464"/>
      <c r="F3221" s="465"/>
    </row>
    <row r="3222" spans="4:6" s="463" customFormat="1" hidden="1" x14ac:dyDescent="0.45">
      <c r="D3222" s="464"/>
      <c r="E3222" s="464"/>
      <c r="F3222" s="465"/>
    </row>
    <row r="3223" spans="4:6" s="463" customFormat="1" hidden="1" x14ac:dyDescent="0.45">
      <c r="D3223" s="464"/>
      <c r="E3223" s="464"/>
      <c r="F3223" s="465"/>
    </row>
    <row r="3224" spans="4:6" s="463" customFormat="1" hidden="1" x14ac:dyDescent="0.45">
      <c r="D3224" s="464"/>
      <c r="E3224" s="464"/>
      <c r="F3224" s="465"/>
    </row>
    <row r="3225" spans="4:6" s="463" customFormat="1" hidden="1" x14ac:dyDescent="0.45">
      <c r="D3225" s="464"/>
      <c r="E3225" s="464"/>
      <c r="F3225" s="465"/>
    </row>
    <row r="3226" spans="4:6" s="463" customFormat="1" hidden="1" x14ac:dyDescent="0.45">
      <c r="D3226" s="464"/>
      <c r="E3226" s="464"/>
      <c r="F3226" s="465"/>
    </row>
    <row r="3227" spans="4:6" s="463" customFormat="1" hidden="1" x14ac:dyDescent="0.45">
      <c r="D3227" s="464"/>
      <c r="E3227" s="464"/>
      <c r="F3227" s="465"/>
    </row>
    <row r="3228" spans="4:6" s="463" customFormat="1" hidden="1" x14ac:dyDescent="0.45">
      <c r="D3228" s="464"/>
      <c r="E3228" s="464"/>
      <c r="F3228" s="465"/>
    </row>
    <row r="3229" spans="4:6" s="463" customFormat="1" hidden="1" x14ac:dyDescent="0.45">
      <c r="D3229" s="464"/>
      <c r="E3229" s="464"/>
      <c r="F3229" s="465"/>
    </row>
    <row r="3230" spans="4:6" s="463" customFormat="1" hidden="1" x14ac:dyDescent="0.45">
      <c r="D3230" s="464"/>
      <c r="E3230" s="464"/>
      <c r="F3230" s="465"/>
    </row>
    <row r="3231" spans="4:6" s="463" customFormat="1" hidden="1" x14ac:dyDescent="0.45">
      <c r="D3231" s="464"/>
      <c r="E3231" s="464"/>
      <c r="F3231" s="465"/>
    </row>
    <row r="3232" spans="4:6" s="463" customFormat="1" hidden="1" x14ac:dyDescent="0.45">
      <c r="D3232" s="464"/>
      <c r="E3232" s="464"/>
      <c r="F3232" s="465"/>
    </row>
    <row r="3233" spans="4:6" s="463" customFormat="1" hidden="1" x14ac:dyDescent="0.45">
      <c r="D3233" s="464"/>
      <c r="E3233" s="464"/>
      <c r="F3233" s="465"/>
    </row>
    <row r="3234" spans="4:6" s="463" customFormat="1" hidden="1" x14ac:dyDescent="0.45">
      <c r="D3234" s="464"/>
      <c r="E3234" s="464"/>
      <c r="F3234" s="465"/>
    </row>
    <row r="3235" spans="4:6" s="463" customFormat="1" hidden="1" x14ac:dyDescent="0.45">
      <c r="D3235" s="464"/>
      <c r="E3235" s="464"/>
      <c r="F3235" s="465"/>
    </row>
    <row r="3236" spans="4:6" s="463" customFormat="1" hidden="1" x14ac:dyDescent="0.45">
      <c r="D3236" s="464"/>
      <c r="E3236" s="464"/>
      <c r="F3236" s="465"/>
    </row>
    <row r="3237" spans="4:6" s="463" customFormat="1" hidden="1" x14ac:dyDescent="0.45">
      <c r="D3237" s="464"/>
      <c r="E3237" s="464"/>
      <c r="F3237" s="465"/>
    </row>
    <row r="3238" spans="4:6" s="463" customFormat="1" hidden="1" x14ac:dyDescent="0.45">
      <c r="D3238" s="464"/>
      <c r="E3238" s="464"/>
      <c r="F3238" s="465"/>
    </row>
    <row r="3239" spans="4:6" s="463" customFormat="1" hidden="1" x14ac:dyDescent="0.45">
      <c r="D3239" s="464"/>
      <c r="E3239" s="464"/>
      <c r="F3239" s="465"/>
    </row>
    <row r="3240" spans="4:6" s="463" customFormat="1" hidden="1" x14ac:dyDescent="0.45">
      <c r="D3240" s="464"/>
      <c r="E3240" s="464"/>
      <c r="F3240" s="465"/>
    </row>
    <row r="3241" spans="4:6" s="463" customFormat="1" hidden="1" x14ac:dyDescent="0.45">
      <c r="D3241" s="464"/>
      <c r="E3241" s="464"/>
      <c r="F3241" s="465"/>
    </row>
    <row r="3242" spans="4:6" s="463" customFormat="1" hidden="1" x14ac:dyDescent="0.45">
      <c r="D3242" s="464"/>
      <c r="E3242" s="464"/>
      <c r="F3242" s="465"/>
    </row>
    <row r="3243" spans="4:6" s="463" customFormat="1" hidden="1" x14ac:dyDescent="0.45">
      <c r="D3243" s="464"/>
      <c r="E3243" s="464"/>
      <c r="F3243" s="465"/>
    </row>
    <row r="3244" spans="4:6" s="463" customFormat="1" hidden="1" x14ac:dyDescent="0.45">
      <c r="D3244" s="464"/>
      <c r="E3244" s="464"/>
      <c r="F3244" s="465"/>
    </row>
    <row r="3245" spans="4:6" s="463" customFormat="1" hidden="1" x14ac:dyDescent="0.45">
      <c r="D3245" s="464"/>
      <c r="E3245" s="464"/>
      <c r="F3245" s="465"/>
    </row>
    <row r="3246" spans="4:6" s="463" customFormat="1" hidden="1" x14ac:dyDescent="0.45">
      <c r="D3246" s="464"/>
      <c r="E3246" s="464"/>
      <c r="F3246" s="465"/>
    </row>
    <row r="3247" spans="4:6" s="463" customFormat="1" hidden="1" x14ac:dyDescent="0.45">
      <c r="D3247" s="464"/>
      <c r="E3247" s="464"/>
      <c r="F3247" s="465"/>
    </row>
    <row r="3248" spans="4:6" s="463" customFormat="1" hidden="1" x14ac:dyDescent="0.45">
      <c r="D3248" s="464"/>
      <c r="E3248" s="464"/>
      <c r="F3248" s="465"/>
    </row>
    <row r="3249" spans="4:6" s="463" customFormat="1" hidden="1" x14ac:dyDescent="0.45">
      <c r="D3249" s="464"/>
      <c r="E3249" s="464"/>
      <c r="F3249" s="465"/>
    </row>
    <row r="3250" spans="4:6" s="463" customFormat="1" hidden="1" x14ac:dyDescent="0.45">
      <c r="D3250" s="464"/>
      <c r="E3250" s="464"/>
      <c r="F3250" s="465"/>
    </row>
    <row r="3251" spans="4:6" s="463" customFormat="1" hidden="1" x14ac:dyDescent="0.45">
      <c r="D3251" s="464"/>
      <c r="E3251" s="464"/>
      <c r="F3251" s="465"/>
    </row>
    <row r="3252" spans="4:6" s="463" customFormat="1" hidden="1" x14ac:dyDescent="0.45">
      <c r="D3252" s="464"/>
      <c r="E3252" s="464"/>
      <c r="F3252" s="465"/>
    </row>
    <row r="3253" spans="4:6" s="463" customFormat="1" hidden="1" x14ac:dyDescent="0.45">
      <c r="D3253" s="464"/>
      <c r="E3253" s="464"/>
      <c r="F3253" s="465"/>
    </row>
    <row r="3254" spans="4:6" s="463" customFormat="1" hidden="1" x14ac:dyDescent="0.45">
      <c r="D3254" s="464"/>
      <c r="E3254" s="464"/>
      <c r="F3254" s="465"/>
    </row>
    <row r="3255" spans="4:6" s="463" customFormat="1" hidden="1" x14ac:dyDescent="0.45">
      <c r="D3255" s="464"/>
      <c r="E3255" s="464"/>
      <c r="F3255" s="465"/>
    </row>
    <row r="3256" spans="4:6" s="463" customFormat="1" hidden="1" x14ac:dyDescent="0.45">
      <c r="D3256" s="464"/>
      <c r="E3256" s="464"/>
      <c r="F3256" s="465"/>
    </row>
    <row r="3257" spans="4:6" s="463" customFormat="1" hidden="1" x14ac:dyDescent="0.45">
      <c r="D3257" s="464"/>
      <c r="E3257" s="464"/>
      <c r="F3257" s="465"/>
    </row>
    <row r="3258" spans="4:6" s="463" customFormat="1" hidden="1" x14ac:dyDescent="0.45">
      <c r="D3258" s="464"/>
      <c r="E3258" s="464"/>
      <c r="F3258" s="465"/>
    </row>
    <row r="3259" spans="4:6" s="463" customFormat="1" hidden="1" x14ac:dyDescent="0.45">
      <c r="D3259" s="464"/>
      <c r="E3259" s="464"/>
      <c r="F3259" s="465"/>
    </row>
    <row r="3260" spans="4:6" s="463" customFormat="1" hidden="1" x14ac:dyDescent="0.45">
      <c r="D3260" s="464"/>
      <c r="E3260" s="464"/>
      <c r="F3260" s="465"/>
    </row>
    <row r="3261" spans="4:6" s="463" customFormat="1" hidden="1" x14ac:dyDescent="0.45">
      <c r="D3261" s="464"/>
      <c r="E3261" s="464"/>
      <c r="F3261" s="465"/>
    </row>
    <row r="3262" spans="4:6" s="463" customFormat="1" hidden="1" x14ac:dyDescent="0.45">
      <c r="D3262" s="464"/>
      <c r="E3262" s="464"/>
      <c r="F3262" s="465"/>
    </row>
    <row r="3263" spans="4:6" s="463" customFormat="1" hidden="1" x14ac:dyDescent="0.45">
      <c r="D3263" s="464"/>
      <c r="E3263" s="464"/>
      <c r="F3263" s="465"/>
    </row>
    <row r="3264" spans="4:6" s="463" customFormat="1" hidden="1" x14ac:dyDescent="0.45">
      <c r="D3264" s="464"/>
      <c r="E3264" s="464"/>
      <c r="F3264" s="465"/>
    </row>
    <row r="3265" spans="4:6" s="463" customFormat="1" hidden="1" x14ac:dyDescent="0.45">
      <c r="D3265" s="464"/>
      <c r="E3265" s="464"/>
      <c r="F3265" s="465"/>
    </row>
    <row r="3266" spans="4:6" s="463" customFormat="1" hidden="1" x14ac:dyDescent="0.45">
      <c r="D3266" s="464"/>
      <c r="E3266" s="464"/>
      <c r="F3266" s="465"/>
    </row>
    <row r="3267" spans="4:6" s="463" customFormat="1" hidden="1" x14ac:dyDescent="0.45">
      <c r="D3267" s="464"/>
      <c r="E3267" s="464"/>
      <c r="F3267" s="465"/>
    </row>
    <row r="3268" spans="4:6" s="463" customFormat="1" hidden="1" x14ac:dyDescent="0.45">
      <c r="D3268" s="464"/>
      <c r="E3268" s="464"/>
      <c r="F3268" s="465"/>
    </row>
    <row r="3269" spans="4:6" s="463" customFormat="1" hidden="1" x14ac:dyDescent="0.45">
      <c r="D3269" s="464"/>
      <c r="E3269" s="464"/>
      <c r="F3269" s="465"/>
    </row>
    <row r="3270" spans="4:6" s="463" customFormat="1" hidden="1" x14ac:dyDescent="0.45">
      <c r="D3270" s="464"/>
      <c r="E3270" s="464"/>
      <c r="F3270" s="465"/>
    </row>
    <row r="3271" spans="4:6" s="463" customFormat="1" hidden="1" x14ac:dyDescent="0.45">
      <c r="D3271" s="464"/>
      <c r="E3271" s="464"/>
      <c r="F3271" s="465"/>
    </row>
    <row r="3272" spans="4:6" s="463" customFormat="1" hidden="1" x14ac:dyDescent="0.45">
      <c r="D3272" s="464"/>
      <c r="E3272" s="464"/>
      <c r="F3272" s="465"/>
    </row>
    <row r="3273" spans="4:6" s="463" customFormat="1" hidden="1" x14ac:dyDescent="0.45">
      <c r="D3273" s="464"/>
      <c r="E3273" s="464"/>
      <c r="F3273" s="465"/>
    </row>
    <row r="3274" spans="4:6" s="463" customFormat="1" hidden="1" x14ac:dyDescent="0.45">
      <c r="D3274" s="464"/>
      <c r="E3274" s="464"/>
      <c r="F3274" s="465"/>
    </row>
    <row r="3275" spans="4:6" s="463" customFormat="1" hidden="1" x14ac:dyDescent="0.45">
      <c r="D3275" s="464"/>
      <c r="E3275" s="464"/>
      <c r="F3275" s="465"/>
    </row>
    <row r="3276" spans="4:6" s="463" customFormat="1" hidden="1" x14ac:dyDescent="0.45">
      <c r="D3276" s="464"/>
      <c r="E3276" s="464"/>
      <c r="F3276" s="465"/>
    </row>
    <row r="3277" spans="4:6" s="463" customFormat="1" hidden="1" x14ac:dyDescent="0.45">
      <c r="D3277" s="464"/>
      <c r="E3277" s="464"/>
      <c r="F3277" s="465"/>
    </row>
    <row r="3278" spans="4:6" s="463" customFormat="1" hidden="1" x14ac:dyDescent="0.45">
      <c r="D3278" s="464"/>
      <c r="E3278" s="464"/>
      <c r="F3278" s="465"/>
    </row>
    <row r="3279" spans="4:6" s="463" customFormat="1" hidden="1" x14ac:dyDescent="0.45">
      <c r="D3279" s="464"/>
      <c r="E3279" s="464"/>
      <c r="F3279" s="465"/>
    </row>
    <row r="3280" spans="4:6" s="463" customFormat="1" hidden="1" x14ac:dyDescent="0.45">
      <c r="D3280" s="464"/>
      <c r="E3280" s="464"/>
      <c r="F3280" s="465"/>
    </row>
    <row r="3281" spans="4:6" s="463" customFormat="1" hidden="1" x14ac:dyDescent="0.45">
      <c r="D3281" s="464"/>
      <c r="E3281" s="464"/>
      <c r="F3281" s="465"/>
    </row>
    <row r="3282" spans="4:6" s="463" customFormat="1" hidden="1" x14ac:dyDescent="0.45">
      <c r="D3282" s="464"/>
      <c r="E3282" s="464"/>
      <c r="F3282" s="465"/>
    </row>
    <row r="3283" spans="4:6" s="463" customFormat="1" hidden="1" x14ac:dyDescent="0.45">
      <c r="D3283" s="464"/>
      <c r="E3283" s="464"/>
      <c r="F3283" s="465"/>
    </row>
    <row r="3284" spans="4:6" s="463" customFormat="1" hidden="1" x14ac:dyDescent="0.45">
      <c r="D3284" s="464"/>
      <c r="E3284" s="464"/>
      <c r="F3284" s="465"/>
    </row>
    <row r="3285" spans="4:6" s="463" customFormat="1" hidden="1" x14ac:dyDescent="0.45">
      <c r="D3285" s="464"/>
      <c r="E3285" s="464"/>
      <c r="F3285" s="465"/>
    </row>
    <row r="3286" spans="4:6" s="463" customFormat="1" hidden="1" x14ac:dyDescent="0.45">
      <c r="D3286" s="464"/>
      <c r="E3286" s="464"/>
      <c r="F3286" s="465"/>
    </row>
    <row r="3287" spans="4:6" s="463" customFormat="1" hidden="1" x14ac:dyDescent="0.45">
      <c r="D3287" s="464"/>
      <c r="E3287" s="464"/>
      <c r="F3287" s="465"/>
    </row>
    <row r="3288" spans="4:6" s="463" customFormat="1" hidden="1" x14ac:dyDescent="0.45">
      <c r="D3288" s="464"/>
      <c r="E3288" s="464"/>
      <c r="F3288" s="465"/>
    </row>
    <row r="3289" spans="4:6" s="463" customFormat="1" hidden="1" x14ac:dyDescent="0.45">
      <c r="D3289" s="464"/>
      <c r="E3289" s="464"/>
      <c r="F3289" s="465"/>
    </row>
    <row r="3290" spans="4:6" s="463" customFormat="1" hidden="1" x14ac:dyDescent="0.45">
      <c r="D3290" s="464"/>
      <c r="E3290" s="464"/>
      <c r="F3290" s="465"/>
    </row>
    <row r="3291" spans="4:6" s="463" customFormat="1" hidden="1" x14ac:dyDescent="0.45">
      <c r="D3291" s="464"/>
      <c r="E3291" s="464"/>
      <c r="F3291" s="465"/>
    </row>
    <row r="3292" spans="4:6" s="463" customFormat="1" hidden="1" x14ac:dyDescent="0.45">
      <c r="D3292" s="464"/>
      <c r="E3292" s="464"/>
      <c r="F3292" s="465"/>
    </row>
    <row r="3293" spans="4:6" s="463" customFormat="1" hidden="1" x14ac:dyDescent="0.45">
      <c r="D3293" s="464"/>
      <c r="E3293" s="464"/>
      <c r="F3293" s="465"/>
    </row>
    <row r="3294" spans="4:6" s="463" customFormat="1" hidden="1" x14ac:dyDescent="0.45">
      <c r="D3294" s="464"/>
      <c r="E3294" s="464"/>
      <c r="F3294" s="465"/>
    </row>
    <row r="3295" spans="4:6" s="463" customFormat="1" hidden="1" x14ac:dyDescent="0.45">
      <c r="D3295" s="464"/>
      <c r="E3295" s="464"/>
      <c r="F3295" s="465"/>
    </row>
    <row r="3296" spans="4:6" s="463" customFormat="1" hidden="1" x14ac:dyDescent="0.45">
      <c r="D3296" s="464"/>
      <c r="E3296" s="464"/>
      <c r="F3296" s="465"/>
    </row>
    <row r="3297" spans="4:6" s="463" customFormat="1" hidden="1" x14ac:dyDescent="0.45">
      <c r="D3297" s="464"/>
      <c r="E3297" s="464"/>
      <c r="F3297" s="465"/>
    </row>
    <row r="3298" spans="4:6" s="463" customFormat="1" hidden="1" x14ac:dyDescent="0.45">
      <c r="D3298" s="464"/>
      <c r="E3298" s="464"/>
      <c r="F3298" s="465"/>
    </row>
    <row r="3299" spans="4:6" s="463" customFormat="1" hidden="1" x14ac:dyDescent="0.45">
      <c r="D3299" s="464"/>
      <c r="E3299" s="464"/>
      <c r="F3299" s="465"/>
    </row>
    <row r="3300" spans="4:6" s="463" customFormat="1" hidden="1" x14ac:dyDescent="0.45">
      <c r="D3300" s="464"/>
      <c r="E3300" s="464"/>
      <c r="F3300" s="465"/>
    </row>
    <row r="3301" spans="4:6" s="463" customFormat="1" hidden="1" x14ac:dyDescent="0.45">
      <c r="D3301" s="464"/>
      <c r="E3301" s="464"/>
      <c r="F3301" s="465"/>
    </row>
    <row r="3302" spans="4:6" s="463" customFormat="1" hidden="1" x14ac:dyDescent="0.45">
      <c r="D3302" s="464"/>
      <c r="E3302" s="464"/>
      <c r="F3302" s="465"/>
    </row>
    <row r="3303" spans="4:6" s="463" customFormat="1" hidden="1" x14ac:dyDescent="0.45">
      <c r="D3303" s="464"/>
      <c r="E3303" s="464"/>
      <c r="F3303" s="465"/>
    </row>
    <row r="3304" spans="4:6" s="463" customFormat="1" hidden="1" x14ac:dyDescent="0.45">
      <c r="D3304" s="464"/>
      <c r="E3304" s="464"/>
      <c r="F3304" s="465"/>
    </row>
    <row r="3305" spans="4:6" s="463" customFormat="1" hidden="1" x14ac:dyDescent="0.45">
      <c r="D3305" s="464"/>
      <c r="E3305" s="464"/>
      <c r="F3305" s="465"/>
    </row>
    <row r="3306" spans="4:6" s="463" customFormat="1" hidden="1" x14ac:dyDescent="0.45">
      <c r="D3306" s="464"/>
      <c r="E3306" s="464"/>
      <c r="F3306" s="465"/>
    </row>
    <row r="3307" spans="4:6" s="463" customFormat="1" hidden="1" x14ac:dyDescent="0.45">
      <c r="D3307" s="464"/>
      <c r="E3307" s="464"/>
      <c r="F3307" s="465"/>
    </row>
    <row r="3308" spans="4:6" s="463" customFormat="1" hidden="1" x14ac:dyDescent="0.45">
      <c r="D3308" s="464"/>
      <c r="E3308" s="464"/>
      <c r="F3308" s="465"/>
    </row>
    <row r="3309" spans="4:6" s="463" customFormat="1" hidden="1" x14ac:dyDescent="0.45">
      <c r="D3309" s="464"/>
      <c r="E3309" s="464"/>
      <c r="F3309" s="465"/>
    </row>
    <row r="3310" spans="4:6" s="463" customFormat="1" hidden="1" x14ac:dyDescent="0.45">
      <c r="D3310" s="464"/>
      <c r="E3310" s="464"/>
      <c r="F3310" s="465"/>
    </row>
    <row r="3311" spans="4:6" s="463" customFormat="1" hidden="1" x14ac:dyDescent="0.45">
      <c r="D3311" s="464"/>
      <c r="E3311" s="464"/>
      <c r="F3311" s="465"/>
    </row>
    <row r="3312" spans="4:6" s="463" customFormat="1" hidden="1" x14ac:dyDescent="0.45">
      <c r="D3312" s="464"/>
      <c r="E3312" s="464"/>
      <c r="F3312" s="465"/>
    </row>
    <row r="3313" spans="4:6" s="463" customFormat="1" hidden="1" x14ac:dyDescent="0.45">
      <c r="D3313" s="464"/>
      <c r="E3313" s="464"/>
      <c r="F3313" s="465"/>
    </row>
    <row r="3314" spans="4:6" s="463" customFormat="1" hidden="1" x14ac:dyDescent="0.45">
      <c r="D3314" s="464"/>
      <c r="E3314" s="464"/>
      <c r="F3314" s="465"/>
    </row>
    <row r="3315" spans="4:6" s="463" customFormat="1" hidden="1" x14ac:dyDescent="0.45">
      <c r="D3315" s="464"/>
      <c r="E3315" s="464"/>
      <c r="F3315" s="465"/>
    </row>
    <row r="3316" spans="4:6" s="463" customFormat="1" hidden="1" x14ac:dyDescent="0.45">
      <c r="D3316" s="464"/>
      <c r="E3316" s="464"/>
      <c r="F3316" s="465"/>
    </row>
    <row r="3317" spans="4:6" s="463" customFormat="1" hidden="1" x14ac:dyDescent="0.45">
      <c r="D3317" s="464"/>
      <c r="E3317" s="464"/>
      <c r="F3317" s="465"/>
    </row>
    <row r="3318" spans="4:6" s="463" customFormat="1" hidden="1" x14ac:dyDescent="0.45">
      <c r="D3318" s="464"/>
      <c r="E3318" s="464"/>
      <c r="F3318" s="465"/>
    </row>
    <row r="3319" spans="4:6" s="463" customFormat="1" hidden="1" x14ac:dyDescent="0.45">
      <c r="D3319" s="464"/>
      <c r="E3319" s="464"/>
      <c r="F3319" s="465"/>
    </row>
    <row r="3320" spans="4:6" s="463" customFormat="1" hidden="1" x14ac:dyDescent="0.45">
      <c r="D3320" s="464"/>
      <c r="E3320" s="464"/>
      <c r="F3320" s="465"/>
    </row>
    <row r="3321" spans="4:6" s="463" customFormat="1" hidden="1" x14ac:dyDescent="0.45">
      <c r="D3321" s="464"/>
      <c r="E3321" s="464"/>
      <c r="F3321" s="465"/>
    </row>
    <row r="3322" spans="4:6" s="463" customFormat="1" hidden="1" x14ac:dyDescent="0.45">
      <c r="D3322" s="464"/>
      <c r="E3322" s="464"/>
      <c r="F3322" s="465"/>
    </row>
    <row r="3323" spans="4:6" s="463" customFormat="1" hidden="1" x14ac:dyDescent="0.45">
      <c r="D3323" s="464"/>
      <c r="E3323" s="464"/>
      <c r="F3323" s="465"/>
    </row>
    <row r="3324" spans="4:6" s="463" customFormat="1" hidden="1" x14ac:dyDescent="0.45">
      <c r="D3324" s="464"/>
      <c r="E3324" s="464"/>
      <c r="F3324" s="465"/>
    </row>
    <row r="3325" spans="4:6" s="463" customFormat="1" hidden="1" x14ac:dyDescent="0.45">
      <c r="D3325" s="464"/>
      <c r="E3325" s="464"/>
      <c r="F3325" s="465"/>
    </row>
    <row r="3326" spans="4:6" s="463" customFormat="1" hidden="1" x14ac:dyDescent="0.45">
      <c r="D3326" s="464"/>
      <c r="E3326" s="464"/>
      <c r="F3326" s="465"/>
    </row>
    <row r="3327" spans="4:6" s="463" customFormat="1" hidden="1" x14ac:dyDescent="0.45">
      <c r="D3327" s="464"/>
      <c r="E3327" s="464"/>
      <c r="F3327" s="465"/>
    </row>
    <row r="3328" spans="4:6" s="463" customFormat="1" hidden="1" x14ac:dyDescent="0.45">
      <c r="D3328" s="464"/>
      <c r="E3328" s="464"/>
      <c r="F3328" s="465"/>
    </row>
    <row r="3329" spans="4:6" s="463" customFormat="1" hidden="1" x14ac:dyDescent="0.45">
      <c r="D3329" s="464"/>
      <c r="E3329" s="464"/>
      <c r="F3329" s="465"/>
    </row>
    <row r="3330" spans="4:6" s="463" customFormat="1" hidden="1" x14ac:dyDescent="0.45">
      <c r="D3330" s="464"/>
      <c r="E3330" s="464"/>
      <c r="F3330" s="465"/>
    </row>
    <row r="3331" spans="4:6" s="463" customFormat="1" hidden="1" x14ac:dyDescent="0.45">
      <c r="D3331" s="464"/>
      <c r="E3331" s="464"/>
      <c r="F3331" s="465"/>
    </row>
    <row r="3332" spans="4:6" s="463" customFormat="1" hidden="1" x14ac:dyDescent="0.45">
      <c r="D3332" s="464"/>
      <c r="E3332" s="464"/>
      <c r="F3332" s="465"/>
    </row>
    <row r="3333" spans="4:6" s="463" customFormat="1" hidden="1" x14ac:dyDescent="0.45">
      <c r="D3333" s="464"/>
      <c r="E3333" s="464"/>
      <c r="F3333" s="465"/>
    </row>
    <row r="3334" spans="4:6" s="463" customFormat="1" hidden="1" x14ac:dyDescent="0.45">
      <c r="D3334" s="464"/>
      <c r="E3334" s="464"/>
      <c r="F3334" s="465"/>
    </row>
    <row r="3335" spans="4:6" s="463" customFormat="1" hidden="1" x14ac:dyDescent="0.45">
      <c r="D3335" s="464"/>
      <c r="E3335" s="464"/>
      <c r="F3335" s="465"/>
    </row>
    <row r="3336" spans="4:6" s="463" customFormat="1" hidden="1" x14ac:dyDescent="0.45">
      <c r="D3336" s="464"/>
      <c r="E3336" s="464"/>
      <c r="F3336" s="465"/>
    </row>
    <row r="3337" spans="4:6" s="463" customFormat="1" hidden="1" x14ac:dyDescent="0.45">
      <c r="D3337" s="464"/>
      <c r="E3337" s="464"/>
      <c r="F3337" s="465"/>
    </row>
    <row r="3338" spans="4:6" s="463" customFormat="1" hidden="1" x14ac:dyDescent="0.45">
      <c r="D3338" s="464"/>
      <c r="E3338" s="464"/>
      <c r="F3338" s="465"/>
    </row>
    <row r="3339" spans="4:6" s="463" customFormat="1" hidden="1" x14ac:dyDescent="0.45">
      <c r="D3339" s="464"/>
      <c r="E3339" s="464"/>
      <c r="F3339" s="465"/>
    </row>
    <row r="3340" spans="4:6" s="463" customFormat="1" hidden="1" x14ac:dyDescent="0.45">
      <c r="D3340" s="464"/>
      <c r="E3340" s="464"/>
      <c r="F3340" s="465"/>
    </row>
    <row r="3341" spans="4:6" s="463" customFormat="1" hidden="1" x14ac:dyDescent="0.45">
      <c r="D3341" s="464"/>
      <c r="E3341" s="464"/>
      <c r="F3341" s="465"/>
    </row>
    <row r="3342" spans="4:6" s="463" customFormat="1" hidden="1" x14ac:dyDescent="0.45">
      <c r="D3342" s="464"/>
      <c r="E3342" s="464"/>
      <c r="F3342" s="465"/>
    </row>
    <row r="3343" spans="4:6" s="463" customFormat="1" hidden="1" x14ac:dyDescent="0.45">
      <c r="D3343" s="464"/>
      <c r="E3343" s="464"/>
      <c r="F3343" s="465"/>
    </row>
    <row r="3344" spans="4:6" s="463" customFormat="1" hidden="1" x14ac:dyDescent="0.45">
      <c r="D3344" s="464"/>
      <c r="E3344" s="464"/>
      <c r="F3344" s="465"/>
    </row>
    <row r="3345" spans="4:6" s="463" customFormat="1" hidden="1" x14ac:dyDescent="0.45">
      <c r="D3345" s="464"/>
      <c r="E3345" s="464"/>
      <c r="F3345" s="465"/>
    </row>
    <row r="3346" spans="4:6" s="463" customFormat="1" hidden="1" x14ac:dyDescent="0.45">
      <c r="D3346" s="464"/>
      <c r="E3346" s="464"/>
      <c r="F3346" s="465"/>
    </row>
    <row r="3347" spans="4:6" s="463" customFormat="1" hidden="1" x14ac:dyDescent="0.45">
      <c r="D3347" s="464"/>
      <c r="E3347" s="464"/>
      <c r="F3347" s="465"/>
    </row>
    <row r="3348" spans="4:6" s="463" customFormat="1" hidden="1" x14ac:dyDescent="0.45">
      <c r="D3348" s="464"/>
      <c r="E3348" s="464"/>
      <c r="F3348" s="465"/>
    </row>
    <row r="3349" spans="4:6" s="463" customFormat="1" hidden="1" x14ac:dyDescent="0.45">
      <c r="D3349" s="464"/>
      <c r="E3349" s="464"/>
      <c r="F3349" s="465"/>
    </row>
    <row r="3350" spans="4:6" s="463" customFormat="1" hidden="1" x14ac:dyDescent="0.45">
      <c r="D3350" s="464"/>
      <c r="E3350" s="464"/>
      <c r="F3350" s="465"/>
    </row>
    <row r="3351" spans="4:6" s="463" customFormat="1" hidden="1" x14ac:dyDescent="0.45">
      <c r="D3351" s="464"/>
      <c r="E3351" s="464"/>
      <c r="F3351" s="465"/>
    </row>
    <row r="3352" spans="4:6" s="463" customFormat="1" hidden="1" x14ac:dyDescent="0.45">
      <c r="D3352" s="464"/>
      <c r="E3352" s="464"/>
      <c r="F3352" s="465"/>
    </row>
    <row r="3353" spans="4:6" s="463" customFormat="1" hidden="1" x14ac:dyDescent="0.45">
      <c r="D3353" s="464"/>
      <c r="E3353" s="464"/>
      <c r="F3353" s="465"/>
    </row>
    <row r="3354" spans="4:6" s="463" customFormat="1" hidden="1" x14ac:dyDescent="0.45">
      <c r="D3354" s="464"/>
      <c r="E3354" s="464"/>
      <c r="F3354" s="465"/>
    </row>
    <row r="3355" spans="4:6" s="463" customFormat="1" hidden="1" x14ac:dyDescent="0.45">
      <c r="D3355" s="464"/>
      <c r="E3355" s="464"/>
      <c r="F3355" s="465"/>
    </row>
    <row r="3356" spans="4:6" s="463" customFormat="1" hidden="1" x14ac:dyDescent="0.45">
      <c r="D3356" s="464"/>
      <c r="E3356" s="464"/>
      <c r="F3356" s="465"/>
    </row>
    <row r="3357" spans="4:6" s="463" customFormat="1" hidden="1" x14ac:dyDescent="0.45">
      <c r="D3357" s="464"/>
      <c r="E3357" s="464"/>
      <c r="F3357" s="465"/>
    </row>
    <row r="3358" spans="4:6" s="463" customFormat="1" hidden="1" x14ac:dyDescent="0.45">
      <c r="D3358" s="464"/>
      <c r="E3358" s="464"/>
      <c r="F3358" s="465"/>
    </row>
    <row r="3359" spans="4:6" s="463" customFormat="1" hidden="1" x14ac:dyDescent="0.45">
      <c r="D3359" s="464"/>
      <c r="E3359" s="464"/>
      <c r="F3359" s="465"/>
    </row>
    <row r="3360" spans="4:6" s="463" customFormat="1" hidden="1" x14ac:dyDescent="0.45">
      <c r="D3360" s="464"/>
      <c r="E3360" s="464"/>
      <c r="F3360" s="465"/>
    </row>
    <row r="3361" spans="4:6" s="463" customFormat="1" hidden="1" x14ac:dyDescent="0.45">
      <c r="D3361" s="464"/>
      <c r="E3361" s="464"/>
      <c r="F3361" s="465"/>
    </row>
    <row r="3362" spans="4:6" s="463" customFormat="1" hidden="1" x14ac:dyDescent="0.45">
      <c r="D3362" s="464"/>
      <c r="E3362" s="464"/>
      <c r="F3362" s="465"/>
    </row>
    <row r="3363" spans="4:6" s="463" customFormat="1" hidden="1" x14ac:dyDescent="0.45">
      <c r="D3363" s="464"/>
      <c r="E3363" s="464"/>
      <c r="F3363" s="465"/>
    </row>
    <row r="3364" spans="4:6" s="463" customFormat="1" hidden="1" x14ac:dyDescent="0.45">
      <c r="D3364" s="464"/>
      <c r="E3364" s="464"/>
      <c r="F3364" s="465"/>
    </row>
    <row r="3365" spans="4:6" s="463" customFormat="1" hidden="1" x14ac:dyDescent="0.45">
      <c r="D3365" s="464"/>
      <c r="E3365" s="464"/>
      <c r="F3365" s="465"/>
    </row>
    <row r="3366" spans="4:6" s="463" customFormat="1" hidden="1" x14ac:dyDescent="0.45">
      <c r="D3366" s="464"/>
      <c r="E3366" s="464"/>
      <c r="F3366" s="465"/>
    </row>
    <row r="3367" spans="4:6" s="463" customFormat="1" hidden="1" x14ac:dyDescent="0.45">
      <c r="D3367" s="464"/>
      <c r="E3367" s="464"/>
      <c r="F3367" s="465"/>
    </row>
    <row r="3368" spans="4:6" s="463" customFormat="1" hidden="1" x14ac:dyDescent="0.45">
      <c r="D3368" s="464"/>
      <c r="E3368" s="464"/>
      <c r="F3368" s="465"/>
    </row>
    <row r="3369" spans="4:6" s="463" customFormat="1" hidden="1" x14ac:dyDescent="0.45">
      <c r="D3369" s="464"/>
      <c r="E3369" s="464"/>
      <c r="F3369" s="465"/>
    </row>
    <row r="3370" spans="4:6" s="463" customFormat="1" hidden="1" x14ac:dyDescent="0.45">
      <c r="D3370" s="464"/>
      <c r="E3370" s="464"/>
      <c r="F3370" s="465"/>
    </row>
    <row r="3371" spans="4:6" s="463" customFormat="1" hidden="1" x14ac:dyDescent="0.45">
      <c r="D3371" s="464"/>
      <c r="E3371" s="464"/>
      <c r="F3371" s="465"/>
    </row>
    <row r="3372" spans="4:6" s="463" customFormat="1" hidden="1" x14ac:dyDescent="0.45">
      <c r="D3372" s="464"/>
      <c r="E3372" s="464"/>
      <c r="F3372" s="465"/>
    </row>
    <row r="3373" spans="4:6" s="463" customFormat="1" hidden="1" x14ac:dyDescent="0.45">
      <c r="D3373" s="464"/>
      <c r="E3373" s="464"/>
      <c r="F3373" s="465"/>
    </row>
    <row r="3374" spans="4:6" s="463" customFormat="1" hidden="1" x14ac:dyDescent="0.45">
      <c r="D3374" s="464"/>
      <c r="E3374" s="464"/>
      <c r="F3374" s="465"/>
    </row>
    <row r="3375" spans="4:6" s="463" customFormat="1" hidden="1" x14ac:dyDescent="0.45">
      <c r="D3375" s="464"/>
      <c r="E3375" s="464"/>
      <c r="F3375" s="465"/>
    </row>
    <row r="3376" spans="4:6" s="463" customFormat="1" hidden="1" x14ac:dyDescent="0.45">
      <c r="D3376" s="464"/>
      <c r="E3376" s="464"/>
      <c r="F3376" s="465"/>
    </row>
    <row r="3377" spans="4:6" s="463" customFormat="1" hidden="1" x14ac:dyDescent="0.45">
      <c r="D3377" s="464"/>
      <c r="E3377" s="464"/>
      <c r="F3377" s="465"/>
    </row>
    <row r="3378" spans="4:6" s="463" customFormat="1" hidden="1" x14ac:dyDescent="0.45">
      <c r="D3378" s="464"/>
      <c r="E3378" s="464"/>
      <c r="F3378" s="465"/>
    </row>
    <row r="3379" spans="4:6" s="463" customFormat="1" hidden="1" x14ac:dyDescent="0.45">
      <c r="D3379" s="464"/>
      <c r="E3379" s="464"/>
      <c r="F3379" s="465"/>
    </row>
    <row r="3380" spans="4:6" s="463" customFormat="1" hidden="1" x14ac:dyDescent="0.45">
      <c r="D3380" s="464"/>
      <c r="E3380" s="464"/>
      <c r="F3380" s="465"/>
    </row>
    <row r="3381" spans="4:6" s="463" customFormat="1" hidden="1" x14ac:dyDescent="0.45">
      <c r="D3381" s="464"/>
      <c r="E3381" s="464"/>
      <c r="F3381" s="465"/>
    </row>
    <row r="3382" spans="4:6" s="463" customFormat="1" hidden="1" x14ac:dyDescent="0.45">
      <c r="D3382" s="464"/>
      <c r="E3382" s="464"/>
      <c r="F3382" s="465"/>
    </row>
    <row r="3383" spans="4:6" s="463" customFormat="1" hidden="1" x14ac:dyDescent="0.45">
      <c r="D3383" s="464"/>
      <c r="E3383" s="464"/>
      <c r="F3383" s="465"/>
    </row>
    <row r="3384" spans="4:6" s="463" customFormat="1" hidden="1" x14ac:dyDescent="0.45">
      <c r="D3384" s="464"/>
      <c r="E3384" s="464"/>
      <c r="F3384" s="465"/>
    </row>
    <row r="3385" spans="4:6" s="463" customFormat="1" hidden="1" x14ac:dyDescent="0.45">
      <c r="D3385" s="464"/>
      <c r="E3385" s="464"/>
      <c r="F3385" s="465"/>
    </row>
    <row r="3386" spans="4:6" s="463" customFormat="1" hidden="1" x14ac:dyDescent="0.45">
      <c r="D3386" s="464"/>
      <c r="E3386" s="464"/>
      <c r="F3386" s="465"/>
    </row>
    <row r="3387" spans="4:6" s="463" customFormat="1" hidden="1" x14ac:dyDescent="0.45">
      <c r="D3387" s="464"/>
      <c r="E3387" s="464"/>
      <c r="F3387" s="465"/>
    </row>
    <row r="3388" spans="4:6" s="463" customFormat="1" hidden="1" x14ac:dyDescent="0.45">
      <c r="D3388" s="464"/>
      <c r="E3388" s="464"/>
      <c r="F3388" s="465"/>
    </row>
    <row r="3389" spans="4:6" s="463" customFormat="1" hidden="1" x14ac:dyDescent="0.45">
      <c r="D3389" s="464"/>
      <c r="E3389" s="464"/>
      <c r="F3389" s="465"/>
    </row>
    <row r="3390" spans="4:6" s="463" customFormat="1" hidden="1" x14ac:dyDescent="0.45">
      <c r="D3390" s="464"/>
      <c r="E3390" s="464"/>
      <c r="F3390" s="465"/>
    </row>
    <row r="3391" spans="4:6" s="463" customFormat="1" hidden="1" x14ac:dyDescent="0.45">
      <c r="D3391" s="464"/>
      <c r="E3391" s="464"/>
      <c r="F3391" s="465"/>
    </row>
    <row r="3392" spans="4:6" s="463" customFormat="1" hidden="1" x14ac:dyDescent="0.45">
      <c r="D3392" s="464"/>
      <c r="E3392" s="464"/>
      <c r="F3392" s="465"/>
    </row>
    <row r="3393" spans="4:6" s="463" customFormat="1" hidden="1" x14ac:dyDescent="0.45">
      <c r="D3393" s="464"/>
      <c r="E3393" s="464"/>
      <c r="F3393" s="465"/>
    </row>
    <row r="3394" spans="4:6" s="463" customFormat="1" hidden="1" x14ac:dyDescent="0.45">
      <c r="D3394" s="464"/>
      <c r="E3394" s="464"/>
      <c r="F3394" s="465"/>
    </row>
    <row r="3395" spans="4:6" s="463" customFormat="1" hidden="1" x14ac:dyDescent="0.45">
      <c r="D3395" s="464"/>
      <c r="E3395" s="464"/>
      <c r="F3395" s="465"/>
    </row>
    <row r="3396" spans="4:6" s="463" customFormat="1" hidden="1" x14ac:dyDescent="0.45">
      <c r="D3396" s="464"/>
      <c r="E3396" s="464"/>
      <c r="F3396" s="465"/>
    </row>
    <row r="3397" spans="4:6" s="463" customFormat="1" hidden="1" x14ac:dyDescent="0.45">
      <c r="D3397" s="464"/>
      <c r="E3397" s="464"/>
      <c r="F3397" s="465"/>
    </row>
    <row r="3398" spans="4:6" s="463" customFormat="1" hidden="1" x14ac:dyDescent="0.45">
      <c r="D3398" s="464"/>
      <c r="E3398" s="464"/>
      <c r="F3398" s="465"/>
    </row>
    <row r="3399" spans="4:6" s="463" customFormat="1" hidden="1" x14ac:dyDescent="0.45">
      <c r="D3399" s="464"/>
      <c r="E3399" s="464"/>
      <c r="F3399" s="465"/>
    </row>
    <row r="3400" spans="4:6" s="463" customFormat="1" hidden="1" x14ac:dyDescent="0.45">
      <c r="D3400" s="464"/>
      <c r="E3400" s="464"/>
      <c r="F3400" s="465"/>
    </row>
    <row r="3401" spans="4:6" s="463" customFormat="1" hidden="1" x14ac:dyDescent="0.45">
      <c r="D3401" s="464"/>
      <c r="E3401" s="464"/>
      <c r="F3401" s="465"/>
    </row>
    <row r="3402" spans="4:6" s="463" customFormat="1" hidden="1" x14ac:dyDescent="0.45">
      <c r="D3402" s="464"/>
      <c r="E3402" s="464"/>
      <c r="F3402" s="465"/>
    </row>
    <row r="3403" spans="4:6" s="463" customFormat="1" hidden="1" x14ac:dyDescent="0.45">
      <c r="D3403" s="464"/>
      <c r="E3403" s="464"/>
      <c r="F3403" s="465"/>
    </row>
    <row r="3404" spans="4:6" s="463" customFormat="1" hidden="1" x14ac:dyDescent="0.45">
      <c r="D3404" s="464"/>
      <c r="E3404" s="464"/>
      <c r="F3404" s="465"/>
    </row>
    <row r="3405" spans="4:6" s="463" customFormat="1" hidden="1" x14ac:dyDescent="0.45">
      <c r="D3405" s="464"/>
      <c r="E3405" s="464"/>
      <c r="F3405" s="465"/>
    </row>
    <row r="3406" spans="4:6" s="463" customFormat="1" hidden="1" x14ac:dyDescent="0.45">
      <c r="D3406" s="464"/>
      <c r="E3406" s="464"/>
      <c r="F3406" s="465"/>
    </row>
    <row r="3407" spans="4:6" s="463" customFormat="1" hidden="1" x14ac:dyDescent="0.45">
      <c r="D3407" s="464"/>
      <c r="E3407" s="464"/>
      <c r="F3407" s="465"/>
    </row>
    <row r="3408" spans="4:6" s="463" customFormat="1" hidden="1" x14ac:dyDescent="0.45">
      <c r="D3408" s="464"/>
      <c r="E3408" s="464"/>
      <c r="F3408" s="465"/>
    </row>
    <row r="3409" spans="4:6" s="463" customFormat="1" hidden="1" x14ac:dyDescent="0.45">
      <c r="D3409" s="464"/>
      <c r="E3409" s="464"/>
      <c r="F3409" s="465"/>
    </row>
    <row r="3410" spans="4:6" s="463" customFormat="1" hidden="1" x14ac:dyDescent="0.45">
      <c r="D3410" s="464"/>
      <c r="E3410" s="464"/>
      <c r="F3410" s="465"/>
    </row>
    <row r="3411" spans="4:6" s="463" customFormat="1" hidden="1" x14ac:dyDescent="0.45">
      <c r="D3411" s="464"/>
      <c r="E3411" s="464"/>
      <c r="F3411" s="465"/>
    </row>
    <row r="3412" spans="4:6" s="463" customFormat="1" hidden="1" x14ac:dyDescent="0.45">
      <c r="D3412" s="464"/>
      <c r="E3412" s="464"/>
      <c r="F3412" s="465"/>
    </row>
    <row r="3413" spans="4:6" s="463" customFormat="1" hidden="1" x14ac:dyDescent="0.45">
      <c r="D3413" s="464"/>
      <c r="E3413" s="464"/>
      <c r="F3413" s="465"/>
    </row>
    <row r="3414" spans="4:6" s="463" customFormat="1" hidden="1" x14ac:dyDescent="0.45">
      <c r="D3414" s="464"/>
      <c r="E3414" s="464"/>
      <c r="F3414" s="465"/>
    </row>
    <row r="3415" spans="4:6" s="463" customFormat="1" hidden="1" x14ac:dyDescent="0.45">
      <c r="D3415" s="464"/>
      <c r="E3415" s="464"/>
      <c r="F3415" s="465"/>
    </row>
    <row r="3416" spans="4:6" s="463" customFormat="1" hidden="1" x14ac:dyDescent="0.45">
      <c r="D3416" s="464"/>
      <c r="E3416" s="464"/>
      <c r="F3416" s="465"/>
    </row>
    <row r="3417" spans="4:6" s="463" customFormat="1" hidden="1" x14ac:dyDescent="0.45">
      <c r="D3417" s="464"/>
      <c r="E3417" s="464"/>
      <c r="F3417" s="465"/>
    </row>
    <row r="3418" spans="4:6" s="463" customFormat="1" hidden="1" x14ac:dyDescent="0.45">
      <c r="D3418" s="464"/>
      <c r="E3418" s="464"/>
      <c r="F3418" s="465"/>
    </row>
    <row r="3419" spans="4:6" s="463" customFormat="1" hidden="1" x14ac:dyDescent="0.45">
      <c r="D3419" s="464"/>
      <c r="E3419" s="464"/>
      <c r="F3419" s="465"/>
    </row>
    <row r="3420" spans="4:6" s="463" customFormat="1" hidden="1" x14ac:dyDescent="0.45">
      <c r="D3420" s="464"/>
      <c r="E3420" s="464"/>
      <c r="F3420" s="465"/>
    </row>
    <row r="3421" spans="4:6" s="463" customFormat="1" hidden="1" x14ac:dyDescent="0.45">
      <c r="D3421" s="464"/>
      <c r="E3421" s="464"/>
      <c r="F3421" s="465"/>
    </row>
    <row r="3422" spans="4:6" s="463" customFormat="1" hidden="1" x14ac:dyDescent="0.45">
      <c r="D3422" s="464"/>
      <c r="E3422" s="464"/>
      <c r="F3422" s="465"/>
    </row>
    <row r="3423" spans="4:6" s="463" customFormat="1" hidden="1" x14ac:dyDescent="0.45">
      <c r="D3423" s="464"/>
      <c r="E3423" s="464"/>
      <c r="F3423" s="465"/>
    </row>
    <row r="3424" spans="4:6" s="463" customFormat="1" hidden="1" x14ac:dyDescent="0.45">
      <c r="D3424" s="464"/>
      <c r="E3424" s="464"/>
      <c r="F3424" s="465"/>
    </row>
    <row r="3425" spans="4:6" s="463" customFormat="1" hidden="1" x14ac:dyDescent="0.45">
      <c r="D3425" s="464"/>
      <c r="E3425" s="464"/>
      <c r="F3425" s="465"/>
    </row>
    <row r="3426" spans="4:6" s="463" customFormat="1" hidden="1" x14ac:dyDescent="0.45">
      <c r="D3426" s="464"/>
      <c r="E3426" s="464"/>
      <c r="F3426" s="465"/>
    </row>
    <row r="3427" spans="4:6" s="463" customFormat="1" hidden="1" x14ac:dyDescent="0.45">
      <c r="D3427" s="464"/>
      <c r="E3427" s="464"/>
      <c r="F3427" s="465"/>
    </row>
    <row r="3428" spans="4:6" s="463" customFormat="1" hidden="1" x14ac:dyDescent="0.45">
      <c r="D3428" s="464"/>
      <c r="E3428" s="464"/>
      <c r="F3428" s="465"/>
    </row>
    <row r="3429" spans="4:6" s="463" customFormat="1" hidden="1" x14ac:dyDescent="0.45">
      <c r="D3429" s="464"/>
      <c r="E3429" s="464"/>
      <c r="F3429" s="465"/>
    </row>
    <row r="3430" spans="4:6" s="463" customFormat="1" hidden="1" x14ac:dyDescent="0.45">
      <c r="D3430" s="464"/>
      <c r="E3430" s="464"/>
      <c r="F3430" s="465"/>
    </row>
    <row r="3431" spans="4:6" s="463" customFormat="1" hidden="1" x14ac:dyDescent="0.45">
      <c r="D3431" s="464"/>
      <c r="E3431" s="464"/>
      <c r="F3431" s="465"/>
    </row>
    <row r="3432" spans="4:6" s="463" customFormat="1" hidden="1" x14ac:dyDescent="0.45">
      <c r="D3432" s="464"/>
      <c r="E3432" s="464"/>
      <c r="F3432" s="465"/>
    </row>
    <row r="3433" spans="4:6" s="463" customFormat="1" hidden="1" x14ac:dyDescent="0.45">
      <c r="D3433" s="464"/>
      <c r="E3433" s="464"/>
      <c r="F3433" s="465"/>
    </row>
    <row r="3434" spans="4:6" s="463" customFormat="1" hidden="1" x14ac:dyDescent="0.45">
      <c r="D3434" s="464"/>
      <c r="E3434" s="464"/>
      <c r="F3434" s="465"/>
    </row>
    <row r="3435" spans="4:6" s="463" customFormat="1" hidden="1" x14ac:dyDescent="0.45">
      <c r="D3435" s="464"/>
      <c r="E3435" s="464"/>
      <c r="F3435" s="465"/>
    </row>
    <row r="3436" spans="4:6" s="463" customFormat="1" hidden="1" x14ac:dyDescent="0.45">
      <c r="D3436" s="464"/>
      <c r="E3436" s="464"/>
      <c r="F3436" s="465"/>
    </row>
    <row r="3437" spans="4:6" s="463" customFormat="1" hidden="1" x14ac:dyDescent="0.45">
      <c r="D3437" s="464"/>
      <c r="E3437" s="464"/>
      <c r="F3437" s="465"/>
    </row>
    <row r="3438" spans="4:6" s="463" customFormat="1" hidden="1" x14ac:dyDescent="0.45">
      <c r="D3438" s="464"/>
      <c r="E3438" s="464"/>
      <c r="F3438" s="465"/>
    </row>
    <row r="3439" spans="4:6" s="463" customFormat="1" hidden="1" x14ac:dyDescent="0.45">
      <c r="D3439" s="464"/>
      <c r="E3439" s="464"/>
      <c r="F3439" s="465"/>
    </row>
    <row r="3440" spans="4:6" s="463" customFormat="1" hidden="1" x14ac:dyDescent="0.45">
      <c r="D3440" s="464"/>
      <c r="E3440" s="464"/>
      <c r="F3440" s="465"/>
    </row>
    <row r="3441" spans="4:6" s="463" customFormat="1" hidden="1" x14ac:dyDescent="0.45">
      <c r="D3441" s="464"/>
      <c r="E3441" s="464"/>
      <c r="F3441" s="465"/>
    </row>
    <row r="3442" spans="4:6" s="463" customFormat="1" hidden="1" x14ac:dyDescent="0.45">
      <c r="D3442" s="464"/>
      <c r="E3442" s="464"/>
      <c r="F3442" s="465"/>
    </row>
    <row r="3443" spans="4:6" s="463" customFormat="1" hidden="1" x14ac:dyDescent="0.45">
      <c r="D3443" s="464"/>
      <c r="E3443" s="464"/>
      <c r="F3443" s="465"/>
    </row>
    <row r="3444" spans="4:6" s="463" customFormat="1" hidden="1" x14ac:dyDescent="0.45">
      <c r="D3444" s="464"/>
      <c r="E3444" s="464"/>
      <c r="F3444" s="465"/>
    </row>
    <row r="3445" spans="4:6" s="463" customFormat="1" hidden="1" x14ac:dyDescent="0.45">
      <c r="D3445" s="464"/>
      <c r="E3445" s="464"/>
      <c r="F3445" s="465"/>
    </row>
    <row r="3446" spans="4:6" s="463" customFormat="1" hidden="1" x14ac:dyDescent="0.45">
      <c r="D3446" s="464"/>
      <c r="E3446" s="464"/>
      <c r="F3446" s="465"/>
    </row>
    <row r="3447" spans="4:6" s="463" customFormat="1" hidden="1" x14ac:dyDescent="0.45">
      <c r="D3447" s="464"/>
      <c r="E3447" s="464"/>
      <c r="F3447" s="465"/>
    </row>
    <row r="3448" spans="4:6" s="463" customFormat="1" hidden="1" x14ac:dyDescent="0.45">
      <c r="D3448" s="464"/>
      <c r="E3448" s="464"/>
      <c r="F3448" s="465"/>
    </row>
    <row r="3449" spans="4:6" s="463" customFormat="1" hidden="1" x14ac:dyDescent="0.45">
      <c r="D3449" s="464"/>
      <c r="E3449" s="464"/>
      <c r="F3449" s="465"/>
    </row>
    <row r="3450" spans="4:6" s="463" customFormat="1" hidden="1" x14ac:dyDescent="0.45">
      <c r="D3450" s="464"/>
      <c r="E3450" s="464"/>
      <c r="F3450" s="465"/>
    </row>
    <row r="3451" spans="4:6" s="463" customFormat="1" hidden="1" x14ac:dyDescent="0.45">
      <c r="D3451" s="464"/>
      <c r="E3451" s="464"/>
      <c r="F3451" s="465"/>
    </row>
    <row r="3452" spans="4:6" s="463" customFormat="1" hidden="1" x14ac:dyDescent="0.45">
      <c r="D3452" s="464"/>
      <c r="E3452" s="464"/>
      <c r="F3452" s="465"/>
    </row>
    <row r="3453" spans="4:6" s="463" customFormat="1" hidden="1" x14ac:dyDescent="0.45">
      <c r="D3453" s="464"/>
      <c r="E3453" s="464"/>
      <c r="F3453" s="465"/>
    </row>
    <row r="3454" spans="4:6" s="463" customFormat="1" hidden="1" x14ac:dyDescent="0.45">
      <c r="D3454" s="464"/>
      <c r="E3454" s="464"/>
      <c r="F3454" s="465"/>
    </row>
    <row r="3455" spans="4:6" s="463" customFormat="1" hidden="1" x14ac:dyDescent="0.45">
      <c r="D3455" s="464"/>
      <c r="E3455" s="464"/>
      <c r="F3455" s="465"/>
    </row>
    <row r="3456" spans="4:6" s="463" customFormat="1" hidden="1" x14ac:dyDescent="0.45">
      <c r="D3456" s="464"/>
      <c r="E3456" s="464"/>
      <c r="F3456" s="465"/>
    </row>
    <row r="3457" spans="4:6" s="463" customFormat="1" hidden="1" x14ac:dyDescent="0.45">
      <c r="D3457" s="464"/>
      <c r="E3457" s="464"/>
      <c r="F3457" s="465"/>
    </row>
    <row r="3458" spans="4:6" s="463" customFormat="1" hidden="1" x14ac:dyDescent="0.45">
      <c r="D3458" s="464"/>
      <c r="E3458" s="464"/>
      <c r="F3458" s="465"/>
    </row>
    <row r="3459" spans="4:6" s="463" customFormat="1" hidden="1" x14ac:dyDescent="0.45">
      <c r="D3459" s="464"/>
      <c r="E3459" s="464"/>
      <c r="F3459" s="465"/>
    </row>
    <row r="3460" spans="4:6" s="463" customFormat="1" hidden="1" x14ac:dyDescent="0.45">
      <c r="D3460" s="464"/>
      <c r="E3460" s="464"/>
      <c r="F3460" s="465"/>
    </row>
    <row r="3461" spans="4:6" s="463" customFormat="1" hidden="1" x14ac:dyDescent="0.45">
      <c r="D3461" s="464"/>
      <c r="E3461" s="464"/>
      <c r="F3461" s="465"/>
    </row>
    <row r="3462" spans="4:6" s="463" customFormat="1" hidden="1" x14ac:dyDescent="0.45">
      <c r="D3462" s="464"/>
      <c r="E3462" s="464"/>
      <c r="F3462" s="465"/>
    </row>
    <row r="3463" spans="4:6" s="463" customFormat="1" hidden="1" x14ac:dyDescent="0.45">
      <c r="D3463" s="464"/>
      <c r="E3463" s="464"/>
      <c r="F3463" s="465"/>
    </row>
    <row r="3464" spans="4:6" s="463" customFormat="1" hidden="1" x14ac:dyDescent="0.45">
      <c r="D3464" s="464"/>
      <c r="E3464" s="464"/>
      <c r="F3464" s="465"/>
    </row>
    <row r="3465" spans="4:6" s="463" customFormat="1" hidden="1" x14ac:dyDescent="0.45">
      <c r="D3465" s="464"/>
      <c r="E3465" s="464"/>
      <c r="F3465" s="465"/>
    </row>
    <row r="3466" spans="4:6" s="463" customFormat="1" hidden="1" x14ac:dyDescent="0.45">
      <c r="D3466" s="464"/>
      <c r="E3466" s="464"/>
      <c r="F3466" s="465"/>
    </row>
    <row r="3467" spans="4:6" s="463" customFormat="1" hidden="1" x14ac:dyDescent="0.45">
      <c r="D3467" s="464"/>
      <c r="E3467" s="464"/>
      <c r="F3467" s="465"/>
    </row>
    <row r="3468" spans="4:6" s="463" customFormat="1" hidden="1" x14ac:dyDescent="0.45">
      <c r="D3468" s="464"/>
      <c r="E3468" s="464"/>
      <c r="F3468" s="465"/>
    </row>
    <row r="3469" spans="4:6" s="463" customFormat="1" hidden="1" x14ac:dyDescent="0.45">
      <c r="D3469" s="464"/>
      <c r="E3469" s="464"/>
      <c r="F3469" s="465"/>
    </row>
    <row r="3470" spans="4:6" s="463" customFormat="1" hidden="1" x14ac:dyDescent="0.45">
      <c r="D3470" s="464"/>
      <c r="E3470" s="464"/>
      <c r="F3470" s="465"/>
    </row>
    <row r="3471" spans="4:6" s="463" customFormat="1" hidden="1" x14ac:dyDescent="0.45">
      <c r="D3471" s="464"/>
      <c r="E3471" s="464"/>
      <c r="F3471" s="465"/>
    </row>
    <row r="3472" spans="4:6" s="463" customFormat="1" hidden="1" x14ac:dyDescent="0.45">
      <c r="D3472" s="464"/>
      <c r="E3472" s="464"/>
      <c r="F3472" s="465"/>
    </row>
    <row r="3473" spans="4:6" s="463" customFormat="1" hidden="1" x14ac:dyDescent="0.45">
      <c r="D3473" s="464"/>
      <c r="E3473" s="464"/>
      <c r="F3473" s="465"/>
    </row>
    <row r="3474" spans="4:6" s="463" customFormat="1" hidden="1" x14ac:dyDescent="0.45">
      <c r="D3474" s="464"/>
      <c r="E3474" s="464"/>
      <c r="F3474" s="465"/>
    </row>
    <row r="3475" spans="4:6" s="463" customFormat="1" hidden="1" x14ac:dyDescent="0.45">
      <c r="D3475" s="464"/>
      <c r="E3475" s="464"/>
      <c r="F3475" s="465"/>
    </row>
    <row r="3476" spans="4:6" s="463" customFormat="1" hidden="1" x14ac:dyDescent="0.45">
      <c r="D3476" s="464"/>
      <c r="E3476" s="464"/>
      <c r="F3476" s="465"/>
    </row>
    <row r="3477" spans="4:6" s="463" customFormat="1" hidden="1" x14ac:dyDescent="0.45">
      <c r="D3477" s="464"/>
      <c r="E3477" s="464"/>
      <c r="F3477" s="465"/>
    </row>
    <row r="3478" spans="4:6" s="463" customFormat="1" hidden="1" x14ac:dyDescent="0.45">
      <c r="D3478" s="464"/>
      <c r="E3478" s="464"/>
      <c r="F3478" s="465"/>
    </row>
    <row r="3479" spans="4:6" s="463" customFormat="1" hidden="1" x14ac:dyDescent="0.45">
      <c r="D3479" s="464"/>
      <c r="E3479" s="464"/>
      <c r="F3479" s="465"/>
    </row>
    <row r="3480" spans="4:6" s="463" customFormat="1" hidden="1" x14ac:dyDescent="0.45">
      <c r="D3480" s="464"/>
      <c r="E3480" s="464"/>
      <c r="F3480" s="465"/>
    </row>
    <row r="3481" spans="4:6" s="463" customFormat="1" hidden="1" x14ac:dyDescent="0.45">
      <c r="D3481" s="464"/>
      <c r="E3481" s="464"/>
      <c r="F3481" s="465"/>
    </row>
    <row r="3482" spans="4:6" s="463" customFormat="1" hidden="1" x14ac:dyDescent="0.45">
      <c r="D3482" s="464"/>
      <c r="E3482" s="464"/>
      <c r="F3482" s="465"/>
    </row>
    <row r="3483" spans="4:6" s="463" customFormat="1" hidden="1" x14ac:dyDescent="0.45">
      <c r="D3483" s="464"/>
      <c r="E3483" s="464"/>
      <c r="F3483" s="465"/>
    </row>
    <row r="3484" spans="4:6" s="463" customFormat="1" hidden="1" x14ac:dyDescent="0.45">
      <c r="D3484" s="464"/>
      <c r="E3484" s="464"/>
      <c r="F3484" s="465"/>
    </row>
    <row r="3485" spans="4:6" s="463" customFormat="1" hidden="1" x14ac:dyDescent="0.45">
      <c r="D3485" s="464"/>
      <c r="E3485" s="464"/>
      <c r="F3485" s="465"/>
    </row>
    <row r="3486" spans="4:6" s="463" customFormat="1" hidden="1" x14ac:dyDescent="0.45">
      <c r="D3486" s="464"/>
      <c r="E3486" s="464"/>
      <c r="F3486" s="465"/>
    </row>
    <row r="3487" spans="4:6" s="463" customFormat="1" hidden="1" x14ac:dyDescent="0.45">
      <c r="D3487" s="464"/>
      <c r="E3487" s="464"/>
      <c r="F3487" s="465"/>
    </row>
    <row r="3488" spans="4:6" s="463" customFormat="1" hidden="1" x14ac:dyDescent="0.45">
      <c r="D3488" s="464"/>
      <c r="E3488" s="464"/>
      <c r="F3488" s="465"/>
    </row>
    <row r="3489" spans="4:6" s="463" customFormat="1" hidden="1" x14ac:dyDescent="0.45">
      <c r="D3489" s="464"/>
      <c r="E3489" s="464"/>
      <c r="F3489" s="465"/>
    </row>
    <row r="3490" spans="4:6" s="463" customFormat="1" hidden="1" x14ac:dyDescent="0.45">
      <c r="D3490" s="464"/>
      <c r="E3490" s="464"/>
      <c r="F3490" s="465"/>
    </row>
    <row r="3491" spans="4:6" s="463" customFormat="1" hidden="1" x14ac:dyDescent="0.45">
      <c r="D3491" s="464"/>
      <c r="E3491" s="464"/>
      <c r="F3491" s="465"/>
    </row>
    <row r="3492" spans="4:6" s="463" customFormat="1" hidden="1" x14ac:dyDescent="0.45">
      <c r="D3492" s="464"/>
      <c r="E3492" s="464"/>
      <c r="F3492" s="465"/>
    </row>
    <row r="3493" spans="4:6" s="463" customFormat="1" hidden="1" x14ac:dyDescent="0.45">
      <c r="D3493" s="464"/>
      <c r="E3493" s="464"/>
      <c r="F3493" s="465"/>
    </row>
    <row r="3494" spans="4:6" s="463" customFormat="1" hidden="1" x14ac:dyDescent="0.45">
      <c r="D3494" s="464"/>
      <c r="E3494" s="464"/>
      <c r="F3494" s="465"/>
    </row>
    <row r="3495" spans="4:6" s="463" customFormat="1" hidden="1" x14ac:dyDescent="0.45">
      <c r="D3495" s="464"/>
      <c r="E3495" s="464"/>
      <c r="F3495" s="465"/>
    </row>
    <row r="3496" spans="4:6" s="463" customFormat="1" hidden="1" x14ac:dyDescent="0.45">
      <c r="D3496" s="464"/>
      <c r="E3496" s="464"/>
      <c r="F3496" s="465"/>
    </row>
    <row r="3497" spans="4:6" s="463" customFormat="1" hidden="1" x14ac:dyDescent="0.45">
      <c r="D3497" s="464"/>
      <c r="E3497" s="464"/>
      <c r="F3497" s="465"/>
    </row>
    <row r="3498" spans="4:6" s="463" customFormat="1" hidden="1" x14ac:dyDescent="0.45">
      <c r="D3498" s="464"/>
      <c r="E3498" s="464"/>
      <c r="F3498" s="465"/>
    </row>
    <row r="3499" spans="4:6" s="463" customFormat="1" hidden="1" x14ac:dyDescent="0.45">
      <c r="D3499" s="464"/>
      <c r="E3499" s="464"/>
      <c r="F3499" s="465"/>
    </row>
    <row r="3500" spans="4:6" s="463" customFormat="1" hidden="1" x14ac:dyDescent="0.45">
      <c r="D3500" s="464"/>
      <c r="E3500" s="464"/>
      <c r="F3500" s="465"/>
    </row>
    <row r="3501" spans="4:6" s="463" customFormat="1" hidden="1" x14ac:dyDescent="0.45">
      <c r="D3501" s="464"/>
      <c r="E3501" s="464"/>
      <c r="F3501" s="465"/>
    </row>
    <row r="3502" spans="4:6" s="463" customFormat="1" hidden="1" x14ac:dyDescent="0.45">
      <c r="D3502" s="464"/>
      <c r="E3502" s="464"/>
      <c r="F3502" s="465"/>
    </row>
    <row r="3503" spans="4:6" s="463" customFormat="1" hidden="1" x14ac:dyDescent="0.45">
      <c r="D3503" s="464"/>
      <c r="E3503" s="464"/>
      <c r="F3503" s="465"/>
    </row>
    <row r="3504" spans="4:6" s="463" customFormat="1" hidden="1" x14ac:dyDescent="0.45">
      <c r="D3504" s="464"/>
      <c r="E3504" s="464"/>
      <c r="F3504" s="465"/>
    </row>
    <row r="3505" spans="4:6" s="463" customFormat="1" hidden="1" x14ac:dyDescent="0.45">
      <c r="D3505" s="464"/>
      <c r="E3505" s="464"/>
      <c r="F3505" s="465"/>
    </row>
    <row r="3506" spans="4:6" s="463" customFormat="1" hidden="1" x14ac:dyDescent="0.45">
      <c r="D3506" s="464"/>
      <c r="E3506" s="464"/>
      <c r="F3506" s="465"/>
    </row>
    <row r="3507" spans="4:6" s="463" customFormat="1" hidden="1" x14ac:dyDescent="0.45">
      <c r="D3507" s="464"/>
      <c r="E3507" s="464"/>
      <c r="F3507" s="465"/>
    </row>
    <row r="3508" spans="4:6" s="463" customFormat="1" hidden="1" x14ac:dyDescent="0.45">
      <c r="D3508" s="464"/>
      <c r="E3508" s="464"/>
      <c r="F3508" s="465"/>
    </row>
    <row r="3509" spans="4:6" s="463" customFormat="1" hidden="1" x14ac:dyDescent="0.45">
      <c r="D3509" s="464"/>
      <c r="E3509" s="464"/>
      <c r="F3509" s="465"/>
    </row>
    <row r="3510" spans="4:6" s="463" customFormat="1" hidden="1" x14ac:dyDescent="0.45">
      <c r="D3510" s="464"/>
      <c r="E3510" s="464"/>
      <c r="F3510" s="465"/>
    </row>
    <row r="3511" spans="4:6" s="463" customFormat="1" hidden="1" x14ac:dyDescent="0.45">
      <c r="D3511" s="464"/>
      <c r="E3511" s="464"/>
      <c r="F3511" s="465"/>
    </row>
    <row r="3512" spans="4:6" s="463" customFormat="1" hidden="1" x14ac:dyDescent="0.45">
      <c r="D3512" s="464"/>
      <c r="E3512" s="464"/>
      <c r="F3512" s="465"/>
    </row>
    <row r="3513" spans="4:6" s="463" customFormat="1" hidden="1" x14ac:dyDescent="0.45">
      <c r="D3513" s="464"/>
      <c r="E3513" s="464"/>
      <c r="F3513" s="465"/>
    </row>
    <row r="3514" spans="4:6" s="463" customFormat="1" hidden="1" x14ac:dyDescent="0.45">
      <c r="D3514" s="464"/>
      <c r="E3514" s="464"/>
      <c r="F3514" s="465"/>
    </row>
    <row r="3515" spans="4:6" s="463" customFormat="1" hidden="1" x14ac:dyDescent="0.45">
      <c r="D3515" s="464"/>
      <c r="E3515" s="464"/>
      <c r="F3515" s="465"/>
    </row>
    <row r="3516" spans="4:6" s="463" customFormat="1" hidden="1" x14ac:dyDescent="0.45">
      <c r="D3516" s="464"/>
      <c r="E3516" s="464"/>
      <c r="F3516" s="465"/>
    </row>
    <row r="3517" spans="4:6" s="463" customFormat="1" hidden="1" x14ac:dyDescent="0.45">
      <c r="D3517" s="464"/>
      <c r="E3517" s="464"/>
      <c r="F3517" s="465"/>
    </row>
    <row r="3518" spans="4:6" s="463" customFormat="1" hidden="1" x14ac:dyDescent="0.45">
      <c r="D3518" s="464"/>
      <c r="E3518" s="464"/>
      <c r="F3518" s="465"/>
    </row>
    <row r="3519" spans="4:6" s="463" customFormat="1" hidden="1" x14ac:dyDescent="0.45">
      <c r="D3519" s="464"/>
      <c r="E3519" s="464"/>
      <c r="F3519" s="465"/>
    </row>
    <row r="3520" spans="4:6" s="463" customFormat="1" hidden="1" x14ac:dyDescent="0.45">
      <c r="D3520" s="464"/>
      <c r="E3520" s="464"/>
      <c r="F3520" s="465"/>
    </row>
    <row r="3521" spans="4:6" s="463" customFormat="1" hidden="1" x14ac:dyDescent="0.45">
      <c r="D3521" s="464"/>
      <c r="E3521" s="464"/>
      <c r="F3521" s="465"/>
    </row>
    <row r="3522" spans="4:6" s="463" customFormat="1" hidden="1" x14ac:dyDescent="0.45">
      <c r="D3522" s="464"/>
      <c r="E3522" s="464"/>
      <c r="F3522" s="465"/>
    </row>
    <row r="3523" spans="4:6" s="463" customFormat="1" hidden="1" x14ac:dyDescent="0.45">
      <c r="D3523" s="464"/>
      <c r="E3523" s="464"/>
      <c r="F3523" s="465"/>
    </row>
    <row r="3524" spans="4:6" s="463" customFormat="1" hidden="1" x14ac:dyDescent="0.45">
      <c r="D3524" s="464"/>
      <c r="E3524" s="464"/>
      <c r="F3524" s="465"/>
    </row>
    <row r="3525" spans="4:6" s="463" customFormat="1" hidden="1" x14ac:dyDescent="0.45">
      <c r="D3525" s="464"/>
      <c r="E3525" s="464"/>
      <c r="F3525" s="465"/>
    </row>
    <row r="3526" spans="4:6" s="463" customFormat="1" hidden="1" x14ac:dyDescent="0.45">
      <c r="D3526" s="464"/>
      <c r="E3526" s="464"/>
      <c r="F3526" s="465"/>
    </row>
    <row r="3527" spans="4:6" s="463" customFormat="1" hidden="1" x14ac:dyDescent="0.45">
      <c r="D3527" s="464"/>
      <c r="E3527" s="464"/>
      <c r="F3527" s="465"/>
    </row>
    <row r="3528" spans="4:6" s="463" customFormat="1" hidden="1" x14ac:dyDescent="0.45">
      <c r="D3528" s="464"/>
      <c r="E3528" s="464"/>
      <c r="F3528" s="465"/>
    </row>
    <row r="3529" spans="4:6" s="463" customFormat="1" hidden="1" x14ac:dyDescent="0.45">
      <c r="D3529" s="464"/>
      <c r="E3529" s="464"/>
      <c r="F3529" s="465"/>
    </row>
    <row r="3530" spans="4:6" s="463" customFormat="1" hidden="1" x14ac:dyDescent="0.45">
      <c r="D3530" s="464"/>
      <c r="E3530" s="464"/>
      <c r="F3530" s="465"/>
    </row>
    <row r="3531" spans="4:6" s="463" customFormat="1" hidden="1" x14ac:dyDescent="0.45">
      <c r="D3531" s="464"/>
      <c r="E3531" s="464"/>
      <c r="F3531" s="465"/>
    </row>
    <row r="3532" spans="4:6" s="463" customFormat="1" hidden="1" x14ac:dyDescent="0.45">
      <c r="D3532" s="464"/>
      <c r="E3532" s="464"/>
      <c r="F3532" s="465"/>
    </row>
    <row r="3533" spans="4:6" s="463" customFormat="1" hidden="1" x14ac:dyDescent="0.45">
      <c r="D3533" s="464"/>
      <c r="E3533" s="464"/>
      <c r="F3533" s="465"/>
    </row>
    <row r="3534" spans="4:6" s="463" customFormat="1" hidden="1" x14ac:dyDescent="0.45">
      <c r="D3534" s="464"/>
      <c r="E3534" s="464"/>
      <c r="F3534" s="465"/>
    </row>
    <row r="3535" spans="4:6" s="463" customFormat="1" hidden="1" x14ac:dyDescent="0.45">
      <c r="D3535" s="464"/>
      <c r="E3535" s="464"/>
      <c r="F3535" s="465"/>
    </row>
    <row r="3536" spans="4:6" s="463" customFormat="1" hidden="1" x14ac:dyDescent="0.45">
      <c r="D3536" s="464"/>
      <c r="E3536" s="464"/>
      <c r="F3536" s="465"/>
    </row>
    <row r="3537" spans="4:6" s="463" customFormat="1" hidden="1" x14ac:dyDescent="0.45">
      <c r="D3537" s="464"/>
      <c r="E3537" s="464"/>
      <c r="F3537" s="465"/>
    </row>
    <row r="3538" spans="4:6" s="463" customFormat="1" hidden="1" x14ac:dyDescent="0.45">
      <c r="D3538" s="464"/>
      <c r="E3538" s="464"/>
      <c r="F3538" s="465"/>
    </row>
    <row r="3539" spans="4:6" s="463" customFormat="1" hidden="1" x14ac:dyDescent="0.45">
      <c r="D3539" s="464"/>
      <c r="E3539" s="464"/>
      <c r="F3539" s="465"/>
    </row>
    <row r="3540" spans="4:6" s="463" customFormat="1" hidden="1" x14ac:dyDescent="0.45">
      <c r="D3540" s="464"/>
      <c r="E3540" s="464"/>
      <c r="F3540" s="465"/>
    </row>
    <row r="3541" spans="4:6" s="463" customFormat="1" hidden="1" x14ac:dyDescent="0.45">
      <c r="D3541" s="464"/>
      <c r="E3541" s="464"/>
      <c r="F3541" s="465"/>
    </row>
    <row r="3542" spans="4:6" s="463" customFormat="1" hidden="1" x14ac:dyDescent="0.45">
      <c r="D3542" s="464"/>
      <c r="E3542" s="464"/>
      <c r="F3542" s="465"/>
    </row>
    <row r="3543" spans="4:6" s="463" customFormat="1" hidden="1" x14ac:dyDescent="0.45">
      <c r="D3543" s="464"/>
      <c r="E3543" s="464"/>
      <c r="F3543" s="465"/>
    </row>
    <row r="3544" spans="4:6" s="463" customFormat="1" hidden="1" x14ac:dyDescent="0.45">
      <c r="D3544" s="464"/>
      <c r="E3544" s="464"/>
      <c r="F3544" s="465"/>
    </row>
    <row r="3545" spans="4:6" s="463" customFormat="1" hidden="1" x14ac:dyDescent="0.45">
      <c r="D3545" s="464"/>
      <c r="E3545" s="464"/>
      <c r="F3545" s="465"/>
    </row>
    <row r="3546" spans="4:6" s="463" customFormat="1" hidden="1" x14ac:dyDescent="0.45">
      <c r="D3546" s="464"/>
      <c r="E3546" s="464"/>
      <c r="F3546" s="465"/>
    </row>
    <row r="3547" spans="4:6" s="463" customFormat="1" hidden="1" x14ac:dyDescent="0.45">
      <c r="D3547" s="464"/>
      <c r="E3547" s="464"/>
      <c r="F3547" s="465"/>
    </row>
    <row r="3548" spans="4:6" s="463" customFormat="1" hidden="1" x14ac:dyDescent="0.45">
      <c r="D3548" s="464"/>
      <c r="E3548" s="464"/>
      <c r="F3548" s="465"/>
    </row>
    <row r="3549" spans="4:6" s="463" customFormat="1" hidden="1" x14ac:dyDescent="0.45">
      <c r="D3549" s="464"/>
      <c r="E3549" s="464"/>
      <c r="F3549" s="465"/>
    </row>
    <row r="3550" spans="4:6" s="463" customFormat="1" hidden="1" x14ac:dyDescent="0.45">
      <c r="D3550" s="464"/>
      <c r="E3550" s="464"/>
      <c r="F3550" s="465"/>
    </row>
    <row r="3551" spans="4:6" s="463" customFormat="1" hidden="1" x14ac:dyDescent="0.45">
      <c r="D3551" s="464"/>
      <c r="E3551" s="464"/>
      <c r="F3551" s="465"/>
    </row>
    <row r="3552" spans="4:6" s="463" customFormat="1" hidden="1" x14ac:dyDescent="0.45">
      <c r="D3552" s="464"/>
      <c r="E3552" s="464"/>
      <c r="F3552" s="465"/>
    </row>
    <row r="3553" spans="4:6" s="463" customFormat="1" hidden="1" x14ac:dyDescent="0.45">
      <c r="D3553" s="464"/>
      <c r="E3553" s="464"/>
      <c r="F3553" s="465"/>
    </row>
    <row r="3554" spans="4:6" s="463" customFormat="1" hidden="1" x14ac:dyDescent="0.45">
      <c r="D3554" s="464"/>
      <c r="E3554" s="464"/>
      <c r="F3554" s="465"/>
    </row>
    <row r="3555" spans="4:6" s="463" customFormat="1" hidden="1" x14ac:dyDescent="0.45">
      <c r="D3555" s="464"/>
      <c r="E3555" s="464"/>
      <c r="F3555" s="465"/>
    </row>
    <row r="3556" spans="4:6" s="463" customFormat="1" hidden="1" x14ac:dyDescent="0.45">
      <c r="D3556" s="464"/>
      <c r="E3556" s="464"/>
      <c r="F3556" s="465"/>
    </row>
    <row r="3557" spans="4:6" s="463" customFormat="1" hidden="1" x14ac:dyDescent="0.45">
      <c r="D3557" s="464"/>
      <c r="E3557" s="464"/>
      <c r="F3557" s="465"/>
    </row>
    <row r="3558" spans="4:6" s="463" customFormat="1" hidden="1" x14ac:dyDescent="0.45">
      <c r="D3558" s="464"/>
      <c r="E3558" s="464"/>
      <c r="F3558" s="465"/>
    </row>
    <row r="3559" spans="4:6" s="463" customFormat="1" hidden="1" x14ac:dyDescent="0.45">
      <c r="D3559" s="464"/>
      <c r="E3559" s="464"/>
      <c r="F3559" s="465"/>
    </row>
    <row r="3560" spans="4:6" s="463" customFormat="1" hidden="1" x14ac:dyDescent="0.45">
      <c r="D3560" s="464"/>
      <c r="E3560" s="464"/>
      <c r="F3560" s="465"/>
    </row>
    <row r="3561" spans="4:6" s="463" customFormat="1" hidden="1" x14ac:dyDescent="0.45">
      <c r="D3561" s="464"/>
      <c r="E3561" s="464"/>
      <c r="F3561" s="465"/>
    </row>
    <row r="3562" spans="4:6" s="463" customFormat="1" hidden="1" x14ac:dyDescent="0.45">
      <c r="D3562" s="464"/>
      <c r="E3562" s="464"/>
      <c r="F3562" s="465"/>
    </row>
    <row r="3563" spans="4:6" s="463" customFormat="1" hidden="1" x14ac:dyDescent="0.45">
      <c r="D3563" s="464"/>
      <c r="E3563" s="464"/>
      <c r="F3563" s="465"/>
    </row>
    <row r="3564" spans="4:6" s="463" customFormat="1" hidden="1" x14ac:dyDescent="0.45">
      <c r="D3564" s="464"/>
      <c r="E3564" s="464"/>
      <c r="F3564" s="465"/>
    </row>
    <row r="3565" spans="4:6" s="463" customFormat="1" hidden="1" x14ac:dyDescent="0.45">
      <c r="D3565" s="464"/>
      <c r="E3565" s="464"/>
      <c r="F3565" s="465"/>
    </row>
    <row r="3566" spans="4:6" s="463" customFormat="1" hidden="1" x14ac:dyDescent="0.45">
      <c r="D3566" s="464"/>
      <c r="E3566" s="464"/>
      <c r="F3566" s="465"/>
    </row>
    <row r="3567" spans="4:6" s="463" customFormat="1" hidden="1" x14ac:dyDescent="0.45">
      <c r="D3567" s="464"/>
      <c r="E3567" s="464"/>
      <c r="F3567" s="465"/>
    </row>
    <row r="3568" spans="4:6" s="463" customFormat="1" hidden="1" x14ac:dyDescent="0.45">
      <c r="D3568" s="464"/>
      <c r="E3568" s="464"/>
      <c r="F3568" s="465"/>
    </row>
    <row r="3569" spans="4:6" s="463" customFormat="1" hidden="1" x14ac:dyDescent="0.45">
      <c r="D3569" s="464"/>
      <c r="E3569" s="464"/>
      <c r="F3569" s="465"/>
    </row>
    <row r="3570" spans="4:6" s="463" customFormat="1" hidden="1" x14ac:dyDescent="0.45">
      <c r="D3570" s="464"/>
      <c r="E3570" s="464"/>
      <c r="F3570" s="465"/>
    </row>
    <row r="3571" spans="4:6" s="463" customFormat="1" hidden="1" x14ac:dyDescent="0.45">
      <c r="D3571" s="464"/>
      <c r="E3571" s="464"/>
      <c r="F3571" s="465"/>
    </row>
    <row r="3572" spans="4:6" s="463" customFormat="1" hidden="1" x14ac:dyDescent="0.45">
      <c r="D3572" s="464"/>
      <c r="E3572" s="464"/>
      <c r="F3572" s="465"/>
    </row>
    <row r="3573" spans="4:6" s="463" customFormat="1" hidden="1" x14ac:dyDescent="0.45">
      <c r="D3573" s="464"/>
      <c r="E3573" s="464"/>
      <c r="F3573" s="465"/>
    </row>
    <row r="3574" spans="4:6" s="463" customFormat="1" hidden="1" x14ac:dyDescent="0.45">
      <c r="D3574" s="464"/>
      <c r="E3574" s="464"/>
      <c r="F3574" s="465"/>
    </row>
    <row r="3575" spans="4:6" s="463" customFormat="1" hidden="1" x14ac:dyDescent="0.45">
      <c r="D3575" s="464"/>
      <c r="E3575" s="464"/>
      <c r="F3575" s="465"/>
    </row>
    <row r="3576" spans="4:6" s="463" customFormat="1" hidden="1" x14ac:dyDescent="0.45">
      <c r="D3576" s="464"/>
      <c r="E3576" s="464"/>
      <c r="F3576" s="465"/>
    </row>
    <row r="3577" spans="4:6" s="463" customFormat="1" hidden="1" x14ac:dyDescent="0.45">
      <c r="D3577" s="464"/>
      <c r="E3577" s="464"/>
      <c r="F3577" s="465"/>
    </row>
    <row r="3578" spans="4:6" s="463" customFormat="1" hidden="1" x14ac:dyDescent="0.45">
      <c r="D3578" s="464"/>
      <c r="E3578" s="464"/>
      <c r="F3578" s="465"/>
    </row>
    <row r="3579" spans="4:6" s="463" customFormat="1" hidden="1" x14ac:dyDescent="0.45">
      <c r="D3579" s="464"/>
      <c r="E3579" s="464"/>
      <c r="F3579" s="465"/>
    </row>
    <row r="3580" spans="4:6" s="463" customFormat="1" hidden="1" x14ac:dyDescent="0.45">
      <c r="D3580" s="464"/>
      <c r="E3580" s="464"/>
      <c r="F3580" s="465"/>
    </row>
    <row r="3581" spans="4:6" s="463" customFormat="1" hidden="1" x14ac:dyDescent="0.45">
      <c r="D3581" s="464"/>
      <c r="E3581" s="464"/>
      <c r="F3581" s="465"/>
    </row>
    <row r="3582" spans="4:6" s="463" customFormat="1" hidden="1" x14ac:dyDescent="0.45">
      <c r="D3582" s="464"/>
      <c r="E3582" s="464"/>
      <c r="F3582" s="465"/>
    </row>
    <row r="3583" spans="4:6" s="463" customFormat="1" hidden="1" x14ac:dyDescent="0.45">
      <c r="D3583" s="464"/>
      <c r="E3583" s="464"/>
      <c r="F3583" s="465"/>
    </row>
    <row r="3584" spans="4:6" s="463" customFormat="1" hidden="1" x14ac:dyDescent="0.45">
      <c r="D3584" s="464"/>
      <c r="E3584" s="464"/>
      <c r="F3584" s="465"/>
    </row>
    <row r="3585" spans="4:6" s="463" customFormat="1" hidden="1" x14ac:dyDescent="0.45">
      <c r="D3585" s="464"/>
      <c r="E3585" s="464"/>
      <c r="F3585" s="465"/>
    </row>
    <row r="3586" spans="4:6" s="463" customFormat="1" hidden="1" x14ac:dyDescent="0.45">
      <c r="D3586" s="464"/>
      <c r="E3586" s="464"/>
      <c r="F3586" s="465"/>
    </row>
    <row r="3587" spans="4:6" s="463" customFormat="1" hidden="1" x14ac:dyDescent="0.45">
      <c r="D3587" s="464"/>
      <c r="E3587" s="464"/>
      <c r="F3587" s="465"/>
    </row>
    <row r="3588" spans="4:6" s="463" customFormat="1" hidden="1" x14ac:dyDescent="0.45">
      <c r="D3588" s="464"/>
      <c r="E3588" s="464"/>
      <c r="F3588" s="465"/>
    </row>
    <row r="3589" spans="4:6" s="463" customFormat="1" hidden="1" x14ac:dyDescent="0.45">
      <c r="D3589" s="464"/>
      <c r="E3589" s="464"/>
      <c r="F3589" s="465"/>
    </row>
    <row r="3590" spans="4:6" s="463" customFormat="1" hidden="1" x14ac:dyDescent="0.45">
      <c r="D3590" s="464"/>
      <c r="E3590" s="464"/>
      <c r="F3590" s="465"/>
    </row>
    <row r="3591" spans="4:6" s="463" customFormat="1" hidden="1" x14ac:dyDescent="0.45">
      <c r="D3591" s="464"/>
      <c r="E3591" s="464"/>
      <c r="F3591" s="465"/>
    </row>
    <row r="3592" spans="4:6" s="463" customFormat="1" hidden="1" x14ac:dyDescent="0.45">
      <c r="D3592" s="464"/>
      <c r="E3592" s="464"/>
      <c r="F3592" s="465"/>
    </row>
    <row r="3593" spans="4:6" s="463" customFormat="1" hidden="1" x14ac:dyDescent="0.45">
      <c r="D3593" s="464"/>
      <c r="E3593" s="464"/>
      <c r="F3593" s="465"/>
    </row>
    <row r="3594" spans="4:6" s="463" customFormat="1" hidden="1" x14ac:dyDescent="0.45">
      <c r="D3594" s="464"/>
      <c r="E3594" s="464"/>
      <c r="F3594" s="465"/>
    </row>
    <row r="3595" spans="4:6" s="463" customFormat="1" hidden="1" x14ac:dyDescent="0.45">
      <c r="D3595" s="464"/>
      <c r="E3595" s="464"/>
      <c r="F3595" s="465"/>
    </row>
    <row r="3596" spans="4:6" s="463" customFormat="1" hidden="1" x14ac:dyDescent="0.45">
      <c r="D3596" s="464"/>
      <c r="E3596" s="464"/>
      <c r="F3596" s="465"/>
    </row>
    <row r="3597" spans="4:6" s="463" customFormat="1" hidden="1" x14ac:dyDescent="0.45">
      <c r="D3597" s="464"/>
      <c r="E3597" s="464"/>
      <c r="F3597" s="465"/>
    </row>
    <row r="3598" spans="4:6" s="463" customFormat="1" hidden="1" x14ac:dyDescent="0.45">
      <c r="D3598" s="464"/>
      <c r="E3598" s="464"/>
      <c r="F3598" s="465"/>
    </row>
    <row r="3599" spans="4:6" s="463" customFormat="1" hidden="1" x14ac:dyDescent="0.45">
      <c r="D3599" s="464"/>
      <c r="E3599" s="464"/>
      <c r="F3599" s="465"/>
    </row>
    <row r="3600" spans="4:6" s="463" customFormat="1" hidden="1" x14ac:dyDescent="0.45">
      <c r="D3600" s="464"/>
      <c r="E3600" s="464"/>
      <c r="F3600" s="465"/>
    </row>
    <row r="3601" spans="4:6" s="463" customFormat="1" hidden="1" x14ac:dyDescent="0.45">
      <c r="D3601" s="464"/>
      <c r="E3601" s="464"/>
      <c r="F3601" s="465"/>
    </row>
    <row r="3602" spans="4:6" s="463" customFormat="1" hidden="1" x14ac:dyDescent="0.45">
      <c r="D3602" s="464"/>
      <c r="E3602" s="464"/>
      <c r="F3602" s="465"/>
    </row>
    <row r="3603" spans="4:6" s="463" customFormat="1" hidden="1" x14ac:dyDescent="0.45">
      <c r="D3603" s="464"/>
      <c r="E3603" s="464"/>
      <c r="F3603" s="465"/>
    </row>
    <row r="3604" spans="4:6" s="463" customFormat="1" hidden="1" x14ac:dyDescent="0.45">
      <c r="D3604" s="464"/>
      <c r="E3604" s="464"/>
      <c r="F3604" s="465"/>
    </row>
    <row r="3605" spans="4:6" s="463" customFormat="1" hidden="1" x14ac:dyDescent="0.45">
      <c r="D3605" s="464"/>
      <c r="E3605" s="464"/>
      <c r="F3605" s="465"/>
    </row>
    <row r="3606" spans="4:6" s="463" customFormat="1" hidden="1" x14ac:dyDescent="0.45">
      <c r="D3606" s="464"/>
      <c r="E3606" s="464"/>
      <c r="F3606" s="465"/>
    </row>
    <row r="3607" spans="4:6" s="463" customFormat="1" hidden="1" x14ac:dyDescent="0.45">
      <c r="D3607" s="464"/>
      <c r="E3607" s="464"/>
      <c r="F3607" s="465"/>
    </row>
    <row r="3608" spans="4:6" s="463" customFormat="1" hidden="1" x14ac:dyDescent="0.45">
      <c r="D3608" s="464"/>
      <c r="E3608" s="464"/>
      <c r="F3608" s="465"/>
    </row>
    <row r="3609" spans="4:6" s="463" customFormat="1" hidden="1" x14ac:dyDescent="0.45">
      <c r="D3609" s="464"/>
      <c r="E3609" s="464"/>
      <c r="F3609" s="465"/>
    </row>
    <row r="3610" spans="4:6" s="463" customFormat="1" hidden="1" x14ac:dyDescent="0.45">
      <c r="D3610" s="464"/>
      <c r="E3610" s="464"/>
      <c r="F3610" s="465"/>
    </row>
    <row r="3611" spans="4:6" s="463" customFormat="1" hidden="1" x14ac:dyDescent="0.45">
      <c r="D3611" s="464"/>
      <c r="E3611" s="464"/>
      <c r="F3611" s="465"/>
    </row>
    <row r="3612" spans="4:6" s="463" customFormat="1" hidden="1" x14ac:dyDescent="0.45">
      <c r="D3612" s="464"/>
      <c r="E3612" s="464"/>
      <c r="F3612" s="465"/>
    </row>
    <row r="3613" spans="4:6" s="463" customFormat="1" hidden="1" x14ac:dyDescent="0.45">
      <c r="D3613" s="464"/>
      <c r="E3613" s="464"/>
      <c r="F3613" s="465"/>
    </row>
    <row r="3614" spans="4:6" s="463" customFormat="1" hidden="1" x14ac:dyDescent="0.45">
      <c r="D3614" s="464"/>
      <c r="E3614" s="464"/>
      <c r="F3614" s="465"/>
    </row>
    <row r="3615" spans="4:6" s="463" customFormat="1" hidden="1" x14ac:dyDescent="0.45">
      <c r="D3615" s="464"/>
      <c r="E3615" s="464"/>
      <c r="F3615" s="465"/>
    </row>
    <row r="3616" spans="4:6" s="463" customFormat="1" hidden="1" x14ac:dyDescent="0.45">
      <c r="D3616" s="464"/>
      <c r="E3616" s="464"/>
      <c r="F3616" s="465"/>
    </row>
    <row r="3617" spans="4:6" s="463" customFormat="1" hidden="1" x14ac:dyDescent="0.45">
      <c r="D3617" s="464"/>
      <c r="E3617" s="464"/>
      <c r="F3617" s="465"/>
    </row>
    <row r="3618" spans="4:6" s="463" customFormat="1" hidden="1" x14ac:dyDescent="0.45">
      <c r="D3618" s="464"/>
      <c r="E3618" s="464"/>
      <c r="F3618" s="465"/>
    </row>
    <row r="3619" spans="4:6" s="463" customFormat="1" hidden="1" x14ac:dyDescent="0.45">
      <c r="D3619" s="464"/>
      <c r="E3619" s="464"/>
      <c r="F3619" s="465"/>
    </row>
    <row r="3620" spans="4:6" s="463" customFormat="1" hidden="1" x14ac:dyDescent="0.45">
      <c r="D3620" s="464"/>
      <c r="E3620" s="464"/>
      <c r="F3620" s="465"/>
    </row>
    <row r="3621" spans="4:6" s="463" customFormat="1" hidden="1" x14ac:dyDescent="0.45">
      <c r="D3621" s="464"/>
      <c r="E3621" s="464"/>
      <c r="F3621" s="465"/>
    </row>
    <row r="3622" spans="4:6" s="463" customFormat="1" hidden="1" x14ac:dyDescent="0.45">
      <c r="D3622" s="464"/>
      <c r="E3622" s="464"/>
      <c r="F3622" s="465"/>
    </row>
    <row r="3623" spans="4:6" s="463" customFormat="1" hidden="1" x14ac:dyDescent="0.45">
      <c r="D3623" s="464"/>
      <c r="E3623" s="464"/>
      <c r="F3623" s="465"/>
    </row>
    <row r="3624" spans="4:6" s="463" customFormat="1" hidden="1" x14ac:dyDescent="0.45">
      <c r="D3624" s="464"/>
      <c r="E3624" s="464"/>
      <c r="F3624" s="465"/>
    </row>
    <row r="3625" spans="4:6" s="463" customFormat="1" hidden="1" x14ac:dyDescent="0.45">
      <c r="D3625" s="464"/>
      <c r="E3625" s="464"/>
      <c r="F3625" s="465"/>
    </row>
    <row r="3626" spans="4:6" s="463" customFormat="1" hidden="1" x14ac:dyDescent="0.45">
      <c r="D3626" s="464"/>
      <c r="E3626" s="464"/>
      <c r="F3626" s="465"/>
    </row>
    <row r="3627" spans="4:6" s="463" customFormat="1" hidden="1" x14ac:dyDescent="0.45">
      <c r="D3627" s="464"/>
      <c r="E3627" s="464"/>
      <c r="F3627" s="465"/>
    </row>
    <row r="3628" spans="4:6" s="463" customFormat="1" hidden="1" x14ac:dyDescent="0.45">
      <c r="D3628" s="464"/>
      <c r="E3628" s="464"/>
      <c r="F3628" s="465"/>
    </row>
    <row r="3629" spans="4:6" s="463" customFormat="1" hidden="1" x14ac:dyDescent="0.45">
      <c r="D3629" s="464"/>
      <c r="E3629" s="464"/>
      <c r="F3629" s="465"/>
    </row>
    <row r="3630" spans="4:6" s="463" customFormat="1" hidden="1" x14ac:dyDescent="0.45">
      <c r="D3630" s="464"/>
      <c r="E3630" s="464"/>
      <c r="F3630" s="465"/>
    </row>
    <row r="3631" spans="4:6" s="463" customFormat="1" hidden="1" x14ac:dyDescent="0.45">
      <c r="D3631" s="464"/>
      <c r="E3631" s="464"/>
      <c r="F3631" s="465"/>
    </row>
    <row r="3632" spans="4:6" s="463" customFormat="1" hidden="1" x14ac:dyDescent="0.45">
      <c r="D3632" s="464"/>
      <c r="E3632" s="464"/>
      <c r="F3632" s="465"/>
    </row>
    <row r="3633" spans="4:6" s="463" customFormat="1" hidden="1" x14ac:dyDescent="0.45">
      <c r="D3633" s="464"/>
      <c r="E3633" s="464"/>
      <c r="F3633" s="465"/>
    </row>
    <row r="3634" spans="4:6" s="463" customFormat="1" hidden="1" x14ac:dyDescent="0.45">
      <c r="D3634" s="464"/>
      <c r="E3634" s="464"/>
      <c r="F3634" s="465"/>
    </row>
    <row r="3635" spans="4:6" s="463" customFormat="1" hidden="1" x14ac:dyDescent="0.45">
      <c r="D3635" s="464"/>
      <c r="E3635" s="464"/>
      <c r="F3635" s="465"/>
    </row>
    <row r="3636" spans="4:6" s="463" customFormat="1" hidden="1" x14ac:dyDescent="0.45">
      <c r="D3636" s="464"/>
      <c r="E3636" s="464"/>
      <c r="F3636" s="465"/>
    </row>
    <row r="3637" spans="4:6" s="463" customFormat="1" hidden="1" x14ac:dyDescent="0.45">
      <c r="D3637" s="464"/>
      <c r="E3637" s="464"/>
      <c r="F3637" s="465"/>
    </row>
    <row r="3638" spans="4:6" s="463" customFormat="1" hidden="1" x14ac:dyDescent="0.45">
      <c r="D3638" s="464"/>
      <c r="E3638" s="464"/>
      <c r="F3638" s="465"/>
    </row>
    <row r="3639" spans="4:6" s="463" customFormat="1" hidden="1" x14ac:dyDescent="0.45">
      <c r="D3639" s="464"/>
      <c r="E3639" s="464"/>
      <c r="F3639" s="465"/>
    </row>
    <row r="3640" spans="4:6" s="463" customFormat="1" hidden="1" x14ac:dyDescent="0.45">
      <c r="D3640" s="464"/>
      <c r="E3640" s="464"/>
      <c r="F3640" s="465"/>
    </row>
    <row r="3641" spans="4:6" s="463" customFormat="1" hidden="1" x14ac:dyDescent="0.45">
      <c r="D3641" s="464"/>
      <c r="E3641" s="464"/>
      <c r="F3641" s="465"/>
    </row>
    <row r="3642" spans="4:6" s="463" customFormat="1" hidden="1" x14ac:dyDescent="0.45">
      <c r="D3642" s="464"/>
      <c r="E3642" s="464"/>
      <c r="F3642" s="465"/>
    </row>
    <row r="3643" spans="4:6" s="463" customFormat="1" hidden="1" x14ac:dyDescent="0.45">
      <c r="D3643" s="464"/>
      <c r="E3643" s="464"/>
      <c r="F3643" s="465"/>
    </row>
    <row r="3644" spans="4:6" s="463" customFormat="1" hidden="1" x14ac:dyDescent="0.45">
      <c r="D3644" s="464"/>
      <c r="E3644" s="464"/>
      <c r="F3644" s="465"/>
    </row>
    <row r="3645" spans="4:6" s="463" customFormat="1" hidden="1" x14ac:dyDescent="0.45">
      <c r="D3645" s="464"/>
      <c r="E3645" s="464"/>
      <c r="F3645" s="465"/>
    </row>
    <row r="3646" spans="4:6" s="463" customFormat="1" hidden="1" x14ac:dyDescent="0.45">
      <c r="D3646" s="464"/>
      <c r="E3646" s="464"/>
      <c r="F3646" s="465"/>
    </row>
    <row r="3647" spans="4:6" s="463" customFormat="1" hidden="1" x14ac:dyDescent="0.45">
      <c r="D3647" s="464"/>
      <c r="E3647" s="464"/>
      <c r="F3647" s="465"/>
    </row>
    <row r="3648" spans="4:6" s="463" customFormat="1" hidden="1" x14ac:dyDescent="0.45">
      <c r="D3648" s="464"/>
      <c r="E3648" s="464"/>
      <c r="F3648" s="465"/>
    </row>
    <row r="3649" spans="4:6" s="463" customFormat="1" hidden="1" x14ac:dyDescent="0.45">
      <c r="D3649" s="464"/>
      <c r="E3649" s="464"/>
      <c r="F3649" s="465"/>
    </row>
    <row r="3650" spans="4:6" s="463" customFormat="1" hidden="1" x14ac:dyDescent="0.45">
      <c r="D3650" s="464"/>
      <c r="E3650" s="464"/>
      <c r="F3650" s="465"/>
    </row>
    <row r="3651" spans="4:6" s="463" customFormat="1" hidden="1" x14ac:dyDescent="0.45">
      <c r="D3651" s="464"/>
      <c r="E3651" s="464"/>
      <c r="F3651" s="465"/>
    </row>
    <row r="3652" spans="4:6" s="463" customFormat="1" hidden="1" x14ac:dyDescent="0.45">
      <c r="D3652" s="464"/>
      <c r="E3652" s="464"/>
      <c r="F3652" s="465"/>
    </row>
    <row r="3653" spans="4:6" s="463" customFormat="1" hidden="1" x14ac:dyDescent="0.45">
      <c r="D3653" s="464"/>
      <c r="E3653" s="464"/>
      <c r="F3653" s="465"/>
    </row>
    <row r="3654" spans="4:6" s="463" customFormat="1" hidden="1" x14ac:dyDescent="0.45">
      <c r="D3654" s="464"/>
      <c r="E3654" s="464"/>
      <c r="F3654" s="465"/>
    </row>
    <row r="3655" spans="4:6" s="463" customFormat="1" hidden="1" x14ac:dyDescent="0.45">
      <c r="D3655" s="464"/>
      <c r="E3655" s="464"/>
      <c r="F3655" s="465"/>
    </row>
    <row r="3656" spans="4:6" s="463" customFormat="1" hidden="1" x14ac:dyDescent="0.45">
      <c r="D3656" s="464"/>
      <c r="E3656" s="464"/>
      <c r="F3656" s="465"/>
    </row>
    <row r="3657" spans="4:6" s="463" customFormat="1" hidden="1" x14ac:dyDescent="0.45">
      <c r="D3657" s="464"/>
      <c r="E3657" s="464"/>
      <c r="F3657" s="465"/>
    </row>
    <row r="3658" spans="4:6" s="463" customFormat="1" hidden="1" x14ac:dyDescent="0.45">
      <c r="D3658" s="464"/>
      <c r="E3658" s="464"/>
      <c r="F3658" s="465"/>
    </row>
    <row r="3659" spans="4:6" s="463" customFormat="1" hidden="1" x14ac:dyDescent="0.45">
      <c r="D3659" s="464"/>
      <c r="E3659" s="464"/>
      <c r="F3659" s="465"/>
    </row>
    <row r="3660" spans="4:6" s="463" customFormat="1" hidden="1" x14ac:dyDescent="0.45">
      <c r="D3660" s="464"/>
      <c r="E3660" s="464"/>
      <c r="F3660" s="465"/>
    </row>
    <row r="3661" spans="4:6" s="463" customFormat="1" hidden="1" x14ac:dyDescent="0.45">
      <c r="D3661" s="464"/>
      <c r="E3661" s="464"/>
      <c r="F3661" s="465"/>
    </row>
    <row r="3662" spans="4:6" s="463" customFormat="1" hidden="1" x14ac:dyDescent="0.45">
      <c r="D3662" s="464"/>
      <c r="E3662" s="464"/>
      <c r="F3662" s="465"/>
    </row>
    <row r="3663" spans="4:6" s="463" customFormat="1" hidden="1" x14ac:dyDescent="0.45">
      <c r="D3663" s="464"/>
      <c r="E3663" s="464"/>
      <c r="F3663" s="465"/>
    </row>
    <row r="3664" spans="4:6" s="463" customFormat="1" hidden="1" x14ac:dyDescent="0.45">
      <c r="D3664" s="464"/>
      <c r="E3664" s="464"/>
      <c r="F3664" s="465"/>
    </row>
    <row r="3665" spans="4:6" s="463" customFormat="1" hidden="1" x14ac:dyDescent="0.45">
      <c r="D3665" s="464"/>
      <c r="E3665" s="464"/>
      <c r="F3665" s="465"/>
    </row>
    <row r="3666" spans="4:6" s="463" customFormat="1" hidden="1" x14ac:dyDescent="0.45">
      <c r="D3666" s="464"/>
      <c r="E3666" s="464"/>
      <c r="F3666" s="465"/>
    </row>
    <row r="3667" spans="4:6" s="463" customFormat="1" hidden="1" x14ac:dyDescent="0.45">
      <c r="D3667" s="464"/>
      <c r="E3667" s="464"/>
      <c r="F3667" s="465"/>
    </row>
    <row r="3668" spans="4:6" s="463" customFormat="1" hidden="1" x14ac:dyDescent="0.45">
      <c r="D3668" s="464"/>
      <c r="E3668" s="464"/>
      <c r="F3668" s="465"/>
    </row>
    <row r="3669" spans="4:6" s="463" customFormat="1" hidden="1" x14ac:dyDescent="0.45">
      <c r="D3669" s="464"/>
      <c r="E3669" s="464"/>
      <c r="F3669" s="465"/>
    </row>
    <row r="3670" spans="4:6" s="463" customFormat="1" hidden="1" x14ac:dyDescent="0.45">
      <c r="D3670" s="464"/>
      <c r="E3670" s="464"/>
      <c r="F3670" s="465"/>
    </row>
    <row r="3671" spans="4:6" s="463" customFormat="1" hidden="1" x14ac:dyDescent="0.45">
      <c r="D3671" s="464"/>
      <c r="E3671" s="464"/>
      <c r="F3671" s="465"/>
    </row>
    <row r="3672" spans="4:6" s="463" customFormat="1" hidden="1" x14ac:dyDescent="0.45">
      <c r="D3672" s="464"/>
      <c r="E3672" s="464"/>
      <c r="F3672" s="465"/>
    </row>
    <row r="3673" spans="4:6" s="463" customFormat="1" hidden="1" x14ac:dyDescent="0.45">
      <c r="D3673" s="464"/>
      <c r="E3673" s="464"/>
      <c r="F3673" s="465"/>
    </row>
    <row r="3674" spans="4:6" s="463" customFormat="1" hidden="1" x14ac:dyDescent="0.45">
      <c r="D3674" s="464"/>
      <c r="E3674" s="464"/>
      <c r="F3674" s="465"/>
    </row>
    <row r="3675" spans="4:6" s="463" customFormat="1" hidden="1" x14ac:dyDescent="0.45">
      <c r="D3675" s="464"/>
      <c r="E3675" s="464"/>
      <c r="F3675" s="465"/>
    </row>
    <row r="3676" spans="4:6" s="463" customFormat="1" hidden="1" x14ac:dyDescent="0.45">
      <c r="D3676" s="464"/>
      <c r="E3676" s="464"/>
      <c r="F3676" s="465"/>
    </row>
    <row r="3677" spans="4:6" s="463" customFormat="1" hidden="1" x14ac:dyDescent="0.45">
      <c r="D3677" s="464"/>
      <c r="E3677" s="464"/>
      <c r="F3677" s="465"/>
    </row>
    <row r="3678" spans="4:6" s="463" customFormat="1" hidden="1" x14ac:dyDescent="0.45">
      <c r="D3678" s="464"/>
      <c r="E3678" s="464"/>
      <c r="F3678" s="465"/>
    </row>
    <row r="3679" spans="4:6" s="463" customFormat="1" hidden="1" x14ac:dyDescent="0.45">
      <c r="D3679" s="464"/>
      <c r="E3679" s="464"/>
      <c r="F3679" s="465"/>
    </row>
    <row r="3680" spans="4:6" s="463" customFormat="1" hidden="1" x14ac:dyDescent="0.45">
      <c r="D3680" s="464"/>
      <c r="E3680" s="464"/>
      <c r="F3680" s="465"/>
    </row>
    <row r="3681" spans="4:6" s="463" customFormat="1" hidden="1" x14ac:dyDescent="0.45">
      <c r="D3681" s="464"/>
      <c r="E3681" s="464"/>
      <c r="F3681" s="465"/>
    </row>
    <row r="3682" spans="4:6" s="463" customFormat="1" hidden="1" x14ac:dyDescent="0.45">
      <c r="D3682" s="464"/>
      <c r="E3682" s="464"/>
      <c r="F3682" s="465"/>
    </row>
    <row r="3683" spans="4:6" s="463" customFormat="1" hidden="1" x14ac:dyDescent="0.45">
      <c r="D3683" s="464"/>
      <c r="E3683" s="464"/>
      <c r="F3683" s="465"/>
    </row>
    <row r="3684" spans="4:6" s="463" customFormat="1" hidden="1" x14ac:dyDescent="0.45">
      <c r="D3684" s="464"/>
      <c r="E3684" s="464"/>
      <c r="F3684" s="465"/>
    </row>
    <row r="3685" spans="4:6" s="463" customFormat="1" hidden="1" x14ac:dyDescent="0.45">
      <c r="D3685" s="464"/>
      <c r="E3685" s="464"/>
      <c r="F3685" s="465"/>
    </row>
    <row r="3686" spans="4:6" s="463" customFormat="1" hidden="1" x14ac:dyDescent="0.45">
      <c r="D3686" s="464"/>
      <c r="E3686" s="464"/>
      <c r="F3686" s="465"/>
    </row>
    <row r="3687" spans="4:6" s="463" customFormat="1" hidden="1" x14ac:dyDescent="0.45">
      <c r="D3687" s="464"/>
      <c r="E3687" s="464"/>
      <c r="F3687" s="465"/>
    </row>
    <row r="3688" spans="4:6" s="463" customFormat="1" hidden="1" x14ac:dyDescent="0.45">
      <c r="D3688" s="464"/>
      <c r="E3688" s="464"/>
      <c r="F3688" s="465"/>
    </row>
    <row r="3689" spans="4:6" s="463" customFormat="1" hidden="1" x14ac:dyDescent="0.45">
      <c r="D3689" s="464"/>
      <c r="E3689" s="464"/>
      <c r="F3689" s="465"/>
    </row>
    <row r="3690" spans="4:6" s="463" customFormat="1" hidden="1" x14ac:dyDescent="0.45">
      <c r="D3690" s="464"/>
      <c r="E3690" s="464"/>
      <c r="F3690" s="465"/>
    </row>
    <row r="3691" spans="4:6" s="463" customFormat="1" hidden="1" x14ac:dyDescent="0.45">
      <c r="D3691" s="464"/>
      <c r="E3691" s="464"/>
      <c r="F3691" s="465"/>
    </row>
    <row r="3692" spans="4:6" s="463" customFormat="1" hidden="1" x14ac:dyDescent="0.45">
      <c r="D3692" s="464"/>
      <c r="E3692" s="464"/>
      <c r="F3692" s="465"/>
    </row>
    <row r="3693" spans="4:6" s="463" customFormat="1" hidden="1" x14ac:dyDescent="0.45">
      <c r="D3693" s="464"/>
      <c r="E3693" s="464"/>
      <c r="F3693" s="465"/>
    </row>
    <row r="3694" spans="4:6" s="463" customFormat="1" hidden="1" x14ac:dyDescent="0.45">
      <c r="D3694" s="464"/>
      <c r="E3694" s="464"/>
      <c r="F3694" s="465"/>
    </row>
    <row r="3695" spans="4:6" s="463" customFormat="1" hidden="1" x14ac:dyDescent="0.45">
      <c r="D3695" s="464"/>
      <c r="E3695" s="464"/>
      <c r="F3695" s="465"/>
    </row>
    <row r="3696" spans="4:6" s="463" customFormat="1" hidden="1" x14ac:dyDescent="0.45">
      <c r="D3696" s="464"/>
      <c r="E3696" s="464"/>
      <c r="F3696" s="465"/>
    </row>
    <row r="3697" spans="4:6" s="463" customFormat="1" hidden="1" x14ac:dyDescent="0.45">
      <c r="D3697" s="464"/>
      <c r="E3697" s="464"/>
      <c r="F3697" s="465"/>
    </row>
    <row r="3698" spans="4:6" s="463" customFormat="1" hidden="1" x14ac:dyDescent="0.45">
      <c r="D3698" s="464"/>
      <c r="E3698" s="464"/>
      <c r="F3698" s="465"/>
    </row>
    <row r="3699" spans="4:6" s="463" customFormat="1" hidden="1" x14ac:dyDescent="0.45">
      <c r="D3699" s="464"/>
      <c r="E3699" s="464"/>
      <c r="F3699" s="465"/>
    </row>
    <row r="3700" spans="4:6" s="463" customFormat="1" hidden="1" x14ac:dyDescent="0.45">
      <c r="D3700" s="464"/>
      <c r="E3700" s="464"/>
      <c r="F3700" s="465"/>
    </row>
    <row r="3701" spans="4:6" s="463" customFormat="1" hidden="1" x14ac:dyDescent="0.45">
      <c r="D3701" s="464"/>
      <c r="E3701" s="464"/>
      <c r="F3701" s="465"/>
    </row>
    <row r="3702" spans="4:6" s="463" customFormat="1" hidden="1" x14ac:dyDescent="0.45">
      <c r="D3702" s="464"/>
      <c r="E3702" s="464"/>
      <c r="F3702" s="465"/>
    </row>
    <row r="3703" spans="4:6" s="463" customFormat="1" hidden="1" x14ac:dyDescent="0.45">
      <c r="D3703" s="464"/>
      <c r="E3703" s="464"/>
      <c r="F3703" s="465"/>
    </row>
    <row r="3704" spans="4:6" s="463" customFormat="1" hidden="1" x14ac:dyDescent="0.45">
      <c r="D3704" s="464"/>
      <c r="E3704" s="464"/>
      <c r="F3704" s="465"/>
    </row>
    <row r="3705" spans="4:6" s="463" customFormat="1" hidden="1" x14ac:dyDescent="0.45">
      <c r="D3705" s="464"/>
      <c r="E3705" s="464"/>
      <c r="F3705" s="465"/>
    </row>
    <row r="3706" spans="4:6" s="463" customFormat="1" hidden="1" x14ac:dyDescent="0.45">
      <c r="D3706" s="464"/>
      <c r="E3706" s="464"/>
      <c r="F3706" s="465"/>
    </row>
    <row r="3707" spans="4:6" s="463" customFormat="1" hidden="1" x14ac:dyDescent="0.45">
      <c r="D3707" s="464"/>
      <c r="E3707" s="464"/>
      <c r="F3707" s="465"/>
    </row>
    <row r="3708" spans="4:6" s="463" customFormat="1" hidden="1" x14ac:dyDescent="0.45">
      <c r="D3708" s="464"/>
      <c r="E3708" s="464"/>
      <c r="F3708" s="465"/>
    </row>
    <row r="3709" spans="4:6" s="463" customFormat="1" hidden="1" x14ac:dyDescent="0.45">
      <c r="D3709" s="464"/>
      <c r="E3709" s="464"/>
      <c r="F3709" s="465"/>
    </row>
    <row r="3710" spans="4:6" s="463" customFormat="1" hidden="1" x14ac:dyDescent="0.45">
      <c r="D3710" s="464"/>
      <c r="E3710" s="464"/>
      <c r="F3710" s="465"/>
    </row>
    <row r="3711" spans="4:6" s="463" customFormat="1" hidden="1" x14ac:dyDescent="0.45">
      <c r="D3711" s="464"/>
      <c r="E3711" s="464"/>
      <c r="F3711" s="465"/>
    </row>
    <row r="3712" spans="4:6" s="463" customFormat="1" hidden="1" x14ac:dyDescent="0.45">
      <c r="D3712" s="464"/>
      <c r="E3712" s="464"/>
      <c r="F3712" s="465"/>
    </row>
    <row r="3713" spans="4:6" s="463" customFormat="1" hidden="1" x14ac:dyDescent="0.45">
      <c r="D3713" s="464"/>
      <c r="E3713" s="464"/>
      <c r="F3713" s="465"/>
    </row>
    <row r="3714" spans="4:6" s="463" customFormat="1" hidden="1" x14ac:dyDescent="0.45">
      <c r="D3714" s="464"/>
      <c r="E3714" s="464"/>
      <c r="F3714" s="465"/>
    </row>
    <row r="3715" spans="4:6" s="463" customFormat="1" hidden="1" x14ac:dyDescent="0.45">
      <c r="D3715" s="464"/>
      <c r="E3715" s="464"/>
      <c r="F3715" s="465"/>
    </row>
    <row r="3716" spans="4:6" s="463" customFormat="1" hidden="1" x14ac:dyDescent="0.45">
      <c r="D3716" s="464"/>
      <c r="E3716" s="464"/>
      <c r="F3716" s="465"/>
    </row>
    <row r="3717" spans="4:6" s="463" customFormat="1" hidden="1" x14ac:dyDescent="0.45">
      <c r="D3717" s="464"/>
      <c r="E3717" s="464"/>
      <c r="F3717" s="465"/>
    </row>
    <row r="3718" spans="4:6" s="463" customFormat="1" hidden="1" x14ac:dyDescent="0.45">
      <c r="D3718" s="464"/>
      <c r="E3718" s="464"/>
      <c r="F3718" s="465"/>
    </row>
    <row r="3719" spans="4:6" s="463" customFormat="1" hidden="1" x14ac:dyDescent="0.45">
      <c r="D3719" s="464"/>
      <c r="E3719" s="464"/>
      <c r="F3719" s="465"/>
    </row>
    <row r="3720" spans="4:6" s="463" customFormat="1" hidden="1" x14ac:dyDescent="0.45">
      <c r="D3720" s="464"/>
      <c r="E3720" s="464"/>
      <c r="F3720" s="465"/>
    </row>
    <row r="3721" spans="4:6" s="463" customFormat="1" hidden="1" x14ac:dyDescent="0.45">
      <c r="D3721" s="464"/>
      <c r="E3721" s="464"/>
      <c r="F3721" s="465"/>
    </row>
    <row r="3722" spans="4:6" s="463" customFormat="1" hidden="1" x14ac:dyDescent="0.45">
      <c r="D3722" s="464"/>
      <c r="E3722" s="464"/>
      <c r="F3722" s="465"/>
    </row>
    <row r="3723" spans="4:6" s="463" customFormat="1" hidden="1" x14ac:dyDescent="0.45">
      <c r="D3723" s="464"/>
      <c r="E3723" s="464"/>
      <c r="F3723" s="465"/>
    </row>
    <row r="3724" spans="4:6" s="463" customFormat="1" hidden="1" x14ac:dyDescent="0.45">
      <c r="D3724" s="464"/>
      <c r="E3724" s="464"/>
      <c r="F3724" s="465"/>
    </row>
    <row r="3725" spans="4:6" s="463" customFormat="1" hidden="1" x14ac:dyDescent="0.45">
      <c r="D3725" s="464"/>
      <c r="E3725" s="464"/>
      <c r="F3725" s="465"/>
    </row>
    <row r="3726" spans="4:6" s="463" customFormat="1" hidden="1" x14ac:dyDescent="0.45">
      <c r="D3726" s="464"/>
      <c r="E3726" s="464"/>
      <c r="F3726" s="465"/>
    </row>
    <row r="3727" spans="4:6" s="463" customFormat="1" hidden="1" x14ac:dyDescent="0.45">
      <c r="D3727" s="464"/>
      <c r="E3727" s="464"/>
      <c r="F3727" s="465"/>
    </row>
    <row r="3728" spans="4:6" s="463" customFormat="1" hidden="1" x14ac:dyDescent="0.45">
      <c r="D3728" s="464"/>
      <c r="E3728" s="464"/>
      <c r="F3728" s="465"/>
    </row>
    <row r="3729" spans="4:6" s="463" customFormat="1" hidden="1" x14ac:dyDescent="0.45">
      <c r="D3729" s="464"/>
      <c r="E3729" s="464"/>
      <c r="F3729" s="465"/>
    </row>
    <row r="3730" spans="4:6" s="463" customFormat="1" hidden="1" x14ac:dyDescent="0.45">
      <c r="D3730" s="464"/>
      <c r="E3730" s="464"/>
      <c r="F3730" s="465"/>
    </row>
    <row r="3731" spans="4:6" s="463" customFormat="1" hidden="1" x14ac:dyDescent="0.45">
      <c r="D3731" s="464"/>
      <c r="E3731" s="464"/>
      <c r="F3731" s="465"/>
    </row>
    <row r="3732" spans="4:6" s="463" customFormat="1" hidden="1" x14ac:dyDescent="0.45">
      <c r="D3732" s="464"/>
      <c r="E3732" s="464"/>
      <c r="F3732" s="465"/>
    </row>
    <row r="3733" spans="4:6" s="463" customFormat="1" hidden="1" x14ac:dyDescent="0.45">
      <c r="D3733" s="464"/>
      <c r="E3733" s="464"/>
      <c r="F3733" s="465"/>
    </row>
    <row r="3734" spans="4:6" s="463" customFormat="1" hidden="1" x14ac:dyDescent="0.45">
      <c r="D3734" s="464"/>
      <c r="E3734" s="464"/>
      <c r="F3734" s="465"/>
    </row>
    <row r="3735" spans="4:6" s="463" customFormat="1" hidden="1" x14ac:dyDescent="0.45">
      <c r="D3735" s="464"/>
      <c r="E3735" s="464"/>
      <c r="F3735" s="465"/>
    </row>
    <row r="3736" spans="4:6" s="463" customFormat="1" hidden="1" x14ac:dyDescent="0.45">
      <c r="D3736" s="464"/>
      <c r="E3736" s="464"/>
      <c r="F3736" s="465"/>
    </row>
    <row r="3737" spans="4:6" s="463" customFormat="1" hidden="1" x14ac:dyDescent="0.45">
      <c r="D3737" s="464"/>
      <c r="E3737" s="464"/>
      <c r="F3737" s="465"/>
    </row>
    <row r="3738" spans="4:6" s="463" customFormat="1" hidden="1" x14ac:dyDescent="0.45">
      <c r="D3738" s="464"/>
      <c r="E3738" s="464"/>
      <c r="F3738" s="465"/>
    </row>
    <row r="3739" spans="4:6" s="463" customFormat="1" hidden="1" x14ac:dyDescent="0.45">
      <c r="D3739" s="464"/>
      <c r="E3739" s="464"/>
      <c r="F3739" s="465"/>
    </row>
    <row r="3740" spans="4:6" s="463" customFormat="1" hidden="1" x14ac:dyDescent="0.45">
      <c r="D3740" s="464"/>
      <c r="E3740" s="464"/>
      <c r="F3740" s="465"/>
    </row>
    <row r="3741" spans="4:6" s="463" customFormat="1" hidden="1" x14ac:dyDescent="0.45">
      <c r="D3741" s="464"/>
      <c r="E3741" s="464"/>
      <c r="F3741" s="465"/>
    </row>
    <row r="3742" spans="4:6" s="463" customFormat="1" hidden="1" x14ac:dyDescent="0.45">
      <c r="D3742" s="464"/>
      <c r="E3742" s="464"/>
      <c r="F3742" s="465"/>
    </row>
    <row r="3743" spans="4:6" s="463" customFormat="1" hidden="1" x14ac:dyDescent="0.45">
      <c r="D3743" s="464"/>
      <c r="E3743" s="464"/>
      <c r="F3743" s="465"/>
    </row>
    <row r="3744" spans="4:6" s="463" customFormat="1" hidden="1" x14ac:dyDescent="0.45">
      <c r="D3744" s="464"/>
      <c r="E3744" s="464"/>
      <c r="F3744" s="465"/>
    </row>
    <row r="3745" spans="4:6" s="463" customFormat="1" hidden="1" x14ac:dyDescent="0.45">
      <c r="D3745" s="464"/>
      <c r="E3745" s="464"/>
      <c r="F3745" s="465"/>
    </row>
    <row r="3746" spans="4:6" s="463" customFormat="1" hidden="1" x14ac:dyDescent="0.45">
      <c r="D3746" s="464"/>
      <c r="E3746" s="464"/>
      <c r="F3746" s="465"/>
    </row>
    <row r="3747" spans="4:6" s="463" customFormat="1" hidden="1" x14ac:dyDescent="0.45">
      <c r="D3747" s="464"/>
      <c r="E3747" s="464"/>
      <c r="F3747" s="465"/>
    </row>
    <row r="3748" spans="4:6" s="463" customFormat="1" hidden="1" x14ac:dyDescent="0.45">
      <c r="D3748" s="464"/>
      <c r="E3748" s="464"/>
      <c r="F3748" s="465"/>
    </row>
    <row r="3749" spans="4:6" s="463" customFormat="1" hidden="1" x14ac:dyDescent="0.45">
      <c r="D3749" s="464"/>
      <c r="E3749" s="464"/>
      <c r="F3749" s="465"/>
    </row>
    <row r="3750" spans="4:6" s="463" customFormat="1" hidden="1" x14ac:dyDescent="0.45">
      <c r="D3750" s="464"/>
      <c r="E3750" s="464"/>
      <c r="F3750" s="465"/>
    </row>
    <row r="3751" spans="4:6" s="463" customFormat="1" hidden="1" x14ac:dyDescent="0.45">
      <c r="D3751" s="464"/>
      <c r="E3751" s="464"/>
      <c r="F3751" s="465"/>
    </row>
    <row r="3752" spans="4:6" s="463" customFormat="1" hidden="1" x14ac:dyDescent="0.45">
      <c r="D3752" s="464"/>
      <c r="E3752" s="464"/>
      <c r="F3752" s="465"/>
    </row>
    <row r="3753" spans="4:6" s="463" customFormat="1" hidden="1" x14ac:dyDescent="0.45">
      <c r="D3753" s="464"/>
      <c r="E3753" s="464"/>
      <c r="F3753" s="465"/>
    </row>
    <row r="3754" spans="4:6" s="463" customFormat="1" hidden="1" x14ac:dyDescent="0.45">
      <c r="D3754" s="464"/>
      <c r="E3754" s="464"/>
      <c r="F3754" s="465"/>
    </row>
    <row r="3755" spans="4:6" s="463" customFormat="1" hidden="1" x14ac:dyDescent="0.45">
      <c r="D3755" s="464"/>
      <c r="E3755" s="464"/>
      <c r="F3755" s="465"/>
    </row>
    <row r="3756" spans="4:6" s="463" customFormat="1" hidden="1" x14ac:dyDescent="0.45">
      <c r="D3756" s="464"/>
      <c r="E3756" s="464"/>
      <c r="F3756" s="465"/>
    </row>
    <row r="3757" spans="4:6" s="463" customFormat="1" hidden="1" x14ac:dyDescent="0.45">
      <c r="D3757" s="464"/>
      <c r="E3757" s="464"/>
      <c r="F3757" s="465"/>
    </row>
    <row r="3758" spans="4:6" s="463" customFormat="1" hidden="1" x14ac:dyDescent="0.45">
      <c r="D3758" s="464"/>
      <c r="E3758" s="464"/>
      <c r="F3758" s="465"/>
    </row>
    <row r="3759" spans="4:6" s="463" customFormat="1" hidden="1" x14ac:dyDescent="0.45">
      <c r="D3759" s="464"/>
      <c r="E3759" s="464"/>
      <c r="F3759" s="465"/>
    </row>
    <row r="3760" spans="4:6" s="463" customFormat="1" hidden="1" x14ac:dyDescent="0.45">
      <c r="D3760" s="464"/>
      <c r="E3760" s="464"/>
      <c r="F3760" s="465"/>
    </row>
    <row r="3761" spans="4:6" s="463" customFormat="1" hidden="1" x14ac:dyDescent="0.45">
      <c r="D3761" s="464"/>
      <c r="E3761" s="464"/>
      <c r="F3761" s="465"/>
    </row>
    <row r="3762" spans="4:6" s="463" customFormat="1" hidden="1" x14ac:dyDescent="0.45">
      <c r="D3762" s="464"/>
      <c r="E3762" s="464"/>
      <c r="F3762" s="465"/>
    </row>
    <row r="3763" spans="4:6" s="463" customFormat="1" hidden="1" x14ac:dyDescent="0.45">
      <c r="D3763" s="464"/>
      <c r="E3763" s="464"/>
      <c r="F3763" s="465"/>
    </row>
    <row r="3764" spans="4:6" s="463" customFormat="1" hidden="1" x14ac:dyDescent="0.45">
      <c r="D3764" s="464"/>
      <c r="E3764" s="464"/>
      <c r="F3764" s="465"/>
    </row>
    <row r="3765" spans="4:6" s="463" customFormat="1" hidden="1" x14ac:dyDescent="0.45">
      <c r="D3765" s="464"/>
      <c r="E3765" s="464"/>
      <c r="F3765" s="465"/>
    </row>
    <row r="3766" spans="4:6" s="463" customFormat="1" hidden="1" x14ac:dyDescent="0.45">
      <c r="D3766" s="464"/>
      <c r="E3766" s="464"/>
      <c r="F3766" s="465"/>
    </row>
    <row r="3767" spans="4:6" s="463" customFormat="1" hidden="1" x14ac:dyDescent="0.45">
      <c r="D3767" s="464"/>
      <c r="E3767" s="464"/>
      <c r="F3767" s="465"/>
    </row>
    <row r="3768" spans="4:6" s="463" customFormat="1" hidden="1" x14ac:dyDescent="0.45">
      <c r="D3768" s="464"/>
      <c r="E3768" s="464"/>
      <c r="F3768" s="465"/>
    </row>
    <row r="3769" spans="4:6" s="463" customFormat="1" hidden="1" x14ac:dyDescent="0.45">
      <c r="D3769" s="464"/>
      <c r="E3769" s="464"/>
      <c r="F3769" s="465"/>
    </row>
    <row r="3770" spans="4:6" s="463" customFormat="1" hidden="1" x14ac:dyDescent="0.45">
      <c r="D3770" s="464"/>
      <c r="E3770" s="464"/>
      <c r="F3770" s="465"/>
    </row>
    <row r="3771" spans="4:6" s="463" customFormat="1" hidden="1" x14ac:dyDescent="0.45">
      <c r="D3771" s="464"/>
      <c r="E3771" s="464"/>
      <c r="F3771" s="465"/>
    </row>
    <row r="3772" spans="4:6" s="463" customFormat="1" hidden="1" x14ac:dyDescent="0.45">
      <c r="D3772" s="464"/>
      <c r="E3772" s="464"/>
      <c r="F3772" s="465"/>
    </row>
    <row r="3773" spans="4:6" s="463" customFormat="1" hidden="1" x14ac:dyDescent="0.45">
      <c r="D3773" s="464"/>
      <c r="E3773" s="464"/>
      <c r="F3773" s="465"/>
    </row>
    <row r="3774" spans="4:6" s="463" customFormat="1" hidden="1" x14ac:dyDescent="0.45">
      <c r="D3774" s="464"/>
      <c r="E3774" s="464"/>
      <c r="F3774" s="465"/>
    </row>
    <row r="3775" spans="4:6" s="463" customFormat="1" hidden="1" x14ac:dyDescent="0.45">
      <c r="D3775" s="464"/>
      <c r="E3775" s="464"/>
      <c r="F3775" s="465"/>
    </row>
    <row r="3776" spans="4:6" s="463" customFormat="1" hidden="1" x14ac:dyDescent="0.45">
      <c r="D3776" s="464"/>
      <c r="E3776" s="464"/>
      <c r="F3776" s="465"/>
    </row>
    <row r="3777" spans="4:6" s="463" customFormat="1" hidden="1" x14ac:dyDescent="0.45">
      <c r="D3777" s="464"/>
      <c r="E3777" s="464"/>
      <c r="F3777" s="465"/>
    </row>
    <row r="3778" spans="4:6" s="463" customFormat="1" hidden="1" x14ac:dyDescent="0.45">
      <c r="D3778" s="464"/>
      <c r="E3778" s="464"/>
      <c r="F3778" s="465"/>
    </row>
    <row r="3779" spans="4:6" s="463" customFormat="1" hidden="1" x14ac:dyDescent="0.45">
      <c r="D3779" s="464"/>
      <c r="E3779" s="464"/>
      <c r="F3779" s="465"/>
    </row>
    <row r="3780" spans="4:6" s="463" customFormat="1" hidden="1" x14ac:dyDescent="0.45">
      <c r="D3780" s="464"/>
      <c r="E3780" s="464"/>
      <c r="F3780" s="465"/>
    </row>
    <row r="3781" spans="4:6" s="463" customFormat="1" hidden="1" x14ac:dyDescent="0.45">
      <c r="D3781" s="464"/>
      <c r="E3781" s="464"/>
      <c r="F3781" s="465"/>
    </row>
    <row r="3782" spans="4:6" s="463" customFormat="1" hidden="1" x14ac:dyDescent="0.45">
      <c r="D3782" s="464"/>
      <c r="E3782" s="464"/>
      <c r="F3782" s="465"/>
    </row>
    <row r="3783" spans="4:6" s="463" customFormat="1" hidden="1" x14ac:dyDescent="0.45">
      <c r="D3783" s="464"/>
      <c r="E3783" s="464"/>
      <c r="F3783" s="465"/>
    </row>
    <row r="3784" spans="4:6" s="463" customFormat="1" hidden="1" x14ac:dyDescent="0.45">
      <c r="D3784" s="464"/>
      <c r="E3784" s="464"/>
      <c r="F3784" s="465"/>
    </row>
    <row r="3785" spans="4:6" s="463" customFormat="1" hidden="1" x14ac:dyDescent="0.45">
      <c r="D3785" s="464"/>
      <c r="E3785" s="464"/>
      <c r="F3785" s="465"/>
    </row>
    <row r="3786" spans="4:6" s="463" customFormat="1" hidden="1" x14ac:dyDescent="0.45">
      <c r="D3786" s="464"/>
      <c r="E3786" s="464"/>
      <c r="F3786" s="465"/>
    </row>
    <row r="3787" spans="4:6" s="463" customFormat="1" hidden="1" x14ac:dyDescent="0.45">
      <c r="D3787" s="464"/>
      <c r="E3787" s="464"/>
      <c r="F3787" s="465"/>
    </row>
    <row r="3788" spans="4:6" s="463" customFormat="1" hidden="1" x14ac:dyDescent="0.45">
      <c r="D3788" s="464"/>
      <c r="E3788" s="464"/>
      <c r="F3788" s="465"/>
    </row>
    <row r="3789" spans="4:6" s="463" customFormat="1" hidden="1" x14ac:dyDescent="0.45">
      <c r="D3789" s="464"/>
      <c r="E3789" s="464"/>
      <c r="F3789" s="465"/>
    </row>
    <row r="3790" spans="4:6" s="463" customFormat="1" hidden="1" x14ac:dyDescent="0.45">
      <c r="D3790" s="464"/>
      <c r="E3790" s="464"/>
      <c r="F3790" s="465"/>
    </row>
    <row r="3791" spans="4:6" s="463" customFormat="1" hidden="1" x14ac:dyDescent="0.45">
      <c r="D3791" s="464"/>
      <c r="E3791" s="464"/>
      <c r="F3791" s="465"/>
    </row>
    <row r="3792" spans="4:6" s="463" customFormat="1" hidden="1" x14ac:dyDescent="0.45">
      <c r="D3792" s="464"/>
      <c r="E3792" s="464"/>
      <c r="F3792" s="465"/>
    </row>
    <row r="3793" spans="4:6" s="463" customFormat="1" hidden="1" x14ac:dyDescent="0.45">
      <c r="D3793" s="464"/>
      <c r="E3793" s="464"/>
      <c r="F3793" s="465"/>
    </row>
    <row r="3794" spans="4:6" s="463" customFormat="1" hidden="1" x14ac:dyDescent="0.45">
      <c r="D3794" s="464"/>
      <c r="E3794" s="464"/>
      <c r="F3794" s="465"/>
    </row>
    <row r="3795" spans="4:6" s="463" customFormat="1" hidden="1" x14ac:dyDescent="0.45">
      <c r="D3795" s="464"/>
      <c r="E3795" s="464"/>
      <c r="F3795" s="465"/>
    </row>
    <row r="3796" spans="4:6" s="463" customFormat="1" hidden="1" x14ac:dyDescent="0.45">
      <c r="D3796" s="464"/>
      <c r="E3796" s="464"/>
      <c r="F3796" s="465"/>
    </row>
    <row r="3797" spans="4:6" s="463" customFormat="1" hidden="1" x14ac:dyDescent="0.45">
      <c r="D3797" s="464"/>
      <c r="E3797" s="464"/>
      <c r="F3797" s="465"/>
    </row>
    <row r="3798" spans="4:6" s="463" customFormat="1" hidden="1" x14ac:dyDescent="0.45">
      <c r="D3798" s="464"/>
      <c r="E3798" s="464"/>
      <c r="F3798" s="465"/>
    </row>
    <row r="3799" spans="4:6" s="463" customFormat="1" hidden="1" x14ac:dyDescent="0.45">
      <c r="D3799" s="464"/>
      <c r="E3799" s="464"/>
      <c r="F3799" s="465"/>
    </row>
    <row r="3800" spans="4:6" s="463" customFormat="1" hidden="1" x14ac:dyDescent="0.45">
      <c r="D3800" s="464"/>
      <c r="E3800" s="464"/>
      <c r="F3800" s="465"/>
    </row>
    <row r="3801" spans="4:6" s="463" customFormat="1" hidden="1" x14ac:dyDescent="0.45">
      <c r="D3801" s="464"/>
      <c r="E3801" s="464"/>
      <c r="F3801" s="465"/>
    </row>
    <row r="3802" spans="4:6" s="463" customFormat="1" hidden="1" x14ac:dyDescent="0.45">
      <c r="D3802" s="464"/>
      <c r="E3802" s="464"/>
      <c r="F3802" s="465"/>
    </row>
    <row r="3803" spans="4:6" s="463" customFormat="1" hidden="1" x14ac:dyDescent="0.45">
      <c r="D3803" s="464"/>
      <c r="E3803" s="464"/>
      <c r="F3803" s="465"/>
    </row>
    <row r="3804" spans="4:6" s="463" customFormat="1" hidden="1" x14ac:dyDescent="0.45">
      <c r="D3804" s="464"/>
      <c r="E3804" s="464"/>
      <c r="F3804" s="465"/>
    </row>
    <row r="3805" spans="4:6" s="463" customFormat="1" hidden="1" x14ac:dyDescent="0.45">
      <c r="D3805" s="464"/>
      <c r="E3805" s="464"/>
      <c r="F3805" s="465"/>
    </row>
    <row r="3806" spans="4:6" s="463" customFormat="1" hidden="1" x14ac:dyDescent="0.45">
      <c r="D3806" s="464"/>
      <c r="E3806" s="464"/>
      <c r="F3806" s="465"/>
    </row>
    <row r="3807" spans="4:6" s="463" customFormat="1" hidden="1" x14ac:dyDescent="0.45">
      <c r="D3807" s="464"/>
      <c r="E3807" s="464"/>
      <c r="F3807" s="465"/>
    </row>
    <row r="3808" spans="4:6" s="463" customFormat="1" hidden="1" x14ac:dyDescent="0.45">
      <c r="D3808" s="464"/>
      <c r="E3808" s="464"/>
      <c r="F3808" s="465"/>
    </row>
    <row r="3809" spans="4:6" s="463" customFormat="1" hidden="1" x14ac:dyDescent="0.45">
      <c r="D3809" s="464"/>
      <c r="E3809" s="464"/>
      <c r="F3809" s="465"/>
    </row>
    <row r="3810" spans="4:6" s="463" customFormat="1" hidden="1" x14ac:dyDescent="0.45">
      <c r="D3810" s="464"/>
      <c r="E3810" s="464"/>
      <c r="F3810" s="465"/>
    </row>
    <row r="3811" spans="4:6" s="463" customFormat="1" hidden="1" x14ac:dyDescent="0.45">
      <c r="D3811" s="464"/>
      <c r="E3811" s="464"/>
      <c r="F3811" s="465"/>
    </row>
    <row r="3812" spans="4:6" s="463" customFormat="1" hidden="1" x14ac:dyDescent="0.45">
      <c r="D3812" s="464"/>
      <c r="E3812" s="464"/>
      <c r="F3812" s="465"/>
    </row>
    <row r="3813" spans="4:6" s="463" customFormat="1" hidden="1" x14ac:dyDescent="0.45">
      <c r="D3813" s="464"/>
      <c r="E3813" s="464"/>
      <c r="F3813" s="465"/>
    </row>
    <row r="3814" spans="4:6" s="463" customFormat="1" hidden="1" x14ac:dyDescent="0.45">
      <c r="D3814" s="464"/>
      <c r="E3814" s="464"/>
      <c r="F3814" s="465"/>
    </row>
    <row r="3815" spans="4:6" s="463" customFormat="1" hidden="1" x14ac:dyDescent="0.45">
      <c r="D3815" s="464"/>
      <c r="E3815" s="464"/>
      <c r="F3815" s="465"/>
    </row>
    <row r="3816" spans="4:6" s="463" customFormat="1" hidden="1" x14ac:dyDescent="0.45">
      <c r="D3816" s="464"/>
      <c r="E3816" s="464"/>
      <c r="F3816" s="465"/>
    </row>
    <row r="3817" spans="4:6" s="463" customFormat="1" hidden="1" x14ac:dyDescent="0.45">
      <c r="D3817" s="464"/>
      <c r="E3817" s="464"/>
      <c r="F3817" s="465"/>
    </row>
    <row r="3818" spans="4:6" s="463" customFormat="1" hidden="1" x14ac:dyDescent="0.45">
      <c r="D3818" s="464"/>
      <c r="E3818" s="464"/>
      <c r="F3818" s="465"/>
    </row>
    <row r="3819" spans="4:6" s="463" customFormat="1" hidden="1" x14ac:dyDescent="0.45">
      <c r="D3819" s="464"/>
      <c r="E3819" s="464"/>
      <c r="F3819" s="465"/>
    </row>
    <row r="3820" spans="4:6" s="463" customFormat="1" hidden="1" x14ac:dyDescent="0.45">
      <c r="D3820" s="464"/>
      <c r="E3820" s="464"/>
      <c r="F3820" s="465"/>
    </row>
    <row r="3821" spans="4:6" s="463" customFormat="1" hidden="1" x14ac:dyDescent="0.45">
      <c r="D3821" s="464"/>
      <c r="E3821" s="464"/>
      <c r="F3821" s="465"/>
    </row>
    <row r="3822" spans="4:6" s="463" customFormat="1" hidden="1" x14ac:dyDescent="0.45">
      <c r="D3822" s="464"/>
      <c r="E3822" s="464"/>
      <c r="F3822" s="465"/>
    </row>
    <row r="3823" spans="4:6" s="463" customFormat="1" hidden="1" x14ac:dyDescent="0.45">
      <c r="D3823" s="464"/>
      <c r="E3823" s="464"/>
      <c r="F3823" s="465"/>
    </row>
    <row r="3824" spans="4:6" s="463" customFormat="1" hidden="1" x14ac:dyDescent="0.45">
      <c r="D3824" s="464"/>
      <c r="E3824" s="464"/>
      <c r="F3824" s="465"/>
    </row>
    <row r="3825" spans="4:6" s="463" customFormat="1" hidden="1" x14ac:dyDescent="0.45">
      <c r="D3825" s="464"/>
      <c r="E3825" s="464"/>
      <c r="F3825" s="465"/>
    </row>
    <row r="3826" spans="4:6" s="463" customFormat="1" hidden="1" x14ac:dyDescent="0.45">
      <c r="D3826" s="464"/>
      <c r="E3826" s="464"/>
      <c r="F3826" s="465"/>
    </row>
    <row r="3827" spans="4:6" s="463" customFormat="1" hidden="1" x14ac:dyDescent="0.45">
      <c r="D3827" s="464"/>
      <c r="E3827" s="464"/>
      <c r="F3827" s="465"/>
    </row>
    <row r="3828" spans="4:6" s="463" customFormat="1" hidden="1" x14ac:dyDescent="0.45">
      <c r="D3828" s="464"/>
      <c r="E3828" s="464"/>
      <c r="F3828" s="465"/>
    </row>
    <row r="3829" spans="4:6" s="463" customFormat="1" hidden="1" x14ac:dyDescent="0.45">
      <c r="D3829" s="464"/>
      <c r="E3829" s="464"/>
      <c r="F3829" s="465"/>
    </row>
    <row r="3830" spans="4:6" s="463" customFormat="1" hidden="1" x14ac:dyDescent="0.45">
      <c r="D3830" s="464"/>
      <c r="E3830" s="464"/>
      <c r="F3830" s="465"/>
    </row>
    <row r="3831" spans="4:6" s="463" customFormat="1" hidden="1" x14ac:dyDescent="0.45">
      <c r="D3831" s="464"/>
      <c r="E3831" s="464"/>
      <c r="F3831" s="465"/>
    </row>
    <row r="3832" spans="4:6" s="463" customFormat="1" hidden="1" x14ac:dyDescent="0.45">
      <c r="D3832" s="464"/>
      <c r="E3832" s="464"/>
      <c r="F3832" s="465"/>
    </row>
    <row r="3833" spans="4:6" s="463" customFormat="1" hidden="1" x14ac:dyDescent="0.45">
      <c r="D3833" s="464"/>
      <c r="E3833" s="464"/>
      <c r="F3833" s="465"/>
    </row>
    <row r="3834" spans="4:6" s="463" customFormat="1" hidden="1" x14ac:dyDescent="0.45">
      <c r="D3834" s="464"/>
      <c r="E3834" s="464"/>
      <c r="F3834" s="465"/>
    </row>
    <row r="3835" spans="4:6" s="463" customFormat="1" hidden="1" x14ac:dyDescent="0.45">
      <c r="D3835" s="464"/>
      <c r="E3835" s="464"/>
      <c r="F3835" s="465"/>
    </row>
    <row r="3836" spans="4:6" s="463" customFormat="1" hidden="1" x14ac:dyDescent="0.45">
      <c r="D3836" s="464"/>
      <c r="E3836" s="464"/>
      <c r="F3836" s="465"/>
    </row>
    <row r="3837" spans="4:6" s="463" customFormat="1" hidden="1" x14ac:dyDescent="0.45">
      <c r="D3837" s="464"/>
      <c r="E3837" s="464"/>
      <c r="F3837" s="465"/>
    </row>
    <row r="3838" spans="4:6" s="463" customFormat="1" hidden="1" x14ac:dyDescent="0.45">
      <c r="D3838" s="464"/>
      <c r="E3838" s="464"/>
      <c r="F3838" s="465"/>
    </row>
    <row r="3839" spans="4:6" s="463" customFormat="1" hidden="1" x14ac:dyDescent="0.45">
      <c r="D3839" s="464"/>
      <c r="E3839" s="464"/>
      <c r="F3839" s="465"/>
    </row>
    <row r="3840" spans="4:6" s="463" customFormat="1" hidden="1" x14ac:dyDescent="0.45">
      <c r="D3840" s="464"/>
      <c r="E3840" s="464"/>
      <c r="F3840" s="465"/>
    </row>
    <row r="3841" spans="4:6" s="463" customFormat="1" hidden="1" x14ac:dyDescent="0.45">
      <c r="D3841" s="464"/>
      <c r="E3841" s="464"/>
      <c r="F3841" s="465"/>
    </row>
    <row r="3842" spans="4:6" s="463" customFormat="1" hidden="1" x14ac:dyDescent="0.45">
      <c r="D3842" s="464"/>
      <c r="E3842" s="464"/>
      <c r="F3842" s="465"/>
    </row>
    <row r="3843" spans="4:6" s="463" customFormat="1" hidden="1" x14ac:dyDescent="0.45">
      <c r="D3843" s="464"/>
      <c r="E3843" s="464"/>
      <c r="F3843" s="465"/>
    </row>
    <row r="3844" spans="4:6" s="463" customFormat="1" hidden="1" x14ac:dyDescent="0.45">
      <c r="D3844" s="464"/>
      <c r="E3844" s="464"/>
      <c r="F3844" s="465"/>
    </row>
    <row r="3845" spans="4:6" s="463" customFormat="1" hidden="1" x14ac:dyDescent="0.45">
      <c r="D3845" s="464"/>
      <c r="E3845" s="464"/>
      <c r="F3845" s="465"/>
    </row>
    <row r="3846" spans="4:6" s="463" customFormat="1" hidden="1" x14ac:dyDescent="0.45">
      <c r="D3846" s="464"/>
      <c r="E3846" s="464"/>
      <c r="F3846" s="465"/>
    </row>
    <row r="3847" spans="4:6" s="463" customFormat="1" hidden="1" x14ac:dyDescent="0.45">
      <c r="D3847" s="464"/>
      <c r="E3847" s="464"/>
      <c r="F3847" s="465"/>
    </row>
    <row r="3848" spans="4:6" s="463" customFormat="1" hidden="1" x14ac:dyDescent="0.45">
      <c r="D3848" s="464"/>
      <c r="E3848" s="464"/>
      <c r="F3848" s="465"/>
    </row>
    <row r="3849" spans="4:6" s="463" customFormat="1" hidden="1" x14ac:dyDescent="0.45">
      <c r="D3849" s="464"/>
      <c r="E3849" s="464"/>
      <c r="F3849" s="465"/>
    </row>
    <row r="3850" spans="4:6" s="463" customFormat="1" hidden="1" x14ac:dyDescent="0.45">
      <c r="D3850" s="464"/>
      <c r="E3850" s="464"/>
      <c r="F3850" s="465"/>
    </row>
    <row r="3851" spans="4:6" s="463" customFormat="1" hidden="1" x14ac:dyDescent="0.45">
      <c r="D3851" s="464"/>
      <c r="E3851" s="464"/>
      <c r="F3851" s="465"/>
    </row>
    <row r="3852" spans="4:6" s="463" customFormat="1" hidden="1" x14ac:dyDescent="0.45">
      <c r="D3852" s="464"/>
      <c r="E3852" s="464"/>
      <c r="F3852" s="465"/>
    </row>
    <row r="3853" spans="4:6" s="463" customFormat="1" hidden="1" x14ac:dyDescent="0.45">
      <c r="D3853" s="464"/>
      <c r="E3853" s="464"/>
      <c r="F3853" s="465"/>
    </row>
    <row r="3854" spans="4:6" s="463" customFormat="1" hidden="1" x14ac:dyDescent="0.45">
      <c r="D3854" s="464"/>
      <c r="E3854" s="464"/>
      <c r="F3854" s="465"/>
    </row>
    <row r="3855" spans="4:6" s="463" customFormat="1" hidden="1" x14ac:dyDescent="0.45">
      <c r="D3855" s="464"/>
      <c r="E3855" s="464"/>
      <c r="F3855" s="465"/>
    </row>
    <row r="3856" spans="4:6" s="463" customFormat="1" hidden="1" x14ac:dyDescent="0.45">
      <c r="D3856" s="464"/>
      <c r="E3856" s="464"/>
      <c r="F3856" s="465"/>
    </row>
    <row r="3857" spans="4:6" s="463" customFormat="1" hidden="1" x14ac:dyDescent="0.45">
      <c r="D3857" s="464"/>
      <c r="E3857" s="464"/>
      <c r="F3857" s="465"/>
    </row>
    <row r="3858" spans="4:6" s="463" customFormat="1" hidden="1" x14ac:dyDescent="0.45">
      <c r="D3858" s="464"/>
      <c r="E3858" s="464"/>
      <c r="F3858" s="465"/>
    </row>
    <row r="3859" spans="4:6" s="463" customFormat="1" hidden="1" x14ac:dyDescent="0.45">
      <c r="D3859" s="464"/>
      <c r="E3859" s="464"/>
      <c r="F3859" s="465"/>
    </row>
    <row r="3860" spans="4:6" s="463" customFormat="1" hidden="1" x14ac:dyDescent="0.45">
      <c r="D3860" s="464"/>
      <c r="E3860" s="464"/>
      <c r="F3860" s="465"/>
    </row>
    <row r="3861" spans="4:6" s="463" customFormat="1" hidden="1" x14ac:dyDescent="0.45">
      <c r="D3861" s="464"/>
      <c r="E3861" s="464"/>
      <c r="F3861" s="465"/>
    </row>
    <row r="3862" spans="4:6" s="463" customFormat="1" hidden="1" x14ac:dyDescent="0.45">
      <c r="D3862" s="464"/>
      <c r="E3862" s="464"/>
      <c r="F3862" s="465"/>
    </row>
    <row r="3863" spans="4:6" s="463" customFormat="1" hidden="1" x14ac:dyDescent="0.45">
      <c r="D3863" s="464"/>
      <c r="E3863" s="464"/>
      <c r="F3863" s="465"/>
    </row>
    <row r="3864" spans="4:6" s="463" customFormat="1" hidden="1" x14ac:dyDescent="0.45">
      <c r="D3864" s="464"/>
      <c r="E3864" s="464"/>
      <c r="F3864" s="465"/>
    </row>
    <row r="3865" spans="4:6" s="463" customFormat="1" hidden="1" x14ac:dyDescent="0.45">
      <c r="D3865" s="464"/>
      <c r="E3865" s="464"/>
      <c r="F3865" s="465"/>
    </row>
    <row r="3866" spans="4:6" s="463" customFormat="1" hidden="1" x14ac:dyDescent="0.45">
      <c r="D3866" s="464"/>
      <c r="E3866" s="464"/>
      <c r="F3866" s="465"/>
    </row>
    <row r="3867" spans="4:6" s="463" customFormat="1" hidden="1" x14ac:dyDescent="0.45">
      <c r="D3867" s="464"/>
      <c r="E3867" s="464"/>
      <c r="F3867" s="465"/>
    </row>
    <row r="3868" spans="4:6" s="463" customFormat="1" hidden="1" x14ac:dyDescent="0.45">
      <c r="D3868" s="464"/>
      <c r="E3868" s="464"/>
      <c r="F3868" s="465"/>
    </row>
    <row r="3869" spans="4:6" s="463" customFormat="1" hidden="1" x14ac:dyDescent="0.45">
      <c r="D3869" s="464"/>
      <c r="E3869" s="464"/>
      <c r="F3869" s="465"/>
    </row>
    <row r="3870" spans="4:6" s="463" customFormat="1" hidden="1" x14ac:dyDescent="0.45">
      <c r="D3870" s="464"/>
      <c r="E3870" s="464"/>
      <c r="F3870" s="465"/>
    </row>
    <row r="3871" spans="4:6" s="463" customFormat="1" hidden="1" x14ac:dyDescent="0.45">
      <c r="D3871" s="464"/>
      <c r="E3871" s="464"/>
      <c r="F3871" s="465"/>
    </row>
    <row r="3872" spans="4:6" s="463" customFormat="1" hidden="1" x14ac:dyDescent="0.45">
      <c r="D3872" s="464"/>
      <c r="E3872" s="464"/>
      <c r="F3872" s="465"/>
    </row>
    <row r="3873" spans="4:6" s="463" customFormat="1" hidden="1" x14ac:dyDescent="0.45">
      <c r="D3873" s="464"/>
      <c r="E3873" s="464"/>
      <c r="F3873" s="465"/>
    </row>
    <row r="3874" spans="4:6" s="463" customFormat="1" hidden="1" x14ac:dyDescent="0.45">
      <c r="D3874" s="464"/>
      <c r="E3874" s="464"/>
      <c r="F3874" s="465"/>
    </row>
    <row r="3875" spans="4:6" s="463" customFormat="1" hidden="1" x14ac:dyDescent="0.45">
      <c r="D3875" s="464"/>
      <c r="E3875" s="464"/>
      <c r="F3875" s="465"/>
    </row>
    <row r="3876" spans="4:6" s="463" customFormat="1" hidden="1" x14ac:dyDescent="0.45">
      <c r="D3876" s="464"/>
      <c r="E3876" s="464"/>
      <c r="F3876" s="465"/>
    </row>
    <row r="3877" spans="4:6" s="463" customFormat="1" hidden="1" x14ac:dyDescent="0.45">
      <c r="D3877" s="464"/>
      <c r="E3877" s="464"/>
      <c r="F3877" s="465"/>
    </row>
    <row r="3878" spans="4:6" s="463" customFormat="1" hidden="1" x14ac:dyDescent="0.45">
      <c r="D3878" s="464"/>
      <c r="E3878" s="464"/>
      <c r="F3878" s="465"/>
    </row>
    <row r="3879" spans="4:6" s="463" customFormat="1" hidden="1" x14ac:dyDescent="0.45">
      <c r="D3879" s="464"/>
      <c r="E3879" s="464"/>
      <c r="F3879" s="465"/>
    </row>
    <row r="3880" spans="4:6" s="463" customFormat="1" hidden="1" x14ac:dyDescent="0.45">
      <c r="D3880" s="464"/>
      <c r="E3880" s="464"/>
      <c r="F3880" s="465"/>
    </row>
    <row r="3881" spans="4:6" s="463" customFormat="1" hidden="1" x14ac:dyDescent="0.45">
      <c r="D3881" s="464"/>
      <c r="E3881" s="464"/>
      <c r="F3881" s="465"/>
    </row>
    <row r="3882" spans="4:6" s="463" customFormat="1" hidden="1" x14ac:dyDescent="0.45">
      <c r="D3882" s="464"/>
      <c r="E3882" s="464"/>
      <c r="F3882" s="465"/>
    </row>
    <row r="3883" spans="4:6" s="463" customFormat="1" hidden="1" x14ac:dyDescent="0.45">
      <c r="D3883" s="464"/>
      <c r="E3883" s="464"/>
      <c r="F3883" s="465"/>
    </row>
    <row r="3884" spans="4:6" s="463" customFormat="1" hidden="1" x14ac:dyDescent="0.45">
      <c r="D3884" s="464"/>
      <c r="E3884" s="464"/>
      <c r="F3884" s="465"/>
    </row>
    <row r="3885" spans="4:6" s="463" customFormat="1" hidden="1" x14ac:dyDescent="0.45">
      <c r="D3885" s="464"/>
      <c r="E3885" s="464"/>
      <c r="F3885" s="465"/>
    </row>
    <row r="3886" spans="4:6" s="463" customFormat="1" hidden="1" x14ac:dyDescent="0.45">
      <c r="D3886" s="464"/>
      <c r="E3886" s="464"/>
      <c r="F3886" s="465"/>
    </row>
    <row r="3887" spans="4:6" s="463" customFormat="1" hidden="1" x14ac:dyDescent="0.45">
      <c r="D3887" s="464"/>
      <c r="E3887" s="464"/>
      <c r="F3887" s="465"/>
    </row>
    <row r="3888" spans="4:6" s="463" customFormat="1" hidden="1" x14ac:dyDescent="0.45">
      <c r="D3888" s="464"/>
      <c r="E3888" s="464"/>
      <c r="F3888" s="465"/>
    </row>
    <row r="3889" spans="4:6" s="463" customFormat="1" hidden="1" x14ac:dyDescent="0.45">
      <c r="D3889" s="464"/>
      <c r="E3889" s="464"/>
      <c r="F3889" s="465"/>
    </row>
    <row r="3890" spans="4:6" s="463" customFormat="1" hidden="1" x14ac:dyDescent="0.45">
      <c r="D3890" s="464"/>
      <c r="E3890" s="464"/>
      <c r="F3890" s="465"/>
    </row>
    <row r="3891" spans="4:6" s="463" customFormat="1" hidden="1" x14ac:dyDescent="0.45">
      <c r="D3891" s="464"/>
      <c r="E3891" s="464"/>
      <c r="F3891" s="465"/>
    </row>
    <row r="3892" spans="4:6" s="463" customFormat="1" hidden="1" x14ac:dyDescent="0.45">
      <c r="D3892" s="464"/>
      <c r="E3892" s="464"/>
      <c r="F3892" s="465"/>
    </row>
    <row r="3893" spans="4:6" s="463" customFormat="1" hidden="1" x14ac:dyDescent="0.45">
      <c r="D3893" s="464"/>
      <c r="E3893" s="464"/>
      <c r="F3893" s="465"/>
    </row>
    <row r="3894" spans="4:6" s="463" customFormat="1" hidden="1" x14ac:dyDescent="0.45">
      <c r="D3894" s="464"/>
      <c r="E3894" s="464"/>
      <c r="F3894" s="465"/>
    </row>
    <row r="3895" spans="4:6" s="463" customFormat="1" hidden="1" x14ac:dyDescent="0.45">
      <c r="D3895" s="464"/>
      <c r="E3895" s="464"/>
      <c r="F3895" s="465"/>
    </row>
    <row r="3896" spans="4:6" s="463" customFormat="1" hidden="1" x14ac:dyDescent="0.45">
      <c r="D3896" s="464"/>
      <c r="E3896" s="464"/>
      <c r="F3896" s="465"/>
    </row>
    <row r="3897" spans="4:6" s="463" customFormat="1" hidden="1" x14ac:dyDescent="0.45">
      <c r="D3897" s="464"/>
      <c r="E3897" s="464"/>
      <c r="F3897" s="465"/>
    </row>
    <row r="3898" spans="4:6" s="463" customFormat="1" hidden="1" x14ac:dyDescent="0.45">
      <c r="D3898" s="464"/>
      <c r="E3898" s="464"/>
      <c r="F3898" s="465"/>
    </row>
    <row r="3899" spans="4:6" s="463" customFormat="1" hidden="1" x14ac:dyDescent="0.45">
      <c r="D3899" s="464"/>
      <c r="E3899" s="464"/>
      <c r="F3899" s="465"/>
    </row>
    <row r="3900" spans="4:6" s="463" customFormat="1" hidden="1" x14ac:dyDescent="0.45">
      <c r="D3900" s="464"/>
      <c r="E3900" s="464"/>
      <c r="F3900" s="465"/>
    </row>
    <row r="3901" spans="4:6" s="463" customFormat="1" hidden="1" x14ac:dyDescent="0.45">
      <c r="D3901" s="464"/>
      <c r="E3901" s="464"/>
      <c r="F3901" s="465"/>
    </row>
    <row r="3902" spans="4:6" s="463" customFormat="1" hidden="1" x14ac:dyDescent="0.45">
      <c r="D3902" s="464"/>
      <c r="E3902" s="464"/>
      <c r="F3902" s="465"/>
    </row>
    <row r="3903" spans="4:6" s="463" customFormat="1" hidden="1" x14ac:dyDescent="0.45">
      <c r="D3903" s="464"/>
      <c r="E3903" s="464"/>
      <c r="F3903" s="465"/>
    </row>
    <row r="3904" spans="4:6" s="463" customFormat="1" hidden="1" x14ac:dyDescent="0.45">
      <c r="D3904" s="464"/>
      <c r="E3904" s="464"/>
      <c r="F3904" s="465"/>
    </row>
    <row r="3905" spans="4:6" s="463" customFormat="1" hidden="1" x14ac:dyDescent="0.45">
      <c r="D3905" s="464"/>
      <c r="E3905" s="464"/>
      <c r="F3905" s="465"/>
    </row>
    <row r="3906" spans="4:6" s="463" customFormat="1" hidden="1" x14ac:dyDescent="0.45">
      <c r="D3906" s="464"/>
      <c r="E3906" s="464"/>
      <c r="F3906" s="465"/>
    </row>
    <row r="3907" spans="4:6" s="463" customFormat="1" hidden="1" x14ac:dyDescent="0.45">
      <c r="D3907" s="464"/>
      <c r="E3907" s="464"/>
      <c r="F3907" s="465"/>
    </row>
    <row r="3908" spans="4:6" s="463" customFormat="1" hidden="1" x14ac:dyDescent="0.45">
      <c r="D3908" s="464"/>
      <c r="E3908" s="464"/>
      <c r="F3908" s="465"/>
    </row>
    <row r="3909" spans="4:6" s="463" customFormat="1" hidden="1" x14ac:dyDescent="0.45">
      <c r="D3909" s="464"/>
      <c r="E3909" s="464"/>
      <c r="F3909" s="465"/>
    </row>
    <row r="3910" spans="4:6" s="463" customFormat="1" hidden="1" x14ac:dyDescent="0.45">
      <c r="D3910" s="464"/>
      <c r="E3910" s="464"/>
      <c r="F3910" s="465"/>
    </row>
    <row r="3911" spans="4:6" s="463" customFormat="1" hidden="1" x14ac:dyDescent="0.45">
      <c r="D3911" s="464"/>
      <c r="E3911" s="464"/>
      <c r="F3911" s="465"/>
    </row>
    <row r="3912" spans="4:6" s="463" customFormat="1" hidden="1" x14ac:dyDescent="0.45">
      <c r="D3912" s="464"/>
      <c r="E3912" s="464"/>
      <c r="F3912" s="465"/>
    </row>
    <row r="3913" spans="4:6" s="463" customFormat="1" hidden="1" x14ac:dyDescent="0.45">
      <c r="D3913" s="464"/>
      <c r="E3913" s="464"/>
      <c r="F3913" s="465"/>
    </row>
    <row r="3914" spans="4:6" s="463" customFormat="1" hidden="1" x14ac:dyDescent="0.45">
      <c r="D3914" s="464"/>
      <c r="E3914" s="464"/>
      <c r="F3914" s="465"/>
    </row>
    <row r="3915" spans="4:6" s="463" customFormat="1" hidden="1" x14ac:dyDescent="0.45">
      <c r="D3915" s="464"/>
      <c r="E3915" s="464"/>
      <c r="F3915" s="465"/>
    </row>
    <row r="3916" spans="4:6" s="463" customFormat="1" hidden="1" x14ac:dyDescent="0.45">
      <c r="D3916" s="464"/>
      <c r="E3916" s="464"/>
      <c r="F3916" s="465"/>
    </row>
    <row r="3917" spans="4:6" s="463" customFormat="1" hidden="1" x14ac:dyDescent="0.45">
      <c r="D3917" s="464"/>
      <c r="E3917" s="464"/>
      <c r="F3917" s="465"/>
    </row>
    <row r="3918" spans="4:6" s="463" customFormat="1" hidden="1" x14ac:dyDescent="0.45">
      <c r="D3918" s="464"/>
      <c r="E3918" s="464"/>
      <c r="F3918" s="465"/>
    </row>
    <row r="3919" spans="4:6" s="463" customFormat="1" hidden="1" x14ac:dyDescent="0.45">
      <c r="D3919" s="464"/>
      <c r="E3919" s="464"/>
      <c r="F3919" s="465"/>
    </row>
    <row r="3920" spans="4:6" s="463" customFormat="1" hidden="1" x14ac:dyDescent="0.45">
      <c r="D3920" s="464"/>
      <c r="E3920" s="464"/>
      <c r="F3920" s="465"/>
    </row>
    <row r="3921" spans="4:6" s="463" customFormat="1" hidden="1" x14ac:dyDescent="0.45">
      <c r="D3921" s="464"/>
      <c r="E3921" s="464"/>
      <c r="F3921" s="465"/>
    </row>
    <row r="3922" spans="4:6" s="463" customFormat="1" hidden="1" x14ac:dyDescent="0.45">
      <c r="D3922" s="464"/>
      <c r="E3922" s="464"/>
      <c r="F3922" s="465"/>
    </row>
    <row r="3923" spans="4:6" s="463" customFormat="1" hidden="1" x14ac:dyDescent="0.45">
      <c r="D3923" s="464"/>
      <c r="E3923" s="464"/>
      <c r="F3923" s="465"/>
    </row>
    <row r="3924" spans="4:6" s="463" customFormat="1" hidden="1" x14ac:dyDescent="0.45">
      <c r="D3924" s="464"/>
      <c r="E3924" s="464"/>
      <c r="F3924" s="465"/>
    </row>
    <row r="3925" spans="4:6" s="463" customFormat="1" hidden="1" x14ac:dyDescent="0.45">
      <c r="D3925" s="464"/>
      <c r="E3925" s="464"/>
      <c r="F3925" s="465"/>
    </row>
    <row r="3926" spans="4:6" s="463" customFormat="1" hidden="1" x14ac:dyDescent="0.45">
      <c r="D3926" s="464"/>
      <c r="E3926" s="464"/>
      <c r="F3926" s="465"/>
    </row>
    <row r="3927" spans="4:6" s="463" customFormat="1" hidden="1" x14ac:dyDescent="0.45">
      <c r="D3927" s="464"/>
      <c r="E3927" s="464"/>
      <c r="F3927" s="465"/>
    </row>
    <row r="3928" spans="4:6" s="463" customFormat="1" hidden="1" x14ac:dyDescent="0.45">
      <c r="D3928" s="464"/>
      <c r="E3928" s="464"/>
      <c r="F3928" s="465"/>
    </row>
    <row r="3929" spans="4:6" s="463" customFormat="1" hidden="1" x14ac:dyDescent="0.45">
      <c r="D3929" s="464"/>
      <c r="E3929" s="464"/>
      <c r="F3929" s="465"/>
    </row>
    <row r="3930" spans="4:6" s="463" customFormat="1" hidden="1" x14ac:dyDescent="0.45">
      <c r="D3930" s="464"/>
      <c r="E3930" s="464"/>
      <c r="F3930" s="465"/>
    </row>
    <row r="3931" spans="4:6" s="463" customFormat="1" hidden="1" x14ac:dyDescent="0.45">
      <c r="D3931" s="464"/>
      <c r="E3931" s="464"/>
      <c r="F3931" s="465"/>
    </row>
    <row r="3932" spans="4:6" s="463" customFormat="1" hidden="1" x14ac:dyDescent="0.45">
      <c r="D3932" s="464"/>
      <c r="E3932" s="464"/>
      <c r="F3932" s="465"/>
    </row>
    <row r="3933" spans="4:6" s="463" customFormat="1" hidden="1" x14ac:dyDescent="0.45">
      <c r="D3933" s="464"/>
      <c r="E3933" s="464"/>
      <c r="F3933" s="465"/>
    </row>
    <row r="3934" spans="4:6" s="463" customFormat="1" hidden="1" x14ac:dyDescent="0.45">
      <c r="D3934" s="464"/>
      <c r="E3934" s="464"/>
      <c r="F3934" s="465"/>
    </row>
    <row r="3935" spans="4:6" s="463" customFormat="1" hidden="1" x14ac:dyDescent="0.45">
      <c r="D3935" s="464"/>
      <c r="E3935" s="464"/>
      <c r="F3935" s="465"/>
    </row>
    <row r="3936" spans="4:6" s="463" customFormat="1" hidden="1" x14ac:dyDescent="0.45">
      <c r="D3936" s="464"/>
      <c r="E3936" s="464"/>
      <c r="F3936" s="465"/>
    </row>
    <row r="3937" spans="4:6" s="463" customFormat="1" hidden="1" x14ac:dyDescent="0.45">
      <c r="D3937" s="464"/>
      <c r="E3937" s="464"/>
      <c r="F3937" s="465"/>
    </row>
    <row r="3938" spans="4:6" s="463" customFormat="1" hidden="1" x14ac:dyDescent="0.45">
      <c r="D3938" s="464"/>
      <c r="E3938" s="464"/>
      <c r="F3938" s="465"/>
    </row>
    <row r="3939" spans="4:6" s="463" customFormat="1" hidden="1" x14ac:dyDescent="0.45">
      <c r="D3939" s="464"/>
      <c r="E3939" s="464"/>
      <c r="F3939" s="465"/>
    </row>
    <row r="3940" spans="4:6" s="463" customFormat="1" hidden="1" x14ac:dyDescent="0.45">
      <c r="D3940" s="464"/>
      <c r="E3940" s="464"/>
      <c r="F3940" s="465"/>
    </row>
    <row r="3941" spans="4:6" s="463" customFormat="1" hidden="1" x14ac:dyDescent="0.45">
      <c r="D3941" s="464"/>
      <c r="E3941" s="464"/>
      <c r="F3941" s="465"/>
    </row>
    <row r="3942" spans="4:6" s="463" customFormat="1" hidden="1" x14ac:dyDescent="0.45">
      <c r="D3942" s="464"/>
      <c r="E3942" s="464"/>
      <c r="F3942" s="465"/>
    </row>
    <row r="3943" spans="4:6" s="463" customFormat="1" hidden="1" x14ac:dyDescent="0.45">
      <c r="D3943" s="464"/>
      <c r="E3943" s="464"/>
      <c r="F3943" s="465"/>
    </row>
    <row r="3944" spans="4:6" s="463" customFormat="1" hidden="1" x14ac:dyDescent="0.45">
      <c r="D3944" s="464"/>
      <c r="E3944" s="464"/>
      <c r="F3944" s="465"/>
    </row>
    <row r="3945" spans="4:6" s="463" customFormat="1" hidden="1" x14ac:dyDescent="0.45">
      <c r="D3945" s="464"/>
      <c r="E3945" s="464"/>
      <c r="F3945" s="465"/>
    </row>
    <row r="3946" spans="4:6" s="463" customFormat="1" hidden="1" x14ac:dyDescent="0.45">
      <c r="D3946" s="464"/>
      <c r="E3946" s="464"/>
      <c r="F3946" s="465"/>
    </row>
    <row r="3947" spans="4:6" s="463" customFormat="1" hidden="1" x14ac:dyDescent="0.45">
      <c r="D3947" s="464"/>
      <c r="E3947" s="464"/>
      <c r="F3947" s="465"/>
    </row>
    <row r="3948" spans="4:6" s="463" customFormat="1" hidden="1" x14ac:dyDescent="0.45">
      <c r="D3948" s="464"/>
      <c r="E3948" s="464"/>
      <c r="F3948" s="465"/>
    </row>
    <row r="3949" spans="4:6" s="463" customFormat="1" hidden="1" x14ac:dyDescent="0.45">
      <c r="D3949" s="464"/>
      <c r="E3949" s="464"/>
      <c r="F3949" s="465"/>
    </row>
    <row r="3950" spans="4:6" s="463" customFormat="1" hidden="1" x14ac:dyDescent="0.45">
      <c r="D3950" s="464"/>
      <c r="E3950" s="464"/>
      <c r="F3950" s="465"/>
    </row>
    <row r="3951" spans="4:6" s="463" customFormat="1" hidden="1" x14ac:dyDescent="0.45">
      <c r="D3951" s="464"/>
      <c r="E3951" s="464"/>
      <c r="F3951" s="465"/>
    </row>
    <row r="3952" spans="4:6" s="463" customFormat="1" hidden="1" x14ac:dyDescent="0.45">
      <c r="D3952" s="464"/>
      <c r="E3952" s="464"/>
      <c r="F3952" s="465"/>
    </row>
    <row r="3953" spans="4:6" s="463" customFormat="1" hidden="1" x14ac:dyDescent="0.45">
      <c r="D3953" s="464"/>
      <c r="E3953" s="464"/>
      <c r="F3953" s="465"/>
    </row>
    <row r="3954" spans="4:6" s="463" customFormat="1" hidden="1" x14ac:dyDescent="0.45">
      <c r="D3954" s="464"/>
      <c r="E3954" s="464"/>
      <c r="F3954" s="465"/>
    </row>
    <row r="3955" spans="4:6" s="463" customFormat="1" hidden="1" x14ac:dyDescent="0.45">
      <c r="D3955" s="464"/>
      <c r="E3955" s="464"/>
      <c r="F3955" s="465"/>
    </row>
    <row r="3956" spans="4:6" s="463" customFormat="1" hidden="1" x14ac:dyDescent="0.45">
      <c r="D3956" s="464"/>
      <c r="E3956" s="464"/>
      <c r="F3956" s="465"/>
    </row>
    <row r="3957" spans="4:6" s="463" customFormat="1" hidden="1" x14ac:dyDescent="0.45">
      <c r="D3957" s="464"/>
      <c r="E3957" s="464"/>
      <c r="F3957" s="465"/>
    </row>
    <row r="3958" spans="4:6" s="463" customFormat="1" hidden="1" x14ac:dyDescent="0.45">
      <c r="D3958" s="464"/>
      <c r="E3958" s="464"/>
      <c r="F3958" s="465"/>
    </row>
    <row r="3959" spans="4:6" s="463" customFormat="1" hidden="1" x14ac:dyDescent="0.45">
      <c r="D3959" s="464"/>
      <c r="E3959" s="464"/>
      <c r="F3959" s="465"/>
    </row>
    <row r="3960" spans="4:6" s="463" customFormat="1" hidden="1" x14ac:dyDescent="0.45">
      <c r="D3960" s="464"/>
      <c r="E3960" s="464"/>
      <c r="F3960" s="465"/>
    </row>
    <row r="3961" spans="4:6" s="463" customFormat="1" hidden="1" x14ac:dyDescent="0.45">
      <c r="D3961" s="464"/>
      <c r="E3961" s="464"/>
      <c r="F3961" s="465"/>
    </row>
    <row r="3962" spans="4:6" s="463" customFormat="1" hidden="1" x14ac:dyDescent="0.45">
      <c r="D3962" s="464"/>
      <c r="E3962" s="464"/>
      <c r="F3962" s="465"/>
    </row>
    <row r="3963" spans="4:6" s="463" customFormat="1" hidden="1" x14ac:dyDescent="0.45">
      <c r="D3963" s="464"/>
      <c r="E3963" s="464"/>
      <c r="F3963" s="465"/>
    </row>
    <row r="3964" spans="4:6" s="463" customFormat="1" hidden="1" x14ac:dyDescent="0.45">
      <c r="D3964" s="464"/>
      <c r="E3964" s="464"/>
      <c r="F3964" s="465"/>
    </row>
    <row r="3965" spans="4:6" s="463" customFormat="1" hidden="1" x14ac:dyDescent="0.45">
      <c r="D3965" s="464"/>
      <c r="E3965" s="464"/>
      <c r="F3965" s="465"/>
    </row>
    <row r="3966" spans="4:6" s="463" customFormat="1" hidden="1" x14ac:dyDescent="0.45">
      <c r="D3966" s="464"/>
      <c r="E3966" s="464"/>
      <c r="F3966" s="465"/>
    </row>
    <row r="3967" spans="4:6" s="463" customFormat="1" hidden="1" x14ac:dyDescent="0.45">
      <c r="D3967" s="464"/>
      <c r="E3967" s="464"/>
      <c r="F3967" s="465"/>
    </row>
    <row r="3968" spans="4:6" s="463" customFormat="1" hidden="1" x14ac:dyDescent="0.45">
      <c r="D3968" s="464"/>
      <c r="E3968" s="464"/>
      <c r="F3968" s="465"/>
    </row>
    <row r="3969" spans="4:6" s="463" customFormat="1" hidden="1" x14ac:dyDescent="0.45">
      <c r="D3969" s="464"/>
      <c r="E3969" s="464"/>
      <c r="F3969" s="465"/>
    </row>
    <row r="3970" spans="4:6" s="463" customFormat="1" hidden="1" x14ac:dyDescent="0.45">
      <c r="D3970" s="464"/>
      <c r="E3970" s="464"/>
      <c r="F3970" s="465"/>
    </row>
    <row r="3971" spans="4:6" s="463" customFormat="1" hidden="1" x14ac:dyDescent="0.45">
      <c r="D3971" s="464"/>
      <c r="E3971" s="464"/>
      <c r="F3971" s="465"/>
    </row>
    <row r="3972" spans="4:6" s="463" customFormat="1" hidden="1" x14ac:dyDescent="0.45">
      <c r="D3972" s="464"/>
      <c r="E3972" s="464"/>
      <c r="F3972" s="465"/>
    </row>
    <row r="3973" spans="4:6" s="463" customFormat="1" hidden="1" x14ac:dyDescent="0.45">
      <c r="D3973" s="464"/>
      <c r="E3973" s="464"/>
      <c r="F3973" s="465"/>
    </row>
    <row r="3974" spans="4:6" s="463" customFormat="1" hidden="1" x14ac:dyDescent="0.45">
      <c r="D3974" s="464"/>
      <c r="E3974" s="464"/>
      <c r="F3974" s="465"/>
    </row>
    <row r="3975" spans="4:6" s="463" customFormat="1" hidden="1" x14ac:dyDescent="0.45">
      <c r="D3975" s="464"/>
      <c r="E3975" s="464"/>
      <c r="F3975" s="465"/>
    </row>
    <row r="3976" spans="4:6" s="463" customFormat="1" hidden="1" x14ac:dyDescent="0.45">
      <c r="D3976" s="464"/>
      <c r="E3976" s="464"/>
      <c r="F3976" s="465"/>
    </row>
    <row r="3977" spans="4:6" s="463" customFormat="1" hidden="1" x14ac:dyDescent="0.45">
      <c r="D3977" s="464"/>
      <c r="E3977" s="464"/>
      <c r="F3977" s="465"/>
    </row>
    <row r="3978" spans="4:6" s="463" customFormat="1" hidden="1" x14ac:dyDescent="0.45">
      <c r="D3978" s="464"/>
      <c r="E3978" s="464"/>
      <c r="F3978" s="465"/>
    </row>
    <row r="3979" spans="4:6" s="463" customFormat="1" hidden="1" x14ac:dyDescent="0.45">
      <c r="D3979" s="464"/>
      <c r="E3979" s="464"/>
      <c r="F3979" s="465"/>
    </row>
    <row r="3980" spans="4:6" s="463" customFormat="1" hidden="1" x14ac:dyDescent="0.45">
      <c r="D3980" s="464"/>
      <c r="E3980" s="464"/>
      <c r="F3980" s="465"/>
    </row>
    <row r="3981" spans="4:6" s="463" customFormat="1" hidden="1" x14ac:dyDescent="0.45">
      <c r="D3981" s="464"/>
      <c r="E3981" s="464"/>
      <c r="F3981" s="465"/>
    </row>
    <row r="3982" spans="4:6" s="463" customFormat="1" hidden="1" x14ac:dyDescent="0.45">
      <c r="D3982" s="464"/>
      <c r="E3982" s="464"/>
      <c r="F3982" s="465"/>
    </row>
    <row r="3983" spans="4:6" s="463" customFormat="1" hidden="1" x14ac:dyDescent="0.45">
      <c r="D3983" s="464"/>
      <c r="E3983" s="464"/>
      <c r="F3983" s="465"/>
    </row>
    <row r="3984" spans="4:6" s="463" customFormat="1" hidden="1" x14ac:dyDescent="0.45">
      <c r="D3984" s="464"/>
      <c r="E3984" s="464"/>
      <c r="F3984" s="465"/>
    </row>
    <row r="3985" spans="4:6" s="463" customFormat="1" hidden="1" x14ac:dyDescent="0.45">
      <c r="D3985" s="464"/>
      <c r="E3985" s="464"/>
      <c r="F3985" s="465"/>
    </row>
    <row r="3986" spans="4:6" s="463" customFormat="1" hidden="1" x14ac:dyDescent="0.45">
      <c r="D3986" s="464"/>
      <c r="E3986" s="464"/>
      <c r="F3986" s="465"/>
    </row>
    <row r="3987" spans="4:6" s="463" customFormat="1" hidden="1" x14ac:dyDescent="0.45">
      <c r="D3987" s="464"/>
      <c r="E3987" s="464"/>
      <c r="F3987" s="465"/>
    </row>
    <row r="3988" spans="4:6" s="463" customFormat="1" hidden="1" x14ac:dyDescent="0.45">
      <c r="D3988" s="464"/>
      <c r="E3988" s="464"/>
      <c r="F3988" s="465"/>
    </row>
    <row r="3989" spans="4:6" s="463" customFormat="1" hidden="1" x14ac:dyDescent="0.45">
      <c r="D3989" s="464"/>
      <c r="E3989" s="464"/>
      <c r="F3989" s="465"/>
    </row>
    <row r="3990" spans="4:6" s="463" customFormat="1" hidden="1" x14ac:dyDescent="0.45">
      <c r="D3990" s="464"/>
      <c r="E3990" s="464"/>
      <c r="F3990" s="465"/>
    </row>
    <row r="3991" spans="4:6" s="463" customFormat="1" hidden="1" x14ac:dyDescent="0.45">
      <c r="D3991" s="464"/>
      <c r="E3991" s="464"/>
      <c r="F3991" s="465"/>
    </row>
    <row r="3992" spans="4:6" s="463" customFormat="1" hidden="1" x14ac:dyDescent="0.45">
      <c r="D3992" s="464"/>
      <c r="E3992" s="464"/>
      <c r="F3992" s="465"/>
    </row>
    <row r="3993" spans="4:6" s="463" customFormat="1" hidden="1" x14ac:dyDescent="0.45">
      <c r="D3993" s="464"/>
      <c r="E3993" s="464"/>
      <c r="F3993" s="465"/>
    </row>
    <row r="3994" spans="4:6" s="463" customFormat="1" hidden="1" x14ac:dyDescent="0.45">
      <c r="D3994" s="464"/>
      <c r="E3994" s="464"/>
      <c r="F3994" s="465"/>
    </row>
    <row r="3995" spans="4:6" s="463" customFormat="1" hidden="1" x14ac:dyDescent="0.45">
      <c r="D3995" s="464"/>
      <c r="E3995" s="464"/>
      <c r="F3995" s="465"/>
    </row>
    <row r="3996" spans="4:6" s="463" customFormat="1" hidden="1" x14ac:dyDescent="0.45">
      <c r="D3996" s="464"/>
      <c r="E3996" s="464"/>
      <c r="F3996" s="465"/>
    </row>
    <row r="3997" spans="4:6" s="463" customFormat="1" hidden="1" x14ac:dyDescent="0.45">
      <c r="D3997" s="464"/>
      <c r="E3997" s="464"/>
      <c r="F3997" s="465"/>
    </row>
    <row r="3998" spans="4:6" s="463" customFormat="1" hidden="1" x14ac:dyDescent="0.45">
      <c r="D3998" s="464"/>
      <c r="E3998" s="464"/>
      <c r="F3998" s="465"/>
    </row>
    <row r="3999" spans="4:6" s="463" customFormat="1" hidden="1" x14ac:dyDescent="0.45">
      <c r="D3999" s="464"/>
      <c r="E3999" s="464"/>
      <c r="F3999" s="465"/>
    </row>
    <row r="4000" spans="4:6" s="463" customFormat="1" hidden="1" x14ac:dyDescent="0.45">
      <c r="D4000" s="464"/>
      <c r="E4000" s="464"/>
      <c r="F4000" s="465"/>
    </row>
    <row r="4001" spans="4:6" s="463" customFormat="1" hidden="1" x14ac:dyDescent="0.45">
      <c r="D4001" s="464"/>
      <c r="E4001" s="464"/>
      <c r="F4001" s="465"/>
    </row>
    <row r="4002" spans="4:6" s="463" customFormat="1" hidden="1" x14ac:dyDescent="0.45">
      <c r="D4002" s="464"/>
      <c r="E4002" s="464"/>
      <c r="F4002" s="465"/>
    </row>
    <row r="4003" spans="4:6" s="463" customFormat="1" hidden="1" x14ac:dyDescent="0.45">
      <c r="D4003" s="464"/>
      <c r="E4003" s="464"/>
      <c r="F4003" s="465"/>
    </row>
    <row r="4004" spans="4:6" s="463" customFormat="1" hidden="1" x14ac:dyDescent="0.45">
      <c r="D4004" s="464"/>
      <c r="E4004" s="464"/>
      <c r="F4004" s="465"/>
    </row>
    <row r="4005" spans="4:6" s="463" customFormat="1" hidden="1" x14ac:dyDescent="0.45">
      <c r="D4005" s="464"/>
      <c r="E4005" s="464"/>
      <c r="F4005" s="465"/>
    </row>
    <row r="4006" spans="4:6" s="463" customFormat="1" hidden="1" x14ac:dyDescent="0.45">
      <c r="D4006" s="464"/>
      <c r="E4006" s="464"/>
      <c r="F4006" s="465"/>
    </row>
    <row r="4007" spans="4:6" s="463" customFormat="1" hidden="1" x14ac:dyDescent="0.45">
      <c r="D4007" s="464"/>
      <c r="E4007" s="464"/>
      <c r="F4007" s="465"/>
    </row>
    <row r="4008" spans="4:6" s="463" customFormat="1" hidden="1" x14ac:dyDescent="0.45">
      <c r="D4008" s="464"/>
      <c r="E4008" s="464"/>
      <c r="F4008" s="465"/>
    </row>
    <row r="4009" spans="4:6" s="463" customFormat="1" hidden="1" x14ac:dyDescent="0.45">
      <c r="D4009" s="464"/>
      <c r="E4009" s="464"/>
      <c r="F4009" s="465"/>
    </row>
    <row r="4010" spans="4:6" s="463" customFormat="1" hidden="1" x14ac:dyDescent="0.45">
      <c r="D4010" s="464"/>
      <c r="E4010" s="464"/>
      <c r="F4010" s="465"/>
    </row>
    <row r="4011" spans="4:6" s="463" customFormat="1" hidden="1" x14ac:dyDescent="0.45">
      <c r="D4011" s="464"/>
      <c r="E4011" s="464"/>
      <c r="F4011" s="465"/>
    </row>
    <row r="4012" spans="4:6" s="463" customFormat="1" hidden="1" x14ac:dyDescent="0.45">
      <c r="D4012" s="464"/>
      <c r="E4012" s="464"/>
      <c r="F4012" s="465"/>
    </row>
    <row r="4013" spans="4:6" s="463" customFormat="1" hidden="1" x14ac:dyDescent="0.45">
      <c r="D4013" s="464"/>
      <c r="E4013" s="464"/>
      <c r="F4013" s="465"/>
    </row>
    <row r="4014" spans="4:6" s="463" customFormat="1" hidden="1" x14ac:dyDescent="0.45">
      <c r="D4014" s="464"/>
      <c r="E4014" s="464"/>
      <c r="F4014" s="465"/>
    </row>
    <row r="4015" spans="4:6" s="463" customFormat="1" hidden="1" x14ac:dyDescent="0.45">
      <c r="D4015" s="464"/>
      <c r="E4015" s="464"/>
      <c r="F4015" s="465"/>
    </row>
    <row r="4016" spans="4:6" s="463" customFormat="1" hidden="1" x14ac:dyDescent="0.45">
      <c r="D4016" s="464"/>
      <c r="E4016" s="464"/>
      <c r="F4016" s="465"/>
    </row>
    <row r="4017" spans="4:6" s="463" customFormat="1" hidden="1" x14ac:dyDescent="0.45">
      <c r="D4017" s="464"/>
      <c r="E4017" s="464"/>
      <c r="F4017" s="465"/>
    </row>
    <row r="4018" spans="4:6" s="463" customFormat="1" hidden="1" x14ac:dyDescent="0.45">
      <c r="D4018" s="464"/>
      <c r="E4018" s="464"/>
      <c r="F4018" s="465"/>
    </row>
    <row r="4019" spans="4:6" s="463" customFormat="1" hidden="1" x14ac:dyDescent="0.45">
      <c r="D4019" s="464"/>
      <c r="E4019" s="464"/>
      <c r="F4019" s="465"/>
    </row>
    <row r="4020" spans="4:6" s="463" customFormat="1" hidden="1" x14ac:dyDescent="0.45">
      <c r="D4020" s="464"/>
      <c r="E4020" s="464"/>
      <c r="F4020" s="465"/>
    </row>
    <row r="4021" spans="4:6" s="463" customFormat="1" hidden="1" x14ac:dyDescent="0.45">
      <c r="D4021" s="464"/>
      <c r="E4021" s="464"/>
      <c r="F4021" s="465"/>
    </row>
    <row r="4022" spans="4:6" s="463" customFormat="1" hidden="1" x14ac:dyDescent="0.45">
      <c r="D4022" s="464"/>
      <c r="E4022" s="464"/>
      <c r="F4022" s="465"/>
    </row>
    <row r="4023" spans="4:6" s="463" customFormat="1" hidden="1" x14ac:dyDescent="0.45">
      <c r="D4023" s="464"/>
      <c r="E4023" s="464"/>
      <c r="F4023" s="465"/>
    </row>
    <row r="4024" spans="4:6" s="463" customFormat="1" hidden="1" x14ac:dyDescent="0.45">
      <c r="D4024" s="464"/>
      <c r="E4024" s="464"/>
      <c r="F4024" s="465"/>
    </row>
    <row r="4025" spans="4:6" s="463" customFormat="1" hidden="1" x14ac:dyDescent="0.45">
      <c r="D4025" s="464"/>
      <c r="E4025" s="464"/>
      <c r="F4025" s="465"/>
    </row>
    <row r="4026" spans="4:6" s="463" customFormat="1" hidden="1" x14ac:dyDescent="0.45">
      <c r="D4026" s="464"/>
      <c r="E4026" s="464"/>
      <c r="F4026" s="465"/>
    </row>
    <row r="4027" spans="4:6" s="463" customFormat="1" hidden="1" x14ac:dyDescent="0.45">
      <c r="D4027" s="464"/>
      <c r="E4027" s="464"/>
      <c r="F4027" s="465"/>
    </row>
    <row r="4028" spans="4:6" s="463" customFormat="1" hidden="1" x14ac:dyDescent="0.45">
      <c r="D4028" s="464"/>
      <c r="E4028" s="464"/>
      <c r="F4028" s="465"/>
    </row>
    <row r="4029" spans="4:6" s="463" customFormat="1" hidden="1" x14ac:dyDescent="0.45">
      <c r="D4029" s="464"/>
      <c r="E4029" s="464"/>
      <c r="F4029" s="465"/>
    </row>
    <row r="4030" spans="4:6" s="463" customFormat="1" hidden="1" x14ac:dyDescent="0.45">
      <c r="D4030" s="464"/>
      <c r="E4030" s="464"/>
      <c r="F4030" s="465"/>
    </row>
    <row r="4031" spans="4:6" s="463" customFormat="1" hidden="1" x14ac:dyDescent="0.45">
      <c r="D4031" s="464"/>
      <c r="E4031" s="464"/>
      <c r="F4031" s="465"/>
    </row>
    <row r="4032" spans="4:6" s="463" customFormat="1" hidden="1" x14ac:dyDescent="0.45">
      <c r="D4032" s="464"/>
      <c r="E4032" s="464"/>
      <c r="F4032" s="465"/>
    </row>
    <row r="4033" spans="4:6" s="463" customFormat="1" hidden="1" x14ac:dyDescent="0.45">
      <c r="D4033" s="464"/>
      <c r="E4033" s="464"/>
      <c r="F4033" s="465"/>
    </row>
    <row r="4034" spans="4:6" s="463" customFormat="1" hidden="1" x14ac:dyDescent="0.45">
      <c r="D4034" s="464"/>
      <c r="E4034" s="464"/>
      <c r="F4034" s="465"/>
    </row>
    <row r="4035" spans="4:6" s="463" customFormat="1" hidden="1" x14ac:dyDescent="0.45">
      <c r="D4035" s="464"/>
      <c r="E4035" s="464"/>
      <c r="F4035" s="465"/>
    </row>
    <row r="4036" spans="4:6" s="463" customFormat="1" hidden="1" x14ac:dyDescent="0.45">
      <c r="D4036" s="464"/>
      <c r="E4036" s="464"/>
      <c r="F4036" s="465"/>
    </row>
    <row r="4037" spans="4:6" s="463" customFormat="1" hidden="1" x14ac:dyDescent="0.45">
      <c r="D4037" s="464"/>
      <c r="E4037" s="464"/>
      <c r="F4037" s="465"/>
    </row>
    <row r="4038" spans="4:6" s="463" customFormat="1" hidden="1" x14ac:dyDescent="0.45">
      <c r="D4038" s="464"/>
      <c r="E4038" s="464"/>
      <c r="F4038" s="465"/>
    </row>
    <row r="4039" spans="4:6" s="463" customFormat="1" hidden="1" x14ac:dyDescent="0.45">
      <c r="D4039" s="464"/>
      <c r="E4039" s="464"/>
      <c r="F4039" s="465"/>
    </row>
    <row r="4040" spans="4:6" s="463" customFormat="1" hidden="1" x14ac:dyDescent="0.45">
      <c r="D4040" s="464"/>
      <c r="E4040" s="464"/>
      <c r="F4040" s="465"/>
    </row>
    <row r="4041" spans="4:6" s="463" customFormat="1" hidden="1" x14ac:dyDescent="0.45">
      <c r="D4041" s="464"/>
      <c r="E4041" s="464"/>
      <c r="F4041" s="465"/>
    </row>
    <row r="4042" spans="4:6" s="463" customFormat="1" hidden="1" x14ac:dyDescent="0.45">
      <c r="D4042" s="464"/>
      <c r="E4042" s="464"/>
      <c r="F4042" s="465"/>
    </row>
    <row r="4043" spans="4:6" s="463" customFormat="1" hidden="1" x14ac:dyDescent="0.45">
      <c r="D4043" s="464"/>
      <c r="E4043" s="464"/>
      <c r="F4043" s="465"/>
    </row>
    <row r="4044" spans="4:6" s="463" customFormat="1" hidden="1" x14ac:dyDescent="0.45">
      <c r="D4044" s="464"/>
      <c r="E4044" s="464"/>
      <c r="F4044" s="465"/>
    </row>
    <row r="4045" spans="4:6" s="463" customFormat="1" hidden="1" x14ac:dyDescent="0.45">
      <c r="D4045" s="464"/>
      <c r="E4045" s="464"/>
      <c r="F4045" s="465"/>
    </row>
    <row r="4046" spans="4:6" s="463" customFormat="1" hidden="1" x14ac:dyDescent="0.45">
      <c r="D4046" s="464"/>
      <c r="E4046" s="464"/>
      <c r="F4046" s="465"/>
    </row>
    <row r="4047" spans="4:6" s="463" customFormat="1" hidden="1" x14ac:dyDescent="0.45">
      <c r="D4047" s="464"/>
      <c r="E4047" s="464"/>
      <c r="F4047" s="465"/>
    </row>
    <row r="4048" spans="4:6" s="463" customFormat="1" hidden="1" x14ac:dyDescent="0.45">
      <c r="D4048" s="464"/>
      <c r="E4048" s="464"/>
      <c r="F4048" s="465"/>
    </row>
    <row r="4049" spans="4:6" s="463" customFormat="1" hidden="1" x14ac:dyDescent="0.45">
      <c r="D4049" s="464"/>
      <c r="E4049" s="464"/>
      <c r="F4049" s="465"/>
    </row>
    <row r="4050" spans="4:6" s="463" customFormat="1" hidden="1" x14ac:dyDescent="0.45">
      <c r="D4050" s="464"/>
      <c r="E4050" s="464"/>
      <c r="F4050" s="465"/>
    </row>
    <row r="4051" spans="4:6" s="463" customFormat="1" hidden="1" x14ac:dyDescent="0.45">
      <c r="D4051" s="464"/>
      <c r="E4051" s="464"/>
      <c r="F4051" s="465"/>
    </row>
    <row r="4052" spans="4:6" s="463" customFormat="1" hidden="1" x14ac:dyDescent="0.45">
      <c r="D4052" s="464"/>
      <c r="E4052" s="464"/>
      <c r="F4052" s="465"/>
    </row>
    <row r="4053" spans="4:6" s="463" customFormat="1" hidden="1" x14ac:dyDescent="0.45">
      <c r="D4053" s="464"/>
      <c r="E4053" s="464"/>
      <c r="F4053" s="465"/>
    </row>
    <row r="4054" spans="4:6" s="463" customFormat="1" hidden="1" x14ac:dyDescent="0.45">
      <c r="D4054" s="464"/>
      <c r="E4054" s="464"/>
      <c r="F4054" s="465"/>
    </row>
    <row r="4055" spans="4:6" s="463" customFormat="1" hidden="1" x14ac:dyDescent="0.45">
      <c r="D4055" s="464"/>
      <c r="E4055" s="464"/>
      <c r="F4055" s="465"/>
    </row>
    <row r="4056" spans="4:6" s="463" customFormat="1" hidden="1" x14ac:dyDescent="0.45">
      <c r="D4056" s="464"/>
      <c r="E4056" s="464"/>
      <c r="F4056" s="465"/>
    </row>
    <row r="4057" spans="4:6" s="463" customFormat="1" hidden="1" x14ac:dyDescent="0.45">
      <c r="D4057" s="464"/>
      <c r="E4057" s="464"/>
      <c r="F4057" s="465"/>
    </row>
    <row r="4058" spans="4:6" s="463" customFormat="1" hidden="1" x14ac:dyDescent="0.45">
      <c r="D4058" s="464"/>
      <c r="E4058" s="464"/>
      <c r="F4058" s="465"/>
    </row>
    <row r="4059" spans="4:6" s="463" customFormat="1" hidden="1" x14ac:dyDescent="0.45">
      <c r="D4059" s="464"/>
      <c r="E4059" s="464"/>
      <c r="F4059" s="465"/>
    </row>
    <row r="4060" spans="4:6" s="463" customFormat="1" hidden="1" x14ac:dyDescent="0.45">
      <c r="D4060" s="464"/>
      <c r="E4060" s="464"/>
      <c r="F4060" s="465"/>
    </row>
    <row r="4061" spans="4:6" s="463" customFormat="1" hidden="1" x14ac:dyDescent="0.45">
      <c r="D4061" s="464"/>
      <c r="E4061" s="464"/>
      <c r="F4061" s="465"/>
    </row>
    <row r="4062" spans="4:6" s="463" customFormat="1" hidden="1" x14ac:dyDescent="0.45">
      <c r="D4062" s="464"/>
      <c r="E4062" s="464"/>
      <c r="F4062" s="465"/>
    </row>
    <row r="4063" spans="4:6" s="463" customFormat="1" hidden="1" x14ac:dyDescent="0.45">
      <c r="D4063" s="464"/>
      <c r="E4063" s="464"/>
      <c r="F4063" s="465"/>
    </row>
    <row r="4064" spans="4:6" s="463" customFormat="1" hidden="1" x14ac:dyDescent="0.45">
      <c r="D4064" s="464"/>
      <c r="E4064" s="464"/>
      <c r="F4064" s="465"/>
    </row>
    <row r="4065" spans="4:6" s="463" customFormat="1" hidden="1" x14ac:dyDescent="0.45">
      <c r="D4065" s="464"/>
      <c r="E4065" s="464"/>
      <c r="F4065" s="465"/>
    </row>
    <row r="4066" spans="4:6" s="463" customFormat="1" hidden="1" x14ac:dyDescent="0.45">
      <c r="D4066" s="464"/>
      <c r="E4066" s="464"/>
      <c r="F4066" s="465"/>
    </row>
    <row r="4067" spans="4:6" s="463" customFormat="1" hidden="1" x14ac:dyDescent="0.45">
      <c r="D4067" s="464"/>
      <c r="E4067" s="464"/>
      <c r="F4067" s="465"/>
    </row>
    <row r="4068" spans="4:6" s="463" customFormat="1" hidden="1" x14ac:dyDescent="0.45">
      <c r="D4068" s="464"/>
      <c r="E4068" s="464"/>
      <c r="F4068" s="465"/>
    </row>
    <row r="4069" spans="4:6" s="463" customFormat="1" hidden="1" x14ac:dyDescent="0.45">
      <c r="D4069" s="464"/>
      <c r="E4069" s="464"/>
      <c r="F4069" s="465"/>
    </row>
    <row r="4070" spans="4:6" s="463" customFormat="1" hidden="1" x14ac:dyDescent="0.45">
      <c r="D4070" s="464"/>
      <c r="E4070" s="464"/>
      <c r="F4070" s="465"/>
    </row>
    <row r="4071" spans="4:6" s="463" customFormat="1" hidden="1" x14ac:dyDescent="0.45">
      <c r="D4071" s="464"/>
      <c r="E4071" s="464"/>
      <c r="F4071" s="465"/>
    </row>
    <row r="4072" spans="4:6" s="463" customFormat="1" hidden="1" x14ac:dyDescent="0.45">
      <c r="D4072" s="464"/>
      <c r="E4072" s="464"/>
      <c r="F4072" s="465"/>
    </row>
    <row r="4073" spans="4:6" s="463" customFormat="1" hidden="1" x14ac:dyDescent="0.45">
      <c r="D4073" s="464"/>
      <c r="E4073" s="464"/>
      <c r="F4073" s="465"/>
    </row>
    <row r="4074" spans="4:6" s="463" customFormat="1" hidden="1" x14ac:dyDescent="0.45">
      <c r="D4074" s="464"/>
      <c r="E4074" s="464"/>
      <c r="F4074" s="465"/>
    </row>
    <row r="4075" spans="4:6" s="463" customFormat="1" hidden="1" x14ac:dyDescent="0.45">
      <c r="D4075" s="464"/>
      <c r="E4075" s="464"/>
      <c r="F4075" s="465"/>
    </row>
    <row r="4076" spans="4:6" s="463" customFormat="1" hidden="1" x14ac:dyDescent="0.45">
      <c r="D4076" s="464"/>
      <c r="E4076" s="464"/>
      <c r="F4076" s="465"/>
    </row>
    <row r="4077" spans="4:6" s="463" customFormat="1" hidden="1" x14ac:dyDescent="0.45">
      <c r="D4077" s="464"/>
      <c r="E4077" s="464"/>
      <c r="F4077" s="465"/>
    </row>
    <row r="4078" spans="4:6" s="463" customFormat="1" hidden="1" x14ac:dyDescent="0.45">
      <c r="D4078" s="464"/>
      <c r="E4078" s="464"/>
      <c r="F4078" s="465"/>
    </row>
    <row r="4079" spans="4:6" s="463" customFormat="1" hidden="1" x14ac:dyDescent="0.45">
      <c r="D4079" s="464"/>
      <c r="E4079" s="464"/>
      <c r="F4079" s="465"/>
    </row>
    <row r="4080" spans="4:6" s="463" customFormat="1" hidden="1" x14ac:dyDescent="0.45">
      <c r="D4080" s="464"/>
      <c r="E4080" s="464"/>
      <c r="F4080" s="465"/>
    </row>
    <row r="4081" spans="4:6" s="463" customFormat="1" hidden="1" x14ac:dyDescent="0.45">
      <c r="D4081" s="464"/>
      <c r="E4081" s="464"/>
      <c r="F4081" s="465"/>
    </row>
    <row r="4082" spans="4:6" s="463" customFormat="1" hidden="1" x14ac:dyDescent="0.45">
      <c r="D4082" s="464"/>
      <c r="E4082" s="464"/>
      <c r="F4082" s="465"/>
    </row>
    <row r="4083" spans="4:6" s="463" customFormat="1" hidden="1" x14ac:dyDescent="0.45">
      <c r="D4083" s="464"/>
      <c r="E4083" s="464"/>
      <c r="F4083" s="465"/>
    </row>
    <row r="4084" spans="4:6" s="463" customFormat="1" hidden="1" x14ac:dyDescent="0.45">
      <c r="D4084" s="464"/>
      <c r="E4084" s="464"/>
      <c r="F4084" s="465"/>
    </row>
    <row r="4085" spans="4:6" s="463" customFormat="1" hidden="1" x14ac:dyDescent="0.45">
      <c r="D4085" s="464"/>
      <c r="E4085" s="464"/>
      <c r="F4085" s="465"/>
    </row>
    <row r="4086" spans="4:6" s="463" customFormat="1" hidden="1" x14ac:dyDescent="0.45">
      <c r="D4086" s="464"/>
      <c r="E4086" s="464"/>
      <c r="F4086" s="465"/>
    </row>
    <row r="4087" spans="4:6" s="463" customFormat="1" hidden="1" x14ac:dyDescent="0.45">
      <c r="D4087" s="464"/>
      <c r="E4087" s="464"/>
      <c r="F4087" s="465"/>
    </row>
    <row r="4088" spans="4:6" s="463" customFormat="1" hidden="1" x14ac:dyDescent="0.45">
      <c r="D4088" s="464"/>
      <c r="E4088" s="464"/>
      <c r="F4088" s="465"/>
    </row>
    <row r="4089" spans="4:6" s="463" customFormat="1" hidden="1" x14ac:dyDescent="0.45">
      <c r="D4089" s="464"/>
      <c r="E4089" s="464"/>
      <c r="F4089" s="465"/>
    </row>
    <row r="4090" spans="4:6" s="463" customFormat="1" hidden="1" x14ac:dyDescent="0.45">
      <c r="D4090" s="464"/>
      <c r="E4090" s="464"/>
      <c r="F4090" s="465"/>
    </row>
    <row r="4091" spans="4:6" s="463" customFormat="1" hidden="1" x14ac:dyDescent="0.45">
      <c r="D4091" s="464"/>
      <c r="E4091" s="464"/>
      <c r="F4091" s="465"/>
    </row>
    <row r="4092" spans="4:6" s="463" customFormat="1" hidden="1" x14ac:dyDescent="0.45">
      <c r="D4092" s="464"/>
      <c r="E4092" s="464"/>
      <c r="F4092" s="465"/>
    </row>
    <row r="4093" spans="4:6" s="463" customFormat="1" hidden="1" x14ac:dyDescent="0.45">
      <c r="D4093" s="464"/>
      <c r="E4093" s="464"/>
      <c r="F4093" s="465"/>
    </row>
    <row r="4094" spans="4:6" s="463" customFormat="1" hidden="1" x14ac:dyDescent="0.45">
      <c r="D4094" s="464"/>
      <c r="E4094" s="464"/>
      <c r="F4094" s="465"/>
    </row>
    <row r="4095" spans="4:6" s="463" customFormat="1" hidden="1" x14ac:dyDescent="0.45">
      <c r="D4095" s="464"/>
      <c r="E4095" s="464"/>
      <c r="F4095" s="465"/>
    </row>
    <row r="4096" spans="4:6" s="463" customFormat="1" hidden="1" x14ac:dyDescent="0.45">
      <c r="D4096" s="464"/>
      <c r="E4096" s="464"/>
      <c r="F4096" s="465"/>
    </row>
    <row r="4097" spans="4:6" s="463" customFormat="1" hidden="1" x14ac:dyDescent="0.45">
      <c r="D4097" s="464"/>
      <c r="E4097" s="464"/>
      <c r="F4097" s="465"/>
    </row>
    <row r="4098" spans="4:6" s="463" customFormat="1" hidden="1" x14ac:dyDescent="0.45">
      <c r="D4098" s="464"/>
      <c r="E4098" s="464"/>
      <c r="F4098" s="465"/>
    </row>
    <row r="4099" spans="4:6" s="463" customFormat="1" hidden="1" x14ac:dyDescent="0.45">
      <c r="D4099" s="464"/>
      <c r="E4099" s="464"/>
      <c r="F4099" s="465"/>
    </row>
    <row r="4100" spans="4:6" s="463" customFormat="1" hidden="1" x14ac:dyDescent="0.45">
      <c r="D4100" s="464"/>
      <c r="E4100" s="464"/>
      <c r="F4100" s="465"/>
    </row>
    <row r="4101" spans="4:6" s="463" customFormat="1" hidden="1" x14ac:dyDescent="0.45">
      <c r="D4101" s="464"/>
      <c r="E4101" s="464"/>
      <c r="F4101" s="465"/>
    </row>
    <row r="4102" spans="4:6" s="463" customFormat="1" hidden="1" x14ac:dyDescent="0.45">
      <c r="D4102" s="464"/>
      <c r="E4102" s="464"/>
      <c r="F4102" s="465"/>
    </row>
    <row r="4103" spans="4:6" s="463" customFormat="1" hidden="1" x14ac:dyDescent="0.45">
      <c r="D4103" s="464"/>
      <c r="E4103" s="464"/>
      <c r="F4103" s="465"/>
    </row>
    <row r="4104" spans="4:6" s="463" customFormat="1" hidden="1" x14ac:dyDescent="0.45">
      <c r="D4104" s="464"/>
      <c r="E4104" s="464"/>
      <c r="F4104" s="465"/>
    </row>
    <row r="4105" spans="4:6" s="463" customFormat="1" hidden="1" x14ac:dyDescent="0.45">
      <c r="D4105" s="464"/>
      <c r="E4105" s="464"/>
      <c r="F4105" s="465"/>
    </row>
    <row r="4106" spans="4:6" s="463" customFormat="1" hidden="1" x14ac:dyDescent="0.45">
      <c r="D4106" s="464"/>
      <c r="E4106" s="464"/>
      <c r="F4106" s="465"/>
    </row>
    <row r="4107" spans="4:6" s="463" customFormat="1" hidden="1" x14ac:dyDescent="0.45">
      <c r="D4107" s="464"/>
      <c r="E4107" s="464"/>
      <c r="F4107" s="465"/>
    </row>
    <row r="4108" spans="4:6" s="463" customFormat="1" hidden="1" x14ac:dyDescent="0.45">
      <c r="D4108" s="464"/>
      <c r="E4108" s="464"/>
      <c r="F4108" s="465"/>
    </row>
    <row r="4109" spans="4:6" s="463" customFormat="1" hidden="1" x14ac:dyDescent="0.45">
      <c r="D4109" s="464"/>
      <c r="E4109" s="464"/>
      <c r="F4109" s="465"/>
    </row>
    <row r="4110" spans="4:6" s="463" customFormat="1" hidden="1" x14ac:dyDescent="0.45">
      <c r="D4110" s="464"/>
      <c r="E4110" s="464"/>
      <c r="F4110" s="465"/>
    </row>
    <row r="4111" spans="4:6" s="463" customFormat="1" hidden="1" x14ac:dyDescent="0.45">
      <c r="D4111" s="464"/>
      <c r="E4111" s="464"/>
      <c r="F4111" s="465"/>
    </row>
    <row r="4112" spans="4:6" s="463" customFormat="1" hidden="1" x14ac:dyDescent="0.45">
      <c r="D4112" s="464"/>
      <c r="E4112" s="464"/>
      <c r="F4112" s="465"/>
    </row>
    <row r="4113" spans="4:6" s="463" customFormat="1" hidden="1" x14ac:dyDescent="0.45">
      <c r="D4113" s="464"/>
      <c r="E4113" s="464"/>
      <c r="F4113" s="465"/>
    </row>
    <row r="4114" spans="4:6" s="463" customFormat="1" hidden="1" x14ac:dyDescent="0.45">
      <c r="D4114" s="464"/>
      <c r="E4114" s="464"/>
      <c r="F4114" s="465"/>
    </row>
    <row r="4115" spans="4:6" s="463" customFormat="1" hidden="1" x14ac:dyDescent="0.45">
      <c r="D4115" s="464"/>
      <c r="E4115" s="464"/>
      <c r="F4115" s="465"/>
    </row>
    <row r="4116" spans="4:6" s="463" customFormat="1" hidden="1" x14ac:dyDescent="0.45">
      <c r="D4116" s="464"/>
      <c r="E4116" s="464"/>
      <c r="F4116" s="465"/>
    </row>
    <row r="4117" spans="4:6" s="463" customFormat="1" hidden="1" x14ac:dyDescent="0.45">
      <c r="D4117" s="464"/>
      <c r="E4117" s="464"/>
      <c r="F4117" s="465"/>
    </row>
    <row r="4118" spans="4:6" s="463" customFormat="1" hidden="1" x14ac:dyDescent="0.45">
      <c r="D4118" s="464"/>
      <c r="E4118" s="464"/>
      <c r="F4118" s="465"/>
    </row>
    <row r="4119" spans="4:6" s="463" customFormat="1" hidden="1" x14ac:dyDescent="0.45">
      <c r="D4119" s="464"/>
      <c r="E4119" s="464"/>
      <c r="F4119" s="465"/>
    </row>
    <row r="4120" spans="4:6" s="463" customFormat="1" hidden="1" x14ac:dyDescent="0.45">
      <c r="D4120" s="464"/>
      <c r="E4120" s="464"/>
      <c r="F4120" s="465"/>
    </row>
    <row r="4121" spans="4:6" s="463" customFormat="1" hidden="1" x14ac:dyDescent="0.45">
      <c r="D4121" s="464"/>
      <c r="E4121" s="464"/>
      <c r="F4121" s="465"/>
    </row>
    <row r="4122" spans="4:6" s="463" customFormat="1" hidden="1" x14ac:dyDescent="0.45">
      <c r="D4122" s="464"/>
      <c r="E4122" s="464"/>
      <c r="F4122" s="465"/>
    </row>
    <row r="4123" spans="4:6" s="463" customFormat="1" hidden="1" x14ac:dyDescent="0.45">
      <c r="D4123" s="464"/>
      <c r="E4123" s="464"/>
      <c r="F4123" s="465"/>
    </row>
    <row r="4124" spans="4:6" s="463" customFormat="1" hidden="1" x14ac:dyDescent="0.45">
      <c r="D4124" s="464"/>
      <c r="E4124" s="464"/>
      <c r="F4124" s="465"/>
    </row>
    <row r="4125" spans="4:6" s="463" customFormat="1" hidden="1" x14ac:dyDescent="0.45">
      <c r="D4125" s="464"/>
      <c r="E4125" s="464"/>
      <c r="F4125" s="465"/>
    </row>
    <row r="4126" spans="4:6" s="463" customFormat="1" hidden="1" x14ac:dyDescent="0.45">
      <c r="D4126" s="464"/>
      <c r="E4126" s="464"/>
      <c r="F4126" s="465"/>
    </row>
    <row r="4127" spans="4:6" s="463" customFormat="1" hidden="1" x14ac:dyDescent="0.45">
      <c r="D4127" s="464"/>
      <c r="E4127" s="464"/>
      <c r="F4127" s="465"/>
    </row>
    <row r="4128" spans="4:6" s="463" customFormat="1" hidden="1" x14ac:dyDescent="0.45">
      <c r="D4128" s="464"/>
      <c r="E4128" s="464"/>
      <c r="F4128" s="465"/>
    </row>
    <row r="4129" spans="4:6" s="463" customFormat="1" hidden="1" x14ac:dyDescent="0.45">
      <c r="D4129" s="464"/>
      <c r="E4129" s="464"/>
      <c r="F4129" s="465"/>
    </row>
    <row r="4130" spans="4:6" s="463" customFormat="1" hidden="1" x14ac:dyDescent="0.45">
      <c r="D4130" s="464"/>
      <c r="E4130" s="464"/>
      <c r="F4130" s="465"/>
    </row>
    <row r="4131" spans="4:6" s="463" customFormat="1" hidden="1" x14ac:dyDescent="0.45">
      <c r="D4131" s="464"/>
      <c r="E4131" s="464"/>
      <c r="F4131" s="465"/>
    </row>
    <row r="4132" spans="4:6" s="463" customFormat="1" hidden="1" x14ac:dyDescent="0.45">
      <c r="D4132" s="464"/>
      <c r="E4132" s="464"/>
      <c r="F4132" s="465"/>
    </row>
    <row r="4133" spans="4:6" s="463" customFormat="1" hidden="1" x14ac:dyDescent="0.45">
      <c r="D4133" s="464"/>
      <c r="E4133" s="464"/>
      <c r="F4133" s="465"/>
    </row>
    <row r="4134" spans="4:6" s="463" customFormat="1" hidden="1" x14ac:dyDescent="0.45">
      <c r="D4134" s="464"/>
      <c r="E4134" s="464"/>
      <c r="F4134" s="465"/>
    </row>
    <row r="4135" spans="4:6" s="463" customFormat="1" hidden="1" x14ac:dyDescent="0.45">
      <c r="D4135" s="464"/>
      <c r="E4135" s="464"/>
      <c r="F4135" s="465"/>
    </row>
    <row r="4136" spans="4:6" s="463" customFormat="1" hidden="1" x14ac:dyDescent="0.45">
      <c r="D4136" s="464"/>
      <c r="E4136" s="464"/>
      <c r="F4136" s="465"/>
    </row>
    <row r="4137" spans="4:6" s="463" customFormat="1" hidden="1" x14ac:dyDescent="0.45">
      <c r="D4137" s="464"/>
      <c r="E4137" s="464"/>
      <c r="F4137" s="465"/>
    </row>
    <row r="4138" spans="4:6" s="463" customFormat="1" hidden="1" x14ac:dyDescent="0.45">
      <c r="D4138" s="464"/>
      <c r="E4138" s="464"/>
      <c r="F4138" s="465"/>
    </row>
    <row r="4139" spans="4:6" s="463" customFormat="1" hidden="1" x14ac:dyDescent="0.45">
      <c r="D4139" s="464"/>
      <c r="E4139" s="464"/>
      <c r="F4139" s="465"/>
    </row>
    <row r="4140" spans="4:6" s="463" customFormat="1" hidden="1" x14ac:dyDescent="0.45">
      <c r="D4140" s="464"/>
      <c r="E4140" s="464"/>
      <c r="F4140" s="465"/>
    </row>
    <row r="4141" spans="4:6" s="463" customFormat="1" hidden="1" x14ac:dyDescent="0.45">
      <c r="D4141" s="464"/>
      <c r="E4141" s="464"/>
      <c r="F4141" s="465"/>
    </row>
    <row r="4142" spans="4:6" s="463" customFormat="1" hidden="1" x14ac:dyDescent="0.45">
      <c r="D4142" s="464"/>
      <c r="E4142" s="464"/>
      <c r="F4142" s="465"/>
    </row>
    <row r="4143" spans="4:6" s="463" customFormat="1" hidden="1" x14ac:dyDescent="0.45">
      <c r="D4143" s="464"/>
      <c r="E4143" s="464"/>
      <c r="F4143" s="465"/>
    </row>
    <row r="4144" spans="4:6" s="463" customFormat="1" hidden="1" x14ac:dyDescent="0.45">
      <c r="D4144" s="464"/>
      <c r="E4144" s="464"/>
      <c r="F4144" s="465"/>
    </row>
    <row r="4145" spans="4:6" s="463" customFormat="1" hidden="1" x14ac:dyDescent="0.45">
      <c r="D4145" s="464"/>
      <c r="E4145" s="464"/>
      <c r="F4145" s="465"/>
    </row>
    <row r="4146" spans="4:6" s="463" customFormat="1" hidden="1" x14ac:dyDescent="0.45">
      <c r="D4146" s="464"/>
      <c r="E4146" s="464"/>
      <c r="F4146" s="465"/>
    </row>
    <row r="4147" spans="4:6" s="463" customFormat="1" hidden="1" x14ac:dyDescent="0.45">
      <c r="D4147" s="464"/>
      <c r="E4147" s="464"/>
      <c r="F4147" s="465"/>
    </row>
    <row r="4148" spans="4:6" s="463" customFormat="1" hidden="1" x14ac:dyDescent="0.45">
      <c r="D4148" s="464"/>
      <c r="E4148" s="464"/>
      <c r="F4148" s="465"/>
    </row>
    <row r="4149" spans="4:6" s="463" customFormat="1" hidden="1" x14ac:dyDescent="0.45">
      <c r="D4149" s="464"/>
      <c r="E4149" s="464"/>
      <c r="F4149" s="465"/>
    </row>
    <row r="4150" spans="4:6" s="463" customFormat="1" hidden="1" x14ac:dyDescent="0.45">
      <c r="D4150" s="464"/>
      <c r="E4150" s="464"/>
      <c r="F4150" s="465"/>
    </row>
    <row r="4151" spans="4:6" s="463" customFormat="1" hidden="1" x14ac:dyDescent="0.45">
      <c r="D4151" s="464"/>
      <c r="E4151" s="464"/>
      <c r="F4151" s="465"/>
    </row>
    <row r="4152" spans="4:6" s="463" customFormat="1" hidden="1" x14ac:dyDescent="0.45">
      <c r="D4152" s="464"/>
      <c r="E4152" s="464"/>
      <c r="F4152" s="465"/>
    </row>
    <row r="4153" spans="4:6" s="463" customFormat="1" hidden="1" x14ac:dyDescent="0.45">
      <c r="D4153" s="464"/>
      <c r="E4153" s="464"/>
      <c r="F4153" s="465"/>
    </row>
    <row r="4154" spans="4:6" s="463" customFormat="1" hidden="1" x14ac:dyDescent="0.45">
      <c r="D4154" s="464"/>
      <c r="E4154" s="464"/>
      <c r="F4154" s="465"/>
    </row>
    <row r="4155" spans="4:6" s="463" customFormat="1" hidden="1" x14ac:dyDescent="0.45">
      <c r="D4155" s="464"/>
      <c r="E4155" s="464"/>
      <c r="F4155" s="465"/>
    </row>
    <row r="4156" spans="4:6" s="463" customFormat="1" hidden="1" x14ac:dyDescent="0.45">
      <c r="D4156" s="464"/>
      <c r="E4156" s="464"/>
      <c r="F4156" s="465"/>
    </row>
    <row r="4157" spans="4:6" s="463" customFormat="1" hidden="1" x14ac:dyDescent="0.45">
      <c r="D4157" s="464"/>
      <c r="E4157" s="464"/>
      <c r="F4157" s="465"/>
    </row>
    <row r="4158" spans="4:6" s="463" customFormat="1" hidden="1" x14ac:dyDescent="0.45">
      <c r="D4158" s="464"/>
      <c r="E4158" s="464"/>
      <c r="F4158" s="465"/>
    </row>
    <row r="4159" spans="4:6" s="463" customFormat="1" hidden="1" x14ac:dyDescent="0.45">
      <c r="D4159" s="464"/>
      <c r="E4159" s="464"/>
      <c r="F4159" s="465"/>
    </row>
    <row r="4160" spans="4:6" s="463" customFormat="1" hidden="1" x14ac:dyDescent="0.45">
      <c r="D4160" s="464"/>
      <c r="E4160" s="464"/>
      <c r="F4160" s="465"/>
    </row>
    <row r="4161" spans="4:6" s="463" customFormat="1" hidden="1" x14ac:dyDescent="0.45">
      <c r="D4161" s="464"/>
      <c r="E4161" s="464"/>
      <c r="F4161" s="465"/>
    </row>
    <row r="4162" spans="4:6" s="463" customFormat="1" hidden="1" x14ac:dyDescent="0.45">
      <c r="D4162" s="464"/>
      <c r="E4162" s="464"/>
      <c r="F4162" s="465"/>
    </row>
    <row r="4163" spans="4:6" s="463" customFormat="1" hidden="1" x14ac:dyDescent="0.45">
      <c r="D4163" s="464"/>
      <c r="E4163" s="464"/>
      <c r="F4163" s="465"/>
    </row>
    <row r="4164" spans="4:6" s="463" customFormat="1" hidden="1" x14ac:dyDescent="0.45">
      <c r="D4164" s="464"/>
      <c r="E4164" s="464"/>
      <c r="F4164" s="465"/>
    </row>
    <row r="4165" spans="4:6" s="463" customFormat="1" hidden="1" x14ac:dyDescent="0.45">
      <c r="D4165" s="464"/>
      <c r="E4165" s="464"/>
      <c r="F4165" s="465"/>
    </row>
    <row r="4166" spans="4:6" s="463" customFormat="1" hidden="1" x14ac:dyDescent="0.45">
      <c r="D4166" s="464"/>
      <c r="E4166" s="464"/>
      <c r="F4166" s="465"/>
    </row>
    <row r="4167" spans="4:6" s="463" customFormat="1" hidden="1" x14ac:dyDescent="0.45">
      <c r="D4167" s="464"/>
      <c r="E4167" s="464"/>
      <c r="F4167" s="465"/>
    </row>
    <row r="4168" spans="4:6" s="463" customFormat="1" hidden="1" x14ac:dyDescent="0.45">
      <c r="D4168" s="464"/>
      <c r="E4168" s="464"/>
      <c r="F4168" s="465"/>
    </row>
    <row r="4169" spans="4:6" s="463" customFormat="1" hidden="1" x14ac:dyDescent="0.45">
      <c r="D4169" s="464"/>
      <c r="E4169" s="464"/>
      <c r="F4169" s="465"/>
    </row>
    <row r="4170" spans="4:6" s="463" customFormat="1" hidden="1" x14ac:dyDescent="0.45">
      <c r="D4170" s="464"/>
      <c r="E4170" s="464"/>
      <c r="F4170" s="465"/>
    </row>
    <row r="4171" spans="4:6" s="463" customFormat="1" hidden="1" x14ac:dyDescent="0.45">
      <c r="D4171" s="464"/>
      <c r="E4171" s="464"/>
      <c r="F4171" s="465"/>
    </row>
    <row r="4172" spans="4:6" s="463" customFormat="1" hidden="1" x14ac:dyDescent="0.45">
      <c r="D4172" s="464"/>
      <c r="E4172" s="464"/>
      <c r="F4172" s="465"/>
    </row>
    <row r="4173" spans="4:6" s="463" customFormat="1" hidden="1" x14ac:dyDescent="0.45">
      <c r="D4173" s="464"/>
      <c r="E4173" s="464"/>
      <c r="F4173" s="465"/>
    </row>
    <row r="4174" spans="4:6" s="463" customFormat="1" hidden="1" x14ac:dyDescent="0.45">
      <c r="D4174" s="464"/>
      <c r="E4174" s="464"/>
      <c r="F4174" s="465"/>
    </row>
    <row r="4175" spans="4:6" s="463" customFormat="1" hidden="1" x14ac:dyDescent="0.45">
      <c r="D4175" s="464"/>
      <c r="E4175" s="464"/>
      <c r="F4175" s="465"/>
    </row>
    <row r="4176" spans="4:6" s="463" customFormat="1" hidden="1" x14ac:dyDescent="0.45">
      <c r="D4176" s="464"/>
      <c r="E4176" s="464"/>
      <c r="F4176" s="465"/>
    </row>
    <row r="4177" spans="4:6" s="463" customFormat="1" hidden="1" x14ac:dyDescent="0.45">
      <c r="D4177" s="464"/>
      <c r="E4177" s="464"/>
      <c r="F4177" s="465"/>
    </row>
    <row r="4178" spans="4:6" s="463" customFormat="1" hidden="1" x14ac:dyDescent="0.45">
      <c r="D4178" s="464"/>
      <c r="E4178" s="464"/>
      <c r="F4178" s="465"/>
    </row>
    <row r="4179" spans="4:6" s="463" customFormat="1" hidden="1" x14ac:dyDescent="0.45">
      <c r="D4179" s="464"/>
      <c r="E4179" s="464"/>
      <c r="F4179" s="465"/>
    </row>
    <row r="4180" spans="4:6" s="463" customFormat="1" hidden="1" x14ac:dyDescent="0.45">
      <c r="D4180" s="464"/>
      <c r="E4180" s="464"/>
      <c r="F4180" s="465"/>
    </row>
    <row r="4181" spans="4:6" s="463" customFormat="1" hidden="1" x14ac:dyDescent="0.45">
      <c r="D4181" s="464"/>
      <c r="E4181" s="464"/>
      <c r="F4181" s="465"/>
    </row>
    <row r="4182" spans="4:6" s="463" customFormat="1" hidden="1" x14ac:dyDescent="0.45">
      <c r="D4182" s="464"/>
      <c r="E4182" s="464"/>
      <c r="F4182" s="465"/>
    </row>
    <row r="4183" spans="4:6" s="463" customFormat="1" hidden="1" x14ac:dyDescent="0.45">
      <c r="D4183" s="464"/>
      <c r="E4183" s="464"/>
      <c r="F4183" s="465"/>
    </row>
    <row r="4184" spans="4:6" s="463" customFormat="1" hidden="1" x14ac:dyDescent="0.45">
      <c r="D4184" s="464"/>
      <c r="E4184" s="464"/>
      <c r="F4184" s="465"/>
    </row>
    <row r="4185" spans="4:6" s="463" customFormat="1" hidden="1" x14ac:dyDescent="0.45">
      <c r="D4185" s="464"/>
      <c r="E4185" s="464"/>
      <c r="F4185" s="465"/>
    </row>
    <row r="4186" spans="4:6" s="463" customFormat="1" hidden="1" x14ac:dyDescent="0.45">
      <c r="D4186" s="464"/>
      <c r="E4186" s="464"/>
      <c r="F4186" s="465"/>
    </row>
    <row r="4187" spans="4:6" s="463" customFormat="1" hidden="1" x14ac:dyDescent="0.45">
      <c r="D4187" s="464"/>
      <c r="E4187" s="464"/>
      <c r="F4187" s="465"/>
    </row>
    <row r="4188" spans="4:6" s="463" customFormat="1" hidden="1" x14ac:dyDescent="0.45">
      <c r="D4188" s="464"/>
      <c r="E4188" s="464"/>
      <c r="F4188" s="465"/>
    </row>
    <row r="4189" spans="4:6" s="463" customFormat="1" hidden="1" x14ac:dyDescent="0.45">
      <c r="D4189" s="464"/>
      <c r="E4189" s="464"/>
      <c r="F4189" s="465"/>
    </row>
    <row r="4190" spans="4:6" s="463" customFormat="1" hidden="1" x14ac:dyDescent="0.45">
      <c r="D4190" s="464"/>
      <c r="E4190" s="464"/>
      <c r="F4190" s="465"/>
    </row>
    <row r="4191" spans="4:6" s="463" customFormat="1" hidden="1" x14ac:dyDescent="0.45">
      <c r="D4191" s="464"/>
      <c r="E4191" s="464"/>
      <c r="F4191" s="465"/>
    </row>
    <row r="4192" spans="4:6" s="463" customFormat="1" hidden="1" x14ac:dyDescent="0.45">
      <c r="D4192" s="464"/>
      <c r="E4192" s="464"/>
      <c r="F4192" s="465"/>
    </row>
    <row r="4193" spans="4:6" s="463" customFormat="1" hidden="1" x14ac:dyDescent="0.45">
      <c r="D4193" s="464"/>
      <c r="E4193" s="464"/>
      <c r="F4193" s="465"/>
    </row>
    <row r="4194" spans="4:6" s="463" customFormat="1" hidden="1" x14ac:dyDescent="0.45">
      <c r="D4194" s="464"/>
      <c r="E4194" s="464"/>
      <c r="F4194" s="465"/>
    </row>
    <row r="4195" spans="4:6" s="463" customFormat="1" hidden="1" x14ac:dyDescent="0.45">
      <c r="D4195" s="464"/>
      <c r="E4195" s="464"/>
      <c r="F4195" s="465"/>
    </row>
    <row r="4196" spans="4:6" s="463" customFormat="1" hidden="1" x14ac:dyDescent="0.45">
      <c r="D4196" s="464"/>
      <c r="E4196" s="464"/>
      <c r="F4196" s="465"/>
    </row>
    <row r="4197" spans="4:6" s="463" customFormat="1" hidden="1" x14ac:dyDescent="0.45">
      <c r="D4197" s="464"/>
      <c r="E4197" s="464"/>
      <c r="F4197" s="465"/>
    </row>
    <row r="4198" spans="4:6" s="463" customFormat="1" hidden="1" x14ac:dyDescent="0.45">
      <c r="D4198" s="464"/>
      <c r="E4198" s="464"/>
      <c r="F4198" s="465"/>
    </row>
    <row r="4199" spans="4:6" s="463" customFormat="1" hidden="1" x14ac:dyDescent="0.45">
      <c r="D4199" s="464"/>
      <c r="E4199" s="464"/>
      <c r="F4199" s="465"/>
    </row>
    <row r="4200" spans="4:6" s="463" customFormat="1" hidden="1" x14ac:dyDescent="0.45">
      <c r="D4200" s="464"/>
      <c r="E4200" s="464"/>
      <c r="F4200" s="465"/>
    </row>
    <row r="4201" spans="4:6" s="463" customFormat="1" hidden="1" x14ac:dyDescent="0.45">
      <c r="D4201" s="464"/>
      <c r="E4201" s="464"/>
      <c r="F4201" s="465"/>
    </row>
    <row r="4202" spans="4:6" s="463" customFormat="1" hidden="1" x14ac:dyDescent="0.45">
      <c r="D4202" s="464"/>
      <c r="E4202" s="464"/>
      <c r="F4202" s="465"/>
    </row>
    <row r="4203" spans="4:6" s="463" customFormat="1" hidden="1" x14ac:dyDescent="0.45">
      <c r="D4203" s="464"/>
      <c r="E4203" s="464"/>
      <c r="F4203" s="465"/>
    </row>
    <row r="4204" spans="4:6" s="463" customFormat="1" hidden="1" x14ac:dyDescent="0.45">
      <c r="D4204" s="464"/>
      <c r="E4204" s="464"/>
      <c r="F4204" s="465"/>
    </row>
    <row r="4205" spans="4:6" s="463" customFormat="1" hidden="1" x14ac:dyDescent="0.45">
      <c r="D4205" s="464"/>
      <c r="E4205" s="464"/>
      <c r="F4205" s="465"/>
    </row>
    <row r="4206" spans="4:6" s="463" customFormat="1" hidden="1" x14ac:dyDescent="0.45">
      <c r="D4206" s="464"/>
      <c r="E4206" s="464"/>
      <c r="F4206" s="465"/>
    </row>
    <row r="4207" spans="4:6" s="463" customFormat="1" hidden="1" x14ac:dyDescent="0.45">
      <c r="D4207" s="464"/>
      <c r="E4207" s="464"/>
      <c r="F4207" s="465"/>
    </row>
    <row r="4208" spans="4:6" s="463" customFormat="1" hidden="1" x14ac:dyDescent="0.45">
      <c r="D4208" s="464"/>
      <c r="E4208" s="464"/>
      <c r="F4208" s="465"/>
    </row>
    <row r="4209" spans="4:6" s="463" customFormat="1" hidden="1" x14ac:dyDescent="0.45">
      <c r="D4209" s="464"/>
      <c r="E4209" s="464"/>
      <c r="F4209" s="465"/>
    </row>
    <row r="4210" spans="4:6" s="463" customFormat="1" hidden="1" x14ac:dyDescent="0.45">
      <c r="D4210" s="464"/>
      <c r="E4210" s="464"/>
      <c r="F4210" s="465"/>
    </row>
    <row r="4211" spans="4:6" s="463" customFormat="1" hidden="1" x14ac:dyDescent="0.45">
      <c r="D4211" s="464"/>
      <c r="E4211" s="464"/>
      <c r="F4211" s="465"/>
    </row>
    <row r="4212" spans="4:6" s="463" customFormat="1" hidden="1" x14ac:dyDescent="0.45">
      <c r="D4212" s="464"/>
      <c r="E4212" s="464"/>
      <c r="F4212" s="465"/>
    </row>
    <row r="4213" spans="4:6" s="463" customFormat="1" hidden="1" x14ac:dyDescent="0.45">
      <c r="D4213" s="464"/>
      <c r="E4213" s="464"/>
      <c r="F4213" s="465"/>
    </row>
    <row r="4214" spans="4:6" s="463" customFormat="1" hidden="1" x14ac:dyDescent="0.45">
      <c r="D4214" s="464"/>
      <c r="E4214" s="464"/>
      <c r="F4214" s="465"/>
    </row>
    <row r="4215" spans="4:6" s="463" customFormat="1" hidden="1" x14ac:dyDescent="0.45">
      <c r="D4215" s="464"/>
      <c r="E4215" s="464"/>
      <c r="F4215" s="465"/>
    </row>
    <row r="4216" spans="4:6" s="463" customFormat="1" hidden="1" x14ac:dyDescent="0.45">
      <c r="D4216" s="464"/>
      <c r="E4216" s="464"/>
      <c r="F4216" s="465"/>
    </row>
    <row r="4217" spans="4:6" s="463" customFormat="1" hidden="1" x14ac:dyDescent="0.45">
      <c r="D4217" s="464"/>
      <c r="E4217" s="464"/>
      <c r="F4217" s="465"/>
    </row>
    <row r="4218" spans="4:6" s="463" customFormat="1" hidden="1" x14ac:dyDescent="0.45">
      <c r="D4218" s="464"/>
      <c r="E4218" s="464"/>
      <c r="F4218" s="465"/>
    </row>
    <row r="4219" spans="4:6" s="463" customFormat="1" hidden="1" x14ac:dyDescent="0.45">
      <c r="D4219" s="464"/>
      <c r="E4219" s="464"/>
      <c r="F4219" s="465"/>
    </row>
    <row r="4220" spans="4:6" s="463" customFormat="1" hidden="1" x14ac:dyDescent="0.45">
      <c r="D4220" s="464"/>
      <c r="E4220" s="464"/>
      <c r="F4220" s="465"/>
    </row>
    <row r="4221" spans="4:6" s="463" customFormat="1" hidden="1" x14ac:dyDescent="0.45">
      <c r="D4221" s="464"/>
      <c r="E4221" s="464"/>
      <c r="F4221" s="465"/>
    </row>
    <row r="4222" spans="4:6" s="463" customFormat="1" hidden="1" x14ac:dyDescent="0.45">
      <c r="D4222" s="464"/>
      <c r="E4222" s="464"/>
      <c r="F4222" s="465"/>
    </row>
    <row r="4223" spans="4:6" s="463" customFormat="1" hidden="1" x14ac:dyDescent="0.45">
      <c r="D4223" s="464"/>
      <c r="E4223" s="464"/>
      <c r="F4223" s="465"/>
    </row>
    <row r="4224" spans="4:6" s="463" customFormat="1" hidden="1" x14ac:dyDescent="0.45">
      <c r="D4224" s="464"/>
      <c r="E4224" s="464"/>
      <c r="F4224" s="465"/>
    </row>
    <row r="4225" spans="4:6" s="463" customFormat="1" hidden="1" x14ac:dyDescent="0.45">
      <c r="D4225" s="464"/>
      <c r="E4225" s="464"/>
      <c r="F4225" s="465"/>
    </row>
    <row r="4226" spans="4:6" s="463" customFormat="1" hidden="1" x14ac:dyDescent="0.45">
      <c r="D4226" s="464"/>
      <c r="E4226" s="464"/>
      <c r="F4226" s="465"/>
    </row>
    <row r="4227" spans="4:6" s="463" customFormat="1" hidden="1" x14ac:dyDescent="0.45">
      <c r="D4227" s="464"/>
      <c r="E4227" s="464"/>
      <c r="F4227" s="465"/>
    </row>
    <row r="4228" spans="4:6" s="463" customFormat="1" hidden="1" x14ac:dyDescent="0.45">
      <c r="D4228" s="464"/>
      <c r="E4228" s="464"/>
      <c r="F4228" s="465"/>
    </row>
    <row r="4229" spans="4:6" s="463" customFormat="1" hidden="1" x14ac:dyDescent="0.45">
      <c r="D4229" s="464"/>
      <c r="E4229" s="464"/>
      <c r="F4229" s="465"/>
    </row>
    <row r="4230" spans="4:6" s="463" customFormat="1" hidden="1" x14ac:dyDescent="0.45">
      <c r="D4230" s="464"/>
      <c r="E4230" s="464"/>
      <c r="F4230" s="465"/>
    </row>
    <row r="4231" spans="4:6" s="463" customFormat="1" hidden="1" x14ac:dyDescent="0.45">
      <c r="D4231" s="464"/>
      <c r="E4231" s="464"/>
      <c r="F4231" s="465"/>
    </row>
    <row r="4232" spans="4:6" s="463" customFormat="1" hidden="1" x14ac:dyDescent="0.45">
      <c r="D4232" s="464"/>
      <c r="E4232" s="464"/>
      <c r="F4232" s="465"/>
    </row>
    <row r="4233" spans="4:6" s="463" customFormat="1" hidden="1" x14ac:dyDescent="0.45">
      <c r="D4233" s="464"/>
      <c r="E4233" s="464"/>
      <c r="F4233" s="465"/>
    </row>
    <row r="4234" spans="4:6" s="463" customFormat="1" hidden="1" x14ac:dyDescent="0.45">
      <c r="D4234" s="464"/>
      <c r="E4234" s="464"/>
      <c r="F4234" s="465"/>
    </row>
    <row r="4235" spans="4:6" s="463" customFormat="1" hidden="1" x14ac:dyDescent="0.45">
      <c r="D4235" s="464"/>
      <c r="E4235" s="464"/>
      <c r="F4235" s="465"/>
    </row>
    <row r="4236" spans="4:6" s="463" customFormat="1" hidden="1" x14ac:dyDescent="0.45">
      <c r="D4236" s="464"/>
      <c r="E4236" s="464"/>
      <c r="F4236" s="465"/>
    </row>
    <row r="4237" spans="4:6" s="463" customFormat="1" hidden="1" x14ac:dyDescent="0.45">
      <c r="D4237" s="464"/>
      <c r="E4237" s="464"/>
      <c r="F4237" s="465"/>
    </row>
    <row r="4238" spans="4:6" s="463" customFormat="1" hidden="1" x14ac:dyDescent="0.45">
      <c r="D4238" s="464"/>
      <c r="E4238" s="464"/>
      <c r="F4238" s="465"/>
    </row>
    <row r="4239" spans="4:6" s="463" customFormat="1" hidden="1" x14ac:dyDescent="0.45">
      <c r="D4239" s="464"/>
      <c r="E4239" s="464"/>
      <c r="F4239" s="465"/>
    </row>
    <row r="4240" spans="4:6" s="463" customFormat="1" hidden="1" x14ac:dyDescent="0.45">
      <c r="D4240" s="464"/>
      <c r="E4240" s="464"/>
      <c r="F4240" s="465"/>
    </row>
    <row r="4241" spans="4:6" s="463" customFormat="1" hidden="1" x14ac:dyDescent="0.45">
      <c r="D4241" s="464"/>
      <c r="E4241" s="464"/>
      <c r="F4241" s="465"/>
    </row>
    <row r="4242" spans="4:6" s="463" customFormat="1" hidden="1" x14ac:dyDescent="0.45">
      <c r="D4242" s="464"/>
      <c r="E4242" s="464"/>
      <c r="F4242" s="465"/>
    </row>
    <row r="4243" spans="4:6" s="463" customFormat="1" hidden="1" x14ac:dyDescent="0.45">
      <c r="D4243" s="464"/>
      <c r="E4243" s="464"/>
      <c r="F4243" s="465"/>
    </row>
    <row r="4244" spans="4:6" s="463" customFormat="1" hidden="1" x14ac:dyDescent="0.45">
      <c r="D4244" s="464"/>
      <c r="E4244" s="464"/>
      <c r="F4244" s="465"/>
    </row>
    <row r="4245" spans="4:6" s="463" customFormat="1" hidden="1" x14ac:dyDescent="0.45">
      <c r="D4245" s="464"/>
      <c r="E4245" s="464"/>
      <c r="F4245" s="465"/>
    </row>
    <row r="4246" spans="4:6" s="463" customFormat="1" hidden="1" x14ac:dyDescent="0.45">
      <c r="D4246" s="464"/>
      <c r="E4246" s="464"/>
      <c r="F4246" s="465"/>
    </row>
    <row r="4247" spans="4:6" s="463" customFormat="1" hidden="1" x14ac:dyDescent="0.45">
      <c r="D4247" s="464"/>
      <c r="E4247" s="464"/>
      <c r="F4247" s="465"/>
    </row>
    <row r="4248" spans="4:6" s="463" customFormat="1" hidden="1" x14ac:dyDescent="0.45">
      <c r="D4248" s="464"/>
      <c r="E4248" s="464"/>
      <c r="F4248" s="465"/>
    </row>
    <row r="4249" spans="4:6" s="463" customFormat="1" hidden="1" x14ac:dyDescent="0.45">
      <c r="D4249" s="464"/>
      <c r="E4249" s="464"/>
      <c r="F4249" s="465"/>
    </row>
    <row r="4250" spans="4:6" s="463" customFormat="1" hidden="1" x14ac:dyDescent="0.45">
      <c r="D4250" s="464"/>
      <c r="E4250" s="464"/>
      <c r="F4250" s="465"/>
    </row>
    <row r="4251" spans="4:6" s="463" customFormat="1" hidden="1" x14ac:dyDescent="0.45">
      <c r="D4251" s="464"/>
      <c r="E4251" s="464"/>
      <c r="F4251" s="465"/>
    </row>
    <row r="4252" spans="4:6" s="463" customFormat="1" hidden="1" x14ac:dyDescent="0.45">
      <c r="D4252" s="464"/>
      <c r="E4252" s="464"/>
      <c r="F4252" s="465"/>
    </row>
    <row r="4253" spans="4:6" s="463" customFormat="1" hidden="1" x14ac:dyDescent="0.45">
      <c r="D4253" s="464"/>
      <c r="E4253" s="464"/>
      <c r="F4253" s="465"/>
    </row>
    <row r="4254" spans="4:6" s="463" customFormat="1" hidden="1" x14ac:dyDescent="0.45">
      <c r="D4254" s="464"/>
      <c r="E4254" s="464"/>
      <c r="F4254" s="465"/>
    </row>
    <row r="4255" spans="4:6" s="463" customFormat="1" hidden="1" x14ac:dyDescent="0.45">
      <c r="D4255" s="464"/>
      <c r="E4255" s="464"/>
      <c r="F4255" s="465"/>
    </row>
    <row r="4256" spans="4:6" s="463" customFormat="1" hidden="1" x14ac:dyDescent="0.45">
      <c r="D4256" s="464"/>
      <c r="E4256" s="464"/>
      <c r="F4256" s="465"/>
    </row>
    <row r="4257" spans="4:6" s="463" customFormat="1" hidden="1" x14ac:dyDescent="0.45">
      <c r="D4257" s="464"/>
      <c r="E4257" s="464"/>
      <c r="F4257" s="465"/>
    </row>
    <row r="4258" spans="4:6" s="463" customFormat="1" hidden="1" x14ac:dyDescent="0.45">
      <c r="D4258" s="464"/>
      <c r="E4258" s="464"/>
      <c r="F4258" s="465"/>
    </row>
    <row r="4259" spans="4:6" s="463" customFormat="1" hidden="1" x14ac:dyDescent="0.45">
      <c r="D4259" s="464"/>
      <c r="E4259" s="464"/>
      <c r="F4259" s="465"/>
    </row>
    <row r="4260" spans="4:6" s="463" customFormat="1" hidden="1" x14ac:dyDescent="0.45">
      <c r="D4260" s="464"/>
      <c r="E4260" s="464"/>
      <c r="F4260" s="465"/>
    </row>
    <row r="4261" spans="4:6" s="463" customFormat="1" hidden="1" x14ac:dyDescent="0.45">
      <c r="D4261" s="464"/>
      <c r="E4261" s="464"/>
      <c r="F4261" s="465"/>
    </row>
    <row r="4262" spans="4:6" s="463" customFormat="1" hidden="1" x14ac:dyDescent="0.45">
      <c r="D4262" s="464"/>
      <c r="E4262" s="464"/>
      <c r="F4262" s="465"/>
    </row>
    <row r="4263" spans="4:6" s="463" customFormat="1" hidden="1" x14ac:dyDescent="0.45">
      <c r="D4263" s="464"/>
      <c r="E4263" s="464"/>
      <c r="F4263" s="465"/>
    </row>
    <row r="4264" spans="4:6" s="463" customFormat="1" hidden="1" x14ac:dyDescent="0.45">
      <c r="D4264" s="464"/>
      <c r="E4264" s="464"/>
      <c r="F4264" s="465"/>
    </row>
    <row r="4265" spans="4:6" s="463" customFormat="1" hidden="1" x14ac:dyDescent="0.45">
      <c r="D4265" s="464"/>
      <c r="E4265" s="464"/>
      <c r="F4265" s="465"/>
    </row>
    <row r="4266" spans="4:6" s="463" customFormat="1" hidden="1" x14ac:dyDescent="0.45">
      <c r="D4266" s="464"/>
      <c r="E4266" s="464"/>
      <c r="F4266" s="465"/>
    </row>
    <row r="4267" spans="4:6" s="463" customFormat="1" hidden="1" x14ac:dyDescent="0.45">
      <c r="D4267" s="464"/>
      <c r="E4267" s="464"/>
      <c r="F4267" s="465"/>
    </row>
    <row r="4268" spans="4:6" s="463" customFormat="1" hidden="1" x14ac:dyDescent="0.45">
      <c r="D4268" s="464"/>
      <c r="E4268" s="464"/>
      <c r="F4268" s="465"/>
    </row>
    <row r="4269" spans="4:6" s="463" customFormat="1" hidden="1" x14ac:dyDescent="0.45">
      <c r="D4269" s="464"/>
      <c r="E4269" s="464"/>
      <c r="F4269" s="465"/>
    </row>
    <row r="4270" spans="4:6" s="463" customFormat="1" hidden="1" x14ac:dyDescent="0.45">
      <c r="D4270" s="464"/>
      <c r="E4270" s="464"/>
      <c r="F4270" s="465"/>
    </row>
    <row r="4271" spans="4:6" s="463" customFormat="1" hidden="1" x14ac:dyDescent="0.45">
      <c r="D4271" s="464"/>
      <c r="E4271" s="464"/>
      <c r="F4271" s="465"/>
    </row>
    <row r="4272" spans="4:6" s="463" customFormat="1" hidden="1" x14ac:dyDescent="0.45">
      <c r="D4272" s="464"/>
      <c r="E4272" s="464"/>
      <c r="F4272" s="465"/>
    </row>
    <row r="4273" spans="4:6" s="463" customFormat="1" hidden="1" x14ac:dyDescent="0.45">
      <c r="D4273" s="464"/>
      <c r="E4273" s="464"/>
      <c r="F4273" s="465"/>
    </row>
    <row r="4274" spans="4:6" s="463" customFormat="1" hidden="1" x14ac:dyDescent="0.45">
      <c r="D4274" s="464"/>
      <c r="E4274" s="464"/>
      <c r="F4274" s="465"/>
    </row>
    <row r="4275" spans="4:6" s="463" customFormat="1" hidden="1" x14ac:dyDescent="0.45">
      <c r="D4275" s="464"/>
      <c r="E4275" s="464"/>
      <c r="F4275" s="465"/>
    </row>
    <row r="4276" spans="4:6" s="463" customFormat="1" hidden="1" x14ac:dyDescent="0.45">
      <c r="D4276" s="464"/>
      <c r="E4276" s="464"/>
      <c r="F4276" s="465"/>
    </row>
    <row r="4277" spans="4:6" s="463" customFormat="1" hidden="1" x14ac:dyDescent="0.45">
      <c r="D4277" s="464"/>
      <c r="E4277" s="464"/>
      <c r="F4277" s="465"/>
    </row>
    <row r="4278" spans="4:6" s="463" customFormat="1" hidden="1" x14ac:dyDescent="0.45">
      <c r="D4278" s="464"/>
      <c r="E4278" s="464"/>
      <c r="F4278" s="465"/>
    </row>
    <row r="4279" spans="4:6" s="463" customFormat="1" hidden="1" x14ac:dyDescent="0.45">
      <c r="D4279" s="464"/>
      <c r="E4279" s="464"/>
      <c r="F4279" s="465"/>
    </row>
    <row r="4280" spans="4:6" s="463" customFormat="1" hidden="1" x14ac:dyDescent="0.45">
      <c r="D4280" s="464"/>
      <c r="E4280" s="464"/>
      <c r="F4280" s="465"/>
    </row>
    <row r="4281" spans="4:6" s="463" customFormat="1" hidden="1" x14ac:dyDescent="0.45">
      <c r="D4281" s="464"/>
      <c r="E4281" s="464"/>
      <c r="F4281" s="465"/>
    </row>
    <row r="4282" spans="4:6" s="463" customFormat="1" hidden="1" x14ac:dyDescent="0.45">
      <c r="D4282" s="464"/>
      <c r="E4282" s="464"/>
      <c r="F4282" s="465"/>
    </row>
    <row r="4283" spans="4:6" s="463" customFormat="1" hidden="1" x14ac:dyDescent="0.45">
      <c r="D4283" s="464"/>
      <c r="E4283" s="464"/>
      <c r="F4283" s="465"/>
    </row>
    <row r="4284" spans="4:6" s="463" customFormat="1" hidden="1" x14ac:dyDescent="0.45">
      <c r="D4284" s="464"/>
      <c r="E4284" s="464"/>
      <c r="F4284" s="465"/>
    </row>
    <row r="4285" spans="4:6" s="463" customFormat="1" hidden="1" x14ac:dyDescent="0.45">
      <c r="D4285" s="464"/>
      <c r="E4285" s="464"/>
      <c r="F4285" s="465"/>
    </row>
    <row r="4286" spans="4:6" s="463" customFormat="1" hidden="1" x14ac:dyDescent="0.45">
      <c r="D4286" s="464"/>
      <c r="E4286" s="464"/>
      <c r="F4286" s="465"/>
    </row>
    <row r="4287" spans="4:6" s="463" customFormat="1" hidden="1" x14ac:dyDescent="0.45">
      <c r="D4287" s="464"/>
      <c r="E4287" s="464"/>
      <c r="F4287" s="465"/>
    </row>
    <row r="4288" spans="4:6" s="463" customFormat="1" hidden="1" x14ac:dyDescent="0.45">
      <c r="D4288" s="464"/>
      <c r="E4288" s="464"/>
      <c r="F4288" s="465"/>
    </row>
    <row r="4289" spans="4:6" s="463" customFormat="1" hidden="1" x14ac:dyDescent="0.45">
      <c r="D4289" s="464"/>
      <c r="E4289" s="464"/>
      <c r="F4289" s="465"/>
    </row>
    <row r="4290" spans="4:6" s="463" customFormat="1" hidden="1" x14ac:dyDescent="0.45">
      <c r="D4290" s="464"/>
      <c r="E4290" s="464"/>
      <c r="F4290" s="465"/>
    </row>
    <row r="4291" spans="4:6" s="463" customFormat="1" hidden="1" x14ac:dyDescent="0.45">
      <c r="D4291" s="464"/>
      <c r="E4291" s="464"/>
      <c r="F4291" s="465"/>
    </row>
    <row r="4292" spans="4:6" s="463" customFormat="1" hidden="1" x14ac:dyDescent="0.45">
      <c r="D4292" s="464"/>
      <c r="E4292" s="464"/>
      <c r="F4292" s="465"/>
    </row>
    <row r="4293" spans="4:6" s="463" customFormat="1" hidden="1" x14ac:dyDescent="0.45">
      <c r="D4293" s="464"/>
      <c r="E4293" s="464"/>
      <c r="F4293" s="465"/>
    </row>
    <row r="4294" spans="4:6" s="463" customFormat="1" hidden="1" x14ac:dyDescent="0.45">
      <c r="D4294" s="464"/>
      <c r="E4294" s="464"/>
      <c r="F4294" s="465"/>
    </row>
    <row r="4295" spans="4:6" s="463" customFormat="1" hidden="1" x14ac:dyDescent="0.45">
      <c r="D4295" s="464"/>
      <c r="E4295" s="464"/>
      <c r="F4295" s="465"/>
    </row>
    <row r="4296" spans="4:6" s="463" customFormat="1" hidden="1" x14ac:dyDescent="0.45">
      <c r="D4296" s="464"/>
      <c r="E4296" s="464"/>
      <c r="F4296" s="465"/>
    </row>
    <row r="4297" spans="4:6" s="463" customFormat="1" hidden="1" x14ac:dyDescent="0.45">
      <c r="D4297" s="464"/>
      <c r="E4297" s="464"/>
      <c r="F4297" s="465"/>
    </row>
    <row r="4298" spans="4:6" s="463" customFormat="1" hidden="1" x14ac:dyDescent="0.45">
      <c r="D4298" s="464"/>
      <c r="E4298" s="464"/>
      <c r="F4298" s="465"/>
    </row>
    <row r="4299" spans="4:6" s="463" customFormat="1" hidden="1" x14ac:dyDescent="0.45">
      <c r="D4299" s="464"/>
      <c r="E4299" s="464"/>
      <c r="F4299" s="465"/>
    </row>
    <row r="4300" spans="4:6" s="463" customFormat="1" hidden="1" x14ac:dyDescent="0.45">
      <c r="D4300" s="464"/>
      <c r="E4300" s="464"/>
      <c r="F4300" s="465"/>
    </row>
    <row r="4301" spans="4:6" s="463" customFormat="1" hidden="1" x14ac:dyDescent="0.45">
      <c r="D4301" s="464"/>
      <c r="E4301" s="464"/>
      <c r="F4301" s="465"/>
    </row>
    <row r="4302" spans="4:6" s="463" customFormat="1" hidden="1" x14ac:dyDescent="0.45">
      <c r="D4302" s="464"/>
      <c r="E4302" s="464"/>
      <c r="F4302" s="465"/>
    </row>
    <row r="4303" spans="4:6" s="463" customFormat="1" hidden="1" x14ac:dyDescent="0.45">
      <c r="D4303" s="464"/>
      <c r="E4303" s="464"/>
      <c r="F4303" s="465"/>
    </row>
    <row r="4304" spans="4:6" s="463" customFormat="1" hidden="1" x14ac:dyDescent="0.45">
      <c r="D4304" s="464"/>
      <c r="E4304" s="464"/>
      <c r="F4304" s="465"/>
    </row>
    <row r="4305" spans="4:6" s="463" customFormat="1" hidden="1" x14ac:dyDescent="0.45">
      <c r="D4305" s="464"/>
      <c r="E4305" s="464"/>
      <c r="F4305" s="465"/>
    </row>
    <row r="4306" spans="4:6" s="463" customFormat="1" hidden="1" x14ac:dyDescent="0.45">
      <c r="D4306" s="464"/>
      <c r="E4306" s="464"/>
      <c r="F4306" s="465"/>
    </row>
    <row r="4307" spans="4:6" s="463" customFormat="1" hidden="1" x14ac:dyDescent="0.45">
      <c r="D4307" s="464"/>
      <c r="E4307" s="464"/>
      <c r="F4307" s="465"/>
    </row>
    <row r="4308" spans="4:6" s="463" customFormat="1" hidden="1" x14ac:dyDescent="0.45">
      <c r="D4308" s="464"/>
      <c r="E4308" s="464"/>
      <c r="F4308" s="465"/>
    </row>
    <row r="4309" spans="4:6" s="463" customFormat="1" hidden="1" x14ac:dyDescent="0.45">
      <c r="D4309" s="464"/>
      <c r="E4309" s="464"/>
      <c r="F4309" s="465"/>
    </row>
    <row r="4310" spans="4:6" s="463" customFormat="1" hidden="1" x14ac:dyDescent="0.45">
      <c r="D4310" s="464"/>
      <c r="E4310" s="464"/>
      <c r="F4310" s="465"/>
    </row>
    <row r="4311" spans="4:6" s="463" customFormat="1" hidden="1" x14ac:dyDescent="0.45">
      <c r="D4311" s="464"/>
      <c r="E4311" s="464"/>
      <c r="F4311" s="465"/>
    </row>
    <row r="4312" spans="4:6" s="463" customFormat="1" hidden="1" x14ac:dyDescent="0.45">
      <c r="D4312" s="464"/>
      <c r="E4312" s="464"/>
      <c r="F4312" s="465"/>
    </row>
    <row r="4313" spans="4:6" s="463" customFormat="1" hidden="1" x14ac:dyDescent="0.45">
      <c r="D4313" s="464"/>
      <c r="E4313" s="464"/>
      <c r="F4313" s="465"/>
    </row>
    <row r="4314" spans="4:6" s="463" customFormat="1" hidden="1" x14ac:dyDescent="0.45">
      <c r="D4314" s="464"/>
      <c r="E4314" s="464"/>
      <c r="F4314" s="465"/>
    </row>
    <row r="4315" spans="4:6" s="463" customFormat="1" hidden="1" x14ac:dyDescent="0.45">
      <c r="D4315" s="464"/>
      <c r="E4315" s="464"/>
      <c r="F4315" s="465"/>
    </row>
    <row r="4316" spans="4:6" s="463" customFormat="1" hidden="1" x14ac:dyDescent="0.45">
      <c r="D4316" s="464"/>
      <c r="E4316" s="464"/>
      <c r="F4316" s="465"/>
    </row>
    <row r="4317" spans="4:6" s="463" customFormat="1" hidden="1" x14ac:dyDescent="0.45">
      <c r="D4317" s="464"/>
      <c r="E4317" s="464"/>
      <c r="F4317" s="465"/>
    </row>
    <row r="4318" spans="4:6" s="463" customFormat="1" hidden="1" x14ac:dyDescent="0.45">
      <c r="D4318" s="464"/>
      <c r="E4318" s="464"/>
      <c r="F4318" s="465"/>
    </row>
    <row r="4319" spans="4:6" s="463" customFormat="1" hidden="1" x14ac:dyDescent="0.45">
      <c r="D4319" s="464"/>
      <c r="E4319" s="464"/>
      <c r="F4319" s="465"/>
    </row>
    <row r="4320" spans="4:6" s="463" customFormat="1" hidden="1" x14ac:dyDescent="0.45">
      <c r="D4320" s="464"/>
      <c r="E4320" s="464"/>
      <c r="F4320" s="465"/>
    </row>
    <row r="4321" spans="4:6" s="463" customFormat="1" hidden="1" x14ac:dyDescent="0.45">
      <c r="D4321" s="464"/>
      <c r="E4321" s="464"/>
      <c r="F4321" s="465"/>
    </row>
    <row r="4322" spans="4:6" s="463" customFormat="1" hidden="1" x14ac:dyDescent="0.45">
      <c r="D4322" s="464"/>
      <c r="E4322" s="464"/>
      <c r="F4322" s="465"/>
    </row>
    <row r="4323" spans="4:6" s="463" customFormat="1" hidden="1" x14ac:dyDescent="0.45">
      <c r="D4323" s="464"/>
      <c r="E4323" s="464"/>
      <c r="F4323" s="465"/>
    </row>
    <row r="4324" spans="4:6" s="463" customFormat="1" hidden="1" x14ac:dyDescent="0.45">
      <c r="D4324" s="464"/>
      <c r="E4324" s="464"/>
      <c r="F4324" s="465"/>
    </row>
    <row r="4325" spans="4:6" s="463" customFormat="1" hidden="1" x14ac:dyDescent="0.45">
      <c r="D4325" s="464"/>
      <c r="E4325" s="464"/>
      <c r="F4325" s="465"/>
    </row>
    <row r="4326" spans="4:6" s="463" customFormat="1" hidden="1" x14ac:dyDescent="0.45">
      <c r="D4326" s="464"/>
      <c r="E4326" s="464"/>
      <c r="F4326" s="465"/>
    </row>
    <row r="4327" spans="4:6" s="463" customFormat="1" hidden="1" x14ac:dyDescent="0.45">
      <c r="D4327" s="464"/>
      <c r="E4327" s="464"/>
      <c r="F4327" s="465"/>
    </row>
    <row r="4328" spans="4:6" s="463" customFormat="1" hidden="1" x14ac:dyDescent="0.45">
      <c r="D4328" s="464"/>
      <c r="E4328" s="464"/>
      <c r="F4328" s="465"/>
    </row>
    <row r="4329" spans="4:6" s="463" customFormat="1" hidden="1" x14ac:dyDescent="0.45">
      <c r="D4329" s="464"/>
      <c r="E4329" s="464"/>
      <c r="F4329" s="465"/>
    </row>
    <row r="4330" spans="4:6" s="463" customFormat="1" hidden="1" x14ac:dyDescent="0.45">
      <c r="D4330" s="464"/>
      <c r="E4330" s="464"/>
      <c r="F4330" s="465"/>
    </row>
    <row r="4331" spans="4:6" s="463" customFormat="1" hidden="1" x14ac:dyDescent="0.45">
      <c r="D4331" s="464"/>
      <c r="E4331" s="464"/>
      <c r="F4331" s="465"/>
    </row>
    <row r="4332" spans="4:6" s="463" customFormat="1" hidden="1" x14ac:dyDescent="0.45">
      <c r="D4332" s="464"/>
      <c r="E4332" s="464"/>
      <c r="F4332" s="465"/>
    </row>
    <row r="4333" spans="4:6" s="463" customFormat="1" hidden="1" x14ac:dyDescent="0.45">
      <c r="D4333" s="464"/>
      <c r="E4333" s="464"/>
      <c r="F4333" s="465"/>
    </row>
    <row r="4334" spans="4:6" s="463" customFormat="1" hidden="1" x14ac:dyDescent="0.45">
      <c r="D4334" s="464"/>
      <c r="E4334" s="464"/>
      <c r="F4334" s="465"/>
    </row>
    <row r="4335" spans="4:6" s="463" customFormat="1" hidden="1" x14ac:dyDescent="0.45">
      <c r="D4335" s="464"/>
      <c r="E4335" s="464"/>
      <c r="F4335" s="465"/>
    </row>
    <row r="4336" spans="4:6" s="463" customFormat="1" hidden="1" x14ac:dyDescent="0.45">
      <c r="D4336" s="464"/>
      <c r="E4336" s="464"/>
      <c r="F4336" s="465"/>
    </row>
    <row r="4337" spans="4:6" s="463" customFormat="1" hidden="1" x14ac:dyDescent="0.45">
      <c r="D4337" s="464"/>
      <c r="E4337" s="464"/>
      <c r="F4337" s="465"/>
    </row>
    <row r="4338" spans="4:6" s="463" customFormat="1" hidden="1" x14ac:dyDescent="0.45">
      <c r="D4338" s="464"/>
      <c r="E4338" s="464"/>
      <c r="F4338" s="465"/>
    </row>
    <row r="4339" spans="4:6" s="463" customFormat="1" hidden="1" x14ac:dyDescent="0.45">
      <c r="D4339" s="464"/>
      <c r="E4339" s="464"/>
      <c r="F4339" s="465"/>
    </row>
    <row r="4340" spans="4:6" s="463" customFormat="1" hidden="1" x14ac:dyDescent="0.45">
      <c r="D4340" s="464"/>
      <c r="E4340" s="464"/>
      <c r="F4340" s="465"/>
    </row>
    <row r="4341" spans="4:6" s="463" customFormat="1" hidden="1" x14ac:dyDescent="0.45">
      <c r="D4341" s="464"/>
      <c r="E4341" s="464"/>
      <c r="F4341" s="465"/>
    </row>
    <row r="4342" spans="4:6" s="463" customFormat="1" hidden="1" x14ac:dyDescent="0.45">
      <c r="D4342" s="464"/>
      <c r="E4342" s="464"/>
      <c r="F4342" s="465"/>
    </row>
    <row r="4343" spans="4:6" s="463" customFormat="1" hidden="1" x14ac:dyDescent="0.45">
      <c r="D4343" s="464"/>
      <c r="E4343" s="464"/>
      <c r="F4343" s="465"/>
    </row>
    <row r="4344" spans="4:6" s="463" customFormat="1" hidden="1" x14ac:dyDescent="0.45">
      <c r="D4344" s="464"/>
      <c r="E4344" s="464"/>
      <c r="F4344" s="465"/>
    </row>
    <row r="4345" spans="4:6" s="463" customFormat="1" hidden="1" x14ac:dyDescent="0.45">
      <c r="D4345" s="464"/>
      <c r="E4345" s="464"/>
      <c r="F4345" s="465"/>
    </row>
    <row r="4346" spans="4:6" s="463" customFormat="1" hidden="1" x14ac:dyDescent="0.45">
      <c r="D4346" s="464"/>
      <c r="E4346" s="464"/>
      <c r="F4346" s="465"/>
    </row>
    <row r="4347" spans="4:6" s="463" customFormat="1" hidden="1" x14ac:dyDescent="0.45">
      <c r="D4347" s="464"/>
      <c r="E4347" s="464"/>
      <c r="F4347" s="465"/>
    </row>
    <row r="4348" spans="4:6" s="463" customFormat="1" hidden="1" x14ac:dyDescent="0.45">
      <c r="D4348" s="464"/>
      <c r="E4348" s="464"/>
      <c r="F4348" s="465"/>
    </row>
    <row r="4349" spans="4:6" s="463" customFormat="1" hidden="1" x14ac:dyDescent="0.45">
      <c r="D4349" s="464"/>
      <c r="E4349" s="464"/>
      <c r="F4349" s="465"/>
    </row>
    <row r="4350" spans="4:6" s="463" customFormat="1" hidden="1" x14ac:dyDescent="0.45">
      <c r="D4350" s="464"/>
      <c r="E4350" s="464"/>
      <c r="F4350" s="465"/>
    </row>
    <row r="4351" spans="4:6" s="463" customFormat="1" hidden="1" x14ac:dyDescent="0.45">
      <c r="D4351" s="464"/>
      <c r="E4351" s="464"/>
      <c r="F4351" s="465"/>
    </row>
    <row r="4352" spans="4:6" s="463" customFormat="1" hidden="1" x14ac:dyDescent="0.45">
      <c r="D4352" s="464"/>
      <c r="E4352" s="464"/>
      <c r="F4352" s="465"/>
    </row>
    <row r="4353" spans="4:6" s="463" customFormat="1" hidden="1" x14ac:dyDescent="0.45">
      <c r="D4353" s="464"/>
      <c r="E4353" s="464"/>
      <c r="F4353" s="465"/>
    </row>
    <row r="4354" spans="4:6" s="463" customFormat="1" hidden="1" x14ac:dyDescent="0.45">
      <c r="D4354" s="464"/>
      <c r="E4354" s="464"/>
      <c r="F4354" s="465"/>
    </row>
    <row r="4355" spans="4:6" s="463" customFormat="1" hidden="1" x14ac:dyDescent="0.45">
      <c r="D4355" s="464"/>
      <c r="E4355" s="464"/>
      <c r="F4355" s="465"/>
    </row>
    <row r="4356" spans="4:6" s="463" customFormat="1" hidden="1" x14ac:dyDescent="0.45">
      <c r="D4356" s="464"/>
      <c r="E4356" s="464"/>
      <c r="F4356" s="465"/>
    </row>
    <row r="4357" spans="4:6" s="463" customFormat="1" hidden="1" x14ac:dyDescent="0.45">
      <c r="D4357" s="464"/>
      <c r="E4357" s="464"/>
      <c r="F4357" s="465"/>
    </row>
    <row r="4358" spans="4:6" s="463" customFormat="1" hidden="1" x14ac:dyDescent="0.45">
      <c r="D4358" s="464"/>
      <c r="E4358" s="464"/>
      <c r="F4358" s="465"/>
    </row>
    <row r="4359" spans="4:6" s="463" customFormat="1" hidden="1" x14ac:dyDescent="0.45">
      <c r="D4359" s="464"/>
      <c r="E4359" s="464"/>
      <c r="F4359" s="465"/>
    </row>
    <row r="4360" spans="4:6" s="463" customFormat="1" hidden="1" x14ac:dyDescent="0.45">
      <c r="D4360" s="464"/>
      <c r="E4360" s="464"/>
      <c r="F4360" s="465"/>
    </row>
    <row r="4361" spans="4:6" s="463" customFormat="1" hidden="1" x14ac:dyDescent="0.45">
      <c r="D4361" s="464"/>
      <c r="E4361" s="464"/>
      <c r="F4361" s="465"/>
    </row>
    <row r="4362" spans="4:6" s="463" customFormat="1" hidden="1" x14ac:dyDescent="0.45">
      <c r="D4362" s="464"/>
      <c r="E4362" s="464"/>
      <c r="F4362" s="465"/>
    </row>
    <row r="4363" spans="4:6" s="463" customFormat="1" hidden="1" x14ac:dyDescent="0.45">
      <c r="D4363" s="464"/>
      <c r="E4363" s="464"/>
      <c r="F4363" s="465"/>
    </row>
    <row r="4364" spans="4:6" s="463" customFormat="1" hidden="1" x14ac:dyDescent="0.45">
      <c r="D4364" s="464"/>
      <c r="E4364" s="464"/>
      <c r="F4364" s="465"/>
    </row>
    <row r="4365" spans="4:6" s="463" customFormat="1" hidden="1" x14ac:dyDescent="0.45">
      <c r="D4365" s="464"/>
      <c r="E4365" s="464"/>
      <c r="F4365" s="465"/>
    </row>
    <row r="4366" spans="4:6" s="463" customFormat="1" hidden="1" x14ac:dyDescent="0.45">
      <c r="D4366" s="464"/>
      <c r="E4366" s="464"/>
      <c r="F4366" s="465"/>
    </row>
    <row r="4367" spans="4:6" s="463" customFormat="1" hidden="1" x14ac:dyDescent="0.45">
      <c r="D4367" s="464"/>
      <c r="E4367" s="464"/>
      <c r="F4367" s="465"/>
    </row>
    <row r="4368" spans="4:6" s="463" customFormat="1" hidden="1" x14ac:dyDescent="0.45">
      <c r="D4368" s="464"/>
      <c r="E4368" s="464"/>
      <c r="F4368" s="465"/>
    </row>
    <row r="4369" spans="4:6" s="463" customFormat="1" hidden="1" x14ac:dyDescent="0.45">
      <c r="D4369" s="464"/>
      <c r="E4369" s="464"/>
      <c r="F4369" s="465"/>
    </row>
    <row r="4370" spans="4:6" s="463" customFormat="1" hidden="1" x14ac:dyDescent="0.45">
      <c r="D4370" s="464"/>
      <c r="E4370" s="464"/>
      <c r="F4370" s="465"/>
    </row>
    <row r="4371" spans="4:6" s="463" customFormat="1" hidden="1" x14ac:dyDescent="0.45">
      <c r="D4371" s="464"/>
      <c r="E4371" s="464"/>
      <c r="F4371" s="465"/>
    </row>
    <row r="4372" spans="4:6" s="463" customFormat="1" hidden="1" x14ac:dyDescent="0.45">
      <c r="D4372" s="464"/>
      <c r="E4372" s="464"/>
      <c r="F4372" s="465"/>
    </row>
    <row r="4373" spans="4:6" s="463" customFormat="1" hidden="1" x14ac:dyDescent="0.45">
      <c r="D4373" s="464"/>
      <c r="E4373" s="464"/>
      <c r="F4373" s="465"/>
    </row>
    <row r="4374" spans="4:6" s="463" customFormat="1" hidden="1" x14ac:dyDescent="0.45">
      <c r="D4374" s="464"/>
      <c r="E4374" s="464"/>
      <c r="F4374" s="465"/>
    </row>
    <row r="4375" spans="4:6" s="463" customFormat="1" hidden="1" x14ac:dyDescent="0.45">
      <c r="D4375" s="464"/>
      <c r="E4375" s="464"/>
      <c r="F4375" s="465"/>
    </row>
    <row r="4376" spans="4:6" s="463" customFormat="1" hidden="1" x14ac:dyDescent="0.45">
      <c r="D4376" s="464"/>
      <c r="E4376" s="464"/>
      <c r="F4376" s="465"/>
    </row>
    <row r="4377" spans="4:6" s="463" customFormat="1" hidden="1" x14ac:dyDescent="0.45">
      <c r="D4377" s="464"/>
      <c r="E4377" s="464"/>
      <c r="F4377" s="465"/>
    </row>
    <row r="4378" spans="4:6" s="463" customFormat="1" hidden="1" x14ac:dyDescent="0.45">
      <c r="D4378" s="464"/>
      <c r="E4378" s="464"/>
      <c r="F4378" s="465"/>
    </row>
    <row r="4379" spans="4:6" s="463" customFormat="1" hidden="1" x14ac:dyDescent="0.45">
      <c r="D4379" s="464"/>
      <c r="E4379" s="464"/>
      <c r="F4379" s="465"/>
    </row>
    <row r="4380" spans="4:6" s="463" customFormat="1" hidden="1" x14ac:dyDescent="0.45">
      <c r="D4380" s="464"/>
      <c r="E4380" s="464"/>
      <c r="F4380" s="465"/>
    </row>
    <row r="4381" spans="4:6" s="463" customFormat="1" hidden="1" x14ac:dyDescent="0.45">
      <c r="D4381" s="464"/>
      <c r="E4381" s="464"/>
      <c r="F4381" s="465"/>
    </row>
    <row r="4382" spans="4:6" s="463" customFormat="1" hidden="1" x14ac:dyDescent="0.45">
      <c r="D4382" s="464"/>
      <c r="E4382" s="464"/>
      <c r="F4382" s="465"/>
    </row>
    <row r="4383" spans="4:6" s="463" customFormat="1" hidden="1" x14ac:dyDescent="0.45">
      <c r="D4383" s="464"/>
      <c r="E4383" s="464"/>
      <c r="F4383" s="465"/>
    </row>
    <row r="4384" spans="4:6" s="463" customFormat="1" hidden="1" x14ac:dyDescent="0.45">
      <c r="D4384" s="464"/>
      <c r="E4384" s="464"/>
      <c r="F4384" s="465"/>
    </row>
    <row r="4385" spans="4:6" s="463" customFormat="1" hidden="1" x14ac:dyDescent="0.45">
      <c r="D4385" s="464"/>
      <c r="E4385" s="464"/>
      <c r="F4385" s="465"/>
    </row>
    <row r="4386" spans="4:6" s="463" customFormat="1" hidden="1" x14ac:dyDescent="0.45">
      <c r="D4386" s="464"/>
      <c r="E4386" s="464"/>
      <c r="F4386" s="465"/>
    </row>
    <row r="4387" spans="4:6" s="463" customFormat="1" hidden="1" x14ac:dyDescent="0.45">
      <c r="D4387" s="464"/>
      <c r="E4387" s="464"/>
      <c r="F4387" s="465"/>
    </row>
    <row r="4388" spans="4:6" s="463" customFormat="1" hidden="1" x14ac:dyDescent="0.45">
      <c r="D4388" s="464"/>
      <c r="E4388" s="464"/>
      <c r="F4388" s="465"/>
    </row>
    <row r="4389" spans="4:6" s="463" customFormat="1" hidden="1" x14ac:dyDescent="0.45">
      <c r="D4389" s="464"/>
      <c r="E4389" s="464"/>
      <c r="F4389" s="465"/>
    </row>
    <row r="4390" spans="4:6" s="463" customFormat="1" hidden="1" x14ac:dyDescent="0.45">
      <c r="D4390" s="464"/>
      <c r="E4390" s="464"/>
      <c r="F4390" s="465"/>
    </row>
    <row r="4391" spans="4:6" s="463" customFormat="1" hidden="1" x14ac:dyDescent="0.45">
      <c r="D4391" s="464"/>
      <c r="E4391" s="464"/>
      <c r="F4391" s="465"/>
    </row>
    <row r="4392" spans="4:6" s="463" customFormat="1" hidden="1" x14ac:dyDescent="0.45">
      <c r="D4392" s="464"/>
      <c r="E4392" s="464"/>
      <c r="F4392" s="465"/>
    </row>
    <row r="4393" spans="4:6" s="463" customFormat="1" hidden="1" x14ac:dyDescent="0.45">
      <c r="D4393" s="464"/>
      <c r="E4393" s="464"/>
      <c r="F4393" s="465"/>
    </row>
    <row r="4394" spans="4:6" s="463" customFormat="1" hidden="1" x14ac:dyDescent="0.45">
      <c r="D4394" s="464"/>
      <c r="E4394" s="464"/>
      <c r="F4394" s="465"/>
    </row>
    <row r="4395" spans="4:6" s="463" customFormat="1" hidden="1" x14ac:dyDescent="0.45">
      <c r="D4395" s="464"/>
      <c r="E4395" s="464"/>
      <c r="F4395" s="465"/>
    </row>
    <row r="4396" spans="4:6" s="463" customFormat="1" hidden="1" x14ac:dyDescent="0.45">
      <c r="D4396" s="464"/>
      <c r="E4396" s="464"/>
      <c r="F4396" s="465"/>
    </row>
    <row r="4397" spans="4:6" s="463" customFormat="1" hidden="1" x14ac:dyDescent="0.45">
      <c r="D4397" s="464"/>
      <c r="E4397" s="464"/>
      <c r="F4397" s="465"/>
    </row>
    <row r="4398" spans="4:6" s="463" customFormat="1" hidden="1" x14ac:dyDescent="0.45">
      <c r="D4398" s="464"/>
      <c r="E4398" s="464"/>
      <c r="F4398" s="465"/>
    </row>
    <row r="4399" spans="4:6" s="463" customFormat="1" hidden="1" x14ac:dyDescent="0.45">
      <c r="D4399" s="464"/>
      <c r="E4399" s="464"/>
      <c r="F4399" s="465"/>
    </row>
    <row r="4400" spans="4:6" s="463" customFormat="1" hidden="1" x14ac:dyDescent="0.45">
      <c r="D4400" s="464"/>
      <c r="E4400" s="464"/>
      <c r="F4400" s="465"/>
    </row>
    <row r="4401" spans="4:6" s="463" customFormat="1" hidden="1" x14ac:dyDescent="0.45">
      <c r="D4401" s="464"/>
      <c r="E4401" s="464"/>
      <c r="F4401" s="465"/>
    </row>
    <row r="4402" spans="4:6" s="463" customFormat="1" hidden="1" x14ac:dyDescent="0.45">
      <c r="D4402" s="464"/>
      <c r="E4402" s="464"/>
      <c r="F4402" s="465"/>
    </row>
    <row r="4403" spans="4:6" s="463" customFormat="1" hidden="1" x14ac:dyDescent="0.45">
      <c r="D4403" s="464"/>
      <c r="E4403" s="464"/>
      <c r="F4403" s="465"/>
    </row>
    <row r="4404" spans="4:6" s="463" customFormat="1" hidden="1" x14ac:dyDescent="0.45">
      <c r="D4404" s="464"/>
      <c r="E4404" s="464"/>
      <c r="F4404" s="465"/>
    </row>
    <row r="4405" spans="4:6" s="463" customFormat="1" hidden="1" x14ac:dyDescent="0.45">
      <c r="D4405" s="464"/>
      <c r="E4405" s="464"/>
      <c r="F4405" s="465"/>
    </row>
    <row r="4406" spans="4:6" s="463" customFormat="1" hidden="1" x14ac:dyDescent="0.45">
      <c r="D4406" s="464"/>
      <c r="E4406" s="464"/>
      <c r="F4406" s="465"/>
    </row>
    <row r="4407" spans="4:6" s="463" customFormat="1" hidden="1" x14ac:dyDescent="0.45">
      <c r="D4407" s="464"/>
      <c r="E4407" s="464"/>
      <c r="F4407" s="465"/>
    </row>
    <row r="4408" spans="4:6" s="463" customFormat="1" hidden="1" x14ac:dyDescent="0.45">
      <c r="D4408" s="464"/>
      <c r="E4408" s="464"/>
      <c r="F4408" s="465"/>
    </row>
    <row r="4409" spans="4:6" s="463" customFormat="1" hidden="1" x14ac:dyDescent="0.45">
      <c r="D4409" s="464"/>
      <c r="E4409" s="464"/>
      <c r="F4409" s="465"/>
    </row>
    <row r="4410" spans="4:6" s="463" customFormat="1" hidden="1" x14ac:dyDescent="0.45">
      <c r="D4410" s="464"/>
      <c r="E4410" s="464"/>
      <c r="F4410" s="465"/>
    </row>
    <row r="4411" spans="4:6" s="463" customFormat="1" hidden="1" x14ac:dyDescent="0.45">
      <c r="D4411" s="464"/>
      <c r="E4411" s="464"/>
      <c r="F4411" s="465"/>
    </row>
    <row r="4412" spans="4:6" s="463" customFormat="1" hidden="1" x14ac:dyDescent="0.45">
      <c r="D4412" s="464"/>
      <c r="E4412" s="464"/>
      <c r="F4412" s="465"/>
    </row>
    <row r="4413" spans="4:6" s="463" customFormat="1" hidden="1" x14ac:dyDescent="0.45">
      <c r="D4413" s="464"/>
      <c r="E4413" s="464"/>
      <c r="F4413" s="465"/>
    </row>
    <row r="4414" spans="4:6" s="463" customFormat="1" hidden="1" x14ac:dyDescent="0.45">
      <c r="D4414" s="464"/>
      <c r="E4414" s="464"/>
      <c r="F4414" s="465"/>
    </row>
    <row r="4415" spans="4:6" s="463" customFormat="1" hidden="1" x14ac:dyDescent="0.45">
      <c r="D4415" s="464"/>
      <c r="E4415" s="464"/>
      <c r="F4415" s="465"/>
    </row>
    <row r="4416" spans="4:6" s="463" customFormat="1" hidden="1" x14ac:dyDescent="0.45">
      <c r="D4416" s="464"/>
      <c r="E4416" s="464"/>
      <c r="F4416" s="465"/>
    </row>
    <row r="4417" spans="4:6" s="463" customFormat="1" hidden="1" x14ac:dyDescent="0.45">
      <c r="D4417" s="464"/>
      <c r="E4417" s="464"/>
      <c r="F4417" s="465"/>
    </row>
    <row r="4418" spans="4:6" s="463" customFormat="1" hidden="1" x14ac:dyDescent="0.45">
      <c r="D4418" s="464"/>
      <c r="E4418" s="464"/>
      <c r="F4418" s="465"/>
    </row>
    <row r="4419" spans="4:6" s="463" customFormat="1" hidden="1" x14ac:dyDescent="0.45">
      <c r="D4419" s="464"/>
      <c r="E4419" s="464"/>
      <c r="F4419" s="465"/>
    </row>
    <row r="4420" spans="4:6" s="463" customFormat="1" hidden="1" x14ac:dyDescent="0.45">
      <c r="D4420" s="464"/>
      <c r="E4420" s="464"/>
      <c r="F4420" s="465"/>
    </row>
    <row r="4421" spans="4:6" s="463" customFormat="1" hidden="1" x14ac:dyDescent="0.45">
      <c r="D4421" s="464"/>
      <c r="E4421" s="464"/>
      <c r="F4421" s="465"/>
    </row>
    <row r="4422" spans="4:6" s="463" customFormat="1" hidden="1" x14ac:dyDescent="0.45">
      <c r="D4422" s="464"/>
      <c r="E4422" s="464"/>
      <c r="F4422" s="465"/>
    </row>
    <row r="4423" spans="4:6" s="463" customFormat="1" hidden="1" x14ac:dyDescent="0.45">
      <c r="D4423" s="464"/>
      <c r="E4423" s="464"/>
      <c r="F4423" s="465"/>
    </row>
    <row r="4424" spans="4:6" s="463" customFormat="1" hidden="1" x14ac:dyDescent="0.45">
      <c r="D4424" s="464"/>
      <c r="E4424" s="464"/>
      <c r="F4424" s="465"/>
    </row>
    <row r="4425" spans="4:6" s="463" customFormat="1" hidden="1" x14ac:dyDescent="0.45">
      <c r="D4425" s="464"/>
      <c r="E4425" s="464"/>
      <c r="F4425" s="465"/>
    </row>
    <row r="4426" spans="4:6" s="463" customFormat="1" hidden="1" x14ac:dyDescent="0.45">
      <c r="D4426" s="464"/>
      <c r="E4426" s="464"/>
      <c r="F4426" s="465"/>
    </row>
    <row r="4427" spans="4:6" s="463" customFormat="1" hidden="1" x14ac:dyDescent="0.45">
      <c r="D4427" s="464"/>
      <c r="E4427" s="464"/>
      <c r="F4427" s="465"/>
    </row>
    <row r="4428" spans="4:6" s="463" customFormat="1" hidden="1" x14ac:dyDescent="0.45">
      <c r="D4428" s="464"/>
      <c r="E4428" s="464"/>
      <c r="F4428" s="465"/>
    </row>
    <row r="4429" spans="4:6" s="463" customFormat="1" hidden="1" x14ac:dyDescent="0.45">
      <c r="D4429" s="464"/>
      <c r="E4429" s="464"/>
      <c r="F4429" s="465"/>
    </row>
    <row r="4430" spans="4:6" s="463" customFormat="1" hidden="1" x14ac:dyDescent="0.45">
      <c r="D4430" s="464"/>
      <c r="E4430" s="464"/>
      <c r="F4430" s="465"/>
    </row>
    <row r="4431" spans="4:6" s="463" customFormat="1" hidden="1" x14ac:dyDescent="0.45">
      <c r="D4431" s="464"/>
      <c r="E4431" s="464"/>
      <c r="F4431" s="465"/>
    </row>
    <row r="4432" spans="4:6" s="463" customFormat="1" hidden="1" x14ac:dyDescent="0.45">
      <c r="D4432" s="464"/>
      <c r="E4432" s="464"/>
      <c r="F4432" s="465"/>
    </row>
    <row r="4433" spans="4:6" s="463" customFormat="1" hidden="1" x14ac:dyDescent="0.45">
      <c r="D4433" s="464"/>
      <c r="E4433" s="464"/>
      <c r="F4433" s="465"/>
    </row>
    <row r="4434" spans="4:6" s="463" customFormat="1" hidden="1" x14ac:dyDescent="0.45">
      <c r="D4434" s="464"/>
      <c r="E4434" s="464"/>
      <c r="F4434" s="465"/>
    </row>
    <row r="4435" spans="4:6" s="463" customFormat="1" hidden="1" x14ac:dyDescent="0.45">
      <c r="D4435" s="464"/>
      <c r="E4435" s="464"/>
      <c r="F4435" s="465"/>
    </row>
    <row r="4436" spans="4:6" s="463" customFormat="1" hidden="1" x14ac:dyDescent="0.45">
      <c r="D4436" s="464"/>
      <c r="E4436" s="464"/>
      <c r="F4436" s="465"/>
    </row>
    <row r="4437" spans="4:6" s="463" customFormat="1" hidden="1" x14ac:dyDescent="0.45">
      <c r="D4437" s="464"/>
      <c r="E4437" s="464"/>
      <c r="F4437" s="465"/>
    </row>
    <row r="4438" spans="4:6" s="463" customFormat="1" hidden="1" x14ac:dyDescent="0.45">
      <c r="D4438" s="464"/>
      <c r="E4438" s="464"/>
      <c r="F4438" s="465"/>
    </row>
    <row r="4439" spans="4:6" s="463" customFormat="1" hidden="1" x14ac:dyDescent="0.45">
      <c r="D4439" s="464"/>
      <c r="E4439" s="464"/>
      <c r="F4439" s="465"/>
    </row>
    <row r="4440" spans="4:6" s="463" customFormat="1" hidden="1" x14ac:dyDescent="0.45">
      <c r="D4440" s="464"/>
      <c r="E4440" s="464"/>
      <c r="F4440" s="465"/>
    </row>
    <row r="4441" spans="4:6" s="463" customFormat="1" hidden="1" x14ac:dyDescent="0.45">
      <c r="D4441" s="464"/>
      <c r="E4441" s="464"/>
      <c r="F4441" s="465"/>
    </row>
    <row r="4442" spans="4:6" s="463" customFormat="1" hidden="1" x14ac:dyDescent="0.45">
      <c r="D4442" s="464"/>
      <c r="E4442" s="464"/>
      <c r="F4442" s="465"/>
    </row>
    <row r="4443" spans="4:6" s="463" customFormat="1" hidden="1" x14ac:dyDescent="0.45">
      <c r="D4443" s="464"/>
      <c r="E4443" s="464"/>
      <c r="F4443" s="465"/>
    </row>
    <row r="4444" spans="4:6" s="463" customFormat="1" hidden="1" x14ac:dyDescent="0.45">
      <c r="D4444" s="464"/>
      <c r="E4444" s="464"/>
      <c r="F4444" s="465"/>
    </row>
    <row r="4445" spans="4:6" s="463" customFormat="1" hidden="1" x14ac:dyDescent="0.45">
      <c r="D4445" s="464"/>
      <c r="E4445" s="464"/>
      <c r="F4445" s="465"/>
    </row>
    <row r="4446" spans="4:6" s="463" customFormat="1" hidden="1" x14ac:dyDescent="0.45">
      <c r="D4446" s="464"/>
      <c r="E4446" s="464"/>
      <c r="F4446" s="465"/>
    </row>
    <row r="4447" spans="4:6" s="463" customFormat="1" hidden="1" x14ac:dyDescent="0.45">
      <c r="D4447" s="464"/>
      <c r="E4447" s="464"/>
      <c r="F4447" s="465"/>
    </row>
    <row r="4448" spans="4:6" s="463" customFormat="1" hidden="1" x14ac:dyDescent="0.45">
      <c r="D4448" s="464"/>
      <c r="E4448" s="464"/>
      <c r="F4448" s="465"/>
    </row>
    <row r="4449" spans="4:6" s="463" customFormat="1" hidden="1" x14ac:dyDescent="0.45">
      <c r="D4449" s="464"/>
      <c r="E4449" s="464"/>
      <c r="F4449" s="465"/>
    </row>
    <row r="4450" spans="4:6" s="463" customFormat="1" hidden="1" x14ac:dyDescent="0.45">
      <c r="D4450" s="464"/>
      <c r="E4450" s="464"/>
      <c r="F4450" s="465"/>
    </row>
    <row r="4451" spans="4:6" s="463" customFormat="1" hidden="1" x14ac:dyDescent="0.45">
      <c r="D4451" s="464"/>
      <c r="E4451" s="464"/>
      <c r="F4451" s="465"/>
    </row>
    <row r="4452" spans="4:6" s="463" customFormat="1" hidden="1" x14ac:dyDescent="0.45">
      <c r="D4452" s="464"/>
      <c r="E4452" s="464"/>
      <c r="F4452" s="465"/>
    </row>
    <row r="4453" spans="4:6" s="463" customFormat="1" hidden="1" x14ac:dyDescent="0.45">
      <c r="D4453" s="464"/>
      <c r="E4453" s="464"/>
      <c r="F4453" s="465"/>
    </row>
    <row r="4454" spans="4:6" s="463" customFormat="1" hidden="1" x14ac:dyDescent="0.45">
      <c r="D4454" s="464"/>
      <c r="E4454" s="464"/>
      <c r="F4454" s="465"/>
    </row>
    <row r="4455" spans="4:6" s="463" customFormat="1" hidden="1" x14ac:dyDescent="0.45">
      <c r="D4455" s="464"/>
      <c r="E4455" s="464"/>
      <c r="F4455" s="465"/>
    </row>
    <row r="4456" spans="4:6" s="463" customFormat="1" hidden="1" x14ac:dyDescent="0.45">
      <c r="D4456" s="464"/>
      <c r="E4456" s="464"/>
      <c r="F4456" s="465"/>
    </row>
    <row r="4457" spans="4:6" s="463" customFormat="1" hidden="1" x14ac:dyDescent="0.45">
      <c r="D4457" s="464"/>
      <c r="E4457" s="464"/>
      <c r="F4457" s="465"/>
    </row>
    <row r="4458" spans="4:6" s="463" customFormat="1" hidden="1" x14ac:dyDescent="0.45">
      <c r="D4458" s="464"/>
      <c r="E4458" s="464"/>
      <c r="F4458" s="465"/>
    </row>
    <row r="4459" spans="4:6" s="463" customFormat="1" hidden="1" x14ac:dyDescent="0.45">
      <c r="D4459" s="464"/>
      <c r="E4459" s="464"/>
      <c r="F4459" s="465"/>
    </row>
    <row r="4460" spans="4:6" s="463" customFormat="1" hidden="1" x14ac:dyDescent="0.45">
      <c r="D4460" s="464"/>
      <c r="E4460" s="464"/>
      <c r="F4460" s="465"/>
    </row>
    <row r="4461" spans="4:6" s="463" customFormat="1" hidden="1" x14ac:dyDescent="0.45">
      <c r="D4461" s="464"/>
      <c r="E4461" s="464"/>
      <c r="F4461" s="465"/>
    </row>
    <row r="4462" spans="4:6" s="463" customFormat="1" hidden="1" x14ac:dyDescent="0.45">
      <c r="D4462" s="464"/>
      <c r="E4462" s="464"/>
      <c r="F4462" s="465"/>
    </row>
    <row r="4463" spans="4:6" s="463" customFormat="1" hidden="1" x14ac:dyDescent="0.45">
      <c r="D4463" s="464"/>
      <c r="E4463" s="464"/>
      <c r="F4463" s="465"/>
    </row>
    <row r="4464" spans="4:6" s="463" customFormat="1" hidden="1" x14ac:dyDescent="0.45">
      <c r="D4464" s="464"/>
      <c r="E4464" s="464"/>
      <c r="F4464" s="465"/>
    </row>
    <row r="4465" spans="4:6" s="463" customFormat="1" hidden="1" x14ac:dyDescent="0.45">
      <c r="D4465" s="464"/>
      <c r="E4465" s="464"/>
      <c r="F4465" s="465"/>
    </row>
    <row r="4466" spans="4:6" s="463" customFormat="1" hidden="1" x14ac:dyDescent="0.45">
      <c r="D4466" s="464"/>
      <c r="E4466" s="464"/>
      <c r="F4466" s="465"/>
    </row>
    <row r="4467" spans="4:6" s="463" customFormat="1" hidden="1" x14ac:dyDescent="0.45">
      <c r="D4467" s="464"/>
      <c r="E4467" s="464"/>
      <c r="F4467" s="465"/>
    </row>
    <row r="4468" spans="4:6" s="463" customFormat="1" hidden="1" x14ac:dyDescent="0.45">
      <c r="D4468" s="464"/>
      <c r="E4468" s="464"/>
      <c r="F4468" s="465"/>
    </row>
    <row r="4469" spans="4:6" s="463" customFormat="1" hidden="1" x14ac:dyDescent="0.45">
      <c r="D4469" s="464"/>
      <c r="E4469" s="464"/>
      <c r="F4469" s="465"/>
    </row>
    <row r="4470" spans="4:6" s="463" customFormat="1" hidden="1" x14ac:dyDescent="0.45">
      <c r="D4470" s="464"/>
      <c r="E4470" s="464"/>
      <c r="F4470" s="465"/>
    </row>
    <row r="4471" spans="4:6" s="463" customFormat="1" hidden="1" x14ac:dyDescent="0.45">
      <c r="D4471" s="464"/>
      <c r="E4471" s="464"/>
      <c r="F4471" s="465"/>
    </row>
    <row r="4472" spans="4:6" s="463" customFormat="1" hidden="1" x14ac:dyDescent="0.45">
      <c r="D4472" s="464"/>
      <c r="E4472" s="464"/>
      <c r="F4472" s="465"/>
    </row>
    <row r="4473" spans="4:6" s="463" customFormat="1" hidden="1" x14ac:dyDescent="0.45">
      <c r="D4473" s="464"/>
      <c r="E4473" s="464"/>
      <c r="F4473" s="465"/>
    </row>
    <row r="4474" spans="4:6" s="463" customFormat="1" hidden="1" x14ac:dyDescent="0.45">
      <c r="D4474" s="464"/>
      <c r="E4474" s="464"/>
      <c r="F4474" s="465"/>
    </row>
    <row r="4475" spans="4:6" s="463" customFormat="1" hidden="1" x14ac:dyDescent="0.45">
      <c r="D4475" s="464"/>
      <c r="E4475" s="464"/>
      <c r="F4475" s="465"/>
    </row>
    <row r="4476" spans="4:6" s="463" customFormat="1" hidden="1" x14ac:dyDescent="0.45">
      <c r="D4476" s="464"/>
      <c r="E4476" s="464"/>
      <c r="F4476" s="465"/>
    </row>
    <row r="4477" spans="4:6" s="463" customFormat="1" hidden="1" x14ac:dyDescent="0.45">
      <c r="D4477" s="464"/>
      <c r="E4477" s="464"/>
      <c r="F4477" s="465"/>
    </row>
    <row r="4478" spans="4:6" s="463" customFormat="1" hidden="1" x14ac:dyDescent="0.45">
      <c r="D4478" s="464"/>
      <c r="E4478" s="464"/>
      <c r="F4478" s="465"/>
    </row>
    <row r="4479" spans="4:6" s="463" customFormat="1" hidden="1" x14ac:dyDescent="0.45">
      <c r="D4479" s="464"/>
      <c r="E4479" s="464"/>
      <c r="F4479" s="465"/>
    </row>
    <row r="4480" spans="4:6" s="463" customFormat="1" hidden="1" x14ac:dyDescent="0.45">
      <c r="D4480" s="464"/>
      <c r="E4480" s="464"/>
      <c r="F4480" s="465"/>
    </row>
    <row r="4481" spans="4:6" s="463" customFormat="1" hidden="1" x14ac:dyDescent="0.45">
      <c r="D4481" s="464"/>
      <c r="E4481" s="464"/>
      <c r="F4481" s="465"/>
    </row>
    <row r="4482" spans="4:6" s="463" customFormat="1" hidden="1" x14ac:dyDescent="0.45">
      <c r="D4482" s="464"/>
      <c r="E4482" s="464"/>
      <c r="F4482" s="465"/>
    </row>
    <row r="4483" spans="4:6" s="463" customFormat="1" hidden="1" x14ac:dyDescent="0.45">
      <c r="D4483" s="464"/>
      <c r="E4483" s="464"/>
      <c r="F4483" s="465"/>
    </row>
    <row r="4484" spans="4:6" s="463" customFormat="1" hidden="1" x14ac:dyDescent="0.45">
      <c r="D4484" s="464"/>
      <c r="E4484" s="464"/>
      <c r="F4484" s="465"/>
    </row>
    <row r="4485" spans="4:6" s="463" customFormat="1" hidden="1" x14ac:dyDescent="0.45">
      <c r="D4485" s="464"/>
      <c r="E4485" s="464"/>
      <c r="F4485" s="465"/>
    </row>
    <row r="4486" spans="4:6" s="463" customFormat="1" hidden="1" x14ac:dyDescent="0.45">
      <c r="D4486" s="464"/>
      <c r="E4486" s="464"/>
      <c r="F4486" s="465"/>
    </row>
    <row r="4487" spans="4:6" s="463" customFormat="1" hidden="1" x14ac:dyDescent="0.45">
      <c r="D4487" s="464"/>
      <c r="E4487" s="464"/>
      <c r="F4487" s="465"/>
    </row>
    <row r="4488" spans="4:6" s="463" customFormat="1" hidden="1" x14ac:dyDescent="0.45">
      <c r="D4488" s="464"/>
      <c r="E4488" s="464"/>
      <c r="F4488" s="465"/>
    </row>
    <row r="4489" spans="4:6" s="463" customFormat="1" hidden="1" x14ac:dyDescent="0.45">
      <c r="D4489" s="464"/>
      <c r="E4489" s="464"/>
      <c r="F4489" s="465"/>
    </row>
    <row r="4490" spans="4:6" s="463" customFormat="1" hidden="1" x14ac:dyDescent="0.45">
      <c r="D4490" s="464"/>
      <c r="E4490" s="464"/>
      <c r="F4490" s="465"/>
    </row>
    <row r="4491" spans="4:6" s="463" customFormat="1" hidden="1" x14ac:dyDescent="0.45">
      <c r="D4491" s="464"/>
      <c r="E4491" s="464"/>
      <c r="F4491" s="465"/>
    </row>
    <row r="4492" spans="4:6" s="463" customFormat="1" hidden="1" x14ac:dyDescent="0.45">
      <c r="D4492" s="464"/>
      <c r="E4492" s="464"/>
      <c r="F4492" s="465"/>
    </row>
    <row r="4493" spans="4:6" s="463" customFormat="1" hidden="1" x14ac:dyDescent="0.45">
      <c r="D4493" s="464"/>
      <c r="E4493" s="464"/>
      <c r="F4493" s="465"/>
    </row>
    <row r="4494" spans="4:6" s="463" customFormat="1" hidden="1" x14ac:dyDescent="0.45">
      <c r="D4494" s="464"/>
      <c r="E4494" s="464"/>
      <c r="F4494" s="465"/>
    </row>
    <row r="4495" spans="4:6" s="463" customFormat="1" hidden="1" x14ac:dyDescent="0.45">
      <c r="D4495" s="464"/>
      <c r="E4495" s="464"/>
      <c r="F4495" s="465"/>
    </row>
    <row r="4496" spans="4:6" s="463" customFormat="1" hidden="1" x14ac:dyDescent="0.45">
      <c r="D4496" s="464"/>
      <c r="E4496" s="464"/>
      <c r="F4496" s="465"/>
    </row>
    <row r="4497" spans="4:6" s="463" customFormat="1" hidden="1" x14ac:dyDescent="0.45">
      <c r="D4497" s="464"/>
      <c r="E4497" s="464"/>
      <c r="F4497" s="465"/>
    </row>
    <row r="4498" spans="4:6" s="463" customFormat="1" hidden="1" x14ac:dyDescent="0.45">
      <c r="D4498" s="464"/>
      <c r="E4498" s="464"/>
      <c r="F4498" s="465"/>
    </row>
    <row r="4499" spans="4:6" s="463" customFormat="1" hidden="1" x14ac:dyDescent="0.45">
      <c r="D4499" s="464"/>
      <c r="E4499" s="464"/>
      <c r="F4499" s="465"/>
    </row>
    <row r="4500" spans="4:6" s="463" customFormat="1" hidden="1" x14ac:dyDescent="0.45">
      <c r="D4500" s="464"/>
      <c r="E4500" s="464"/>
      <c r="F4500" s="465"/>
    </row>
    <row r="4501" spans="4:6" s="463" customFormat="1" hidden="1" x14ac:dyDescent="0.45">
      <c r="D4501" s="464"/>
      <c r="E4501" s="464"/>
      <c r="F4501" s="465"/>
    </row>
    <row r="4502" spans="4:6" s="463" customFormat="1" hidden="1" x14ac:dyDescent="0.45">
      <c r="D4502" s="464"/>
      <c r="E4502" s="464"/>
      <c r="F4502" s="465"/>
    </row>
    <row r="4503" spans="4:6" s="463" customFormat="1" hidden="1" x14ac:dyDescent="0.45">
      <c r="D4503" s="464"/>
      <c r="E4503" s="464"/>
      <c r="F4503" s="465"/>
    </row>
    <row r="4504" spans="4:6" s="463" customFormat="1" hidden="1" x14ac:dyDescent="0.45">
      <c r="D4504" s="464"/>
      <c r="E4504" s="464"/>
      <c r="F4504" s="465"/>
    </row>
    <row r="4505" spans="4:6" s="463" customFormat="1" hidden="1" x14ac:dyDescent="0.45">
      <c r="D4505" s="464"/>
      <c r="E4505" s="464"/>
      <c r="F4505" s="465"/>
    </row>
    <row r="4506" spans="4:6" s="463" customFormat="1" hidden="1" x14ac:dyDescent="0.45">
      <c r="D4506" s="464"/>
      <c r="E4506" s="464"/>
      <c r="F4506" s="465"/>
    </row>
    <row r="4507" spans="4:6" s="463" customFormat="1" hidden="1" x14ac:dyDescent="0.45">
      <c r="D4507" s="464"/>
      <c r="E4507" s="464"/>
      <c r="F4507" s="465"/>
    </row>
    <row r="4508" spans="4:6" s="463" customFormat="1" hidden="1" x14ac:dyDescent="0.45">
      <c r="D4508" s="464"/>
      <c r="E4508" s="464"/>
      <c r="F4508" s="465"/>
    </row>
    <row r="4509" spans="4:6" s="463" customFormat="1" hidden="1" x14ac:dyDescent="0.45">
      <c r="D4509" s="464"/>
      <c r="E4509" s="464"/>
      <c r="F4509" s="465"/>
    </row>
    <row r="4510" spans="4:6" s="463" customFormat="1" hidden="1" x14ac:dyDescent="0.45">
      <c r="D4510" s="464"/>
      <c r="E4510" s="464"/>
      <c r="F4510" s="465"/>
    </row>
    <row r="4511" spans="4:6" s="463" customFormat="1" hidden="1" x14ac:dyDescent="0.45">
      <c r="D4511" s="464"/>
      <c r="E4511" s="464"/>
      <c r="F4511" s="465"/>
    </row>
    <row r="4512" spans="4:6" s="463" customFormat="1" hidden="1" x14ac:dyDescent="0.45">
      <c r="D4512" s="464"/>
      <c r="E4512" s="464"/>
      <c r="F4512" s="465"/>
    </row>
    <row r="4513" spans="4:6" s="463" customFormat="1" hidden="1" x14ac:dyDescent="0.45">
      <c r="D4513" s="464"/>
      <c r="E4513" s="464"/>
      <c r="F4513" s="465"/>
    </row>
    <row r="4514" spans="4:6" s="463" customFormat="1" hidden="1" x14ac:dyDescent="0.45">
      <c r="D4514" s="464"/>
      <c r="E4514" s="464"/>
      <c r="F4514" s="465"/>
    </row>
    <row r="4515" spans="4:6" s="463" customFormat="1" hidden="1" x14ac:dyDescent="0.45">
      <c r="D4515" s="464"/>
      <c r="E4515" s="464"/>
      <c r="F4515" s="465"/>
    </row>
    <row r="4516" spans="4:6" s="463" customFormat="1" hidden="1" x14ac:dyDescent="0.45">
      <c r="D4516" s="464"/>
      <c r="E4516" s="464"/>
      <c r="F4516" s="465"/>
    </row>
    <row r="4517" spans="4:6" s="463" customFormat="1" hidden="1" x14ac:dyDescent="0.45">
      <c r="D4517" s="464"/>
      <c r="E4517" s="464"/>
      <c r="F4517" s="465"/>
    </row>
    <row r="4518" spans="4:6" s="463" customFormat="1" hidden="1" x14ac:dyDescent="0.45">
      <c r="D4518" s="464"/>
      <c r="E4518" s="464"/>
      <c r="F4518" s="465"/>
    </row>
    <row r="4519" spans="4:6" s="463" customFormat="1" hidden="1" x14ac:dyDescent="0.45">
      <c r="D4519" s="464"/>
      <c r="E4519" s="464"/>
      <c r="F4519" s="465"/>
    </row>
    <row r="4520" spans="4:6" s="463" customFormat="1" hidden="1" x14ac:dyDescent="0.45">
      <c r="D4520" s="464"/>
      <c r="E4520" s="464"/>
      <c r="F4520" s="465"/>
    </row>
    <row r="4521" spans="4:6" s="463" customFormat="1" hidden="1" x14ac:dyDescent="0.45">
      <c r="D4521" s="464"/>
      <c r="E4521" s="464"/>
      <c r="F4521" s="465"/>
    </row>
    <row r="4522" spans="4:6" s="463" customFormat="1" hidden="1" x14ac:dyDescent="0.45">
      <c r="D4522" s="464"/>
      <c r="E4522" s="464"/>
      <c r="F4522" s="465"/>
    </row>
    <row r="4523" spans="4:6" s="463" customFormat="1" hidden="1" x14ac:dyDescent="0.45">
      <c r="D4523" s="464"/>
      <c r="E4523" s="464"/>
      <c r="F4523" s="465"/>
    </row>
    <row r="4524" spans="4:6" s="463" customFormat="1" hidden="1" x14ac:dyDescent="0.45">
      <c r="D4524" s="464"/>
      <c r="E4524" s="464"/>
      <c r="F4524" s="465"/>
    </row>
    <row r="4525" spans="4:6" s="463" customFormat="1" hidden="1" x14ac:dyDescent="0.45">
      <c r="D4525" s="464"/>
      <c r="E4525" s="464"/>
      <c r="F4525" s="465"/>
    </row>
    <row r="4526" spans="4:6" s="463" customFormat="1" hidden="1" x14ac:dyDescent="0.45">
      <c r="D4526" s="464"/>
      <c r="E4526" s="464"/>
      <c r="F4526" s="465"/>
    </row>
    <row r="4527" spans="4:6" s="463" customFormat="1" hidden="1" x14ac:dyDescent="0.45">
      <c r="D4527" s="464"/>
      <c r="E4527" s="464"/>
      <c r="F4527" s="465"/>
    </row>
    <row r="4528" spans="4:6" s="463" customFormat="1" hidden="1" x14ac:dyDescent="0.45">
      <c r="D4528" s="464"/>
      <c r="E4528" s="464"/>
      <c r="F4528" s="465"/>
    </row>
    <row r="4529" spans="4:6" s="463" customFormat="1" hidden="1" x14ac:dyDescent="0.45">
      <c r="D4529" s="464"/>
      <c r="E4529" s="464"/>
      <c r="F4529" s="465"/>
    </row>
    <row r="4530" spans="4:6" s="463" customFormat="1" hidden="1" x14ac:dyDescent="0.45">
      <c r="D4530" s="464"/>
      <c r="E4530" s="464"/>
      <c r="F4530" s="465"/>
    </row>
    <row r="4531" spans="4:6" s="463" customFormat="1" hidden="1" x14ac:dyDescent="0.45">
      <c r="D4531" s="464"/>
      <c r="E4531" s="464"/>
      <c r="F4531" s="465"/>
    </row>
    <row r="4532" spans="4:6" s="463" customFormat="1" hidden="1" x14ac:dyDescent="0.45">
      <c r="D4532" s="464"/>
      <c r="E4532" s="464"/>
      <c r="F4532" s="465"/>
    </row>
    <row r="4533" spans="4:6" s="463" customFormat="1" hidden="1" x14ac:dyDescent="0.45">
      <c r="D4533" s="464"/>
      <c r="E4533" s="464"/>
      <c r="F4533" s="465"/>
    </row>
    <row r="4534" spans="4:6" s="463" customFormat="1" hidden="1" x14ac:dyDescent="0.45">
      <c r="D4534" s="464"/>
      <c r="E4534" s="464"/>
      <c r="F4534" s="465"/>
    </row>
    <row r="4535" spans="4:6" s="463" customFormat="1" hidden="1" x14ac:dyDescent="0.45">
      <c r="D4535" s="464"/>
      <c r="E4535" s="464"/>
      <c r="F4535" s="465"/>
    </row>
    <row r="4536" spans="4:6" s="463" customFormat="1" hidden="1" x14ac:dyDescent="0.45">
      <c r="D4536" s="464"/>
      <c r="E4536" s="464"/>
      <c r="F4536" s="465"/>
    </row>
    <row r="4537" spans="4:6" s="463" customFormat="1" hidden="1" x14ac:dyDescent="0.45">
      <c r="D4537" s="464"/>
      <c r="E4537" s="464"/>
      <c r="F4537" s="465"/>
    </row>
    <row r="4538" spans="4:6" s="463" customFormat="1" hidden="1" x14ac:dyDescent="0.45">
      <c r="D4538" s="464"/>
      <c r="E4538" s="464"/>
      <c r="F4538" s="465"/>
    </row>
    <row r="4539" spans="4:6" s="463" customFormat="1" hidden="1" x14ac:dyDescent="0.45">
      <c r="D4539" s="464"/>
      <c r="E4539" s="464"/>
      <c r="F4539" s="465"/>
    </row>
    <row r="4540" spans="4:6" s="463" customFormat="1" hidden="1" x14ac:dyDescent="0.45">
      <c r="D4540" s="464"/>
      <c r="E4540" s="464"/>
      <c r="F4540" s="465"/>
    </row>
    <row r="4541" spans="4:6" s="463" customFormat="1" hidden="1" x14ac:dyDescent="0.45">
      <c r="D4541" s="464"/>
      <c r="E4541" s="464"/>
      <c r="F4541" s="465"/>
    </row>
    <row r="4542" spans="4:6" s="463" customFormat="1" hidden="1" x14ac:dyDescent="0.45">
      <c r="D4542" s="464"/>
      <c r="E4542" s="464"/>
      <c r="F4542" s="465"/>
    </row>
    <row r="4543" spans="4:6" s="463" customFormat="1" hidden="1" x14ac:dyDescent="0.45">
      <c r="D4543" s="464"/>
      <c r="E4543" s="464"/>
      <c r="F4543" s="465"/>
    </row>
    <row r="4544" spans="4:6" s="463" customFormat="1" hidden="1" x14ac:dyDescent="0.45">
      <c r="D4544" s="464"/>
      <c r="E4544" s="464"/>
      <c r="F4544" s="465"/>
    </row>
    <row r="4545" spans="4:6" s="463" customFormat="1" hidden="1" x14ac:dyDescent="0.45">
      <c r="D4545" s="464"/>
      <c r="E4545" s="464"/>
      <c r="F4545" s="465"/>
    </row>
    <row r="4546" spans="4:6" s="463" customFormat="1" hidden="1" x14ac:dyDescent="0.45">
      <c r="D4546" s="464"/>
      <c r="E4546" s="464"/>
      <c r="F4546" s="465"/>
    </row>
    <row r="4547" spans="4:6" s="463" customFormat="1" hidden="1" x14ac:dyDescent="0.45">
      <c r="D4547" s="464"/>
      <c r="E4547" s="464"/>
      <c r="F4547" s="465"/>
    </row>
    <row r="4548" spans="4:6" s="463" customFormat="1" hidden="1" x14ac:dyDescent="0.45">
      <c r="D4548" s="464"/>
      <c r="E4548" s="464"/>
      <c r="F4548" s="465"/>
    </row>
    <row r="4549" spans="4:6" s="463" customFormat="1" hidden="1" x14ac:dyDescent="0.45">
      <c r="D4549" s="464"/>
      <c r="E4549" s="464"/>
      <c r="F4549" s="465"/>
    </row>
    <row r="4550" spans="4:6" s="463" customFormat="1" hidden="1" x14ac:dyDescent="0.45">
      <c r="D4550" s="464"/>
      <c r="E4550" s="464"/>
      <c r="F4550" s="465"/>
    </row>
    <row r="4551" spans="4:6" s="463" customFormat="1" hidden="1" x14ac:dyDescent="0.45">
      <c r="D4551" s="464"/>
      <c r="E4551" s="464"/>
      <c r="F4551" s="465"/>
    </row>
    <row r="4552" spans="4:6" s="463" customFormat="1" hidden="1" x14ac:dyDescent="0.45">
      <c r="D4552" s="464"/>
      <c r="E4552" s="464"/>
      <c r="F4552" s="465"/>
    </row>
    <row r="4553" spans="4:6" s="463" customFormat="1" hidden="1" x14ac:dyDescent="0.45">
      <c r="D4553" s="464"/>
      <c r="E4553" s="464"/>
      <c r="F4553" s="465"/>
    </row>
    <row r="4554" spans="4:6" s="463" customFormat="1" hidden="1" x14ac:dyDescent="0.45">
      <c r="D4554" s="464"/>
      <c r="E4554" s="464"/>
      <c r="F4554" s="465"/>
    </row>
    <row r="4555" spans="4:6" s="463" customFormat="1" hidden="1" x14ac:dyDescent="0.45">
      <c r="D4555" s="464"/>
      <c r="E4555" s="464"/>
      <c r="F4555" s="465"/>
    </row>
    <row r="4556" spans="4:6" s="463" customFormat="1" hidden="1" x14ac:dyDescent="0.45">
      <c r="D4556" s="464"/>
      <c r="E4556" s="464"/>
      <c r="F4556" s="465"/>
    </row>
    <row r="4557" spans="4:6" s="463" customFormat="1" hidden="1" x14ac:dyDescent="0.45">
      <c r="D4557" s="464"/>
      <c r="E4557" s="464"/>
      <c r="F4557" s="465"/>
    </row>
    <row r="4558" spans="4:6" s="463" customFormat="1" hidden="1" x14ac:dyDescent="0.45">
      <c r="D4558" s="464"/>
      <c r="E4558" s="464"/>
      <c r="F4558" s="465"/>
    </row>
    <row r="4559" spans="4:6" s="463" customFormat="1" hidden="1" x14ac:dyDescent="0.45">
      <c r="D4559" s="464"/>
      <c r="E4559" s="464"/>
      <c r="F4559" s="465"/>
    </row>
    <row r="4560" spans="4:6" s="463" customFormat="1" hidden="1" x14ac:dyDescent="0.45">
      <c r="D4560" s="464"/>
      <c r="E4560" s="464"/>
      <c r="F4560" s="465"/>
    </row>
    <row r="4561" spans="4:6" s="463" customFormat="1" hidden="1" x14ac:dyDescent="0.45">
      <c r="D4561" s="464"/>
      <c r="E4561" s="464"/>
      <c r="F4561" s="465"/>
    </row>
    <row r="4562" spans="4:6" s="463" customFormat="1" hidden="1" x14ac:dyDescent="0.45">
      <c r="D4562" s="464"/>
      <c r="E4562" s="464"/>
      <c r="F4562" s="465"/>
    </row>
    <row r="4563" spans="4:6" s="463" customFormat="1" hidden="1" x14ac:dyDescent="0.45">
      <c r="D4563" s="464"/>
      <c r="E4563" s="464"/>
      <c r="F4563" s="465"/>
    </row>
    <row r="4564" spans="4:6" s="463" customFormat="1" hidden="1" x14ac:dyDescent="0.45">
      <c r="D4564" s="464"/>
      <c r="E4564" s="464"/>
      <c r="F4564" s="465"/>
    </row>
    <row r="4565" spans="4:6" s="463" customFormat="1" hidden="1" x14ac:dyDescent="0.45">
      <c r="D4565" s="464"/>
      <c r="E4565" s="464"/>
      <c r="F4565" s="465"/>
    </row>
    <row r="4566" spans="4:6" s="463" customFormat="1" hidden="1" x14ac:dyDescent="0.45">
      <c r="D4566" s="464"/>
      <c r="E4566" s="464"/>
      <c r="F4566" s="465"/>
    </row>
    <row r="4567" spans="4:6" s="463" customFormat="1" hidden="1" x14ac:dyDescent="0.45">
      <c r="D4567" s="464"/>
      <c r="E4567" s="464"/>
      <c r="F4567" s="465"/>
    </row>
    <row r="4568" spans="4:6" s="463" customFormat="1" hidden="1" x14ac:dyDescent="0.45">
      <c r="D4568" s="464"/>
      <c r="E4568" s="464"/>
      <c r="F4568" s="465"/>
    </row>
    <row r="4569" spans="4:6" s="463" customFormat="1" hidden="1" x14ac:dyDescent="0.45">
      <c r="D4569" s="464"/>
      <c r="E4569" s="464"/>
      <c r="F4569" s="465"/>
    </row>
    <row r="4570" spans="4:6" s="463" customFormat="1" hidden="1" x14ac:dyDescent="0.45">
      <c r="D4570" s="464"/>
      <c r="E4570" s="464"/>
      <c r="F4570" s="465"/>
    </row>
    <row r="4571" spans="4:6" s="463" customFormat="1" hidden="1" x14ac:dyDescent="0.45">
      <c r="D4571" s="464"/>
      <c r="E4571" s="464"/>
      <c r="F4571" s="465"/>
    </row>
    <row r="4572" spans="4:6" s="463" customFormat="1" hidden="1" x14ac:dyDescent="0.45">
      <c r="D4572" s="464"/>
      <c r="E4572" s="464"/>
      <c r="F4572" s="465"/>
    </row>
    <row r="4573" spans="4:6" s="463" customFormat="1" hidden="1" x14ac:dyDescent="0.45">
      <c r="D4573" s="464"/>
      <c r="E4573" s="464"/>
      <c r="F4573" s="465"/>
    </row>
    <row r="4574" spans="4:6" s="463" customFormat="1" hidden="1" x14ac:dyDescent="0.45">
      <c r="D4574" s="464"/>
      <c r="E4574" s="464"/>
      <c r="F4574" s="465"/>
    </row>
    <row r="4575" spans="4:6" s="463" customFormat="1" hidden="1" x14ac:dyDescent="0.45">
      <c r="D4575" s="464"/>
      <c r="E4575" s="464"/>
      <c r="F4575" s="465"/>
    </row>
    <row r="4576" spans="4:6" s="463" customFormat="1" hidden="1" x14ac:dyDescent="0.45">
      <c r="D4576" s="464"/>
      <c r="E4576" s="464"/>
      <c r="F4576" s="465"/>
    </row>
    <row r="4577" spans="4:6" s="463" customFormat="1" hidden="1" x14ac:dyDescent="0.45">
      <c r="D4577" s="464"/>
      <c r="E4577" s="464"/>
      <c r="F4577" s="465"/>
    </row>
    <row r="4578" spans="4:6" s="463" customFormat="1" hidden="1" x14ac:dyDescent="0.45">
      <c r="D4578" s="464"/>
      <c r="E4578" s="464"/>
      <c r="F4578" s="465"/>
    </row>
    <row r="4579" spans="4:6" s="463" customFormat="1" hidden="1" x14ac:dyDescent="0.45">
      <c r="D4579" s="464"/>
      <c r="E4579" s="464"/>
      <c r="F4579" s="465"/>
    </row>
    <row r="4580" spans="4:6" s="463" customFormat="1" hidden="1" x14ac:dyDescent="0.45">
      <c r="D4580" s="464"/>
      <c r="E4580" s="464"/>
      <c r="F4580" s="465"/>
    </row>
    <row r="4581" spans="4:6" s="463" customFormat="1" hidden="1" x14ac:dyDescent="0.45">
      <c r="D4581" s="464"/>
      <c r="E4581" s="464"/>
      <c r="F4581" s="465"/>
    </row>
    <row r="4582" spans="4:6" s="463" customFormat="1" hidden="1" x14ac:dyDescent="0.45">
      <c r="D4582" s="464"/>
      <c r="E4582" s="464"/>
      <c r="F4582" s="465"/>
    </row>
    <row r="4583" spans="4:6" s="463" customFormat="1" hidden="1" x14ac:dyDescent="0.45">
      <c r="D4583" s="464"/>
      <c r="E4583" s="464"/>
      <c r="F4583" s="465"/>
    </row>
    <row r="4584" spans="4:6" s="463" customFormat="1" hidden="1" x14ac:dyDescent="0.45">
      <c r="D4584" s="464"/>
      <c r="E4584" s="464"/>
      <c r="F4584" s="465"/>
    </row>
    <row r="4585" spans="4:6" s="463" customFormat="1" hidden="1" x14ac:dyDescent="0.45">
      <c r="D4585" s="464"/>
      <c r="E4585" s="464"/>
      <c r="F4585" s="465"/>
    </row>
    <row r="4586" spans="4:6" s="463" customFormat="1" hidden="1" x14ac:dyDescent="0.45">
      <c r="D4586" s="464"/>
      <c r="E4586" s="464"/>
      <c r="F4586" s="465"/>
    </row>
    <row r="4587" spans="4:6" s="463" customFormat="1" hidden="1" x14ac:dyDescent="0.45">
      <c r="D4587" s="464"/>
      <c r="E4587" s="464"/>
      <c r="F4587" s="465"/>
    </row>
    <row r="4588" spans="4:6" s="463" customFormat="1" hidden="1" x14ac:dyDescent="0.45">
      <c r="D4588" s="464"/>
      <c r="E4588" s="464"/>
      <c r="F4588" s="465"/>
    </row>
    <row r="4589" spans="4:6" s="463" customFormat="1" hidden="1" x14ac:dyDescent="0.45">
      <c r="D4589" s="464"/>
      <c r="E4589" s="464"/>
      <c r="F4589" s="465"/>
    </row>
    <row r="4590" spans="4:6" s="463" customFormat="1" hidden="1" x14ac:dyDescent="0.45">
      <c r="D4590" s="464"/>
      <c r="E4590" s="464"/>
      <c r="F4590" s="465"/>
    </row>
    <row r="4591" spans="4:6" s="463" customFormat="1" hidden="1" x14ac:dyDescent="0.45">
      <c r="D4591" s="464"/>
      <c r="E4591" s="464"/>
      <c r="F4591" s="465"/>
    </row>
    <row r="4592" spans="4:6" s="463" customFormat="1" hidden="1" x14ac:dyDescent="0.45">
      <c r="D4592" s="464"/>
      <c r="E4592" s="464"/>
      <c r="F4592" s="465"/>
    </row>
    <row r="4593" spans="4:6" s="463" customFormat="1" hidden="1" x14ac:dyDescent="0.45">
      <c r="D4593" s="464"/>
      <c r="E4593" s="464"/>
      <c r="F4593" s="465"/>
    </row>
    <row r="4594" spans="4:6" s="463" customFormat="1" hidden="1" x14ac:dyDescent="0.45">
      <c r="D4594" s="464"/>
      <c r="E4594" s="464"/>
      <c r="F4594" s="465"/>
    </row>
    <row r="4595" spans="4:6" s="463" customFormat="1" hidden="1" x14ac:dyDescent="0.45">
      <c r="D4595" s="464"/>
      <c r="E4595" s="464"/>
      <c r="F4595" s="465"/>
    </row>
    <row r="4596" spans="4:6" s="463" customFormat="1" hidden="1" x14ac:dyDescent="0.45">
      <c r="D4596" s="464"/>
      <c r="E4596" s="464"/>
      <c r="F4596" s="465"/>
    </row>
    <row r="4597" spans="4:6" s="463" customFormat="1" hidden="1" x14ac:dyDescent="0.45">
      <c r="D4597" s="464"/>
      <c r="E4597" s="464"/>
      <c r="F4597" s="465"/>
    </row>
    <row r="4598" spans="4:6" s="463" customFormat="1" hidden="1" x14ac:dyDescent="0.45">
      <c r="D4598" s="464"/>
      <c r="E4598" s="464"/>
      <c r="F4598" s="465"/>
    </row>
    <row r="4599" spans="4:6" s="463" customFormat="1" hidden="1" x14ac:dyDescent="0.45">
      <c r="D4599" s="464"/>
      <c r="E4599" s="464"/>
      <c r="F4599" s="465"/>
    </row>
    <row r="4600" spans="4:6" s="463" customFormat="1" hidden="1" x14ac:dyDescent="0.45">
      <c r="D4600" s="464"/>
      <c r="E4600" s="464"/>
      <c r="F4600" s="465"/>
    </row>
    <row r="4601" spans="4:6" s="463" customFormat="1" hidden="1" x14ac:dyDescent="0.45">
      <c r="D4601" s="464"/>
      <c r="E4601" s="464"/>
      <c r="F4601" s="465"/>
    </row>
    <row r="4602" spans="4:6" s="463" customFormat="1" hidden="1" x14ac:dyDescent="0.45">
      <c r="D4602" s="464"/>
      <c r="E4602" s="464"/>
      <c r="F4602" s="465"/>
    </row>
    <row r="4603" spans="4:6" s="463" customFormat="1" hidden="1" x14ac:dyDescent="0.45">
      <c r="D4603" s="464"/>
      <c r="E4603" s="464"/>
      <c r="F4603" s="465"/>
    </row>
    <row r="4604" spans="4:6" s="463" customFormat="1" hidden="1" x14ac:dyDescent="0.45">
      <c r="D4604" s="464"/>
      <c r="E4604" s="464"/>
      <c r="F4604" s="465"/>
    </row>
    <row r="4605" spans="4:6" s="463" customFormat="1" hidden="1" x14ac:dyDescent="0.45">
      <c r="D4605" s="464"/>
      <c r="E4605" s="464"/>
      <c r="F4605" s="465"/>
    </row>
    <row r="4606" spans="4:6" s="463" customFormat="1" hidden="1" x14ac:dyDescent="0.45">
      <c r="D4606" s="464"/>
      <c r="E4606" s="464"/>
      <c r="F4606" s="465"/>
    </row>
    <row r="4607" spans="4:6" s="463" customFormat="1" hidden="1" x14ac:dyDescent="0.45">
      <c r="D4607" s="464"/>
      <c r="E4607" s="464"/>
      <c r="F4607" s="465"/>
    </row>
    <row r="4608" spans="4:6" s="463" customFormat="1" hidden="1" x14ac:dyDescent="0.45">
      <c r="D4608" s="464"/>
      <c r="E4608" s="464"/>
      <c r="F4608" s="465"/>
    </row>
    <row r="4609" spans="4:6" s="463" customFormat="1" hidden="1" x14ac:dyDescent="0.45">
      <c r="D4609" s="464"/>
      <c r="E4609" s="464"/>
      <c r="F4609" s="465"/>
    </row>
    <row r="4610" spans="4:6" s="463" customFormat="1" hidden="1" x14ac:dyDescent="0.45">
      <c r="D4610" s="464"/>
      <c r="E4610" s="464"/>
      <c r="F4610" s="465"/>
    </row>
    <row r="4611" spans="4:6" s="463" customFormat="1" hidden="1" x14ac:dyDescent="0.45">
      <c r="D4611" s="464"/>
      <c r="E4611" s="464"/>
      <c r="F4611" s="465"/>
    </row>
    <row r="4612" spans="4:6" s="463" customFormat="1" hidden="1" x14ac:dyDescent="0.45">
      <c r="D4612" s="464"/>
      <c r="E4612" s="464"/>
      <c r="F4612" s="465"/>
    </row>
    <row r="4613" spans="4:6" s="463" customFormat="1" hidden="1" x14ac:dyDescent="0.45">
      <c r="D4613" s="464"/>
      <c r="E4613" s="464"/>
      <c r="F4613" s="465"/>
    </row>
    <row r="4614" spans="4:6" s="463" customFormat="1" hidden="1" x14ac:dyDescent="0.45">
      <c r="D4614" s="464"/>
      <c r="E4614" s="464"/>
      <c r="F4614" s="465"/>
    </row>
    <row r="4615" spans="4:6" s="463" customFormat="1" hidden="1" x14ac:dyDescent="0.45">
      <c r="D4615" s="464"/>
      <c r="E4615" s="464"/>
      <c r="F4615" s="465"/>
    </row>
    <row r="4616" spans="4:6" s="463" customFormat="1" hidden="1" x14ac:dyDescent="0.45">
      <c r="D4616" s="464"/>
      <c r="E4616" s="464"/>
      <c r="F4616" s="465"/>
    </row>
    <row r="4617" spans="4:6" s="463" customFormat="1" hidden="1" x14ac:dyDescent="0.45">
      <c r="D4617" s="464"/>
      <c r="E4617" s="464"/>
      <c r="F4617" s="465"/>
    </row>
    <row r="4618" spans="4:6" s="463" customFormat="1" hidden="1" x14ac:dyDescent="0.45">
      <c r="D4618" s="464"/>
      <c r="E4618" s="464"/>
      <c r="F4618" s="465"/>
    </row>
    <row r="4619" spans="4:6" s="463" customFormat="1" hidden="1" x14ac:dyDescent="0.45">
      <c r="D4619" s="464"/>
      <c r="E4619" s="464"/>
      <c r="F4619" s="465"/>
    </row>
    <row r="4620" spans="4:6" s="463" customFormat="1" hidden="1" x14ac:dyDescent="0.45">
      <c r="D4620" s="464"/>
      <c r="E4620" s="464"/>
      <c r="F4620" s="465"/>
    </row>
    <row r="4621" spans="4:6" s="463" customFormat="1" hidden="1" x14ac:dyDescent="0.45">
      <c r="D4621" s="464"/>
      <c r="E4621" s="464"/>
      <c r="F4621" s="465"/>
    </row>
    <row r="4622" spans="4:6" s="463" customFormat="1" hidden="1" x14ac:dyDescent="0.45">
      <c r="D4622" s="464"/>
      <c r="E4622" s="464"/>
      <c r="F4622" s="465"/>
    </row>
    <row r="4623" spans="4:6" s="463" customFormat="1" hidden="1" x14ac:dyDescent="0.45">
      <c r="D4623" s="464"/>
      <c r="E4623" s="464"/>
      <c r="F4623" s="465"/>
    </row>
    <row r="4624" spans="4:6" s="463" customFormat="1" hidden="1" x14ac:dyDescent="0.45">
      <c r="D4624" s="464"/>
      <c r="E4624" s="464"/>
      <c r="F4624" s="465"/>
    </row>
    <row r="4625" spans="4:6" s="463" customFormat="1" hidden="1" x14ac:dyDescent="0.45">
      <c r="D4625" s="464"/>
      <c r="E4625" s="464"/>
      <c r="F4625" s="465"/>
    </row>
    <row r="4626" spans="4:6" s="463" customFormat="1" hidden="1" x14ac:dyDescent="0.45">
      <c r="D4626" s="464"/>
      <c r="E4626" s="464"/>
      <c r="F4626" s="465"/>
    </row>
    <row r="4627" spans="4:6" s="463" customFormat="1" hidden="1" x14ac:dyDescent="0.45">
      <c r="D4627" s="464"/>
      <c r="E4627" s="464"/>
      <c r="F4627" s="465"/>
    </row>
    <row r="4628" spans="4:6" s="463" customFormat="1" hidden="1" x14ac:dyDescent="0.45">
      <c r="D4628" s="464"/>
      <c r="E4628" s="464"/>
      <c r="F4628" s="465"/>
    </row>
    <row r="4629" spans="4:6" s="463" customFormat="1" hidden="1" x14ac:dyDescent="0.45">
      <c r="D4629" s="464"/>
      <c r="E4629" s="464"/>
      <c r="F4629" s="465"/>
    </row>
    <row r="4630" spans="4:6" s="463" customFormat="1" hidden="1" x14ac:dyDescent="0.45">
      <c r="D4630" s="464"/>
      <c r="E4630" s="464"/>
      <c r="F4630" s="465"/>
    </row>
    <row r="4631" spans="4:6" s="463" customFormat="1" hidden="1" x14ac:dyDescent="0.45">
      <c r="D4631" s="464"/>
      <c r="E4631" s="464"/>
      <c r="F4631" s="465"/>
    </row>
    <row r="4632" spans="4:6" s="463" customFormat="1" hidden="1" x14ac:dyDescent="0.45">
      <c r="D4632" s="464"/>
      <c r="E4632" s="464"/>
      <c r="F4632" s="465"/>
    </row>
    <row r="4633" spans="4:6" s="463" customFormat="1" hidden="1" x14ac:dyDescent="0.45">
      <c r="D4633" s="464"/>
      <c r="E4633" s="464"/>
      <c r="F4633" s="465"/>
    </row>
    <row r="4634" spans="4:6" s="463" customFormat="1" hidden="1" x14ac:dyDescent="0.45">
      <c r="D4634" s="464"/>
      <c r="E4634" s="464"/>
      <c r="F4634" s="465"/>
    </row>
    <row r="4635" spans="4:6" s="463" customFormat="1" hidden="1" x14ac:dyDescent="0.45">
      <c r="D4635" s="464"/>
      <c r="E4635" s="464"/>
      <c r="F4635" s="465"/>
    </row>
    <row r="4636" spans="4:6" s="463" customFormat="1" hidden="1" x14ac:dyDescent="0.45">
      <c r="D4636" s="464"/>
      <c r="E4636" s="464"/>
      <c r="F4636" s="465"/>
    </row>
    <row r="4637" spans="4:6" s="463" customFormat="1" hidden="1" x14ac:dyDescent="0.45">
      <c r="D4637" s="464"/>
      <c r="E4637" s="464"/>
      <c r="F4637" s="465"/>
    </row>
    <row r="4638" spans="4:6" s="463" customFormat="1" hidden="1" x14ac:dyDescent="0.45">
      <c r="D4638" s="464"/>
      <c r="E4638" s="464"/>
      <c r="F4638" s="465"/>
    </row>
    <row r="4639" spans="4:6" s="463" customFormat="1" hidden="1" x14ac:dyDescent="0.45">
      <c r="D4639" s="464"/>
      <c r="E4639" s="464"/>
      <c r="F4639" s="465"/>
    </row>
    <row r="4640" spans="4:6" s="463" customFormat="1" hidden="1" x14ac:dyDescent="0.45">
      <c r="D4640" s="464"/>
      <c r="E4640" s="464"/>
      <c r="F4640" s="465"/>
    </row>
    <row r="4641" spans="4:6" s="463" customFormat="1" hidden="1" x14ac:dyDescent="0.45">
      <c r="D4641" s="464"/>
      <c r="E4641" s="464"/>
      <c r="F4641" s="465"/>
    </row>
    <row r="4642" spans="4:6" s="463" customFormat="1" hidden="1" x14ac:dyDescent="0.45">
      <c r="D4642" s="464"/>
      <c r="E4642" s="464"/>
      <c r="F4642" s="465"/>
    </row>
    <row r="4643" spans="4:6" s="463" customFormat="1" hidden="1" x14ac:dyDescent="0.45">
      <c r="D4643" s="464"/>
      <c r="E4643" s="464"/>
      <c r="F4643" s="465"/>
    </row>
    <row r="4644" spans="4:6" s="463" customFormat="1" hidden="1" x14ac:dyDescent="0.45">
      <c r="D4644" s="464"/>
      <c r="E4644" s="464"/>
      <c r="F4644" s="465"/>
    </row>
    <row r="4645" spans="4:6" s="463" customFormat="1" hidden="1" x14ac:dyDescent="0.45">
      <c r="D4645" s="464"/>
      <c r="E4645" s="464"/>
      <c r="F4645" s="465"/>
    </row>
    <row r="4646" spans="4:6" s="463" customFormat="1" hidden="1" x14ac:dyDescent="0.45">
      <c r="D4646" s="464"/>
      <c r="E4646" s="464"/>
      <c r="F4646" s="465"/>
    </row>
    <row r="4647" spans="4:6" s="463" customFormat="1" hidden="1" x14ac:dyDescent="0.45">
      <c r="D4647" s="464"/>
      <c r="E4647" s="464"/>
      <c r="F4647" s="465"/>
    </row>
    <row r="4648" spans="4:6" s="463" customFormat="1" hidden="1" x14ac:dyDescent="0.45">
      <c r="D4648" s="464"/>
      <c r="E4648" s="464"/>
      <c r="F4648" s="465"/>
    </row>
    <row r="4649" spans="4:6" s="463" customFormat="1" hidden="1" x14ac:dyDescent="0.45">
      <c r="D4649" s="464"/>
      <c r="E4649" s="464"/>
      <c r="F4649" s="465"/>
    </row>
    <row r="4650" spans="4:6" s="463" customFormat="1" hidden="1" x14ac:dyDescent="0.45">
      <c r="D4650" s="464"/>
      <c r="E4650" s="464"/>
      <c r="F4650" s="465"/>
    </row>
    <row r="4651" spans="4:6" s="463" customFormat="1" hidden="1" x14ac:dyDescent="0.45">
      <c r="D4651" s="464"/>
      <c r="E4651" s="464"/>
      <c r="F4651" s="465"/>
    </row>
    <row r="4652" spans="4:6" s="463" customFormat="1" hidden="1" x14ac:dyDescent="0.45">
      <c r="D4652" s="464"/>
      <c r="E4652" s="464"/>
      <c r="F4652" s="465"/>
    </row>
    <row r="4653" spans="4:6" s="463" customFormat="1" hidden="1" x14ac:dyDescent="0.45">
      <c r="D4653" s="464"/>
      <c r="E4653" s="464"/>
      <c r="F4653" s="465"/>
    </row>
    <row r="4654" spans="4:6" s="463" customFormat="1" hidden="1" x14ac:dyDescent="0.45">
      <c r="D4654" s="464"/>
      <c r="E4654" s="464"/>
      <c r="F4654" s="465"/>
    </row>
    <row r="4655" spans="4:6" s="463" customFormat="1" hidden="1" x14ac:dyDescent="0.45">
      <c r="D4655" s="464"/>
      <c r="E4655" s="464"/>
      <c r="F4655" s="465"/>
    </row>
    <row r="4656" spans="4:6" s="463" customFormat="1" hidden="1" x14ac:dyDescent="0.45">
      <c r="D4656" s="464"/>
      <c r="E4656" s="464"/>
      <c r="F4656" s="465"/>
    </row>
    <row r="4657" spans="4:6" s="463" customFormat="1" hidden="1" x14ac:dyDescent="0.45">
      <c r="D4657" s="464"/>
      <c r="E4657" s="464"/>
      <c r="F4657" s="465"/>
    </row>
    <row r="4658" spans="4:6" s="463" customFormat="1" hidden="1" x14ac:dyDescent="0.45">
      <c r="D4658" s="464"/>
      <c r="E4658" s="464"/>
      <c r="F4658" s="465"/>
    </row>
    <row r="4659" spans="4:6" s="463" customFormat="1" hidden="1" x14ac:dyDescent="0.45">
      <c r="D4659" s="464"/>
      <c r="E4659" s="464"/>
      <c r="F4659" s="465"/>
    </row>
    <row r="4660" spans="4:6" s="463" customFormat="1" hidden="1" x14ac:dyDescent="0.45">
      <c r="D4660" s="464"/>
      <c r="E4660" s="464"/>
      <c r="F4660" s="465"/>
    </row>
    <row r="4661" spans="4:6" s="463" customFormat="1" hidden="1" x14ac:dyDescent="0.45">
      <c r="D4661" s="464"/>
      <c r="E4661" s="464"/>
      <c r="F4661" s="465"/>
    </row>
    <row r="4662" spans="4:6" s="463" customFormat="1" hidden="1" x14ac:dyDescent="0.45">
      <c r="D4662" s="464"/>
      <c r="E4662" s="464"/>
      <c r="F4662" s="465"/>
    </row>
    <row r="4663" spans="4:6" s="463" customFormat="1" hidden="1" x14ac:dyDescent="0.45">
      <c r="D4663" s="464"/>
      <c r="E4663" s="464"/>
      <c r="F4663" s="465"/>
    </row>
    <row r="4664" spans="4:6" s="463" customFormat="1" hidden="1" x14ac:dyDescent="0.45">
      <c r="D4664" s="464"/>
      <c r="E4664" s="464"/>
      <c r="F4664" s="465"/>
    </row>
    <row r="4665" spans="4:6" s="463" customFormat="1" hidden="1" x14ac:dyDescent="0.45">
      <c r="D4665" s="464"/>
      <c r="E4665" s="464"/>
      <c r="F4665" s="465"/>
    </row>
    <row r="4666" spans="4:6" s="463" customFormat="1" hidden="1" x14ac:dyDescent="0.45">
      <c r="D4666" s="464"/>
      <c r="E4666" s="464"/>
      <c r="F4666" s="465"/>
    </row>
    <row r="4667" spans="4:6" s="463" customFormat="1" hidden="1" x14ac:dyDescent="0.45">
      <c r="D4667" s="464"/>
      <c r="E4667" s="464"/>
      <c r="F4667" s="465"/>
    </row>
    <row r="4668" spans="4:6" s="463" customFormat="1" hidden="1" x14ac:dyDescent="0.45">
      <c r="D4668" s="464"/>
      <c r="E4668" s="464"/>
      <c r="F4668" s="465"/>
    </row>
    <row r="4669" spans="4:6" s="463" customFormat="1" hidden="1" x14ac:dyDescent="0.45">
      <c r="D4669" s="464"/>
      <c r="E4669" s="464"/>
      <c r="F4669" s="465"/>
    </row>
    <row r="4670" spans="4:6" s="463" customFormat="1" hidden="1" x14ac:dyDescent="0.45">
      <c r="D4670" s="464"/>
      <c r="E4670" s="464"/>
      <c r="F4670" s="465"/>
    </row>
    <row r="4671" spans="4:6" s="463" customFormat="1" hidden="1" x14ac:dyDescent="0.45">
      <c r="D4671" s="464"/>
      <c r="E4671" s="464"/>
      <c r="F4671" s="465"/>
    </row>
    <row r="4672" spans="4:6" s="463" customFormat="1" hidden="1" x14ac:dyDescent="0.45">
      <c r="D4672" s="464"/>
      <c r="E4672" s="464"/>
      <c r="F4672" s="465"/>
    </row>
    <row r="4673" spans="4:6" s="463" customFormat="1" hidden="1" x14ac:dyDescent="0.45">
      <c r="D4673" s="464"/>
      <c r="E4673" s="464"/>
      <c r="F4673" s="465"/>
    </row>
    <row r="4674" spans="4:6" s="463" customFormat="1" hidden="1" x14ac:dyDescent="0.45">
      <c r="D4674" s="464"/>
      <c r="E4674" s="464"/>
      <c r="F4674" s="465"/>
    </row>
    <row r="4675" spans="4:6" s="463" customFormat="1" hidden="1" x14ac:dyDescent="0.45">
      <c r="D4675" s="464"/>
      <c r="E4675" s="464"/>
      <c r="F4675" s="465"/>
    </row>
    <row r="4676" spans="4:6" s="463" customFormat="1" hidden="1" x14ac:dyDescent="0.45">
      <c r="D4676" s="464"/>
      <c r="E4676" s="464"/>
      <c r="F4676" s="465"/>
    </row>
    <row r="4677" spans="4:6" s="463" customFormat="1" hidden="1" x14ac:dyDescent="0.45">
      <c r="D4677" s="464"/>
      <c r="E4677" s="464"/>
      <c r="F4677" s="465"/>
    </row>
    <row r="4678" spans="4:6" s="463" customFormat="1" hidden="1" x14ac:dyDescent="0.45">
      <c r="D4678" s="464"/>
      <c r="E4678" s="464"/>
      <c r="F4678" s="465"/>
    </row>
    <row r="4679" spans="4:6" s="463" customFormat="1" hidden="1" x14ac:dyDescent="0.45">
      <c r="D4679" s="464"/>
      <c r="E4679" s="464"/>
      <c r="F4679" s="465"/>
    </row>
    <row r="4680" spans="4:6" s="463" customFormat="1" hidden="1" x14ac:dyDescent="0.45">
      <c r="D4680" s="464"/>
      <c r="E4680" s="464"/>
      <c r="F4680" s="465"/>
    </row>
    <row r="4681" spans="4:6" s="463" customFormat="1" hidden="1" x14ac:dyDescent="0.45">
      <c r="D4681" s="464"/>
      <c r="E4681" s="464"/>
      <c r="F4681" s="465"/>
    </row>
    <row r="4682" spans="4:6" s="463" customFormat="1" hidden="1" x14ac:dyDescent="0.45">
      <c r="D4682" s="464"/>
      <c r="E4682" s="464"/>
      <c r="F4682" s="465"/>
    </row>
    <row r="4683" spans="4:6" s="463" customFormat="1" hidden="1" x14ac:dyDescent="0.45">
      <c r="D4683" s="464"/>
      <c r="E4683" s="464"/>
      <c r="F4683" s="465"/>
    </row>
    <row r="4684" spans="4:6" s="463" customFormat="1" hidden="1" x14ac:dyDescent="0.45">
      <c r="D4684" s="464"/>
      <c r="E4684" s="464"/>
      <c r="F4684" s="465"/>
    </row>
    <row r="4685" spans="4:6" s="463" customFormat="1" hidden="1" x14ac:dyDescent="0.45">
      <c r="D4685" s="464"/>
      <c r="E4685" s="464"/>
      <c r="F4685" s="465"/>
    </row>
    <row r="4686" spans="4:6" s="463" customFormat="1" hidden="1" x14ac:dyDescent="0.45">
      <c r="D4686" s="464"/>
      <c r="E4686" s="464"/>
      <c r="F4686" s="465"/>
    </row>
    <row r="4687" spans="4:6" s="463" customFormat="1" hidden="1" x14ac:dyDescent="0.45">
      <c r="D4687" s="464"/>
      <c r="E4687" s="464"/>
      <c r="F4687" s="465"/>
    </row>
    <row r="4688" spans="4:6" s="463" customFormat="1" hidden="1" x14ac:dyDescent="0.45">
      <c r="D4688" s="464"/>
      <c r="E4688" s="464"/>
      <c r="F4688" s="465"/>
    </row>
    <row r="4689" spans="4:6" s="463" customFormat="1" hidden="1" x14ac:dyDescent="0.45">
      <c r="D4689" s="464"/>
      <c r="E4689" s="464"/>
      <c r="F4689" s="465"/>
    </row>
    <row r="4690" spans="4:6" s="463" customFormat="1" hidden="1" x14ac:dyDescent="0.45">
      <c r="D4690" s="464"/>
      <c r="E4690" s="464"/>
      <c r="F4690" s="465"/>
    </row>
    <row r="4691" spans="4:6" s="463" customFormat="1" hidden="1" x14ac:dyDescent="0.45">
      <c r="D4691" s="464"/>
      <c r="E4691" s="464"/>
      <c r="F4691" s="465"/>
    </row>
    <row r="4692" spans="4:6" s="463" customFormat="1" hidden="1" x14ac:dyDescent="0.45">
      <c r="D4692" s="464"/>
      <c r="E4692" s="464"/>
      <c r="F4692" s="465"/>
    </row>
    <row r="4693" spans="4:6" s="463" customFormat="1" hidden="1" x14ac:dyDescent="0.45">
      <c r="D4693" s="464"/>
      <c r="E4693" s="464"/>
      <c r="F4693" s="465"/>
    </row>
    <row r="4694" spans="4:6" s="463" customFormat="1" hidden="1" x14ac:dyDescent="0.45">
      <c r="D4694" s="464"/>
      <c r="E4694" s="464"/>
      <c r="F4694" s="465"/>
    </row>
    <row r="4695" spans="4:6" s="463" customFormat="1" hidden="1" x14ac:dyDescent="0.45">
      <c r="D4695" s="464"/>
      <c r="E4695" s="464"/>
      <c r="F4695" s="465"/>
    </row>
    <row r="4696" spans="4:6" s="463" customFormat="1" hidden="1" x14ac:dyDescent="0.45">
      <c r="D4696" s="464"/>
      <c r="E4696" s="464"/>
      <c r="F4696" s="465"/>
    </row>
    <row r="4697" spans="4:6" s="463" customFormat="1" hidden="1" x14ac:dyDescent="0.45">
      <c r="D4697" s="464"/>
      <c r="E4697" s="464"/>
      <c r="F4697" s="465"/>
    </row>
    <row r="4698" spans="4:6" s="463" customFormat="1" hidden="1" x14ac:dyDescent="0.45">
      <c r="D4698" s="464"/>
      <c r="E4698" s="464"/>
      <c r="F4698" s="465"/>
    </row>
    <row r="4699" spans="4:6" s="463" customFormat="1" hidden="1" x14ac:dyDescent="0.45">
      <c r="D4699" s="464"/>
      <c r="E4699" s="464"/>
      <c r="F4699" s="465"/>
    </row>
    <row r="4700" spans="4:6" s="463" customFormat="1" hidden="1" x14ac:dyDescent="0.45">
      <c r="D4700" s="464"/>
      <c r="E4700" s="464"/>
      <c r="F4700" s="465"/>
    </row>
    <row r="4701" spans="4:6" s="463" customFormat="1" hidden="1" x14ac:dyDescent="0.45">
      <c r="D4701" s="464"/>
      <c r="E4701" s="464"/>
      <c r="F4701" s="465"/>
    </row>
    <row r="4702" spans="4:6" s="463" customFormat="1" hidden="1" x14ac:dyDescent="0.45">
      <c r="D4702" s="464"/>
      <c r="E4702" s="464"/>
      <c r="F4702" s="465"/>
    </row>
    <row r="4703" spans="4:6" s="463" customFormat="1" hidden="1" x14ac:dyDescent="0.45">
      <c r="D4703" s="464"/>
      <c r="E4703" s="464"/>
      <c r="F4703" s="465"/>
    </row>
    <row r="4704" spans="4:6" s="463" customFormat="1" hidden="1" x14ac:dyDescent="0.45">
      <c r="D4704" s="464"/>
      <c r="E4704" s="464"/>
      <c r="F4704" s="465"/>
    </row>
    <row r="4705" spans="4:6" s="463" customFormat="1" hidden="1" x14ac:dyDescent="0.45">
      <c r="D4705" s="464"/>
      <c r="E4705" s="464"/>
      <c r="F4705" s="465"/>
    </row>
    <row r="4706" spans="4:6" s="463" customFormat="1" hidden="1" x14ac:dyDescent="0.45">
      <c r="D4706" s="464"/>
      <c r="E4706" s="464"/>
      <c r="F4706" s="465"/>
    </row>
    <row r="4707" spans="4:6" s="463" customFormat="1" hidden="1" x14ac:dyDescent="0.45">
      <c r="D4707" s="464"/>
      <c r="E4707" s="464"/>
      <c r="F4707" s="465"/>
    </row>
    <row r="4708" spans="4:6" s="463" customFormat="1" hidden="1" x14ac:dyDescent="0.45">
      <c r="D4708" s="464"/>
      <c r="E4708" s="464"/>
      <c r="F4708" s="465"/>
    </row>
    <row r="4709" spans="4:6" s="463" customFormat="1" hidden="1" x14ac:dyDescent="0.45">
      <c r="D4709" s="464"/>
      <c r="E4709" s="464"/>
      <c r="F4709" s="465"/>
    </row>
    <row r="4710" spans="4:6" s="463" customFormat="1" hidden="1" x14ac:dyDescent="0.45">
      <c r="D4710" s="464"/>
      <c r="E4710" s="464"/>
      <c r="F4710" s="465"/>
    </row>
    <row r="4711" spans="4:6" s="463" customFormat="1" hidden="1" x14ac:dyDescent="0.45">
      <c r="D4711" s="464"/>
      <c r="E4711" s="464"/>
      <c r="F4711" s="465"/>
    </row>
    <row r="4712" spans="4:6" s="463" customFormat="1" hidden="1" x14ac:dyDescent="0.45">
      <c r="D4712" s="464"/>
      <c r="E4712" s="464"/>
      <c r="F4712" s="465"/>
    </row>
    <row r="4713" spans="4:6" s="463" customFormat="1" hidden="1" x14ac:dyDescent="0.45">
      <c r="D4713" s="464"/>
      <c r="E4713" s="464"/>
      <c r="F4713" s="465"/>
    </row>
    <row r="4714" spans="4:6" s="463" customFormat="1" hidden="1" x14ac:dyDescent="0.45">
      <c r="D4714" s="464"/>
      <c r="E4714" s="464"/>
      <c r="F4714" s="465"/>
    </row>
    <row r="4715" spans="4:6" s="463" customFormat="1" hidden="1" x14ac:dyDescent="0.45">
      <c r="D4715" s="464"/>
      <c r="E4715" s="464"/>
      <c r="F4715" s="465"/>
    </row>
    <row r="4716" spans="4:6" s="463" customFormat="1" hidden="1" x14ac:dyDescent="0.45">
      <c r="D4716" s="464"/>
      <c r="E4716" s="464"/>
      <c r="F4716" s="465"/>
    </row>
    <row r="4717" spans="4:6" s="463" customFormat="1" hidden="1" x14ac:dyDescent="0.45">
      <c r="D4717" s="464"/>
      <c r="E4717" s="464"/>
      <c r="F4717" s="465"/>
    </row>
    <row r="4718" spans="4:6" s="463" customFormat="1" hidden="1" x14ac:dyDescent="0.45">
      <c r="D4718" s="464"/>
      <c r="E4718" s="464"/>
      <c r="F4718" s="465"/>
    </row>
    <row r="4719" spans="4:6" s="463" customFormat="1" hidden="1" x14ac:dyDescent="0.45">
      <c r="D4719" s="464"/>
      <c r="E4719" s="464"/>
      <c r="F4719" s="465"/>
    </row>
    <row r="4720" spans="4:6" s="463" customFormat="1" hidden="1" x14ac:dyDescent="0.45">
      <c r="D4720" s="464"/>
      <c r="E4720" s="464"/>
      <c r="F4720" s="465"/>
    </row>
    <row r="4721" spans="4:6" s="463" customFormat="1" hidden="1" x14ac:dyDescent="0.45">
      <c r="D4721" s="464"/>
      <c r="E4721" s="464"/>
      <c r="F4721" s="465"/>
    </row>
    <row r="4722" spans="4:6" s="463" customFormat="1" hidden="1" x14ac:dyDescent="0.45">
      <c r="D4722" s="464"/>
      <c r="E4722" s="464"/>
      <c r="F4722" s="465"/>
    </row>
    <row r="4723" spans="4:6" s="463" customFormat="1" hidden="1" x14ac:dyDescent="0.45">
      <c r="D4723" s="464"/>
      <c r="E4723" s="464"/>
      <c r="F4723" s="465"/>
    </row>
    <row r="4724" spans="4:6" s="463" customFormat="1" hidden="1" x14ac:dyDescent="0.45">
      <c r="D4724" s="464"/>
      <c r="E4724" s="464"/>
      <c r="F4724" s="465"/>
    </row>
    <row r="4725" spans="4:6" s="463" customFormat="1" hidden="1" x14ac:dyDescent="0.45">
      <c r="D4725" s="464"/>
      <c r="E4725" s="464"/>
      <c r="F4725" s="465"/>
    </row>
    <row r="4726" spans="4:6" s="463" customFormat="1" hidden="1" x14ac:dyDescent="0.45">
      <c r="D4726" s="464"/>
      <c r="E4726" s="464"/>
      <c r="F4726" s="465"/>
    </row>
    <row r="4727" spans="4:6" s="463" customFormat="1" hidden="1" x14ac:dyDescent="0.45">
      <c r="D4727" s="464"/>
      <c r="E4727" s="464"/>
      <c r="F4727" s="465"/>
    </row>
    <row r="4728" spans="4:6" s="463" customFormat="1" hidden="1" x14ac:dyDescent="0.45">
      <c r="D4728" s="464"/>
      <c r="E4728" s="464"/>
      <c r="F4728" s="465"/>
    </row>
    <row r="4729" spans="4:6" s="463" customFormat="1" hidden="1" x14ac:dyDescent="0.45">
      <c r="D4729" s="464"/>
      <c r="E4729" s="464"/>
      <c r="F4729" s="465"/>
    </row>
    <row r="4730" spans="4:6" s="463" customFormat="1" hidden="1" x14ac:dyDescent="0.45">
      <c r="D4730" s="464"/>
      <c r="E4730" s="464"/>
      <c r="F4730" s="465"/>
    </row>
    <row r="4731" spans="4:6" s="463" customFormat="1" hidden="1" x14ac:dyDescent="0.45">
      <c r="D4731" s="464"/>
      <c r="E4731" s="464"/>
      <c r="F4731" s="465"/>
    </row>
    <row r="4732" spans="4:6" s="463" customFormat="1" hidden="1" x14ac:dyDescent="0.45">
      <c r="D4732" s="464"/>
      <c r="E4732" s="464"/>
      <c r="F4732" s="465"/>
    </row>
    <row r="4733" spans="4:6" s="463" customFormat="1" hidden="1" x14ac:dyDescent="0.45">
      <c r="D4733" s="464"/>
      <c r="E4733" s="464"/>
      <c r="F4733" s="465"/>
    </row>
    <row r="4734" spans="4:6" s="463" customFormat="1" hidden="1" x14ac:dyDescent="0.45">
      <c r="D4734" s="464"/>
      <c r="E4734" s="464"/>
      <c r="F4734" s="465"/>
    </row>
    <row r="4735" spans="4:6" s="463" customFormat="1" hidden="1" x14ac:dyDescent="0.45">
      <c r="D4735" s="464"/>
      <c r="E4735" s="464"/>
      <c r="F4735" s="465"/>
    </row>
    <row r="4736" spans="4:6" s="463" customFormat="1" hidden="1" x14ac:dyDescent="0.45">
      <c r="D4736" s="464"/>
      <c r="E4736" s="464"/>
      <c r="F4736" s="465"/>
    </row>
    <row r="4737" spans="4:6" s="463" customFormat="1" hidden="1" x14ac:dyDescent="0.45">
      <c r="D4737" s="464"/>
      <c r="E4737" s="464"/>
      <c r="F4737" s="465"/>
    </row>
    <row r="4738" spans="4:6" s="463" customFormat="1" hidden="1" x14ac:dyDescent="0.45">
      <c r="D4738" s="464"/>
      <c r="E4738" s="464"/>
      <c r="F4738" s="465"/>
    </row>
    <row r="4739" spans="4:6" s="463" customFormat="1" hidden="1" x14ac:dyDescent="0.45">
      <c r="D4739" s="464"/>
      <c r="E4739" s="464"/>
      <c r="F4739" s="465"/>
    </row>
    <row r="4740" spans="4:6" s="463" customFormat="1" hidden="1" x14ac:dyDescent="0.45">
      <c r="D4740" s="464"/>
      <c r="E4740" s="464"/>
      <c r="F4740" s="465"/>
    </row>
    <row r="4741" spans="4:6" s="463" customFormat="1" hidden="1" x14ac:dyDescent="0.45">
      <c r="D4741" s="464"/>
      <c r="E4741" s="464"/>
      <c r="F4741" s="465"/>
    </row>
    <row r="4742" spans="4:6" s="463" customFormat="1" hidden="1" x14ac:dyDescent="0.45">
      <c r="D4742" s="464"/>
      <c r="E4742" s="464"/>
      <c r="F4742" s="465"/>
    </row>
    <row r="4743" spans="4:6" s="463" customFormat="1" hidden="1" x14ac:dyDescent="0.45">
      <c r="D4743" s="464"/>
      <c r="E4743" s="464"/>
      <c r="F4743" s="465"/>
    </row>
    <row r="4744" spans="4:6" s="463" customFormat="1" hidden="1" x14ac:dyDescent="0.45">
      <c r="D4744" s="464"/>
      <c r="E4744" s="464"/>
      <c r="F4744" s="465"/>
    </row>
    <row r="4745" spans="4:6" s="463" customFormat="1" hidden="1" x14ac:dyDescent="0.45">
      <c r="D4745" s="464"/>
      <c r="E4745" s="464"/>
      <c r="F4745" s="465"/>
    </row>
    <row r="4746" spans="4:6" s="463" customFormat="1" hidden="1" x14ac:dyDescent="0.45">
      <c r="D4746" s="464"/>
      <c r="E4746" s="464"/>
      <c r="F4746" s="465"/>
    </row>
    <row r="4747" spans="4:6" s="463" customFormat="1" hidden="1" x14ac:dyDescent="0.45">
      <c r="D4747" s="464"/>
      <c r="E4747" s="464"/>
      <c r="F4747" s="465"/>
    </row>
    <row r="4748" spans="4:6" s="463" customFormat="1" hidden="1" x14ac:dyDescent="0.45">
      <c r="D4748" s="464"/>
      <c r="E4748" s="464"/>
      <c r="F4748" s="465"/>
    </row>
    <row r="4749" spans="4:6" s="463" customFormat="1" hidden="1" x14ac:dyDescent="0.45">
      <c r="D4749" s="464"/>
      <c r="E4749" s="464"/>
      <c r="F4749" s="465"/>
    </row>
    <row r="4750" spans="4:6" s="463" customFormat="1" hidden="1" x14ac:dyDescent="0.45">
      <c r="D4750" s="464"/>
      <c r="E4750" s="464"/>
      <c r="F4750" s="465"/>
    </row>
    <row r="4751" spans="4:6" s="463" customFormat="1" hidden="1" x14ac:dyDescent="0.45">
      <c r="D4751" s="464"/>
      <c r="E4751" s="464"/>
      <c r="F4751" s="465"/>
    </row>
    <row r="4752" spans="4:6" s="463" customFormat="1" hidden="1" x14ac:dyDescent="0.45">
      <c r="D4752" s="464"/>
      <c r="E4752" s="464"/>
      <c r="F4752" s="465"/>
    </row>
    <row r="4753" spans="4:6" s="463" customFormat="1" hidden="1" x14ac:dyDescent="0.45">
      <c r="D4753" s="464"/>
      <c r="E4753" s="464"/>
      <c r="F4753" s="465"/>
    </row>
    <row r="4754" spans="4:6" s="463" customFormat="1" hidden="1" x14ac:dyDescent="0.45">
      <c r="D4754" s="464"/>
      <c r="E4754" s="464"/>
      <c r="F4754" s="465"/>
    </row>
    <row r="4755" spans="4:6" s="463" customFormat="1" hidden="1" x14ac:dyDescent="0.45">
      <c r="D4755" s="464"/>
      <c r="E4755" s="464"/>
      <c r="F4755" s="465"/>
    </row>
    <row r="4756" spans="4:6" s="463" customFormat="1" hidden="1" x14ac:dyDescent="0.45">
      <c r="D4756" s="464"/>
      <c r="E4756" s="464"/>
      <c r="F4756" s="465"/>
    </row>
    <row r="4757" spans="4:6" s="463" customFormat="1" hidden="1" x14ac:dyDescent="0.45">
      <c r="D4757" s="464"/>
      <c r="E4757" s="464"/>
      <c r="F4757" s="465"/>
    </row>
    <row r="4758" spans="4:6" s="463" customFormat="1" hidden="1" x14ac:dyDescent="0.45">
      <c r="D4758" s="464"/>
      <c r="E4758" s="464"/>
      <c r="F4758" s="465"/>
    </row>
    <row r="4759" spans="4:6" s="463" customFormat="1" hidden="1" x14ac:dyDescent="0.45">
      <c r="D4759" s="464"/>
      <c r="E4759" s="464"/>
      <c r="F4759" s="465"/>
    </row>
    <row r="4760" spans="4:6" s="463" customFormat="1" hidden="1" x14ac:dyDescent="0.45">
      <c r="D4760" s="464"/>
      <c r="E4760" s="464"/>
      <c r="F4760" s="465"/>
    </row>
    <row r="4761" spans="4:6" s="463" customFormat="1" hidden="1" x14ac:dyDescent="0.45">
      <c r="D4761" s="464"/>
      <c r="E4761" s="464"/>
      <c r="F4761" s="465"/>
    </row>
    <row r="4762" spans="4:6" s="463" customFormat="1" hidden="1" x14ac:dyDescent="0.45">
      <c r="D4762" s="464"/>
      <c r="E4762" s="464"/>
      <c r="F4762" s="465"/>
    </row>
    <row r="4763" spans="4:6" s="463" customFormat="1" hidden="1" x14ac:dyDescent="0.45">
      <c r="D4763" s="464"/>
      <c r="E4763" s="464"/>
      <c r="F4763" s="465"/>
    </row>
    <row r="4764" spans="4:6" s="463" customFormat="1" hidden="1" x14ac:dyDescent="0.45">
      <c r="D4764" s="464"/>
      <c r="E4764" s="464"/>
      <c r="F4764" s="465"/>
    </row>
    <row r="4765" spans="4:6" s="463" customFormat="1" hidden="1" x14ac:dyDescent="0.45">
      <c r="D4765" s="464"/>
      <c r="E4765" s="464"/>
      <c r="F4765" s="465"/>
    </row>
    <row r="4766" spans="4:6" s="463" customFormat="1" hidden="1" x14ac:dyDescent="0.45">
      <c r="D4766" s="464"/>
      <c r="E4766" s="464"/>
      <c r="F4766" s="465"/>
    </row>
    <row r="4767" spans="4:6" s="463" customFormat="1" hidden="1" x14ac:dyDescent="0.45">
      <c r="D4767" s="464"/>
      <c r="E4767" s="464"/>
      <c r="F4767" s="465"/>
    </row>
    <row r="4768" spans="4:6" s="463" customFormat="1" hidden="1" x14ac:dyDescent="0.45">
      <c r="D4768" s="464"/>
      <c r="E4768" s="464"/>
      <c r="F4768" s="465"/>
    </row>
    <row r="4769" spans="4:6" s="463" customFormat="1" hidden="1" x14ac:dyDescent="0.45">
      <c r="D4769" s="464"/>
      <c r="E4769" s="464"/>
      <c r="F4769" s="465"/>
    </row>
    <row r="4770" spans="4:6" s="463" customFormat="1" hidden="1" x14ac:dyDescent="0.45">
      <c r="D4770" s="464"/>
      <c r="E4770" s="464"/>
      <c r="F4770" s="465"/>
    </row>
    <row r="4771" spans="4:6" s="463" customFormat="1" hidden="1" x14ac:dyDescent="0.45">
      <c r="D4771" s="464"/>
      <c r="E4771" s="464"/>
      <c r="F4771" s="465"/>
    </row>
    <row r="4772" spans="4:6" s="463" customFormat="1" hidden="1" x14ac:dyDescent="0.45">
      <c r="D4772" s="464"/>
      <c r="E4772" s="464"/>
      <c r="F4772" s="465"/>
    </row>
    <row r="4773" spans="4:6" s="463" customFormat="1" hidden="1" x14ac:dyDescent="0.45">
      <c r="D4773" s="464"/>
      <c r="E4773" s="464"/>
      <c r="F4773" s="465"/>
    </row>
    <row r="4774" spans="4:6" s="463" customFormat="1" hidden="1" x14ac:dyDescent="0.45">
      <c r="D4774" s="464"/>
      <c r="E4774" s="464"/>
      <c r="F4774" s="465"/>
    </row>
    <row r="4775" spans="4:6" s="463" customFormat="1" hidden="1" x14ac:dyDescent="0.45">
      <c r="D4775" s="464"/>
      <c r="E4775" s="464"/>
      <c r="F4775" s="465"/>
    </row>
    <row r="4776" spans="4:6" s="463" customFormat="1" hidden="1" x14ac:dyDescent="0.45">
      <c r="D4776" s="464"/>
      <c r="E4776" s="464"/>
      <c r="F4776" s="465"/>
    </row>
    <row r="4777" spans="4:6" s="463" customFormat="1" hidden="1" x14ac:dyDescent="0.45">
      <c r="D4777" s="464"/>
      <c r="E4777" s="464"/>
      <c r="F4777" s="465"/>
    </row>
    <row r="4778" spans="4:6" s="463" customFormat="1" hidden="1" x14ac:dyDescent="0.45">
      <c r="D4778" s="464"/>
      <c r="E4778" s="464"/>
      <c r="F4778" s="465"/>
    </row>
    <row r="4779" spans="4:6" s="463" customFormat="1" hidden="1" x14ac:dyDescent="0.45">
      <c r="D4779" s="464"/>
      <c r="E4779" s="464"/>
      <c r="F4779" s="465"/>
    </row>
    <row r="4780" spans="4:6" s="463" customFormat="1" hidden="1" x14ac:dyDescent="0.45">
      <c r="D4780" s="464"/>
      <c r="E4780" s="464"/>
      <c r="F4780" s="465"/>
    </row>
    <row r="4781" spans="4:6" s="463" customFormat="1" hidden="1" x14ac:dyDescent="0.45">
      <c r="D4781" s="464"/>
      <c r="E4781" s="464"/>
      <c r="F4781" s="465"/>
    </row>
    <row r="4782" spans="4:6" s="463" customFormat="1" hidden="1" x14ac:dyDescent="0.45">
      <c r="D4782" s="464"/>
      <c r="E4782" s="464"/>
      <c r="F4782" s="465"/>
    </row>
    <row r="4783" spans="4:6" s="463" customFormat="1" hidden="1" x14ac:dyDescent="0.45">
      <c r="D4783" s="464"/>
      <c r="E4783" s="464"/>
      <c r="F4783" s="465"/>
    </row>
    <row r="4784" spans="4:6" s="463" customFormat="1" hidden="1" x14ac:dyDescent="0.45">
      <c r="D4784" s="464"/>
      <c r="E4784" s="464"/>
      <c r="F4784" s="465"/>
    </row>
    <row r="4785" spans="4:6" s="463" customFormat="1" hidden="1" x14ac:dyDescent="0.45">
      <c r="D4785" s="464"/>
      <c r="E4785" s="464"/>
      <c r="F4785" s="465"/>
    </row>
    <row r="4786" spans="4:6" s="463" customFormat="1" hidden="1" x14ac:dyDescent="0.45">
      <c r="D4786" s="464"/>
      <c r="E4786" s="464"/>
      <c r="F4786" s="465"/>
    </row>
    <row r="4787" spans="4:6" s="463" customFormat="1" hidden="1" x14ac:dyDescent="0.45">
      <c r="D4787" s="464"/>
      <c r="E4787" s="464"/>
      <c r="F4787" s="465"/>
    </row>
    <row r="4788" spans="4:6" s="463" customFormat="1" hidden="1" x14ac:dyDescent="0.45">
      <c r="D4788" s="464"/>
      <c r="E4788" s="464"/>
      <c r="F4788" s="465"/>
    </row>
    <row r="4789" spans="4:6" s="463" customFormat="1" hidden="1" x14ac:dyDescent="0.45">
      <c r="D4789" s="464"/>
      <c r="E4789" s="464"/>
      <c r="F4789" s="465"/>
    </row>
    <row r="4790" spans="4:6" s="463" customFormat="1" hidden="1" x14ac:dyDescent="0.45">
      <c r="D4790" s="464"/>
      <c r="E4790" s="464"/>
      <c r="F4790" s="465"/>
    </row>
    <row r="4791" spans="4:6" s="463" customFormat="1" hidden="1" x14ac:dyDescent="0.45">
      <c r="D4791" s="464"/>
      <c r="E4791" s="464"/>
      <c r="F4791" s="465"/>
    </row>
    <row r="4792" spans="4:6" s="463" customFormat="1" hidden="1" x14ac:dyDescent="0.45">
      <c r="D4792" s="464"/>
      <c r="E4792" s="464"/>
      <c r="F4792" s="465"/>
    </row>
    <row r="4793" spans="4:6" s="463" customFormat="1" hidden="1" x14ac:dyDescent="0.45">
      <c r="D4793" s="464"/>
      <c r="E4793" s="464"/>
      <c r="F4793" s="465"/>
    </row>
    <row r="4794" spans="4:6" s="463" customFormat="1" hidden="1" x14ac:dyDescent="0.45">
      <c r="D4794" s="464"/>
      <c r="E4794" s="464"/>
      <c r="F4794" s="465"/>
    </row>
    <row r="4795" spans="4:6" s="463" customFormat="1" hidden="1" x14ac:dyDescent="0.45">
      <c r="D4795" s="464"/>
      <c r="E4795" s="464"/>
      <c r="F4795" s="465"/>
    </row>
    <row r="4796" spans="4:6" s="463" customFormat="1" hidden="1" x14ac:dyDescent="0.45">
      <c r="D4796" s="464"/>
      <c r="E4796" s="464"/>
      <c r="F4796" s="465"/>
    </row>
    <row r="4797" spans="4:6" s="463" customFormat="1" hidden="1" x14ac:dyDescent="0.45">
      <c r="D4797" s="464"/>
      <c r="E4797" s="464"/>
      <c r="F4797" s="465"/>
    </row>
    <row r="4798" spans="4:6" s="463" customFormat="1" hidden="1" x14ac:dyDescent="0.45">
      <c r="D4798" s="464"/>
      <c r="E4798" s="464"/>
      <c r="F4798" s="465"/>
    </row>
    <row r="4799" spans="4:6" s="463" customFormat="1" hidden="1" x14ac:dyDescent="0.45">
      <c r="D4799" s="464"/>
      <c r="E4799" s="464"/>
      <c r="F4799" s="465"/>
    </row>
    <row r="4800" spans="4:6" s="463" customFormat="1" hidden="1" x14ac:dyDescent="0.45">
      <c r="D4800" s="464"/>
      <c r="E4800" s="464"/>
      <c r="F4800" s="465"/>
    </row>
    <row r="4801" spans="4:6" s="463" customFormat="1" hidden="1" x14ac:dyDescent="0.45">
      <c r="D4801" s="464"/>
      <c r="E4801" s="464"/>
      <c r="F4801" s="465"/>
    </row>
    <row r="4802" spans="4:6" s="463" customFormat="1" hidden="1" x14ac:dyDescent="0.45">
      <c r="D4802" s="464"/>
      <c r="E4802" s="464"/>
      <c r="F4802" s="465"/>
    </row>
    <row r="4803" spans="4:6" s="463" customFormat="1" hidden="1" x14ac:dyDescent="0.45">
      <c r="D4803" s="464"/>
      <c r="E4803" s="464"/>
      <c r="F4803" s="465"/>
    </row>
    <row r="4804" spans="4:6" s="463" customFormat="1" hidden="1" x14ac:dyDescent="0.45">
      <c r="D4804" s="464"/>
      <c r="E4804" s="464"/>
      <c r="F4804" s="465"/>
    </row>
    <row r="4805" spans="4:6" s="463" customFormat="1" hidden="1" x14ac:dyDescent="0.45">
      <c r="D4805" s="464"/>
      <c r="E4805" s="464"/>
      <c r="F4805" s="465"/>
    </row>
    <row r="4806" spans="4:6" s="463" customFormat="1" hidden="1" x14ac:dyDescent="0.45">
      <c r="D4806" s="464"/>
      <c r="E4806" s="464"/>
      <c r="F4806" s="465"/>
    </row>
    <row r="4807" spans="4:6" s="463" customFormat="1" hidden="1" x14ac:dyDescent="0.45">
      <c r="D4807" s="464"/>
      <c r="E4807" s="464"/>
      <c r="F4807" s="465"/>
    </row>
    <row r="4808" spans="4:6" s="463" customFormat="1" hidden="1" x14ac:dyDescent="0.45">
      <c r="D4808" s="464"/>
      <c r="E4808" s="464"/>
      <c r="F4808" s="465"/>
    </row>
    <row r="4809" spans="4:6" s="463" customFormat="1" hidden="1" x14ac:dyDescent="0.45">
      <c r="D4809" s="464"/>
      <c r="E4809" s="464"/>
      <c r="F4809" s="465"/>
    </row>
    <row r="4810" spans="4:6" s="463" customFormat="1" hidden="1" x14ac:dyDescent="0.45">
      <c r="D4810" s="464"/>
      <c r="E4810" s="464"/>
      <c r="F4810" s="465"/>
    </row>
    <row r="4811" spans="4:6" s="463" customFormat="1" hidden="1" x14ac:dyDescent="0.45">
      <c r="D4811" s="464"/>
      <c r="E4811" s="464"/>
      <c r="F4811" s="465"/>
    </row>
    <row r="4812" spans="4:6" s="463" customFormat="1" hidden="1" x14ac:dyDescent="0.45">
      <c r="D4812" s="464"/>
      <c r="E4812" s="464"/>
      <c r="F4812" s="465"/>
    </row>
    <row r="4813" spans="4:6" s="463" customFormat="1" hidden="1" x14ac:dyDescent="0.45">
      <c r="D4813" s="464"/>
      <c r="E4813" s="464"/>
      <c r="F4813" s="465"/>
    </row>
    <row r="4814" spans="4:6" s="463" customFormat="1" hidden="1" x14ac:dyDescent="0.45">
      <c r="D4814" s="464"/>
      <c r="E4814" s="464"/>
      <c r="F4814" s="465"/>
    </row>
    <row r="4815" spans="4:6" s="463" customFormat="1" hidden="1" x14ac:dyDescent="0.45">
      <c r="D4815" s="464"/>
      <c r="E4815" s="464"/>
      <c r="F4815" s="465"/>
    </row>
    <row r="4816" spans="4:6" s="463" customFormat="1" hidden="1" x14ac:dyDescent="0.45">
      <c r="D4816" s="464"/>
      <c r="E4816" s="464"/>
      <c r="F4816" s="465"/>
    </row>
    <row r="4817" spans="4:6" s="463" customFormat="1" hidden="1" x14ac:dyDescent="0.45">
      <c r="D4817" s="464"/>
      <c r="E4817" s="464"/>
      <c r="F4817" s="465"/>
    </row>
    <row r="4818" spans="4:6" s="463" customFormat="1" hidden="1" x14ac:dyDescent="0.45">
      <c r="D4818" s="464"/>
      <c r="E4818" s="464"/>
      <c r="F4818" s="465"/>
    </row>
    <row r="4819" spans="4:6" s="463" customFormat="1" hidden="1" x14ac:dyDescent="0.45">
      <c r="D4819" s="464"/>
      <c r="E4819" s="464"/>
      <c r="F4819" s="465"/>
    </row>
    <row r="4820" spans="4:6" s="463" customFormat="1" hidden="1" x14ac:dyDescent="0.45">
      <c r="D4820" s="464"/>
      <c r="E4820" s="464"/>
      <c r="F4820" s="465"/>
    </row>
    <row r="4821" spans="4:6" s="463" customFormat="1" hidden="1" x14ac:dyDescent="0.45">
      <c r="D4821" s="464"/>
      <c r="E4821" s="464"/>
      <c r="F4821" s="465"/>
    </row>
    <row r="4822" spans="4:6" s="463" customFormat="1" hidden="1" x14ac:dyDescent="0.45">
      <c r="D4822" s="464"/>
      <c r="E4822" s="464"/>
      <c r="F4822" s="465"/>
    </row>
    <row r="4823" spans="4:6" s="463" customFormat="1" hidden="1" x14ac:dyDescent="0.45">
      <c r="D4823" s="464"/>
      <c r="E4823" s="464"/>
      <c r="F4823" s="465"/>
    </row>
    <row r="4824" spans="4:6" s="463" customFormat="1" hidden="1" x14ac:dyDescent="0.45">
      <c r="D4824" s="464"/>
      <c r="E4824" s="464"/>
      <c r="F4824" s="465"/>
    </row>
    <row r="4825" spans="4:6" s="463" customFormat="1" hidden="1" x14ac:dyDescent="0.45">
      <c r="D4825" s="464"/>
      <c r="E4825" s="464"/>
      <c r="F4825" s="465"/>
    </row>
    <row r="4826" spans="4:6" s="463" customFormat="1" hidden="1" x14ac:dyDescent="0.45">
      <c r="D4826" s="464"/>
      <c r="E4826" s="464"/>
      <c r="F4826" s="465"/>
    </row>
    <row r="4827" spans="4:6" s="463" customFormat="1" hidden="1" x14ac:dyDescent="0.45">
      <c r="D4827" s="464"/>
      <c r="E4827" s="464"/>
      <c r="F4827" s="465"/>
    </row>
    <row r="4828" spans="4:6" s="463" customFormat="1" hidden="1" x14ac:dyDescent="0.45">
      <c r="D4828" s="464"/>
      <c r="E4828" s="464"/>
      <c r="F4828" s="465"/>
    </row>
    <row r="4829" spans="4:6" s="463" customFormat="1" hidden="1" x14ac:dyDescent="0.45">
      <c r="D4829" s="464"/>
      <c r="E4829" s="464"/>
      <c r="F4829" s="465"/>
    </row>
    <row r="4830" spans="4:6" s="463" customFormat="1" hidden="1" x14ac:dyDescent="0.45">
      <c r="D4830" s="464"/>
      <c r="E4830" s="464"/>
      <c r="F4830" s="465"/>
    </row>
    <row r="4831" spans="4:6" s="463" customFormat="1" hidden="1" x14ac:dyDescent="0.45">
      <c r="D4831" s="464"/>
      <c r="E4831" s="464"/>
      <c r="F4831" s="465"/>
    </row>
    <row r="4832" spans="4:6" s="463" customFormat="1" hidden="1" x14ac:dyDescent="0.45">
      <c r="D4832" s="464"/>
      <c r="E4832" s="464"/>
      <c r="F4832" s="465"/>
    </row>
    <row r="4833" spans="4:6" s="463" customFormat="1" hidden="1" x14ac:dyDescent="0.45">
      <c r="D4833" s="464"/>
      <c r="E4833" s="464"/>
      <c r="F4833" s="465"/>
    </row>
    <row r="4834" spans="4:6" s="463" customFormat="1" hidden="1" x14ac:dyDescent="0.45">
      <c r="D4834" s="464"/>
      <c r="E4834" s="464"/>
      <c r="F4834" s="465"/>
    </row>
    <row r="4835" spans="4:6" s="463" customFormat="1" hidden="1" x14ac:dyDescent="0.45">
      <c r="D4835" s="464"/>
      <c r="E4835" s="464"/>
      <c r="F4835" s="465"/>
    </row>
    <row r="4836" spans="4:6" s="463" customFormat="1" hidden="1" x14ac:dyDescent="0.45">
      <c r="D4836" s="464"/>
      <c r="E4836" s="464"/>
      <c r="F4836" s="465"/>
    </row>
    <row r="4837" spans="4:6" s="463" customFormat="1" hidden="1" x14ac:dyDescent="0.45">
      <c r="D4837" s="464"/>
      <c r="E4837" s="464"/>
      <c r="F4837" s="465"/>
    </row>
    <row r="4838" spans="4:6" s="463" customFormat="1" hidden="1" x14ac:dyDescent="0.45">
      <c r="D4838" s="464"/>
      <c r="E4838" s="464"/>
      <c r="F4838" s="465"/>
    </row>
    <row r="4839" spans="4:6" s="463" customFormat="1" hidden="1" x14ac:dyDescent="0.45">
      <c r="D4839" s="464"/>
      <c r="E4839" s="464"/>
      <c r="F4839" s="465"/>
    </row>
    <row r="4840" spans="4:6" s="463" customFormat="1" hidden="1" x14ac:dyDescent="0.45">
      <c r="D4840" s="464"/>
      <c r="E4840" s="464"/>
      <c r="F4840" s="465"/>
    </row>
    <row r="4841" spans="4:6" s="463" customFormat="1" hidden="1" x14ac:dyDescent="0.45">
      <c r="D4841" s="464"/>
      <c r="E4841" s="464"/>
      <c r="F4841" s="465"/>
    </row>
    <row r="4842" spans="4:6" s="463" customFormat="1" hidden="1" x14ac:dyDescent="0.45">
      <c r="D4842" s="464"/>
      <c r="E4842" s="464"/>
      <c r="F4842" s="465"/>
    </row>
    <row r="4843" spans="4:6" s="463" customFormat="1" hidden="1" x14ac:dyDescent="0.45">
      <c r="D4843" s="464"/>
      <c r="E4843" s="464"/>
      <c r="F4843" s="465"/>
    </row>
    <row r="4844" spans="4:6" s="463" customFormat="1" hidden="1" x14ac:dyDescent="0.45">
      <c r="D4844" s="464"/>
      <c r="E4844" s="464"/>
      <c r="F4844" s="465"/>
    </row>
    <row r="4845" spans="4:6" s="463" customFormat="1" hidden="1" x14ac:dyDescent="0.45">
      <c r="D4845" s="464"/>
      <c r="E4845" s="464"/>
      <c r="F4845" s="465"/>
    </row>
    <row r="4846" spans="4:6" s="463" customFormat="1" hidden="1" x14ac:dyDescent="0.45">
      <c r="D4846" s="464"/>
      <c r="E4846" s="464"/>
      <c r="F4846" s="465"/>
    </row>
    <row r="4847" spans="4:6" s="463" customFormat="1" hidden="1" x14ac:dyDescent="0.45">
      <c r="D4847" s="464"/>
      <c r="E4847" s="464"/>
      <c r="F4847" s="465"/>
    </row>
    <row r="4848" spans="4:6" s="463" customFormat="1" hidden="1" x14ac:dyDescent="0.45">
      <c r="D4848" s="464"/>
      <c r="E4848" s="464"/>
      <c r="F4848" s="465"/>
    </row>
    <row r="4849" spans="4:6" s="463" customFormat="1" hidden="1" x14ac:dyDescent="0.45">
      <c r="D4849" s="464"/>
      <c r="E4849" s="464"/>
      <c r="F4849" s="465"/>
    </row>
    <row r="4850" spans="4:6" s="463" customFormat="1" hidden="1" x14ac:dyDescent="0.45">
      <c r="D4850" s="464"/>
      <c r="E4850" s="464"/>
      <c r="F4850" s="465"/>
    </row>
    <row r="4851" spans="4:6" s="463" customFormat="1" hidden="1" x14ac:dyDescent="0.45">
      <c r="D4851" s="464"/>
      <c r="E4851" s="464"/>
      <c r="F4851" s="465"/>
    </row>
    <row r="4852" spans="4:6" s="463" customFormat="1" hidden="1" x14ac:dyDescent="0.45">
      <c r="D4852" s="464"/>
      <c r="E4852" s="464"/>
      <c r="F4852" s="465"/>
    </row>
    <row r="4853" spans="4:6" s="463" customFormat="1" hidden="1" x14ac:dyDescent="0.45">
      <c r="D4853" s="464"/>
      <c r="E4853" s="464"/>
      <c r="F4853" s="465"/>
    </row>
    <row r="4854" spans="4:6" s="463" customFormat="1" hidden="1" x14ac:dyDescent="0.45">
      <c r="D4854" s="464"/>
      <c r="E4854" s="464"/>
      <c r="F4854" s="465"/>
    </row>
    <row r="4855" spans="4:6" s="463" customFormat="1" hidden="1" x14ac:dyDescent="0.45">
      <c r="D4855" s="464"/>
      <c r="E4855" s="464"/>
      <c r="F4855" s="465"/>
    </row>
    <row r="4856" spans="4:6" s="463" customFormat="1" hidden="1" x14ac:dyDescent="0.45">
      <c r="D4856" s="464"/>
      <c r="E4856" s="464"/>
      <c r="F4856" s="465"/>
    </row>
    <row r="4857" spans="4:6" s="463" customFormat="1" hidden="1" x14ac:dyDescent="0.45">
      <c r="D4857" s="464"/>
      <c r="E4857" s="464"/>
      <c r="F4857" s="465"/>
    </row>
    <row r="4858" spans="4:6" s="463" customFormat="1" hidden="1" x14ac:dyDescent="0.45">
      <c r="D4858" s="464"/>
      <c r="E4858" s="464"/>
      <c r="F4858" s="465"/>
    </row>
    <row r="4859" spans="4:6" s="463" customFormat="1" hidden="1" x14ac:dyDescent="0.45">
      <c r="D4859" s="464"/>
      <c r="E4859" s="464"/>
      <c r="F4859" s="465"/>
    </row>
    <row r="4860" spans="4:6" s="463" customFormat="1" hidden="1" x14ac:dyDescent="0.45">
      <c r="D4860" s="464"/>
      <c r="E4860" s="464"/>
      <c r="F4860" s="465"/>
    </row>
    <row r="4861" spans="4:6" s="463" customFormat="1" hidden="1" x14ac:dyDescent="0.45">
      <c r="D4861" s="464"/>
      <c r="E4861" s="464"/>
      <c r="F4861" s="465"/>
    </row>
    <row r="4862" spans="4:6" s="463" customFormat="1" hidden="1" x14ac:dyDescent="0.45">
      <c r="D4862" s="464"/>
      <c r="E4862" s="464"/>
      <c r="F4862" s="465"/>
    </row>
    <row r="4863" spans="4:6" s="463" customFormat="1" hidden="1" x14ac:dyDescent="0.45">
      <c r="D4863" s="464"/>
      <c r="E4863" s="464"/>
      <c r="F4863" s="465"/>
    </row>
    <row r="4864" spans="4:6" s="463" customFormat="1" hidden="1" x14ac:dyDescent="0.45">
      <c r="D4864" s="464"/>
      <c r="E4864" s="464"/>
      <c r="F4864" s="465"/>
    </row>
    <row r="4865" spans="4:6" s="463" customFormat="1" hidden="1" x14ac:dyDescent="0.45">
      <c r="D4865" s="464"/>
      <c r="E4865" s="464"/>
      <c r="F4865" s="465"/>
    </row>
    <row r="4866" spans="4:6" s="463" customFormat="1" hidden="1" x14ac:dyDescent="0.45">
      <c r="D4866" s="464"/>
      <c r="E4866" s="464"/>
      <c r="F4866" s="465"/>
    </row>
    <row r="4867" spans="4:6" s="463" customFormat="1" hidden="1" x14ac:dyDescent="0.45">
      <c r="D4867" s="464"/>
      <c r="E4867" s="464"/>
      <c r="F4867" s="465"/>
    </row>
    <row r="4868" spans="4:6" s="463" customFormat="1" hidden="1" x14ac:dyDescent="0.45">
      <c r="D4868" s="464"/>
      <c r="E4868" s="464"/>
      <c r="F4868" s="465"/>
    </row>
    <row r="4869" spans="4:6" s="463" customFormat="1" hidden="1" x14ac:dyDescent="0.45">
      <c r="D4869" s="464"/>
      <c r="E4869" s="464"/>
      <c r="F4869" s="465"/>
    </row>
    <row r="4870" spans="4:6" s="463" customFormat="1" hidden="1" x14ac:dyDescent="0.45">
      <c r="D4870" s="464"/>
      <c r="E4870" s="464"/>
      <c r="F4870" s="465"/>
    </row>
    <row r="4871" spans="4:6" s="463" customFormat="1" hidden="1" x14ac:dyDescent="0.45">
      <c r="D4871" s="464"/>
      <c r="E4871" s="464"/>
      <c r="F4871" s="465"/>
    </row>
    <row r="4872" spans="4:6" s="463" customFormat="1" hidden="1" x14ac:dyDescent="0.45">
      <c r="D4872" s="464"/>
      <c r="E4872" s="464"/>
      <c r="F4872" s="465"/>
    </row>
    <row r="4873" spans="4:6" s="463" customFormat="1" hidden="1" x14ac:dyDescent="0.45">
      <c r="D4873" s="464"/>
      <c r="E4873" s="464"/>
      <c r="F4873" s="465"/>
    </row>
    <row r="4874" spans="4:6" s="463" customFormat="1" hidden="1" x14ac:dyDescent="0.45">
      <c r="D4874" s="464"/>
      <c r="E4874" s="464"/>
      <c r="F4874" s="465"/>
    </row>
    <row r="4875" spans="4:6" s="463" customFormat="1" hidden="1" x14ac:dyDescent="0.45">
      <c r="D4875" s="464"/>
      <c r="E4875" s="464"/>
      <c r="F4875" s="465"/>
    </row>
    <row r="4876" spans="4:6" s="463" customFormat="1" hidden="1" x14ac:dyDescent="0.45">
      <c r="D4876" s="464"/>
      <c r="E4876" s="464"/>
      <c r="F4876" s="465"/>
    </row>
    <row r="4877" spans="4:6" s="463" customFormat="1" hidden="1" x14ac:dyDescent="0.45">
      <c r="D4877" s="464"/>
      <c r="E4877" s="464"/>
      <c r="F4877" s="465"/>
    </row>
    <row r="4878" spans="4:6" s="463" customFormat="1" hidden="1" x14ac:dyDescent="0.45">
      <c r="D4878" s="464"/>
      <c r="E4878" s="464"/>
      <c r="F4878" s="465"/>
    </row>
    <row r="4879" spans="4:6" s="463" customFormat="1" hidden="1" x14ac:dyDescent="0.45">
      <c r="D4879" s="464"/>
      <c r="E4879" s="464"/>
      <c r="F4879" s="465"/>
    </row>
    <row r="4880" spans="4:6" s="463" customFormat="1" hidden="1" x14ac:dyDescent="0.45">
      <c r="D4880" s="464"/>
      <c r="E4880" s="464"/>
      <c r="F4880" s="465"/>
    </row>
    <row r="4881" spans="4:6" s="463" customFormat="1" hidden="1" x14ac:dyDescent="0.45">
      <c r="D4881" s="464"/>
      <c r="E4881" s="464"/>
      <c r="F4881" s="465"/>
    </row>
    <row r="4882" spans="4:6" s="463" customFormat="1" hidden="1" x14ac:dyDescent="0.45">
      <c r="D4882" s="464"/>
      <c r="E4882" s="464"/>
      <c r="F4882" s="465"/>
    </row>
    <row r="4883" spans="4:6" s="463" customFormat="1" hidden="1" x14ac:dyDescent="0.45">
      <c r="D4883" s="464"/>
      <c r="E4883" s="464"/>
      <c r="F4883" s="465"/>
    </row>
    <row r="4884" spans="4:6" s="463" customFormat="1" hidden="1" x14ac:dyDescent="0.45">
      <c r="D4884" s="464"/>
      <c r="E4884" s="464"/>
      <c r="F4884" s="465"/>
    </row>
    <row r="4885" spans="4:6" s="463" customFormat="1" hidden="1" x14ac:dyDescent="0.45">
      <c r="D4885" s="464"/>
      <c r="E4885" s="464"/>
      <c r="F4885" s="465"/>
    </row>
    <row r="4886" spans="4:6" s="463" customFormat="1" hidden="1" x14ac:dyDescent="0.45">
      <c r="D4886" s="464"/>
      <c r="E4886" s="464"/>
      <c r="F4886" s="465"/>
    </row>
    <row r="4887" spans="4:6" s="463" customFormat="1" hidden="1" x14ac:dyDescent="0.45">
      <c r="D4887" s="464"/>
      <c r="E4887" s="464"/>
      <c r="F4887" s="465"/>
    </row>
    <row r="4888" spans="4:6" s="463" customFormat="1" hidden="1" x14ac:dyDescent="0.45">
      <c r="D4888" s="464"/>
      <c r="E4888" s="464"/>
      <c r="F4888" s="465"/>
    </row>
    <row r="4889" spans="4:6" s="463" customFormat="1" hidden="1" x14ac:dyDescent="0.45">
      <c r="D4889" s="464"/>
      <c r="E4889" s="464"/>
      <c r="F4889" s="465"/>
    </row>
    <row r="4890" spans="4:6" s="463" customFormat="1" hidden="1" x14ac:dyDescent="0.45">
      <c r="D4890" s="464"/>
      <c r="E4890" s="464"/>
      <c r="F4890" s="465"/>
    </row>
    <row r="4891" spans="4:6" s="463" customFormat="1" hidden="1" x14ac:dyDescent="0.45">
      <c r="D4891" s="464"/>
      <c r="E4891" s="464"/>
      <c r="F4891" s="465"/>
    </row>
    <row r="4892" spans="4:6" s="463" customFormat="1" hidden="1" x14ac:dyDescent="0.45">
      <c r="D4892" s="464"/>
      <c r="E4892" s="464"/>
      <c r="F4892" s="465"/>
    </row>
    <row r="4893" spans="4:6" s="463" customFormat="1" hidden="1" x14ac:dyDescent="0.45">
      <c r="D4893" s="464"/>
      <c r="E4893" s="464"/>
      <c r="F4893" s="465"/>
    </row>
    <row r="4894" spans="4:6" s="463" customFormat="1" hidden="1" x14ac:dyDescent="0.45">
      <c r="D4894" s="464"/>
      <c r="E4894" s="464"/>
      <c r="F4894" s="465"/>
    </row>
    <row r="4895" spans="4:6" s="463" customFormat="1" hidden="1" x14ac:dyDescent="0.45">
      <c r="D4895" s="464"/>
      <c r="E4895" s="464"/>
      <c r="F4895" s="465"/>
    </row>
    <row r="4896" spans="4:6" s="463" customFormat="1" hidden="1" x14ac:dyDescent="0.45">
      <c r="D4896" s="464"/>
      <c r="E4896" s="464"/>
      <c r="F4896" s="465"/>
    </row>
    <row r="4897" spans="4:6" s="463" customFormat="1" hidden="1" x14ac:dyDescent="0.45">
      <c r="D4897" s="464"/>
      <c r="E4897" s="464"/>
      <c r="F4897" s="465"/>
    </row>
    <row r="4898" spans="4:6" s="463" customFormat="1" hidden="1" x14ac:dyDescent="0.45">
      <c r="D4898" s="464"/>
      <c r="E4898" s="464"/>
      <c r="F4898" s="465"/>
    </row>
    <row r="4899" spans="4:6" s="463" customFormat="1" hidden="1" x14ac:dyDescent="0.45">
      <c r="D4899" s="464"/>
      <c r="E4899" s="464"/>
      <c r="F4899" s="465"/>
    </row>
    <row r="4900" spans="4:6" s="463" customFormat="1" hidden="1" x14ac:dyDescent="0.45">
      <c r="D4900" s="464"/>
      <c r="E4900" s="464"/>
      <c r="F4900" s="465"/>
    </row>
    <row r="4901" spans="4:6" s="463" customFormat="1" hidden="1" x14ac:dyDescent="0.45">
      <c r="D4901" s="464"/>
      <c r="E4901" s="464"/>
      <c r="F4901" s="465"/>
    </row>
    <row r="4902" spans="4:6" s="463" customFormat="1" hidden="1" x14ac:dyDescent="0.45">
      <c r="D4902" s="464"/>
      <c r="E4902" s="464"/>
      <c r="F4902" s="465"/>
    </row>
    <row r="4903" spans="4:6" s="463" customFormat="1" hidden="1" x14ac:dyDescent="0.45">
      <c r="D4903" s="464"/>
      <c r="E4903" s="464"/>
      <c r="F4903" s="465"/>
    </row>
    <row r="4904" spans="4:6" s="463" customFormat="1" hidden="1" x14ac:dyDescent="0.45">
      <c r="D4904" s="464"/>
      <c r="E4904" s="464"/>
      <c r="F4904" s="465"/>
    </row>
    <row r="4905" spans="4:6" s="463" customFormat="1" hidden="1" x14ac:dyDescent="0.45">
      <c r="D4905" s="464"/>
      <c r="E4905" s="464"/>
      <c r="F4905" s="465"/>
    </row>
    <row r="4906" spans="4:6" s="463" customFormat="1" hidden="1" x14ac:dyDescent="0.45">
      <c r="D4906" s="464"/>
      <c r="E4906" s="464"/>
      <c r="F4906" s="465"/>
    </row>
    <row r="4907" spans="4:6" s="463" customFormat="1" hidden="1" x14ac:dyDescent="0.45">
      <c r="D4907" s="464"/>
      <c r="E4907" s="464"/>
      <c r="F4907" s="465"/>
    </row>
    <row r="4908" spans="4:6" s="463" customFormat="1" hidden="1" x14ac:dyDescent="0.45">
      <c r="D4908" s="464"/>
      <c r="E4908" s="464"/>
      <c r="F4908" s="465"/>
    </row>
    <row r="4909" spans="4:6" s="463" customFormat="1" hidden="1" x14ac:dyDescent="0.45">
      <c r="D4909" s="464"/>
      <c r="E4909" s="464"/>
      <c r="F4909" s="465"/>
    </row>
    <row r="4910" spans="4:6" s="463" customFormat="1" hidden="1" x14ac:dyDescent="0.45">
      <c r="D4910" s="464"/>
      <c r="E4910" s="464"/>
      <c r="F4910" s="465"/>
    </row>
    <row r="4911" spans="4:6" s="463" customFormat="1" hidden="1" x14ac:dyDescent="0.45">
      <c r="D4911" s="464"/>
      <c r="E4911" s="464"/>
      <c r="F4911" s="465"/>
    </row>
    <row r="4912" spans="4:6" s="463" customFormat="1" hidden="1" x14ac:dyDescent="0.45">
      <c r="D4912" s="464"/>
      <c r="E4912" s="464"/>
      <c r="F4912" s="465"/>
    </row>
    <row r="4913" spans="4:6" s="463" customFormat="1" hidden="1" x14ac:dyDescent="0.45">
      <c r="D4913" s="464"/>
      <c r="E4913" s="464"/>
      <c r="F4913" s="465"/>
    </row>
    <row r="4914" spans="4:6" s="463" customFormat="1" hidden="1" x14ac:dyDescent="0.45">
      <c r="D4914" s="464"/>
      <c r="E4914" s="464"/>
      <c r="F4914" s="465"/>
    </row>
    <row r="4915" spans="4:6" s="463" customFormat="1" hidden="1" x14ac:dyDescent="0.45">
      <c r="D4915" s="464"/>
      <c r="E4915" s="464"/>
      <c r="F4915" s="465"/>
    </row>
    <row r="4916" spans="4:6" s="463" customFormat="1" hidden="1" x14ac:dyDescent="0.45">
      <c r="D4916" s="464"/>
      <c r="E4916" s="464"/>
      <c r="F4916" s="465"/>
    </row>
    <row r="4917" spans="4:6" s="463" customFormat="1" hidden="1" x14ac:dyDescent="0.45">
      <c r="D4917" s="464"/>
      <c r="E4917" s="464"/>
      <c r="F4917" s="465"/>
    </row>
    <row r="4918" spans="4:6" s="463" customFormat="1" hidden="1" x14ac:dyDescent="0.45">
      <c r="D4918" s="464"/>
      <c r="E4918" s="464"/>
      <c r="F4918" s="465"/>
    </row>
    <row r="4919" spans="4:6" s="463" customFormat="1" hidden="1" x14ac:dyDescent="0.45">
      <c r="D4919" s="464"/>
      <c r="E4919" s="464"/>
      <c r="F4919" s="465"/>
    </row>
    <row r="4920" spans="4:6" s="463" customFormat="1" hidden="1" x14ac:dyDescent="0.45">
      <c r="D4920" s="464"/>
      <c r="E4920" s="464"/>
      <c r="F4920" s="465"/>
    </row>
    <row r="4921" spans="4:6" s="463" customFormat="1" hidden="1" x14ac:dyDescent="0.45">
      <c r="D4921" s="464"/>
      <c r="E4921" s="464"/>
      <c r="F4921" s="465"/>
    </row>
    <row r="4922" spans="4:6" s="463" customFormat="1" hidden="1" x14ac:dyDescent="0.45">
      <c r="D4922" s="464"/>
      <c r="E4922" s="464"/>
      <c r="F4922" s="465"/>
    </row>
    <row r="4923" spans="4:6" s="463" customFormat="1" hidden="1" x14ac:dyDescent="0.45">
      <c r="D4923" s="464"/>
      <c r="E4923" s="464"/>
      <c r="F4923" s="465"/>
    </row>
    <row r="4924" spans="4:6" s="463" customFormat="1" hidden="1" x14ac:dyDescent="0.45">
      <c r="D4924" s="464"/>
      <c r="E4924" s="464"/>
      <c r="F4924" s="465"/>
    </row>
    <row r="4925" spans="4:6" s="463" customFormat="1" hidden="1" x14ac:dyDescent="0.45">
      <c r="D4925" s="464"/>
      <c r="E4925" s="464"/>
      <c r="F4925" s="465"/>
    </row>
    <row r="4926" spans="4:6" s="463" customFormat="1" hidden="1" x14ac:dyDescent="0.45">
      <c r="D4926" s="464"/>
      <c r="E4926" s="464"/>
      <c r="F4926" s="465"/>
    </row>
    <row r="4927" spans="4:6" s="463" customFormat="1" hidden="1" x14ac:dyDescent="0.45">
      <c r="D4927" s="464"/>
      <c r="E4927" s="464"/>
      <c r="F4927" s="465"/>
    </row>
    <row r="4928" spans="4:6" s="463" customFormat="1" hidden="1" x14ac:dyDescent="0.45">
      <c r="D4928" s="464"/>
      <c r="E4928" s="464"/>
      <c r="F4928" s="465"/>
    </row>
    <row r="4929" spans="4:6" s="463" customFormat="1" hidden="1" x14ac:dyDescent="0.45">
      <c r="D4929" s="464"/>
      <c r="E4929" s="464"/>
      <c r="F4929" s="465"/>
    </row>
    <row r="4930" spans="4:6" s="463" customFormat="1" hidden="1" x14ac:dyDescent="0.45">
      <c r="D4930" s="464"/>
      <c r="E4930" s="464"/>
      <c r="F4930" s="465"/>
    </row>
    <row r="4931" spans="4:6" s="463" customFormat="1" hidden="1" x14ac:dyDescent="0.45">
      <c r="D4931" s="464"/>
      <c r="E4931" s="464"/>
      <c r="F4931" s="465"/>
    </row>
    <row r="4932" spans="4:6" s="463" customFormat="1" hidden="1" x14ac:dyDescent="0.45">
      <c r="D4932" s="464"/>
      <c r="E4932" s="464"/>
      <c r="F4932" s="465"/>
    </row>
    <row r="4933" spans="4:6" s="463" customFormat="1" hidden="1" x14ac:dyDescent="0.45">
      <c r="D4933" s="464"/>
      <c r="E4933" s="464"/>
      <c r="F4933" s="465"/>
    </row>
    <row r="4934" spans="4:6" s="463" customFormat="1" hidden="1" x14ac:dyDescent="0.45">
      <c r="D4934" s="464"/>
      <c r="E4934" s="464"/>
      <c r="F4934" s="465"/>
    </row>
    <row r="4935" spans="4:6" s="463" customFormat="1" hidden="1" x14ac:dyDescent="0.45">
      <c r="D4935" s="464"/>
      <c r="E4935" s="464"/>
      <c r="F4935" s="465"/>
    </row>
    <row r="4936" spans="4:6" s="463" customFormat="1" hidden="1" x14ac:dyDescent="0.45">
      <c r="D4936" s="464"/>
      <c r="E4936" s="464"/>
      <c r="F4936" s="465"/>
    </row>
    <row r="4937" spans="4:6" s="463" customFormat="1" hidden="1" x14ac:dyDescent="0.45">
      <c r="D4937" s="464"/>
      <c r="E4937" s="464"/>
      <c r="F4937" s="465"/>
    </row>
    <row r="4938" spans="4:6" s="463" customFormat="1" hidden="1" x14ac:dyDescent="0.45">
      <c r="D4938" s="464"/>
      <c r="E4938" s="464"/>
      <c r="F4938" s="465"/>
    </row>
    <row r="4939" spans="4:6" s="463" customFormat="1" hidden="1" x14ac:dyDescent="0.45">
      <c r="D4939" s="464"/>
      <c r="E4939" s="464"/>
      <c r="F4939" s="465"/>
    </row>
    <row r="4940" spans="4:6" s="463" customFormat="1" hidden="1" x14ac:dyDescent="0.45">
      <c r="D4940" s="464"/>
      <c r="E4940" s="464"/>
      <c r="F4940" s="465"/>
    </row>
    <row r="4941" spans="4:6" s="463" customFormat="1" hidden="1" x14ac:dyDescent="0.45">
      <c r="D4941" s="464"/>
      <c r="E4941" s="464"/>
      <c r="F4941" s="465"/>
    </row>
    <row r="4942" spans="4:6" s="463" customFormat="1" hidden="1" x14ac:dyDescent="0.45">
      <c r="D4942" s="464"/>
      <c r="E4942" s="464"/>
      <c r="F4942" s="465"/>
    </row>
    <row r="4943" spans="4:6" s="463" customFormat="1" hidden="1" x14ac:dyDescent="0.45">
      <c r="D4943" s="464"/>
      <c r="E4943" s="464"/>
      <c r="F4943" s="465"/>
    </row>
    <row r="4944" spans="4:6" s="463" customFormat="1" hidden="1" x14ac:dyDescent="0.45">
      <c r="D4944" s="464"/>
      <c r="E4944" s="464"/>
      <c r="F4944" s="465"/>
    </row>
    <row r="4945" spans="4:6" s="463" customFormat="1" hidden="1" x14ac:dyDescent="0.45">
      <c r="D4945" s="464"/>
      <c r="E4945" s="464"/>
      <c r="F4945" s="465"/>
    </row>
    <row r="4946" spans="4:6" s="463" customFormat="1" hidden="1" x14ac:dyDescent="0.45">
      <c r="D4946" s="464"/>
      <c r="E4946" s="464"/>
      <c r="F4946" s="465"/>
    </row>
    <row r="4947" spans="4:6" s="463" customFormat="1" hidden="1" x14ac:dyDescent="0.45">
      <c r="D4947" s="464"/>
      <c r="E4947" s="464"/>
      <c r="F4947" s="465"/>
    </row>
    <row r="4948" spans="4:6" s="463" customFormat="1" hidden="1" x14ac:dyDescent="0.45">
      <c r="D4948" s="464"/>
      <c r="E4948" s="464"/>
      <c r="F4948" s="465"/>
    </row>
    <row r="4949" spans="4:6" s="463" customFormat="1" hidden="1" x14ac:dyDescent="0.45">
      <c r="D4949" s="464"/>
      <c r="E4949" s="464"/>
      <c r="F4949" s="465"/>
    </row>
    <row r="4950" spans="4:6" s="463" customFormat="1" hidden="1" x14ac:dyDescent="0.45">
      <c r="D4950" s="464"/>
      <c r="E4950" s="464"/>
      <c r="F4950" s="465"/>
    </row>
    <row r="4951" spans="4:6" s="463" customFormat="1" hidden="1" x14ac:dyDescent="0.45">
      <c r="D4951" s="464"/>
      <c r="E4951" s="464"/>
      <c r="F4951" s="465"/>
    </row>
    <row r="4952" spans="4:6" s="463" customFormat="1" hidden="1" x14ac:dyDescent="0.45">
      <c r="D4952" s="464"/>
      <c r="E4952" s="464"/>
      <c r="F4952" s="465"/>
    </row>
    <row r="4953" spans="4:6" s="463" customFormat="1" hidden="1" x14ac:dyDescent="0.45">
      <c r="D4953" s="464"/>
      <c r="E4953" s="464"/>
      <c r="F4953" s="465"/>
    </row>
    <row r="4954" spans="4:6" s="463" customFormat="1" hidden="1" x14ac:dyDescent="0.45">
      <c r="D4954" s="464"/>
      <c r="E4954" s="464"/>
      <c r="F4954" s="465"/>
    </row>
    <row r="4955" spans="4:6" s="463" customFormat="1" hidden="1" x14ac:dyDescent="0.45">
      <c r="D4955" s="464"/>
      <c r="E4955" s="464"/>
      <c r="F4955" s="465"/>
    </row>
    <row r="4956" spans="4:6" s="463" customFormat="1" hidden="1" x14ac:dyDescent="0.45">
      <c r="D4956" s="464"/>
      <c r="E4956" s="464"/>
      <c r="F4956" s="465"/>
    </row>
    <row r="4957" spans="4:6" s="463" customFormat="1" hidden="1" x14ac:dyDescent="0.45">
      <c r="D4957" s="464"/>
      <c r="E4957" s="464"/>
      <c r="F4957" s="465"/>
    </row>
    <row r="4958" spans="4:6" s="463" customFormat="1" hidden="1" x14ac:dyDescent="0.45">
      <c r="D4958" s="464"/>
      <c r="E4958" s="464"/>
      <c r="F4958" s="465"/>
    </row>
    <row r="4959" spans="4:6" s="463" customFormat="1" hidden="1" x14ac:dyDescent="0.45">
      <c r="D4959" s="464"/>
      <c r="E4959" s="464"/>
      <c r="F4959" s="465"/>
    </row>
    <row r="4960" spans="4:6" s="463" customFormat="1" hidden="1" x14ac:dyDescent="0.45">
      <c r="D4960" s="464"/>
      <c r="E4960" s="464"/>
      <c r="F4960" s="465"/>
    </row>
    <row r="4961" spans="4:6" s="463" customFormat="1" hidden="1" x14ac:dyDescent="0.45">
      <c r="D4961" s="464"/>
      <c r="E4961" s="464"/>
      <c r="F4961" s="465"/>
    </row>
    <row r="4962" spans="4:6" s="463" customFormat="1" hidden="1" x14ac:dyDescent="0.45">
      <c r="D4962" s="464"/>
      <c r="E4962" s="464"/>
      <c r="F4962" s="465"/>
    </row>
    <row r="4963" spans="4:6" s="463" customFormat="1" hidden="1" x14ac:dyDescent="0.45">
      <c r="D4963" s="464"/>
      <c r="E4963" s="464"/>
      <c r="F4963" s="465"/>
    </row>
    <row r="4964" spans="4:6" s="463" customFormat="1" hidden="1" x14ac:dyDescent="0.45">
      <c r="D4964" s="464"/>
      <c r="E4964" s="464"/>
      <c r="F4964" s="465"/>
    </row>
    <row r="4965" spans="4:6" s="463" customFormat="1" hidden="1" x14ac:dyDescent="0.45">
      <c r="D4965" s="464"/>
      <c r="E4965" s="464"/>
      <c r="F4965" s="465"/>
    </row>
    <row r="4966" spans="4:6" s="463" customFormat="1" hidden="1" x14ac:dyDescent="0.45">
      <c r="D4966" s="464"/>
      <c r="E4966" s="464"/>
      <c r="F4966" s="465"/>
    </row>
    <row r="4967" spans="4:6" s="463" customFormat="1" hidden="1" x14ac:dyDescent="0.45">
      <c r="D4967" s="464"/>
      <c r="E4967" s="464"/>
      <c r="F4967" s="465"/>
    </row>
    <row r="4968" spans="4:6" s="463" customFormat="1" hidden="1" x14ac:dyDescent="0.45">
      <c r="D4968" s="464"/>
      <c r="E4968" s="464"/>
      <c r="F4968" s="465"/>
    </row>
    <row r="4969" spans="4:6" s="463" customFormat="1" hidden="1" x14ac:dyDescent="0.45">
      <c r="D4969" s="464"/>
      <c r="E4969" s="464"/>
      <c r="F4969" s="465"/>
    </row>
    <row r="4970" spans="4:6" s="463" customFormat="1" hidden="1" x14ac:dyDescent="0.45">
      <c r="D4970" s="464"/>
      <c r="E4970" s="464"/>
      <c r="F4970" s="465"/>
    </row>
    <row r="4971" spans="4:6" s="463" customFormat="1" hidden="1" x14ac:dyDescent="0.45">
      <c r="D4971" s="464"/>
      <c r="E4971" s="464"/>
      <c r="F4971" s="465"/>
    </row>
    <row r="4972" spans="4:6" s="463" customFormat="1" hidden="1" x14ac:dyDescent="0.45">
      <c r="D4972" s="464"/>
      <c r="E4972" s="464"/>
      <c r="F4972" s="465"/>
    </row>
    <row r="4973" spans="4:6" s="463" customFormat="1" hidden="1" x14ac:dyDescent="0.45">
      <c r="D4973" s="464"/>
      <c r="E4973" s="464"/>
      <c r="F4973" s="465"/>
    </row>
    <row r="4974" spans="4:6" s="463" customFormat="1" hidden="1" x14ac:dyDescent="0.45">
      <c r="D4974" s="464"/>
      <c r="E4974" s="464"/>
      <c r="F4974" s="465"/>
    </row>
    <row r="4975" spans="4:6" s="463" customFormat="1" hidden="1" x14ac:dyDescent="0.45">
      <c r="D4975" s="464"/>
      <c r="E4975" s="464"/>
      <c r="F4975" s="465"/>
    </row>
    <row r="4976" spans="4:6" s="463" customFormat="1" hidden="1" x14ac:dyDescent="0.45">
      <c r="D4976" s="464"/>
      <c r="E4976" s="464"/>
      <c r="F4976" s="465"/>
    </row>
    <row r="4977" spans="4:6" s="463" customFormat="1" hidden="1" x14ac:dyDescent="0.45">
      <c r="D4977" s="464"/>
      <c r="E4977" s="464"/>
      <c r="F4977" s="465"/>
    </row>
    <row r="4978" spans="4:6" s="463" customFormat="1" hidden="1" x14ac:dyDescent="0.45">
      <c r="D4978" s="464"/>
      <c r="E4978" s="464"/>
      <c r="F4978" s="465"/>
    </row>
    <row r="4979" spans="4:6" s="463" customFormat="1" hidden="1" x14ac:dyDescent="0.45">
      <c r="D4979" s="464"/>
      <c r="E4979" s="464"/>
      <c r="F4979" s="465"/>
    </row>
    <row r="4980" spans="4:6" s="463" customFormat="1" hidden="1" x14ac:dyDescent="0.45">
      <c r="D4980" s="464"/>
      <c r="E4980" s="464"/>
      <c r="F4980" s="465"/>
    </row>
    <row r="4981" spans="4:6" s="463" customFormat="1" hidden="1" x14ac:dyDescent="0.45">
      <c r="D4981" s="464"/>
      <c r="E4981" s="464"/>
      <c r="F4981" s="465"/>
    </row>
    <row r="4982" spans="4:6" s="463" customFormat="1" hidden="1" x14ac:dyDescent="0.45">
      <c r="D4982" s="464"/>
      <c r="E4982" s="464"/>
      <c r="F4982" s="465"/>
    </row>
    <row r="4983" spans="4:6" s="463" customFormat="1" hidden="1" x14ac:dyDescent="0.45">
      <c r="D4983" s="464"/>
      <c r="E4983" s="464"/>
      <c r="F4983" s="465"/>
    </row>
    <row r="4984" spans="4:6" s="463" customFormat="1" hidden="1" x14ac:dyDescent="0.45">
      <c r="D4984" s="464"/>
      <c r="E4984" s="464"/>
      <c r="F4984" s="465"/>
    </row>
    <row r="4985" spans="4:6" s="463" customFormat="1" hidden="1" x14ac:dyDescent="0.45">
      <c r="D4985" s="464"/>
      <c r="E4985" s="464"/>
      <c r="F4985" s="465"/>
    </row>
    <row r="4986" spans="4:6" s="463" customFormat="1" hidden="1" x14ac:dyDescent="0.45">
      <c r="D4986" s="464"/>
      <c r="E4986" s="464"/>
      <c r="F4986" s="465"/>
    </row>
    <row r="4987" spans="4:6" s="463" customFormat="1" hidden="1" x14ac:dyDescent="0.45">
      <c r="D4987" s="464"/>
      <c r="E4987" s="464"/>
      <c r="F4987" s="465"/>
    </row>
    <row r="4988" spans="4:6" s="463" customFormat="1" hidden="1" x14ac:dyDescent="0.45">
      <c r="D4988" s="464"/>
      <c r="E4988" s="464"/>
      <c r="F4988" s="465"/>
    </row>
    <row r="4989" spans="4:6" s="463" customFormat="1" hidden="1" x14ac:dyDescent="0.45">
      <c r="D4989" s="464"/>
      <c r="E4989" s="464"/>
      <c r="F4989" s="465"/>
    </row>
    <row r="4990" spans="4:6" s="463" customFormat="1" hidden="1" x14ac:dyDescent="0.45">
      <c r="D4990" s="464"/>
      <c r="E4990" s="464"/>
      <c r="F4990" s="465"/>
    </row>
    <row r="4991" spans="4:6" s="463" customFormat="1" hidden="1" x14ac:dyDescent="0.45">
      <c r="D4991" s="464"/>
      <c r="E4991" s="464"/>
      <c r="F4991" s="465"/>
    </row>
    <row r="4992" spans="4:6" s="463" customFormat="1" hidden="1" x14ac:dyDescent="0.45">
      <c r="D4992" s="464"/>
      <c r="E4992" s="464"/>
      <c r="F4992" s="465"/>
    </row>
    <row r="4993" spans="4:6" s="463" customFormat="1" hidden="1" x14ac:dyDescent="0.45">
      <c r="D4993" s="464"/>
      <c r="E4993" s="464"/>
      <c r="F4993" s="465"/>
    </row>
    <row r="4994" spans="4:6" s="463" customFormat="1" hidden="1" x14ac:dyDescent="0.45">
      <c r="D4994" s="464"/>
      <c r="E4994" s="464"/>
      <c r="F4994" s="465"/>
    </row>
    <row r="4995" spans="4:6" s="463" customFormat="1" hidden="1" x14ac:dyDescent="0.45">
      <c r="D4995" s="464"/>
      <c r="E4995" s="464"/>
      <c r="F4995" s="465"/>
    </row>
    <row r="4996" spans="4:6" s="463" customFormat="1" hidden="1" x14ac:dyDescent="0.45">
      <c r="D4996" s="464"/>
      <c r="E4996" s="464"/>
      <c r="F4996" s="465"/>
    </row>
    <row r="4997" spans="4:6" s="463" customFormat="1" hidden="1" x14ac:dyDescent="0.45">
      <c r="D4997" s="464"/>
      <c r="E4997" s="464"/>
      <c r="F4997" s="465"/>
    </row>
    <row r="4998" spans="4:6" s="463" customFormat="1" hidden="1" x14ac:dyDescent="0.45">
      <c r="D4998" s="464"/>
      <c r="E4998" s="464"/>
      <c r="F4998" s="465"/>
    </row>
    <row r="4999" spans="4:6" s="463" customFormat="1" hidden="1" x14ac:dyDescent="0.45">
      <c r="D4999" s="464"/>
      <c r="E4999" s="464"/>
      <c r="F4999" s="465"/>
    </row>
    <row r="5000" spans="4:6" s="463" customFormat="1" hidden="1" x14ac:dyDescent="0.45">
      <c r="D5000" s="464"/>
      <c r="E5000" s="464"/>
      <c r="F5000" s="465"/>
    </row>
    <row r="5001" spans="4:6" s="463" customFormat="1" hidden="1" x14ac:dyDescent="0.45">
      <c r="D5001" s="464"/>
      <c r="E5001" s="464"/>
      <c r="F5001" s="465"/>
    </row>
    <row r="5002" spans="4:6" s="463" customFormat="1" hidden="1" x14ac:dyDescent="0.45">
      <c r="D5002" s="464"/>
      <c r="E5002" s="464"/>
      <c r="F5002" s="465"/>
    </row>
    <row r="5003" spans="4:6" s="463" customFormat="1" hidden="1" x14ac:dyDescent="0.45">
      <c r="D5003" s="464"/>
      <c r="E5003" s="464"/>
      <c r="F5003" s="465"/>
    </row>
    <row r="5004" spans="4:6" s="463" customFormat="1" hidden="1" x14ac:dyDescent="0.45">
      <c r="D5004" s="464"/>
      <c r="E5004" s="464"/>
      <c r="F5004" s="465"/>
    </row>
    <row r="5005" spans="4:6" s="463" customFormat="1" hidden="1" x14ac:dyDescent="0.45">
      <c r="D5005" s="464"/>
      <c r="E5005" s="464"/>
      <c r="F5005" s="465"/>
    </row>
    <row r="5006" spans="4:6" s="463" customFormat="1" hidden="1" x14ac:dyDescent="0.45">
      <c r="D5006" s="464"/>
      <c r="E5006" s="464"/>
      <c r="F5006" s="465"/>
    </row>
    <row r="5007" spans="4:6" s="463" customFormat="1" hidden="1" x14ac:dyDescent="0.45">
      <c r="D5007" s="464"/>
      <c r="E5007" s="464"/>
      <c r="F5007" s="465"/>
    </row>
    <row r="5008" spans="4:6" s="463" customFormat="1" hidden="1" x14ac:dyDescent="0.45">
      <c r="D5008" s="464"/>
      <c r="E5008" s="464"/>
      <c r="F5008" s="465"/>
    </row>
    <row r="5009" spans="4:6" s="463" customFormat="1" hidden="1" x14ac:dyDescent="0.45">
      <c r="D5009" s="464"/>
      <c r="E5009" s="464"/>
      <c r="F5009" s="465"/>
    </row>
    <row r="5010" spans="4:6" s="463" customFormat="1" hidden="1" x14ac:dyDescent="0.45">
      <c r="D5010" s="464"/>
      <c r="E5010" s="464"/>
      <c r="F5010" s="465"/>
    </row>
    <row r="5011" spans="4:6" s="463" customFormat="1" hidden="1" x14ac:dyDescent="0.45">
      <c r="D5011" s="464"/>
      <c r="E5011" s="464"/>
      <c r="F5011" s="465"/>
    </row>
    <row r="5012" spans="4:6" s="463" customFormat="1" hidden="1" x14ac:dyDescent="0.45">
      <c r="D5012" s="464"/>
      <c r="E5012" s="464"/>
      <c r="F5012" s="465"/>
    </row>
    <row r="5013" spans="4:6" s="463" customFormat="1" hidden="1" x14ac:dyDescent="0.45">
      <c r="D5013" s="464"/>
      <c r="E5013" s="464"/>
      <c r="F5013" s="465"/>
    </row>
    <row r="5014" spans="4:6" s="463" customFormat="1" hidden="1" x14ac:dyDescent="0.45">
      <c r="D5014" s="464"/>
      <c r="E5014" s="464"/>
      <c r="F5014" s="465"/>
    </row>
    <row r="5015" spans="4:6" s="463" customFormat="1" hidden="1" x14ac:dyDescent="0.45">
      <c r="D5015" s="464"/>
      <c r="E5015" s="464"/>
      <c r="F5015" s="465"/>
    </row>
    <row r="5016" spans="4:6" s="463" customFormat="1" hidden="1" x14ac:dyDescent="0.45">
      <c r="D5016" s="464"/>
      <c r="E5016" s="464"/>
      <c r="F5016" s="465"/>
    </row>
    <row r="5017" spans="4:6" s="463" customFormat="1" hidden="1" x14ac:dyDescent="0.45">
      <c r="D5017" s="464"/>
      <c r="E5017" s="464"/>
      <c r="F5017" s="465"/>
    </row>
    <row r="5018" spans="4:6" s="463" customFormat="1" hidden="1" x14ac:dyDescent="0.45">
      <c r="D5018" s="464"/>
      <c r="E5018" s="464"/>
      <c r="F5018" s="465"/>
    </row>
    <row r="5019" spans="4:6" s="463" customFormat="1" hidden="1" x14ac:dyDescent="0.45">
      <c r="D5019" s="464"/>
      <c r="E5019" s="464"/>
      <c r="F5019" s="465"/>
    </row>
    <row r="5020" spans="4:6" s="463" customFormat="1" hidden="1" x14ac:dyDescent="0.45">
      <c r="D5020" s="464"/>
      <c r="E5020" s="464"/>
      <c r="F5020" s="465"/>
    </row>
    <row r="5021" spans="4:6" s="463" customFormat="1" hidden="1" x14ac:dyDescent="0.45">
      <c r="D5021" s="464"/>
      <c r="E5021" s="464"/>
      <c r="F5021" s="465"/>
    </row>
    <row r="5022" spans="4:6" s="463" customFormat="1" hidden="1" x14ac:dyDescent="0.45">
      <c r="D5022" s="464"/>
      <c r="E5022" s="464"/>
      <c r="F5022" s="465"/>
    </row>
    <row r="5023" spans="4:6" s="463" customFormat="1" hidden="1" x14ac:dyDescent="0.45">
      <c r="D5023" s="464"/>
      <c r="E5023" s="464"/>
      <c r="F5023" s="465"/>
    </row>
    <row r="5024" spans="4:6" s="463" customFormat="1" hidden="1" x14ac:dyDescent="0.45">
      <c r="D5024" s="464"/>
      <c r="E5024" s="464"/>
      <c r="F5024" s="465"/>
    </row>
    <row r="5025" spans="4:6" s="463" customFormat="1" hidden="1" x14ac:dyDescent="0.45">
      <c r="D5025" s="464"/>
      <c r="E5025" s="464"/>
      <c r="F5025" s="465"/>
    </row>
    <row r="5026" spans="4:6" s="463" customFormat="1" hidden="1" x14ac:dyDescent="0.45">
      <c r="D5026" s="464"/>
      <c r="E5026" s="464"/>
      <c r="F5026" s="465"/>
    </row>
    <row r="5027" spans="4:6" s="463" customFormat="1" hidden="1" x14ac:dyDescent="0.45">
      <c r="D5027" s="464"/>
      <c r="E5027" s="464"/>
      <c r="F5027" s="465"/>
    </row>
    <row r="5028" spans="4:6" s="463" customFormat="1" hidden="1" x14ac:dyDescent="0.45">
      <c r="D5028" s="464"/>
      <c r="E5028" s="464"/>
      <c r="F5028" s="465"/>
    </row>
    <row r="5029" spans="4:6" s="463" customFormat="1" hidden="1" x14ac:dyDescent="0.45">
      <c r="D5029" s="464"/>
      <c r="E5029" s="464"/>
      <c r="F5029" s="465"/>
    </row>
    <row r="5030" spans="4:6" s="463" customFormat="1" hidden="1" x14ac:dyDescent="0.45">
      <c r="D5030" s="464"/>
      <c r="E5030" s="464"/>
      <c r="F5030" s="465"/>
    </row>
    <row r="5031" spans="4:6" s="463" customFormat="1" hidden="1" x14ac:dyDescent="0.45">
      <c r="D5031" s="464"/>
      <c r="E5031" s="464"/>
      <c r="F5031" s="465"/>
    </row>
    <row r="5032" spans="4:6" s="463" customFormat="1" hidden="1" x14ac:dyDescent="0.45">
      <c r="D5032" s="464"/>
      <c r="E5032" s="464"/>
      <c r="F5032" s="465"/>
    </row>
    <row r="5033" spans="4:6" s="463" customFormat="1" hidden="1" x14ac:dyDescent="0.45">
      <c r="D5033" s="464"/>
      <c r="E5033" s="464"/>
      <c r="F5033" s="465"/>
    </row>
    <row r="5034" spans="4:6" s="463" customFormat="1" hidden="1" x14ac:dyDescent="0.45">
      <c r="D5034" s="464"/>
      <c r="E5034" s="464"/>
      <c r="F5034" s="465"/>
    </row>
    <row r="5035" spans="4:6" s="463" customFormat="1" hidden="1" x14ac:dyDescent="0.45">
      <c r="D5035" s="464"/>
      <c r="E5035" s="464"/>
      <c r="F5035" s="465"/>
    </row>
    <row r="5036" spans="4:6" s="463" customFormat="1" hidden="1" x14ac:dyDescent="0.45">
      <c r="D5036" s="464"/>
      <c r="E5036" s="464"/>
      <c r="F5036" s="465"/>
    </row>
    <row r="5037" spans="4:6" s="463" customFormat="1" hidden="1" x14ac:dyDescent="0.45">
      <c r="D5037" s="464"/>
      <c r="E5037" s="464"/>
      <c r="F5037" s="465"/>
    </row>
    <row r="5038" spans="4:6" s="463" customFormat="1" hidden="1" x14ac:dyDescent="0.45">
      <c r="D5038" s="464"/>
      <c r="E5038" s="464"/>
      <c r="F5038" s="465"/>
    </row>
    <row r="5039" spans="4:6" s="463" customFormat="1" hidden="1" x14ac:dyDescent="0.45">
      <c r="D5039" s="464"/>
      <c r="E5039" s="464"/>
      <c r="F5039" s="465"/>
    </row>
    <row r="5040" spans="4:6" s="463" customFormat="1" hidden="1" x14ac:dyDescent="0.45">
      <c r="D5040" s="464"/>
      <c r="E5040" s="464"/>
      <c r="F5040" s="465"/>
    </row>
    <row r="5041" spans="4:6" s="463" customFormat="1" hidden="1" x14ac:dyDescent="0.45">
      <c r="D5041" s="464"/>
      <c r="E5041" s="464"/>
      <c r="F5041" s="465"/>
    </row>
    <row r="5042" spans="4:6" s="463" customFormat="1" hidden="1" x14ac:dyDescent="0.45">
      <c r="D5042" s="464"/>
      <c r="E5042" s="464"/>
      <c r="F5042" s="465"/>
    </row>
    <row r="5043" spans="4:6" s="463" customFormat="1" hidden="1" x14ac:dyDescent="0.45">
      <c r="D5043" s="464"/>
      <c r="E5043" s="464"/>
      <c r="F5043" s="465"/>
    </row>
    <row r="5044" spans="4:6" s="463" customFormat="1" hidden="1" x14ac:dyDescent="0.45">
      <c r="D5044" s="464"/>
      <c r="E5044" s="464"/>
      <c r="F5044" s="465"/>
    </row>
    <row r="5045" spans="4:6" s="463" customFormat="1" hidden="1" x14ac:dyDescent="0.45">
      <c r="D5045" s="464"/>
      <c r="E5045" s="464"/>
      <c r="F5045" s="465"/>
    </row>
    <row r="5046" spans="4:6" s="463" customFormat="1" hidden="1" x14ac:dyDescent="0.45">
      <c r="D5046" s="464"/>
      <c r="E5046" s="464"/>
      <c r="F5046" s="465"/>
    </row>
    <row r="5047" spans="4:6" s="463" customFormat="1" hidden="1" x14ac:dyDescent="0.45">
      <c r="D5047" s="464"/>
      <c r="E5047" s="464"/>
      <c r="F5047" s="465"/>
    </row>
    <row r="5048" spans="4:6" s="463" customFormat="1" hidden="1" x14ac:dyDescent="0.45">
      <c r="D5048" s="464"/>
      <c r="E5048" s="464"/>
      <c r="F5048" s="465"/>
    </row>
    <row r="5049" spans="4:6" s="463" customFormat="1" hidden="1" x14ac:dyDescent="0.45">
      <c r="D5049" s="464"/>
      <c r="E5049" s="464"/>
      <c r="F5049" s="465"/>
    </row>
    <row r="5050" spans="4:6" s="463" customFormat="1" hidden="1" x14ac:dyDescent="0.45">
      <c r="D5050" s="464"/>
      <c r="E5050" s="464"/>
      <c r="F5050" s="465"/>
    </row>
    <row r="5051" spans="4:6" s="463" customFormat="1" hidden="1" x14ac:dyDescent="0.45">
      <c r="D5051" s="464"/>
      <c r="E5051" s="464"/>
      <c r="F5051" s="465"/>
    </row>
    <row r="5052" spans="4:6" s="463" customFormat="1" hidden="1" x14ac:dyDescent="0.45">
      <c r="D5052" s="464"/>
      <c r="E5052" s="464"/>
      <c r="F5052" s="465"/>
    </row>
    <row r="5053" spans="4:6" s="463" customFormat="1" hidden="1" x14ac:dyDescent="0.45">
      <c r="D5053" s="464"/>
      <c r="E5053" s="464"/>
      <c r="F5053" s="465"/>
    </row>
    <row r="5054" spans="4:6" s="463" customFormat="1" hidden="1" x14ac:dyDescent="0.45">
      <c r="D5054" s="464"/>
      <c r="E5054" s="464"/>
      <c r="F5054" s="465"/>
    </row>
    <row r="5055" spans="4:6" s="463" customFormat="1" hidden="1" x14ac:dyDescent="0.45">
      <c r="D5055" s="464"/>
      <c r="E5055" s="464"/>
      <c r="F5055" s="465"/>
    </row>
    <row r="5056" spans="4:6" s="463" customFormat="1" hidden="1" x14ac:dyDescent="0.45">
      <c r="D5056" s="464"/>
      <c r="E5056" s="464"/>
      <c r="F5056" s="465"/>
    </row>
    <row r="5057" spans="4:6" s="463" customFormat="1" hidden="1" x14ac:dyDescent="0.45">
      <c r="D5057" s="464"/>
      <c r="E5057" s="464"/>
      <c r="F5057" s="465"/>
    </row>
    <row r="5058" spans="4:6" s="463" customFormat="1" hidden="1" x14ac:dyDescent="0.45">
      <c r="D5058" s="464"/>
      <c r="E5058" s="464"/>
      <c r="F5058" s="465"/>
    </row>
    <row r="5059" spans="4:6" s="463" customFormat="1" hidden="1" x14ac:dyDescent="0.45">
      <c r="D5059" s="464"/>
      <c r="E5059" s="464"/>
      <c r="F5059" s="465"/>
    </row>
    <row r="5060" spans="4:6" s="463" customFormat="1" hidden="1" x14ac:dyDescent="0.45">
      <c r="D5060" s="464"/>
      <c r="E5060" s="464"/>
      <c r="F5060" s="465"/>
    </row>
    <row r="5061" spans="4:6" s="463" customFormat="1" hidden="1" x14ac:dyDescent="0.45">
      <c r="D5061" s="464"/>
      <c r="E5061" s="464"/>
      <c r="F5061" s="465"/>
    </row>
    <row r="5062" spans="4:6" s="463" customFormat="1" hidden="1" x14ac:dyDescent="0.45">
      <c r="D5062" s="464"/>
      <c r="E5062" s="464"/>
      <c r="F5062" s="465"/>
    </row>
    <row r="5063" spans="4:6" s="463" customFormat="1" hidden="1" x14ac:dyDescent="0.45">
      <c r="D5063" s="464"/>
      <c r="E5063" s="464"/>
      <c r="F5063" s="465"/>
    </row>
    <row r="5064" spans="4:6" s="463" customFormat="1" hidden="1" x14ac:dyDescent="0.45">
      <c r="D5064" s="464"/>
      <c r="E5064" s="464"/>
      <c r="F5064" s="465"/>
    </row>
    <row r="5065" spans="4:6" s="463" customFormat="1" hidden="1" x14ac:dyDescent="0.45">
      <c r="D5065" s="464"/>
      <c r="E5065" s="464"/>
      <c r="F5065" s="465"/>
    </row>
    <row r="5066" spans="4:6" s="463" customFormat="1" hidden="1" x14ac:dyDescent="0.45">
      <c r="D5066" s="464"/>
      <c r="E5066" s="464"/>
      <c r="F5066" s="465"/>
    </row>
    <row r="5067" spans="4:6" s="463" customFormat="1" hidden="1" x14ac:dyDescent="0.45">
      <c r="D5067" s="464"/>
      <c r="E5067" s="464"/>
      <c r="F5067" s="465"/>
    </row>
    <row r="5068" spans="4:6" s="463" customFormat="1" hidden="1" x14ac:dyDescent="0.45">
      <c r="D5068" s="464"/>
      <c r="E5068" s="464"/>
      <c r="F5068" s="465"/>
    </row>
    <row r="5069" spans="4:6" s="463" customFormat="1" hidden="1" x14ac:dyDescent="0.45">
      <c r="D5069" s="464"/>
      <c r="E5069" s="464"/>
      <c r="F5069" s="465"/>
    </row>
    <row r="5070" spans="4:6" s="463" customFormat="1" hidden="1" x14ac:dyDescent="0.45">
      <c r="D5070" s="464"/>
      <c r="E5070" s="464"/>
      <c r="F5070" s="465"/>
    </row>
    <row r="5071" spans="4:6" s="463" customFormat="1" hidden="1" x14ac:dyDescent="0.45">
      <c r="D5071" s="464"/>
      <c r="E5071" s="464"/>
      <c r="F5071" s="465"/>
    </row>
    <row r="5072" spans="4:6" s="463" customFormat="1" hidden="1" x14ac:dyDescent="0.45">
      <c r="D5072" s="464"/>
      <c r="E5072" s="464"/>
      <c r="F5072" s="465"/>
    </row>
    <row r="5073" spans="4:6" s="463" customFormat="1" hidden="1" x14ac:dyDescent="0.45">
      <c r="D5073" s="464"/>
      <c r="E5073" s="464"/>
      <c r="F5073" s="465"/>
    </row>
    <row r="5074" spans="4:6" s="463" customFormat="1" hidden="1" x14ac:dyDescent="0.45">
      <c r="D5074" s="464"/>
      <c r="E5074" s="464"/>
      <c r="F5074" s="465"/>
    </row>
    <row r="5075" spans="4:6" s="463" customFormat="1" hidden="1" x14ac:dyDescent="0.45">
      <c r="D5075" s="464"/>
      <c r="E5075" s="464"/>
      <c r="F5075" s="465"/>
    </row>
    <row r="5076" spans="4:6" s="463" customFormat="1" hidden="1" x14ac:dyDescent="0.45">
      <c r="D5076" s="464"/>
      <c r="E5076" s="464"/>
      <c r="F5076" s="465"/>
    </row>
    <row r="5077" spans="4:6" s="463" customFormat="1" hidden="1" x14ac:dyDescent="0.45">
      <c r="D5077" s="464"/>
      <c r="E5077" s="464"/>
      <c r="F5077" s="465"/>
    </row>
    <row r="5078" spans="4:6" s="463" customFormat="1" hidden="1" x14ac:dyDescent="0.45">
      <c r="D5078" s="464"/>
      <c r="E5078" s="464"/>
      <c r="F5078" s="465"/>
    </row>
    <row r="5079" spans="4:6" s="463" customFormat="1" hidden="1" x14ac:dyDescent="0.45">
      <c r="D5079" s="464"/>
      <c r="E5079" s="464"/>
      <c r="F5079" s="465"/>
    </row>
    <row r="5080" spans="4:6" s="463" customFormat="1" hidden="1" x14ac:dyDescent="0.45">
      <c r="D5080" s="464"/>
      <c r="E5080" s="464"/>
      <c r="F5080" s="465"/>
    </row>
    <row r="5081" spans="4:6" s="463" customFormat="1" hidden="1" x14ac:dyDescent="0.45">
      <c r="D5081" s="464"/>
      <c r="E5081" s="464"/>
      <c r="F5081" s="465"/>
    </row>
    <row r="5082" spans="4:6" s="463" customFormat="1" hidden="1" x14ac:dyDescent="0.45">
      <c r="D5082" s="464"/>
      <c r="E5082" s="464"/>
      <c r="F5082" s="465"/>
    </row>
    <row r="5083" spans="4:6" s="463" customFormat="1" hidden="1" x14ac:dyDescent="0.45">
      <c r="D5083" s="464"/>
      <c r="E5083" s="464"/>
      <c r="F5083" s="465"/>
    </row>
    <row r="5084" spans="4:6" s="463" customFormat="1" hidden="1" x14ac:dyDescent="0.45">
      <c r="D5084" s="464"/>
      <c r="E5084" s="464"/>
      <c r="F5084" s="465"/>
    </row>
    <row r="5085" spans="4:6" s="463" customFormat="1" hidden="1" x14ac:dyDescent="0.45">
      <c r="D5085" s="464"/>
      <c r="E5085" s="464"/>
      <c r="F5085" s="465"/>
    </row>
    <row r="5086" spans="4:6" s="463" customFormat="1" hidden="1" x14ac:dyDescent="0.45">
      <c r="D5086" s="464"/>
      <c r="E5086" s="464"/>
      <c r="F5086" s="465"/>
    </row>
    <row r="5087" spans="4:6" s="463" customFormat="1" hidden="1" x14ac:dyDescent="0.45">
      <c r="D5087" s="464"/>
      <c r="E5087" s="464"/>
      <c r="F5087" s="465"/>
    </row>
    <row r="5088" spans="4:6" s="463" customFormat="1" hidden="1" x14ac:dyDescent="0.45">
      <c r="D5088" s="464"/>
      <c r="E5088" s="464"/>
      <c r="F5088" s="465"/>
    </row>
    <row r="5089" spans="4:6" s="463" customFormat="1" hidden="1" x14ac:dyDescent="0.45">
      <c r="D5089" s="464"/>
      <c r="E5089" s="464"/>
      <c r="F5089" s="465"/>
    </row>
    <row r="5090" spans="4:6" s="463" customFormat="1" hidden="1" x14ac:dyDescent="0.45">
      <c r="D5090" s="464"/>
      <c r="E5090" s="464"/>
      <c r="F5090" s="465"/>
    </row>
    <row r="5091" spans="4:6" s="463" customFormat="1" hidden="1" x14ac:dyDescent="0.45">
      <c r="D5091" s="464"/>
      <c r="E5091" s="464"/>
      <c r="F5091" s="465"/>
    </row>
    <row r="5092" spans="4:6" s="463" customFormat="1" hidden="1" x14ac:dyDescent="0.45">
      <c r="D5092" s="464"/>
      <c r="E5092" s="464"/>
      <c r="F5092" s="465"/>
    </row>
    <row r="5093" spans="4:6" s="463" customFormat="1" hidden="1" x14ac:dyDescent="0.45">
      <c r="D5093" s="464"/>
      <c r="E5093" s="464"/>
      <c r="F5093" s="465"/>
    </row>
    <row r="5094" spans="4:6" s="463" customFormat="1" hidden="1" x14ac:dyDescent="0.45">
      <c r="D5094" s="464"/>
      <c r="E5094" s="464"/>
      <c r="F5094" s="465"/>
    </row>
    <row r="5095" spans="4:6" s="463" customFormat="1" hidden="1" x14ac:dyDescent="0.45">
      <c r="D5095" s="464"/>
      <c r="E5095" s="464"/>
      <c r="F5095" s="465"/>
    </row>
    <row r="5096" spans="4:6" s="463" customFormat="1" hidden="1" x14ac:dyDescent="0.45">
      <c r="D5096" s="464"/>
      <c r="E5096" s="464"/>
      <c r="F5096" s="465"/>
    </row>
    <row r="5097" spans="4:6" s="463" customFormat="1" hidden="1" x14ac:dyDescent="0.45">
      <c r="D5097" s="464"/>
      <c r="E5097" s="464"/>
      <c r="F5097" s="465"/>
    </row>
    <row r="5098" spans="4:6" s="463" customFormat="1" hidden="1" x14ac:dyDescent="0.45">
      <c r="D5098" s="464"/>
      <c r="E5098" s="464"/>
      <c r="F5098" s="465"/>
    </row>
    <row r="5099" spans="4:6" s="463" customFormat="1" hidden="1" x14ac:dyDescent="0.45">
      <c r="D5099" s="464"/>
      <c r="E5099" s="464"/>
      <c r="F5099" s="465"/>
    </row>
    <row r="5100" spans="4:6" s="463" customFormat="1" hidden="1" x14ac:dyDescent="0.45">
      <c r="D5100" s="464"/>
      <c r="E5100" s="464"/>
      <c r="F5100" s="465"/>
    </row>
    <row r="5101" spans="4:6" s="463" customFormat="1" hidden="1" x14ac:dyDescent="0.45">
      <c r="D5101" s="464"/>
      <c r="E5101" s="464"/>
      <c r="F5101" s="465"/>
    </row>
    <row r="5102" spans="4:6" s="463" customFormat="1" hidden="1" x14ac:dyDescent="0.45">
      <c r="D5102" s="464"/>
      <c r="E5102" s="464"/>
      <c r="F5102" s="465"/>
    </row>
    <row r="5103" spans="4:6" s="463" customFormat="1" hidden="1" x14ac:dyDescent="0.45">
      <c r="D5103" s="464"/>
      <c r="E5103" s="464"/>
      <c r="F5103" s="465"/>
    </row>
    <row r="5104" spans="4:6" s="463" customFormat="1" hidden="1" x14ac:dyDescent="0.45">
      <c r="D5104" s="464"/>
      <c r="E5104" s="464"/>
      <c r="F5104" s="465"/>
    </row>
    <row r="5105" spans="4:6" s="463" customFormat="1" hidden="1" x14ac:dyDescent="0.45">
      <c r="D5105" s="464"/>
      <c r="E5105" s="464"/>
      <c r="F5105" s="465"/>
    </row>
    <row r="5106" spans="4:6" s="463" customFormat="1" hidden="1" x14ac:dyDescent="0.45">
      <c r="D5106" s="464"/>
      <c r="E5106" s="464"/>
      <c r="F5106" s="465"/>
    </row>
    <row r="5107" spans="4:6" s="463" customFormat="1" hidden="1" x14ac:dyDescent="0.45">
      <c r="D5107" s="464"/>
      <c r="E5107" s="464"/>
      <c r="F5107" s="465"/>
    </row>
    <row r="5108" spans="4:6" s="463" customFormat="1" hidden="1" x14ac:dyDescent="0.45">
      <c r="D5108" s="464"/>
      <c r="E5108" s="464"/>
      <c r="F5108" s="465"/>
    </row>
    <row r="5109" spans="4:6" s="463" customFormat="1" hidden="1" x14ac:dyDescent="0.45">
      <c r="D5109" s="464"/>
      <c r="E5109" s="464"/>
      <c r="F5109" s="465"/>
    </row>
    <row r="5110" spans="4:6" s="463" customFormat="1" hidden="1" x14ac:dyDescent="0.45">
      <c r="D5110" s="464"/>
      <c r="E5110" s="464"/>
      <c r="F5110" s="465"/>
    </row>
    <row r="5111" spans="4:6" s="463" customFormat="1" hidden="1" x14ac:dyDescent="0.45">
      <c r="D5111" s="464"/>
      <c r="E5111" s="464"/>
      <c r="F5111" s="465"/>
    </row>
    <row r="5112" spans="4:6" s="463" customFormat="1" hidden="1" x14ac:dyDescent="0.45">
      <c r="D5112" s="464"/>
      <c r="E5112" s="464"/>
      <c r="F5112" s="465"/>
    </row>
    <row r="5113" spans="4:6" s="463" customFormat="1" hidden="1" x14ac:dyDescent="0.45">
      <c r="D5113" s="464"/>
      <c r="E5113" s="464"/>
      <c r="F5113" s="465"/>
    </row>
    <row r="5114" spans="4:6" s="463" customFormat="1" hidden="1" x14ac:dyDescent="0.45">
      <c r="D5114" s="464"/>
      <c r="E5114" s="464"/>
      <c r="F5114" s="465"/>
    </row>
    <row r="5115" spans="4:6" s="463" customFormat="1" hidden="1" x14ac:dyDescent="0.45">
      <c r="D5115" s="464"/>
      <c r="E5115" s="464"/>
      <c r="F5115" s="465"/>
    </row>
    <row r="5116" spans="4:6" s="463" customFormat="1" hidden="1" x14ac:dyDescent="0.45">
      <c r="D5116" s="464"/>
      <c r="E5116" s="464"/>
      <c r="F5116" s="465"/>
    </row>
    <row r="5117" spans="4:6" s="463" customFormat="1" hidden="1" x14ac:dyDescent="0.45">
      <c r="D5117" s="464"/>
      <c r="E5117" s="464"/>
      <c r="F5117" s="465"/>
    </row>
    <row r="5118" spans="4:6" s="463" customFormat="1" hidden="1" x14ac:dyDescent="0.45">
      <c r="D5118" s="464"/>
      <c r="E5118" s="464"/>
      <c r="F5118" s="465"/>
    </row>
    <row r="5119" spans="4:6" s="463" customFormat="1" hidden="1" x14ac:dyDescent="0.45">
      <c r="D5119" s="464"/>
      <c r="E5119" s="464"/>
      <c r="F5119" s="465"/>
    </row>
    <row r="5120" spans="4:6" s="463" customFormat="1" hidden="1" x14ac:dyDescent="0.45">
      <c r="D5120" s="464"/>
      <c r="E5120" s="464"/>
      <c r="F5120" s="465"/>
    </row>
    <row r="5121" spans="4:6" s="463" customFormat="1" hidden="1" x14ac:dyDescent="0.45">
      <c r="D5121" s="464"/>
      <c r="E5121" s="464"/>
      <c r="F5121" s="465"/>
    </row>
    <row r="5122" spans="4:6" s="463" customFormat="1" hidden="1" x14ac:dyDescent="0.45">
      <c r="D5122" s="464"/>
      <c r="E5122" s="464"/>
      <c r="F5122" s="465"/>
    </row>
    <row r="5123" spans="4:6" s="463" customFormat="1" hidden="1" x14ac:dyDescent="0.45">
      <c r="D5123" s="464"/>
      <c r="E5123" s="464"/>
      <c r="F5123" s="465"/>
    </row>
    <row r="5124" spans="4:6" s="463" customFormat="1" hidden="1" x14ac:dyDescent="0.45">
      <c r="D5124" s="464"/>
      <c r="E5124" s="464"/>
      <c r="F5124" s="465"/>
    </row>
    <row r="5125" spans="4:6" s="463" customFormat="1" hidden="1" x14ac:dyDescent="0.45">
      <c r="D5125" s="464"/>
      <c r="E5125" s="464"/>
      <c r="F5125" s="465"/>
    </row>
    <row r="5126" spans="4:6" s="463" customFormat="1" hidden="1" x14ac:dyDescent="0.45">
      <c r="D5126" s="464"/>
      <c r="E5126" s="464"/>
      <c r="F5126" s="465"/>
    </row>
    <row r="5127" spans="4:6" s="463" customFormat="1" hidden="1" x14ac:dyDescent="0.45">
      <c r="D5127" s="464"/>
      <c r="E5127" s="464"/>
      <c r="F5127" s="465"/>
    </row>
    <row r="5128" spans="4:6" s="463" customFormat="1" hidden="1" x14ac:dyDescent="0.45">
      <c r="D5128" s="464"/>
      <c r="E5128" s="464"/>
      <c r="F5128" s="465"/>
    </row>
    <row r="5129" spans="4:6" s="463" customFormat="1" hidden="1" x14ac:dyDescent="0.45">
      <c r="D5129" s="464"/>
      <c r="E5129" s="464"/>
      <c r="F5129" s="465"/>
    </row>
    <row r="5130" spans="4:6" s="463" customFormat="1" hidden="1" x14ac:dyDescent="0.45">
      <c r="D5130" s="464"/>
      <c r="E5130" s="464"/>
      <c r="F5130" s="465"/>
    </row>
    <row r="5131" spans="4:6" s="463" customFormat="1" hidden="1" x14ac:dyDescent="0.45">
      <c r="D5131" s="464"/>
      <c r="E5131" s="464"/>
      <c r="F5131" s="465"/>
    </row>
    <row r="5132" spans="4:6" s="463" customFormat="1" hidden="1" x14ac:dyDescent="0.45">
      <c r="D5132" s="464"/>
      <c r="E5132" s="464"/>
      <c r="F5132" s="465"/>
    </row>
    <row r="5133" spans="4:6" s="463" customFormat="1" hidden="1" x14ac:dyDescent="0.45">
      <c r="D5133" s="464"/>
      <c r="E5133" s="464"/>
      <c r="F5133" s="465"/>
    </row>
    <row r="5134" spans="4:6" s="463" customFormat="1" hidden="1" x14ac:dyDescent="0.45">
      <c r="D5134" s="464"/>
      <c r="E5134" s="464"/>
      <c r="F5134" s="465"/>
    </row>
    <row r="5135" spans="4:6" s="463" customFormat="1" hidden="1" x14ac:dyDescent="0.45">
      <c r="D5135" s="464"/>
      <c r="E5135" s="464"/>
      <c r="F5135" s="465"/>
    </row>
    <row r="5136" spans="4:6" s="463" customFormat="1" hidden="1" x14ac:dyDescent="0.45">
      <c r="D5136" s="464"/>
      <c r="E5136" s="464"/>
      <c r="F5136" s="465"/>
    </row>
    <row r="5137" spans="4:6" s="463" customFormat="1" hidden="1" x14ac:dyDescent="0.45">
      <c r="D5137" s="464"/>
      <c r="E5137" s="464"/>
      <c r="F5137" s="465"/>
    </row>
    <row r="5138" spans="4:6" s="463" customFormat="1" hidden="1" x14ac:dyDescent="0.45">
      <c r="D5138" s="464"/>
      <c r="E5138" s="464"/>
      <c r="F5138" s="465"/>
    </row>
    <row r="5139" spans="4:6" s="463" customFormat="1" hidden="1" x14ac:dyDescent="0.45">
      <c r="D5139" s="464"/>
      <c r="E5139" s="464"/>
      <c r="F5139" s="465"/>
    </row>
    <row r="5140" spans="4:6" s="463" customFormat="1" hidden="1" x14ac:dyDescent="0.45">
      <c r="D5140" s="464"/>
      <c r="E5140" s="464"/>
      <c r="F5140" s="465"/>
    </row>
    <row r="5141" spans="4:6" s="463" customFormat="1" hidden="1" x14ac:dyDescent="0.45">
      <c r="D5141" s="464"/>
      <c r="E5141" s="464"/>
      <c r="F5141" s="465"/>
    </row>
    <row r="5142" spans="4:6" s="463" customFormat="1" hidden="1" x14ac:dyDescent="0.45">
      <c r="D5142" s="464"/>
      <c r="E5142" s="464"/>
      <c r="F5142" s="465"/>
    </row>
    <row r="5143" spans="4:6" s="463" customFormat="1" hidden="1" x14ac:dyDescent="0.45">
      <c r="D5143" s="464"/>
      <c r="E5143" s="464"/>
      <c r="F5143" s="465"/>
    </row>
    <row r="5144" spans="4:6" s="463" customFormat="1" hidden="1" x14ac:dyDescent="0.45">
      <c r="D5144" s="464"/>
      <c r="E5144" s="464"/>
      <c r="F5144" s="465"/>
    </row>
    <row r="5145" spans="4:6" s="463" customFormat="1" hidden="1" x14ac:dyDescent="0.45">
      <c r="D5145" s="464"/>
      <c r="E5145" s="464"/>
      <c r="F5145" s="465"/>
    </row>
    <row r="5146" spans="4:6" s="463" customFormat="1" hidden="1" x14ac:dyDescent="0.45">
      <c r="D5146" s="464"/>
      <c r="E5146" s="464"/>
      <c r="F5146" s="465"/>
    </row>
    <row r="5147" spans="4:6" s="463" customFormat="1" hidden="1" x14ac:dyDescent="0.45">
      <c r="D5147" s="464"/>
      <c r="E5147" s="464"/>
      <c r="F5147" s="465"/>
    </row>
    <row r="5148" spans="4:6" s="463" customFormat="1" hidden="1" x14ac:dyDescent="0.45">
      <c r="D5148" s="464"/>
      <c r="E5148" s="464"/>
      <c r="F5148" s="465"/>
    </row>
    <row r="5149" spans="4:6" s="463" customFormat="1" hidden="1" x14ac:dyDescent="0.45">
      <c r="D5149" s="464"/>
      <c r="E5149" s="464"/>
      <c r="F5149" s="465"/>
    </row>
    <row r="5150" spans="4:6" s="463" customFormat="1" hidden="1" x14ac:dyDescent="0.45">
      <c r="D5150" s="464"/>
      <c r="E5150" s="464"/>
      <c r="F5150" s="465"/>
    </row>
    <row r="5151" spans="4:6" s="463" customFormat="1" hidden="1" x14ac:dyDescent="0.45">
      <c r="D5151" s="464"/>
      <c r="E5151" s="464"/>
      <c r="F5151" s="465"/>
    </row>
    <row r="5152" spans="4:6" s="463" customFormat="1" hidden="1" x14ac:dyDescent="0.45">
      <c r="D5152" s="464"/>
      <c r="E5152" s="464"/>
      <c r="F5152" s="465"/>
    </row>
    <row r="5153" spans="4:6" s="463" customFormat="1" hidden="1" x14ac:dyDescent="0.45">
      <c r="D5153" s="464"/>
      <c r="E5153" s="464"/>
      <c r="F5153" s="465"/>
    </row>
    <row r="5154" spans="4:6" s="463" customFormat="1" hidden="1" x14ac:dyDescent="0.45">
      <c r="D5154" s="464"/>
      <c r="E5154" s="464"/>
      <c r="F5154" s="465"/>
    </row>
    <row r="5155" spans="4:6" s="463" customFormat="1" hidden="1" x14ac:dyDescent="0.45">
      <c r="D5155" s="464"/>
      <c r="E5155" s="464"/>
      <c r="F5155" s="465"/>
    </row>
    <row r="5156" spans="4:6" s="463" customFormat="1" hidden="1" x14ac:dyDescent="0.45">
      <c r="D5156" s="464"/>
      <c r="E5156" s="464"/>
      <c r="F5156" s="465"/>
    </row>
    <row r="5157" spans="4:6" s="463" customFormat="1" hidden="1" x14ac:dyDescent="0.45">
      <c r="D5157" s="464"/>
      <c r="E5157" s="464"/>
      <c r="F5157" s="465"/>
    </row>
    <row r="5158" spans="4:6" s="463" customFormat="1" hidden="1" x14ac:dyDescent="0.45">
      <c r="D5158" s="464"/>
      <c r="E5158" s="464"/>
      <c r="F5158" s="465"/>
    </row>
    <row r="5159" spans="4:6" s="463" customFormat="1" hidden="1" x14ac:dyDescent="0.45">
      <c r="D5159" s="464"/>
      <c r="E5159" s="464"/>
      <c r="F5159" s="465"/>
    </row>
    <row r="5160" spans="4:6" s="463" customFormat="1" hidden="1" x14ac:dyDescent="0.45">
      <c r="D5160" s="464"/>
      <c r="E5160" s="464"/>
      <c r="F5160" s="465"/>
    </row>
    <row r="5161" spans="4:6" s="463" customFormat="1" hidden="1" x14ac:dyDescent="0.45">
      <c r="D5161" s="464"/>
      <c r="E5161" s="464"/>
      <c r="F5161" s="465"/>
    </row>
    <row r="5162" spans="4:6" s="463" customFormat="1" hidden="1" x14ac:dyDescent="0.45">
      <c r="D5162" s="464"/>
      <c r="E5162" s="464"/>
      <c r="F5162" s="465"/>
    </row>
    <row r="5163" spans="4:6" s="463" customFormat="1" hidden="1" x14ac:dyDescent="0.45">
      <c r="D5163" s="464"/>
      <c r="E5163" s="464"/>
      <c r="F5163" s="465"/>
    </row>
    <row r="5164" spans="4:6" s="463" customFormat="1" hidden="1" x14ac:dyDescent="0.45">
      <c r="D5164" s="464"/>
      <c r="E5164" s="464"/>
      <c r="F5164" s="465"/>
    </row>
    <row r="5165" spans="4:6" s="463" customFormat="1" hidden="1" x14ac:dyDescent="0.45">
      <c r="D5165" s="464"/>
      <c r="E5165" s="464"/>
      <c r="F5165" s="465"/>
    </row>
    <row r="5166" spans="4:6" s="463" customFormat="1" hidden="1" x14ac:dyDescent="0.45">
      <c r="D5166" s="464"/>
      <c r="E5166" s="464"/>
      <c r="F5166" s="465"/>
    </row>
    <row r="5167" spans="4:6" s="463" customFormat="1" hidden="1" x14ac:dyDescent="0.45">
      <c r="D5167" s="464"/>
      <c r="E5167" s="464"/>
      <c r="F5167" s="465"/>
    </row>
    <row r="5168" spans="4:6" s="463" customFormat="1" hidden="1" x14ac:dyDescent="0.45">
      <c r="D5168" s="464"/>
      <c r="E5168" s="464"/>
      <c r="F5168" s="465"/>
    </row>
    <row r="5169" spans="4:6" s="463" customFormat="1" hidden="1" x14ac:dyDescent="0.45">
      <c r="D5169" s="464"/>
      <c r="E5169" s="464"/>
      <c r="F5169" s="465"/>
    </row>
    <row r="5170" spans="4:6" s="463" customFormat="1" hidden="1" x14ac:dyDescent="0.45">
      <c r="D5170" s="464"/>
      <c r="E5170" s="464"/>
      <c r="F5170" s="465"/>
    </row>
    <row r="5171" spans="4:6" s="463" customFormat="1" hidden="1" x14ac:dyDescent="0.45">
      <c r="D5171" s="464"/>
      <c r="E5171" s="464"/>
      <c r="F5171" s="465"/>
    </row>
    <row r="5172" spans="4:6" s="463" customFormat="1" hidden="1" x14ac:dyDescent="0.45">
      <c r="D5172" s="464"/>
      <c r="E5172" s="464"/>
      <c r="F5172" s="465"/>
    </row>
    <row r="5173" spans="4:6" s="463" customFormat="1" hidden="1" x14ac:dyDescent="0.45">
      <c r="D5173" s="464"/>
      <c r="E5173" s="464"/>
      <c r="F5173" s="465"/>
    </row>
    <row r="5174" spans="4:6" s="463" customFormat="1" hidden="1" x14ac:dyDescent="0.45">
      <c r="D5174" s="464"/>
      <c r="E5174" s="464"/>
      <c r="F5174" s="465"/>
    </row>
    <row r="5175" spans="4:6" s="463" customFormat="1" hidden="1" x14ac:dyDescent="0.45">
      <c r="D5175" s="464"/>
      <c r="E5175" s="464"/>
      <c r="F5175" s="465"/>
    </row>
    <row r="5176" spans="4:6" s="463" customFormat="1" hidden="1" x14ac:dyDescent="0.45">
      <c r="D5176" s="464"/>
      <c r="E5176" s="464"/>
      <c r="F5176" s="465"/>
    </row>
    <row r="5177" spans="4:6" s="463" customFormat="1" hidden="1" x14ac:dyDescent="0.45">
      <c r="D5177" s="464"/>
      <c r="E5177" s="464"/>
      <c r="F5177" s="465"/>
    </row>
    <row r="5178" spans="4:6" s="463" customFormat="1" hidden="1" x14ac:dyDescent="0.45">
      <c r="D5178" s="464"/>
      <c r="E5178" s="464"/>
      <c r="F5178" s="465"/>
    </row>
    <row r="5179" spans="4:6" s="463" customFormat="1" hidden="1" x14ac:dyDescent="0.45">
      <c r="D5179" s="464"/>
      <c r="E5179" s="464"/>
      <c r="F5179" s="465"/>
    </row>
    <row r="5180" spans="4:6" s="463" customFormat="1" hidden="1" x14ac:dyDescent="0.45">
      <c r="D5180" s="464"/>
      <c r="E5180" s="464"/>
      <c r="F5180" s="465"/>
    </row>
    <row r="5181" spans="4:6" s="463" customFormat="1" hidden="1" x14ac:dyDescent="0.45">
      <c r="D5181" s="464"/>
      <c r="E5181" s="464"/>
      <c r="F5181" s="465"/>
    </row>
    <row r="5182" spans="4:6" s="463" customFormat="1" hidden="1" x14ac:dyDescent="0.45">
      <c r="D5182" s="464"/>
      <c r="E5182" s="464"/>
      <c r="F5182" s="465"/>
    </row>
    <row r="5183" spans="4:6" s="463" customFormat="1" hidden="1" x14ac:dyDescent="0.45">
      <c r="D5183" s="464"/>
      <c r="E5183" s="464"/>
      <c r="F5183" s="465"/>
    </row>
    <row r="5184" spans="4:6" s="463" customFormat="1" hidden="1" x14ac:dyDescent="0.45">
      <c r="D5184" s="464"/>
      <c r="E5184" s="464"/>
      <c r="F5184" s="465"/>
    </row>
    <row r="5185" spans="4:6" s="463" customFormat="1" hidden="1" x14ac:dyDescent="0.45">
      <c r="D5185" s="464"/>
      <c r="E5185" s="464"/>
      <c r="F5185" s="465"/>
    </row>
    <row r="5186" spans="4:6" s="463" customFormat="1" hidden="1" x14ac:dyDescent="0.45">
      <c r="D5186" s="464"/>
      <c r="E5186" s="464"/>
      <c r="F5186" s="465"/>
    </row>
    <row r="5187" spans="4:6" s="463" customFormat="1" hidden="1" x14ac:dyDescent="0.45">
      <c r="D5187" s="464"/>
      <c r="E5187" s="464"/>
      <c r="F5187" s="465"/>
    </row>
    <row r="5188" spans="4:6" s="463" customFormat="1" hidden="1" x14ac:dyDescent="0.45">
      <c r="D5188" s="464"/>
      <c r="E5188" s="464"/>
      <c r="F5188" s="465"/>
    </row>
    <row r="5189" spans="4:6" s="463" customFormat="1" hidden="1" x14ac:dyDescent="0.45">
      <c r="D5189" s="464"/>
      <c r="E5189" s="464"/>
      <c r="F5189" s="465"/>
    </row>
    <row r="5190" spans="4:6" s="463" customFormat="1" hidden="1" x14ac:dyDescent="0.45">
      <c r="D5190" s="464"/>
      <c r="E5190" s="464"/>
      <c r="F5190" s="465"/>
    </row>
    <row r="5191" spans="4:6" s="463" customFormat="1" hidden="1" x14ac:dyDescent="0.45">
      <c r="D5191" s="464"/>
      <c r="E5191" s="464"/>
      <c r="F5191" s="465"/>
    </row>
    <row r="5192" spans="4:6" s="463" customFormat="1" hidden="1" x14ac:dyDescent="0.45">
      <c r="D5192" s="464"/>
      <c r="E5192" s="464"/>
      <c r="F5192" s="465"/>
    </row>
    <row r="5193" spans="4:6" s="463" customFormat="1" hidden="1" x14ac:dyDescent="0.45">
      <c r="D5193" s="464"/>
      <c r="E5193" s="464"/>
      <c r="F5193" s="465"/>
    </row>
    <row r="5194" spans="4:6" s="463" customFormat="1" hidden="1" x14ac:dyDescent="0.45">
      <c r="D5194" s="464"/>
      <c r="E5194" s="464"/>
      <c r="F5194" s="465"/>
    </row>
    <row r="5195" spans="4:6" s="463" customFormat="1" hidden="1" x14ac:dyDescent="0.45">
      <c r="D5195" s="464"/>
      <c r="E5195" s="464"/>
      <c r="F5195" s="465"/>
    </row>
    <row r="5196" spans="4:6" s="463" customFormat="1" hidden="1" x14ac:dyDescent="0.45">
      <c r="D5196" s="464"/>
      <c r="E5196" s="464"/>
      <c r="F5196" s="465"/>
    </row>
    <row r="5197" spans="4:6" s="463" customFormat="1" hidden="1" x14ac:dyDescent="0.45">
      <c r="D5197" s="464"/>
      <c r="E5197" s="464"/>
      <c r="F5197" s="465"/>
    </row>
    <row r="5198" spans="4:6" s="463" customFormat="1" hidden="1" x14ac:dyDescent="0.45">
      <c r="D5198" s="464"/>
      <c r="E5198" s="464"/>
      <c r="F5198" s="465"/>
    </row>
    <row r="5199" spans="4:6" s="463" customFormat="1" hidden="1" x14ac:dyDescent="0.45">
      <c r="D5199" s="464"/>
      <c r="E5199" s="464"/>
      <c r="F5199" s="465"/>
    </row>
    <row r="5200" spans="4:6" s="463" customFormat="1" hidden="1" x14ac:dyDescent="0.45">
      <c r="D5200" s="464"/>
      <c r="E5200" s="464"/>
      <c r="F5200" s="465"/>
    </row>
    <row r="5201" spans="4:6" s="463" customFormat="1" hidden="1" x14ac:dyDescent="0.45">
      <c r="D5201" s="464"/>
      <c r="E5201" s="464"/>
      <c r="F5201" s="465"/>
    </row>
    <row r="5202" spans="4:6" s="463" customFormat="1" hidden="1" x14ac:dyDescent="0.45">
      <c r="D5202" s="464"/>
      <c r="E5202" s="464"/>
      <c r="F5202" s="465"/>
    </row>
    <row r="5203" spans="4:6" s="463" customFormat="1" hidden="1" x14ac:dyDescent="0.45">
      <c r="D5203" s="464"/>
      <c r="E5203" s="464"/>
      <c r="F5203" s="465"/>
    </row>
    <row r="5204" spans="4:6" s="463" customFormat="1" hidden="1" x14ac:dyDescent="0.45">
      <c r="D5204" s="464"/>
      <c r="E5204" s="464"/>
      <c r="F5204" s="465"/>
    </row>
    <row r="5205" spans="4:6" s="463" customFormat="1" hidden="1" x14ac:dyDescent="0.45">
      <c r="D5205" s="464"/>
      <c r="E5205" s="464"/>
      <c r="F5205" s="465"/>
    </row>
    <row r="5206" spans="4:6" s="463" customFormat="1" hidden="1" x14ac:dyDescent="0.45">
      <c r="D5206" s="464"/>
      <c r="E5206" s="464"/>
      <c r="F5206" s="465"/>
    </row>
    <row r="5207" spans="4:6" s="463" customFormat="1" hidden="1" x14ac:dyDescent="0.45">
      <c r="D5207" s="464"/>
      <c r="E5207" s="464"/>
      <c r="F5207" s="465"/>
    </row>
    <row r="5208" spans="4:6" s="463" customFormat="1" hidden="1" x14ac:dyDescent="0.45">
      <c r="D5208" s="464"/>
      <c r="E5208" s="464"/>
      <c r="F5208" s="465"/>
    </row>
    <row r="5209" spans="4:6" s="463" customFormat="1" hidden="1" x14ac:dyDescent="0.45">
      <c r="D5209" s="464"/>
      <c r="E5209" s="464"/>
      <c r="F5209" s="465"/>
    </row>
    <row r="5210" spans="4:6" s="463" customFormat="1" hidden="1" x14ac:dyDescent="0.45">
      <c r="D5210" s="464"/>
      <c r="E5210" s="464"/>
      <c r="F5210" s="465"/>
    </row>
    <row r="5211" spans="4:6" s="463" customFormat="1" hidden="1" x14ac:dyDescent="0.45">
      <c r="D5211" s="464"/>
      <c r="E5211" s="464"/>
      <c r="F5211" s="465"/>
    </row>
    <row r="5212" spans="4:6" s="463" customFormat="1" hidden="1" x14ac:dyDescent="0.45">
      <c r="D5212" s="464"/>
      <c r="E5212" s="464"/>
      <c r="F5212" s="465"/>
    </row>
    <row r="5213" spans="4:6" s="463" customFormat="1" hidden="1" x14ac:dyDescent="0.45">
      <c r="D5213" s="464"/>
      <c r="E5213" s="464"/>
      <c r="F5213" s="465"/>
    </row>
    <row r="5214" spans="4:6" s="463" customFormat="1" hidden="1" x14ac:dyDescent="0.45">
      <c r="D5214" s="464"/>
      <c r="E5214" s="464"/>
      <c r="F5214" s="465"/>
    </row>
    <row r="5215" spans="4:6" s="463" customFormat="1" hidden="1" x14ac:dyDescent="0.45">
      <c r="D5215" s="464"/>
      <c r="E5215" s="464"/>
      <c r="F5215" s="465"/>
    </row>
    <row r="5216" spans="4:6" s="463" customFormat="1" hidden="1" x14ac:dyDescent="0.45">
      <c r="D5216" s="464"/>
      <c r="E5216" s="464"/>
      <c r="F5216" s="465"/>
    </row>
    <row r="5217" spans="4:6" s="463" customFormat="1" hidden="1" x14ac:dyDescent="0.45">
      <c r="D5217" s="464"/>
      <c r="E5217" s="464"/>
      <c r="F5217" s="465"/>
    </row>
    <row r="5218" spans="4:6" s="463" customFormat="1" hidden="1" x14ac:dyDescent="0.45">
      <c r="D5218" s="464"/>
      <c r="E5218" s="464"/>
      <c r="F5218" s="465"/>
    </row>
    <row r="5219" spans="4:6" s="463" customFormat="1" hidden="1" x14ac:dyDescent="0.45">
      <c r="D5219" s="464"/>
      <c r="E5219" s="464"/>
      <c r="F5219" s="465"/>
    </row>
    <row r="5220" spans="4:6" s="463" customFormat="1" hidden="1" x14ac:dyDescent="0.45">
      <c r="D5220" s="464"/>
      <c r="E5220" s="464"/>
      <c r="F5220" s="465"/>
    </row>
    <row r="5221" spans="4:6" s="463" customFormat="1" hidden="1" x14ac:dyDescent="0.45">
      <c r="D5221" s="464"/>
      <c r="E5221" s="464"/>
      <c r="F5221" s="465"/>
    </row>
    <row r="5222" spans="4:6" s="463" customFormat="1" hidden="1" x14ac:dyDescent="0.45">
      <c r="D5222" s="464"/>
      <c r="E5222" s="464"/>
      <c r="F5222" s="465"/>
    </row>
    <row r="5223" spans="4:6" s="463" customFormat="1" hidden="1" x14ac:dyDescent="0.45">
      <c r="D5223" s="464"/>
      <c r="E5223" s="464"/>
      <c r="F5223" s="465"/>
    </row>
    <row r="5224" spans="4:6" s="463" customFormat="1" hidden="1" x14ac:dyDescent="0.45">
      <c r="D5224" s="464"/>
      <c r="E5224" s="464"/>
      <c r="F5224" s="465"/>
    </row>
    <row r="5225" spans="4:6" s="463" customFormat="1" hidden="1" x14ac:dyDescent="0.45">
      <c r="D5225" s="464"/>
      <c r="E5225" s="464"/>
      <c r="F5225" s="465"/>
    </row>
    <row r="5226" spans="4:6" s="463" customFormat="1" hidden="1" x14ac:dyDescent="0.45">
      <c r="D5226" s="464"/>
      <c r="E5226" s="464"/>
      <c r="F5226" s="465"/>
    </row>
    <row r="5227" spans="4:6" s="463" customFormat="1" hidden="1" x14ac:dyDescent="0.45">
      <c r="D5227" s="464"/>
      <c r="E5227" s="464"/>
      <c r="F5227" s="465"/>
    </row>
    <row r="5228" spans="4:6" s="463" customFormat="1" hidden="1" x14ac:dyDescent="0.45">
      <c r="D5228" s="464"/>
      <c r="E5228" s="464"/>
      <c r="F5228" s="465"/>
    </row>
    <row r="5229" spans="4:6" s="463" customFormat="1" hidden="1" x14ac:dyDescent="0.45">
      <c r="D5229" s="464"/>
      <c r="E5229" s="464"/>
      <c r="F5229" s="465"/>
    </row>
    <row r="5230" spans="4:6" s="463" customFormat="1" hidden="1" x14ac:dyDescent="0.45">
      <c r="D5230" s="464"/>
      <c r="E5230" s="464"/>
      <c r="F5230" s="465"/>
    </row>
    <row r="5231" spans="4:6" s="463" customFormat="1" hidden="1" x14ac:dyDescent="0.45">
      <c r="D5231" s="464"/>
      <c r="E5231" s="464"/>
      <c r="F5231" s="465"/>
    </row>
    <row r="5232" spans="4:6" s="463" customFormat="1" hidden="1" x14ac:dyDescent="0.45">
      <c r="D5232" s="464"/>
      <c r="E5232" s="464"/>
      <c r="F5232" s="465"/>
    </row>
    <row r="5233" spans="4:6" s="463" customFormat="1" hidden="1" x14ac:dyDescent="0.45">
      <c r="D5233" s="464"/>
      <c r="E5233" s="464"/>
      <c r="F5233" s="465"/>
    </row>
    <row r="5234" spans="4:6" s="463" customFormat="1" hidden="1" x14ac:dyDescent="0.45">
      <c r="D5234" s="464"/>
      <c r="E5234" s="464"/>
      <c r="F5234" s="465"/>
    </row>
    <row r="5235" spans="4:6" s="463" customFormat="1" hidden="1" x14ac:dyDescent="0.45">
      <c r="D5235" s="464"/>
      <c r="E5235" s="464"/>
      <c r="F5235" s="465"/>
    </row>
    <row r="5236" spans="4:6" s="463" customFormat="1" hidden="1" x14ac:dyDescent="0.45">
      <c r="D5236" s="464"/>
      <c r="E5236" s="464"/>
      <c r="F5236" s="465"/>
    </row>
    <row r="5237" spans="4:6" s="463" customFormat="1" hidden="1" x14ac:dyDescent="0.45">
      <c r="D5237" s="464"/>
      <c r="E5237" s="464"/>
      <c r="F5237" s="465"/>
    </row>
    <row r="5238" spans="4:6" s="463" customFormat="1" hidden="1" x14ac:dyDescent="0.45">
      <c r="D5238" s="464"/>
      <c r="E5238" s="464"/>
      <c r="F5238" s="465"/>
    </row>
    <row r="5239" spans="4:6" s="463" customFormat="1" hidden="1" x14ac:dyDescent="0.45">
      <c r="D5239" s="464"/>
      <c r="E5239" s="464"/>
      <c r="F5239" s="465"/>
    </row>
    <row r="5240" spans="4:6" s="463" customFormat="1" hidden="1" x14ac:dyDescent="0.45">
      <c r="D5240" s="464"/>
      <c r="E5240" s="464"/>
      <c r="F5240" s="465"/>
    </row>
    <row r="5241" spans="4:6" s="463" customFormat="1" hidden="1" x14ac:dyDescent="0.45">
      <c r="D5241" s="464"/>
      <c r="E5241" s="464"/>
      <c r="F5241" s="465"/>
    </row>
    <row r="5242" spans="4:6" s="463" customFormat="1" hidden="1" x14ac:dyDescent="0.45">
      <c r="D5242" s="464"/>
      <c r="E5242" s="464"/>
      <c r="F5242" s="465"/>
    </row>
    <row r="5243" spans="4:6" s="463" customFormat="1" hidden="1" x14ac:dyDescent="0.45">
      <c r="D5243" s="464"/>
      <c r="E5243" s="464"/>
      <c r="F5243" s="465"/>
    </row>
    <row r="5244" spans="4:6" s="463" customFormat="1" hidden="1" x14ac:dyDescent="0.45">
      <c r="D5244" s="464"/>
      <c r="E5244" s="464"/>
      <c r="F5244" s="465"/>
    </row>
    <row r="5245" spans="4:6" s="463" customFormat="1" hidden="1" x14ac:dyDescent="0.45">
      <c r="D5245" s="464"/>
      <c r="E5245" s="464"/>
      <c r="F5245" s="465"/>
    </row>
    <row r="5246" spans="4:6" s="463" customFormat="1" hidden="1" x14ac:dyDescent="0.45">
      <c r="D5246" s="464"/>
      <c r="E5246" s="464"/>
      <c r="F5246" s="465"/>
    </row>
    <row r="5247" spans="4:6" s="463" customFormat="1" hidden="1" x14ac:dyDescent="0.45">
      <c r="D5247" s="464"/>
      <c r="E5247" s="464"/>
      <c r="F5247" s="465"/>
    </row>
    <row r="5248" spans="4:6" s="463" customFormat="1" hidden="1" x14ac:dyDescent="0.45">
      <c r="D5248" s="464"/>
      <c r="E5248" s="464"/>
      <c r="F5248" s="465"/>
    </row>
    <row r="5249" spans="4:6" s="463" customFormat="1" hidden="1" x14ac:dyDescent="0.45">
      <c r="D5249" s="464"/>
      <c r="E5249" s="464"/>
      <c r="F5249" s="465"/>
    </row>
    <row r="5250" spans="4:6" s="463" customFormat="1" hidden="1" x14ac:dyDescent="0.45">
      <c r="D5250" s="464"/>
      <c r="E5250" s="464"/>
      <c r="F5250" s="465"/>
    </row>
    <row r="5251" spans="4:6" s="463" customFormat="1" hidden="1" x14ac:dyDescent="0.45">
      <c r="D5251" s="464"/>
      <c r="E5251" s="464"/>
      <c r="F5251" s="465"/>
    </row>
    <row r="5252" spans="4:6" s="463" customFormat="1" hidden="1" x14ac:dyDescent="0.45">
      <c r="D5252" s="464"/>
      <c r="E5252" s="464"/>
      <c r="F5252" s="465"/>
    </row>
    <row r="5253" spans="4:6" s="463" customFormat="1" hidden="1" x14ac:dyDescent="0.45">
      <c r="D5253" s="464"/>
      <c r="E5253" s="464"/>
      <c r="F5253" s="465"/>
    </row>
    <row r="5254" spans="4:6" s="463" customFormat="1" hidden="1" x14ac:dyDescent="0.45">
      <c r="D5254" s="464"/>
      <c r="E5254" s="464"/>
      <c r="F5254" s="465"/>
    </row>
    <row r="5255" spans="4:6" s="463" customFormat="1" hidden="1" x14ac:dyDescent="0.45">
      <c r="D5255" s="464"/>
      <c r="E5255" s="464"/>
      <c r="F5255" s="465"/>
    </row>
    <row r="5256" spans="4:6" s="463" customFormat="1" hidden="1" x14ac:dyDescent="0.45">
      <c r="D5256" s="464"/>
      <c r="E5256" s="464"/>
      <c r="F5256" s="465"/>
    </row>
    <row r="5257" spans="4:6" s="463" customFormat="1" hidden="1" x14ac:dyDescent="0.45">
      <c r="D5257" s="464"/>
      <c r="E5257" s="464"/>
      <c r="F5257" s="465"/>
    </row>
    <row r="5258" spans="4:6" s="463" customFormat="1" hidden="1" x14ac:dyDescent="0.45">
      <c r="D5258" s="464"/>
      <c r="E5258" s="464"/>
      <c r="F5258" s="465"/>
    </row>
    <row r="5259" spans="4:6" s="463" customFormat="1" hidden="1" x14ac:dyDescent="0.45">
      <c r="D5259" s="464"/>
      <c r="E5259" s="464"/>
      <c r="F5259" s="465"/>
    </row>
    <row r="5260" spans="4:6" s="463" customFormat="1" hidden="1" x14ac:dyDescent="0.45">
      <c r="D5260" s="464"/>
      <c r="E5260" s="464"/>
      <c r="F5260" s="465"/>
    </row>
    <row r="5261" spans="4:6" s="463" customFormat="1" hidden="1" x14ac:dyDescent="0.45">
      <c r="D5261" s="464"/>
      <c r="E5261" s="464"/>
      <c r="F5261" s="465"/>
    </row>
    <row r="5262" spans="4:6" s="463" customFormat="1" hidden="1" x14ac:dyDescent="0.45">
      <c r="D5262" s="464"/>
      <c r="E5262" s="464"/>
      <c r="F5262" s="465"/>
    </row>
    <row r="5263" spans="4:6" s="463" customFormat="1" hidden="1" x14ac:dyDescent="0.45">
      <c r="D5263" s="464"/>
      <c r="E5263" s="464"/>
      <c r="F5263" s="465"/>
    </row>
    <row r="5264" spans="4:6" s="463" customFormat="1" hidden="1" x14ac:dyDescent="0.45">
      <c r="D5264" s="464"/>
      <c r="E5264" s="464"/>
      <c r="F5264" s="465"/>
    </row>
    <row r="5265" spans="4:6" s="463" customFormat="1" hidden="1" x14ac:dyDescent="0.45">
      <c r="D5265" s="464"/>
      <c r="E5265" s="464"/>
      <c r="F5265" s="465"/>
    </row>
    <row r="5266" spans="4:6" s="463" customFormat="1" hidden="1" x14ac:dyDescent="0.45">
      <c r="D5266" s="464"/>
      <c r="E5266" s="464"/>
      <c r="F5266" s="465"/>
    </row>
    <row r="5267" spans="4:6" s="463" customFormat="1" hidden="1" x14ac:dyDescent="0.45">
      <c r="D5267" s="464"/>
      <c r="E5267" s="464"/>
      <c r="F5267" s="465"/>
    </row>
    <row r="5268" spans="4:6" s="463" customFormat="1" hidden="1" x14ac:dyDescent="0.45">
      <c r="D5268" s="464"/>
      <c r="E5268" s="464"/>
      <c r="F5268" s="465"/>
    </row>
    <row r="5269" spans="4:6" s="463" customFormat="1" hidden="1" x14ac:dyDescent="0.45">
      <c r="D5269" s="464"/>
      <c r="E5269" s="464"/>
      <c r="F5269" s="465"/>
    </row>
    <row r="5270" spans="4:6" s="463" customFormat="1" hidden="1" x14ac:dyDescent="0.45">
      <c r="D5270" s="464"/>
      <c r="E5270" s="464"/>
      <c r="F5270" s="465"/>
    </row>
    <row r="5271" spans="4:6" s="463" customFormat="1" hidden="1" x14ac:dyDescent="0.45">
      <c r="D5271" s="464"/>
      <c r="E5271" s="464"/>
      <c r="F5271" s="465"/>
    </row>
    <row r="5272" spans="4:6" s="463" customFormat="1" hidden="1" x14ac:dyDescent="0.45">
      <c r="D5272" s="464"/>
      <c r="E5272" s="464"/>
      <c r="F5272" s="465"/>
    </row>
    <row r="5273" spans="4:6" s="463" customFormat="1" hidden="1" x14ac:dyDescent="0.45">
      <c r="D5273" s="464"/>
      <c r="E5273" s="464"/>
      <c r="F5273" s="465"/>
    </row>
    <row r="5274" spans="4:6" s="463" customFormat="1" hidden="1" x14ac:dyDescent="0.45">
      <c r="D5274" s="464"/>
      <c r="E5274" s="464"/>
      <c r="F5274" s="465"/>
    </row>
    <row r="5275" spans="4:6" s="463" customFormat="1" hidden="1" x14ac:dyDescent="0.45">
      <c r="D5275" s="464"/>
      <c r="E5275" s="464"/>
      <c r="F5275" s="465"/>
    </row>
    <row r="5276" spans="4:6" s="463" customFormat="1" hidden="1" x14ac:dyDescent="0.45">
      <c r="D5276" s="464"/>
      <c r="E5276" s="464"/>
      <c r="F5276" s="465"/>
    </row>
    <row r="5277" spans="4:6" s="463" customFormat="1" hidden="1" x14ac:dyDescent="0.45">
      <c r="D5277" s="464"/>
      <c r="E5277" s="464"/>
      <c r="F5277" s="465"/>
    </row>
    <row r="5278" spans="4:6" s="463" customFormat="1" hidden="1" x14ac:dyDescent="0.45">
      <c r="D5278" s="464"/>
      <c r="E5278" s="464"/>
      <c r="F5278" s="465"/>
    </row>
    <row r="5279" spans="4:6" s="463" customFormat="1" hidden="1" x14ac:dyDescent="0.45">
      <c r="D5279" s="464"/>
      <c r="E5279" s="464"/>
      <c r="F5279" s="465"/>
    </row>
    <row r="5280" spans="4:6" s="463" customFormat="1" hidden="1" x14ac:dyDescent="0.45">
      <c r="D5280" s="464"/>
      <c r="E5280" s="464"/>
      <c r="F5280" s="465"/>
    </row>
    <row r="5281" spans="4:6" s="463" customFormat="1" hidden="1" x14ac:dyDescent="0.45">
      <c r="D5281" s="464"/>
      <c r="E5281" s="464"/>
      <c r="F5281" s="465"/>
    </row>
    <row r="5282" spans="4:6" s="463" customFormat="1" hidden="1" x14ac:dyDescent="0.45">
      <c r="D5282" s="464"/>
      <c r="E5282" s="464"/>
      <c r="F5282" s="465"/>
    </row>
    <row r="5283" spans="4:6" s="463" customFormat="1" hidden="1" x14ac:dyDescent="0.45">
      <c r="D5283" s="464"/>
      <c r="E5283" s="464"/>
      <c r="F5283" s="465"/>
    </row>
    <row r="5284" spans="4:6" s="463" customFormat="1" hidden="1" x14ac:dyDescent="0.45">
      <c r="D5284" s="464"/>
      <c r="E5284" s="464"/>
      <c r="F5284" s="465"/>
    </row>
    <row r="5285" spans="4:6" s="463" customFormat="1" hidden="1" x14ac:dyDescent="0.45">
      <c r="D5285" s="464"/>
      <c r="E5285" s="464"/>
      <c r="F5285" s="465"/>
    </row>
    <row r="5286" spans="4:6" s="463" customFormat="1" hidden="1" x14ac:dyDescent="0.45">
      <c r="D5286" s="464"/>
      <c r="E5286" s="464"/>
      <c r="F5286" s="465"/>
    </row>
    <row r="5287" spans="4:6" s="463" customFormat="1" hidden="1" x14ac:dyDescent="0.45">
      <c r="D5287" s="464"/>
      <c r="E5287" s="464"/>
      <c r="F5287" s="465"/>
    </row>
    <row r="5288" spans="4:6" s="463" customFormat="1" hidden="1" x14ac:dyDescent="0.45">
      <c r="D5288" s="464"/>
      <c r="E5288" s="464"/>
      <c r="F5288" s="465"/>
    </row>
    <row r="5289" spans="4:6" s="463" customFormat="1" hidden="1" x14ac:dyDescent="0.45">
      <c r="D5289" s="464"/>
      <c r="E5289" s="464"/>
      <c r="F5289" s="465"/>
    </row>
    <row r="5290" spans="4:6" s="463" customFormat="1" hidden="1" x14ac:dyDescent="0.45">
      <c r="D5290" s="464"/>
      <c r="E5290" s="464"/>
      <c r="F5290" s="465"/>
    </row>
    <row r="5291" spans="4:6" s="463" customFormat="1" hidden="1" x14ac:dyDescent="0.45">
      <c r="D5291" s="464"/>
      <c r="E5291" s="464"/>
      <c r="F5291" s="465"/>
    </row>
    <row r="5292" spans="4:6" s="463" customFormat="1" hidden="1" x14ac:dyDescent="0.45">
      <c r="D5292" s="464"/>
      <c r="E5292" s="464"/>
      <c r="F5292" s="465"/>
    </row>
    <row r="5293" spans="4:6" s="463" customFormat="1" hidden="1" x14ac:dyDescent="0.45">
      <c r="D5293" s="464"/>
      <c r="E5293" s="464"/>
      <c r="F5293" s="465"/>
    </row>
    <row r="5294" spans="4:6" s="463" customFormat="1" hidden="1" x14ac:dyDescent="0.45">
      <c r="D5294" s="464"/>
      <c r="E5294" s="464"/>
      <c r="F5294" s="465"/>
    </row>
    <row r="5295" spans="4:6" s="463" customFormat="1" hidden="1" x14ac:dyDescent="0.45">
      <c r="D5295" s="464"/>
      <c r="E5295" s="464"/>
      <c r="F5295" s="465"/>
    </row>
    <row r="5296" spans="4:6" s="463" customFormat="1" hidden="1" x14ac:dyDescent="0.45">
      <c r="D5296" s="464"/>
      <c r="E5296" s="464"/>
      <c r="F5296" s="465"/>
    </row>
    <row r="5297" spans="4:6" s="463" customFormat="1" hidden="1" x14ac:dyDescent="0.45">
      <c r="D5297" s="464"/>
      <c r="E5297" s="464"/>
      <c r="F5297" s="465"/>
    </row>
    <row r="5298" spans="4:6" s="463" customFormat="1" hidden="1" x14ac:dyDescent="0.45">
      <c r="D5298" s="464"/>
      <c r="E5298" s="464"/>
      <c r="F5298" s="465"/>
    </row>
    <row r="5299" spans="4:6" s="463" customFormat="1" hidden="1" x14ac:dyDescent="0.45">
      <c r="D5299" s="464"/>
      <c r="E5299" s="464"/>
      <c r="F5299" s="465"/>
    </row>
    <row r="5300" spans="4:6" s="463" customFormat="1" hidden="1" x14ac:dyDescent="0.45">
      <c r="D5300" s="464"/>
      <c r="E5300" s="464"/>
      <c r="F5300" s="465"/>
    </row>
    <row r="5301" spans="4:6" s="463" customFormat="1" hidden="1" x14ac:dyDescent="0.45">
      <c r="D5301" s="464"/>
      <c r="E5301" s="464"/>
      <c r="F5301" s="465"/>
    </row>
    <row r="5302" spans="4:6" s="463" customFormat="1" hidden="1" x14ac:dyDescent="0.45">
      <c r="D5302" s="464"/>
      <c r="E5302" s="464"/>
      <c r="F5302" s="465"/>
    </row>
    <row r="5303" spans="4:6" s="463" customFormat="1" hidden="1" x14ac:dyDescent="0.45">
      <c r="D5303" s="464"/>
      <c r="E5303" s="464"/>
      <c r="F5303" s="465"/>
    </row>
    <row r="5304" spans="4:6" s="463" customFormat="1" hidden="1" x14ac:dyDescent="0.45">
      <c r="D5304" s="464"/>
      <c r="E5304" s="464"/>
      <c r="F5304" s="465"/>
    </row>
    <row r="5305" spans="4:6" s="463" customFormat="1" hidden="1" x14ac:dyDescent="0.45">
      <c r="D5305" s="464"/>
      <c r="E5305" s="464"/>
      <c r="F5305" s="465"/>
    </row>
    <row r="5306" spans="4:6" s="463" customFormat="1" hidden="1" x14ac:dyDescent="0.45">
      <c r="D5306" s="464"/>
      <c r="E5306" s="464"/>
      <c r="F5306" s="465"/>
    </row>
    <row r="5307" spans="4:6" s="463" customFormat="1" hidden="1" x14ac:dyDescent="0.45">
      <c r="D5307" s="464"/>
      <c r="E5307" s="464"/>
      <c r="F5307" s="465"/>
    </row>
    <row r="5308" spans="4:6" s="463" customFormat="1" hidden="1" x14ac:dyDescent="0.45">
      <c r="D5308" s="464"/>
      <c r="E5308" s="464"/>
      <c r="F5308" s="465"/>
    </row>
    <row r="5309" spans="4:6" s="463" customFormat="1" hidden="1" x14ac:dyDescent="0.45">
      <c r="D5309" s="464"/>
      <c r="E5309" s="464"/>
      <c r="F5309" s="465"/>
    </row>
    <row r="5310" spans="4:6" s="463" customFormat="1" hidden="1" x14ac:dyDescent="0.45">
      <c r="D5310" s="464"/>
      <c r="E5310" s="464"/>
      <c r="F5310" s="465"/>
    </row>
    <row r="5311" spans="4:6" s="463" customFormat="1" hidden="1" x14ac:dyDescent="0.45">
      <c r="D5311" s="464"/>
      <c r="E5311" s="464"/>
      <c r="F5311" s="465"/>
    </row>
    <row r="5312" spans="4:6" s="463" customFormat="1" hidden="1" x14ac:dyDescent="0.45">
      <c r="D5312" s="464"/>
      <c r="E5312" s="464"/>
      <c r="F5312" s="465"/>
    </row>
    <row r="5313" spans="4:6" s="463" customFormat="1" hidden="1" x14ac:dyDescent="0.45">
      <c r="D5313" s="464"/>
      <c r="E5313" s="464"/>
      <c r="F5313" s="465"/>
    </row>
    <row r="5314" spans="4:6" s="463" customFormat="1" hidden="1" x14ac:dyDescent="0.45">
      <c r="D5314" s="464"/>
      <c r="E5314" s="464"/>
      <c r="F5314" s="465"/>
    </row>
    <row r="5315" spans="4:6" s="463" customFormat="1" hidden="1" x14ac:dyDescent="0.45">
      <c r="D5315" s="464"/>
      <c r="E5315" s="464"/>
      <c r="F5315" s="465"/>
    </row>
    <row r="5316" spans="4:6" s="463" customFormat="1" hidden="1" x14ac:dyDescent="0.45">
      <c r="D5316" s="464"/>
      <c r="E5316" s="464"/>
      <c r="F5316" s="465"/>
    </row>
    <row r="5317" spans="4:6" s="463" customFormat="1" hidden="1" x14ac:dyDescent="0.45">
      <c r="D5317" s="464"/>
      <c r="E5317" s="464"/>
      <c r="F5317" s="465"/>
    </row>
    <row r="5318" spans="4:6" s="463" customFormat="1" hidden="1" x14ac:dyDescent="0.45">
      <c r="D5318" s="464"/>
      <c r="E5318" s="464"/>
      <c r="F5318" s="465"/>
    </row>
    <row r="5319" spans="4:6" s="463" customFormat="1" hidden="1" x14ac:dyDescent="0.45">
      <c r="D5319" s="464"/>
      <c r="E5319" s="464"/>
      <c r="F5319" s="465"/>
    </row>
    <row r="5320" spans="4:6" s="463" customFormat="1" hidden="1" x14ac:dyDescent="0.45">
      <c r="D5320" s="464"/>
      <c r="E5320" s="464"/>
      <c r="F5320" s="465"/>
    </row>
    <row r="5321" spans="4:6" s="463" customFormat="1" hidden="1" x14ac:dyDescent="0.45">
      <c r="D5321" s="464"/>
      <c r="E5321" s="464"/>
      <c r="F5321" s="465"/>
    </row>
    <row r="5322" spans="4:6" s="463" customFormat="1" hidden="1" x14ac:dyDescent="0.45">
      <c r="D5322" s="464"/>
      <c r="E5322" s="464"/>
      <c r="F5322" s="465"/>
    </row>
    <row r="5323" spans="4:6" s="463" customFormat="1" hidden="1" x14ac:dyDescent="0.45">
      <c r="D5323" s="464"/>
      <c r="E5323" s="464"/>
      <c r="F5323" s="465"/>
    </row>
    <row r="5324" spans="4:6" s="463" customFormat="1" hidden="1" x14ac:dyDescent="0.45">
      <c r="D5324" s="464"/>
      <c r="E5324" s="464"/>
      <c r="F5324" s="465"/>
    </row>
    <row r="5325" spans="4:6" s="463" customFormat="1" hidden="1" x14ac:dyDescent="0.45">
      <c r="D5325" s="464"/>
      <c r="E5325" s="464"/>
      <c r="F5325" s="465"/>
    </row>
    <row r="5326" spans="4:6" s="463" customFormat="1" hidden="1" x14ac:dyDescent="0.45">
      <c r="D5326" s="464"/>
      <c r="E5326" s="464"/>
      <c r="F5326" s="465"/>
    </row>
    <row r="5327" spans="4:6" s="463" customFormat="1" hidden="1" x14ac:dyDescent="0.45">
      <c r="D5327" s="464"/>
      <c r="E5327" s="464"/>
      <c r="F5327" s="465"/>
    </row>
    <row r="5328" spans="4:6" s="463" customFormat="1" hidden="1" x14ac:dyDescent="0.45">
      <c r="D5328" s="464"/>
      <c r="E5328" s="464"/>
      <c r="F5328" s="465"/>
    </row>
    <row r="5329" spans="4:6" s="463" customFormat="1" hidden="1" x14ac:dyDescent="0.45">
      <c r="D5329" s="464"/>
      <c r="E5329" s="464"/>
      <c r="F5329" s="465"/>
    </row>
    <row r="5330" spans="4:6" s="463" customFormat="1" hidden="1" x14ac:dyDescent="0.45">
      <c r="D5330" s="464"/>
      <c r="E5330" s="464"/>
      <c r="F5330" s="465"/>
    </row>
    <row r="5331" spans="4:6" s="463" customFormat="1" hidden="1" x14ac:dyDescent="0.45">
      <c r="D5331" s="464"/>
      <c r="E5331" s="464"/>
      <c r="F5331" s="465"/>
    </row>
    <row r="5332" spans="4:6" s="463" customFormat="1" hidden="1" x14ac:dyDescent="0.45">
      <c r="D5332" s="464"/>
      <c r="E5332" s="464"/>
      <c r="F5332" s="465"/>
    </row>
    <row r="5333" spans="4:6" s="463" customFormat="1" hidden="1" x14ac:dyDescent="0.45">
      <c r="D5333" s="464"/>
      <c r="E5333" s="464"/>
      <c r="F5333" s="465"/>
    </row>
    <row r="5334" spans="4:6" s="463" customFormat="1" hidden="1" x14ac:dyDescent="0.45">
      <c r="D5334" s="464"/>
      <c r="E5334" s="464"/>
      <c r="F5334" s="465"/>
    </row>
    <row r="5335" spans="4:6" s="463" customFormat="1" hidden="1" x14ac:dyDescent="0.45">
      <c r="D5335" s="464"/>
      <c r="E5335" s="464"/>
      <c r="F5335" s="465"/>
    </row>
    <row r="5336" spans="4:6" s="463" customFormat="1" hidden="1" x14ac:dyDescent="0.45">
      <c r="D5336" s="464"/>
      <c r="E5336" s="464"/>
      <c r="F5336" s="465"/>
    </row>
    <row r="5337" spans="4:6" s="463" customFormat="1" hidden="1" x14ac:dyDescent="0.45">
      <c r="D5337" s="464"/>
      <c r="E5337" s="464"/>
      <c r="F5337" s="465"/>
    </row>
    <row r="5338" spans="4:6" s="463" customFormat="1" hidden="1" x14ac:dyDescent="0.45">
      <c r="D5338" s="464"/>
      <c r="E5338" s="464"/>
      <c r="F5338" s="465"/>
    </row>
    <row r="5339" spans="4:6" s="463" customFormat="1" hidden="1" x14ac:dyDescent="0.45">
      <c r="D5339" s="464"/>
      <c r="E5339" s="464"/>
      <c r="F5339" s="465"/>
    </row>
    <row r="5340" spans="4:6" s="463" customFormat="1" hidden="1" x14ac:dyDescent="0.45">
      <c r="D5340" s="464"/>
      <c r="E5340" s="464"/>
      <c r="F5340" s="465"/>
    </row>
    <row r="5341" spans="4:6" s="463" customFormat="1" hidden="1" x14ac:dyDescent="0.45">
      <c r="D5341" s="464"/>
      <c r="E5341" s="464"/>
      <c r="F5341" s="465"/>
    </row>
    <row r="5342" spans="4:6" s="463" customFormat="1" hidden="1" x14ac:dyDescent="0.45">
      <c r="D5342" s="464"/>
      <c r="E5342" s="464"/>
      <c r="F5342" s="465"/>
    </row>
    <row r="5343" spans="4:6" s="463" customFormat="1" hidden="1" x14ac:dyDescent="0.45">
      <c r="D5343" s="464"/>
      <c r="E5343" s="464"/>
      <c r="F5343" s="465"/>
    </row>
    <row r="5344" spans="4:6" s="463" customFormat="1" hidden="1" x14ac:dyDescent="0.45">
      <c r="D5344" s="464"/>
      <c r="E5344" s="464"/>
      <c r="F5344" s="465"/>
    </row>
    <row r="5345" spans="4:6" s="463" customFormat="1" hidden="1" x14ac:dyDescent="0.45">
      <c r="D5345" s="464"/>
      <c r="E5345" s="464"/>
      <c r="F5345" s="465"/>
    </row>
    <row r="5346" spans="4:6" s="463" customFormat="1" hidden="1" x14ac:dyDescent="0.45">
      <c r="D5346" s="464"/>
      <c r="E5346" s="464"/>
      <c r="F5346" s="465"/>
    </row>
    <row r="5347" spans="4:6" s="463" customFormat="1" hidden="1" x14ac:dyDescent="0.45">
      <c r="D5347" s="464"/>
      <c r="E5347" s="464"/>
      <c r="F5347" s="465"/>
    </row>
    <row r="5348" spans="4:6" s="463" customFormat="1" hidden="1" x14ac:dyDescent="0.45">
      <c r="D5348" s="464"/>
      <c r="E5348" s="464"/>
      <c r="F5348" s="465"/>
    </row>
    <row r="5349" spans="4:6" s="463" customFormat="1" hidden="1" x14ac:dyDescent="0.45">
      <c r="D5349" s="464"/>
      <c r="E5349" s="464"/>
      <c r="F5349" s="465"/>
    </row>
    <row r="5350" spans="4:6" s="463" customFormat="1" hidden="1" x14ac:dyDescent="0.45">
      <c r="D5350" s="464"/>
      <c r="E5350" s="464"/>
      <c r="F5350" s="465"/>
    </row>
    <row r="5351" spans="4:6" s="463" customFormat="1" hidden="1" x14ac:dyDescent="0.45">
      <c r="D5351" s="464"/>
      <c r="E5351" s="464"/>
      <c r="F5351" s="465"/>
    </row>
    <row r="5352" spans="4:6" s="463" customFormat="1" hidden="1" x14ac:dyDescent="0.45">
      <c r="D5352" s="464"/>
      <c r="E5352" s="464"/>
      <c r="F5352" s="465"/>
    </row>
    <row r="5353" spans="4:6" s="463" customFormat="1" hidden="1" x14ac:dyDescent="0.45">
      <c r="D5353" s="464"/>
      <c r="E5353" s="464"/>
      <c r="F5353" s="465"/>
    </row>
    <row r="5354" spans="4:6" s="463" customFormat="1" hidden="1" x14ac:dyDescent="0.45">
      <c r="D5354" s="464"/>
      <c r="E5354" s="464"/>
      <c r="F5354" s="465"/>
    </row>
    <row r="5355" spans="4:6" s="463" customFormat="1" hidden="1" x14ac:dyDescent="0.45">
      <c r="D5355" s="464"/>
      <c r="E5355" s="464"/>
      <c r="F5355" s="465"/>
    </row>
    <row r="5356" spans="4:6" s="463" customFormat="1" hidden="1" x14ac:dyDescent="0.45">
      <c r="D5356" s="464"/>
      <c r="E5356" s="464"/>
      <c r="F5356" s="465"/>
    </row>
    <row r="5357" spans="4:6" s="463" customFormat="1" hidden="1" x14ac:dyDescent="0.45">
      <c r="D5357" s="464"/>
      <c r="E5357" s="464"/>
      <c r="F5357" s="465"/>
    </row>
    <row r="5358" spans="4:6" s="463" customFormat="1" hidden="1" x14ac:dyDescent="0.45">
      <c r="D5358" s="464"/>
      <c r="E5358" s="464"/>
      <c r="F5358" s="465"/>
    </row>
    <row r="5359" spans="4:6" s="463" customFormat="1" hidden="1" x14ac:dyDescent="0.45">
      <c r="D5359" s="464"/>
      <c r="E5359" s="464"/>
      <c r="F5359" s="465"/>
    </row>
    <row r="5360" spans="4:6" s="463" customFormat="1" hidden="1" x14ac:dyDescent="0.45">
      <c r="D5360" s="464"/>
      <c r="E5360" s="464"/>
      <c r="F5360" s="465"/>
    </row>
    <row r="5361" spans="4:6" s="463" customFormat="1" hidden="1" x14ac:dyDescent="0.45">
      <c r="D5361" s="464"/>
      <c r="E5361" s="464"/>
      <c r="F5361" s="465"/>
    </row>
    <row r="5362" spans="4:6" s="463" customFormat="1" hidden="1" x14ac:dyDescent="0.45">
      <c r="D5362" s="464"/>
      <c r="E5362" s="464"/>
      <c r="F5362" s="465"/>
    </row>
    <row r="5363" spans="4:6" s="463" customFormat="1" hidden="1" x14ac:dyDescent="0.45">
      <c r="D5363" s="464"/>
      <c r="E5363" s="464"/>
      <c r="F5363" s="465"/>
    </row>
    <row r="5364" spans="4:6" s="463" customFormat="1" hidden="1" x14ac:dyDescent="0.45">
      <c r="D5364" s="464"/>
      <c r="E5364" s="464"/>
      <c r="F5364" s="465"/>
    </row>
    <row r="5365" spans="4:6" s="463" customFormat="1" hidden="1" x14ac:dyDescent="0.45">
      <c r="D5365" s="464"/>
      <c r="E5365" s="464"/>
      <c r="F5365" s="465"/>
    </row>
    <row r="5366" spans="4:6" s="463" customFormat="1" hidden="1" x14ac:dyDescent="0.45">
      <c r="D5366" s="464"/>
      <c r="E5366" s="464"/>
      <c r="F5366" s="465"/>
    </row>
    <row r="5367" spans="4:6" s="463" customFormat="1" hidden="1" x14ac:dyDescent="0.45">
      <c r="D5367" s="464"/>
      <c r="E5367" s="464"/>
      <c r="F5367" s="465"/>
    </row>
    <row r="5368" spans="4:6" s="463" customFormat="1" hidden="1" x14ac:dyDescent="0.45">
      <c r="D5368" s="464"/>
      <c r="E5368" s="464"/>
      <c r="F5368" s="465"/>
    </row>
    <row r="5369" spans="4:6" s="463" customFormat="1" hidden="1" x14ac:dyDescent="0.45">
      <c r="D5369" s="464"/>
      <c r="E5369" s="464"/>
      <c r="F5369" s="465"/>
    </row>
    <row r="5370" spans="4:6" s="463" customFormat="1" hidden="1" x14ac:dyDescent="0.45">
      <c r="D5370" s="464"/>
      <c r="E5370" s="464"/>
      <c r="F5370" s="465"/>
    </row>
    <row r="5371" spans="4:6" s="463" customFormat="1" hidden="1" x14ac:dyDescent="0.45">
      <c r="D5371" s="464"/>
      <c r="E5371" s="464"/>
      <c r="F5371" s="465"/>
    </row>
    <row r="5372" spans="4:6" s="463" customFormat="1" hidden="1" x14ac:dyDescent="0.45">
      <c r="D5372" s="464"/>
      <c r="E5372" s="464"/>
      <c r="F5372" s="465"/>
    </row>
    <row r="5373" spans="4:6" s="463" customFormat="1" hidden="1" x14ac:dyDescent="0.45">
      <c r="D5373" s="464"/>
      <c r="E5373" s="464"/>
      <c r="F5373" s="465"/>
    </row>
    <row r="5374" spans="4:6" s="463" customFormat="1" hidden="1" x14ac:dyDescent="0.45">
      <c r="D5374" s="464"/>
      <c r="E5374" s="464"/>
      <c r="F5374" s="465"/>
    </row>
    <row r="5375" spans="4:6" s="463" customFormat="1" hidden="1" x14ac:dyDescent="0.45">
      <c r="D5375" s="464"/>
      <c r="E5375" s="464"/>
      <c r="F5375" s="465"/>
    </row>
    <row r="5376" spans="4:6" s="463" customFormat="1" hidden="1" x14ac:dyDescent="0.45">
      <c r="D5376" s="464"/>
      <c r="E5376" s="464"/>
      <c r="F5376" s="465"/>
    </row>
    <row r="5377" spans="4:6" s="463" customFormat="1" hidden="1" x14ac:dyDescent="0.45">
      <c r="D5377" s="464"/>
      <c r="E5377" s="464"/>
      <c r="F5377" s="465"/>
    </row>
    <row r="5378" spans="4:6" s="463" customFormat="1" hidden="1" x14ac:dyDescent="0.45">
      <c r="D5378" s="464"/>
      <c r="E5378" s="464"/>
      <c r="F5378" s="465"/>
    </row>
    <row r="5379" spans="4:6" s="463" customFormat="1" hidden="1" x14ac:dyDescent="0.45">
      <c r="D5379" s="464"/>
      <c r="E5379" s="464"/>
      <c r="F5379" s="465"/>
    </row>
    <row r="5380" spans="4:6" s="463" customFormat="1" hidden="1" x14ac:dyDescent="0.45">
      <c r="D5380" s="464"/>
      <c r="E5380" s="464"/>
      <c r="F5380" s="465"/>
    </row>
    <row r="5381" spans="4:6" s="463" customFormat="1" hidden="1" x14ac:dyDescent="0.45">
      <c r="D5381" s="464"/>
      <c r="E5381" s="464"/>
      <c r="F5381" s="465"/>
    </row>
    <row r="5382" spans="4:6" s="463" customFormat="1" hidden="1" x14ac:dyDescent="0.45">
      <c r="D5382" s="464"/>
      <c r="E5382" s="464"/>
      <c r="F5382" s="465"/>
    </row>
    <row r="5383" spans="4:6" s="463" customFormat="1" hidden="1" x14ac:dyDescent="0.45">
      <c r="D5383" s="464"/>
      <c r="E5383" s="464"/>
      <c r="F5383" s="465"/>
    </row>
    <row r="5384" spans="4:6" s="463" customFormat="1" hidden="1" x14ac:dyDescent="0.45">
      <c r="D5384" s="464"/>
      <c r="E5384" s="464"/>
      <c r="F5384" s="465"/>
    </row>
    <row r="5385" spans="4:6" s="463" customFormat="1" hidden="1" x14ac:dyDescent="0.45">
      <c r="D5385" s="464"/>
      <c r="E5385" s="464"/>
      <c r="F5385" s="465"/>
    </row>
    <row r="5386" spans="4:6" s="463" customFormat="1" hidden="1" x14ac:dyDescent="0.45">
      <c r="D5386" s="464"/>
      <c r="E5386" s="464"/>
      <c r="F5386" s="465"/>
    </row>
    <row r="5387" spans="4:6" s="463" customFormat="1" hidden="1" x14ac:dyDescent="0.45">
      <c r="D5387" s="464"/>
      <c r="E5387" s="464"/>
      <c r="F5387" s="465"/>
    </row>
    <row r="5388" spans="4:6" s="463" customFormat="1" hidden="1" x14ac:dyDescent="0.45">
      <c r="D5388" s="464"/>
      <c r="E5388" s="464"/>
      <c r="F5388" s="465"/>
    </row>
    <row r="5389" spans="4:6" s="463" customFormat="1" hidden="1" x14ac:dyDescent="0.45">
      <c r="D5389" s="464"/>
      <c r="E5389" s="464"/>
      <c r="F5389" s="465"/>
    </row>
    <row r="5390" spans="4:6" s="463" customFormat="1" hidden="1" x14ac:dyDescent="0.45">
      <c r="D5390" s="464"/>
      <c r="E5390" s="464"/>
      <c r="F5390" s="465"/>
    </row>
    <row r="5391" spans="4:6" s="463" customFormat="1" hidden="1" x14ac:dyDescent="0.45">
      <c r="D5391" s="464"/>
      <c r="E5391" s="464"/>
      <c r="F5391" s="465"/>
    </row>
    <row r="5392" spans="4:6" s="463" customFormat="1" hidden="1" x14ac:dyDescent="0.45">
      <c r="D5392" s="464"/>
      <c r="E5392" s="464"/>
      <c r="F5392" s="465"/>
    </row>
    <row r="5393" spans="4:6" s="463" customFormat="1" hidden="1" x14ac:dyDescent="0.45">
      <c r="D5393" s="464"/>
      <c r="E5393" s="464"/>
      <c r="F5393" s="465"/>
    </row>
    <row r="5394" spans="4:6" s="463" customFormat="1" hidden="1" x14ac:dyDescent="0.45">
      <c r="D5394" s="464"/>
      <c r="E5394" s="464"/>
      <c r="F5394" s="465"/>
    </row>
    <row r="5395" spans="4:6" s="463" customFormat="1" hidden="1" x14ac:dyDescent="0.45">
      <c r="D5395" s="464"/>
      <c r="E5395" s="464"/>
      <c r="F5395" s="465"/>
    </row>
    <row r="5396" spans="4:6" s="463" customFormat="1" hidden="1" x14ac:dyDescent="0.45">
      <c r="D5396" s="464"/>
      <c r="E5396" s="464"/>
      <c r="F5396" s="465"/>
    </row>
    <row r="5397" spans="4:6" s="463" customFormat="1" hidden="1" x14ac:dyDescent="0.45">
      <c r="D5397" s="464"/>
      <c r="E5397" s="464"/>
      <c r="F5397" s="465"/>
    </row>
    <row r="5398" spans="4:6" s="463" customFormat="1" hidden="1" x14ac:dyDescent="0.45">
      <c r="D5398" s="464"/>
      <c r="E5398" s="464"/>
      <c r="F5398" s="465"/>
    </row>
    <row r="5399" spans="4:6" s="463" customFormat="1" hidden="1" x14ac:dyDescent="0.45">
      <c r="D5399" s="464"/>
      <c r="E5399" s="464"/>
      <c r="F5399" s="465"/>
    </row>
    <row r="5400" spans="4:6" s="463" customFormat="1" hidden="1" x14ac:dyDescent="0.45">
      <c r="D5400" s="464"/>
      <c r="E5400" s="464"/>
      <c r="F5400" s="465"/>
    </row>
    <row r="5401" spans="4:6" s="463" customFormat="1" hidden="1" x14ac:dyDescent="0.45">
      <c r="D5401" s="464"/>
      <c r="E5401" s="464"/>
      <c r="F5401" s="465"/>
    </row>
    <row r="5402" spans="4:6" s="463" customFormat="1" hidden="1" x14ac:dyDescent="0.45">
      <c r="D5402" s="464"/>
      <c r="E5402" s="464"/>
      <c r="F5402" s="465"/>
    </row>
    <row r="5403" spans="4:6" s="463" customFormat="1" hidden="1" x14ac:dyDescent="0.45">
      <c r="D5403" s="464"/>
      <c r="E5403" s="464"/>
      <c r="F5403" s="465"/>
    </row>
    <row r="5404" spans="4:6" s="463" customFormat="1" hidden="1" x14ac:dyDescent="0.45">
      <c r="D5404" s="464"/>
      <c r="E5404" s="464"/>
      <c r="F5404" s="465"/>
    </row>
    <row r="5405" spans="4:6" s="463" customFormat="1" hidden="1" x14ac:dyDescent="0.45">
      <c r="D5405" s="464"/>
      <c r="E5405" s="464"/>
      <c r="F5405" s="465"/>
    </row>
    <row r="5406" spans="4:6" s="463" customFormat="1" hidden="1" x14ac:dyDescent="0.45">
      <c r="D5406" s="464"/>
      <c r="E5406" s="464"/>
      <c r="F5406" s="465"/>
    </row>
    <row r="5407" spans="4:6" s="463" customFormat="1" hidden="1" x14ac:dyDescent="0.45">
      <c r="D5407" s="464"/>
      <c r="E5407" s="464"/>
      <c r="F5407" s="465"/>
    </row>
    <row r="5408" spans="4:6" s="463" customFormat="1" hidden="1" x14ac:dyDescent="0.45">
      <c r="D5408" s="464"/>
      <c r="E5408" s="464"/>
      <c r="F5408" s="465"/>
    </row>
    <row r="5409" spans="4:6" s="463" customFormat="1" hidden="1" x14ac:dyDescent="0.45">
      <c r="D5409" s="464"/>
      <c r="E5409" s="464"/>
      <c r="F5409" s="465"/>
    </row>
    <row r="5410" spans="4:6" s="463" customFormat="1" hidden="1" x14ac:dyDescent="0.45">
      <c r="D5410" s="464"/>
      <c r="E5410" s="464"/>
      <c r="F5410" s="465"/>
    </row>
    <row r="5411" spans="4:6" s="463" customFormat="1" hidden="1" x14ac:dyDescent="0.45">
      <c r="D5411" s="464"/>
      <c r="E5411" s="464"/>
      <c r="F5411" s="465"/>
    </row>
    <row r="5412" spans="4:6" s="463" customFormat="1" hidden="1" x14ac:dyDescent="0.45">
      <c r="D5412" s="464"/>
      <c r="E5412" s="464"/>
      <c r="F5412" s="465"/>
    </row>
    <row r="5413" spans="4:6" s="463" customFormat="1" hidden="1" x14ac:dyDescent="0.45">
      <c r="D5413" s="464"/>
      <c r="E5413" s="464"/>
      <c r="F5413" s="465"/>
    </row>
    <row r="5414" spans="4:6" s="463" customFormat="1" hidden="1" x14ac:dyDescent="0.45">
      <c r="D5414" s="464"/>
      <c r="E5414" s="464"/>
      <c r="F5414" s="465"/>
    </row>
    <row r="5415" spans="4:6" s="463" customFormat="1" hidden="1" x14ac:dyDescent="0.45">
      <c r="D5415" s="464"/>
      <c r="E5415" s="464"/>
      <c r="F5415" s="465"/>
    </row>
    <row r="5416" spans="4:6" s="463" customFormat="1" hidden="1" x14ac:dyDescent="0.45">
      <c r="D5416" s="464"/>
      <c r="E5416" s="464"/>
      <c r="F5416" s="465"/>
    </row>
    <row r="5417" spans="4:6" s="463" customFormat="1" hidden="1" x14ac:dyDescent="0.45">
      <c r="D5417" s="464"/>
      <c r="E5417" s="464"/>
      <c r="F5417" s="465"/>
    </row>
    <row r="5418" spans="4:6" s="463" customFormat="1" hidden="1" x14ac:dyDescent="0.45">
      <c r="D5418" s="464"/>
      <c r="E5418" s="464"/>
      <c r="F5418" s="465"/>
    </row>
    <row r="5419" spans="4:6" s="463" customFormat="1" hidden="1" x14ac:dyDescent="0.45">
      <c r="D5419" s="464"/>
      <c r="E5419" s="464"/>
      <c r="F5419" s="465"/>
    </row>
    <row r="5420" spans="4:6" s="463" customFormat="1" hidden="1" x14ac:dyDescent="0.45">
      <c r="D5420" s="464"/>
      <c r="E5420" s="464"/>
      <c r="F5420" s="465"/>
    </row>
    <row r="5421" spans="4:6" s="463" customFormat="1" hidden="1" x14ac:dyDescent="0.45">
      <c r="D5421" s="464"/>
      <c r="E5421" s="464"/>
      <c r="F5421" s="465"/>
    </row>
    <row r="5422" spans="4:6" s="463" customFormat="1" hidden="1" x14ac:dyDescent="0.45">
      <c r="D5422" s="464"/>
      <c r="E5422" s="464"/>
      <c r="F5422" s="465"/>
    </row>
    <row r="5423" spans="4:6" s="463" customFormat="1" hidden="1" x14ac:dyDescent="0.45">
      <c r="D5423" s="464"/>
      <c r="E5423" s="464"/>
      <c r="F5423" s="465"/>
    </row>
    <row r="5424" spans="4:6" s="463" customFormat="1" hidden="1" x14ac:dyDescent="0.45">
      <c r="D5424" s="464"/>
      <c r="E5424" s="464"/>
      <c r="F5424" s="465"/>
    </row>
    <row r="5425" spans="4:6" s="463" customFormat="1" hidden="1" x14ac:dyDescent="0.45">
      <c r="D5425" s="464"/>
      <c r="E5425" s="464"/>
      <c r="F5425" s="465"/>
    </row>
    <row r="5426" spans="4:6" s="463" customFormat="1" hidden="1" x14ac:dyDescent="0.45">
      <c r="D5426" s="464"/>
      <c r="E5426" s="464"/>
      <c r="F5426" s="465"/>
    </row>
    <row r="5427" spans="4:6" s="463" customFormat="1" hidden="1" x14ac:dyDescent="0.45">
      <c r="D5427" s="464"/>
      <c r="E5427" s="464"/>
      <c r="F5427" s="465"/>
    </row>
    <row r="5428" spans="4:6" s="463" customFormat="1" hidden="1" x14ac:dyDescent="0.45">
      <c r="D5428" s="464"/>
      <c r="E5428" s="464"/>
      <c r="F5428" s="465"/>
    </row>
    <row r="5429" spans="4:6" s="463" customFormat="1" hidden="1" x14ac:dyDescent="0.45">
      <c r="D5429" s="464"/>
      <c r="E5429" s="464"/>
      <c r="F5429" s="465"/>
    </row>
    <row r="5430" spans="4:6" s="463" customFormat="1" hidden="1" x14ac:dyDescent="0.45">
      <c r="D5430" s="464"/>
      <c r="E5430" s="464"/>
      <c r="F5430" s="465"/>
    </row>
    <row r="5431" spans="4:6" s="463" customFormat="1" hidden="1" x14ac:dyDescent="0.45">
      <c r="D5431" s="464"/>
      <c r="E5431" s="464"/>
      <c r="F5431" s="465"/>
    </row>
    <row r="5432" spans="4:6" s="463" customFormat="1" hidden="1" x14ac:dyDescent="0.45">
      <c r="D5432" s="464"/>
      <c r="E5432" s="464"/>
      <c r="F5432" s="465"/>
    </row>
    <row r="5433" spans="4:6" s="463" customFormat="1" hidden="1" x14ac:dyDescent="0.45">
      <c r="D5433" s="464"/>
      <c r="E5433" s="464"/>
      <c r="F5433" s="465"/>
    </row>
    <row r="5434" spans="4:6" s="463" customFormat="1" hidden="1" x14ac:dyDescent="0.45">
      <c r="D5434" s="464"/>
      <c r="E5434" s="464"/>
      <c r="F5434" s="465"/>
    </row>
    <row r="5435" spans="4:6" s="463" customFormat="1" hidden="1" x14ac:dyDescent="0.45">
      <c r="D5435" s="464"/>
      <c r="E5435" s="464"/>
      <c r="F5435" s="465"/>
    </row>
    <row r="5436" spans="4:6" s="463" customFormat="1" hidden="1" x14ac:dyDescent="0.45">
      <c r="D5436" s="464"/>
      <c r="E5436" s="464"/>
      <c r="F5436" s="465"/>
    </row>
    <row r="5437" spans="4:6" s="463" customFormat="1" hidden="1" x14ac:dyDescent="0.45">
      <c r="D5437" s="464"/>
      <c r="E5437" s="464"/>
      <c r="F5437" s="465"/>
    </row>
    <row r="5438" spans="4:6" s="463" customFormat="1" hidden="1" x14ac:dyDescent="0.45">
      <c r="D5438" s="464"/>
      <c r="E5438" s="464"/>
      <c r="F5438" s="465"/>
    </row>
    <row r="5439" spans="4:6" s="463" customFormat="1" hidden="1" x14ac:dyDescent="0.45">
      <c r="D5439" s="464"/>
      <c r="E5439" s="464"/>
      <c r="F5439" s="465"/>
    </row>
    <row r="5440" spans="4:6" s="463" customFormat="1" hidden="1" x14ac:dyDescent="0.45">
      <c r="D5440" s="464"/>
      <c r="E5440" s="464"/>
      <c r="F5440" s="465"/>
    </row>
    <row r="5441" spans="4:6" s="463" customFormat="1" hidden="1" x14ac:dyDescent="0.45">
      <c r="D5441" s="464"/>
      <c r="E5441" s="464"/>
      <c r="F5441" s="465"/>
    </row>
    <row r="5442" spans="4:6" s="463" customFormat="1" hidden="1" x14ac:dyDescent="0.45">
      <c r="D5442" s="464"/>
      <c r="E5442" s="464"/>
      <c r="F5442" s="465"/>
    </row>
    <row r="5443" spans="4:6" s="463" customFormat="1" hidden="1" x14ac:dyDescent="0.45">
      <c r="D5443" s="464"/>
      <c r="E5443" s="464"/>
      <c r="F5443" s="465"/>
    </row>
    <row r="5444" spans="4:6" s="463" customFormat="1" hidden="1" x14ac:dyDescent="0.45">
      <c r="D5444" s="464"/>
      <c r="E5444" s="464"/>
      <c r="F5444" s="465"/>
    </row>
    <row r="5445" spans="4:6" s="463" customFormat="1" hidden="1" x14ac:dyDescent="0.45">
      <c r="D5445" s="464"/>
      <c r="E5445" s="464"/>
      <c r="F5445" s="465"/>
    </row>
    <row r="5446" spans="4:6" s="463" customFormat="1" hidden="1" x14ac:dyDescent="0.45">
      <c r="D5446" s="464"/>
      <c r="E5446" s="464"/>
      <c r="F5446" s="465"/>
    </row>
    <row r="5447" spans="4:6" s="463" customFormat="1" hidden="1" x14ac:dyDescent="0.45">
      <c r="D5447" s="464"/>
      <c r="E5447" s="464"/>
      <c r="F5447" s="465"/>
    </row>
    <row r="5448" spans="4:6" s="463" customFormat="1" hidden="1" x14ac:dyDescent="0.45">
      <c r="D5448" s="464"/>
      <c r="E5448" s="464"/>
      <c r="F5448" s="465"/>
    </row>
    <row r="5449" spans="4:6" s="463" customFormat="1" hidden="1" x14ac:dyDescent="0.45">
      <c r="D5449" s="464"/>
      <c r="E5449" s="464"/>
      <c r="F5449" s="465"/>
    </row>
    <row r="5450" spans="4:6" s="463" customFormat="1" hidden="1" x14ac:dyDescent="0.45">
      <c r="D5450" s="464"/>
      <c r="E5450" s="464"/>
      <c r="F5450" s="465"/>
    </row>
    <row r="5451" spans="4:6" s="463" customFormat="1" hidden="1" x14ac:dyDescent="0.45">
      <c r="D5451" s="464"/>
      <c r="E5451" s="464"/>
      <c r="F5451" s="465"/>
    </row>
    <row r="5452" spans="4:6" s="463" customFormat="1" hidden="1" x14ac:dyDescent="0.45">
      <c r="D5452" s="464"/>
      <c r="E5452" s="464"/>
      <c r="F5452" s="465"/>
    </row>
    <row r="5453" spans="4:6" s="463" customFormat="1" hidden="1" x14ac:dyDescent="0.45">
      <c r="D5453" s="464"/>
      <c r="E5453" s="464"/>
      <c r="F5453" s="465"/>
    </row>
    <row r="5454" spans="4:6" s="463" customFormat="1" hidden="1" x14ac:dyDescent="0.45">
      <c r="D5454" s="464"/>
      <c r="E5454" s="464"/>
      <c r="F5454" s="465"/>
    </row>
    <row r="5455" spans="4:6" s="463" customFormat="1" hidden="1" x14ac:dyDescent="0.45">
      <c r="D5455" s="464"/>
      <c r="E5455" s="464"/>
      <c r="F5455" s="465"/>
    </row>
    <row r="5456" spans="4:6" s="463" customFormat="1" hidden="1" x14ac:dyDescent="0.45">
      <c r="D5456" s="464"/>
      <c r="E5456" s="464"/>
      <c r="F5456" s="465"/>
    </row>
    <row r="5457" spans="4:6" s="463" customFormat="1" hidden="1" x14ac:dyDescent="0.45">
      <c r="D5457" s="464"/>
      <c r="E5457" s="464"/>
      <c r="F5457" s="465"/>
    </row>
    <row r="5458" spans="4:6" s="463" customFormat="1" hidden="1" x14ac:dyDescent="0.45">
      <c r="D5458" s="464"/>
      <c r="E5458" s="464"/>
      <c r="F5458" s="465"/>
    </row>
    <row r="5459" spans="4:6" s="463" customFormat="1" hidden="1" x14ac:dyDescent="0.45">
      <c r="D5459" s="464"/>
      <c r="E5459" s="464"/>
      <c r="F5459" s="465"/>
    </row>
    <row r="5460" spans="4:6" s="463" customFormat="1" hidden="1" x14ac:dyDescent="0.45">
      <c r="D5460" s="464"/>
      <c r="E5460" s="464"/>
      <c r="F5460" s="465"/>
    </row>
    <row r="5461" spans="4:6" s="463" customFormat="1" hidden="1" x14ac:dyDescent="0.45">
      <c r="D5461" s="464"/>
      <c r="E5461" s="464"/>
      <c r="F5461" s="465"/>
    </row>
    <row r="5462" spans="4:6" s="463" customFormat="1" hidden="1" x14ac:dyDescent="0.45">
      <c r="D5462" s="464"/>
      <c r="E5462" s="464"/>
      <c r="F5462" s="465"/>
    </row>
    <row r="5463" spans="4:6" s="463" customFormat="1" hidden="1" x14ac:dyDescent="0.45">
      <c r="D5463" s="464"/>
      <c r="E5463" s="464"/>
      <c r="F5463" s="465"/>
    </row>
    <row r="5464" spans="4:6" s="463" customFormat="1" hidden="1" x14ac:dyDescent="0.45">
      <c r="D5464" s="464"/>
      <c r="E5464" s="464"/>
      <c r="F5464" s="465"/>
    </row>
    <row r="5465" spans="4:6" s="463" customFormat="1" hidden="1" x14ac:dyDescent="0.45">
      <c r="D5465" s="464"/>
      <c r="E5465" s="464"/>
      <c r="F5465" s="465"/>
    </row>
    <row r="5466" spans="4:6" s="463" customFormat="1" hidden="1" x14ac:dyDescent="0.45">
      <c r="D5466" s="464"/>
      <c r="E5466" s="464"/>
      <c r="F5466" s="465"/>
    </row>
    <row r="5467" spans="4:6" s="463" customFormat="1" hidden="1" x14ac:dyDescent="0.45">
      <c r="D5467" s="464"/>
      <c r="E5467" s="464"/>
      <c r="F5467" s="465"/>
    </row>
    <row r="5468" spans="4:6" s="463" customFormat="1" hidden="1" x14ac:dyDescent="0.45">
      <c r="D5468" s="464"/>
      <c r="E5468" s="464"/>
      <c r="F5468" s="465"/>
    </row>
    <row r="5469" spans="4:6" s="463" customFormat="1" hidden="1" x14ac:dyDescent="0.45">
      <c r="D5469" s="464"/>
      <c r="E5469" s="464"/>
      <c r="F5469" s="465"/>
    </row>
    <row r="5470" spans="4:6" s="463" customFormat="1" hidden="1" x14ac:dyDescent="0.45">
      <c r="D5470" s="464"/>
      <c r="E5470" s="464"/>
      <c r="F5470" s="465"/>
    </row>
    <row r="5471" spans="4:6" s="463" customFormat="1" hidden="1" x14ac:dyDescent="0.45">
      <c r="D5471" s="464"/>
      <c r="E5471" s="464"/>
      <c r="F5471" s="465"/>
    </row>
    <row r="5472" spans="4:6" s="463" customFormat="1" hidden="1" x14ac:dyDescent="0.45">
      <c r="D5472" s="464"/>
      <c r="E5472" s="464"/>
      <c r="F5472" s="465"/>
    </row>
    <row r="5473" spans="4:6" s="463" customFormat="1" hidden="1" x14ac:dyDescent="0.45">
      <c r="D5473" s="464"/>
      <c r="E5473" s="464"/>
      <c r="F5473" s="465"/>
    </row>
    <row r="5474" spans="4:6" s="463" customFormat="1" hidden="1" x14ac:dyDescent="0.45">
      <c r="D5474" s="464"/>
      <c r="E5474" s="464"/>
      <c r="F5474" s="465"/>
    </row>
    <row r="5475" spans="4:6" s="463" customFormat="1" hidden="1" x14ac:dyDescent="0.45">
      <c r="D5475" s="464"/>
      <c r="E5475" s="464"/>
      <c r="F5475" s="465"/>
    </row>
    <row r="5476" spans="4:6" s="463" customFormat="1" hidden="1" x14ac:dyDescent="0.45">
      <c r="D5476" s="464"/>
      <c r="E5476" s="464"/>
      <c r="F5476" s="465"/>
    </row>
    <row r="5477" spans="4:6" s="463" customFormat="1" hidden="1" x14ac:dyDescent="0.45">
      <c r="D5477" s="464"/>
      <c r="E5477" s="464"/>
      <c r="F5477" s="465"/>
    </row>
    <row r="5478" spans="4:6" s="463" customFormat="1" hidden="1" x14ac:dyDescent="0.45">
      <c r="D5478" s="464"/>
      <c r="E5478" s="464"/>
      <c r="F5478" s="465"/>
    </row>
    <row r="5479" spans="4:6" s="463" customFormat="1" hidden="1" x14ac:dyDescent="0.45">
      <c r="D5479" s="464"/>
      <c r="E5479" s="464"/>
      <c r="F5479" s="465"/>
    </row>
    <row r="5480" spans="4:6" s="463" customFormat="1" hidden="1" x14ac:dyDescent="0.45">
      <c r="D5480" s="464"/>
      <c r="E5480" s="464"/>
      <c r="F5480" s="465"/>
    </row>
    <row r="5481" spans="4:6" s="463" customFormat="1" hidden="1" x14ac:dyDescent="0.45">
      <c r="D5481" s="464"/>
      <c r="E5481" s="464"/>
      <c r="F5481" s="465"/>
    </row>
    <row r="5482" spans="4:6" s="463" customFormat="1" hidden="1" x14ac:dyDescent="0.45">
      <c r="D5482" s="464"/>
      <c r="E5482" s="464"/>
      <c r="F5482" s="465"/>
    </row>
    <row r="5483" spans="4:6" s="463" customFormat="1" hidden="1" x14ac:dyDescent="0.45">
      <c r="D5483" s="464"/>
      <c r="E5483" s="464"/>
      <c r="F5483" s="465"/>
    </row>
    <row r="5484" spans="4:6" s="463" customFormat="1" hidden="1" x14ac:dyDescent="0.45">
      <c r="D5484" s="464"/>
      <c r="E5484" s="464"/>
      <c r="F5484" s="465"/>
    </row>
    <row r="5485" spans="4:6" s="463" customFormat="1" hidden="1" x14ac:dyDescent="0.45">
      <c r="D5485" s="464"/>
      <c r="E5485" s="464"/>
      <c r="F5485" s="465"/>
    </row>
    <row r="5486" spans="4:6" s="463" customFormat="1" hidden="1" x14ac:dyDescent="0.45">
      <c r="D5486" s="464"/>
      <c r="E5486" s="464"/>
      <c r="F5486" s="465"/>
    </row>
    <row r="5487" spans="4:6" s="463" customFormat="1" hidden="1" x14ac:dyDescent="0.45">
      <c r="D5487" s="464"/>
      <c r="E5487" s="464"/>
      <c r="F5487" s="465"/>
    </row>
    <row r="5488" spans="4:6" s="463" customFormat="1" hidden="1" x14ac:dyDescent="0.45">
      <c r="D5488" s="464"/>
      <c r="E5488" s="464"/>
      <c r="F5488" s="465"/>
    </row>
    <row r="5489" spans="4:6" s="463" customFormat="1" hidden="1" x14ac:dyDescent="0.45">
      <c r="D5489" s="464"/>
      <c r="E5489" s="464"/>
      <c r="F5489" s="465"/>
    </row>
    <row r="5490" spans="4:6" s="463" customFormat="1" hidden="1" x14ac:dyDescent="0.45">
      <c r="D5490" s="464"/>
      <c r="E5490" s="464"/>
      <c r="F5490" s="465"/>
    </row>
    <row r="5491" spans="4:6" s="463" customFormat="1" hidden="1" x14ac:dyDescent="0.45">
      <c r="D5491" s="464"/>
      <c r="E5491" s="464"/>
      <c r="F5491" s="465"/>
    </row>
    <row r="5492" spans="4:6" s="463" customFormat="1" hidden="1" x14ac:dyDescent="0.45">
      <c r="D5492" s="464"/>
      <c r="E5492" s="464"/>
      <c r="F5492" s="465"/>
    </row>
    <row r="5493" spans="4:6" s="463" customFormat="1" hidden="1" x14ac:dyDescent="0.45">
      <c r="D5493" s="464"/>
      <c r="E5493" s="464"/>
      <c r="F5493" s="465"/>
    </row>
    <row r="5494" spans="4:6" s="463" customFormat="1" hidden="1" x14ac:dyDescent="0.45">
      <c r="D5494" s="464"/>
      <c r="E5494" s="464"/>
      <c r="F5494" s="465"/>
    </row>
    <row r="5495" spans="4:6" s="463" customFormat="1" hidden="1" x14ac:dyDescent="0.45">
      <c r="D5495" s="464"/>
      <c r="E5495" s="464"/>
      <c r="F5495" s="465"/>
    </row>
    <row r="5496" spans="4:6" s="463" customFormat="1" hidden="1" x14ac:dyDescent="0.45">
      <c r="D5496" s="464"/>
      <c r="E5496" s="464"/>
      <c r="F5496" s="465"/>
    </row>
    <row r="5497" spans="4:6" s="463" customFormat="1" hidden="1" x14ac:dyDescent="0.45">
      <c r="D5497" s="464"/>
      <c r="E5497" s="464"/>
      <c r="F5497" s="465"/>
    </row>
    <row r="5498" spans="4:6" s="463" customFormat="1" hidden="1" x14ac:dyDescent="0.45">
      <c r="D5498" s="464"/>
      <c r="E5498" s="464"/>
      <c r="F5498" s="465"/>
    </row>
    <row r="5499" spans="4:6" s="463" customFormat="1" hidden="1" x14ac:dyDescent="0.45">
      <c r="D5499" s="464"/>
      <c r="E5499" s="464"/>
      <c r="F5499" s="465"/>
    </row>
    <row r="5500" spans="4:6" s="463" customFormat="1" hidden="1" x14ac:dyDescent="0.45">
      <c r="D5500" s="464"/>
      <c r="E5500" s="464"/>
      <c r="F5500" s="465"/>
    </row>
    <row r="5501" spans="4:6" s="463" customFormat="1" hidden="1" x14ac:dyDescent="0.45">
      <c r="D5501" s="464"/>
      <c r="E5501" s="464"/>
      <c r="F5501" s="465"/>
    </row>
    <row r="5502" spans="4:6" s="463" customFormat="1" hidden="1" x14ac:dyDescent="0.45">
      <c r="D5502" s="464"/>
      <c r="E5502" s="464"/>
      <c r="F5502" s="465"/>
    </row>
    <row r="5503" spans="4:6" s="463" customFormat="1" hidden="1" x14ac:dyDescent="0.45">
      <c r="D5503" s="464"/>
      <c r="E5503" s="464"/>
      <c r="F5503" s="465"/>
    </row>
    <row r="5504" spans="4:6" s="463" customFormat="1" hidden="1" x14ac:dyDescent="0.45">
      <c r="D5504" s="464"/>
      <c r="E5504" s="464"/>
      <c r="F5504" s="465"/>
    </row>
    <row r="5505" spans="4:6" s="463" customFormat="1" hidden="1" x14ac:dyDescent="0.45">
      <c r="D5505" s="464"/>
      <c r="E5505" s="464"/>
      <c r="F5505" s="465"/>
    </row>
    <row r="5506" spans="4:6" s="463" customFormat="1" hidden="1" x14ac:dyDescent="0.45">
      <c r="D5506" s="464"/>
      <c r="E5506" s="464"/>
      <c r="F5506" s="465"/>
    </row>
    <row r="5507" spans="4:6" s="463" customFormat="1" hidden="1" x14ac:dyDescent="0.45">
      <c r="D5507" s="464"/>
      <c r="E5507" s="464"/>
      <c r="F5507" s="465"/>
    </row>
    <row r="5508" spans="4:6" s="463" customFormat="1" hidden="1" x14ac:dyDescent="0.45">
      <c r="D5508" s="464"/>
      <c r="E5508" s="464"/>
      <c r="F5508" s="465"/>
    </row>
    <row r="5509" spans="4:6" s="463" customFormat="1" hidden="1" x14ac:dyDescent="0.45">
      <c r="D5509" s="464"/>
      <c r="E5509" s="464"/>
      <c r="F5509" s="465"/>
    </row>
    <row r="5510" spans="4:6" s="463" customFormat="1" hidden="1" x14ac:dyDescent="0.45">
      <c r="D5510" s="464"/>
      <c r="E5510" s="464"/>
      <c r="F5510" s="465"/>
    </row>
    <row r="5511" spans="4:6" s="463" customFormat="1" hidden="1" x14ac:dyDescent="0.45">
      <c r="D5511" s="464"/>
      <c r="E5511" s="464"/>
      <c r="F5511" s="465"/>
    </row>
    <row r="5512" spans="4:6" s="463" customFormat="1" hidden="1" x14ac:dyDescent="0.45">
      <c r="D5512" s="464"/>
      <c r="E5512" s="464"/>
      <c r="F5512" s="465"/>
    </row>
    <row r="5513" spans="4:6" s="463" customFormat="1" hidden="1" x14ac:dyDescent="0.45">
      <c r="D5513" s="464"/>
      <c r="E5513" s="464"/>
      <c r="F5513" s="465"/>
    </row>
    <row r="5514" spans="4:6" s="463" customFormat="1" hidden="1" x14ac:dyDescent="0.45">
      <c r="D5514" s="464"/>
      <c r="E5514" s="464"/>
      <c r="F5514" s="465"/>
    </row>
    <row r="5515" spans="4:6" s="463" customFormat="1" hidden="1" x14ac:dyDescent="0.45">
      <c r="D5515" s="464"/>
      <c r="E5515" s="464"/>
      <c r="F5515" s="465"/>
    </row>
    <row r="5516" spans="4:6" s="463" customFormat="1" hidden="1" x14ac:dyDescent="0.45">
      <c r="D5516" s="464"/>
      <c r="E5516" s="464"/>
      <c r="F5516" s="465"/>
    </row>
    <row r="5517" spans="4:6" s="463" customFormat="1" hidden="1" x14ac:dyDescent="0.45">
      <c r="D5517" s="464"/>
      <c r="E5517" s="464"/>
      <c r="F5517" s="465"/>
    </row>
    <row r="5518" spans="4:6" s="463" customFormat="1" hidden="1" x14ac:dyDescent="0.45">
      <c r="D5518" s="464"/>
      <c r="E5518" s="464"/>
      <c r="F5518" s="465"/>
    </row>
    <row r="5519" spans="4:6" s="463" customFormat="1" hidden="1" x14ac:dyDescent="0.45">
      <c r="D5519" s="464"/>
      <c r="E5519" s="464"/>
      <c r="F5519" s="465"/>
    </row>
    <row r="5520" spans="4:6" s="463" customFormat="1" hidden="1" x14ac:dyDescent="0.45">
      <c r="D5520" s="464"/>
      <c r="E5520" s="464"/>
      <c r="F5520" s="465"/>
    </row>
    <row r="5521" spans="4:6" s="463" customFormat="1" hidden="1" x14ac:dyDescent="0.45">
      <c r="D5521" s="464"/>
      <c r="E5521" s="464"/>
      <c r="F5521" s="465"/>
    </row>
    <row r="5522" spans="4:6" s="463" customFormat="1" hidden="1" x14ac:dyDescent="0.45">
      <c r="D5522" s="464"/>
      <c r="E5522" s="464"/>
      <c r="F5522" s="465"/>
    </row>
    <row r="5523" spans="4:6" s="463" customFormat="1" hidden="1" x14ac:dyDescent="0.45">
      <c r="D5523" s="464"/>
      <c r="E5523" s="464"/>
      <c r="F5523" s="465"/>
    </row>
    <row r="5524" spans="4:6" s="463" customFormat="1" hidden="1" x14ac:dyDescent="0.45">
      <c r="D5524" s="464"/>
      <c r="E5524" s="464"/>
      <c r="F5524" s="465"/>
    </row>
    <row r="5525" spans="4:6" s="463" customFormat="1" hidden="1" x14ac:dyDescent="0.45">
      <c r="D5525" s="464"/>
      <c r="E5525" s="464"/>
      <c r="F5525" s="465"/>
    </row>
    <row r="5526" spans="4:6" s="463" customFormat="1" hidden="1" x14ac:dyDescent="0.45">
      <c r="D5526" s="464"/>
      <c r="E5526" s="464"/>
      <c r="F5526" s="465"/>
    </row>
    <row r="5527" spans="4:6" s="463" customFormat="1" hidden="1" x14ac:dyDescent="0.45">
      <c r="D5527" s="464"/>
      <c r="E5527" s="464"/>
      <c r="F5527" s="465"/>
    </row>
    <row r="5528" spans="4:6" s="463" customFormat="1" hidden="1" x14ac:dyDescent="0.45">
      <c r="D5528" s="464"/>
      <c r="E5528" s="464"/>
      <c r="F5528" s="465"/>
    </row>
    <row r="5529" spans="4:6" s="463" customFormat="1" hidden="1" x14ac:dyDescent="0.45">
      <c r="D5529" s="464"/>
      <c r="E5529" s="464"/>
      <c r="F5529" s="465"/>
    </row>
    <row r="5530" spans="4:6" s="463" customFormat="1" hidden="1" x14ac:dyDescent="0.45">
      <c r="D5530" s="464"/>
      <c r="E5530" s="464"/>
      <c r="F5530" s="465"/>
    </row>
    <row r="5531" spans="4:6" s="463" customFormat="1" hidden="1" x14ac:dyDescent="0.45">
      <c r="D5531" s="464"/>
      <c r="E5531" s="464"/>
      <c r="F5531" s="465"/>
    </row>
    <row r="5532" spans="4:6" s="463" customFormat="1" hidden="1" x14ac:dyDescent="0.45">
      <c r="D5532" s="464"/>
      <c r="E5532" s="464"/>
      <c r="F5532" s="465"/>
    </row>
    <row r="5533" spans="4:6" s="463" customFormat="1" hidden="1" x14ac:dyDescent="0.45">
      <c r="D5533" s="464"/>
      <c r="E5533" s="464"/>
      <c r="F5533" s="465"/>
    </row>
    <row r="5534" spans="4:6" s="463" customFormat="1" hidden="1" x14ac:dyDescent="0.45">
      <c r="D5534" s="464"/>
      <c r="E5534" s="464"/>
      <c r="F5534" s="465"/>
    </row>
    <row r="5535" spans="4:6" s="463" customFormat="1" hidden="1" x14ac:dyDescent="0.45">
      <c r="D5535" s="464"/>
      <c r="E5535" s="464"/>
      <c r="F5535" s="465"/>
    </row>
    <row r="5536" spans="4:6" s="463" customFormat="1" hidden="1" x14ac:dyDescent="0.45">
      <c r="D5536" s="464"/>
      <c r="E5536" s="464"/>
      <c r="F5536" s="465"/>
    </row>
    <row r="5537" spans="4:6" s="463" customFormat="1" hidden="1" x14ac:dyDescent="0.45">
      <c r="D5537" s="464"/>
      <c r="E5537" s="464"/>
      <c r="F5537" s="465"/>
    </row>
    <row r="5538" spans="4:6" s="463" customFormat="1" hidden="1" x14ac:dyDescent="0.45">
      <c r="D5538" s="464"/>
      <c r="E5538" s="464"/>
      <c r="F5538" s="465"/>
    </row>
    <row r="5539" spans="4:6" s="463" customFormat="1" hidden="1" x14ac:dyDescent="0.45">
      <c r="D5539" s="464"/>
      <c r="E5539" s="464"/>
      <c r="F5539" s="465"/>
    </row>
    <row r="5540" spans="4:6" s="463" customFormat="1" hidden="1" x14ac:dyDescent="0.45">
      <c r="D5540" s="464"/>
      <c r="E5540" s="464"/>
      <c r="F5540" s="465"/>
    </row>
    <row r="5541" spans="4:6" s="463" customFormat="1" hidden="1" x14ac:dyDescent="0.45">
      <c r="D5541" s="464"/>
      <c r="E5541" s="464"/>
      <c r="F5541" s="465"/>
    </row>
    <row r="5542" spans="4:6" s="463" customFormat="1" hidden="1" x14ac:dyDescent="0.45">
      <c r="D5542" s="464"/>
      <c r="E5542" s="464"/>
      <c r="F5542" s="465"/>
    </row>
    <row r="5543" spans="4:6" s="463" customFormat="1" hidden="1" x14ac:dyDescent="0.45">
      <c r="D5543" s="464"/>
      <c r="E5543" s="464"/>
      <c r="F5543" s="465"/>
    </row>
    <row r="5544" spans="4:6" s="463" customFormat="1" hidden="1" x14ac:dyDescent="0.45">
      <c r="D5544" s="464"/>
      <c r="E5544" s="464"/>
      <c r="F5544" s="465"/>
    </row>
    <row r="5545" spans="4:6" s="463" customFormat="1" hidden="1" x14ac:dyDescent="0.45">
      <c r="D5545" s="464"/>
      <c r="E5545" s="464"/>
      <c r="F5545" s="465"/>
    </row>
    <row r="5546" spans="4:6" s="463" customFormat="1" hidden="1" x14ac:dyDescent="0.45">
      <c r="D5546" s="464"/>
      <c r="E5546" s="464"/>
      <c r="F5546" s="465"/>
    </row>
    <row r="5547" spans="4:6" s="463" customFormat="1" hidden="1" x14ac:dyDescent="0.45">
      <c r="D5547" s="464"/>
      <c r="E5547" s="464"/>
      <c r="F5547" s="465"/>
    </row>
    <row r="5548" spans="4:6" s="463" customFormat="1" hidden="1" x14ac:dyDescent="0.45">
      <c r="D5548" s="464"/>
      <c r="E5548" s="464"/>
      <c r="F5548" s="465"/>
    </row>
    <row r="5549" spans="4:6" s="463" customFormat="1" hidden="1" x14ac:dyDescent="0.45">
      <c r="D5549" s="464"/>
      <c r="E5549" s="464"/>
      <c r="F5549" s="465"/>
    </row>
    <row r="5550" spans="4:6" s="463" customFormat="1" hidden="1" x14ac:dyDescent="0.45">
      <c r="D5550" s="464"/>
      <c r="E5550" s="464"/>
      <c r="F5550" s="465"/>
    </row>
    <row r="5551" spans="4:6" s="463" customFormat="1" hidden="1" x14ac:dyDescent="0.45">
      <c r="D5551" s="464"/>
      <c r="E5551" s="464"/>
      <c r="F5551" s="465"/>
    </row>
    <row r="5552" spans="4:6" s="463" customFormat="1" hidden="1" x14ac:dyDescent="0.45">
      <c r="D5552" s="464"/>
      <c r="E5552" s="464"/>
      <c r="F5552" s="465"/>
    </row>
    <row r="5553" spans="4:6" s="463" customFormat="1" hidden="1" x14ac:dyDescent="0.45">
      <c r="D5553" s="464"/>
      <c r="E5553" s="464"/>
      <c r="F5553" s="465"/>
    </row>
    <row r="5554" spans="4:6" s="463" customFormat="1" hidden="1" x14ac:dyDescent="0.45">
      <c r="D5554" s="464"/>
      <c r="E5554" s="464"/>
      <c r="F5554" s="465"/>
    </row>
    <row r="5555" spans="4:6" s="463" customFormat="1" hidden="1" x14ac:dyDescent="0.45">
      <c r="D5555" s="464"/>
      <c r="E5555" s="464"/>
      <c r="F5555" s="465"/>
    </row>
    <row r="5556" spans="4:6" s="463" customFormat="1" hidden="1" x14ac:dyDescent="0.45">
      <c r="D5556" s="464"/>
      <c r="E5556" s="464"/>
      <c r="F5556" s="465"/>
    </row>
    <row r="5557" spans="4:6" s="463" customFormat="1" hidden="1" x14ac:dyDescent="0.45">
      <c r="D5557" s="464"/>
      <c r="E5557" s="464"/>
      <c r="F5557" s="465"/>
    </row>
    <row r="5558" spans="4:6" s="463" customFormat="1" hidden="1" x14ac:dyDescent="0.45">
      <c r="D5558" s="464"/>
      <c r="E5558" s="464"/>
      <c r="F5558" s="465"/>
    </row>
    <row r="5559" spans="4:6" s="463" customFormat="1" hidden="1" x14ac:dyDescent="0.45">
      <c r="D5559" s="464"/>
      <c r="E5559" s="464"/>
      <c r="F5559" s="465"/>
    </row>
    <row r="5560" spans="4:6" s="463" customFormat="1" hidden="1" x14ac:dyDescent="0.45">
      <c r="D5560" s="464"/>
      <c r="E5560" s="464"/>
      <c r="F5560" s="465"/>
    </row>
    <row r="5561" spans="4:6" s="463" customFormat="1" hidden="1" x14ac:dyDescent="0.45">
      <c r="D5561" s="464"/>
      <c r="E5561" s="464"/>
      <c r="F5561" s="465"/>
    </row>
    <row r="5562" spans="4:6" s="463" customFormat="1" hidden="1" x14ac:dyDescent="0.45">
      <c r="D5562" s="464"/>
      <c r="E5562" s="464"/>
      <c r="F5562" s="465"/>
    </row>
    <row r="5563" spans="4:6" s="463" customFormat="1" hidden="1" x14ac:dyDescent="0.45">
      <c r="D5563" s="464"/>
      <c r="E5563" s="464"/>
      <c r="F5563" s="465"/>
    </row>
    <row r="5564" spans="4:6" s="463" customFormat="1" hidden="1" x14ac:dyDescent="0.45">
      <c r="D5564" s="464"/>
      <c r="E5564" s="464"/>
      <c r="F5564" s="465"/>
    </row>
    <row r="5565" spans="4:6" s="463" customFormat="1" hidden="1" x14ac:dyDescent="0.45">
      <c r="D5565" s="464"/>
      <c r="E5565" s="464"/>
      <c r="F5565" s="465"/>
    </row>
    <row r="5566" spans="4:6" s="463" customFormat="1" hidden="1" x14ac:dyDescent="0.45">
      <c r="D5566" s="464"/>
      <c r="E5566" s="464"/>
      <c r="F5566" s="465"/>
    </row>
    <row r="5567" spans="4:6" s="463" customFormat="1" hidden="1" x14ac:dyDescent="0.45">
      <c r="D5567" s="464"/>
      <c r="E5567" s="464"/>
      <c r="F5567" s="465"/>
    </row>
    <row r="5568" spans="4:6" s="463" customFormat="1" hidden="1" x14ac:dyDescent="0.45">
      <c r="D5568" s="464"/>
      <c r="E5568" s="464"/>
      <c r="F5568" s="465"/>
    </row>
    <row r="5569" spans="4:6" s="463" customFormat="1" hidden="1" x14ac:dyDescent="0.45">
      <c r="D5569" s="464"/>
      <c r="E5569" s="464"/>
      <c r="F5569" s="465"/>
    </row>
    <row r="5570" spans="4:6" s="463" customFormat="1" hidden="1" x14ac:dyDescent="0.45">
      <c r="D5570" s="464"/>
      <c r="E5570" s="464"/>
      <c r="F5570" s="465"/>
    </row>
    <row r="5571" spans="4:6" s="463" customFormat="1" hidden="1" x14ac:dyDescent="0.45">
      <c r="D5571" s="464"/>
      <c r="E5571" s="464"/>
      <c r="F5571" s="465"/>
    </row>
    <row r="5572" spans="4:6" s="463" customFormat="1" hidden="1" x14ac:dyDescent="0.45">
      <c r="D5572" s="464"/>
      <c r="E5572" s="464"/>
      <c r="F5572" s="465"/>
    </row>
    <row r="5573" spans="4:6" s="463" customFormat="1" hidden="1" x14ac:dyDescent="0.45">
      <c r="D5573" s="464"/>
      <c r="E5573" s="464"/>
      <c r="F5573" s="465"/>
    </row>
    <row r="5574" spans="4:6" s="463" customFormat="1" hidden="1" x14ac:dyDescent="0.45">
      <c r="D5574" s="464"/>
      <c r="E5574" s="464"/>
      <c r="F5574" s="465"/>
    </row>
    <row r="5575" spans="4:6" s="463" customFormat="1" hidden="1" x14ac:dyDescent="0.45">
      <c r="D5575" s="464"/>
      <c r="E5575" s="464"/>
      <c r="F5575" s="465"/>
    </row>
    <row r="5576" spans="4:6" s="463" customFormat="1" hidden="1" x14ac:dyDescent="0.45">
      <c r="D5576" s="464"/>
      <c r="E5576" s="464"/>
      <c r="F5576" s="465"/>
    </row>
    <row r="5577" spans="4:6" s="463" customFormat="1" hidden="1" x14ac:dyDescent="0.45">
      <c r="D5577" s="464"/>
      <c r="E5577" s="464"/>
      <c r="F5577" s="465"/>
    </row>
    <row r="5578" spans="4:6" s="463" customFormat="1" hidden="1" x14ac:dyDescent="0.45">
      <c r="D5578" s="464"/>
      <c r="E5578" s="464"/>
      <c r="F5578" s="465"/>
    </row>
    <row r="5579" spans="4:6" s="463" customFormat="1" hidden="1" x14ac:dyDescent="0.45">
      <c r="D5579" s="464"/>
      <c r="E5579" s="464"/>
      <c r="F5579" s="465"/>
    </row>
    <row r="5580" spans="4:6" s="463" customFormat="1" hidden="1" x14ac:dyDescent="0.45">
      <c r="D5580" s="464"/>
      <c r="E5580" s="464"/>
      <c r="F5580" s="465"/>
    </row>
    <row r="5581" spans="4:6" s="463" customFormat="1" hidden="1" x14ac:dyDescent="0.45">
      <c r="D5581" s="464"/>
      <c r="E5581" s="464"/>
      <c r="F5581" s="465"/>
    </row>
    <row r="5582" spans="4:6" s="463" customFormat="1" hidden="1" x14ac:dyDescent="0.45">
      <c r="D5582" s="464"/>
      <c r="E5582" s="464"/>
      <c r="F5582" s="465"/>
    </row>
    <row r="5583" spans="4:6" s="463" customFormat="1" hidden="1" x14ac:dyDescent="0.45">
      <c r="D5583" s="464"/>
      <c r="E5583" s="464"/>
      <c r="F5583" s="465"/>
    </row>
    <row r="5584" spans="4:6" s="463" customFormat="1" hidden="1" x14ac:dyDescent="0.45">
      <c r="D5584" s="464"/>
      <c r="E5584" s="464"/>
      <c r="F5584" s="465"/>
    </row>
    <row r="5585" spans="4:6" s="463" customFormat="1" hidden="1" x14ac:dyDescent="0.45">
      <c r="D5585" s="464"/>
      <c r="E5585" s="464"/>
      <c r="F5585" s="465"/>
    </row>
    <row r="5586" spans="4:6" s="463" customFormat="1" hidden="1" x14ac:dyDescent="0.45">
      <c r="D5586" s="464"/>
      <c r="E5586" s="464"/>
      <c r="F5586" s="465"/>
    </row>
    <row r="5587" spans="4:6" s="463" customFormat="1" hidden="1" x14ac:dyDescent="0.45">
      <c r="D5587" s="464"/>
      <c r="E5587" s="464"/>
      <c r="F5587" s="465"/>
    </row>
    <row r="5588" spans="4:6" s="463" customFormat="1" hidden="1" x14ac:dyDescent="0.45">
      <c r="D5588" s="464"/>
      <c r="E5588" s="464"/>
      <c r="F5588" s="465"/>
    </row>
    <row r="5589" spans="4:6" s="463" customFormat="1" hidden="1" x14ac:dyDescent="0.45">
      <c r="D5589" s="464"/>
      <c r="E5589" s="464"/>
      <c r="F5589" s="465"/>
    </row>
    <row r="5590" spans="4:6" s="463" customFormat="1" hidden="1" x14ac:dyDescent="0.45">
      <c r="D5590" s="464"/>
      <c r="E5590" s="464"/>
      <c r="F5590" s="465"/>
    </row>
    <row r="5591" spans="4:6" s="463" customFormat="1" hidden="1" x14ac:dyDescent="0.45">
      <c r="D5591" s="464"/>
      <c r="E5591" s="464"/>
      <c r="F5591" s="465"/>
    </row>
    <row r="5592" spans="4:6" s="463" customFormat="1" hidden="1" x14ac:dyDescent="0.45">
      <c r="D5592" s="464"/>
      <c r="E5592" s="464"/>
      <c r="F5592" s="465"/>
    </row>
    <row r="5593" spans="4:6" s="463" customFormat="1" hidden="1" x14ac:dyDescent="0.45">
      <c r="D5593" s="464"/>
      <c r="E5593" s="464"/>
      <c r="F5593" s="465"/>
    </row>
    <row r="5594" spans="4:6" s="463" customFormat="1" hidden="1" x14ac:dyDescent="0.45">
      <c r="D5594" s="464"/>
      <c r="E5594" s="464"/>
      <c r="F5594" s="465"/>
    </row>
    <row r="5595" spans="4:6" s="463" customFormat="1" hidden="1" x14ac:dyDescent="0.45">
      <c r="D5595" s="464"/>
      <c r="E5595" s="464"/>
      <c r="F5595" s="465"/>
    </row>
    <row r="5596" spans="4:6" s="463" customFormat="1" hidden="1" x14ac:dyDescent="0.45">
      <c r="D5596" s="464"/>
      <c r="E5596" s="464"/>
      <c r="F5596" s="465"/>
    </row>
    <row r="5597" spans="4:6" s="463" customFormat="1" hidden="1" x14ac:dyDescent="0.45">
      <c r="D5597" s="464"/>
      <c r="E5597" s="464"/>
      <c r="F5597" s="465"/>
    </row>
    <row r="5598" spans="4:6" s="463" customFormat="1" hidden="1" x14ac:dyDescent="0.45">
      <c r="D5598" s="464"/>
      <c r="E5598" s="464"/>
      <c r="F5598" s="465"/>
    </row>
    <row r="5599" spans="4:6" s="463" customFormat="1" hidden="1" x14ac:dyDescent="0.45">
      <c r="D5599" s="464"/>
      <c r="E5599" s="464"/>
      <c r="F5599" s="465"/>
    </row>
    <row r="5600" spans="4:6" s="463" customFormat="1" hidden="1" x14ac:dyDescent="0.45">
      <c r="D5600" s="464"/>
      <c r="E5600" s="464"/>
      <c r="F5600" s="465"/>
    </row>
    <row r="5601" spans="4:6" s="463" customFormat="1" hidden="1" x14ac:dyDescent="0.45">
      <c r="D5601" s="464"/>
      <c r="E5601" s="464"/>
      <c r="F5601" s="465"/>
    </row>
    <row r="5602" spans="4:6" s="463" customFormat="1" hidden="1" x14ac:dyDescent="0.45">
      <c r="D5602" s="464"/>
      <c r="E5602" s="464"/>
      <c r="F5602" s="465"/>
    </row>
    <row r="5603" spans="4:6" s="463" customFormat="1" hidden="1" x14ac:dyDescent="0.45">
      <c r="D5603" s="464"/>
      <c r="E5603" s="464"/>
      <c r="F5603" s="465"/>
    </row>
    <row r="5604" spans="4:6" s="463" customFormat="1" hidden="1" x14ac:dyDescent="0.45">
      <c r="D5604" s="464"/>
      <c r="E5604" s="464"/>
      <c r="F5604" s="465"/>
    </row>
    <row r="5605" spans="4:6" s="463" customFormat="1" hidden="1" x14ac:dyDescent="0.45">
      <c r="D5605" s="464"/>
      <c r="E5605" s="464"/>
      <c r="F5605" s="465"/>
    </row>
    <row r="5606" spans="4:6" s="463" customFormat="1" hidden="1" x14ac:dyDescent="0.45">
      <c r="D5606" s="464"/>
      <c r="E5606" s="464"/>
      <c r="F5606" s="465"/>
    </row>
    <row r="5607" spans="4:6" s="463" customFormat="1" hidden="1" x14ac:dyDescent="0.45">
      <c r="D5607" s="464"/>
      <c r="E5607" s="464"/>
      <c r="F5607" s="465"/>
    </row>
    <row r="5608" spans="4:6" s="463" customFormat="1" hidden="1" x14ac:dyDescent="0.45">
      <c r="D5608" s="464"/>
      <c r="E5608" s="464"/>
      <c r="F5608" s="465"/>
    </row>
    <row r="5609" spans="4:6" s="463" customFormat="1" hidden="1" x14ac:dyDescent="0.45">
      <c r="D5609" s="464"/>
      <c r="E5609" s="464"/>
      <c r="F5609" s="465"/>
    </row>
    <row r="5610" spans="4:6" s="463" customFormat="1" hidden="1" x14ac:dyDescent="0.45">
      <c r="D5610" s="464"/>
      <c r="E5610" s="464"/>
      <c r="F5610" s="465"/>
    </row>
    <row r="5611" spans="4:6" s="463" customFormat="1" hidden="1" x14ac:dyDescent="0.45">
      <c r="D5611" s="464"/>
      <c r="E5611" s="464"/>
      <c r="F5611" s="465"/>
    </row>
    <row r="5612" spans="4:6" s="463" customFormat="1" hidden="1" x14ac:dyDescent="0.45">
      <c r="D5612" s="464"/>
      <c r="E5612" s="464"/>
      <c r="F5612" s="465"/>
    </row>
    <row r="5613" spans="4:6" s="463" customFormat="1" hidden="1" x14ac:dyDescent="0.45">
      <c r="D5613" s="464"/>
      <c r="E5613" s="464"/>
      <c r="F5613" s="465"/>
    </row>
    <row r="5614" spans="4:6" s="463" customFormat="1" hidden="1" x14ac:dyDescent="0.45">
      <c r="D5614" s="464"/>
      <c r="E5614" s="464"/>
      <c r="F5614" s="465"/>
    </row>
    <row r="5615" spans="4:6" s="463" customFormat="1" hidden="1" x14ac:dyDescent="0.45">
      <c r="D5615" s="464"/>
      <c r="E5615" s="464"/>
      <c r="F5615" s="465"/>
    </row>
    <row r="5616" spans="4:6" s="463" customFormat="1" hidden="1" x14ac:dyDescent="0.45">
      <c r="D5616" s="464"/>
      <c r="E5616" s="464"/>
      <c r="F5616" s="465"/>
    </row>
    <row r="5617" spans="4:6" s="463" customFormat="1" hidden="1" x14ac:dyDescent="0.45">
      <c r="D5617" s="464"/>
      <c r="E5617" s="464"/>
      <c r="F5617" s="465"/>
    </row>
    <row r="5618" spans="4:6" s="463" customFormat="1" hidden="1" x14ac:dyDescent="0.45">
      <c r="D5618" s="464"/>
      <c r="E5618" s="464"/>
      <c r="F5618" s="465"/>
    </row>
    <row r="5619" spans="4:6" s="463" customFormat="1" hidden="1" x14ac:dyDescent="0.45">
      <c r="D5619" s="464"/>
      <c r="E5619" s="464"/>
      <c r="F5619" s="465"/>
    </row>
    <row r="5620" spans="4:6" s="463" customFormat="1" hidden="1" x14ac:dyDescent="0.45">
      <c r="D5620" s="464"/>
      <c r="E5620" s="464"/>
      <c r="F5620" s="465"/>
    </row>
    <row r="5621" spans="4:6" s="463" customFormat="1" hidden="1" x14ac:dyDescent="0.45">
      <c r="D5621" s="464"/>
      <c r="E5621" s="464"/>
      <c r="F5621" s="465"/>
    </row>
    <row r="5622" spans="4:6" s="463" customFormat="1" hidden="1" x14ac:dyDescent="0.45">
      <c r="D5622" s="464"/>
      <c r="E5622" s="464"/>
      <c r="F5622" s="465"/>
    </row>
    <row r="5623" spans="4:6" s="463" customFormat="1" hidden="1" x14ac:dyDescent="0.45">
      <c r="D5623" s="464"/>
      <c r="E5623" s="464"/>
      <c r="F5623" s="465"/>
    </row>
    <row r="5624" spans="4:6" s="463" customFormat="1" hidden="1" x14ac:dyDescent="0.45">
      <c r="D5624" s="464"/>
      <c r="E5624" s="464"/>
      <c r="F5624" s="465"/>
    </row>
    <row r="5625" spans="4:6" s="463" customFormat="1" hidden="1" x14ac:dyDescent="0.45">
      <c r="D5625" s="464"/>
      <c r="E5625" s="464"/>
      <c r="F5625" s="465"/>
    </row>
    <row r="5626" spans="4:6" s="463" customFormat="1" hidden="1" x14ac:dyDescent="0.45">
      <c r="D5626" s="464"/>
      <c r="E5626" s="464"/>
      <c r="F5626" s="465"/>
    </row>
    <row r="5627" spans="4:6" s="463" customFormat="1" hidden="1" x14ac:dyDescent="0.45">
      <c r="D5627" s="464"/>
      <c r="E5627" s="464"/>
      <c r="F5627" s="465"/>
    </row>
    <row r="5628" spans="4:6" s="463" customFormat="1" hidden="1" x14ac:dyDescent="0.45">
      <c r="D5628" s="464"/>
      <c r="E5628" s="464"/>
      <c r="F5628" s="465"/>
    </row>
    <row r="5629" spans="4:6" s="463" customFormat="1" hidden="1" x14ac:dyDescent="0.45">
      <c r="D5629" s="464"/>
      <c r="E5629" s="464"/>
      <c r="F5629" s="465"/>
    </row>
    <row r="5630" spans="4:6" s="463" customFormat="1" hidden="1" x14ac:dyDescent="0.45">
      <c r="D5630" s="464"/>
      <c r="E5630" s="464"/>
      <c r="F5630" s="465"/>
    </row>
    <row r="5631" spans="4:6" s="463" customFormat="1" hidden="1" x14ac:dyDescent="0.45">
      <c r="D5631" s="464"/>
      <c r="E5631" s="464"/>
      <c r="F5631" s="465"/>
    </row>
    <row r="5632" spans="4:6" s="463" customFormat="1" hidden="1" x14ac:dyDescent="0.45">
      <c r="D5632" s="464"/>
      <c r="E5632" s="464"/>
      <c r="F5632" s="465"/>
    </row>
    <row r="5633" spans="4:7" s="463" customFormat="1" hidden="1" x14ac:dyDescent="0.45">
      <c r="D5633" s="464"/>
      <c r="E5633" s="464"/>
      <c r="F5633" s="465"/>
    </row>
    <row r="5634" spans="4:7" s="463" customFormat="1" hidden="1" x14ac:dyDescent="0.45">
      <c r="D5634" s="464"/>
      <c r="E5634" s="464"/>
      <c r="F5634" s="465"/>
    </row>
    <row r="5635" spans="4:7" s="463" customFormat="1" hidden="1" x14ac:dyDescent="0.45">
      <c r="D5635" s="464"/>
      <c r="E5635" s="464"/>
      <c r="F5635" s="465"/>
    </row>
    <row r="5636" spans="4:7" s="463" customFormat="1" hidden="1" x14ac:dyDescent="0.45">
      <c r="D5636" s="464"/>
      <c r="E5636" s="464"/>
      <c r="F5636" s="465"/>
    </row>
    <row r="5637" spans="4:7" s="463" customFormat="1" hidden="1" x14ac:dyDescent="0.45">
      <c r="D5637" s="464"/>
      <c r="E5637" s="464"/>
      <c r="F5637" s="465"/>
    </row>
    <row r="5638" spans="4:7" s="463" customFormat="1" hidden="1" x14ac:dyDescent="0.45">
      <c r="D5638" s="464"/>
      <c r="E5638" s="464"/>
      <c r="F5638" s="465"/>
    </row>
    <row r="5639" spans="4:7" s="463" customFormat="1" hidden="1" x14ac:dyDescent="0.45">
      <c r="D5639" s="464"/>
      <c r="E5639" s="464"/>
      <c r="F5639" s="465"/>
    </row>
    <row r="5640" spans="4:7" s="463" customFormat="1" hidden="1" x14ac:dyDescent="0.45">
      <c r="D5640" s="464" t="s">
        <v>16</v>
      </c>
      <c r="E5640" s="464"/>
      <c r="F5640" s="465"/>
    </row>
    <row r="5641" spans="4:7" s="463" customFormat="1" hidden="1" x14ac:dyDescent="0.45">
      <c r="D5641" s="464" t="s">
        <v>17</v>
      </c>
      <c r="E5641" s="464"/>
      <c r="F5641" s="465"/>
    </row>
    <row r="5642" spans="4:7" s="463" customFormat="1" hidden="1" x14ac:dyDescent="0.45">
      <c r="D5642" s="464"/>
      <c r="E5642" s="464"/>
      <c r="F5642" s="465"/>
    </row>
    <row r="5643" spans="4:7" s="463" customFormat="1" hidden="1" x14ac:dyDescent="0.45">
      <c r="D5643" s="464"/>
      <c r="E5643" s="464"/>
      <c r="F5643" s="465"/>
    </row>
    <row r="5644" spans="4:7" s="463" customFormat="1" hidden="1" x14ac:dyDescent="0.45">
      <c r="D5644" s="464"/>
      <c r="E5644" s="464"/>
      <c r="F5644" s="465"/>
    </row>
    <row r="5645" spans="4:7" hidden="1" x14ac:dyDescent="0.45">
      <c r="D5645" s="464"/>
      <c r="E5645" s="464"/>
      <c r="F5645" s="465"/>
      <c r="G5645" s="463"/>
    </row>
    <row r="5646" spans="4:7" hidden="1" x14ac:dyDescent="0.45">
      <c r="D5646" s="464"/>
      <c r="E5646" s="464"/>
      <c r="F5646" s="465"/>
      <c r="G5646" s="463"/>
    </row>
  </sheetData>
  <sheetProtection algorithmName="SHA-512" hashValue="4rBjrNhDkvm9zEK2utqq0WFcGM/E2x5l8EPSr6ALXtu+pPQ4oFtG39vwGw+xa+Dj3lDeWwupoEdB8maN8BCa5Q==" saltValue="1yQWV3dQRZ7SUDOY6m1KYQ==" spinCount="100000" sheet="1" objects="1" scenarios="1"/>
  <mergeCells count="16">
    <mergeCell ref="I10:I11"/>
    <mergeCell ref="J10:J11"/>
    <mergeCell ref="K10:K11"/>
    <mergeCell ref="L10:L11"/>
    <mergeCell ref="B14:C17"/>
    <mergeCell ref="H10:H11"/>
    <mergeCell ref="I12:L13"/>
    <mergeCell ref="D1:F1"/>
    <mergeCell ref="D2:E2"/>
    <mergeCell ref="D3:E3"/>
    <mergeCell ref="D7:E7"/>
    <mergeCell ref="D10:E11"/>
    <mergeCell ref="F10:G11"/>
    <mergeCell ref="D4:E4"/>
    <mergeCell ref="D5:E5"/>
    <mergeCell ref="D6:E6"/>
  </mergeCells>
  <conditionalFormatting sqref="L14:L17">
    <cfRule type="cellIs" dxfId="8" priority="68" operator="lessThan">
      <formula>0</formula>
    </cfRule>
    <cfRule type="cellIs" dxfId="7" priority="69" operator="greaterThan">
      <formula>0</formula>
    </cfRule>
    <cfRule type="cellIs" dxfId="6" priority="70" operator="greaterThan">
      <formula>#REF!</formula>
    </cfRule>
    <cfRule type="cellIs" dxfId="5" priority="71" operator="lessThan">
      <formula>#REF!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59"/>
  <sheetViews>
    <sheetView topLeftCell="A7" zoomScale="90" zoomScaleNormal="90" workbookViewId="0">
      <selection activeCell="H16" sqref="H16"/>
    </sheetView>
  </sheetViews>
  <sheetFormatPr defaultColWidth="9.1328125" defaultRowHeight="12.75" x14ac:dyDescent="0.35"/>
  <cols>
    <col min="1" max="1" width="41.86328125" style="188" customWidth="1"/>
    <col min="2" max="12" width="9.1328125" style="188"/>
    <col min="13" max="13" width="9.3984375" style="188" customWidth="1"/>
    <col min="14" max="14" width="9" style="188" customWidth="1"/>
    <col min="15" max="15" width="9.3984375" style="202" customWidth="1"/>
    <col min="16" max="20" width="9.1328125" style="202"/>
    <col min="21" max="27" width="9.1328125" style="188"/>
    <col min="28" max="33" width="9.1328125" style="202"/>
    <col min="34" max="16384" width="9.1328125" style="188"/>
  </cols>
  <sheetData>
    <row r="1" spans="1:45" ht="13.15" x14ac:dyDescent="0.4">
      <c r="A1" s="584" t="s">
        <v>1291</v>
      </c>
      <c r="B1" s="585"/>
      <c r="C1" s="199"/>
      <c r="D1" s="199"/>
      <c r="E1" s="202"/>
      <c r="F1" s="202"/>
      <c r="G1" s="202"/>
      <c r="H1" s="169"/>
      <c r="I1" s="169"/>
      <c r="J1" s="169"/>
      <c r="N1" s="170"/>
      <c r="O1" s="199"/>
      <c r="P1" s="199"/>
      <c r="Q1" s="199"/>
      <c r="R1" s="199"/>
      <c r="S1" s="199"/>
      <c r="T1" s="199"/>
      <c r="U1" s="169"/>
      <c r="V1" s="169"/>
      <c r="W1" s="169"/>
      <c r="X1" s="169"/>
      <c r="Y1" s="169"/>
      <c r="Z1" s="169"/>
      <c r="AA1" s="170"/>
      <c r="AB1" s="198"/>
      <c r="AC1" s="198"/>
      <c r="AD1" s="198"/>
      <c r="AE1" s="198"/>
      <c r="AF1" s="198"/>
      <c r="AG1" s="198"/>
      <c r="AH1" s="169"/>
      <c r="AI1" s="169"/>
      <c r="AJ1" s="169"/>
      <c r="AK1" s="169"/>
      <c r="AL1" s="169"/>
      <c r="AM1" s="169"/>
      <c r="AN1" s="169"/>
      <c r="AO1" s="169"/>
      <c r="AP1" s="169"/>
      <c r="AQ1" s="169"/>
      <c r="AR1" s="169"/>
      <c r="AS1" s="169"/>
    </row>
    <row r="2" spans="1:45" ht="25.5" customHeight="1" x14ac:dyDescent="0.45">
      <c r="A2" s="586" t="s">
        <v>1292</v>
      </c>
      <c r="B2" s="587"/>
      <c r="C2" s="199"/>
      <c r="D2" s="199"/>
      <c r="E2" s="202"/>
      <c r="F2" s="202"/>
      <c r="G2" s="202"/>
      <c r="H2" s="169"/>
      <c r="I2" s="169"/>
      <c r="J2" s="169"/>
      <c r="N2" s="170"/>
      <c r="O2" s="199"/>
      <c r="P2" s="199"/>
      <c r="Q2" s="199"/>
      <c r="R2" s="199"/>
      <c r="S2" s="206"/>
      <c r="T2" s="199"/>
      <c r="U2" s="169"/>
      <c r="V2" s="169"/>
      <c r="W2" s="169"/>
      <c r="X2" s="169"/>
      <c r="Y2" s="169"/>
      <c r="Z2" s="169"/>
      <c r="AA2" s="170"/>
      <c r="AB2" s="198"/>
      <c r="AC2" s="198"/>
      <c r="AD2" s="198"/>
      <c r="AE2" s="198"/>
      <c r="AF2" s="198"/>
      <c r="AG2" s="198"/>
      <c r="AH2" s="169"/>
      <c r="AI2" s="169"/>
      <c r="AJ2" s="169"/>
      <c r="AK2" s="169"/>
      <c r="AL2" s="169"/>
      <c r="AM2" s="169"/>
      <c r="AN2" s="169"/>
      <c r="AO2" s="169"/>
      <c r="AP2" s="169"/>
      <c r="AQ2" s="169"/>
      <c r="AR2" s="169"/>
      <c r="AS2" s="169"/>
    </row>
    <row r="3" spans="1:45" ht="24.75" customHeight="1" x14ac:dyDescent="0.4">
      <c r="A3" s="588" t="s">
        <v>1293</v>
      </c>
      <c r="B3" s="588"/>
      <c r="C3" s="199"/>
      <c r="D3" s="199"/>
      <c r="E3" s="202"/>
      <c r="F3" s="202"/>
      <c r="G3" s="202"/>
      <c r="H3" s="169"/>
      <c r="I3" s="169"/>
      <c r="J3" s="169"/>
      <c r="N3" s="170"/>
      <c r="O3" s="199"/>
      <c r="P3" s="199"/>
      <c r="Q3" s="199"/>
      <c r="R3" s="199"/>
      <c r="S3" s="199"/>
      <c r="T3" s="199"/>
      <c r="U3" s="169"/>
      <c r="V3" s="169"/>
      <c r="W3" s="169"/>
      <c r="X3" s="169"/>
      <c r="Y3" s="169"/>
      <c r="Z3" s="169"/>
      <c r="AA3" s="170"/>
      <c r="AB3" s="198"/>
      <c r="AC3" s="198"/>
      <c r="AD3" s="198"/>
      <c r="AE3" s="198"/>
      <c r="AF3" s="198"/>
      <c r="AG3" s="198"/>
      <c r="AH3" s="169"/>
      <c r="AI3" s="169"/>
      <c r="AJ3" s="169"/>
      <c r="AK3" s="169"/>
      <c r="AL3" s="169"/>
      <c r="AM3" s="169"/>
      <c r="AN3" s="169"/>
      <c r="AO3" s="169"/>
      <c r="AP3" s="169"/>
      <c r="AQ3" s="169"/>
      <c r="AR3" s="169"/>
      <c r="AS3" s="169"/>
    </row>
    <row r="4" spans="1:45" ht="13.15" x14ac:dyDescent="0.4">
      <c r="A4" s="199"/>
      <c r="B4" s="199"/>
      <c r="C4" s="199"/>
      <c r="D4" s="199"/>
      <c r="E4" s="202"/>
      <c r="F4" s="202"/>
      <c r="G4" s="202"/>
      <c r="H4" s="169"/>
      <c r="I4" s="169"/>
      <c r="J4" s="169"/>
      <c r="N4" s="170"/>
      <c r="O4" s="199"/>
      <c r="P4" s="199"/>
      <c r="Q4" s="199"/>
      <c r="R4" s="199"/>
      <c r="S4" s="199"/>
      <c r="T4" s="199"/>
      <c r="U4" s="169"/>
      <c r="V4" s="169"/>
      <c r="W4" s="169"/>
      <c r="X4" s="169"/>
      <c r="Y4" s="169"/>
      <c r="Z4" s="169"/>
      <c r="AA4" s="170"/>
      <c r="AB4" s="198"/>
      <c r="AC4" s="198"/>
      <c r="AD4" s="198"/>
      <c r="AE4" s="198"/>
      <c r="AF4" s="198"/>
      <c r="AG4" s="198"/>
      <c r="AH4" s="169"/>
      <c r="AI4" s="169"/>
      <c r="AJ4" s="169"/>
      <c r="AK4" s="169"/>
      <c r="AL4" s="169"/>
      <c r="AM4" s="169"/>
      <c r="AN4" s="169"/>
      <c r="AO4" s="169"/>
      <c r="AP4" s="169"/>
      <c r="AQ4" s="169"/>
      <c r="AR4" s="169"/>
      <c r="AS4" s="169"/>
    </row>
    <row r="5" spans="1:45" ht="12.75" customHeight="1" x14ac:dyDescent="0.4">
      <c r="A5" s="204" t="s">
        <v>1294</v>
      </c>
      <c r="B5" s="581" t="s">
        <v>1283</v>
      </c>
      <c r="C5" s="582"/>
      <c r="D5" s="582"/>
      <c r="E5" s="582"/>
      <c r="F5" s="582"/>
      <c r="G5" s="583"/>
      <c r="H5" s="578" t="s">
        <v>1284</v>
      </c>
      <c r="I5" s="579"/>
      <c r="J5" s="579"/>
      <c r="K5" s="579"/>
      <c r="L5" s="579"/>
      <c r="M5" s="580"/>
      <c r="N5" s="170"/>
      <c r="O5" s="581" t="s">
        <v>1283</v>
      </c>
      <c r="P5" s="582"/>
      <c r="Q5" s="582"/>
      <c r="R5" s="582"/>
      <c r="S5" s="582"/>
      <c r="T5" s="583"/>
      <c r="U5" s="578" t="s">
        <v>1284</v>
      </c>
      <c r="V5" s="579"/>
      <c r="W5" s="579"/>
      <c r="X5" s="579"/>
      <c r="Y5" s="579"/>
      <c r="Z5" s="580"/>
      <c r="AA5" s="170"/>
      <c r="AB5" s="581" t="s">
        <v>1283</v>
      </c>
      <c r="AC5" s="582"/>
      <c r="AD5" s="582"/>
      <c r="AE5" s="582"/>
      <c r="AF5" s="582"/>
      <c r="AG5" s="583"/>
      <c r="AH5" s="578" t="s">
        <v>1284</v>
      </c>
      <c r="AI5" s="579"/>
      <c r="AJ5" s="579"/>
      <c r="AK5" s="579"/>
      <c r="AL5" s="579"/>
      <c r="AM5" s="580"/>
      <c r="AN5" s="169"/>
      <c r="AO5" s="169"/>
      <c r="AP5" s="169"/>
      <c r="AQ5" s="169"/>
      <c r="AR5" s="169"/>
      <c r="AS5" s="169"/>
    </row>
    <row r="6" spans="1:45" s="187" customFormat="1" ht="13.15" x14ac:dyDescent="0.4">
      <c r="A6" s="205"/>
      <c r="B6" s="569" t="s">
        <v>1268</v>
      </c>
      <c r="C6" s="569"/>
      <c r="D6" s="569"/>
      <c r="E6" s="570" t="s">
        <v>1269</v>
      </c>
      <c r="F6" s="570"/>
      <c r="G6" s="570"/>
      <c r="H6" s="571" t="s">
        <v>1268</v>
      </c>
      <c r="I6" s="571"/>
      <c r="J6" s="571"/>
      <c r="K6" s="568" t="s">
        <v>1269</v>
      </c>
      <c r="L6" s="568"/>
      <c r="M6" s="568"/>
      <c r="N6" s="170"/>
      <c r="O6" s="569" t="s">
        <v>1268</v>
      </c>
      <c r="P6" s="569"/>
      <c r="Q6" s="569"/>
      <c r="R6" s="570" t="s">
        <v>1269</v>
      </c>
      <c r="S6" s="570"/>
      <c r="T6" s="570"/>
      <c r="U6" s="571" t="s">
        <v>1268</v>
      </c>
      <c r="V6" s="571"/>
      <c r="W6" s="571"/>
      <c r="X6" s="568" t="s">
        <v>1269</v>
      </c>
      <c r="Y6" s="568"/>
      <c r="Z6" s="568"/>
      <c r="AA6" s="170"/>
      <c r="AB6" s="569" t="s">
        <v>1268</v>
      </c>
      <c r="AC6" s="569"/>
      <c r="AD6" s="569"/>
      <c r="AE6" s="570" t="s">
        <v>1269</v>
      </c>
      <c r="AF6" s="570"/>
      <c r="AG6" s="570"/>
      <c r="AH6" s="571" t="s">
        <v>1268</v>
      </c>
      <c r="AI6" s="571"/>
      <c r="AJ6" s="571"/>
      <c r="AK6" s="568" t="s">
        <v>1269</v>
      </c>
      <c r="AL6" s="568"/>
      <c r="AM6" s="568"/>
      <c r="AN6" s="169"/>
      <c r="AO6" s="169"/>
      <c r="AP6" s="169"/>
      <c r="AQ6" s="169"/>
      <c r="AR6" s="169"/>
      <c r="AS6" s="169"/>
    </row>
    <row r="7" spans="1:45" ht="13.15" x14ac:dyDescent="0.4">
      <c r="A7" s="178" t="s">
        <v>1296</v>
      </c>
      <c r="B7" s="207">
        <v>18.34</v>
      </c>
      <c r="C7" s="207">
        <v>18.34</v>
      </c>
      <c r="D7" s="207">
        <v>18.34</v>
      </c>
      <c r="E7" s="208">
        <v>22</v>
      </c>
      <c r="F7" s="208">
        <v>22</v>
      </c>
      <c r="G7" s="208">
        <v>22</v>
      </c>
      <c r="H7" s="209">
        <v>19.170000000000002</v>
      </c>
      <c r="I7" s="209">
        <v>19.170000000000002</v>
      </c>
      <c r="J7" s="209">
        <v>19.170000000000002</v>
      </c>
      <c r="K7" s="210">
        <v>23</v>
      </c>
      <c r="L7" s="210">
        <v>23</v>
      </c>
      <c r="M7" s="210">
        <v>23</v>
      </c>
      <c r="N7" s="170"/>
      <c r="O7" s="207">
        <v>18.34</v>
      </c>
      <c r="P7" s="207">
        <v>18.34</v>
      </c>
      <c r="Q7" s="207">
        <v>18.34</v>
      </c>
      <c r="R7" s="208">
        <v>22</v>
      </c>
      <c r="S7" s="208">
        <v>22</v>
      </c>
      <c r="T7" s="208">
        <v>22</v>
      </c>
      <c r="U7" s="209">
        <v>19.170000000000002</v>
      </c>
      <c r="V7" s="209">
        <v>19.170000000000002</v>
      </c>
      <c r="W7" s="209">
        <v>19.170000000000002</v>
      </c>
      <c r="X7" s="210">
        <v>23</v>
      </c>
      <c r="Y7" s="210">
        <v>23</v>
      </c>
      <c r="Z7" s="210">
        <v>23</v>
      </c>
      <c r="AA7" s="170"/>
      <c r="AB7" s="207">
        <v>18.34</v>
      </c>
      <c r="AC7" s="207">
        <v>18.34</v>
      </c>
      <c r="AD7" s="207">
        <v>18.34</v>
      </c>
      <c r="AE7" s="208">
        <v>22</v>
      </c>
      <c r="AF7" s="208">
        <v>22</v>
      </c>
      <c r="AG7" s="208">
        <v>22</v>
      </c>
      <c r="AH7" s="209">
        <v>19.170000000000002</v>
      </c>
      <c r="AI7" s="209">
        <v>19.170000000000002</v>
      </c>
      <c r="AJ7" s="209">
        <v>19.170000000000002</v>
      </c>
      <c r="AK7" s="210">
        <v>23</v>
      </c>
      <c r="AL7" s="210">
        <v>23</v>
      </c>
      <c r="AM7" s="210">
        <v>23</v>
      </c>
      <c r="AN7" s="169"/>
      <c r="AO7" s="169"/>
      <c r="AP7" s="169"/>
      <c r="AQ7" s="169"/>
      <c r="AR7" s="169"/>
      <c r="AS7" s="169"/>
    </row>
    <row r="8" spans="1:45" ht="13.15" x14ac:dyDescent="0.4">
      <c r="A8" s="187"/>
      <c r="B8" s="572" t="s">
        <v>1297</v>
      </c>
      <c r="C8" s="573"/>
      <c r="D8" s="574"/>
      <c r="E8" s="153" t="s">
        <v>1297</v>
      </c>
      <c r="F8" s="153"/>
      <c r="G8" s="153"/>
      <c r="H8" s="564" t="s">
        <v>1297</v>
      </c>
      <c r="I8" s="564"/>
      <c r="J8" s="564"/>
      <c r="K8" s="575" t="s">
        <v>1297</v>
      </c>
      <c r="L8" s="576"/>
      <c r="M8" s="577"/>
      <c r="N8" s="187"/>
      <c r="O8" s="566" t="s">
        <v>1298</v>
      </c>
      <c r="P8" s="566"/>
      <c r="Q8" s="566"/>
      <c r="R8" s="566" t="s">
        <v>1298</v>
      </c>
      <c r="S8" s="566"/>
      <c r="T8" s="566"/>
      <c r="U8" s="564" t="s">
        <v>1298</v>
      </c>
      <c r="V8" s="564"/>
      <c r="W8" s="564"/>
      <c r="X8" s="564" t="s">
        <v>1298</v>
      </c>
      <c r="Y8" s="564"/>
      <c r="Z8" s="564"/>
      <c r="AA8" s="187"/>
      <c r="AB8" s="565" t="s">
        <v>1299</v>
      </c>
      <c r="AC8" s="566"/>
      <c r="AD8" s="566"/>
      <c r="AE8" s="565" t="s">
        <v>1299</v>
      </c>
      <c r="AF8" s="566"/>
      <c r="AG8" s="566"/>
      <c r="AH8" s="567" t="s">
        <v>1299</v>
      </c>
      <c r="AI8" s="564"/>
      <c r="AJ8" s="564"/>
      <c r="AK8" s="567" t="s">
        <v>1299</v>
      </c>
      <c r="AL8" s="564"/>
      <c r="AM8" s="564"/>
      <c r="AN8" s="187"/>
      <c r="AO8" s="187"/>
      <c r="AP8" s="187"/>
      <c r="AQ8" s="187"/>
      <c r="AR8" s="187"/>
      <c r="AS8" s="187"/>
    </row>
    <row r="9" spans="1:45" ht="89.25" x14ac:dyDescent="0.35">
      <c r="A9" s="171"/>
      <c r="B9" s="197" t="s">
        <v>1300</v>
      </c>
      <c r="C9" s="197" t="s">
        <v>1301</v>
      </c>
      <c r="D9" s="197" t="s">
        <v>1302</v>
      </c>
      <c r="E9" s="197" t="s">
        <v>1300</v>
      </c>
      <c r="F9" s="197" t="s">
        <v>1301</v>
      </c>
      <c r="G9" s="197" t="s">
        <v>1302</v>
      </c>
      <c r="H9" s="180" t="s">
        <v>1300</v>
      </c>
      <c r="I9" s="180" t="s">
        <v>1301</v>
      </c>
      <c r="J9" s="180" t="s">
        <v>1302</v>
      </c>
      <c r="K9" s="180" t="s">
        <v>1300</v>
      </c>
      <c r="L9" s="180" t="s">
        <v>1301</v>
      </c>
      <c r="M9" s="180" t="s">
        <v>1302</v>
      </c>
      <c r="N9" s="193"/>
      <c r="O9" s="203" t="s">
        <v>1300</v>
      </c>
      <c r="P9" s="197" t="s">
        <v>1303</v>
      </c>
      <c r="Q9" s="197" t="s">
        <v>1302</v>
      </c>
      <c r="R9" s="203" t="s">
        <v>1300</v>
      </c>
      <c r="S9" s="197" t="s">
        <v>1303</v>
      </c>
      <c r="T9" s="197" t="s">
        <v>1302</v>
      </c>
      <c r="U9" s="184" t="s">
        <v>1300</v>
      </c>
      <c r="V9" s="180" t="s">
        <v>1303</v>
      </c>
      <c r="W9" s="180" t="s">
        <v>1302</v>
      </c>
      <c r="X9" s="184" t="s">
        <v>1300</v>
      </c>
      <c r="Y9" s="180" t="s">
        <v>1303</v>
      </c>
      <c r="Z9" s="180" t="s">
        <v>1302</v>
      </c>
      <c r="AA9" s="172"/>
      <c r="AB9" s="197" t="s">
        <v>1304</v>
      </c>
      <c r="AC9" s="197" t="s">
        <v>1305</v>
      </c>
      <c r="AD9" s="197" t="s">
        <v>1302</v>
      </c>
      <c r="AE9" s="197" t="s">
        <v>1304</v>
      </c>
      <c r="AF9" s="197" t="s">
        <v>1305</v>
      </c>
      <c r="AG9" s="197" t="s">
        <v>1302</v>
      </c>
      <c r="AH9" s="180" t="s">
        <v>1304</v>
      </c>
      <c r="AI9" s="180" t="s">
        <v>1305</v>
      </c>
      <c r="AJ9" s="180" t="s">
        <v>1302</v>
      </c>
      <c r="AK9" s="180" t="s">
        <v>1304</v>
      </c>
      <c r="AL9" s="180" t="s">
        <v>1305</v>
      </c>
      <c r="AM9" s="180" t="s">
        <v>1302</v>
      </c>
      <c r="AN9" s="174"/>
      <c r="AO9" s="174"/>
      <c r="AP9" s="174"/>
      <c r="AQ9" s="174"/>
      <c r="AR9" s="174"/>
      <c r="AS9" s="174"/>
    </row>
    <row r="10" spans="1:45" ht="13.15" x14ac:dyDescent="0.4">
      <c r="A10" s="181" t="s">
        <v>378</v>
      </c>
      <c r="B10" s="198"/>
      <c r="C10" s="198"/>
      <c r="D10" s="163"/>
      <c r="E10" s="198"/>
      <c r="F10" s="198"/>
      <c r="G10" s="163"/>
      <c r="H10" s="189"/>
      <c r="I10" s="189"/>
      <c r="J10" s="161"/>
      <c r="K10" s="189"/>
      <c r="L10" s="189"/>
      <c r="M10" s="161"/>
      <c r="N10" s="187"/>
      <c r="O10" s="198"/>
      <c r="P10" s="198"/>
      <c r="Q10" s="198"/>
      <c r="R10" s="198"/>
      <c r="S10" s="198"/>
      <c r="T10" s="198"/>
      <c r="U10" s="175"/>
      <c r="V10" s="175"/>
      <c r="W10" s="175"/>
      <c r="X10" s="175"/>
      <c r="Y10" s="175"/>
      <c r="Z10" s="175"/>
      <c r="AA10" s="175"/>
      <c r="AB10" s="198"/>
      <c r="AC10" s="198"/>
      <c r="AD10" s="198"/>
      <c r="AE10" s="198"/>
      <c r="AF10" s="198"/>
      <c r="AG10" s="198"/>
      <c r="AH10" s="175"/>
      <c r="AI10" s="175"/>
      <c r="AJ10" s="175"/>
      <c r="AK10" s="175"/>
      <c r="AL10" s="175"/>
      <c r="AM10" s="175"/>
      <c r="AN10" s="175"/>
      <c r="AO10" s="175"/>
      <c r="AP10" s="175"/>
      <c r="AQ10" s="175"/>
      <c r="AR10" s="175"/>
      <c r="AS10" s="175"/>
    </row>
    <row r="11" spans="1:45" ht="13.15" x14ac:dyDescent="0.4">
      <c r="A11" s="191" t="s">
        <v>1306</v>
      </c>
      <c r="B11" s="167">
        <v>10.84</v>
      </c>
      <c r="C11" s="167">
        <v>10.84</v>
      </c>
      <c r="D11" s="167">
        <v>10.84</v>
      </c>
      <c r="E11" s="148">
        <v>13</v>
      </c>
      <c r="F11" s="148">
        <v>13</v>
      </c>
      <c r="G11" s="148">
        <v>13</v>
      </c>
      <c r="H11" s="192">
        <v>12.5</v>
      </c>
      <c r="I11" s="192">
        <v>12.5</v>
      </c>
      <c r="J11" s="192">
        <v>12.5</v>
      </c>
      <c r="K11" s="185">
        <v>15</v>
      </c>
      <c r="L11" s="185">
        <v>15</v>
      </c>
      <c r="M11" s="185">
        <v>15</v>
      </c>
      <c r="N11" s="176"/>
      <c r="O11" s="167">
        <v>10.84</v>
      </c>
      <c r="P11" s="167">
        <v>10.84</v>
      </c>
      <c r="Q11" s="167">
        <v>10.84</v>
      </c>
      <c r="R11" s="148">
        <v>13</v>
      </c>
      <c r="S11" s="148">
        <v>13</v>
      </c>
      <c r="T11" s="148">
        <v>13</v>
      </c>
      <c r="U11" s="192">
        <v>12.5</v>
      </c>
      <c r="V11" s="192">
        <v>12.5</v>
      </c>
      <c r="W11" s="192">
        <v>12.5</v>
      </c>
      <c r="X11" s="185">
        <v>15</v>
      </c>
      <c r="Y11" s="185">
        <v>15</v>
      </c>
      <c r="Z11" s="185">
        <v>15</v>
      </c>
      <c r="AA11" s="176"/>
      <c r="AB11" s="192">
        <v>10.84</v>
      </c>
      <c r="AC11" s="192">
        <v>10.84</v>
      </c>
      <c r="AD11" s="192">
        <v>10.84</v>
      </c>
      <c r="AE11" s="185">
        <v>13</v>
      </c>
      <c r="AF11" s="185">
        <v>13</v>
      </c>
      <c r="AG11" s="185">
        <v>13</v>
      </c>
      <c r="AH11" s="192">
        <v>12.5</v>
      </c>
      <c r="AI11" s="192">
        <v>12.5</v>
      </c>
      <c r="AJ11" s="192">
        <v>12.5</v>
      </c>
      <c r="AK11" s="185">
        <v>15</v>
      </c>
      <c r="AL11" s="185">
        <v>15</v>
      </c>
      <c r="AM11" s="185">
        <v>15</v>
      </c>
      <c r="AN11" s="169"/>
      <c r="AO11" s="169"/>
      <c r="AP11" s="169"/>
      <c r="AQ11" s="169"/>
      <c r="AR11" s="169"/>
      <c r="AS11" s="169"/>
    </row>
    <row r="12" spans="1:45" x14ac:dyDescent="0.35">
      <c r="A12" s="187"/>
      <c r="B12" s="198"/>
      <c r="C12" s="198"/>
      <c r="D12" s="198"/>
      <c r="E12" s="198"/>
      <c r="F12" s="198"/>
      <c r="G12" s="198"/>
      <c r="H12" s="176"/>
      <c r="I12" s="176"/>
      <c r="J12" s="176"/>
      <c r="K12" s="176"/>
      <c r="L12" s="176"/>
      <c r="M12" s="176"/>
      <c r="N12" s="171"/>
      <c r="O12" s="198"/>
      <c r="P12" s="198"/>
      <c r="Q12" s="198"/>
      <c r="R12" s="198"/>
      <c r="S12" s="198"/>
      <c r="T12" s="198"/>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row>
    <row r="13" spans="1:45" ht="13.15" x14ac:dyDescent="0.4">
      <c r="A13" s="146" t="s">
        <v>499</v>
      </c>
      <c r="B13" s="198"/>
      <c r="C13" s="198"/>
      <c r="D13" s="163"/>
      <c r="E13" s="198"/>
      <c r="F13" s="198"/>
      <c r="G13" s="163"/>
      <c r="H13" s="189"/>
      <c r="I13" s="189"/>
      <c r="J13" s="161"/>
      <c r="K13" s="189"/>
      <c r="L13" s="189"/>
      <c r="M13" s="161"/>
      <c r="N13" s="187"/>
      <c r="O13" s="198"/>
      <c r="P13" s="198"/>
      <c r="Q13" s="198"/>
      <c r="R13" s="198"/>
      <c r="S13" s="198"/>
      <c r="T13" s="198"/>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row>
    <row r="14" spans="1:45" x14ac:dyDescent="0.35">
      <c r="A14" s="182" t="s">
        <v>1307</v>
      </c>
      <c r="B14" s="198"/>
      <c r="C14" s="198"/>
      <c r="D14" s="158">
        <v>0</v>
      </c>
      <c r="E14" s="198"/>
      <c r="F14" s="198"/>
      <c r="G14" s="158">
        <v>0</v>
      </c>
      <c r="H14" s="176"/>
      <c r="I14" s="176"/>
      <c r="J14" s="168">
        <v>0</v>
      </c>
      <c r="K14" s="176"/>
      <c r="L14" s="176"/>
      <c r="M14" s="168">
        <v>0</v>
      </c>
      <c r="N14" s="171"/>
      <c r="O14" s="198"/>
      <c r="P14" s="198"/>
      <c r="Q14" s="166">
        <v>0</v>
      </c>
      <c r="R14" s="198"/>
      <c r="S14" s="198"/>
      <c r="T14" s="158">
        <v>0</v>
      </c>
      <c r="U14" s="176"/>
      <c r="V14" s="176"/>
      <c r="W14" s="164">
        <v>0</v>
      </c>
      <c r="X14" s="176"/>
      <c r="Y14" s="176"/>
      <c r="Z14" s="168">
        <v>0</v>
      </c>
      <c r="AA14" s="176"/>
      <c r="AB14" s="176"/>
      <c r="AC14" s="176"/>
      <c r="AD14" s="168">
        <v>0</v>
      </c>
      <c r="AE14" s="176"/>
      <c r="AF14" s="176"/>
      <c r="AG14" s="168">
        <v>0</v>
      </c>
      <c r="AH14" s="176"/>
      <c r="AI14" s="176"/>
      <c r="AJ14" s="168">
        <v>0</v>
      </c>
      <c r="AK14" s="176"/>
      <c r="AL14" s="176"/>
      <c r="AM14" s="168">
        <v>0</v>
      </c>
      <c r="AN14" s="162"/>
      <c r="AO14" s="162"/>
      <c r="AP14" s="162"/>
      <c r="AQ14" s="162"/>
      <c r="AR14" s="162"/>
      <c r="AS14" s="162"/>
    </row>
    <row r="15" spans="1:45" ht="13.15" x14ac:dyDescent="0.4">
      <c r="A15" s="194" t="s">
        <v>1306</v>
      </c>
      <c r="B15" s="167">
        <v>10.84</v>
      </c>
      <c r="C15" s="167">
        <v>10.84</v>
      </c>
      <c r="D15" s="167">
        <v>10.84</v>
      </c>
      <c r="E15" s="148">
        <v>13</v>
      </c>
      <c r="F15" s="148">
        <v>13</v>
      </c>
      <c r="G15" s="148">
        <v>13</v>
      </c>
      <c r="H15" s="192">
        <v>12.5</v>
      </c>
      <c r="I15" s="192">
        <v>12.5</v>
      </c>
      <c r="J15" s="192">
        <v>12.5</v>
      </c>
      <c r="K15" s="185">
        <v>15</v>
      </c>
      <c r="L15" s="185">
        <v>15</v>
      </c>
      <c r="M15" s="185">
        <v>15</v>
      </c>
      <c r="N15" s="176"/>
      <c r="O15" s="167">
        <v>10.84</v>
      </c>
      <c r="P15" s="167">
        <v>10.84</v>
      </c>
      <c r="Q15" s="167">
        <v>10.84</v>
      </c>
      <c r="R15" s="148">
        <v>13</v>
      </c>
      <c r="S15" s="148">
        <v>13</v>
      </c>
      <c r="T15" s="148">
        <v>13</v>
      </c>
      <c r="U15" s="192">
        <v>12.5</v>
      </c>
      <c r="V15" s="192">
        <v>12.5</v>
      </c>
      <c r="W15" s="192">
        <v>12.5</v>
      </c>
      <c r="X15" s="185">
        <v>15</v>
      </c>
      <c r="Y15" s="185">
        <v>15</v>
      </c>
      <c r="Z15" s="185">
        <v>15</v>
      </c>
      <c r="AA15" s="176"/>
      <c r="AB15" s="192">
        <v>10.84</v>
      </c>
      <c r="AC15" s="192">
        <v>10.84</v>
      </c>
      <c r="AD15" s="192">
        <v>10.84</v>
      </c>
      <c r="AE15" s="185">
        <v>13</v>
      </c>
      <c r="AF15" s="185">
        <v>13</v>
      </c>
      <c r="AG15" s="185">
        <v>13</v>
      </c>
      <c r="AH15" s="192">
        <v>12.5</v>
      </c>
      <c r="AI15" s="192">
        <v>12.5</v>
      </c>
      <c r="AJ15" s="192">
        <v>12.5</v>
      </c>
      <c r="AK15" s="185">
        <v>15</v>
      </c>
      <c r="AL15" s="185">
        <v>15</v>
      </c>
      <c r="AM15" s="185">
        <v>15</v>
      </c>
      <c r="AN15" s="176"/>
      <c r="AO15" s="176"/>
      <c r="AP15" s="176"/>
      <c r="AQ15" s="176"/>
      <c r="AR15" s="176"/>
      <c r="AS15" s="176"/>
    </row>
    <row r="16" spans="1:45" x14ac:dyDescent="0.35">
      <c r="A16" s="190"/>
      <c r="B16" s="155" t="s">
        <v>1270</v>
      </c>
      <c r="C16" s="201" t="s">
        <v>1270</v>
      </c>
      <c r="D16" s="201" t="s">
        <v>1308</v>
      </c>
      <c r="E16" s="201" t="s">
        <v>1270</v>
      </c>
      <c r="F16" s="201" t="s">
        <v>1270</v>
      </c>
      <c r="G16" s="201" t="s">
        <v>1308</v>
      </c>
      <c r="H16" s="196" t="s">
        <v>1270</v>
      </c>
      <c r="I16" s="183" t="s">
        <v>1270</v>
      </c>
      <c r="J16" s="183" t="s">
        <v>1308</v>
      </c>
      <c r="K16" s="183" t="s">
        <v>1270</v>
      </c>
      <c r="L16" s="183" t="s">
        <v>1270</v>
      </c>
      <c r="M16" s="183" t="s">
        <v>1308</v>
      </c>
      <c r="N16" s="176"/>
      <c r="O16" s="201" t="s">
        <v>1270</v>
      </c>
      <c r="P16" s="201" t="s">
        <v>1270</v>
      </c>
      <c r="Q16" s="201" t="s">
        <v>1308</v>
      </c>
      <c r="R16" s="201" t="s">
        <v>1270</v>
      </c>
      <c r="S16" s="201" t="s">
        <v>1270</v>
      </c>
      <c r="T16" s="201" t="s">
        <v>1308</v>
      </c>
      <c r="U16" s="183" t="s">
        <v>1270</v>
      </c>
      <c r="V16" s="183" t="s">
        <v>1270</v>
      </c>
      <c r="W16" s="183" t="s">
        <v>1308</v>
      </c>
      <c r="X16" s="183" t="s">
        <v>1270</v>
      </c>
      <c r="Y16" s="183" t="s">
        <v>1270</v>
      </c>
      <c r="Z16" s="183" t="s">
        <v>1308</v>
      </c>
      <c r="AA16" s="175"/>
      <c r="AB16" s="183" t="s">
        <v>1270</v>
      </c>
      <c r="AC16" s="183" t="s">
        <v>1270</v>
      </c>
      <c r="AD16" s="183" t="s">
        <v>1308</v>
      </c>
      <c r="AE16" s="183" t="s">
        <v>1270</v>
      </c>
      <c r="AF16" s="183" t="s">
        <v>1270</v>
      </c>
      <c r="AG16" s="183" t="s">
        <v>1308</v>
      </c>
      <c r="AH16" s="183" t="s">
        <v>1270</v>
      </c>
      <c r="AI16" s="183" t="s">
        <v>1270</v>
      </c>
      <c r="AJ16" s="183" t="s">
        <v>1308</v>
      </c>
      <c r="AK16" s="183" t="s">
        <v>1270</v>
      </c>
      <c r="AL16" s="183" t="s">
        <v>1270</v>
      </c>
      <c r="AM16" s="183" t="s">
        <v>1308</v>
      </c>
      <c r="AN16" s="175"/>
      <c r="AO16" s="175"/>
      <c r="AP16" s="175"/>
      <c r="AQ16" s="175"/>
      <c r="AR16" s="175"/>
      <c r="AS16" s="175"/>
    </row>
    <row r="17" spans="1:45" x14ac:dyDescent="0.35">
      <c r="A17" s="187"/>
      <c r="B17" s="198"/>
      <c r="C17" s="198"/>
      <c r="D17" s="198"/>
      <c r="E17" s="198"/>
      <c r="F17" s="198"/>
      <c r="G17" s="198"/>
      <c r="H17" s="176"/>
      <c r="I17" s="176"/>
      <c r="J17" s="176"/>
      <c r="K17" s="175"/>
      <c r="L17" s="175"/>
      <c r="M17" s="175"/>
      <c r="N17" s="171"/>
      <c r="O17" s="198"/>
      <c r="P17" s="198"/>
      <c r="Q17" s="198"/>
      <c r="R17" s="198"/>
      <c r="S17" s="198"/>
      <c r="T17" s="198"/>
      <c r="U17" s="175"/>
      <c r="V17" s="175"/>
      <c r="W17" s="175"/>
      <c r="X17" s="175"/>
      <c r="Y17" s="175"/>
      <c r="Z17" s="175"/>
      <c r="AA17" s="175"/>
      <c r="AB17" s="175"/>
      <c r="AC17" s="175"/>
      <c r="AD17" s="175"/>
      <c r="AE17" s="175"/>
      <c r="AF17" s="175"/>
      <c r="AG17" s="175"/>
      <c r="AH17" s="175"/>
      <c r="AI17" s="175"/>
      <c r="AJ17" s="175"/>
      <c r="AK17" s="175"/>
      <c r="AL17" s="175"/>
      <c r="AM17" s="175"/>
      <c r="AN17" s="176"/>
      <c r="AO17" s="176"/>
      <c r="AP17" s="176"/>
      <c r="AQ17" s="176"/>
      <c r="AR17" s="176"/>
      <c r="AS17" s="176"/>
    </row>
    <row r="18" spans="1:45" ht="13.15" x14ac:dyDescent="0.4">
      <c r="A18" s="146" t="s">
        <v>1275</v>
      </c>
      <c r="B18" s="198"/>
      <c r="C18" s="198"/>
      <c r="D18" s="198"/>
      <c r="E18" s="198"/>
      <c r="F18" s="198"/>
      <c r="G18" s="198"/>
      <c r="H18" s="176"/>
      <c r="I18" s="176"/>
      <c r="J18" s="176"/>
      <c r="K18" s="176"/>
      <c r="L18" s="176"/>
      <c r="M18" s="176"/>
      <c r="O18" s="198"/>
      <c r="P18" s="198"/>
      <c r="Q18" s="198"/>
      <c r="R18" s="198"/>
      <c r="S18" s="198"/>
      <c r="T18" s="198"/>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row>
    <row r="19" spans="1:45" x14ac:dyDescent="0.35">
      <c r="A19" s="182" t="s">
        <v>1307</v>
      </c>
      <c r="B19" s="198"/>
      <c r="C19" s="166">
        <v>0</v>
      </c>
      <c r="D19" s="166">
        <v>0</v>
      </c>
      <c r="E19" s="198"/>
      <c r="F19" s="166">
        <v>0</v>
      </c>
      <c r="G19" s="166">
        <v>0</v>
      </c>
      <c r="H19" s="176"/>
      <c r="I19" s="164">
        <v>0</v>
      </c>
      <c r="J19" s="164">
        <v>0</v>
      </c>
      <c r="K19" s="176"/>
      <c r="L19" s="164">
        <v>0</v>
      </c>
      <c r="M19" s="164">
        <v>0</v>
      </c>
      <c r="N19" s="171"/>
      <c r="O19" s="198"/>
      <c r="P19" s="166">
        <v>0</v>
      </c>
      <c r="Q19" s="166">
        <v>0</v>
      </c>
      <c r="R19" s="198"/>
      <c r="S19" s="166">
        <v>0</v>
      </c>
      <c r="T19" s="166">
        <v>0</v>
      </c>
      <c r="U19" s="176"/>
      <c r="V19" s="164">
        <v>0</v>
      </c>
      <c r="W19" s="164">
        <v>0</v>
      </c>
      <c r="X19" s="176"/>
      <c r="Y19" s="164">
        <v>0</v>
      </c>
      <c r="Z19" s="164">
        <v>0</v>
      </c>
      <c r="AA19" s="176"/>
      <c r="AB19" s="176"/>
      <c r="AC19" s="168">
        <v>0</v>
      </c>
      <c r="AD19" s="168">
        <v>0</v>
      </c>
      <c r="AE19" s="176"/>
      <c r="AF19" s="168">
        <v>0</v>
      </c>
      <c r="AG19" s="168">
        <v>0</v>
      </c>
      <c r="AH19" s="176"/>
      <c r="AI19" s="168">
        <v>0</v>
      </c>
      <c r="AJ19" s="168">
        <v>0</v>
      </c>
      <c r="AK19" s="176"/>
      <c r="AL19" s="168">
        <v>0</v>
      </c>
      <c r="AM19" s="168">
        <v>0</v>
      </c>
      <c r="AN19" s="162"/>
      <c r="AO19" s="162"/>
      <c r="AP19" s="162"/>
      <c r="AQ19" s="162"/>
      <c r="AR19" s="162"/>
      <c r="AS19" s="162"/>
    </row>
    <row r="20" spans="1:45" ht="13.15" x14ac:dyDescent="0.4">
      <c r="A20" s="194" t="s">
        <v>1306</v>
      </c>
      <c r="B20" s="167">
        <v>10.84</v>
      </c>
      <c r="C20" s="167">
        <v>10.84</v>
      </c>
      <c r="D20" s="167">
        <v>10.84</v>
      </c>
      <c r="E20" s="148">
        <v>13</v>
      </c>
      <c r="F20" s="148">
        <v>13</v>
      </c>
      <c r="G20" s="148">
        <v>13</v>
      </c>
      <c r="H20" s="192">
        <v>12.5</v>
      </c>
      <c r="I20" s="192">
        <v>12.5</v>
      </c>
      <c r="J20" s="192">
        <v>12.5</v>
      </c>
      <c r="K20" s="185">
        <v>15</v>
      </c>
      <c r="L20" s="185">
        <v>15</v>
      </c>
      <c r="M20" s="185">
        <v>15</v>
      </c>
      <c r="N20" s="169"/>
      <c r="O20" s="167">
        <v>10.84</v>
      </c>
      <c r="P20" s="167">
        <v>10.84</v>
      </c>
      <c r="Q20" s="167">
        <v>10.84</v>
      </c>
      <c r="R20" s="148">
        <v>13</v>
      </c>
      <c r="S20" s="148">
        <v>13</v>
      </c>
      <c r="T20" s="148">
        <v>13</v>
      </c>
      <c r="U20" s="192">
        <v>12.5</v>
      </c>
      <c r="V20" s="192">
        <v>12.5</v>
      </c>
      <c r="W20" s="192">
        <v>12.5</v>
      </c>
      <c r="X20" s="185">
        <v>15</v>
      </c>
      <c r="Y20" s="185">
        <v>15</v>
      </c>
      <c r="Z20" s="185">
        <v>15</v>
      </c>
      <c r="AA20" s="169"/>
      <c r="AB20" s="192">
        <v>10.84</v>
      </c>
      <c r="AC20" s="192">
        <v>10.84</v>
      </c>
      <c r="AD20" s="192">
        <v>10.84</v>
      </c>
      <c r="AE20" s="185">
        <v>13</v>
      </c>
      <c r="AF20" s="185">
        <v>13</v>
      </c>
      <c r="AG20" s="185">
        <v>13</v>
      </c>
      <c r="AH20" s="192">
        <v>12.5</v>
      </c>
      <c r="AI20" s="192">
        <v>12.5</v>
      </c>
      <c r="AJ20" s="192">
        <v>12.5</v>
      </c>
      <c r="AK20" s="185">
        <v>15</v>
      </c>
      <c r="AL20" s="185">
        <v>15</v>
      </c>
      <c r="AM20" s="185">
        <v>15</v>
      </c>
      <c r="AN20" s="169"/>
      <c r="AO20" s="169"/>
      <c r="AP20" s="169"/>
      <c r="AQ20" s="169"/>
      <c r="AR20" s="169"/>
      <c r="AS20" s="169"/>
    </row>
    <row r="21" spans="1:45" x14ac:dyDescent="0.35">
      <c r="A21" s="187"/>
      <c r="B21" s="155" t="s">
        <v>1270</v>
      </c>
      <c r="C21" s="201" t="s">
        <v>1308</v>
      </c>
      <c r="D21" s="201" t="s">
        <v>1308</v>
      </c>
      <c r="E21" s="201" t="s">
        <v>1270</v>
      </c>
      <c r="F21" s="201" t="s">
        <v>1308</v>
      </c>
      <c r="G21" s="201" t="s">
        <v>1308</v>
      </c>
      <c r="H21" s="196" t="s">
        <v>1270</v>
      </c>
      <c r="I21" s="183" t="s">
        <v>1308</v>
      </c>
      <c r="J21" s="183" t="s">
        <v>1308</v>
      </c>
      <c r="K21" s="183" t="s">
        <v>1270</v>
      </c>
      <c r="L21" s="183" t="s">
        <v>1308</v>
      </c>
      <c r="M21" s="183" t="s">
        <v>1308</v>
      </c>
      <c r="N21" s="171"/>
      <c r="O21" s="201" t="s">
        <v>1270</v>
      </c>
      <c r="P21" s="201" t="s">
        <v>1308</v>
      </c>
      <c r="Q21" s="201" t="s">
        <v>1308</v>
      </c>
      <c r="R21" s="201" t="s">
        <v>1270</v>
      </c>
      <c r="S21" s="201" t="s">
        <v>1308</v>
      </c>
      <c r="T21" s="201" t="s">
        <v>1308</v>
      </c>
      <c r="U21" s="183" t="s">
        <v>1270</v>
      </c>
      <c r="V21" s="183" t="s">
        <v>1308</v>
      </c>
      <c r="W21" s="183" t="s">
        <v>1308</v>
      </c>
      <c r="X21" s="183" t="s">
        <v>1270</v>
      </c>
      <c r="Y21" s="183" t="s">
        <v>1308</v>
      </c>
      <c r="Z21" s="183" t="s">
        <v>1308</v>
      </c>
      <c r="AA21" s="175"/>
      <c r="AB21" s="183" t="s">
        <v>1270</v>
      </c>
      <c r="AC21" s="183" t="s">
        <v>1308</v>
      </c>
      <c r="AD21" s="183" t="s">
        <v>1308</v>
      </c>
      <c r="AE21" s="183" t="s">
        <v>1270</v>
      </c>
      <c r="AF21" s="183" t="s">
        <v>1308</v>
      </c>
      <c r="AG21" s="183" t="s">
        <v>1308</v>
      </c>
      <c r="AH21" s="183" t="s">
        <v>1270</v>
      </c>
      <c r="AI21" s="183" t="s">
        <v>1308</v>
      </c>
      <c r="AJ21" s="183" t="s">
        <v>1308</v>
      </c>
      <c r="AK21" s="183" t="s">
        <v>1270</v>
      </c>
      <c r="AL21" s="183" t="s">
        <v>1308</v>
      </c>
      <c r="AM21" s="183" t="s">
        <v>1308</v>
      </c>
      <c r="AN21" s="175"/>
      <c r="AO21" s="175"/>
      <c r="AP21" s="175"/>
      <c r="AQ21" s="175"/>
      <c r="AR21" s="175"/>
      <c r="AS21" s="175"/>
    </row>
    <row r="22" spans="1:45" x14ac:dyDescent="0.35">
      <c r="A22" s="187"/>
      <c r="B22" s="198"/>
      <c r="C22" s="198"/>
      <c r="D22" s="198"/>
      <c r="E22" s="198"/>
      <c r="F22" s="198"/>
      <c r="G22" s="198"/>
      <c r="H22" s="177"/>
      <c r="I22" s="177"/>
      <c r="J22" s="177"/>
      <c r="K22" s="175"/>
      <c r="L22" s="175"/>
      <c r="M22" s="175"/>
      <c r="N22" s="171"/>
      <c r="O22" s="198"/>
      <c r="P22" s="200"/>
      <c r="Q22" s="198"/>
      <c r="R22" s="198"/>
      <c r="S22" s="198"/>
      <c r="T22" s="198"/>
      <c r="U22" s="175"/>
      <c r="V22" s="173"/>
      <c r="W22" s="175"/>
      <c r="X22" s="175"/>
      <c r="Y22" s="175"/>
      <c r="Z22" s="175"/>
      <c r="AA22" s="175"/>
      <c r="AB22" s="175"/>
      <c r="AC22" s="175"/>
      <c r="AD22" s="175"/>
      <c r="AE22" s="175"/>
      <c r="AF22" s="175"/>
      <c r="AG22" s="175"/>
      <c r="AH22" s="175"/>
      <c r="AI22" s="175"/>
      <c r="AJ22" s="175"/>
      <c r="AK22" s="175"/>
      <c r="AL22" s="175"/>
      <c r="AM22" s="175"/>
      <c r="AN22" s="177"/>
      <c r="AO22" s="177"/>
      <c r="AP22" s="177"/>
      <c r="AQ22" s="177"/>
      <c r="AR22" s="177"/>
      <c r="AS22" s="177"/>
    </row>
    <row r="23" spans="1:45" ht="13.15" x14ac:dyDescent="0.4">
      <c r="A23" s="181" t="s">
        <v>495</v>
      </c>
      <c r="B23" s="198"/>
      <c r="C23" s="198"/>
      <c r="D23" s="198"/>
      <c r="E23" s="198"/>
      <c r="F23" s="198"/>
      <c r="G23" s="198"/>
      <c r="H23" s="177"/>
      <c r="I23" s="177"/>
      <c r="J23" s="177"/>
      <c r="K23" s="175"/>
      <c r="L23" s="175"/>
      <c r="M23" s="175"/>
      <c r="N23" s="171"/>
      <c r="O23" s="198"/>
      <c r="P23" s="200"/>
      <c r="Q23" s="198"/>
      <c r="R23" s="198"/>
      <c r="S23" s="198"/>
      <c r="T23" s="198"/>
      <c r="U23" s="175"/>
      <c r="V23" s="173"/>
      <c r="W23" s="175"/>
      <c r="X23" s="175"/>
      <c r="Y23" s="175"/>
      <c r="Z23" s="175"/>
      <c r="AA23" s="175"/>
      <c r="AB23" s="175"/>
      <c r="AC23" s="175"/>
      <c r="AD23" s="175"/>
      <c r="AE23" s="175"/>
      <c r="AF23" s="175"/>
      <c r="AG23" s="175"/>
      <c r="AH23" s="175"/>
      <c r="AI23" s="175"/>
      <c r="AJ23" s="175"/>
      <c r="AK23" s="175"/>
      <c r="AL23" s="175"/>
      <c r="AM23" s="175"/>
      <c r="AN23" s="177"/>
      <c r="AO23" s="177"/>
      <c r="AP23" s="177"/>
      <c r="AQ23" s="177"/>
      <c r="AR23" s="177"/>
      <c r="AS23" s="177"/>
    </row>
    <row r="24" spans="1:45" x14ac:dyDescent="0.35">
      <c r="A24" s="186" t="s">
        <v>1307</v>
      </c>
      <c r="B24" s="160">
        <v>0</v>
      </c>
      <c r="C24" s="158">
        <v>0</v>
      </c>
      <c r="D24" s="158">
        <v>0</v>
      </c>
      <c r="E24" s="158">
        <v>0</v>
      </c>
      <c r="F24" s="158">
        <v>0</v>
      </c>
      <c r="G24" s="158">
        <v>0</v>
      </c>
      <c r="H24" s="157">
        <v>0</v>
      </c>
      <c r="I24" s="168">
        <v>0</v>
      </c>
      <c r="J24" s="168">
        <v>0</v>
      </c>
      <c r="K24" s="168">
        <v>0</v>
      </c>
      <c r="L24" s="168">
        <v>0</v>
      </c>
      <c r="M24" s="168">
        <v>0</v>
      </c>
      <c r="N24" s="171"/>
      <c r="O24" s="168">
        <v>0</v>
      </c>
      <c r="P24" s="168">
        <v>0</v>
      </c>
      <c r="Q24" s="168">
        <v>0</v>
      </c>
      <c r="R24" s="168">
        <v>0</v>
      </c>
      <c r="S24" s="168">
        <v>0</v>
      </c>
      <c r="T24" s="168">
        <v>0</v>
      </c>
      <c r="U24" s="168">
        <v>0</v>
      </c>
      <c r="V24" s="168">
        <v>0</v>
      </c>
      <c r="W24" s="168">
        <v>0</v>
      </c>
      <c r="X24" s="168">
        <v>0</v>
      </c>
      <c r="Y24" s="168">
        <v>0</v>
      </c>
      <c r="Z24" s="168">
        <v>0</v>
      </c>
      <c r="AA24" s="176"/>
      <c r="AB24" s="168">
        <v>0</v>
      </c>
      <c r="AC24" s="168">
        <v>0</v>
      </c>
      <c r="AD24" s="168">
        <v>0</v>
      </c>
      <c r="AE24" s="168">
        <v>0</v>
      </c>
      <c r="AF24" s="168">
        <v>0</v>
      </c>
      <c r="AG24" s="168">
        <v>0</v>
      </c>
      <c r="AH24" s="168">
        <v>0</v>
      </c>
      <c r="AI24" s="168">
        <v>0</v>
      </c>
      <c r="AJ24" s="168">
        <v>0</v>
      </c>
      <c r="AK24" s="168">
        <v>0</v>
      </c>
      <c r="AL24" s="168">
        <v>0</v>
      </c>
      <c r="AM24" s="168">
        <v>0</v>
      </c>
      <c r="AN24" s="162"/>
      <c r="AO24" s="162"/>
      <c r="AP24" s="162"/>
      <c r="AQ24" s="162"/>
      <c r="AR24" s="162"/>
      <c r="AS24" s="162"/>
    </row>
    <row r="25" spans="1:45" ht="13.15" x14ac:dyDescent="0.4">
      <c r="A25" s="194" t="s">
        <v>1306</v>
      </c>
      <c r="B25" s="167">
        <v>10.84</v>
      </c>
      <c r="C25" s="167">
        <v>10.84</v>
      </c>
      <c r="D25" s="167">
        <v>10.84</v>
      </c>
      <c r="E25" s="148">
        <v>13</v>
      </c>
      <c r="F25" s="148">
        <v>13</v>
      </c>
      <c r="G25" s="148">
        <v>13</v>
      </c>
      <c r="H25" s="192">
        <v>12.5</v>
      </c>
      <c r="I25" s="192">
        <v>12.5</v>
      </c>
      <c r="J25" s="192">
        <v>12.5</v>
      </c>
      <c r="K25" s="185">
        <v>15</v>
      </c>
      <c r="L25" s="185">
        <v>15</v>
      </c>
      <c r="M25" s="185">
        <v>15</v>
      </c>
      <c r="N25" s="169"/>
      <c r="O25" s="167">
        <v>10.84</v>
      </c>
      <c r="P25" s="167">
        <v>10.84</v>
      </c>
      <c r="Q25" s="167">
        <v>10.84</v>
      </c>
      <c r="R25" s="148">
        <v>13</v>
      </c>
      <c r="S25" s="148">
        <v>13</v>
      </c>
      <c r="T25" s="148">
        <v>13</v>
      </c>
      <c r="U25" s="192">
        <v>12.5</v>
      </c>
      <c r="V25" s="192">
        <v>12.5</v>
      </c>
      <c r="W25" s="192">
        <v>12.5</v>
      </c>
      <c r="X25" s="185">
        <v>15</v>
      </c>
      <c r="Y25" s="185">
        <v>15</v>
      </c>
      <c r="Z25" s="185">
        <v>15</v>
      </c>
      <c r="AA25" s="169"/>
      <c r="AB25" s="192">
        <v>10.84</v>
      </c>
      <c r="AC25" s="192">
        <v>10.84</v>
      </c>
      <c r="AD25" s="192">
        <v>10.84</v>
      </c>
      <c r="AE25" s="185">
        <v>13</v>
      </c>
      <c r="AF25" s="185">
        <v>13</v>
      </c>
      <c r="AG25" s="185">
        <v>13</v>
      </c>
      <c r="AH25" s="192">
        <v>12.5</v>
      </c>
      <c r="AI25" s="192">
        <v>12.5</v>
      </c>
      <c r="AJ25" s="192">
        <v>12.5</v>
      </c>
      <c r="AK25" s="185">
        <v>15</v>
      </c>
      <c r="AL25" s="185">
        <v>15</v>
      </c>
      <c r="AM25" s="185">
        <v>15</v>
      </c>
      <c r="AN25" s="169"/>
      <c r="AO25" s="169"/>
      <c r="AP25" s="169"/>
      <c r="AQ25" s="169"/>
      <c r="AR25" s="169"/>
      <c r="AS25" s="169"/>
    </row>
    <row r="26" spans="1:45" x14ac:dyDescent="0.35">
      <c r="A26" s="187"/>
      <c r="B26" s="155" t="s">
        <v>1308</v>
      </c>
      <c r="C26" s="201" t="s">
        <v>1308</v>
      </c>
      <c r="D26" s="201" t="s">
        <v>1308</v>
      </c>
      <c r="E26" s="201" t="s">
        <v>1308</v>
      </c>
      <c r="F26" s="201" t="s">
        <v>1308</v>
      </c>
      <c r="G26" s="201" t="s">
        <v>1308</v>
      </c>
      <c r="H26" s="196" t="s">
        <v>1308</v>
      </c>
      <c r="I26" s="183" t="s">
        <v>1308</v>
      </c>
      <c r="J26" s="183" t="s">
        <v>1308</v>
      </c>
      <c r="K26" s="183" t="s">
        <v>1308</v>
      </c>
      <c r="L26" s="183" t="s">
        <v>1308</v>
      </c>
      <c r="M26" s="183" t="s">
        <v>1308</v>
      </c>
      <c r="N26" s="171"/>
      <c r="O26" s="183" t="s">
        <v>1308</v>
      </c>
      <c r="P26" s="183" t="s">
        <v>1308</v>
      </c>
      <c r="Q26" s="183" t="s">
        <v>1308</v>
      </c>
      <c r="R26" s="183" t="s">
        <v>1308</v>
      </c>
      <c r="S26" s="183" t="s">
        <v>1308</v>
      </c>
      <c r="T26" s="183" t="s">
        <v>1308</v>
      </c>
      <c r="U26" s="183" t="s">
        <v>1308</v>
      </c>
      <c r="V26" s="183" t="s">
        <v>1308</v>
      </c>
      <c r="W26" s="183" t="s">
        <v>1308</v>
      </c>
      <c r="X26" s="183" t="s">
        <v>1308</v>
      </c>
      <c r="Y26" s="183" t="s">
        <v>1308</v>
      </c>
      <c r="Z26" s="183" t="s">
        <v>1308</v>
      </c>
      <c r="AA26" s="175"/>
      <c r="AB26" s="183" t="s">
        <v>1308</v>
      </c>
      <c r="AC26" s="183" t="s">
        <v>1308</v>
      </c>
      <c r="AD26" s="183" t="s">
        <v>1308</v>
      </c>
      <c r="AE26" s="183" t="s">
        <v>1308</v>
      </c>
      <c r="AF26" s="183" t="s">
        <v>1308</v>
      </c>
      <c r="AG26" s="183" t="s">
        <v>1308</v>
      </c>
      <c r="AH26" s="183" t="s">
        <v>1308</v>
      </c>
      <c r="AI26" s="183" t="s">
        <v>1308</v>
      </c>
      <c r="AJ26" s="183" t="s">
        <v>1308</v>
      </c>
      <c r="AK26" s="183" t="s">
        <v>1308</v>
      </c>
      <c r="AL26" s="183" t="s">
        <v>1308</v>
      </c>
      <c r="AM26" s="183" t="s">
        <v>1308</v>
      </c>
      <c r="AN26" s="175"/>
      <c r="AO26" s="175"/>
      <c r="AP26" s="175"/>
      <c r="AQ26" s="175"/>
      <c r="AR26" s="175"/>
      <c r="AS26" s="175"/>
    </row>
    <row r="27" spans="1:45" x14ac:dyDescent="0.35">
      <c r="A27" s="187"/>
      <c r="B27" s="198"/>
      <c r="C27" s="198"/>
      <c r="D27" s="198"/>
      <c r="E27" s="198"/>
      <c r="F27" s="198"/>
      <c r="G27" s="198"/>
      <c r="H27" s="175"/>
      <c r="I27" s="175"/>
      <c r="J27" s="175"/>
      <c r="K27" s="176"/>
      <c r="L27" s="176"/>
      <c r="M27" s="176"/>
      <c r="N27" s="171"/>
      <c r="O27" s="175"/>
      <c r="P27" s="173"/>
      <c r="Q27" s="175"/>
      <c r="R27" s="175"/>
      <c r="S27" s="175"/>
      <c r="T27" s="175"/>
      <c r="U27" s="175"/>
      <c r="V27" s="173"/>
      <c r="W27" s="175"/>
      <c r="X27" s="175"/>
      <c r="Y27" s="175"/>
      <c r="Z27" s="175"/>
      <c r="AA27" s="175"/>
      <c r="AB27" s="175"/>
      <c r="AC27" s="175"/>
      <c r="AD27" s="175"/>
      <c r="AE27" s="175"/>
      <c r="AF27" s="175"/>
      <c r="AG27" s="175"/>
      <c r="AH27" s="175"/>
      <c r="AI27" s="175"/>
      <c r="AJ27" s="175"/>
      <c r="AK27" s="175"/>
      <c r="AL27" s="175"/>
      <c r="AM27" s="175"/>
      <c r="AN27" s="187"/>
      <c r="AO27" s="187"/>
      <c r="AP27" s="187"/>
      <c r="AQ27" s="187"/>
      <c r="AR27" s="187"/>
      <c r="AS27" s="187"/>
    </row>
    <row r="28" spans="1:45" ht="13.15" x14ac:dyDescent="0.4">
      <c r="A28" s="181" t="s">
        <v>521</v>
      </c>
      <c r="B28" s="198"/>
      <c r="C28" s="198"/>
      <c r="D28" s="198"/>
      <c r="E28" s="198"/>
      <c r="F28" s="198"/>
      <c r="G28" s="198"/>
      <c r="H28" s="177"/>
      <c r="I28" s="177"/>
      <c r="J28" s="177"/>
      <c r="K28" s="177"/>
      <c r="L28" s="177"/>
      <c r="M28" s="177"/>
      <c r="N28" s="171"/>
      <c r="O28" s="175"/>
      <c r="P28" s="173"/>
      <c r="Q28" s="175"/>
      <c r="R28" s="175"/>
      <c r="S28" s="173"/>
      <c r="T28" s="175"/>
      <c r="U28" s="175"/>
      <c r="V28" s="173"/>
      <c r="W28" s="175"/>
      <c r="X28" s="175"/>
      <c r="Y28" s="173"/>
      <c r="Z28" s="175"/>
      <c r="AA28" s="175"/>
      <c r="AB28" s="188"/>
      <c r="AC28" s="188"/>
      <c r="AD28" s="188"/>
      <c r="AE28" s="175"/>
      <c r="AF28" s="175"/>
      <c r="AG28" s="175"/>
      <c r="AK28" s="175"/>
      <c r="AL28" s="175"/>
      <c r="AM28" s="175"/>
      <c r="AN28" s="175"/>
      <c r="AO28" s="175"/>
      <c r="AP28" s="175"/>
      <c r="AQ28" s="175"/>
      <c r="AR28" s="175"/>
      <c r="AS28" s="175"/>
    </row>
    <row r="29" spans="1:45" x14ac:dyDescent="0.35">
      <c r="A29" s="186" t="s">
        <v>1307</v>
      </c>
      <c r="B29" s="160">
        <v>0</v>
      </c>
      <c r="C29" s="158">
        <v>0</v>
      </c>
      <c r="D29" s="158">
        <v>0</v>
      </c>
      <c r="E29" s="158">
        <v>0</v>
      </c>
      <c r="F29" s="158">
        <v>0</v>
      </c>
      <c r="G29" s="158">
        <v>0</v>
      </c>
      <c r="H29" s="157">
        <v>0</v>
      </c>
      <c r="I29" s="168">
        <v>0</v>
      </c>
      <c r="J29" s="168">
        <v>0</v>
      </c>
      <c r="K29" s="168">
        <v>0</v>
      </c>
      <c r="L29" s="168">
        <v>0</v>
      </c>
      <c r="M29" s="168">
        <v>0</v>
      </c>
      <c r="N29" s="171"/>
      <c r="O29" s="168">
        <v>0</v>
      </c>
      <c r="P29" s="168">
        <v>0</v>
      </c>
      <c r="Q29" s="168">
        <v>0</v>
      </c>
      <c r="R29" s="168">
        <v>0</v>
      </c>
      <c r="S29" s="168">
        <v>0</v>
      </c>
      <c r="T29" s="168">
        <v>0</v>
      </c>
      <c r="U29" s="168">
        <v>0</v>
      </c>
      <c r="V29" s="168">
        <v>0</v>
      </c>
      <c r="W29" s="168">
        <v>0</v>
      </c>
      <c r="X29" s="168">
        <v>0</v>
      </c>
      <c r="Y29" s="168">
        <v>0</v>
      </c>
      <c r="Z29" s="168">
        <v>0</v>
      </c>
      <c r="AA29" s="176"/>
      <c r="AB29" s="168">
        <v>0</v>
      </c>
      <c r="AC29" s="168">
        <v>0</v>
      </c>
      <c r="AD29" s="168">
        <v>0</v>
      </c>
      <c r="AE29" s="168">
        <v>0</v>
      </c>
      <c r="AF29" s="168">
        <v>0</v>
      </c>
      <c r="AG29" s="168">
        <v>0</v>
      </c>
      <c r="AH29" s="168">
        <v>0</v>
      </c>
      <c r="AI29" s="168">
        <v>0</v>
      </c>
      <c r="AJ29" s="168">
        <v>0</v>
      </c>
      <c r="AK29" s="168">
        <v>0</v>
      </c>
      <c r="AL29" s="168">
        <v>0</v>
      </c>
      <c r="AM29" s="168">
        <v>0</v>
      </c>
      <c r="AN29" s="162"/>
      <c r="AO29" s="162"/>
      <c r="AP29" s="162"/>
      <c r="AQ29" s="162"/>
      <c r="AR29" s="162"/>
      <c r="AS29" s="162"/>
    </row>
    <row r="30" spans="1:45" ht="13.15" x14ac:dyDescent="0.4">
      <c r="A30" s="194" t="s">
        <v>1306</v>
      </c>
      <c r="B30" s="167">
        <v>10.84</v>
      </c>
      <c r="C30" s="167">
        <v>10.84</v>
      </c>
      <c r="D30" s="167">
        <v>10.84</v>
      </c>
      <c r="E30" s="148">
        <v>13</v>
      </c>
      <c r="F30" s="148">
        <v>13</v>
      </c>
      <c r="G30" s="148">
        <v>13</v>
      </c>
      <c r="H30" s="192">
        <v>12.5</v>
      </c>
      <c r="I30" s="192">
        <v>12.5</v>
      </c>
      <c r="J30" s="192">
        <v>12.5</v>
      </c>
      <c r="K30" s="185">
        <v>15</v>
      </c>
      <c r="L30" s="185">
        <v>15</v>
      </c>
      <c r="M30" s="185">
        <v>15</v>
      </c>
      <c r="N30" s="169"/>
      <c r="O30" s="167">
        <v>10.84</v>
      </c>
      <c r="P30" s="167">
        <v>10.84</v>
      </c>
      <c r="Q30" s="167">
        <v>10.84</v>
      </c>
      <c r="R30" s="148">
        <v>13</v>
      </c>
      <c r="S30" s="148">
        <v>13</v>
      </c>
      <c r="T30" s="148">
        <v>13</v>
      </c>
      <c r="U30" s="192">
        <v>12.5</v>
      </c>
      <c r="V30" s="192">
        <v>12.5</v>
      </c>
      <c r="W30" s="192">
        <v>12.5</v>
      </c>
      <c r="X30" s="185">
        <v>15</v>
      </c>
      <c r="Y30" s="185">
        <v>15</v>
      </c>
      <c r="Z30" s="185">
        <v>15</v>
      </c>
      <c r="AA30" s="169"/>
      <c r="AB30" s="192">
        <v>10.84</v>
      </c>
      <c r="AC30" s="192">
        <v>10.84</v>
      </c>
      <c r="AD30" s="192">
        <v>10.84</v>
      </c>
      <c r="AE30" s="185">
        <v>13</v>
      </c>
      <c r="AF30" s="185">
        <v>13</v>
      </c>
      <c r="AG30" s="185">
        <v>13</v>
      </c>
      <c r="AH30" s="192">
        <v>12.5</v>
      </c>
      <c r="AI30" s="192">
        <v>12.5</v>
      </c>
      <c r="AJ30" s="192">
        <v>12.5</v>
      </c>
      <c r="AK30" s="185">
        <v>15</v>
      </c>
      <c r="AL30" s="185">
        <v>15</v>
      </c>
      <c r="AM30" s="185">
        <v>15</v>
      </c>
      <c r="AN30" s="169"/>
      <c r="AO30" s="169"/>
      <c r="AP30" s="169"/>
      <c r="AQ30" s="169"/>
      <c r="AR30" s="169"/>
      <c r="AS30" s="169"/>
    </row>
    <row r="31" spans="1:45" x14ac:dyDescent="0.35">
      <c r="A31" s="187"/>
      <c r="B31" s="155" t="s">
        <v>1308</v>
      </c>
      <c r="C31" s="201" t="s">
        <v>1308</v>
      </c>
      <c r="D31" s="201" t="s">
        <v>1308</v>
      </c>
      <c r="E31" s="201" t="s">
        <v>1308</v>
      </c>
      <c r="F31" s="201" t="s">
        <v>1308</v>
      </c>
      <c r="G31" s="201" t="s">
        <v>1308</v>
      </c>
      <c r="H31" s="196" t="s">
        <v>1308</v>
      </c>
      <c r="I31" s="183" t="s">
        <v>1308</v>
      </c>
      <c r="J31" s="183" t="s">
        <v>1308</v>
      </c>
      <c r="K31" s="183" t="s">
        <v>1308</v>
      </c>
      <c r="L31" s="183" t="s">
        <v>1308</v>
      </c>
      <c r="M31" s="183" t="s">
        <v>1308</v>
      </c>
      <c r="N31" s="171"/>
      <c r="O31" s="183" t="s">
        <v>1308</v>
      </c>
      <c r="P31" s="183" t="s">
        <v>1308</v>
      </c>
      <c r="Q31" s="183" t="s">
        <v>1308</v>
      </c>
      <c r="R31" s="183" t="s">
        <v>1308</v>
      </c>
      <c r="S31" s="183" t="s">
        <v>1308</v>
      </c>
      <c r="T31" s="183" t="s">
        <v>1308</v>
      </c>
      <c r="U31" s="183" t="s">
        <v>1308</v>
      </c>
      <c r="V31" s="183" t="s">
        <v>1308</v>
      </c>
      <c r="W31" s="183" t="s">
        <v>1308</v>
      </c>
      <c r="X31" s="183" t="s">
        <v>1308</v>
      </c>
      <c r="Y31" s="183" t="s">
        <v>1308</v>
      </c>
      <c r="Z31" s="183" t="s">
        <v>1308</v>
      </c>
      <c r="AA31" s="175"/>
      <c r="AB31" s="183" t="s">
        <v>1308</v>
      </c>
      <c r="AC31" s="183" t="s">
        <v>1308</v>
      </c>
      <c r="AD31" s="183" t="s">
        <v>1308</v>
      </c>
      <c r="AE31" s="183" t="s">
        <v>1308</v>
      </c>
      <c r="AF31" s="183" t="s">
        <v>1308</v>
      </c>
      <c r="AG31" s="183" t="s">
        <v>1308</v>
      </c>
      <c r="AH31" s="183" t="s">
        <v>1308</v>
      </c>
      <c r="AI31" s="183" t="s">
        <v>1308</v>
      </c>
      <c r="AJ31" s="183" t="s">
        <v>1308</v>
      </c>
      <c r="AK31" s="183" t="s">
        <v>1308</v>
      </c>
      <c r="AL31" s="183" t="s">
        <v>1308</v>
      </c>
      <c r="AM31" s="183" t="s">
        <v>1308</v>
      </c>
      <c r="AN31" s="175"/>
      <c r="AO31" s="175"/>
      <c r="AP31" s="175"/>
      <c r="AQ31" s="175"/>
      <c r="AR31" s="175"/>
      <c r="AS31" s="175"/>
    </row>
    <row r="32" spans="1:45" x14ac:dyDescent="0.35">
      <c r="A32" s="187"/>
      <c r="B32" s="198"/>
      <c r="C32" s="198"/>
      <c r="D32" s="198"/>
      <c r="E32" s="198"/>
      <c r="F32" s="198"/>
      <c r="G32" s="198"/>
      <c r="H32" s="175"/>
      <c r="I32" s="175"/>
      <c r="J32" s="175"/>
      <c r="K32" s="177"/>
      <c r="L32" s="177"/>
      <c r="M32" s="177"/>
      <c r="N32" s="171"/>
      <c r="O32" s="198"/>
      <c r="P32" s="200"/>
      <c r="Q32" s="198"/>
      <c r="R32" s="198"/>
      <c r="S32" s="200"/>
      <c r="T32" s="198"/>
      <c r="U32" s="175"/>
      <c r="V32" s="173"/>
      <c r="W32" s="175"/>
      <c r="X32" s="175"/>
      <c r="Y32" s="173"/>
      <c r="Z32" s="175"/>
      <c r="AA32" s="175"/>
      <c r="AB32" s="175"/>
      <c r="AC32" s="175"/>
      <c r="AD32" s="175"/>
      <c r="AE32" s="175"/>
      <c r="AF32" s="175"/>
      <c r="AG32" s="175"/>
      <c r="AH32" s="175"/>
      <c r="AI32" s="175"/>
      <c r="AJ32" s="175"/>
      <c r="AK32" s="175"/>
      <c r="AL32" s="175"/>
      <c r="AM32" s="175"/>
      <c r="AN32" s="175"/>
      <c r="AO32" s="175"/>
      <c r="AP32" s="175"/>
      <c r="AQ32" s="175"/>
      <c r="AR32" s="175"/>
      <c r="AS32" s="175"/>
    </row>
    <row r="33" spans="1:45" ht="13.15" x14ac:dyDescent="0.4">
      <c r="A33" s="181" t="s">
        <v>537</v>
      </c>
      <c r="B33" s="198"/>
      <c r="C33" s="198"/>
      <c r="D33" s="198"/>
      <c r="E33" s="202"/>
      <c r="F33" s="202"/>
      <c r="G33" s="202"/>
      <c r="H33" s="177"/>
      <c r="I33" s="177"/>
      <c r="J33" s="177"/>
      <c r="N33" s="171"/>
      <c r="O33" s="198"/>
      <c r="P33" s="200"/>
      <c r="Q33" s="198"/>
      <c r="U33" s="175"/>
      <c r="V33" s="173"/>
      <c r="W33" s="175"/>
      <c r="AA33" s="175"/>
      <c r="AB33" s="175"/>
      <c r="AC33" s="175"/>
      <c r="AD33" s="175"/>
      <c r="AE33" s="188"/>
      <c r="AF33" s="188"/>
      <c r="AG33" s="188"/>
      <c r="AH33" s="175"/>
      <c r="AI33" s="175"/>
      <c r="AJ33" s="175"/>
      <c r="AN33" s="175"/>
      <c r="AO33" s="175"/>
      <c r="AP33" s="175"/>
      <c r="AQ33" s="175"/>
      <c r="AR33" s="175"/>
      <c r="AS33" s="175"/>
    </row>
    <row r="34" spans="1:45" ht="13.15" x14ac:dyDescent="0.4">
      <c r="A34" s="195" t="s">
        <v>547</v>
      </c>
      <c r="B34" s="198"/>
      <c r="C34" s="198"/>
      <c r="D34" s="198"/>
      <c r="E34" s="202"/>
      <c r="F34" s="202"/>
      <c r="G34" s="202"/>
      <c r="H34" s="177"/>
      <c r="I34" s="177"/>
      <c r="J34" s="177"/>
      <c r="N34" s="171"/>
      <c r="O34" s="198"/>
      <c r="P34" s="200"/>
      <c r="Q34" s="198"/>
      <c r="U34" s="175"/>
      <c r="V34" s="173"/>
      <c r="W34" s="175"/>
      <c r="AA34" s="175"/>
      <c r="AB34" s="175"/>
      <c r="AC34" s="175"/>
      <c r="AD34" s="175"/>
      <c r="AE34" s="188"/>
      <c r="AF34" s="188"/>
      <c r="AG34" s="188"/>
      <c r="AH34" s="175"/>
      <c r="AI34" s="175"/>
      <c r="AJ34" s="175"/>
      <c r="AN34" s="175"/>
      <c r="AO34" s="175"/>
      <c r="AP34" s="175"/>
      <c r="AQ34" s="175"/>
      <c r="AR34" s="175"/>
      <c r="AS34" s="175"/>
    </row>
    <row r="35" spans="1:45" x14ac:dyDescent="0.35">
      <c r="A35" s="186" t="s">
        <v>1307</v>
      </c>
      <c r="B35" s="160">
        <v>0</v>
      </c>
      <c r="C35" s="158">
        <v>0</v>
      </c>
      <c r="D35" s="158">
        <v>0</v>
      </c>
      <c r="E35" s="158">
        <v>0</v>
      </c>
      <c r="F35" s="158">
        <v>0</v>
      </c>
      <c r="G35" s="158">
        <v>0</v>
      </c>
      <c r="H35" s="157">
        <v>0</v>
      </c>
      <c r="I35" s="168">
        <v>0</v>
      </c>
      <c r="J35" s="168">
        <v>0</v>
      </c>
      <c r="K35" s="168">
        <v>0</v>
      </c>
      <c r="L35" s="168">
        <v>0</v>
      </c>
      <c r="M35" s="168">
        <v>0</v>
      </c>
      <c r="N35" s="171"/>
      <c r="O35" s="158">
        <v>0</v>
      </c>
      <c r="P35" s="158">
        <v>0</v>
      </c>
      <c r="Q35" s="158">
        <v>0</v>
      </c>
      <c r="R35" s="158">
        <v>0</v>
      </c>
      <c r="S35" s="158">
        <v>0</v>
      </c>
      <c r="T35" s="158">
        <v>0</v>
      </c>
      <c r="U35" s="168">
        <v>0</v>
      </c>
      <c r="V35" s="168">
        <v>0</v>
      </c>
      <c r="W35" s="168">
        <v>0</v>
      </c>
      <c r="X35" s="168">
        <v>0</v>
      </c>
      <c r="Y35" s="168">
        <v>0</v>
      </c>
      <c r="Z35" s="168">
        <v>0</v>
      </c>
      <c r="AA35" s="176"/>
      <c r="AB35" s="168">
        <v>0</v>
      </c>
      <c r="AC35" s="168">
        <v>0</v>
      </c>
      <c r="AD35" s="168">
        <v>0</v>
      </c>
      <c r="AE35" s="168">
        <v>0</v>
      </c>
      <c r="AF35" s="168">
        <v>0</v>
      </c>
      <c r="AG35" s="168">
        <v>0</v>
      </c>
      <c r="AH35" s="168">
        <v>0</v>
      </c>
      <c r="AI35" s="168">
        <v>0</v>
      </c>
      <c r="AJ35" s="168">
        <v>0</v>
      </c>
      <c r="AK35" s="168">
        <v>0</v>
      </c>
      <c r="AL35" s="168">
        <v>0</v>
      </c>
      <c r="AM35" s="168">
        <v>0</v>
      </c>
      <c r="AN35" s="162"/>
      <c r="AO35" s="162"/>
      <c r="AP35" s="162"/>
      <c r="AQ35" s="162"/>
      <c r="AR35" s="162"/>
      <c r="AS35" s="162"/>
    </row>
    <row r="36" spans="1:45" ht="13.15" x14ac:dyDescent="0.4">
      <c r="A36" s="194" t="s">
        <v>1306</v>
      </c>
      <c r="B36" s="167">
        <v>10.84</v>
      </c>
      <c r="C36" s="167">
        <v>10.84</v>
      </c>
      <c r="D36" s="167">
        <v>10.84</v>
      </c>
      <c r="E36" s="148">
        <v>13</v>
      </c>
      <c r="F36" s="148">
        <v>13</v>
      </c>
      <c r="G36" s="148">
        <v>13</v>
      </c>
      <c r="H36" s="192">
        <v>12.5</v>
      </c>
      <c r="I36" s="192">
        <v>12.5</v>
      </c>
      <c r="J36" s="192">
        <v>12.5</v>
      </c>
      <c r="K36" s="185">
        <v>15</v>
      </c>
      <c r="L36" s="185">
        <v>15</v>
      </c>
      <c r="M36" s="185">
        <v>15</v>
      </c>
      <c r="N36" s="169"/>
      <c r="O36" s="167">
        <v>10.84</v>
      </c>
      <c r="P36" s="167">
        <v>10.84</v>
      </c>
      <c r="Q36" s="167">
        <v>10.84</v>
      </c>
      <c r="R36" s="148">
        <v>13</v>
      </c>
      <c r="S36" s="148">
        <v>13</v>
      </c>
      <c r="T36" s="148">
        <v>13</v>
      </c>
      <c r="U36" s="192">
        <v>12.5</v>
      </c>
      <c r="V36" s="192">
        <v>12.5</v>
      </c>
      <c r="W36" s="192">
        <v>12.5</v>
      </c>
      <c r="X36" s="185">
        <v>15</v>
      </c>
      <c r="Y36" s="185">
        <v>15</v>
      </c>
      <c r="Z36" s="185">
        <v>15</v>
      </c>
      <c r="AA36" s="169"/>
      <c r="AB36" s="192">
        <v>10.84</v>
      </c>
      <c r="AC36" s="192">
        <v>10.84</v>
      </c>
      <c r="AD36" s="192">
        <v>10.84</v>
      </c>
      <c r="AE36" s="185">
        <v>13</v>
      </c>
      <c r="AF36" s="185">
        <v>13</v>
      </c>
      <c r="AG36" s="185">
        <v>13</v>
      </c>
      <c r="AH36" s="192">
        <v>12.5</v>
      </c>
      <c r="AI36" s="192">
        <v>12.5</v>
      </c>
      <c r="AJ36" s="192">
        <v>12.5</v>
      </c>
      <c r="AK36" s="185">
        <v>15</v>
      </c>
      <c r="AL36" s="185">
        <v>15</v>
      </c>
      <c r="AM36" s="185">
        <v>15</v>
      </c>
      <c r="AN36" s="169"/>
      <c r="AO36" s="169"/>
      <c r="AP36" s="169"/>
      <c r="AQ36" s="169"/>
      <c r="AR36" s="169"/>
      <c r="AS36" s="169"/>
    </row>
    <row r="37" spans="1:45" x14ac:dyDescent="0.35">
      <c r="A37" s="187"/>
      <c r="B37" s="155" t="s">
        <v>1308</v>
      </c>
      <c r="C37" s="201" t="s">
        <v>1308</v>
      </c>
      <c r="D37" s="201" t="s">
        <v>1308</v>
      </c>
      <c r="E37" s="201" t="s">
        <v>1308</v>
      </c>
      <c r="F37" s="201" t="s">
        <v>1308</v>
      </c>
      <c r="G37" s="201" t="s">
        <v>1308</v>
      </c>
      <c r="H37" s="196" t="s">
        <v>1308</v>
      </c>
      <c r="I37" s="183" t="s">
        <v>1308</v>
      </c>
      <c r="J37" s="183" t="s">
        <v>1308</v>
      </c>
      <c r="K37" s="183" t="s">
        <v>1308</v>
      </c>
      <c r="L37" s="183" t="s">
        <v>1308</v>
      </c>
      <c r="M37" s="183" t="s">
        <v>1308</v>
      </c>
      <c r="N37" s="171"/>
      <c r="O37" s="201" t="s">
        <v>1308</v>
      </c>
      <c r="P37" s="201" t="s">
        <v>1308</v>
      </c>
      <c r="Q37" s="201" t="s">
        <v>1308</v>
      </c>
      <c r="R37" s="201" t="s">
        <v>1308</v>
      </c>
      <c r="S37" s="201" t="s">
        <v>1308</v>
      </c>
      <c r="T37" s="201" t="s">
        <v>1308</v>
      </c>
      <c r="U37" s="183" t="s">
        <v>1308</v>
      </c>
      <c r="V37" s="183" t="s">
        <v>1308</v>
      </c>
      <c r="W37" s="183" t="s">
        <v>1308</v>
      </c>
      <c r="X37" s="183" t="s">
        <v>1308</v>
      </c>
      <c r="Y37" s="183" t="s">
        <v>1308</v>
      </c>
      <c r="Z37" s="183" t="s">
        <v>1308</v>
      </c>
      <c r="AA37" s="175"/>
      <c r="AB37" s="183" t="s">
        <v>1308</v>
      </c>
      <c r="AC37" s="183" t="s">
        <v>1308</v>
      </c>
      <c r="AD37" s="183" t="s">
        <v>1308</v>
      </c>
      <c r="AE37" s="183" t="s">
        <v>1308</v>
      </c>
      <c r="AF37" s="183" t="s">
        <v>1308</v>
      </c>
      <c r="AG37" s="183" t="s">
        <v>1308</v>
      </c>
      <c r="AH37" s="183" t="s">
        <v>1308</v>
      </c>
      <c r="AI37" s="183" t="s">
        <v>1308</v>
      </c>
      <c r="AJ37" s="183" t="s">
        <v>1308</v>
      </c>
      <c r="AK37" s="183" t="s">
        <v>1308</v>
      </c>
      <c r="AL37" s="183" t="s">
        <v>1308</v>
      </c>
      <c r="AM37" s="183" t="s">
        <v>1308</v>
      </c>
      <c r="AN37" s="175"/>
      <c r="AO37" s="175"/>
      <c r="AP37" s="175"/>
      <c r="AQ37" s="175"/>
      <c r="AR37" s="175"/>
      <c r="AS37" s="175"/>
    </row>
    <row r="38" spans="1:45" x14ac:dyDescent="0.35">
      <c r="A38" s="187"/>
      <c r="B38" s="200"/>
      <c r="C38" s="200"/>
      <c r="D38" s="200"/>
      <c r="E38" s="200"/>
      <c r="F38" s="200"/>
      <c r="G38" s="200"/>
      <c r="H38" s="173"/>
      <c r="I38" s="173"/>
      <c r="J38" s="173"/>
      <c r="K38" s="173"/>
      <c r="L38" s="173"/>
      <c r="M38" s="173"/>
      <c r="N38" s="171"/>
      <c r="O38" s="200"/>
      <c r="P38" s="200"/>
      <c r="Q38" s="200"/>
      <c r="R38" s="200"/>
      <c r="S38" s="200"/>
      <c r="T38" s="200"/>
      <c r="U38" s="173"/>
      <c r="V38" s="173"/>
      <c r="W38" s="173"/>
      <c r="X38" s="173"/>
      <c r="Y38" s="173"/>
      <c r="Z38" s="173"/>
      <c r="AA38" s="175"/>
      <c r="AB38" s="173"/>
      <c r="AC38" s="173"/>
      <c r="AD38" s="173"/>
      <c r="AE38" s="173"/>
      <c r="AF38" s="173"/>
      <c r="AG38" s="173"/>
      <c r="AH38" s="173"/>
      <c r="AI38" s="173"/>
      <c r="AJ38" s="173"/>
      <c r="AK38" s="173"/>
      <c r="AL38" s="173"/>
      <c r="AM38" s="173"/>
      <c r="AN38" s="175"/>
      <c r="AO38" s="175"/>
      <c r="AP38" s="175"/>
      <c r="AQ38" s="175"/>
      <c r="AR38" s="175"/>
      <c r="AS38" s="175"/>
    </row>
    <row r="39" spans="1:45" ht="13.15" x14ac:dyDescent="0.4">
      <c r="A39" s="195" t="s">
        <v>557</v>
      </c>
      <c r="B39" s="198"/>
      <c r="C39" s="198"/>
      <c r="D39" s="198"/>
      <c r="E39" s="202"/>
      <c r="F39" s="202"/>
      <c r="G39" s="202"/>
      <c r="H39" s="177"/>
      <c r="I39" s="177"/>
      <c r="J39" s="177"/>
      <c r="N39" s="171"/>
      <c r="O39" s="198"/>
      <c r="P39" s="200"/>
      <c r="Q39" s="198"/>
      <c r="U39" s="175"/>
      <c r="V39" s="173"/>
      <c r="W39" s="175"/>
      <c r="AA39" s="175"/>
      <c r="AB39" s="175"/>
      <c r="AC39" s="175"/>
      <c r="AD39" s="175"/>
      <c r="AE39" s="188"/>
      <c r="AF39" s="188"/>
      <c r="AG39" s="188"/>
      <c r="AH39" s="175"/>
      <c r="AI39" s="175"/>
      <c r="AJ39" s="175"/>
      <c r="AN39" s="175"/>
      <c r="AO39" s="175"/>
      <c r="AP39" s="175"/>
      <c r="AQ39" s="175"/>
      <c r="AR39" s="175"/>
      <c r="AS39" s="175"/>
    </row>
    <row r="40" spans="1:45" x14ac:dyDescent="0.35">
      <c r="A40" s="186" t="s">
        <v>1307</v>
      </c>
      <c r="B40" s="160">
        <v>0</v>
      </c>
      <c r="C40" s="158">
        <v>0</v>
      </c>
      <c r="D40" s="158">
        <v>0</v>
      </c>
      <c r="E40" s="158">
        <v>0</v>
      </c>
      <c r="F40" s="158">
        <v>0</v>
      </c>
      <c r="G40" s="158">
        <v>0</v>
      </c>
      <c r="H40" s="157">
        <v>0</v>
      </c>
      <c r="I40" s="168">
        <v>0</v>
      </c>
      <c r="J40" s="168">
        <v>0</v>
      </c>
      <c r="K40" s="168">
        <v>0</v>
      </c>
      <c r="L40" s="168">
        <v>0</v>
      </c>
      <c r="M40" s="168">
        <v>0</v>
      </c>
      <c r="N40" s="171"/>
      <c r="O40" s="158">
        <v>0</v>
      </c>
      <c r="P40" s="158">
        <v>0</v>
      </c>
      <c r="Q40" s="158">
        <v>0</v>
      </c>
      <c r="R40" s="158">
        <v>0</v>
      </c>
      <c r="S40" s="158">
        <v>0</v>
      </c>
      <c r="T40" s="158">
        <v>0</v>
      </c>
      <c r="U40" s="168">
        <v>0</v>
      </c>
      <c r="V40" s="168">
        <v>0</v>
      </c>
      <c r="W40" s="168">
        <v>0</v>
      </c>
      <c r="X40" s="168">
        <v>0</v>
      </c>
      <c r="Y40" s="168">
        <v>0</v>
      </c>
      <c r="Z40" s="168">
        <v>0</v>
      </c>
      <c r="AA40" s="176"/>
      <c r="AB40" s="168">
        <v>0</v>
      </c>
      <c r="AC40" s="168">
        <v>0</v>
      </c>
      <c r="AD40" s="168">
        <v>0</v>
      </c>
      <c r="AE40" s="168">
        <v>0</v>
      </c>
      <c r="AF40" s="168">
        <v>0</v>
      </c>
      <c r="AG40" s="168">
        <v>0</v>
      </c>
      <c r="AH40" s="168">
        <v>0</v>
      </c>
      <c r="AI40" s="168">
        <v>0</v>
      </c>
      <c r="AJ40" s="168">
        <v>0</v>
      </c>
      <c r="AK40" s="168">
        <v>0</v>
      </c>
      <c r="AL40" s="168">
        <v>0</v>
      </c>
      <c r="AM40" s="168">
        <v>0</v>
      </c>
      <c r="AN40" s="162"/>
      <c r="AO40" s="162"/>
      <c r="AP40" s="162"/>
      <c r="AQ40" s="162"/>
      <c r="AR40" s="162"/>
      <c r="AS40" s="162"/>
    </row>
    <row r="41" spans="1:45" ht="13.15" x14ac:dyDescent="0.4">
      <c r="A41" s="194" t="s">
        <v>1306</v>
      </c>
      <c r="B41" s="167">
        <v>10.84</v>
      </c>
      <c r="C41" s="167">
        <v>10.84</v>
      </c>
      <c r="D41" s="167">
        <v>10.84</v>
      </c>
      <c r="E41" s="148">
        <v>13</v>
      </c>
      <c r="F41" s="148">
        <v>13</v>
      </c>
      <c r="G41" s="148">
        <v>13</v>
      </c>
      <c r="H41" s="192">
        <v>12.5</v>
      </c>
      <c r="I41" s="192">
        <v>12.5</v>
      </c>
      <c r="J41" s="192">
        <v>12.5</v>
      </c>
      <c r="K41" s="185">
        <v>15</v>
      </c>
      <c r="L41" s="185">
        <v>15</v>
      </c>
      <c r="M41" s="185">
        <v>15</v>
      </c>
      <c r="N41" s="169"/>
      <c r="O41" s="167">
        <v>10.84</v>
      </c>
      <c r="P41" s="167">
        <v>10.84</v>
      </c>
      <c r="Q41" s="167">
        <v>10.84</v>
      </c>
      <c r="R41" s="148">
        <v>13</v>
      </c>
      <c r="S41" s="148">
        <v>13</v>
      </c>
      <c r="T41" s="148">
        <v>13</v>
      </c>
      <c r="U41" s="192">
        <v>12.5</v>
      </c>
      <c r="V41" s="192">
        <v>12.5</v>
      </c>
      <c r="W41" s="192">
        <v>12.5</v>
      </c>
      <c r="X41" s="185">
        <v>15</v>
      </c>
      <c r="Y41" s="185">
        <v>15</v>
      </c>
      <c r="Z41" s="185">
        <v>15</v>
      </c>
      <c r="AA41" s="169"/>
      <c r="AB41" s="192">
        <v>10.84</v>
      </c>
      <c r="AC41" s="192">
        <v>10.84</v>
      </c>
      <c r="AD41" s="192">
        <v>10.84</v>
      </c>
      <c r="AE41" s="185">
        <v>13</v>
      </c>
      <c r="AF41" s="185">
        <v>13</v>
      </c>
      <c r="AG41" s="185">
        <v>13</v>
      </c>
      <c r="AH41" s="192">
        <v>12.5</v>
      </c>
      <c r="AI41" s="192">
        <v>12.5</v>
      </c>
      <c r="AJ41" s="192">
        <v>12.5</v>
      </c>
      <c r="AK41" s="185">
        <v>15</v>
      </c>
      <c r="AL41" s="185">
        <v>15</v>
      </c>
      <c r="AM41" s="185">
        <v>15</v>
      </c>
      <c r="AN41" s="169"/>
      <c r="AO41" s="169"/>
      <c r="AP41" s="169"/>
      <c r="AQ41" s="169"/>
      <c r="AR41" s="169"/>
      <c r="AS41" s="169"/>
    </row>
    <row r="42" spans="1:45" x14ac:dyDescent="0.35">
      <c r="A42" s="187"/>
      <c r="B42" s="155" t="s">
        <v>1308</v>
      </c>
      <c r="C42" s="201" t="s">
        <v>1308</v>
      </c>
      <c r="D42" s="201" t="s">
        <v>1308</v>
      </c>
      <c r="E42" s="201" t="s">
        <v>1308</v>
      </c>
      <c r="F42" s="201" t="s">
        <v>1308</v>
      </c>
      <c r="G42" s="201" t="s">
        <v>1308</v>
      </c>
      <c r="H42" s="196" t="s">
        <v>1308</v>
      </c>
      <c r="I42" s="183" t="s">
        <v>1308</v>
      </c>
      <c r="J42" s="183" t="s">
        <v>1308</v>
      </c>
      <c r="K42" s="183" t="s">
        <v>1308</v>
      </c>
      <c r="L42" s="183" t="s">
        <v>1308</v>
      </c>
      <c r="M42" s="183" t="s">
        <v>1308</v>
      </c>
      <c r="N42" s="171"/>
      <c r="O42" s="201" t="s">
        <v>1308</v>
      </c>
      <c r="P42" s="201" t="s">
        <v>1308</v>
      </c>
      <c r="Q42" s="201" t="s">
        <v>1308</v>
      </c>
      <c r="R42" s="201" t="s">
        <v>1308</v>
      </c>
      <c r="S42" s="201" t="s">
        <v>1308</v>
      </c>
      <c r="T42" s="201" t="s">
        <v>1308</v>
      </c>
      <c r="U42" s="183" t="s">
        <v>1308</v>
      </c>
      <c r="V42" s="183" t="s">
        <v>1308</v>
      </c>
      <c r="W42" s="183" t="s">
        <v>1308</v>
      </c>
      <c r="X42" s="183" t="s">
        <v>1308</v>
      </c>
      <c r="Y42" s="183" t="s">
        <v>1308</v>
      </c>
      <c r="Z42" s="183" t="s">
        <v>1308</v>
      </c>
      <c r="AA42" s="175"/>
      <c r="AB42" s="183" t="s">
        <v>1308</v>
      </c>
      <c r="AC42" s="183" t="s">
        <v>1308</v>
      </c>
      <c r="AD42" s="183" t="s">
        <v>1308</v>
      </c>
      <c r="AE42" s="183" t="s">
        <v>1308</v>
      </c>
      <c r="AF42" s="183" t="s">
        <v>1308</v>
      </c>
      <c r="AG42" s="183" t="s">
        <v>1308</v>
      </c>
      <c r="AH42" s="183" t="s">
        <v>1308</v>
      </c>
      <c r="AI42" s="183" t="s">
        <v>1308</v>
      </c>
      <c r="AJ42" s="183" t="s">
        <v>1308</v>
      </c>
      <c r="AK42" s="183" t="s">
        <v>1308</v>
      </c>
      <c r="AL42" s="183" t="s">
        <v>1308</v>
      </c>
      <c r="AM42" s="183" t="s">
        <v>1308</v>
      </c>
      <c r="AN42" s="175"/>
      <c r="AO42" s="175"/>
      <c r="AP42" s="175"/>
      <c r="AQ42" s="175"/>
      <c r="AR42" s="175"/>
      <c r="AS42" s="175"/>
    </row>
    <row r="43" spans="1:45" x14ac:dyDescent="0.35">
      <c r="A43" s="187"/>
      <c r="B43" s="200"/>
      <c r="C43" s="200"/>
      <c r="D43" s="200"/>
      <c r="E43" s="200"/>
      <c r="F43" s="200"/>
      <c r="G43" s="200"/>
      <c r="H43" s="173"/>
      <c r="I43" s="173"/>
      <c r="J43" s="173"/>
      <c r="K43" s="173"/>
      <c r="L43" s="173"/>
      <c r="M43" s="173"/>
      <c r="N43" s="171"/>
      <c r="O43" s="200"/>
      <c r="P43" s="200"/>
      <c r="Q43" s="200"/>
      <c r="R43" s="200"/>
      <c r="S43" s="200"/>
      <c r="T43" s="200"/>
      <c r="U43" s="173"/>
      <c r="V43" s="173"/>
      <c r="W43" s="173"/>
      <c r="X43" s="173"/>
      <c r="Y43" s="173"/>
      <c r="Z43" s="173"/>
      <c r="AA43" s="175"/>
      <c r="AB43" s="173"/>
      <c r="AC43" s="173"/>
      <c r="AD43" s="173"/>
      <c r="AE43" s="173"/>
      <c r="AF43" s="173"/>
      <c r="AG43" s="173"/>
      <c r="AH43" s="173"/>
      <c r="AI43" s="173"/>
      <c r="AJ43" s="173"/>
      <c r="AK43" s="173"/>
      <c r="AL43" s="173"/>
      <c r="AM43" s="173"/>
      <c r="AN43" s="175"/>
      <c r="AO43" s="175"/>
      <c r="AP43" s="175"/>
      <c r="AQ43" s="175"/>
      <c r="AR43" s="175"/>
      <c r="AS43" s="175"/>
    </row>
    <row r="44" spans="1:45" ht="13.15" x14ac:dyDescent="0.4">
      <c r="A44" s="195" t="s">
        <v>1276</v>
      </c>
      <c r="B44" s="198"/>
      <c r="C44" s="198"/>
      <c r="D44" s="198"/>
      <c r="E44" s="202"/>
      <c r="F44" s="202"/>
      <c r="G44" s="202"/>
      <c r="H44" s="177"/>
      <c r="I44" s="177"/>
      <c r="J44" s="177"/>
      <c r="N44" s="171"/>
      <c r="O44" s="198"/>
      <c r="P44" s="200"/>
      <c r="Q44" s="198"/>
      <c r="U44" s="175"/>
      <c r="V44" s="173"/>
      <c r="W44" s="175"/>
      <c r="AA44" s="175"/>
      <c r="AB44" s="175"/>
      <c r="AC44" s="175"/>
      <c r="AD44" s="175"/>
      <c r="AE44" s="188"/>
      <c r="AF44" s="188"/>
      <c r="AG44" s="188"/>
      <c r="AH44" s="175"/>
      <c r="AI44" s="175"/>
      <c r="AJ44" s="175"/>
      <c r="AN44" s="175"/>
      <c r="AO44" s="175"/>
      <c r="AP44" s="175"/>
      <c r="AQ44" s="175"/>
      <c r="AR44" s="175"/>
      <c r="AS44" s="175"/>
    </row>
    <row r="45" spans="1:45" x14ac:dyDescent="0.35">
      <c r="A45" s="186" t="s">
        <v>1307</v>
      </c>
      <c r="B45" s="160">
        <v>0</v>
      </c>
      <c r="C45" s="158">
        <v>0</v>
      </c>
      <c r="D45" s="158">
        <v>0</v>
      </c>
      <c r="E45" s="158">
        <v>0</v>
      </c>
      <c r="F45" s="158">
        <v>0</v>
      </c>
      <c r="G45" s="158">
        <v>0</v>
      </c>
      <c r="H45" s="157">
        <v>0</v>
      </c>
      <c r="I45" s="168">
        <v>0</v>
      </c>
      <c r="J45" s="168">
        <v>0</v>
      </c>
      <c r="K45" s="168">
        <v>0</v>
      </c>
      <c r="L45" s="168">
        <v>0</v>
      </c>
      <c r="M45" s="168">
        <v>0</v>
      </c>
      <c r="N45" s="171"/>
      <c r="O45" s="158">
        <v>0</v>
      </c>
      <c r="P45" s="158">
        <v>0</v>
      </c>
      <c r="Q45" s="158">
        <v>0</v>
      </c>
      <c r="R45" s="158">
        <v>0</v>
      </c>
      <c r="S45" s="158">
        <v>0</v>
      </c>
      <c r="T45" s="158">
        <v>0</v>
      </c>
      <c r="U45" s="168">
        <v>0</v>
      </c>
      <c r="V45" s="168">
        <v>0</v>
      </c>
      <c r="W45" s="168">
        <v>0</v>
      </c>
      <c r="X45" s="168">
        <v>0</v>
      </c>
      <c r="Y45" s="168">
        <v>0</v>
      </c>
      <c r="Z45" s="168">
        <v>0</v>
      </c>
      <c r="AA45" s="176"/>
      <c r="AB45" s="168">
        <v>0</v>
      </c>
      <c r="AC45" s="168">
        <v>0</v>
      </c>
      <c r="AD45" s="168">
        <v>0</v>
      </c>
      <c r="AE45" s="168">
        <v>0</v>
      </c>
      <c r="AF45" s="168">
        <v>0</v>
      </c>
      <c r="AG45" s="168">
        <v>0</v>
      </c>
      <c r="AH45" s="168">
        <v>0</v>
      </c>
      <c r="AI45" s="168">
        <v>0</v>
      </c>
      <c r="AJ45" s="168">
        <v>0</v>
      </c>
      <c r="AK45" s="168">
        <v>0</v>
      </c>
      <c r="AL45" s="168">
        <v>0</v>
      </c>
      <c r="AM45" s="168">
        <v>0</v>
      </c>
      <c r="AN45" s="162"/>
      <c r="AO45" s="162"/>
      <c r="AP45" s="162"/>
      <c r="AQ45" s="162"/>
      <c r="AR45" s="162"/>
      <c r="AS45" s="162"/>
    </row>
    <row r="46" spans="1:45" ht="13.15" x14ac:dyDescent="0.4">
      <c r="A46" s="194" t="s">
        <v>1306</v>
      </c>
      <c r="B46" s="167">
        <v>10.84</v>
      </c>
      <c r="C46" s="167">
        <v>10.84</v>
      </c>
      <c r="D46" s="167">
        <v>10.84</v>
      </c>
      <c r="E46" s="148">
        <v>13</v>
      </c>
      <c r="F46" s="148">
        <v>13</v>
      </c>
      <c r="G46" s="148">
        <v>13</v>
      </c>
      <c r="H46" s="192">
        <v>12.5</v>
      </c>
      <c r="I46" s="192">
        <v>12.5</v>
      </c>
      <c r="J46" s="192">
        <v>12.5</v>
      </c>
      <c r="K46" s="185">
        <v>15</v>
      </c>
      <c r="L46" s="185">
        <v>15</v>
      </c>
      <c r="M46" s="185">
        <v>15</v>
      </c>
      <c r="N46" s="169"/>
      <c r="O46" s="167">
        <v>10.84</v>
      </c>
      <c r="P46" s="167">
        <v>10.84</v>
      </c>
      <c r="Q46" s="167">
        <v>10.84</v>
      </c>
      <c r="R46" s="148">
        <v>13</v>
      </c>
      <c r="S46" s="148">
        <v>13</v>
      </c>
      <c r="T46" s="148">
        <v>13</v>
      </c>
      <c r="U46" s="192">
        <v>12.5</v>
      </c>
      <c r="V46" s="192">
        <v>12.5</v>
      </c>
      <c r="W46" s="192">
        <v>12.5</v>
      </c>
      <c r="X46" s="185">
        <v>15</v>
      </c>
      <c r="Y46" s="185">
        <v>15</v>
      </c>
      <c r="Z46" s="185">
        <v>15</v>
      </c>
      <c r="AA46" s="169"/>
      <c r="AB46" s="192">
        <v>10.84</v>
      </c>
      <c r="AC46" s="192">
        <v>10.84</v>
      </c>
      <c r="AD46" s="192">
        <v>10.84</v>
      </c>
      <c r="AE46" s="185">
        <v>13</v>
      </c>
      <c r="AF46" s="185">
        <v>13</v>
      </c>
      <c r="AG46" s="185">
        <v>13</v>
      </c>
      <c r="AH46" s="192">
        <v>12.5</v>
      </c>
      <c r="AI46" s="192">
        <v>12.5</v>
      </c>
      <c r="AJ46" s="192">
        <v>12.5</v>
      </c>
      <c r="AK46" s="185">
        <v>15</v>
      </c>
      <c r="AL46" s="185">
        <v>15</v>
      </c>
      <c r="AM46" s="185">
        <v>15</v>
      </c>
      <c r="AN46" s="169"/>
      <c r="AO46" s="169"/>
      <c r="AP46" s="169"/>
      <c r="AQ46" s="169"/>
      <c r="AR46" s="169"/>
      <c r="AS46" s="169"/>
    </row>
    <row r="47" spans="1:45" x14ac:dyDescent="0.35">
      <c r="A47" s="187"/>
      <c r="B47" s="155" t="s">
        <v>1308</v>
      </c>
      <c r="C47" s="201" t="s">
        <v>1308</v>
      </c>
      <c r="D47" s="201" t="s">
        <v>1308</v>
      </c>
      <c r="E47" s="201" t="s">
        <v>1308</v>
      </c>
      <c r="F47" s="201" t="s">
        <v>1308</v>
      </c>
      <c r="G47" s="201" t="s">
        <v>1308</v>
      </c>
      <c r="H47" s="196" t="s">
        <v>1308</v>
      </c>
      <c r="I47" s="183" t="s">
        <v>1308</v>
      </c>
      <c r="J47" s="183" t="s">
        <v>1308</v>
      </c>
      <c r="K47" s="183" t="s">
        <v>1308</v>
      </c>
      <c r="L47" s="183" t="s">
        <v>1308</v>
      </c>
      <c r="M47" s="183" t="s">
        <v>1308</v>
      </c>
      <c r="N47" s="171"/>
      <c r="O47" s="201" t="s">
        <v>1308</v>
      </c>
      <c r="P47" s="201" t="s">
        <v>1308</v>
      </c>
      <c r="Q47" s="201" t="s">
        <v>1308</v>
      </c>
      <c r="R47" s="201" t="s">
        <v>1308</v>
      </c>
      <c r="S47" s="201" t="s">
        <v>1308</v>
      </c>
      <c r="T47" s="201" t="s">
        <v>1308</v>
      </c>
      <c r="U47" s="183" t="s">
        <v>1308</v>
      </c>
      <c r="V47" s="183" t="s">
        <v>1308</v>
      </c>
      <c r="W47" s="183" t="s">
        <v>1308</v>
      </c>
      <c r="X47" s="183" t="s">
        <v>1308</v>
      </c>
      <c r="Y47" s="183" t="s">
        <v>1308</v>
      </c>
      <c r="Z47" s="183" t="s">
        <v>1308</v>
      </c>
      <c r="AA47" s="175"/>
      <c r="AB47" s="183" t="s">
        <v>1308</v>
      </c>
      <c r="AC47" s="183" t="s">
        <v>1308</v>
      </c>
      <c r="AD47" s="183" t="s">
        <v>1308</v>
      </c>
      <c r="AE47" s="183" t="s">
        <v>1308</v>
      </c>
      <c r="AF47" s="183" t="s">
        <v>1308</v>
      </c>
      <c r="AG47" s="183" t="s">
        <v>1308</v>
      </c>
      <c r="AH47" s="183" t="s">
        <v>1308</v>
      </c>
      <c r="AI47" s="183" t="s">
        <v>1308</v>
      </c>
      <c r="AJ47" s="183" t="s">
        <v>1308</v>
      </c>
      <c r="AK47" s="183" t="s">
        <v>1308</v>
      </c>
      <c r="AL47" s="183" t="s">
        <v>1308</v>
      </c>
      <c r="AM47" s="183" t="s">
        <v>1308</v>
      </c>
      <c r="AN47" s="175"/>
      <c r="AO47" s="175"/>
      <c r="AP47" s="175"/>
      <c r="AQ47" s="175"/>
      <c r="AR47" s="175"/>
      <c r="AS47" s="175"/>
    </row>
    <row r="48" spans="1:45" x14ac:dyDescent="0.35">
      <c r="A48" s="187"/>
      <c r="B48" s="198"/>
      <c r="C48" s="198"/>
      <c r="D48" s="198"/>
      <c r="E48" s="202"/>
      <c r="F48" s="202"/>
      <c r="G48" s="202"/>
      <c r="H48" s="176"/>
      <c r="I48" s="176"/>
      <c r="J48" s="176"/>
      <c r="N48" s="171"/>
      <c r="O48" s="198"/>
      <c r="P48" s="200"/>
      <c r="Q48" s="198"/>
      <c r="R48" s="198"/>
      <c r="S48" s="200"/>
      <c r="T48" s="198"/>
      <c r="U48" s="175"/>
      <c r="V48" s="173"/>
      <c r="W48" s="175"/>
      <c r="X48" s="175"/>
      <c r="Y48" s="173"/>
      <c r="Z48" s="175"/>
      <c r="AA48" s="175"/>
      <c r="AB48" s="188"/>
      <c r="AC48" s="188"/>
      <c r="AD48" s="188"/>
      <c r="AE48" s="188"/>
      <c r="AF48" s="188"/>
      <c r="AG48" s="188"/>
      <c r="AN48" s="175"/>
      <c r="AO48" s="175"/>
      <c r="AP48" s="175"/>
      <c r="AQ48" s="175"/>
      <c r="AR48" s="175"/>
      <c r="AS48" s="175"/>
    </row>
    <row r="49" spans="1:45" ht="13.15" x14ac:dyDescent="0.4">
      <c r="A49" s="195" t="s">
        <v>1309</v>
      </c>
      <c r="B49" s="198"/>
      <c r="C49" s="198"/>
      <c r="D49" s="198"/>
      <c r="E49" s="202"/>
      <c r="F49" s="202"/>
      <c r="G49" s="202"/>
      <c r="H49" s="177"/>
      <c r="I49" s="177"/>
      <c r="J49" s="177"/>
      <c r="N49" s="171"/>
      <c r="O49" s="198"/>
      <c r="P49" s="200"/>
      <c r="Q49" s="198"/>
      <c r="U49" s="175"/>
      <c r="V49" s="173"/>
      <c r="W49" s="175"/>
      <c r="AA49" s="175"/>
      <c r="AB49" s="175"/>
      <c r="AC49" s="175"/>
      <c r="AD49" s="175"/>
      <c r="AE49" s="188"/>
      <c r="AF49" s="188"/>
      <c r="AG49" s="188"/>
      <c r="AH49" s="175"/>
      <c r="AI49" s="175"/>
      <c r="AJ49" s="175"/>
      <c r="AN49" s="175"/>
      <c r="AO49" s="175"/>
      <c r="AP49" s="175"/>
      <c r="AQ49" s="175"/>
      <c r="AR49" s="175"/>
      <c r="AS49" s="175"/>
    </row>
    <row r="50" spans="1:45" x14ac:dyDescent="0.35">
      <c r="A50" s="186" t="s">
        <v>1307</v>
      </c>
      <c r="B50" s="160">
        <v>0</v>
      </c>
      <c r="C50" s="158">
        <v>0</v>
      </c>
      <c r="D50" s="158">
        <v>0</v>
      </c>
      <c r="E50" s="158">
        <v>0</v>
      </c>
      <c r="F50" s="158">
        <v>0</v>
      </c>
      <c r="G50" s="158">
        <v>0</v>
      </c>
      <c r="H50" s="157">
        <v>0</v>
      </c>
      <c r="I50" s="168">
        <v>0</v>
      </c>
      <c r="J50" s="168">
        <v>0</v>
      </c>
      <c r="K50" s="168">
        <v>0</v>
      </c>
      <c r="L50" s="168">
        <v>0</v>
      </c>
      <c r="M50" s="168">
        <v>0</v>
      </c>
      <c r="N50" s="171"/>
      <c r="O50" s="158">
        <v>0</v>
      </c>
      <c r="P50" s="158">
        <v>0</v>
      </c>
      <c r="Q50" s="158">
        <v>0</v>
      </c>
      <c r="R50" s="158">
        <v>0</v>
      </c>
      <c r="S50" s="158">
        <v>0</v>
      </c>
      <c r="T50" s="158">
        <v>0</v>
      </c>
      <c r="U50" s="168">
        <v>0</v>
      </c>
      <c r="V50" s="168">
        <v>0</v>
      </c>
      <c r="W50" s="168">
        <v>0</v>
      </c>
      <c r="X50" s="168">
        <v>0</v>
      </c>
      <c r="Y50" s="168">
        <v>0</v>
      </c>
      <c r="Z50" s="168">
        <v>0</v>
      </c>
      <c r="AA50" s="176"/>
      <c r="AB50" s="168">
        <v>0</v>
      </c>
      <c r="AC50" s="168">
        <v>0</v>
      </c>
      <c r="AD50" s="168">
        <v>0</v>
      </c>
      <c r="AE50" s="168">
        <v>0</v>
      </c>
      <c r="AF50" s="168">
        <v>0</v>
      </c>
      <c r="AG50" s="168">
        <v>0</v>
      </c>
      <c r="AH50" s="168">
        <v>0</v>
      </c>
      <c r="AI50" s="168">
        <v>0</v>
      </c>
      <c r="AJ50" s="168">
        <v>0</v>
      </c>
      <c r="AK50" s="168">
        <v>0</v>
      </c>
      <c r="AL50" s="168">
        <v>0</v>
      </c>
      <c r="AM50" s="168">
        <v>0</v>
      </c>
      <c r="AN50" s="162"/>
      <c r="AO50" s="162"/>
      <c r="AP50" s="162"/>
      <c r="AQ50" s="162"/>
      <c r="AR50" s="162"/>
      <c r="AS50" s="162"/>
    </row>
    <row r="51" spans="1:45" ht="13.15" x14ac:dyDescent="0.4">
      <c r="A51" s="194" t="s">
        <v>1306</v>
      </c>
      <c r="B51" s="167">
        <v>10.84</v>
      </c>
      <c r="C51" s="167">
        <v>10.84</v>
      </c>
      <c r="D51" s="167">
        <v>10.84</v>
      </c>
      <c r="E51" s="148">
        <v>13</v>
      </c>
      <c r="F51" s="148">
        <v>13</v>
      </c>
      <c r="G51" s="148">
        <v>13</v>
      </c>
      <c r="H51" s="192">
        <v>12.5</v>
      </c>
      <c r="I51" s="192">
        <v>12.5</v>
      </c>
      <c r="J51" s="192">
        <v>12.5</v>
      </c>
      <c r="K51" s="185">
        <v>15</v>
      </c>
      <c r="L51" s="185">
        <v>15</v>
      </c>
      <c r="M51" s="185">
        <v>15</v>
      </c>
      <c r="N51" s="169"/>
      <c r="O51" s="167">
        <v>10.84</v>
      </c>
      <c r="P51" s="167">
        <v>10.84</v>
      </c>
      <c r="Q51" s="167">
        <v>10.84</v>
      </c>
      <c r="R51" s="148">
        <v>13</v>
      </c>
      <c r="S51" s="148">
        <v>13</v>
      </c>
      <c r="T51" s="148">
        <v>13</v>
      </c>
      <c r="U51" s="192">
        <v>12.5</v>
      </c>
      <c r="V51" s="192">
        <v>12.5</v>
      </c>
      <c r="W51" s="192">
        <v>12.5</v>
      </c>
      <c r="X51" s="185">
        <v>15</v>
      </c>
      <c r="Y51" s="185">
        <v>15</v>
      </c>
      <c r="Z51" s="185">
        <v>15</v>
      </c>
      <c r="AA51" s="169"/>
      <c r="AB51" s="192">
        <v>10.84</v>
      </c>
      <c r="AC51" s="192">
        <v>10.84</v>
      </c>
      <c r="AD51" s="192">
        <v>10.84</v>
      </c>
      <c r="AE51" s="185">
        <v>13</v>
      </c>
      <c r="AF51" s="185">
        <v>13</v>
      </c>
      <c r="AG51" s="185">
        <v>13</v>
      </c>
      <c r="AH51" s="192">
        <v>12.5</v>
      </c>
      <c r="AI51" s="192">
        <v>12.5</v>
      </c>
      <c r="AJ51" s="192">
        <v>12.5</v>
      </c>
      <c r="AK51" s="185">
        <v>15</v>
      </c>
      <c r="AL51" s="185">
        <v>15</v>
      </c>
      <c r="AM51" s="185">
        <v>15</v>
      </c>
      <c r="AN51" s="169"/>
      <c r="AO51" s="169"/>
      <c r="AP51" s="169"/>
      <c r="AQ51" s="169"/>
      <c r="AR51" s="169"/>
      <c r="AS51" s="169"/>
    </row>
    <row r="52" spans="1:45" x14ac:dyDescent="0.35">
      <c r="B52" s="155" t="s">
        <v>1308</v>
      </c>
      <c r="C52" s="201" t="s">
        <v>1308</v>
      </c>
      <c r="D52" s="201" t="s">
        <v>1308</v>
      </c>
      <c r="E52" s="201" t="s">
        <v>1308</v>
      </c>
      <c r="F52" s="201" t="s">
        <v>1308</v>
      </c>
      <c r="G52" s="201" t="s">
        <v>1308</v>
      </c>
      <c r="H52" s="196" t="s">
        <v>1308</v>
      </c>
      <c r="I52" s="183" t="s">
        <v>1308</v>
      </c>
      <c r="J52" s="183" t="s">
        <v>1308</v>
      </c>
      <c r="K52" s="183" t="s">
        <v>1308</v>
      </c>
      <c r="L52" s="183" t="s">
        <v>1308</v>
      </c>
      <c r="M52" s="183" t="s">
        <v>1308</v>
      </c>
      <c r="N52" s="171"/>
      <c r="O52" s="201" t="s">
        <v>1308</v>
      </c>
      <c r="P52" s="201" t="s">
        <v>1308</v>
      </c>
      <c r="Q52" s="201" t="s">
        <v>1308</v>
      </c>
      <c r="R52" s="201" t="s">
        <v>1308</v>
      </c>
      <c r="S52" s="201" t="s">
        <v>1308</v>
      </c>
      <c r="T52" s="201" t="s">
        <v>1308</v>
      </c>
      <c r="U52" s="183" t="s">
        <v>1308</v>
      </c>
      <c r="V52" s="183" t="s">
        <v>1308</v>
      </c>
      <c r="W52" s="183" t="s">
        <v>1308</v>
      </c>
      <c r="X52" s="183" t="s">
        <v>1308</v>
      </c>
      <c r="Y52" s="183" t="s">
        <v>1308</v>
      </c>
      <c r="Z52" s="183" t="s">
        <v>1308</v>
      </c>
      <c r="AA52" s="175"/>
      <c r="AB52" s="183" t="s">
        <v>1308</v>
      </c>
      <c r="AC52" s="183" t="s">
        <v>1308</v>
      </c>
      <c r="AD52" s="183" t="s">
        <v>1308</v>
      </c>
      <c r="AE52" s="183" t="s">
        <v>1308</v>
      </c>
      <c r="AF52" s="183" t="s">
        <v>1308</v>
      </c>
      <c r="AG52" s="183" t="s">
        <v>1308</v>
      </c>
      <c r="AH52" s="183" t="s">
        <v>1308</v>
      </c>
      <c r="AI52" s="183" t="s">
        <v>1308</v>
      </c>
      <c r="AJ52" s="183" t="s">
        <v>1308</v>
      </c>
      <c r="AK52" s="183" t="s">
        <v>1308</v>
      </c>
      <c r="AL52" s="183" t="s">
        <v>1308</v>
      </c>
      <c r="AM52" s="183" t="s">
        <v>1308</v>
      </c>
      <c r="AN52" s="175"/>
      <c r="AO52" s="175"/>
      <c r="AP52" s="175"/>
      <c r="AQ52" s="175"/>
      <c r="AR52" s="175"/>
      <c r="AS52" s="175"/>
    </row>
    <row r="53" spans="1:45" ht="13.15" x14ac:dyDescent="0.4">
      <c r="A53" s="211" t="s">
        <v>1310</v>
      </c>
      <c r="B53" s="198"/>
      <c r="C53" s="198"/>
      <c r="D53" s="198"/>
      <c r="E53" s="202"/>
      <c r="F53" s="202"/>
      <c r="G53" s="202"/>
      <c r="H53" s="177"/>
      <c r="I53" s="177"/>
      <c r="J53" s="177"/>
      <c r="N53" s="171"/>
      <c r="O53" s="198"/>
      <c r="P53" s="200"/>
      <c r="Q53" s="198"/>
      <c r="U53" s="175"/>
      <c r="V53" s="173"/>
      <c r="W53" s="175"/>
      <c r="AA53" s="175"/>
      <c r="AB53" s="175"/>
      <c r="AC53" s="175"/>
      <c r="AD53" s="175"/>
      <c r="AE53" s="188"/>
      <c r="AF53" s="188"/>
      <c r="AG53" s="188"/>
      <c r="AH53" s="175"/>
      <c r="AI53" s="175"/>
      <c r="AJ53" s="175"/>
      <c r="AN53" s="175"/>
      <c r="AO53" s="175"/>
      <c r="AP53" s="175"/>
      <c r="AQ53" s="175"/>
      <c r="AR53" s="175"/>
      <c r="AS53" s="175"/>
    </row>
    <row r="54" spans="1:45" x14ac:dyDescent="0.35">
      <c r="A54" s="186" t="s">
        <v>1307</v>
      </c>
      <c r="B54" s="160">
        <v>0</v>
      </c>
      <c r="C54" s="158">
        <v>0</v>
      </c>
      <c r="D54" s="158">
        <v>0</v>
      </c>
      <c r="E54" s="158">
        <v>0</v>
      </c>
      <c r="F54" s="158">
        <v>0</v>
      </c>
      <c r="G54" s="158">
        <v>0</v>
      </c>
      <c r="H54" s="157">
        <v>0</v>
      </c>
      <c r="I54" s="168">
        <v>0</v>
      </c>
      <c r="J54" s="168">
        <v>0</v>
      </c>
      <c r="K54" s="168">
        <v>0</v>
      </c>
      <c r="L54" s="168">
        <v>0</v>
      </c>
      <c r="M54" s="168">
        <v>0</v>
      </c>
      <c r="N54" s="171"/>
      <c r="O54" s="158">
        <v>0</v>
      </c>
      <c r="P54" s="158">
        <v>0</v>
      </c>
      <c r="Q54" s="158">
        <v>0</v>
      </c>
      <c r="R54" s="158">
        <v>0</v>
      </c>
      <c r="S54" s="158">
        <v>0</v>
      </c>
      <c r="T54" s="158">
        <v>0</v>
      </c>
      <c r="U54" s="168">
        <v>0</v>
      </c>
      <c r="V54" s="168">
        <v>0</v>
      </c>
      <c r="W54" s="168">
        <v>0</v>
      </c>
      <c r="X54" s="168">
        <v>0</v>
      </c>
      <c r="Y54" s="168">
        <v>0</v>
      </c>
      <c r="Z54" s="168">
        <v>0</v>
      </c>
      <c r="AA54" s="176"/>
      <c r="AB54" s="168">
        <v>0</v>
      </c>
      <c r="AC54" s="168">
        <v>0</v>
      </c>
      <c r="AD54" s="168">
        <v>0</v>
      </c>
      <c r="AE54" s="168">
        <v>0</v>
      </c>
      <c r="AF54" s="168">
        <v>0</v>
      </c>
      <c r="AG54" s="168">
        <v>0</v>
      </c>
      <c r="AH54" s="168">
        <v>0</v>
      </c>
      <c r="AI54" s="168">
        <v>0</v>
      </c>
      <c r="AJ54" s="168">
        <v>0</v>
      </c>
      <c r="AK54" s="168">
        <v>0</v>
      </c>
      <c r="AL54" s="168">
        <v>0</v>
      </c>
      <c r="AM54" s="168">
        <v>0</v>
      </c>
      <c r="AN54" s="162"/>
      <c r="AO54" s="162"/>
      <c r="AP54" s="162"/>
      <c r="AQ54" s="162"/>
      <c r="AR54" s="162"/>
      <c r="AS54" s="162"/>
    </row>
    <row r="55" spans="1:45" ht="13.15" x14ac:dyDescent="0.4">
      <c r="A55" s="194" t="s">
        <v>1306</v>
      </c>
      <c r="B55" s="167">
        <v>10.84</v>
      </c>
      <c r="C55" s="167">
        <v>10.84</v>
      </c>
      <c r="D55" s="167">
        <v>10.84</v>
      </c>
      <c r="E55" s="148">
        <v>13</v>
      </c>
      <c r="F55" s="148">
        <v>13</v>
      </c>
      <c r="G55" s="148">
        <v>13</v>
      </c>
      <c r="H55" s="192">
        <v>12.5</v>
      </c>
      <c r="I55" s="192">
        <v>12.5</v>
      </c>
      <c r="J55" s="192">
        <v>12.5</v>
      </c>
      <c r="K55" s="185">
        <v>15</v>
      </c>
      <c r="L55" s="185">
        <v>15</v>
      </c>
      <c r="M55" s="185">
        <v>15</v>
      </c>
      <c r="N55" s="169"/>
      <c r="O55" s="167">
        <v>10.84</v>
      </c>
      <c r="P55" s="167">
        <v>10.84</v>
      </c>
      <c r="Q55" s="167">
        <v>10.84</v>
      </c>
      <c r="R55" s="148">
        <v>13</v>
      </c>
      <c r="S55" s="148">
        <v>13</v>
      </c>
      <c r="T55" s="148">
        <v>13</v>
      </c>
      <c r="U55" s="192">
        <v>12.5</v>
      </c>
      <c r="V55" s="192">
        <v>12.5</v>
      </c>
      <c r="W55" s="192">
        <v>12.5</v>
      </c>
      <c r="X55" s="185">
        <v>15</v>
      </c>
      <c r="Y55" s="185">
        <v>15</v>
      </c>
      <c r="Z55" s="185">
        <v>15</v>
      </c>
      <c r="AA55" s="169"/>
      <c r="AB55" s="192">
        <v>10.84</v>
      </c>
      <c r="AC55" s="192">
        <v>10.84</v>
      </c>
      <c r="AD55" s="192">
        <v>10.84</v>
      </c>
      <c r="AE55" s="185">
        <v>13</v>
      </c>
      <c r="AF55" s="185">
        <v>13</v>
      </c>
      <c r="AG55" s="185">
        <v>13</v>
      </c>
      <c r="AH55" s="192">
        <v>12.5</v>
      </c>
      <c r="AI55" s="192">
        <v>12.5</v>
      </c>
      <c r="AJ55" s="192">
        <v>12.5</v>
      </c>
      <c r="AK55" s="185">
        <v>15</v>
      </c>
      <c r="AL55" s="185">
        <v>15</v>
      </c>
      <c r="AM55" s="185">
        <v>15</v>
      </c>
      <c r="AN55" s="169"/>
      <c r="AO55" s="169"/>
      <c r="AP55" s="169"/>
      <c r="AQ55" s="169"/>
      <c r="AR55" s="169"/>
      <c r="AS55" s="169"/>
    </row>
    <row r="56" spans="1:45" x14ac:dyDescent="0.35">
      <c r="B56" s="155" t="s">
        <v>1308</v>
      </c>
      <c r="C56" s="201" t="s">
        <v>1308</v>
      </c>
      <c r="D56" s="201" t="s">
        <v>1308</v>
      </c>
      <c r="E56" s="201" t="s">
        <v>1308</v>
      </c>
      <c r="F56" s="201" t="s">
        <v>1308</v>
      </c>
      <c r="G56" s="201" t="s">
        <v>1308</v>
      </c>
      <c r="H56" s="196" t="s">
        <v>1308</v>
      </c>
      <c r="I56" s="183" t="s">
        <v>1308</v>
      </c>
      <c r="J56" s="183" t="s">
        <v>1308</v>
      </c>
      <c r="K56" s="183" t="s">
        <v>1308</v>
      </c>
      <c r="L56" s="183" t="s">
        <v>1308</v>
      </c>
      <c r="M56" s="183" t="s">
        <v>1308</v>
      </c>
      <c r="N56" s="171"/>
      <c r="O56" s="201" t="s">
        <v>1308</v>
      </c>
      <c r="P56" s="201" t="s">
        <v>1308</v>
      </c>
      <c r="Q56" s="201" t="s">
        <v>1308</v>
      </c>
      <c r="R56" s="201" t="s">
        <v>1308</v>
      </c>
      <c r="S56" s="201" t="s">
        <v>1308</v>
      </c>
      <c r="T56" s="201" t="s">
        <v>1308</v>
      </c>
      <c r="U56" s="183" t="s">
        <v>1308</v>
      </c>
      <c r="V56" s="183" t="s">
        <v>1308</v>
      </c>
      <c r="W56" s="183" t="s">
        <v>1308</v>
      </c>
      <c r="X56" s="183" t="s">
        <v>1308</v>
      </c>
      <c r="Y56" s="183" t="s">
        <v>1308</v>
      </c>
      <c r="Z56" s="183" t="s">
        <v>1308</v>
      </c>
      <c r="AA56" s="175"/>
      <c r="AB56" s="183" t="s">
        <v>1308</v>
      </c>
      <c r="AC56" s="183" t="s">
        <v>1308</v>
      </c>
      <c r="AD56" s="183" t="s">
        <v>1308</v>
      </c>
      <c r="AE56" s="183" t="s">
        <v>1308</v>
      </c>
      <c r="AF56" s="183" t="s">
        <v>1308</v>
      </c>
      <c r="AG56" s="183" t="s">
        <v>1308</v>
      </c>
      <c r="AH56" s="183" t="s">
        <v>1308</v>
      </c>
      <c r="AI56" s="183" t="s">
        <v>1308</v>
      </c>
      <c r="AJ56" s="183" t="s">
        <v>1308</v>
      </c>
      <c r="AK56" s="183" t="s">
        <v>1308</v>
      </c>
      <c r="AL56" s="183" t="s">
        <v>1308</v>
      </c>
      <c r="AM56" s="183" t="s">
        <v>1308</v>
      </c>
      <c r="AN56" s="175"/>
      <c r="AO56" s="175"/>
      <c r="AP56" s="175"/>
      <c r="AQ56" s="175"/>
      <c r="AR56" s="175"/>
      <c r="AS56" s="175"/>
    </row>
    <row r="57" spans="1:45" ht="13.15" x14ac:dyDescent="0.4">
      <c r="A57" s="195" t="s">
        <v>564</v>
      </c>
      <c r="B57" s="198"/>
      <c r="C57" s="198"/>
      <c r="D57" s="198"/>
      <c r="E57" s="202"/>
      <c r="F57" s="202"/>
      <c r="G57" s="202"/>
      <c r="H57" s="177"/>
      <c r="I57" s="177"/>
      <c r="J57" s="177"/>
      <c r="N57" s="171"/>
      <c r="O57" s="198"/>
      <c r="P57" s="200"/>
      <c r="Q57" s="198"/>
      <c r="U57" s="175"/>
      <c r="V57" s="173"/>
      <c r="W57" s="175"/>
      <c r="AA57" s="175"/>
      <c r="AB57" s="175"/>
      <c r="AC57" s="175"/>
      <c r="AD57" s="175"/>
      <c r="AE57" s="188"/>
      <c r="AF57" s="188"/>
      <c r="AG57" s="188"/>
      <c r="AH57" s="175"/>
      <c r="AI57" s="175"/>
      <c r="AJ57" s="175"/>
      <c r="AN57" s="175"/>
      <c r="AO57" s="175"/>
      <c r="AP57" s="175"/>
      <c r="AQ57" s="175"/>
      <c r="AR57" s="175"/>
      <c r="AS57" s="175"/>
    </row>
    <row r="58" spans="1:45" x14ac:dyDescent="0.35">
      <c r="A58" s="186" t="s">
        <v>1307</v>
      </c>
      <c r="B58" s="160">
        <v>0</v>
      </c>
      <c r="C58" s="158">
        <v>0</v>
      </c>
      <c r="D58" s="158">
        <v>0</v>
      </c>
      <c r="E58" s="158">
        <v>0</v>
      </c>
      <c r="F58" s="158">
        <v>0</v>
      </c>
      <c r="G58" s="158">
        <v>0</v>
      </c>
      <c r="H58" s="157">
        <v>0</v>
      </c>
      <c r="I58" s="168">
        <v>0</v>
      </c>
      <c r="J58" s="168">
        <v>0</v>
      </c>
      <c r="K58" s="168">
        <v>0</v>
      </c>
      <c r="L58" s="168">
        <v>0</v>
      </c>
      <c r="M58" s="168">
        <v>0</v>
      </c>
      <c r="N58" s="171"/>
      <c r="O58" s="158">
        <v>0</v>
      </c>
      <c r="P58" s="158">
        <v>0</v>
      </c>
      <c r="Q58" s="158">
        <v>0</v>
      </c>
      <c r="R58" s="158">
        <v>0</v>
      </c>
      <c r="S58" s="158">
        <v>0</v>
      </c>
      <c r="T58" s="158">
        <v>0</v>
      </c>
      <c r="U58" s="168">
        <v>0</v>
      </c>
      <c r="V58" s="168">
        <v>0</v>
      </c>
      <c r="W58" s="168">
        <v>0</v>
      </c>
      <c r="X58" s="168">
        <v>0</v>
      </c>
      <c r="Y58" s="168">
        <v>0</v>
      </c>
      <c r="Z58" s="168">
        <v>0</v>
      </c>
      <c r="AA58" s="176"/>
      <c r="AB58" s="168">
        <v>0</v>
      </c>
      <c r="AC58" s="168">
        <v>0</v>
      </c>
      <c r="AD58" s="168">
        <v>0</v>
      </c>
      <c r="AE58" s="168">
        <v>0</v>
      </c>
      <c r="AF58" s="168">
        <v>0</v>
      </c>
      <c r="AG58" s="168">
        <v>0</v>
      </c>
      <c r="AH58" s="168">
        <v>0</v>
      </c>
      <c r="AI58" s="168">
        <v>0</v>
      </c>
      <c r="AJ58" s="168">
        <v>0</v>
      </c>
      <c r="AK58" s="168">
        <v>0</v>
      </c>
      <c r="AL58" s="168">
        <v>0</v>
      </c>
      <c r="AM58" s="168">
        <v>0</v>
      </c>
      <c r="AN58" s="162"/>
      <c r="AO58" s="162"/>
      <c r="AP58" s="162"/>
      <c r="AQ58" s="162"/>
      <c r="AR58" s="162"/>
      <c r="AS58" s="162"/>
    </row>
    <row r="59" spans="1:45" ht="13.15" x14ac:dyDescent="0.4">
      <c r="A59" s="194" t="s">
        <v>1306</v>
      </c>
      <c r="B59" s="167">
        <v>10.84</v>
      </c>
      <c r="C59" s="167">
        <v>10.84</v>
      </c>
      <c r="D59" s="167">
        <v>10.84</v>
      </c>
      <c r="E59" s="148">
        <v>13</v>
      </c>
      <c r="F59" s="148">
        <v>13</v>
      </c>
      <c r="G59" s="148">
        <v>13</v>
      </c>
      <c r="H59" s="192">
        <v>12.5</v>
      </c>
      <c r="I59" s="192">
        <v>12.5</v>
      </c>
      <c r="J59" s="192">
        <v>12.5</v>
      </c>
      <c r="K59" s="185">
        <v>15</v>
      </c>
      <c r="L59" s="185">
        <v>15</v>
      </c>
      <c r="M59" s="185">
        <v>15</v>
      </c>
      <c r="N59" s="169"/>
      <c r="O59" s="167">
        <v>10.84</v>
      </c>
      <c r="P59" s="167">
        <v>10.84</v>
      </c>
      <c r="Q59" s="167">
        <v>10.84</v>
      </c>
      <c r="R59" s="148">
        <v>13</v>
      </c>
      <c r="S59" s="148">
        <v>13</v>
      </c>
      <c r="T59" s="148">
        <v>13</v>
      </c>
      <c r="U59" s="192">
        <v>12.5</v>
      </c>
      <c r="V59" s="192">
        <v>12.5</v>
      </c>
      <c r="W59" s="192">
        <v>12.5</v>
      </c>
      <c r="X59" s="185">
        <v>15</v>
      </c>
      <c r="Y59" s="185">
        <v>15</v>
      </c>
      <c r="Z59" s="185">
        <v>15</v>
      </c>
      <c r="AA59" s="169"/>
      <c r="AB59" s="192">
        <v>10.84</v>
      </c>
      <c r="AC59" s="192">
        <v>10.84</v>
      </c>
      <c r="AD59" s="192">
        <v>10.84</v>
      </c>
      <c r="AE59" s="185">
        <v>13</v>
      </c>
      <c r="AF59" s="185">
        <v>13</v>
      </c>
      <c r="AG59" s="185">
        <v>13</v>
      </c>
      <c r="AH59" s="192">
        <v>12.5</v>
      </c>
      <c r="AI59" s="192">
        <v>12.5</v>
      </c>
      <c r="AJ59" s="192">
        <v>12.5</v>
      </c>
      <c r="AK59" s="185">
        <v>15</v>
      </c>
      <c r="AL59" s="185">
        <v>15</v>
      </c>
      <c r="AM59" s="185">
        <v>15</v>
      </c>
      <c r="AN59" s="169"/>
      <c r="AO59" s="169"/>
      <c r="AP59" s="169"/>
      <c r="AQ59" s="169"/>
      <c r="AR59" s="169"/>
      <c r="AS59" s="169"/>
    </row>
  </sheetData>
  <mergeCells count="32">
    <mergeCell ref="A1:B1"/>
    <mergeCell ref="A2:B2"/>
    <mergeCell ref="A3:B3"/>
    <mergeCell ref="B5:G5"/>
    <mergeCell ref="H5:M5"/>
    <mergeCell ref="U5:Z5"/>
    <mergeCell ref="AB5:AG5"/>
    <mergeCell ref="AH5:AM5"/>
    <mergeCell ref="B6:D6"/>
    <mergeCell ref="E6:G6"/>
    <mergeCell ref="H6:J6"/>
    <mergeCell ref="K6:M6"/>
    <mergeCell ref="O6:Q6"/>
    <mergeCell ref="R6:T6"/>
    <mergeCell ref="U6:W6"/>
    <mergeCell ref="O5:T5"/>
    <mergeCell ref="B8:D8"/>
    <mergeCell ref="H8:J8"/>
    <mergeCell ref="K8:M8"/>
    <mergeCell ref="O8:Q8"/>
    <mergeCell ref="R8:T8"/>
    <mergeCell ref="AK8:AM8"/>
    <mergeCell ref="X6:Z6"/>
    <mergeCell ref="AB6:AD6"/>
    <mergeCell ref="AE6:AG6"/>
    <mergeCell ref="AH6:AJ6"/>
    <mergeCell ref="AK6:AM6"/>
    <mergeCell ref="U8:W8"/>
    <mergeCell ref="X8:Z8"/>
    <mergeCell ref="AB8:AD8"/>
    <mergeCell ref="AE8:AG8"/>
    <mergeCell ref="AH8:AJ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68"/>
  <sheetViews>
    <sheetView topLeftCell="A7" zoomScale="80" zoomScaleNormal="80" workbookViewId="0">
      <selection activeCell="G59" sqref="G59"/>
    </sheetView>
  </sheetViews>
  <sheetFormatPr defaultColWidth="9.1328125" defaultRowHeight="12.75" x14ac:dyDescent="0.35"/>
  <cols>
    <col min="1" max="1" width="36" style="214" bestFit="1" customWidth="1"/>
    <col min="2" max="2" width="17" style="215" customWidth="1"/>
    <col min="3" max="3" width="11.86328125" style="215" customWidth="1"/>
    <col min="4" max="4" width="12.86328125" style="215" customWidth="1"/>
    <col min="5" max="5" width="17" style="215" customWidth="1"/>
    <col min="6" max="6" width="11.86328125" style="215" customWidth="1"/>
    <col min="7" max="7" width="12.86328125" style="215" customWidth="1"/>
    <col min="8" max="8" width="17" style="214" customWidth="1"/>
    <col min="9" max="9" width="11.86328125" style="214" customWidth="1"/>
    <col min="10" max="10" width="12.86328125" style="214" customWidth="1"/>
    <col min="11" max="11" width="17" style="214" customWidth="1"/>
    <col min="12" max="12" width="11.86328125" style="214" customWidth="1"/>
    <col min="13" max="13" width="12.86328125" style="214" customWidth="1"/>
    <col min="14" max="14" width="9.59765625" style="214" customWidth="1"/>
    <col min="15" max="15" width="13.86328125" style="215" customWidth="1"/>
    <col min="16" max="16" width="15.59765625" style="215" customWidth="1"/>
    <col min="17" max="17" width="14" style="215" customWidth="1"/>
    <col min="18" max="18" width="13.86328125" style="215" customWidth="1"/>
    <col min="19" max="19" width="15.59765625" style="215" customWidth="1"/>
    <col min="20" max="20" width="14" style="215" customWidth="1"/>
    <col min="21" max="21" width="13.86328125" style="214" customWidth="1"/>
    <col min="22" max="22" width="15.59765625" style="214" customWidth="1"/>
    <col min="23" max="23" width="14" style="214" customWidth="1"/>
    <col min="24" max="24" width="13.86328125" style="214" customWidth="1"/>
    <col min="25" max="25" width="15.59765625" style="214" customWidth="1"/>
    <col min="26" max="26" width="14" style="214" customWidth="1"/>
    <col min="27" max="27" width="9.59765625" style="214" customWidth="1"/>
    <col min="28" max="33" width="12.86328125" style="215" customWidth="1"/>
    <col min="34" max="39" width="12.86328125" style="214" customWidth="1"/>
    <col min="40" max="40" width="12.86328125" style="221" customWidth="1"/>
    <col min="41" max="16384" width="9.1328125" style="214"/>
  </cols>
  <sheetData>
    <row r="1" spans="1:40" ht="13.15" x14ac:dyDescent="0.4">
      <c r="A1" s="591" t="s">
        <v>1311</v>
      </c>
      <c r="B1" s="592"/>
      <c r="C1" s="212"/>
      <c r="D1" s="212"/>
      <c r="E1" s="212"/>
      <c r="F1" s="212"/>
      <c r="G1" s="212"/>
      <c r="H1" s="213"/>
      <c r="I1" s="213"/>
      <c r="J1" s="213"/>
      <c r="K1" s="213"/>
      <c r="L1" s="213"/>
      <c r="M1" s="213"/>
      <c r="AB1" s="212"/>
      <c r="AC1" s="216"/>
      <c r="AD1" s="216"/>
      <c r="AE1" s="216"/>
      <c r="AF1" s="216"/>
      <c r="AG1" s="216"/>
      <c r="AH1" s="213"/>
      <c r="AI1" s="217"/>
      <c r="AJ1" s="217"/>
      <c r="AK1" s="217"/>
      <c r="AL1" s="217"/>
      <c r="AM1" s="217"/>
      <c r="AN1" s="217"/>
    </row>
    <row r="2" spans="1:40" ht="25.5" customHeight="1" x14ac:dyDescent="0.4">
      <c r="A2" s="593" t="s">
        <v>1312</v>
      </c>
      <c r="B2" s="593"/>
      <c r="C2" s="212"/>
      <c r="D2" s="212"/>
      <c r="E2" s="212"/>
      <c r="F2" s="218"/>
      <c r="G2" s="212" t="s">
        <v>999</v>
      </c>
      <c r="I2" s="213"/>
      <c r="J2" s="213"/>
      <c r="K2" s="213"/>
      <c r="L2" s="213"/>
      <c r="M2" s="213"/>
      <c r="AB2" s="212"/>
      <c r="AC2" s="216"/>
      <c r="AD2" s="216"/>
      <c r="AE2" s="216"/>
      <c r="AF2" s="216"/>
      <c r="AG2" s="216"/>
      <c r="AH2" s="213"/>
      <c r="AI2" s="217"/>
      <c r="AJ2" s="217"/>
      <c r="AK2" s="217"/>
      <c r="AL2" s="217"/>
      <c r="AM2" s="217"/>
      <c r="AN2" s="217"/>
    </row>
    <row r="3" spans="1:40" ht="38.25" customHeight="1" x14ac:dyDescent="0.4">
      <c r="A3" s="594" t="s">
        <v>1313</v>
      </c>
      <c r="B3" s="594"/>
      <c r="C3" s="212"/>
      <c r="D3" s="212"/>
      <c r="E3" s="212"/>
      <c r="F3" s="212"/>
      <c r="G3" s="212"/>
      <c r="H3" s="213"/>
      <c r="I3" s="213"/>
      <c r="J3" s="213"/>
      <c r="K3" s="213"/>
      <c r="L3" s="213"/>
      <c r="M3" s="213"/>
      <c r="AB3" s="212"/>
      <c r="AC3" s="216"/>
      <c r="AD3" s="216"/>
      <c r="AE3" s="216"/>
      <c r="AF3" s="216"/>
      <c r="AG3" s="216"/>
      <c r="AH3" s="213"/>
      <c r="AI3" s="217"/>
      <c r="AJ3" s="217"/>
      <c r="AK3" s="217"/>
      <c r="AL3" s="217"/>
      <c r="AM3" s="217"/>
      <c r="AN3" s="217"/>
    </row>
    <row r="4" spans="1:40" ht="12.75" customHeight="1" x14ac:dyDescent="0.4">
      <c r="B4" s="581" t="s">
        <v>1283</v>
      </c>
      <c r="C4" s="582"/>
      <c r="D4" s="582"/>
      <c r="E4" s="582"/>
      <c r="F4" s="582"/>
      <c r="G4" s="583"/>
      <c r="H4" s="578" t="s">
        <v>1284</v>
      </c>
      <c r="I4" s="579"/>
      <c r="J4" s="579"/>
      <c r="K4" s="579"/>
      <c r="L4" s="579"/>
      <c r="M4" s="580"/>
      <c r="N4" s="219"/>
      <c r="O4" s="581" t="s">
        <v>1283</v>
      </c>
      <c r="P4" s="582"/>
      <c r="Q4" s="582"/>
      <c r="R4" s="582"/>
      <c r="S4" s="582"/>
      <c r="T4" s="583"/>
      <c r="U4" s="578" t="s">
        <v>1284</v>
      </c>
      <c r="V4" s="579"/>
      <c r="W4" s="579"/>
      <c r="X4" s="579"/>
      <c r="Y4" s="579"/>
      <c r="Z4" s="580"/>
      <c r="AA4" s="219"/>
      <c r="AB4" s="581" t="s">
        <v>1283</v>
      </c>
      <c r="AC4" s="582"/>
      <c r="AD4" s="582"/>
      <c r="AE4" s="582"/>
      <c r="AF4" s="582"/>
      <c r="AG4" s="583"/>
      <c r="AH4" s="578" t="s">
        <v>1284</v>
      </c>
      <c r="AI4" s="579"/>
      <c r="AJ4" s="579"/>
      <c r="AK4" s="579"/>
      <c r="AL4" s="579"/>
      <c r="AM4" s="580"/>
      <c r="AN4" s="213"/>
    </row>
    <row r="5" spans="1:40" s="221" customFormat="1" ht="13.15" x14ac:dyDescent="0.4">
      <c r="A5" s="220"/>
      <c r="B5" s="569" t="s">
        <v>1268</v>
      </c>
      <c r="C5" s="569"/>
      <c r="D5" s="569"/>
      <c r="E5" s="570" t="s">
        <v>1269</v>
      </c>
      <c r="F5" s="570"/>
      <c r="G5" s="570"/>
      <c r="H5" s="571" t="s">
        <v>1268</v>
      </c>
      <c r="I5" s="571"/>
      <c r="J5" s="571"/>
      <c r="K5" s="568" t="s">
        <v>1269</v>
      </c>
      <c r="L5" s="568"/>
      <c r="M5" s="568"/>
      <c r="N5" s="219"/>
      <c r="O5" s="569" t="s">
        <v>1268</v>
      </c>
      <c r="P5" s="569"/>
      <c r="Q5" s="569"/>
      <c r="R5" s="570" t="s">
        <v>1269</v>
      </c>
      <c r="S5" s="570"/>
      <c r="T5" s="570"/>
      <c r="U5" s="571" t="s">
        <v>1268</v>
      </c>
      <c r="V5" s="571"/>
      <c r="W5" s="571"/>
      <c r="X5" s="568" t="s">
        <v>1269</v>
      </c>
      <c r="Y5" s="568"/>
      <c r="Z5" s="568"/>
      <c r="AA5" s="219"/>
      <c r="AB5" s="569" t="s">
        <v>1268</v>
      </c>
      <c r="AC5" s="569"/>
      <c r="AD5" s="569"/>
      <c r="AE5" s="570" t="s">
        <v>1269</v>
      </c>
      <c r="AF5" s="570"/>
      <c r="AG5" s="570"/>
      <c r="AH5" s="571" t="s">
        <v>1268</v>
      </c>
      <c r="AI5" s="571"/>
      <c r="AJ5" s="571"/>
      <c r="AK5" s="568" t="s">
        <v>1269</v>
      </c>
      <c r="AL5" s="568"/>
      <c r="AM5" s="568"/>
      <c r="AN5" s="213"/>
    </row>
    <row r="6" spans="1:40" ht="13.15" x14ac:dyDescent="0.4">
      <c r="A6" s="222" t="s">
        <v>1296</v>
      </c>
      <c r="B6" s="207">
        <v>18.34</v>
      </c>
      <c r="C6" s="207">
        <v>18.34</v>
      </c>
      <c r="D6" s="207">
        <v>18.34</v>
      </c>
      <c r="E6" s="208">
        <v>22</v>
      </c>
      <c r="F6" s="208">
        <v>22</v>
      </c>
      <c r="G6" s="208">
        <v>22</v>
      </c>
      <c r="H6" s="209">
        <v>19.170000000000002</v>
      </c>
      <c r="I6" s="209">
        <v>19.170000000000002</v>
      </c>
      <c r="J6" s="209">
        <v>19.170000000000002</v>
      </c>
      <c r="K6" s="210">
        <v>23</v>
      </c>
      <c r="L6" s="210">
        <v>23</v>
      </c>
      <c r="M6" s="210">
        <v>23</v>
      </c>
      <c r="N6" s="219"/>
      <c r="O6" s="207">
        <v>18.34</v>
      </c>
      <c r="P6" s="207">
        <v>18.34</v>
      </c>
      <c r="Q6" s="207">
        <v>18.34</v>
      </c>
      <c r="R6" s="208">
        <v>22</v>
      </c>
      <c r="S6" s="208">
        <v>22</v>
      </c>
      <c r="T6" s="208">
        <v>22</v>
      </c>
      <c r="U6" s="209">
        <v>19.170000000000002</v>
      </c>
      <c r="V6" s="209">
        <v>19.170000000000002</v>
      </c>
      <c r="W6" s="209">
        <v>19.170000000000002</v>
      </c>
      <c r="X6" s="210">
        <v>23</v>
      </c>
      <c r="Y6" s="210">
        <v>23</v>
      </c>
      <c r="Z6" s="210">
        <v>23</v>
      </c>
      <c r="AA6" s="219"/>
      <c r="AB6" s="207">
        <v>17.399999999999999</v>
      </c>
      <c r="AC6" s="207">
        <v>17.399999999999999</v>
      </c>
      <c r="AD6" s="207">
        <v>17.399999999999999</v>
      </c>
      <c r="AE6" s="208">
        <v>21</v>
      </c>
      <c r="AF6" s="208">
        <v>21</v>
      </c>
      <c r="AG6" s="208">
        <v>21</v>
      </c>
      <c r="AH6" s="209">
        <v>19.170000000000002</v>
      </c>
      <c r="AI6" s="209">
        <v>19.170000000000002</v>
      </c>
      <c r="AJ6" s="209">
        <v>19.170000000000002</v>
      </c>
      <c r="AK6" s="210">
        <v>23</v>
      </c>
      <c r="AL6" s="210">
        <v>23</v>
      </c>
      <c r="AM6" s="210">
        <v>23</v>
      </c>
      <c r="AN6" s="213"/>
    </row>
    <row r="7" spans="1:40" ht="13.15" x14ac:dyDescent="0.4">
      <c r="A7" s="223"/>
      <c r="B7" s="590" t="s">
        <v>1297</v>
      </c>
      <c r="C7" s="590"/>
      <c r="D7" s="590"/>
      <c r="E7" s="590" t="s">
        <v>1297</v>
      </c>
      <c r="F7" s="590"/>
      <c r="G7" s="590"/>
      <c r="H7" s="589" t="s">
        <v>1297</v>
      </c>
      <c r="I7" s="589"/>
      <c r="J7" s="589"/>
      <c r="K7" s="589" t="s">
        <v>1297</v>
      </c>
      <c r="L7" s="589"/>
      <c r="M7" s="589"/>
      <c r="N7" s="221"/>
      <c r="O7" s="590" t="s">
        <v>1298</v>
      </c>
      <c r="P7" s="590"/>
      <c r="Q7" s="590"/>
      <c r="R7" s="590" t="s">
        <v>1298</v>
      </c>
      <c r="S7" s="590"/>
      <c r="T7" s="590"/>
      <c r="U7" s="589" t="s">
        <v>1298</v>
      </c>
      <c r="V7" s="589"/>
      <c r="W7" s="589"/>
      <c r="X7" s="589" t="s">
        <v>1298</v>
      </c>
      <c r="Y7" s="589"/>
      <c r="Z7" s="589"/>
      <c r="AA7" s="221"/>
      <c r="AB7" s="590" t="s">
        <v>1299</v>
      </c>
      <c r="AC7" s="590"/>
      <c r="AD7" s="590"/>
      <c r="AE7" s="590" t="s">
        <v>1299</v>
      </c>
      <c r="AF7" s="590"/>
      <c r="AG7" s="590"/>
      <c r="AH7" s="589" t="s">
        <v>1299</v>
      </c>
      <c r="AI7" s="589"/>
      <c r="AJ7" s="589"/>
      <c r="AK7" s="589" t="s">
        <v>1299</v>
      </c>
      <c r="AL7" s="589"/>
      <c r="AM7" s="589"/>
    </row>
    <row r="8" spans="1:40" ht="51" x14ac:dyDescent="0.35">
      <c r="A8" s="224"/>
      <c r="B8" s="225" t="s">
        <v>1300</v>
      </c>
      <c r="C8" s="226" t="s">
        <v>1301</v>
      </c>
      <c r="D8" s="226" t="s">
        <v>1302</v>
      </c>
      <c r="E8" s="226" t="s">
        <v>1300</v>
      </c>
      <c r="F8" s="226" t="s">
        <v>1301</v>
      </c>
      <c r="G8" s="226" t="s">
        <v>1302</v>
      </c>
      <c r="H8" s="227" t="s">
        <v>1300</v>
      </c>
      <c r="I8" s="228" t="s">
        <v>1301</v>
      </c>
      <c r="J8" s="228" t="s">
        <v>1302</v>
      </c>
      <c r="K8" s="228" t="s">
        <v>1300</v>
      </c>
      <c r="L8" s="228" t="s">
        <v>1301</v>
      </c>
      <c r="M8" s="228" t="s">
        <v>1302</v>
      </c>
      <c r="N8" s="229"/>
      <c r="O8" s="230" t="s">
        <v>1300</v>
      </c>
      <c r="P8" s="226" t="s">
        <v>1303</v>
      </c>
      <c r="Q8" s="226" t="s">
        <v>1302</v>
      </c>
      <c r="R8" s="230" t="s">
        <v>1300</v>
      </c>
      <c r="S8" s="226" t="s">
        <v>1303</v>
      </c>
      <c r="T8" s="226" t="s">
        <v>1302</v>
      </c>
      <c r="U8" s="231" t="s">
        <v>1300</v>
      </c>
      <c r="V8" s="228" t="s">
        <v>1303</v>
      </c>
      <c r="W8" s="228" t="s">
        <v>1302</v>
      </c>
      <c r="X8" s="231" t="s">
        <v>1300</v>
      </c>
      <c r="Y8" s="228" t="s">
        <v>1303</v>
      </c>
      <c r="Z8" s="228" t="s">
        <v>1302</v>
      </c>
      <c r="AA8" s="229"/>
      <c r="AB8" s="230" t="s">
        <v>1300</v>
      </c>
      <c r="AC8" s="226" t="s">
        <v>1303</v>
      </c>
      <c r="AD8" s="226" t="s">
        <v>1302</v>
      </c>
      <c r="AE8" s="230" t="s">
        <v>1300</v>
      </c>
      <c r="AF8" s="226" t="s">
        <v>1303</v>
      </c>
      <c r="AG8" s="226" t="s">
        <v>1302</v>
      </c>
      <c r="AH8" s="231" t="s">
        <v>1300</v>
      </c>
      <c r="AI8" s="228" t="s">
        <v>1303</v>
      </c>
      <c r="AJ8" s="228" t="s">
        <v>1302</v>
      </c>
      <c r="AK8" s="231" t="s">
        <v>1300</v>
      </c>
      <c r="AL8" s="228" t="s">
        <v>1303</v>
      </c>
      <c r="AM8" s="228" t="s">
        <v>1302</v>
      </c>
      <c r="AN8" s="232"/>
    </row>
    <row r="9" spans="1:40" ht="13.15" x14ac:dyDescent="0.4">
      <c r="A9" s="233" t="s">
        <v>462</v>
      </c>
      <c r="B9" s="234"/>
      <c r="C9" s="234"/>
      <c r="D9" s="234"/>
      <c r="E9" s="234"/>
      <c r="F9" s="235"/>
      <c r="G9" s="235"/>
      <c r="H9" s="236"/>
      <c r="I9" s="236"/>
      <c r="J9" s="236"/>
      <c r="K9" s="236"/>
      <c r="L9" s="237"/>
      <c r="M9" s="237"/>
      <c r="N9" s="238"/>
      <c r="O9" s="234"/>
      <c r="P9" s="234"/>
      <c r="Q9" s="234"/>
      <c r="R9" s="234"/>
      <c r="S9" s="234"/>
      <c r="T9" s="234"/>
      <c r="U9" s="239"/>
      <c r="V9" s="239"/>
      <c r="W9" s="239"/>
      <c r="X9" s="239"/>
      <c r="Y9" s="239"/>
      <c r="Z9" s="239"/>
      <c r="AA9" s="238"/>
      <c r="AB9" s="234"/>
      <c r="AC9" s="234"/>
      <c r="AD9" s="234"/>
      <c r="AE9" s="234"/>
      <c r="AF9" s="234"/>
      <c r="AG9" s="234"/>
      <c r="AH9" s="239"/>
      <c r="AI9" s="239"/>
      <c r="AJ9" s="239"/>
      <c r="AK9" s="239"/>
      <c r="AL9" s="239"/>
      <c r="AM9" s="239"/>
      <c r="AN9" s="236"/>
    </row>
    <row r="10" spans="1:40" x14ac:dyDescent="0.35">
      <c r="A10" s="240" t="s">
        <v>1307</v>
      </c>
      <c r="B10" s="234"/>
      <c r="C10" s="234"/>
      <c r="D10" s="241">
        <v>0</v>
      </c>
      <c r="E10" s="234"/>
      <c r="F10" s="234"/>
      <c r="G10" s="242">
        <v>0</v>
      </c>
      <c r="H10" s="243"/>
      <c r="I10" s="243"/>
      <c r="J10" s="244">
        <v>0</v>
      </c>
      <c r="K10" s="243"/>
      <c r="L10" s="243"/>
      <c r="M10" s="245">
        <v>0</v>
      </c>
      <c r="N10" s="224"/>
      <c r="O10" s="234"/>
      <c r="P10" s="234"/>
      <c r="Q10" s="242">
        <v>0</v>
      </c>
      <c r="R10" s="234"/>
      <c r="S10" s="234"/>
      <c r="T10" s="242">
        <v>0</v>
      </c>
      <c r="U10" s="243"/>
      <c r="V10" s="243"/>
      <c r="W10" s="245">
        <v>0</v>
      </c>
      <c r="X10" s="243"/>
      <c r="Y10" s="243"/>
      <c r="Z10" s="245">
        <v>0</v>
      </c>
      <c r="AA10" s="224"/>
      <c r="AB10" s="234"/>
      <c r="AC10" s="234"/>
      <c r="AD10" s="242">
        <v>0</v>
      </c>
      <c r="AE10" s="234"/>
      <c r="AF10" s="234"/>
      <c r="AG10" s="242">
        <v>0</v>
      </c>
      <c r="AH10" s="243"/>
      <c r="AI10" s="243"/>
      <c r="AJ10" s="245">
        <v>0</v>
      </c>
      <c r="AK10" s="243"/>
      <c r="AL10" s="243"/>
      <c r="AM10" s="245">
        <v>0</v>
      </c>
      <c r="AN10" s="243"/>
    </row>
    <row r="11" spans="1:40" ht="13.15" x14ac:dyDescent="0.4">
      <c r="A11" s="246" t="s">
        <v>1306</v>
      </c>
      <c r="B11" s="247">
        <v>10.84</v>
      </c>
      <c r="C11" s="247">
        <v>2.5</v>
      </c>
      <c r="D11" s="247">
        <v>10.84</v>
      </c>
      <c r="E11" s="208">
        <v>13</v>
      </c>
      <c r="F11" s="208">
        <v>3</v>
      </c>
      <c r="G11" s="208">
        <v>13</v>
      </c>
      <c r="H11" s="248">
        <v>12.5</v>
      </c>
      <c r="I11" s="248">
        <v>3.34</v>
      </c>
      <c r="J11" s="248">
        <v>12.5</v>
      </c>
      <c r="K11" s="210">
        <v>15</v>
      </c>
      <c r="L11" s="210">
        <v>4</v>
      </c>
      <c r="M11" s="210">
        <v>15</v>
      </c>
      <c r="N11" s="243"/>
      <c r="O11" s="247">
        <v>10.84</v>
      </c>
      <c r="P11" s="247">
        <v>2.5</v>
      </c>
      <c r="Q11" s="247">
        <v>10.84</v>
      </c>
      <c r="R11" s="208">
        <v>13</v>
      </c>
      <c r="S11" s="208">
        <v>3</v>
      </c>
      <c r="T11" s="208">
        <v>13</v>
      </c>
      <c r="U11" s="248">
        <v>12.5</v>
      </c>
      <c r="V11" s="248">
        <v>3.34</v>
      </c>
      <c r="W11" s="248">
        <v>12.5</v>
      </c>
      <c r="X11" s="210">
        <v>15</v>
      </c>
      <c r="Y11" s="210">
        <v>4</v>
      </c>
      <c r="Z11" s="210">
        <v>15</v>
      </c>
      <c r="AA11" s="243"/>
      <c r="AB11" s="207">
        <v>10.84</v>
      </c>
      <c r="AC11" s="207">
        <v>2.5</v>
      </c>
      <c r="AD11" s="207">
        <v>10.84</v>
      </c>
      <c r="AE11" s="208">
        <v>13</v>
      </c>
      <c r="AF11" s="208">
        <v>3</v>
      </c>
      <c r="AG11" s="208">
        <v>13</v>
      </c>
      <c r="AH11" s="248">
        <v>12.5</v>
      </c>
      <c r="AI11" s="248">
        <v>3.34</v>
      </c>
      <c r="AJ11" s="248">
        <v>12.5</v>
      </c>
      <c r="AK11" s="210">
        <v>15</v>
      </c>
      <c r="AL11" s="210">
        <v>4</v>
      </c>
      <c r="AM11" s="210">
        <v>15</v>
      </c>
      <c r="AN11" s="243"/>
    </row>
    <row r="12" spans="1:40" x14ac:dyDescent="0.35">
      <c r="A12" s="249"/>
      <c r="B12" s="250" t="s">
        <v>1270</v>
      </c>
      <c r="C12" s="242" t="s">
        <v>1314</v>
      </c>
      <c r="D12" s="242" t="s">
        <v>1308</v>
      </c>
      <c r="E12" s="242" t="s">
        <v>1270</v>
      </c>
      <c r="F12" s="242" t="s">
        <v>1270</v>
      </c>
      <c r="G12" s="242" t="s">
        <v>1308</v>
      </c>
      <c r="H12" s="251" t="s">
        <v>1270</v>
      </c>
      <c r="I12" s="252" t="s">
        <v>1314</v>
      </c>
      <c r="J12" s="252" t="s">
        <v>1308</v>
      </c>
      <c r="K12" s="252" t="s">
        <v>1270</v>
      </c>
      <c r="L12" s="252" t="s">
        <v>1270</v>
      </c>
      <c r="M12" s="252" t="s">
        <v>1308</v>
      </c>
      <c r="N12" s="243"/>
      <c r="O12" s="242" t="s">
        <v>1270</v>
      </c>
      <c r="P12" s="242" t="s">
        <v>1270</v>
      </c>
      <c r="Q12" s="242" t="s">
        <v>1308</v>
      </c>
      <c r="R12" s="242" t="s">
        <v>1270</v>
      </c>
      <c r="S12" s="242" t="s">
        <v>1270</v>
      </c>
      <c r="T12" s="242" t="s">
        <v>1308</v>
      </c>
      <c r="U12" s="252" t="s">
        <v>1270</v>
      </c>
      <c r="V12" s="252" t="s">
        <v>1270</v>
      </c>
      <c r="W12" s="252" t="s">
        <v>1308</v>
      </c>
      <c r="X12" s="252" t="s">
        <v>1270</v>
      </c>
      <c r="Y12" s="252" t="s">
        <v>1270</v>
      </c>
      <c r="Z12" s="252" t="s">
        <v>1308</v>
      </c>
      <c r="AA12" s="243"/>
      <c r="AB12" s="242" t="s">
        <v>1270</v>
      </c>
      <c r="AC12" s="242" t="s">
        <v>1270</v>
      </c>
      <c r="AD12" s="242" t="s">
        <v>1308</v>
      </c>
      <c r="AE12" s="242" t="s">
        <v>1270</v>
      </c>
      <c r="AF12" s="242" t="s">
        <v>1270</v>
      </c>
      <c r="AG12" s="242" t="s">
        <v>1308</v>
      </c>
      <c r="AH12" s="252" t="s">
        <v>1270</v>
      </c>
      <c r="AI12" s="252" t="s">
        <v>1270</v>
      </c>
      <c r="AJ12" s="252" t="s">
        <v>1308</v>
      </c>
      <c r="AK12" s="252" t="s">
        <v>1270</v>
      </c>
      <c r="AL12" s="252" t="s">
        <v>1270</v>
      </c>
      <c r="AM12" s="252" t="s">
        <v>1308</v>
      </c>
      <c r="AN12" s="239"/>
    </row>
    <row r="13" spans="1:40" x14ac:dyDescent="0.35">
      <c r="A13" s="221"/>
      <c r="B13" s="234"/>
      <c r="C13" s="234"/>
      <c r="D13" s="234"/>
      <c r="E13" s="234"/>
      <c r="F13" s="234"/>
      <c r="G13" s="234"/>
      <c r="H13" s="243"/>
      <c r="I13" s="243"/>
      <c r="J13" s="243"/>
      <c r="K13" s="243"/>
      <c r="L13" s="243"/>
      <c r="M13" s="243"/>
      <c r="N13" s="224"/>
      <c r="O13" s="234"/>
      <c r="P13" s="234"/>
      <c r="Q13" s="234"/>
      <c r="R13" s="234"/>
      <c r="S13" s="234"/>
      <c r="T13" s="234"/>
      <c r="U13" s="239"/>
      <c r="V13" s="239"/>
      <c r="W13" s="239"/>
      <c r="X13" s="239"/>
      <c r="Y13" s="239"/>
      <c r="Z13" s="239"/>
      <c r="AA13" s="224"/>
      <c r="AB13" s="234"/>
      <c r="AC13" s="234"/>
      <c r="AD13" s="234"/>
      <c r="AE13" s="234"/>
      <c r="AF13" s="234"/>
      <c r="AG13" s="234"/>
      <c r="AH13" s="239"/>
      <c r="AI13" s="239"/>
      <c r="AJ13" s="239"/>
      <c r="AK13" s="239"/>
      <c r="AL13" s="239"/>
      <c r="AM13" s="239"/>
      <c r="AN13" s="243"/>
    </row>
    <row r="14" spans="1:40" ht="13.15" x14ac:dyDescent="0.4">
      <c r="A14" s="233" t="s">
        <v>1271</v>
      </c>
      <c r="B14" s="234"/>
      <c r="C14" s="234"/>
      <c r="D14" s="234"/>
      <c r="E14" s="234"/>
      <c r="F14" s="234"/>
      <c r="G14" s="234"/>
      <c r="H14" s="243"/>
      <c r="I14" s="243"/>
      <c r="J14" s="243"/>
      <c r="K14" s="243"/>
      <c r="L14" s="243"/>
      <c r="M14" s="243"/>
      <c r="N14" s="224"/>
      <c r="O14" s="234"/>
      <c r="P14" s="234"/>
      <c r="Q14" s="234"/>
      <c r="R14" s="234"/>
      <c r="S14" s="234"/>
      <c r="T14" s="234"/>
      <c r="U14" s="243"/>
      <c r="V14" s="243"/>
      <c r="W14" s="243"/>
      <c r="X14" s="243"/>
      <c r="Y14" s="243"/>
      <c r="Z14" s="243"/>
      <c r="AA14" s="224"/>
      <c r="AB14" s="234"/>
      <c r="AC14" s="234"/>
      <c r="AD14" s="234"/>
      <c r="AE14" s="234"/>
      <c r="AF14" s="234"/>
      <c r="AG14" s="234"/>
      <c r="AH14" s="243"/>
      <c r="AI14" s="243"/>
      <c r="AJ14" s="243"/>
      <c r="AK14" s="243"/>
      <c r="AL14" s="243"/>
      <c r="AM14" s="243"/>
      <c r="AN14" s="243"/>
    </row>
    <row r="15" spans="1:40" x14ac:dyDescent="0.35">
      <c r="A15" s="240" t="s">
        <v>1307</v>
      </c>
      <c r="B15" s="234"/>
      <c r="C15" s="241">
        <v>0</v>
      </c>
      <c r="D15" s="241">
        <v>0</v>
      </c>
      <c r="E15" s="234"/>
      <c r="F15" s="241">
        <v>0</v>
      </c>
      <c r="G15" s="241">
        <v>0</v>
      </c>
      <c r="H15" s="243"/>
      <c r="I15" s="244">
        <v>0</v>
      </c>
      <c r="J15" s="244">
        <v>0</v>
      </c>
      <c r="K15" s="243"/>
      <c r="L15" s="244">
        <v>0</v>
      </c>
      <c r="M15" s="244">
        <v>0</v>
      </c>
      <c r="N15" s="224"/>
      <c r="O15" s="234"/>
      <c r="P15" s="241">
        <v>0</v>
      </c>
      <c r="Q15" s="241">
        <v>0</v>
      </c>
      <c r="R15" s="234"/>
      <c r="S15" s="241">
        <v>0</v>
      </c>
      <c r="T15" s="241">
        <v>0</v>
      </c>
      <c r="U15" s="243"/>
      <c r="V15" s="244">
        <v>0</v>
      </c>
      <c r="W15" s="244">
        <v>0</v>
      </c>
      <c r="X15" s="243"/>
      <c r="Y15" s="244">
        <v>0</v>
      </c>
      <c r="Z15" s="244">
        <v>0</v>
      </c>
      <c r="AA15" s="224"/>
      <c r="AB15" s="234"/>
      <c r="AC15" s="241">
        <v>0</v>
      </c>
      <c r="AD15" s="241">
        <v>0</v>
      </c>
      <c r="AE15" s="234"/>
      <c r="AF15" s="241">
        <v>0</v>
      </c>
      <c r="AG15" s="241">
        <v>0</v>
      </c>
      <c r="AH15" s="243"/>
      <c r="AI15" s="244">
        <v>0</v>
      </c>
      <c r="AJ15" s="244">
        <v>0</v>
      </c>
      <c r="AK15" s="243"/>
      <c r="AL15" s="244">
        <v>0</v>
      </c>
      <c r="AM15" s="244">
        <v>0</v>
      </c>
      <c r="AN15" s="243"/>
    </row>
    <row r="16" spans="1:40" ht="13.15" x14ac:dyDescent="0.4">
      <c r="A16" s="246" t="s">
        <v>1306</v>
      </c>
      <c r="B16" s="247">
        <v>10.84</v>
      </c>
      <c r="C16" s="247">
        <v>10.84</v>
      </c>
      <c r="D16" s="247">
        <v>10.84</v>
      </c>
      <c r="E16" s="208">
        <v>13</v>
      </c>
      <c r="F16" s="208">
        <v>13</v>
      </c>
      <c r="G16" s="208">
        <v>13</v>
      </c>
      <c r="H16" s="248">
        <v>12.5</v>
      </c>
      <c r="I16" s="248">
        <v>12.5</v>
      </c>
      <c r="J16" s="248">
        <v>12.5</v>
      </c>
      <c r="K16" s="210">
        <v>15</v>
      </c>
      <c r="L16" s="210">
        <v>15</v>
      </c>
      <c r="M16" s="210">
        <v>15</v>
      </c>
      <c r="N16" s="213"/>
      <c r="O16" s="247">
        <v>10.84</v>
      </c>
      <c r="P16" s="247">
        <v>10.84</v>
      </c>
      <c r="Q16" s="247">
        <v>10.84</v>
      </c>
      <c r="R16" s="208">
        <v>13</v>
      </c>
      <c r="S16" s="208">
        <v>13</v>
      </c>
      <c r="T16" s="208">
        <v>13</v>
      </c>
      <c r="U16" s="248">
        <v>12.5</v>
      </c>
      <c r="V16" s="248">
        <v>12.5</v>
      </c>
      <c r="W16" s="248">
        <v>12.5</v>
      </c>
      <c r="X16" s="210">
        <v>15</v>
      </c>
      <c r="Y16" s="210">
        <v>15</v>
      </c>
      <c r="Z16" s="210">
        <v>15</v>
      </c>
      <c r="AA16" s="213"/>
      <c r="AB16" s="207">
        <v>10.84</v>
      </c>
      <c r="AC16" s="207">
        <v>10.84</v>
      </c>
      <c r="AD16" s="207">
        <v>10.84</v>
      </c>
      <c r="AE16" s="208">
        <v>13</v>
      </c>
      <c r="AF16" s="208">
        <v>13</v>
      </c>
      <c r="AG16" s="208">
        <v>13</v>
      </c>
      <c r="AH16" s="248">
        <v>12.5</v>
      </c>
      <c r="AI16" s="248">
        <v>12.5</v>
      </c>
      <c r="AJ16" s="248">
        <v>12.5</v>
      </c>
      <c r="AK16" s="210">
        <v>15</v>
      </c>
      <c r="AL16" s="210">
        <v>15</v>
      </c>
      <c r="AM16" s="210">
        <v>15</v>
      </c>
      <c r="AN16" s="213"/>
    </row>
    <row r="17" spans="1:41" x14ac:dyDescent="0.35">
      <c r="A17" s="221"/>
      <c r="B17" s="250" t="s">
        <v>1270</v>
      </c>
      <c r="C17" s="242" t="s">
        <v>1308</v>
      </c>
      <c r="D17" s="242" t="s">
        <v>1308</v>
      </c>
      <c r="E17" s="242" t="s">
        <v>1270</v>
      </c>
      <c r="F17" s="242" t="s">
        <v>1308</v>
      </c>
      <c r="G17" s="242" t="s">
        <v>1308</v>
      </c>
      <c r="H17" s="251" t="s">
        <v>1270</v>
      </c>
      <c r="I17" s="252" t="s">
        <v>1308</v>
      </c>
      <c r="J17" s="252" t="s">
        <v>1308</v>
      </c>
      <c r="K17" s="252" t="s">
        <v>1270</v>
      </c>
      <c r="L17" s="252" t="s">
        <v>1308</v>
      </c>
      <c r="M17" s="252" t="s">
        <v>1308</v>
      </c>
      <c r="N17" s="224"/>
      <c r="O17" s="242" t="s">
        <v>1270</v>
      </c>
      <c r="P17" s="242" t="s">
        <v>1308</v>
      </c>
      <c r="Q17" s="242" t="s">
        <v>1308</v>
      </c>
      <c r="R17" s="242" t="s">
        <v>1270</v>
      </c>
      <c r="S17" s="242" t="s">
        <v>1308</v>
      </c>
      <c r="T17" s="242" t="s">
        <v>1308</v>
      </c>
      <c r="U17" s="252" t="s">
        <v>1270</v>
      </c>
      <c r="V17" s="252" t="s">
        <v>1308</v>
      </c>
      <c r="W17" s="252" t="s">
        <v>1308</v>
      </c>
      <c r="X17" s="252" t="s">
        <v>1270</v>
      </c>
      <c r="Y17" s="252" t="s">
        <v>1308</v>
      </c>
      <c r="Z17" s="252" t="s">
        <v>1308</v>
      </c>
      <c r="AA17" s="224"/>
      <c r="AB17" s="242" t="s">
        <v>1270</v>
      </c>
      <c r="AC17" s="242" t="s">
        <v>1308</v>
      </c>
      <c r="AD17" s="242" t="s">
        <v>1308</v>
      </c>
      <c r="AE17" s="242" t="s">
        <v>1270</v>
      </c>
      <c r="AF17" s="242" t="s">
        <v>1308</v>
      </c>
      <c r="AG17" s="242" t="s">
        <v>1308</v>
      </c>
      <c r="AH17" s="252" t="s">
        <v>1270</v>
      </c>
      <c r="AI17" s="252" t="s">
        <v>1308</v>
      </c>
      <c r="AJ17" s="252" t="s">
        <v>1308</v>
      </c>
      <c r="AK17" s="252" t="s">
        <v>1270</v>
      </c>
      <c r="AL17" s="252" t="s">
        <v>1308</v>
      </c>
      <c r="AM17" s="252" t="s">
        <v>1308</v>
      </c>
      <c r="AN17" s="239"/>
    </row>
    <row r="18" spans="1:41" x14ac:dyDescent="0.35">
      <c r="A18" s="221"/>
      <c r="B18" s="234"/>
      <c r="C18" s="234"/>
      <c r="D18" s="234"/>
      <c r="E18" s="234"/>
      <c r="F18" s="234"/>
      <c r="G18" s="234"/>
      <c r="H18" s="253"/>
      <c r="I18" s="253"/>
      <c r="J18" s="253"/>
      <c r="K18" s="253"/>
      <c r="L18" s="253"/>
      <c r="M18" s="253"/>
      <c r="N18" s="224"/>
      <c r="O18" s="234"/>
      <c r="P18" s="235"/>
      <c r="Q18" s="234"/>
      <c r="R18" s="234"/>
      <c r="S18" s="235"/>
      <c r="T18" s="234"/>
      <c r="U18" s="239"/>
      <c r="V18" s="254"/>
      <c r="W18" s="239"/>
      <c r="X18" s="239"/>
      <c r="Y18" s="254"/>
      <c r="Z18" s="239"/>
      <c r="AA18" s="224"/>
      <c r="AB18" s="234"/>
      <c r="AC18" s="235"/>
      <c r="AD18" s="234"/>
      <c r="AE18" s="234"/>
      <c r="AF18" s="235"/>
      <c r="AG18" s="234"/>
      <c r="AH18" s="239"/>
      <c r="AI18" s="254"/>
      <c r="AJ18" s="239"/>
      <c r="AK18" s="239"/>
      <c r="AL18" s="254"/>
      <c r="AM18" s="239"/>
      <c r="AN18" s="253"/>
    </row>
    <row r="19" spans="1:41" ht="13.15" x14ac:dyDescent="0.4">
      <c r="A19" s="255" t="s">
        <v>1272</v>
      </c>
      <c r="B19" s="234"/>
      <c r="C19" s="234"/>
      <c r="D19" s="234"/>
      <c r="E19" s="234"/>
      <c r="F19" s="234"/>
      <c r="G19" s="234"/>
      <c r="H19" s="253"/>
      <c r="I19" s="253"/>
      <c r="J19" s="253"/>
      <c r="K19" s="253"/>
      <c r="L19" s="253"/>
      <c r="M19" s="253"/>
      <c r="N19" s="224"/>
      <c r="O19" s="234"/>
      <c r="P19" s="235"/>
      <c r="Q19" s="234"/>
      <c r="R19" s="234"/>
      <c r="S19" s="235"/>
      <c r="T19" s="234"/>
      <c r="U19" s="239"/>
      <c r="V19" s="254"/>
      <c r="W19" s="239"/>
      <c r="X19" s="239"/>
      <c r="Y19" s="254"/>
      <c r="Z19" s="239"/>
      <c r="AA19" s="224"/>
      <c r="AB19" s="234"/>
      <c r="AC19" s="235"/>
      <c r="AD19" s="234"/>
      <c r="AE19" s="234"/>
      <c r="AF19" s="235"/>
      <c r="AG19" s="234"/>
      <c r="AH19" s="239"/>
      <c r="AI19" s="254"/>
      <c r="AJ19" s="239"/>
      <c r="AK19" s="239"/>
      <c r="AL19" s="254"/>
      <c r="AM19" s="239"/>
      <c r="AN19" s="253"/>
    </row>
    <row r="20" spans="1:41" ht="13.15" x14ac:dyDescent="0.4">
      <c r="A20" s="255" t="s">
        <v>136</v>
      </c>
      <c r="B20" s="234"/>
      <c r="C20" s="234"/>
      <c r="D20" s="234"/>
      <c r="E20" s="234"/>
      <c r="F20" s="234"/>
      <c r="G20" s="234"/>
      <c r="H20" s="253"/>
      <c r="I20" s="253"/>
      <c r="J20" s="253"/>
      <c r="K20" s="253"/>
      <c r="L20" s="253"/>
      <c r="M20" s="253"/>
      <c r="N20" s="224"/>
      <c r="O20" s="234"/>
      <c r="P20" s="235"/>
      <c r="Q20" s="234"/>
      <c r="R20" s="234"/>
      <c r="S20" s="235"/>
      <c r="T20" s="234"/>
      <c r="U20" s="239"/>
      <c r="V20" s="254"/>
      <c r="W20" s="239"/>
      <c r="X20" s="239"/>
      <c r="Y20" s="254"/>
      <c r="Z20" s="239"/>
      <c r="AA20" s="224"/>
      <c r="AB20" s="234"/>
      <c r="AC20" s="235"/>
      <c r="AD20" s="234"/>
      <c r="AE20" s="234"/>
      <c r="AF20" s="235"/>
      <c r="AG20" s="234"/>
      <c r="AH20" s="239"/>
      <c r="AI20" s="254"/>
      <c r="AJ20" s="239"/>
      <c r="AK20" s="239"/>
      <c r="AL20" s="254"/>
      <c r="AM20" s="239"/>
      <c r="AN20" s="253"/>
    </row>
    <row r="21" spans="1:41" ht="13.15" x14ac:dyDescent="0.4">
      <c r="A21" s="255" t="s">
        <v>172</v>
      </c>
      <c r="B21" s="234"/>
      <c r="C21" s="234"/>
      <c r="D21" s="234"/>
      <c r="E21" s="234"/>
      <c r="F21" s="234"/>
      <c r="G21" s="234"/>
      <c r="H21" s="253"/>
      <c r="I21" s="253"/>
      <c r="J21" s="253"/>
      <c r="K21" s="253"/>
      <c r="L21" s="253"/>
      <c r="M21" s="253"/>
      <c r="N21" s="224"/>
      <c r="O21" s="234"/>
      <c r="P21" s="235"/>
      <c r="Q21" s="234"/>
      <c r="R21" s="234"/>
      <c r="S21" s="235"/>
      <c r="T21" s="234"/>
      <c r="U21" s="239"/>
      <c r="V21" s="254"/>
      <c r="W21" s="239"/>
      <c r="X21" s="239"/>
      <c r="Y21" s="254"/>
      <c r="Z21" s="239"/>
      <c r="AA21" s="224"/>
      <c r="AB21" s="234"/>
      <c r="AE21" s="234"/>
      <c r="AF21" s="235"/>
      <c r="AG21" s="234"/>
      <c r="AH21" s="239"/>
      <c r="AK21" s="239"/>
      <c r="AL21" s="254"/>
      <c r="AM21" s="239"/>
      <c r="AN21" s="253"/>
    </row>
    <row r="22" spans="1:41" ht="13.15" x14ac:dyDescent="0.4">
      <c r="A22" s="255" t="s">
        <v>222</v>
      </c>
      <c r="B22" s="234"/>
      <c r="C22" s="234"/>
      <c r="D22" s="234"/>
      <c r="E22" s="234"/>
      <c r="F22" s="234"/>
      <c r="G22" s="234"/>
      <c r="H22" s="253"/>
      <c r="I22" s="253"/>
      <c r="J22" s="253"/>
      <c r="K22" s="253"/>
      <c r="L22" s="253"/>
      <c r="M22" s="253"/>
      <c r="N22" s="224"/>
      <c r="O22" s="234"/>
      <c r="P22" s="235"/>
      <c r="Q22" s="234"/>
      <c r="R22" s="234"/>
      <c r="S22" s="235"/>
      <c r="T22" s="234"/>
      <c r="U22" s="239"/>
      <c r="V22" s="254"/>
      <c r="W22" s="239"/>
      <c r="X22" s="239"/>
      <c r="Y22" s="254"/>
      <c r="Z22" s="239"/>
      <c r="AA22" s="224"/>
      <c r="AB22" s="234"/>
      <c r="AC22" s="235"/>
      <c r="AD22" s="235"/>
      <c r="AE22" s="234"/>
      <c r="AF22" s="235"/>
      <c r="AG22" s="234"/>
      <c r="AH22" s="239"/>
      <c r="AI22" s="254"/>
      <c r="AJ22" s="239"/>
      <c r="AK22" s="239"/>
      <c r="AL22" s="254"/>
      <c r="AM22" s="239"/>
      <c r="AN22" s="253"/>
    </row>
    <row r="23" spans="1:41" x14ac:dyDescent="0.35">
      <c r="A23" s="240" t="s">
        <v>1307</v>
      </c>
      <c r="B23" s="250">
        <v>0</v>
      </c>
      <c r="C23" s="242">
        <v>0</v>
      </c>
      <c r="D23" s="242">
        <v>0</v>
      </c>
      <c r="E23" s="242">
        <v>0</v>
      </c>
      <c r="F23" s="242">
        <v>0</v>
      </c>
      <c r="G23" s="242">
        <v>0</v>
      </c>
      <c r="H23" s="256">
        <v>0</v>
      </c>
      <c r="I23" s="245">
        <v>0</v>
      </c>
      <c r="J23" s="245">
        <v>0</v>
      </c>
      <c r="K23" s="245">
        <v>0</v>
      </c>
      <c r="L23" s="245">
        <v>0</v>
      </c>
      <c r="M23" s="245">
        <v>0</v>
      </c>
      <c r="N23" s="224"/>
      <c r="O23" s="242">
        <v>0</v>
      </c>
      <c r="P23" s="242">
        <v>0</v>
      </c>
      <c r="Q23" s="242">
        <v>0</v>
      </c>
      <c r="R23" s="242">
        <v>0</v>
      </c>
      <c r="S23" s="242">
        <v>0</v>
      </c>
      <c r="T23" s="242">
        <v>0</v>
      </c>
      <c r="U23" s="245">
        <v>0</v>
      </c>
      <c r="V23" s="245">
        <v>0</v>
      </c>
      <c r="W23" s="245">
        <v>0</v>
      </c>
      <c r="X23" s="245">
        <v>0</v>
      </c>
      <c r="Y23" s="245">
        <v>0</v>
      </c>
      <c r="Z23" s="245">
        <v>0</v>
      </c>
      <c r="AA23" s="224"/>
      <c r="AB23" s="242">
        <v>0</v>
      </c>
      <c r="AC23" s="242">
        <v>0</v>
      </c>
      <c r="AD23" s="242">
        <v>0</v>
      </c>
      <c r="AE23" s="242">
        <v>0</v>
      </c>
      <c r="AF23" s="242">
        <v>0</v>
      </c>
      <c r="AG23" s="242">
        <v>0</v>
      </c>
      <c r="AH23" s="245">
        <v>0</v>
      </c>
      <c r="AI23" s="245">
        <v>0</v>
      </c>
      <c r="AJ23" s="245">
        <v>0</v>
      </c>
      <c r="AK23" s="245">
        <v>0</v>
      </c>
      <c r="AL23" s="245">
        <v>0</v>
      </c>
      <c r="AM23" s="245">
        <v>0</v>
      </c>
      <c r="AN23" s="243"/>
    </row>
    <row r="24" spans="1:41" ht="13.15" x14ac:dyDescent="0.4">
      <c r="A24" s="257" t="s">
        <v>1306</v>
      </c>
      <c r="B24" s="247">
        <v>10.84</v>
      </c>
      <c r="C24" s="247">
        <v>10.84</v>
      </c>
      <c r="D24" s="247">
        <v>10.84</v>
      </c>
      <c r="E24" s="208">
        <v>13</v>
      </c>
      <c r="F24" s="208">
        <v>13</v>
      </c>
      <c r="G24" s="208">
        <v>13</v>
      </c>
      <c r="H24" s="248">
        <v>12.5</v>
      </c>
      <c r="I24" s="248">
        <v>12.5</v>
      </c>
      <c r="J24" s="248">
        <v>12.5</v>
      </c>
      <c r="K24" s="210">
        <v>15</v>
      </c>
      <c r="L24" s="210">
        <v>15</v>
      </c>
      <c r="M24" s="210">
        <v>15</v>
      </c>
      <c r="N24" s="213"/>
      <c r="O24" s="247">
        <v>10.84</v>
      </c>
      <c r="P24" s="247">
        <v>10.84</v>
      </c>
      <c r="Q24" s="247">
        <v>10.84</v>
      </c>
      <c r="R24" s="208">
        <v>13</v>
      </c>
      <c r="S24" s="208">
        <v>13</v>
      </c>
      <c r="T24" s="208">
        <v>13</v>
      </c>
      <c r="U24" s="248">
        <v>12.5</v>
      </c>
      <c r="V24" s="248">
        <v>12.5</v>
      </c>
      <c r="W24" s="248">
        <v>12.5</v>
      </c>
      <c r="X24" s="210">
        <v>15</v>
      </c>
      <c r="Y24" s="210">
        <v>15</v>
      </c>
      <c r="Z24" s="210">
        <v>15</v>
      </c>
      <c r="AA24" s="213"/>
      <c r="AB24" s="207">
        <v>10.84</v>
      </c>
      <c r="AC24" s="207">
        <v>10.84</v>
      </c>
      <c r="AD24" s="207">
        <v>10.84</v>
      </c>
      <c r="AE24" s="208">
        <v>13</v>
      </c>
      <c r="AF24" s="208">
        <v>13</v>
      </c>
      <c r="AG24" s="208">
        <v>13</v>
      </c>
      <c r="AH24" s="248">
        <v>12.5</v>
      </c>
      <c r="AI24" s="248">
        <v>12.5</v>
      </c>
      <c r="AJ24" s="248">
        <v>12.5</v>
      </c>
      <c r="AK24" s="210">
        <v>15</v>
      </c>
      <c r="AL24" s="210">
        <v>15</v>
      </c>
      <c r="AM24" s="210">
        <v>15</v>
      </c>
      <c r="AN24" s="213"/>
    </row>
    <row r="25" spans="1:41" x14ac:dyDescent="0.35">
      <c r="A25" s="221"/>
      <c r="B25" s="250" t="s">
        <v>1308</v>
      </c>
      <c r="C25" s="242" t="s">
        <v>1308</v>
      </c>
      <c r="D25" s="242" t="s">
        <v>1308</v>
      </c>
      <c r="E25" s="242" t="s">
        <v>1308</v>
      </c>
      <c r="F25" s="242" t="s">
        <v>1308</v>
      </c>
      <c r="G25" s="242" t="s">
        <v>1308</v>
      </c>
      <c r="H25" s="251" t="s">
        <v>1308</v>
      </c>
      <c r="I25" s="252" t="s">
        <v>1308</v>
      </c>
      <c r="J25" s="252" t="s">
        <v>1308</v>
      </c>
      <c r="K25" s="252" t="s">
        <v>1308</v>
      </c>
      <c r="L25" s="252" t="s">
        <v>1308</v>
      </c>
      <c r="M25" s="252" t="s">
        <v>1308</v>
      </c>
      <c r="N25" s="224"/>
      <c r="O25" s="242" t="s">
        <v>1308</v>
      </c>
      <c r="P25" s="242" t="s">
        <v>1308</v>
      </c>
      <c r="Q25" s="242" t="s">
        <v>1308</v>
      </c>
      <c r="R25" s="242" t="s">
        <v>1308</v>
      </c>
      <c r="S25" s="242" t="s">
        <v>1308</v>
      </c>
      <c r="T25" s="242" t="s">
        <v>1308</v>
      </c>
      <c r="U25" s="252" t="s">
        <v>1308</v>
      </c>
      <c r="V25" s="252" t="s">
        <v>1308</v>
      </c>
      <c r="W25" s="252" t="s">
        <v>1308</v>
      </c>
      <c r="X25" s="252" t="s">
        <v>1308</v>
      </c>
      <c r="Y25" s="252" t="s">
        <v>1308</v>
      </c>
      <c r="Z25" s="252" t="s">
        <v>1308</v>
      </c>
      <c r="AA25" s="224"/>
      <c r="AB25" s="242" t="s">
        <v>1308</v>
      </c>
      <c r="AC25" s="242" t="s">
        <v>1308</v>
      </c>
      <c r="AD25" s="242" t="s">
        <v>1308</v>
      </c>
      <c r="AE25" s="242" t="s">
        <v>1308</v>
      </c>
      <c r="AF25" s="242" t="s">
        <v>1308</v>
      </c>
      <c r="AG25" s="242" t="s">
        <v>1308</v>
      </c>
      <c r="AH25" s="252" t="s">
        <v>1308</v>
      </c>
      <c r="AI25" s="252" t="s">
        <v>1308</v>
      </c>
      <c r="AJ25" s="252" t="s">
        <v>1308</v>
      </c>
      <c r="AK25" s="252" t="s">
        <v>1308</v>
      </c>
      <c r="AL25" s="252" t="s">
        <v>1308</v>
      </c>
      <c r="AM25" s="252" t="s">
        <v>1308</v>
      </c>
      <c r="AN25" s="239"/>
    </row>
    <row r="26" spans="1:41" x14ac:dyDescent="0.35">
      <c r="A26" s="221"/>
      <c r="B26" s="234"/>
      <c r="C26" s="234"/>
      <c r="D26" s="234"/>
      <c r="E26" s="234"/>
      <c r="F26" s="234"/>
      <c r="G26" s="234"/>
      <c r="H26" s="243"/>
      <c r="I26" s="243"/>
      <c r="J26" s="243"/>
      <c r="K26" s="243"/>
      <c r="L26" s="243"/>
      <c r="M26" s="243"/>
      <c r="N26" s="224"/>
      <c r="O26" s="234"/>
      <c r="P26" s="235"/>
      <c r="Q26" s="234"/>
      <c r="R26" s="234"/>
      <c r="S26" s="234"/>
      <c r="T26" s="234"/>
      <c r="U26" s="239"/>
      <c r="V26" s="254"/>
      <c r="W26" s="239"/>
      <c r="X26" s="239"/>
      <c r="Y26" s="239"/>
      <c r="Z26" s="239"/>
      <c r="AA26" s="224"/>
      <c r="AB26" s="234"/>
      <c r="AC26" s="235"/>
      <c r="AD26" s="234"/>
      <c r="AE26" s="234"/>
      <c r="AF26" s="234"/>
      <c r="AG26" s="234"/>
      <c r="AH26" s="239"/>
      <c r="AI26" s="254"/>
      <c r="AJ26" s="239"/>
      <c r="AK26" s="239"/>
      <c r="AL26" s="239"/>
      <c r="AM26" s="239"/>
      <c r="AN26" s="243"/>
    </row>
    <row r="27" spans="1:41" ht="13.15" x14ac:dyDescent="0.4">
      <c r="A27" s="255" t="s">
        <v>1273</v>
      </c>
      <c r="B27" s="234"/>
      <c r="C27" s="234"/>
      <c r="D27" s="234"/>
      <c r="E27" s="234"/>
      <c r="F27" s="234"/>
      <c r="G27" s="234"/>
      <c r="H27" s="243"/>
      <c r="I27" s="243"/>
      <c r="J27" s="243"/>
      <c r="K27" s="243"/>
      <c r="L27" s="243"/>
      <c r="M27" s="243"/>
      <c r="N27" s="224"/>
      <c r="O27" s="234"/>
      <c r="P27" s="234"/>
      <c r="Q27" s="234"/>
      <c r="R27" s="234"/>
      <c r="S27" s="234"/>
      <c r="T27" s="234"/>
      <c r="U27" s="239"/>
      <c r="V27" s="239"/>
      <c r="W27" s="239"/>
      <c r="X27" s="239"/>
      <c r="Y27" s="239"/>
      <c r="Z27" s="239"/>
      <c r="AA27" s="224"/>
      <c r="AB27" s="234"/>
      <c r="AC27" s="214"/>
      <c r="AD27" s="214"/>
      <c r="AE27" s="234"/>
      <c r="AF27" s="234"/>
      <c r="AG27" s="234"/>
      <c r="AH27" s="234"/>
      <c r="AI27" s="234"/>
      <c r="AJ27" s="234"/>
      <c r="AK27" s="234"/>
      <c r="AL27" s="234"/>
      <c r="AM27" s="234"/>
      <c r="AN27" s="234"/>
      <c r="AO27" s="234"/>
    </row>
    <row r="28" spans="1:41" x14ac:dyDescent="0.35">
      <c r="A28" s="240" t="s">
        <v>1307</v>
      </c>
      <c r="B28" s="234"/>
      <c r="C28" s="241">
        <v>0</v>
      </c>
      <c r="D28" s="241">
        <v>0</v>
      </c>
      <c r="E28" s="234"/>
      <c r="F28" s="241">
        <v>0</v>
      </c>
      <c r="G28" s="241">
        <v>0</v>
      </c>
      <c r="H28" s="243"/>
      <c r="I28" s="244">
        <v>0</v>
      </c>
      <c r="J28" s="244">
        <v>0</v>
      </c>
      <c r="K28" s="243"/>
      <c r="L28" s="244">
        <v>0</v>
      </c>
      <c r="M28" s="244">
        <v>0</v>
      </c>
      <c r="N28" s="224"/>
      <c r="O28" s="258"/>
      <c r="P28" s="258"/>
      <c r="Q28" s="258"/>
      <c r="R28" s="258"/>
      <c r="S28" s="258"/>
      <c r="T28" s="258"/>
      <c r="U28" s="258"/>
      <c r="V28" s="258"/>
      <c r="W28" s="258"/>
      <c r="X28" s="258"/>
      <c r="Y28" s="258"/>
      <c r="Z28" s="258"/>
      <c r="AA28" s="258"/>
      <c r="AB28" s="234"/>
      <c r="AC28" s="234"/>
      <c r="AD28" s="242">
        <v>0</v>
      </c>
      <c r="AE28" s="234"/>
      <c r="AF28" s="234"/>
      <c r="AG28" s="242">
        <v>0</v>
      </c>
      <c r="AH28" s="243"/>
      <c r="AI28" s="243"/>
      <c r="AJ28" s="245">
        <v>0</v>
      </c>
      <c r="AK28" s="243"/>
      <c r="AL28" s="243"/>
      <c r="AM28" s="245">
        <v>0</v>
      </c>
      <c r="AN28" s="243"/>
    </row>
    <row r="29" spans="1:41" ht="13.15" x14ac:dyDescent="0.4">
      <c r="A29" s="257" t="s">
        <v>1306</v>
      </c>
      <c r="B29" s="247">
        <v>10.84</v>
      </c>
      <c r="C29" s="247">
        <v>10.84</v>
      </c>
      <c r="D29" s="247">
        <v>10.84</v>
      </c>
      <c r="E29" s="208">
        <v>13</v>
      </c>
      <c r="F29" s="208">
        <v>13</v>
      </c>
      <c r="G29" s="208">
        <v>13</v>
      </c>
      <c r="H29" s="248">
        <v>12.5</v>
      </c>
      <c r="I29" s="248">
        <v>12.5</v>
      </c>
      <c r="J29" s="248">
        <v>12.5</v>
      </c>
      <c r="K29" s="210">
        <v>15</v>
      </c>
      <c r="L29" s="210">
        <v>15</v>
      </c>
      <c r="M29" s="210">
        <v>15</v>
      </c>
      <c r="N29" s="243"/>
      <c r="O29" s="207">
        <v>10.84</v>
      </c>
      <c r="P29" s="207">
        <v>1.94</v>
      </c>
      <c r="Q29" s="207">
        <v>2.5</v>
      </c>
      <c r="R29" s="208">
        <v>13</v>
      </c>
      <c r="S29" s="208">
        <v>2.34</v>
      </c>
      <c r="T29" s="208">
        <v>3</v>
      </c>
      <c r="U29" s="248">
        <v>12.5</v>
      </c>
      <c r="V29" s="259">
        <v>1.94</v>
      </c>
      <c r="W29" s="248">
        <v>3.34</v>
      </c>
      <c r="X29" s="210">
        <v>15</v>
      </c>
      <c r="Y29" s="260">
        <v>2.34</v>
      </c>
      <c r="Z29" s="210">
        <v>4</v>
      </c>
      <c r="AA29" s="243"/>
      <c r="AB29" s="207">
        <v>10.84</v>
      </c>
      <c r="AC29" s="207">
        <v>2.5</v>
      </c>
      <c r="AD29" s="207">
        <v>10.84</v>
      </c>
      <c r="AE29" s="208">
        <v>13</v>
      </c>
      <c r="AF29" s="208">
        <v>3</v>
      </c>
      <c r="AG29" s="208">
        <v>13</v>
      </c>
      <c r="AH29" s="248">
        <v>12.5</v>
      </c>
      <c r="AI29" s="248">
        <v>3.34</v>
      </c>
      <c r="AJ29" s="248">
        <v>12.5</v>
      </c>
      <c r="AK29" s="210">
        <v>15</v>
      </c>
      <c r="AL29" s="210">
        <v>4</v>
      </c>
      <c r="AM29" s="210">
        <v>15</v>
      </c>
      <c r="AN29" s="213"/>
    </row>
    <row r="30" spans="1:41" x14ac:dyDescent="0.35">
      <c r="A30" s="221"/>
      <c r="B30" s="250" t="s">
        <v>1270</v>
      </c>
      <c r="C30" s="242" t="s">
        <v>1308</v>
      </c>
      <c r="D30" s="242" t="s">
        <v>1308</v>
      </c>
      <c r="E30" s="242" t="s">
        <v>1270</v>
      </c>
      <c r="F30" s="242" t="s">
        <v>1308</v>
      </c>
      <c r="G30" s="242" t="s">
        <v>1308</v>
      </c>
      <c r="H30" s="251" t="s">
        <v>1270</v>
      </c>
      <c r="I30" s="252" t="s">
        <v>1308</v>
      </c>
      <c r="J30" s="252" t="s">
        <v>1308</v>
      </c>
      <c r="K30" s="252" t="s">
        <v>1270</v>
      </c>
      <c r="L30" s="252" t="s">
        <v>1308</v>
      </c>
      <c r="M30" s="252" t="s">
        <v>1308</v>
      </c>
      <c r="N30" s="224"/>
      <c r="O30" s="242" t="s">
        <v>1270</v>
      </c>
      <c r="P30" s="242" t="s">
        <v>1270</v>
      </c>
      <c r="Q30" s="242" t="s">
        <v>1270</v>
      </c>
      <c r="R30" s="242" t="s">
        <v>1270</v>
      </c>
      <c r="S30" s="242" t="s">
        <v>1270</v>
      </c>
      <c r="T30" s="242" t="s">
        <v>1270</v>
      </c>
      <c r="U30" s="252" t="s">
        <v>1270</v>
      </c>
      <c r="V30" s="252" t="s">
        <v>1270</v>
      </c>
      <c r="W30" s="252" t="s">
        <v>1270</v>
      </c>
      <c r="X30" s="252" t="s">
        <v>1270</v>
      </c>
      <c r="Y30" s="252" t="s">
        <v>1270</v>
      </c>
      <c r="Z30" s="252" t="s">
        <v>1270</v>
      </c>
      <c r="AA30" s="224"/>
      <c r="AB30" s="242" t="s">
        <v>1270</v>
      </c>
      <c r="AC30" s="242" t="s">
        <v>1270</v>
      </c>
      <c r="AD30" s="242" t="s">
        <v>1308</v>
      </c>
      <c r="AE30" s="242" t="s">
        <v>1270</v>
      </c>
      <c r="AF30" s="242" t="s">
        <v>1270</v>
      </c>
      <c r="AG30" s="242" t="s">
        <v>1308</v>
      </c>
      <c r="AH30" s="252" t="s">
        <v>1270</v>
      </c>
      <c r="AI30" s="252" t="s">
        <v>1270</v>
      </c>
      <c r="AJ30" s="252" t="s">
        <v>1308</v>
      </c>
      <c r="AK30" s="252" t="s">
        <v>1270</v>
      </c>
      <c r="AL30" s="252" t="s">
        <v>1270</v>
      </c>
      <c r="AM30" s="252" t="s">
        <v>1308</v>
      </c>
      <c r="AN30" s="239"/>
    </row>
    <row r="31" spans="1:41" x14ac:dyDescent="0.35">
      <c r="A31" s="221"/>
      <c r="B31" s="234"/>
      <c r="C31" s="234"/>
      <c r="D31" s="234"/>
      <c r="E31" s="234"/>
      <c r="F31" s="234"/>
      <c r="G31" s="234"/>
      <c r="H31" s="239"/>
      <c r="I31" s="239"/>
      <c r="J31" s="239"/>
      <c r="K31" s="239"/>
      <c r="L31" s="239"/>
      <c r="M31" s="239"/>
      <c r="N31" s="224"/>
      <c r="O31" s="234"/>
      <c r="P31" s="234"/>
      <c r="Q31" s="234"/>
      <c r="R31" s="234"/>
      <c r="S31" s="234"/>
      <c r="T31" s="234"/>
      <c r="U31" s="239"/>
      <c r="V31" s="239"/>
      <c r="W31" s="239"/>
      <c r="X31" s="239"/>
      <c r="Y31" s="239"/>
      <c r="Z31" s="239"/>
      <c r="AA31" s="224"/>
      <c r="AB31" s="234"/>
      <c r="AC31" s="234"/>
      <c r="AD31" s="234"/>
      <c r="AE31" s="234"/>
      <c r="AF31" s="234"/>
      <c r="AG31" s="234"/>
      <c r="AH31" s="239"/>
      <c r="AI31" s="239"/>
      <c r="AJ31" s="239"/>
      <c r="AK31" s="239"/>
      <c r="AL31" s="239"/>
      <c r="AM31" s="239"/>
      <c r="AN31" s="239"/>
    </row>
    <row r="32" spans="1:41" ht="13.15" x14ac:dyDescent="0.4">
      <c r="A32" s="261" t="s">
        <v>1274</v>
      </c>
      <c r="B32" s="234"/>
      <c r="C32" s="234"/>
      <c r="D32" s="234"/>
      <c r="E32" s="234"/>
      <c r="F32" s="234"/>
      <c r="G32" s="234"/>
      <c r="H32" s="243"/>
      <c r="I32" s="243"/>
      <c r="J32" s="243"/>
      <c r="K32" s="243"/>
      <c r="L32" s="243"/>
      <c r="M32" s="243"/>
      <c r="N32" s="224"/>
      <c r="O32" s="234"/>
      <c r="P32" s="234"/>
      <c r="Q32" s="234"/>
      <c r="R32" s="234"/>
      <c r="S32" s="234"/>
      <c r="T32" s="234"/>
      <c r="U32" s="239"/>
      <c r="V32" s="239"/>
      <c r="W32" s="239"/>
      <c r="X32" s="239"/>
      <c r="Y32" s="239"/>
      <c r="Z32" s="239"/>
      <c r="AA32" s="224"/>
      <c r="AB32" s="234"/>
      <c r="AC32" s="234"/>
      <c r="AD32" s="234"/>
      <c r="AE32" s="234"/>
      <c r="AF32" s="234"/>
      <c r="AG32" s="234"/>
      <c r="AH32" s="239"/>
      <c r="AI32" s="239"/>
      <c r="AJ32" s="239"/>
      <c r="AK32" s="239"/>
      <c r="AL32" s="239"/>
      <c r="AM32" s="239"/>
      <c r="AN32" s="243"/>
      <c r="AO32" s="238"/>
    </row>
    <row r="33" spans="1:41" x14ac:dyDescent="0.35">
      <c r="A33" s="240" t="s">
        <v>1307</v>
      </c>
      <c r="B33" s="234"/>
      <c r="C33" s="234"/>
      <c r="D33" s="234"/>
      <c r="E33" s="234"/>
      <c r="F33" s="234"/>
      <c r="G33" s="234"/>
      <c r="H33" s="243"/>
      <c r="I33" s="243"/>
      <c r="J33" s="243"/>
      <c r="K33" s="243"/>
      <c r="L33" s="243"/>
      <c r="M33" s="243"/>
      <c r="N33" s="22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row>
    <row r="34" spans="1:41" ht="13.15" x14ac:dyDescent="0.4">
      <c r="A34" s="257" t="s">
        <v>1306</v>
      </c>
      <c r="B34" s="247">
        <v>10.84</v>
      </c>
      <c r="C34" s="247">
        <v>2.5</v>
      </c>
      <c r="D34" s="247">
        <v>2.2999999999999998</v>
      </c>
      <c r="E34" s="208">
        <v>13</v>
      </c>
      <c r="F34" s="208">
        <v>3</v>
      </c>
      <c r="G34" s="208">
        <v>3</v>
      </c>
      <c r="H34" s="248">
        <v>12.5</v>
      </c>
      <c r="I34" s="248">
        <v>3.34</v>
      </c>
      <c r="J34" s="248">
        <v>3.34</v>
      </c>
      <c r="K34" s="210">
        <v>15</v>
      </c>
      <c r="L34" s="210">
        <v>4</v>
      </c>
      <c r="M34" s="210">
        <v>4</v>
      </c>
      <c r="N34" s="243"/>
      <c r="O34" s="207">
        <v>10.84</v>
      </c>
      <c r="P34" s="207">
        <v>1.94</v>
      </c>
      <c r="Q34" s="207">
        <v>2.5</v>
      </c>
      <c r="R34" s="208">
        <v>13</v>
      </c>
      <c r="S34" s="208">
        <v>2.34</v>
      </c>
      <c r="T34" s="208">
        <v>3</v>
      </c>
      <c r="U34" s="248">
        <v>12.5</v>
      </c>
      <c r="V34" s="259">
        <v>1.94</v>
      </c>
      <c r="W34" s="248">
        <v>3.34</v>
      </c>
      <c r="X34" s="210">
        <v>15</v>
      </c>
      <c r="Y34" s="260">
        <v>2.34</v>
      </c>
      <c r="Z34" s="210">
        <v>4</v>
      </c>
      <c r="AA34" s="243"/>
      <c r="AB34" s="207">
        <v>10.84</v>
      </c>
      <c r="AC34" s="262">
        <v>2.5</v>
      </c>
      <c r="AD34" s="207">
        <v>2.5</v>
      </c>
      <c r="AE34" s="208">
        <v>13</v>
      </c>
      <c r="AF34" s="208">
        <v>3</v>
      </c>
      <c r="AG34" s="208">
        <v>3</v>
      </c>
      <c r="AH34" s="248">
        <v>12.5</v>
      </c>
      <c r="AI34" s="248">
        <v>3.34</v>
      </c>
      <c r="AJ34" s="248">
        <v>3.34</v>
      </c>
      <c r="AK34" s="210">
        <v>15</v>
      </c>
      <c r="AL34" s="210">
        <v>4</v>
      </c>
      <c r="AM34" s="210">
        <v>4</v>
      </c>
      <c r="AN34" s="213"/>
      <c r="AO34" s="238"/>
    </row>
    <row r="35" spans="1:41" x14ac:dyDescent="0.35">
      <c r="A35" s="221"/>
      <c r="B35" s="250" t="s">
        <v>1270</v>
      </c>
      <c r="C35" s="242" t="s">
        <v>1270</v>
      </c>
      <c r="D35" s="242" t="s">
        <v>1270</v>
      </c>
      <c r="E35" s="242" t="s">
        <v>1270</v>
      </c>
      <c r="F35" s="242" t="s">
        <v>1270</v>
      </c>
      <c r="G35" s="242" t="s">
        <v>1270</v>
      </c>
      <c r="H35" s="251" t="s">
        <v>1270</v>
      </c>
      <c r="I35" s="252" t="s">
        <v>1270</v>
      </c>
      <c r="J35" s="252" t="s">
        <v>1270</v>
      </c>
      <c r="K35" s="252" t="s">
        <v>1270</v>
      </c>
      <c r="L35" s="252" t="s">
        <v>1270</v>
      </c>
      <c r="M35" s="252" t="s">
        <v>1270</v>
      </c>
      <c r="N35" s="224"/>
      <c r="O35" s="242" t="s">
        <v>1270</v>
      </c>
      <c r="P35" s="242" t="s">
        <v>1270</v>
      </c>
      <c r="Q35" s="242" t="s">
        <v>1270</v>
      </c>
      <c r="R35" s="242" t="s">
        <v>1270</v>
      </c>
      <c r="S35" s="242" t="s">
        <v>1270</v>
      </c>
      <c r="T35" s="242" t="s">
        <v>1270</v>
      </c>
      <c r="U35" s="252" t="s">
        <v>1270</v>
      </c>
      <c r="V35" s="252" t="s">
        <v>1270</v>
      </c>
      <c r="W35" s="252" t="s">
        <v>1270</v>
      </c>
      <c r="X35" s="252" t="s">
        <v>1270</v>
      </c>
      <c r="Y35" s="252" t="s">
        <v>1270</v>
      </c>
      <c r="Z35" s="252" t="s">
        <v>1270</v>
      </c>
      <c r="AA35" s="224"/>
      <c r="AB35" s="242" t="s">
        <v>1270</v>
      </c>
      <c r="AC35" s="242" t="s">
        <v>1270</v>
      </c>
      <c r="AD35" s="242" t="s">
        <v>1270</v>
      </c>
      <c r="AE35" s="242" t="s">
        <v>1270</v>
      </c>
      <c r="AF35" s="242" t="s">
        <v>1270</v>
      </c>
      <c r="AG35" s="242" t="s">
        <v>1270</v>
      </c>
      <c r="AH35" s="252" t="s">
        <v>1270</v>
      </c>
      <c r="AI35" s="252" t="s">
        <v>1270</v>
      </c>
      <c r="AJ35" s="252" t="s">
        <v>1270</v>
      </c>
      <c r="AK35" s="252" t="s">
        <v>1270</v>
      </c>
      <c r="AL35" s="252" t="s">
        <v>1270</v>
      </c>
      <c r="AM35" s="252" t="s">
        <v>1270</v>
      </c>
      <c r="AN35" s="239"/>
      <c r="AO35" s="238"/>
    </row>
    <row r="36" spans="1:41" ht="12" customHeight="1" x14ac:dyDescent="0.35">
      <c r="A36" s="221"/>
      <c r="B36" s="234"/>
      <c r="C36" s="234"/>
      <c r="D36" s="234"/>
      <c r="E36" s="234"/>
      <c r="F36" s="234"/>
      <c r="G36" s="234"/>
      <c r="H36" s="239"/>
      <c r="I36" s="239"/>
      <c r="J36" s="239"/>
      <c r="K36" s="243"/>
      <c r="L36" s="243"/>
      <c r="M36" s="243"/>
      <c r="N36" s="224"/>
      <c r="O36" s="234"/>
      <c r="P36" s="234"/>
      <c r="Q36" s="234"/>
      <c r="R36" s="234"/>
      <c r="S36" s="234"/>
      <c r="T36" s="234"/>
      <c r="U36" s="239"/>
      <c r="V36" s="239"/>
      <c r="W36" s="239"/>
      <c r="X36" s="239"/>
      <c r="Y36" s="239"/>
      <c r="Z36" s="239"/>
      <c r="AA36" s="224"/>
      <c r="AH36" s="215"/>
      <c r="AI36" s="215"/>
      <c r="AJ36" s="215"/>
      <c r="AK36" s="215"/>
      <c r="AL36" s="215"/>
      <c r="AM36" s="215"/>
      <c r="AN36" s="215"/>
      <c r="AO36" s="238"/>
    </row>
    <row r="37" spans="1:41" x14ac:dyDescent="0.35">
      <c r="A37" s="221"/>
      <c r="B37" s="234"/>
      <c r="C37" s="234"/>
      <c r="D37" s="234"/>
      <c r="H37" s="239"/>
      <c r="I37" s="239"/>
      <c r="J37" s="239"/>
      <c r="N37" s="224"/>
      <c r="O37" s="234"/>
      <c r="P37" s="234"/>
      <c r="Q37" s="234"/>
      <c r="U37" s="239"/>
      <c r="V37" s="239"/>
      <c r="W37" s="239"/>
      <c r="AA37" s="224"/>
      <c r="AH37" s="215"/>
      <c r="AI37" s="215"/>
      <c r="AJ37" s="215"/>
      <c r="AK37" s="215"/>
      <c r="AL37" s="215"/>
      <c r="AM37" s="215"/>
      <c r="AN37" s="215"/>
    </row>
    <row r="38" spans="1:41" x14ac:dyDescent="0.35">
      <c r="A38" s="198"/>
      <c r="B38" s="198"/>
      <c r="C38" s="175"/>
      <c r="D38" s="175"/>
      <c r="E38" s="214"/>
      <c r="F38" s="214"/>
      <c r="G38" s="214"/>
      <c r="O38" s="214"/>
      <c r="P38" s="214"/>
      <c r="Q38" s="214"/>
      <c r="R38" s="214"/>
      <c r="S38" s="214"/>
      <c r="T38" s="214"/>
      <c r="AB38" s="214"/>
      <c r="AC38" s="214"/>
      <c r="AD38" s="214"/>
      <c r="AE38" s="214"/>
      <c r="AF38" s="214"/>
      <c r="AG38" s="214"/>
      <c r="AN38" s="214"/>
    </row>
    <row r="39" spans="1:41" x14ac:dyDescent="0.35">
      <c r="B39" s="214"/>
      <c r="C39" s="214"/>
      <c r="D39" s="214"/>
      <c r="E39" s="214"/>
      <c r="F39" s="214"/>
      <c r="G39" s="214"/>
      <c r="O39" s="214"/>
      <c r="P39" s="214"/>
      <c r="Q39" s="214"/>
      <c r="R39" s="214"/>
      <c r="S39" s="214"/>
      <c r="T39" s="214"/>
      <c r="AB39" s="214"/>
      <c r="AC39" s="214"/>
      <c r="AD39" s="214"/>
      <c r="AE39" s="214"/>
      <c r="AF39" s="214"/>
      <c r="AG39" s="214"/>
      <c r="AN39" s="214"/>
    </row>
    <row r="40" spans="1:41" x14ac:dyDescent="0.35">
      <c r="B40" s="214"/>
      <c r="C40" s="214"/>
      <c r="D40" s="214"/>
      <c r="E40" s="214"/>
      <c r="F40" s="214"/>
      <c r="G40" s="214"/>
      <c r="O40" s="214"/>
      <c r="P40" s="214"/>
      <c r="Q40" s="214"/>
      <c r="R40" s="214"/>
      <c r="S40" s="214"/>
      <c r="T40" s="214"/>
      <c r="AB40" s="214"/>
      <c r="AC40" s="214"/>
      <c r="AD40" s="214"/>
      <c r="AE40" s="214"/>
      <c r="AF40" s="214"/>
      <c r="AG40" s="214"/>
      <c r="AN40" s="214"/>
    </row>
    <row r="41" spans="1:41" x14ac:dyDescent="0.35">
      <c r="B41" s="214"/>
      <c r="C41" s="214"/>
      <c r="D41" s="214"/>
      <c r="E41" s="214"/>
      <c r="F41" s="214"/>
      <c r="G41" s="214"/>
      <c r="O41" s="214"/>
      <c r="P41" s="214"/>
      <c r="Q41" s="214"/>
      <c r="R41" s="214"/>
      <c r="S41" s="214"/>
      <c r="T41" s="214"/>
      <c r="AB41" s="214"/>
      <c r="AC41" s="214"/>
      <c r="AD41" s="214"/>
      <c r="AE41" s="214"/>
      <c r="AF41" s="214"/>
      <c r="AG41" s="214"/>
      <c r="AN41" s="214"/>
    </row>
    <row r="42" spans="1:41" x14ac:dyDescent="0.35">
      <c r="B42" s="214"/>
      <c r="C42" s="214"/>
      <c r="D42" s="214"/>
      <c r="E42" s="214"/>
      <c r="F42" s="214"/>
      <c r="G42" s="214"/>
      <c r="O42" s="214"/>
      <c r="P42" s="214"/>
      <c r="Q42" s="214"/>
      <c r="R42" s="214"/>
      <c r="S42" s="214"/>
      <c r="T42" s="214"/>
      <c r="AB42" s="214"/>
      <c r="AC42" s="214"/>
      <c r="AD42" s="214"/>
      <c r="AE42" s="214"/>
      <c r="AF42" s="214"/>
      <c r="AG42" s="214"/>
      <c r="AN42" s="214"/>
    </row>
    <row r="43" spans="1:41" x14ac:dyDescent="0.35">
      <c r="B43" s="214"/>
      <c r="C43" s="214"/>
      <c r="D43" s="214"/>
      <c r="E43" s="214"/>
      <c r="F43" s="214"/>
      <c r="G43" s="214"/>
      <c r="O43" s="214"/>
      <c r="P43" s="214"/>
      <c r="Q43" s="214"/>
      <c r="R43" s="214"/>
      <c r="S43" s="214"/>
      <c r="T43" s="214"/>
      <c r="AB43" s="214"/>
      <c r="AC43" s="214"/>
      <c r="AD43" s="214"/>
      <c r="AE43" s="214"/>
      <c r="AF43" s="214"/>
      <c r="AG43" s="214"/>
      <c r="AN43" s="214"/>
    </row>
    <row r="44" spans="1:41" x14ac:dyDescent="0.35">
      <c r="B44" s="214"/>
      <c r="C44" s="214"/>
      <c r="D44" s="214"/>
      <c r="E44" s="214"/>
      <c r="F44" s="214"/>
      <c r="G44" s="214"/>
      <c r="O44" s="214"/>
      <c r="P44" s="214"/>
      <c r="Q44" s="214"/>
      <c r="R44" s="214"/>
      <c r="S44" s="214"/>
      <c r="T44" s="214"/>
      <c r="AB44" s="214"/>
      <c r="AC44" s="214"/>
      <c r="AD44" s="214"/>
      <c r="AE44" s="214"/>
      <c r="AF44" s="214"/>
      <c r="AG44" s="214"/>
      <c r="AN44" s="214"/>
    </row>
    <row r="45" spans="1:41" x14ac:dyDescent="0.35">
      <c r="B45" s="214"/>
      <c r="C45" s="214"/>
      <c r="D45" s="214"/>
      <c r="E45" s="214"/>
      <c r="F45" s="214"/>
      <c r="G45" s="214"/>
      <c r="O45" s="214"/>
      <c r="P45" s="214"/>
      <c r="Q45" s="214"/>
      <c r="R45" s="214"/>
      <c r="S45" s="214"/>
      <c r="T45" s="214"/>
      <c r="AB45" s="214"/>
      <c r="AC45" s="214"/>
      <c r="AD45" s="214"/>
      <c r="AE45" s="214"/>
      <c r="AF45" s="214"/>
      <c r="AG45" s="214"/>
      <c r="AN45" s="214"/>
    </row>
    <row r="46" spans="1:41" x14ac:dyDescent="0.35">
      <c r="B46" s="214"/>
      <c r="C46" s="214"/>
      <c r="D46" s="214"/>
      <c r="E46" s="214"/>
      <c r="F46" s="214"/>
      <c r="G46" s="214"/>
      <c r="O46" s="214"/>
      <c r="P46" s="214"/>
      <c r="Q46" s="214"/>
      <c r="R46" s="214"/>
      <c r="S46" s="214"/>
      <c r="T46" s="214"/>
      <c r="AB46" s="214"/>
      <c r="AC46" s="214"/>
      <c r="AD46" s="214"/>
      <c r="AE46" s="214"/>
      <c r="AF46" s="214"/>
      <c r="AG46" s="214"/>
      <c r="AN46" s="214"/>
    </row>
    <row r="47" spans="1:41" x14ac:dyDescent="0.35">
      <c r="B47" s="214"/>
      <c r="C47" s="214"/>
      <c r="D47" s="214"/>
      <c r="E47" s="214"/>
      <c r="F47" s="214"/>
      <c r="G47" s="214"/>
      <c r="O47" s="214"/>
      <c r="P47" s="214"/>
      <c r="Q47" s="214"/>
      <c r="R47" s="214"/>
      <c r="S47" s="214"/>
      <c r="T47" s="214"/>
      <c r="AB47" s="214"/>
      <c r="AC47" s="214"/>
      <c r="AD47" s="214"/>
      <c r="AE47" s="214"/>
      <c r="AF47" s="214"/>
      <c r="AG47" s="214"/>
      <c r="AN47" s="214"/>
    </row>
    <row r="48" spans="1:41" x14ac:dyDescent="0.35">
      <c r="B48" s="214"/>
      <c r="C48" s="214"/>
      <c r="D48" s="214"/>
      <c r="E48" s="214"/>
      <c r="F48" s="214"/>
      <c r="G48" s="214"/>
      <c r="O48" s="214"/>
      <c r="P48" s="214"/>
      <c r="Q48" s="214"/>
      <c r="R48" s="214"/>
      <c r="S48" s="214"/>
      <c r="T48" s="214"/>
      <c r="AB48" s="214"/>
      <c r="AC48" s="214"/>
      <c r="AD48" s="214"/>
      <c r="AE48" s="214"/>
      <c r="AF48" s="214"/>
      <c r="AG48" s="214"/>
      <c r="AN48" s="214"/>
    </row>
    <row r="49" spans="1:40" x14ac:dyDescent="0.35">
      <c r="B49" s="214"/>
      <c r="C49" s="214"/>
      <c r="D49" s="214"/>
      <c r="E49" s="214"/>
      <c r="F49" s="214"/>
      <c r="G49" s="214"/>
      <c r="O49" s="214"/>
      <c r="P49" s="214"/>
      <c r="Q49" s="214"/>
      <c r="R49" s="214"/>
      <c r="S49" s="214"/>
      <c r="T49" s="214"/>
      <c r="AB49" s="214"/>
      <c r="AC49" s="214"/>
      <c r="AD49" s="214"/>
      <c r="AE49" s="214"/>
      <c r="AF49" s="214"/>
      <c r="AG49" s="214"/>
      <c r="AN49" s="214"/>
    </row>
    <row r="50" spans="1:40" x14ac:dyDescent="0.35">
      <c r="B50" s="214"/>
      <c r="C50" s="214"/>
      <c r="D50" s="214"/>
      <c r="E50" s="214"/>
      <c r="F50" s="214"/>
      <c r="G50" s="214"/>
      <c r="O50" s="214"/>
      <c r="P50" s="214"/>
      <c r="Q50" s="214"/>
      <c r="R50" s="214"/>
      <c r="S50" s="214"/>
      <c r="T50" s="214"/>
      <c r="AB50" s="214"/>
      <c r="AC50" s="214"/>
      <c r="AD50" s="214"/>
      <c r="AE50" s="214"/>
      <c r="AF50" s="214"/>
      <c r="AG50" s="214"/>
      <c r="AN50" s="214"/>
    </row>
    <row r="51" spans="1:40" x14ac:dyDescent="0.35">
      <c r="B51" s="214"/>
      <c r="C51" s="214"/>
      <c r="D51" s="214"/>
      <c r="E51" s="214"/>
      <c r="F51" s="214"/>
      <c r="G51" s="214"/>
      <c r="O51" s="214"/>
      <c r="P51" s="214"/>
      <c r="Q51" s="214"/>
      <c r="R51" s="214"/>
      <c r="S51" s="214"/>
      <c r="T51" s="214"/>
      <c r="AB51" s="214"/>
      <c r="AC51" s="214"/>
      <c r="AD51" s="214"/>
      <c r="AE51" s="214"/>
      <c r="AF51" s="214"/>
      <c r="AG51" s="214"/>
      <c r="AN51" s="214"/>
    </row>
    <row r="52" spans="1:40" x14ac:dyDescent="0.35">
      <c r="B52" s="214"/>
      <c r="C52" s="214"/>
      <c r="D52" s="214"/>
      <c r="E52" s="214"/>
      <c r="F52" s="214"/>
      <c r="G52" s="214"/>
      <c r="O52" s="214"/>
      <c r="P52" s="214"/>
      <c r="Q52" s="214"/>
      <c r="R52" s="214"/>
      <c r="S52" s="214"/>
      <c r="T52" s="214"/>
      <c r="AB52" s="214"/>
      <c r="AC52" s="214"/>
      <c r="AD52" s="214"/>
      <c r="AE52" s="214"/>
      <c r="AF52" s="214"/>
      <c r="AG52" s="214"/>
      <c r="AN52" s="214"/>
    </row>
    <row r="53" spans="1:40" x14ac:dyDescent="0.35">
      <c r="B53" s="214"/>
      <c r="C53" s="214"/>
      <c r="D53" s="214"/>
      <c r="E53" s="214"/>
      <c r="F53" s="214"/>
      <c r="G53" s="214"/>
      <c r="O53" s="214"/>
      <c r="P53" s="214"/>
      <c r="Q53" s="214"/>
      <c r="R53" s="214"/>
      <c r="S53" s="214"/>
      <c r="T53" s="214"/>
      <c r="AB53" s="214"/>
      <c r="AC53" s="214"/>
      <c r="AD53" s="214"/>
      <c r="AE53" s="214"/>
      <c r="AF53" s="214"/>
      <c r="AG53" s="214"/>
      <c r="AN53" s="214"/>
    </row>
    <row r="63" spans="1:40" ht="13.15" x14ac:dyDescent="0.35">
      <c r="A63" s="263"/>
      <c r="B63" s="264"/>
      <c r="C63" s="264"/>
      <c r="D63" s="264"/>
      <c r="E63" s="264"/>
      <c r="F63" s="264"/>
      <c r="G63" s="264"/>
      <c r="H63" s="264"/>
      <c r="I63" s="264"/>
      <c r="J63" s="264"/>
    </row>
    <row r="64" spans="1:40" ht="13.15" x14ac:dyDescent="0.35">
      <c r="A64" s="263"/>
      <c r="B64" s="264"/>
      <c r="C64" s="264"/>
      <c r="D64" s="264"/>
      <c r="E64" s="264"/>
      <c r="F64" s="264"/>
      <c r="G64" s="264"/>
      <c r="H64" s="264"/>
      <c r="I64" s="264"/>
      <c r="J64" s="264"/>
    </row>
    <row r="65" spans="1:10" ht="13.15" x14ac:dyDescent="0.35">
      <c r="A65" s="263"/>
      <c r="B65" s="264"/>
      <c r="C65" s="264"/>
      <c r="D65" s="264"/>
      <c r="E65" s="264"/>
      <c r="F65" s="264"/>
      <c r="G65" s="264"/>
      <c r="H65" s="264"/>
      <c r="I65" s="264"/>
      <c r="J65" s="264"/>
    </row>
    <row r="66" spans="1:10" ht="13.15" x14ac:dyDescent="0.35">
      <c r="A66" s="263"/>
      <c r="B66" s="264"/>
      <c r="C66" s="264"/>
      <c r="D66" s="264"/>
      <c r="E66" s="264"/>
      <c r="F66" s="264"/>
      <c r="G66" s="264"/>
      <c r="H66" s="264"/>
      <c r="I66" s="264"/>
      <c r="J66" s="264"/>
    </row>
    <row r="67" spans="1:10" ht="13.15" x14ac:dyDescent="0.35">
      <c r="A67" s="263"/>
      <c r="B67" s="264"/>
      <c r="C67" s="264"/>
      <c r="D67" s="264"/>
      <c r="E67" s="264"/>
      <c r="F67" s="264"/>
      <c r="G67" s="264"/>
      <c r="H67" s="264"/>
      <c r="I67" s="264"/>
      <c r="J67" s="264"/>
    </row>
    <row r="68" spans="1:10" ht="13.15" x14ac:dyDescent="0.35">
      <c r="A68" s="263"/>
      <c r="B68" s="264"/>
      <c r="C68" s="264"/>
      <c r="D68" s="264"/>
      <c r="E68" s="264"/>
      <c r="F68" s="264"/>
      <c r="G68" s="264"/>
      <c r="H68" s="264"/>
      <c r="I68" s="264"/>
      <c r="J68" s="264"/>
    </row>
  </sheetData>
  <mergeCells count="33">
    <mergeCell ref="A1:B1"/>
    <mergeCell ref="A2:B2"/>
    <mergeCell ref="A3:B3"/>
    <mergeCell ref="B4:G4"/>
    <mergeCell ref="H4:M4"/>
    <mergeCell ref="U4:Z4"/>
    <mergeCell ref="AB4:AG4"/>
    <mergeCell ref="AH4:AM4"/>
    <mergeCell ref="B5:D5"/>
    <mergeCell ref="E5:G5"/>
    <mergeCell ref="H5:J5"/>
    <mergeCell ref="K5:M5"/>
    <mergeCell ref="O5:Q5"/>
    <mergeCell ref="R5:T5"/>
    <mergeCell ref="U5:W5"/>
    <mergeCell ref="O4:T4"/>
    <mergeCell ref="X5:Z5"/>
    <mergeCell ref="AB5:AD5"/>
    <mergeCell ref="AE5:AG5"/>
    <mergeCell ref="AH5:AJ5"/>
    <mergeCell ref="AK5:AM5"/>
    <mergeCell ref="B7:D7"/>
    <mergeCell ref="E7:G7"/>
    <mergeCell ref="H7:J7"/>
    <mergeCell ref="K7:M7"/>
    <mergeCell ref="O7:Q7"/>
    <mergeCell ref="AK7:AM7"/>
    <mergeCell ref="R7:T7"/>
    <mergeCell ref="U7:W7"/>
    <mergeCell ref="X7:Z7"/>
    <mergeCell ref="AB7:AD7"/>
    <mergeCell ref="AE7:AG7"/>
    <mergeCell ref="AH7:AJ7"/>
  </mergeCells>
  <pageMargins left="0.7" right="0.7" top="0.75" bottom="0.75" header="0.3" footer="0.3"/>
  <pageSetup paperSize="9" scale="5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67"/>
  <sheetViews>
    <sheetView zoomScale="90" zoomScaleNormal="90" workbookViewId="0">
      <pane xSplit="5" ySplit="4" topLeftCell="F5" activePane="bottomRight" state="frozen"/>
      <selection pane="topRight" activeCell="H1" sqref="H1"/>
      <selection pane="bottomLeft" activeCell="A6" sqref="A6"/>
      <selection pane="bottomRight" activeCell="G195" sqref="G195"/>
    </sheetView>
  </sheetViews>
  <sheetFormatPr defaultColWidth="9.1328125" defaultRowHeight="14.25" x14ac:dyDescent="0.45"/>
  <cols>
    <col min="1" max="1" width="11.3984375" style="36" customWidth="1"/>
    <col min="2" max="4" width="9.1328125" style="36" customWidth="1"/>
    <col min="5" max="5" width="88.59765625" style="36" bestFit="1" customWidth="1"/>
    <col min="6" max="6" width="9.1328125" style="36" customWidth="1"/>
    <col min="7" max="7" width="25.86328125" style="369" customWidth="1"/>
    <col min="8" max="8" width="5.73046875" style="36" hidden="1" customWidth="1"/>
    <col min="9" max="9" width="7.86328125" style="370" hidden="1" customWidth="1"/>
    <col min="10" max="10" width="11.3984375" style="36" hidden="1" customWidth="1"/>
    <col min="11" max="11" width="9" style="36" hidden="1" customWidth="1"/>
    <col min="12" max="12" width="28.265625" style="36" hidden="1" customWidth="1"/>
    <col min="13" max="13" width="9.73046875" style="36" hidden="1" customWidth="1"/>
    <col min="14" max="14" width="10.3984375" style="36" hidden="1" customWidth="1"/>
    <col min="15" max="15" width="10.1328125" style="36" hidden="1" customWidth="1"/>
    <col min="16" max="16" width="9.1328125" style="36" hidden="1" customWidth="1"/>
    <col min="17" max="19" width="0" style="36" hidden="1" customWidth="1"/>
    <col min="20" max="16384" width="9.1328125" style="36"/>
  </cols>
  <sheetData>
    <row r="1" spans="1:19" s="350" customFormat="1" ht="39.75" customHeight="1" x14ac:dyDescent="0.45">
      <c r="A1" s="347" t="s">
        <v>27</v>
      </c>
      <c r="B1" s="347" t="s">
        <v>645</v>
      </c>
      <c r="C1" s="347" t="s">
        <v>646</v>
      </c>
      <c r="D1" s="347" t="s">
        <v>647</v>
      </c>
      <c r="E1" s="347" t="s">
        <v>455</v>
      </c>
      <c r="F1" s="347" t="s">
        <v>606</v>
      </c>
      <c r="G1" s="348" t="s">
        <v>607</v>
      </c>
      <c r="H1" s="347" t="s">
        <v>457</v>
      </c>
      <c r="I1" s="349" t="s">
        <v>608</v>
      </c>
      <c r="J1" s="347" t="s">
        <v>458</v>
      </c>
      <c r="K1" s="347" t="s">
        <v>648</v>
      </c>
      <c r="L1" s="347" t="s">
        <v>649</v>
      </c>
      <c r="M1" s="347" t="s">
        <v>650</v>
      </c>
      <c r="N1" s="347" t="s">
        <v>459</v>
      </c>
      <c r="O1" s="347" t="s">
        <v>456</v>
      </c>
      <c r="P1" s="347" t="s">
        <v>651</v>
      </c>
      <c r="Q1" s="350" t="s">
        <v>609</v>
      </c>
      <c r="R1" s="350" t="s">
        <v>610</v>
      </c>
      <c r="S1" s="351"/>
    </row>
    <row r="2" spans="1:19" ht="20.100000000000001" customHeight="1" x14ac:dyDescent="0.45">
      <c r="A2" s="30" t="s">
        <v>28</v>
      </c>
      <c r="B2" s="30">
        <v>578686</v>
      </c>
      <c r="C2" s="30" t="s">
        <v>777</v>
      </c>
      <c r="D2" s="30" t="s">
        <v>1328</v>
      </c>
      <c r="E2" s="30" t="s">
        <v>462</v>
      </c>
      <c r="F2" s="352">
        <v>0</v>
      </c>
      <c r="G2" s="30"/>
      <c r="H2" s="352"/>
      <c r="I2" s="30"/>
      <c r="J2" s="30"/>
      <c r="K2" s="30">
        <f>LEN(J2)</f>
        <v>0</v>
      </c>
      <c r="L2" s="30"/>
      <c r="M2" s="30">
        <f>LEN(L2)</f>
        <v>0</v>
      </c>
      <c r="N2" s="30"/>
      <c r="O2" s="30"/>
      <c r="P2" s="30" t="e">
        <f>LEN(#REF!)</f>
        <v>#REF!</v>
      </c>
      <c r="Q2" s="30" t="s">
        <v>465</v>
      </c>
      <c r="R2" s="30" t="s">
        <v>465</v>
      </c>
    </row>
    <row r="3" spans="1:19" s="98" customFormat="1" ht="69" customHeight="1" x14ac:dyDescent="0.45">
      <c r="A3" s="353" t="s">
        <v>584</v>
      </c>
      <c r="B3" s="30">
        <v>307607</v>
      </c>
      <c r="C3" s="30" t="s">
        <v>777</v>
      </c>
      <c r="D3" s="30" t="s">
        <v>778</v>
      </c>
      <c r="E3" s="353" t="s">
        <v>585</v>
      </c>
      <c r="F3" s="354">
        <v>5.0999999999999996</v>
      </c>
      <c r="G3" s="353"/>
      <c r="H3" s="354"/>
      <c r="I3" s="353"/>
      <c r="J3" s="30"/>
      <c r="K3" s="30">
        <f t="shared" ref="K3:K66" si="0">LEN(J3)</f>
        <v>0</v>
      </c>
      <c r="L3" s="30"/>
      <c r="M3" s="30">
        <f t="shared" ref="M3:M66" si="1">LEN(L3)</f>
        <v>0</v>
      </c>
      <c r="N3" s="353"/>
      <c r="O3" s="353"/>
      <c r="P3" s="353" t="e">
        <f>LEN(#REF!)</f>
        <v>#REF!</v>
      </c>
      <c r="Q3" s="353" t="s">
        <v>465</v>
      </c>
      <c r="R3" s="353" t="s">
        <v>465</v>
      </c>
    </row>
    <row r="4" spans="1:19" ht="20.100000000000001" customHeight="1" x14ac:dyDescent="0.45">
      <c r="A4" s="30" t="s">
        <v>30</v>
      </c>
      <c r="B4" s="30">
        <v>68020</v>
      </c>
      <c r="C4" s="30" t="s">
        <v>777</v>
      </c>
      <c r="D4" s="30" t="s">
        <v>1328</v>
      </c>
      <c r="E4" s="30" t="s">
        <v>31</v>
      </c>
      <c r="F4" s="352">
        <v>4.5</v>
      </c>
      <c r="G4" s="33">
        <v>4.8</v>
      </c>
      <c r="H4" s="352"/>
      <c r="I4" s="30"/>
      <c r="J4" s="30"/>
      <c r="K4" s="30">
        <f t="shared" si="0"/>
        <v>0</v>
      </c>
      <c r="L4" s="30"/>
      <c r="M4" s="30">
        <f t="shared" si="1"/>
        <v>0</v>
      </c>
      <c r="N4" s="30"/>
      <c r="O4" s="30"/>
      <c r="P4" s="30" t="e">
        <f>LEN(#REF!)</f>
        <v>#REF!</v>
      </c>
      <c r="Q4" s="30" t="s">
        <v>464</v>
      </c>
      <c r="R4" s="30" t="s">
        <v>465</v>
      </c>
    </row>
    <row r="5" spans="1:19" ht="20.100000000000001" customHeight="1" x14ac:dyDescent="0.45">
      <c r="A5" s="30" t="s">
        <v>32</v>
      </c>
      <c r="B5" s="30">
        <v>61739</v>
      </c>
      <c r="C5" s="30" t="s">
        <v>777</v>
      </c>
      <c r="D5" s="30" t="s">
        <v>1328</v>
      </c>
      <c r="E5" s="30" t="s">
        <v>33</v>
      </c>
      <c r="F5" s="352">
        <v>9.3000000000000007</v>
      </c>
      <c r="G5" s="33">
        <v>9.7899999999999991</v>
      </c>
      <c r="H5" s="352"/>
      <c r="I5" s="30"/>
      <c r="J5" s="30"/>
      <c r="K5" s="30">
        <f t="shared" si="0"/>
        <v>0</v>
      </c>
      <c r="L5" s="30"/>
      <c r="M5" s="30">
        <f t="shared" si="1"/>
        <v>0</v>
      </c>
      <c r="N5" s="30"/>
      <c r="O5" s="30"/>
      <c r="P5" s="30" t="e">
        <f>LEN(#REF!)</f>
        <v>#REF!</v>
      </c>
      <c r="Q5" s="30" t="s">
        <v>464</v>
      </c>
      <c r="R5" s="30" t="s">
        <v>465</v>
      </c>
    </row>
    <row r="6" spans="1:19" ht="20.100000000000001" customHeight="1" x14ac:dyDescent="0.45">
      <c r="A6" s="30" t="s">
        <v>586</v>
      </c>
      <c r="B6" s="30">
        <v>12</v>
      </c>
      <c r="C6" s="30" t="e">
        <v>#N/A</v>
      </c>
      <c r="D6" s="30" t="e">
        <v>#N/A</v>
      </c>
      <c r="E6" s="30" t="s">
        <v>587</v>
      </c>
      <c r="F6" s="352">
        <v>0</v>
      </c>
      <c r="G6" s="30"/>
      <c r="H6" s="352"/>
      <c r="I6" s="30"/>
      <c r="J6" s="30"/>
      <c r="K6" s="30">
        <f t="shared" si="0"/>
        <v>0</v>
      </c>
      <c r="L6" s="30"/>
      <c r="M6" s="30">
        <f t="shared" si="1"/>
        <v>0</v>
      </c>
      <c r="N6" s="30"/>
      <c r="O6" s="30"/>
      <c r="P6" s="30" t="e">
        <f>LEN(#REF!)</f>
        <v>#REF!</v>
      </c>
      <c r="Q6" s="30" t="s">
        <v>465</v>
      </c>
      <c r="R6" s="30" t="s">
        <v>465</v>
      </c>
    </row>
    <row r="7" spans="1:19" ht="20.100000000000001" customHeight="1" x14ac:dyDescent="0.45">
      <c r="A7" s="30" t="s">
        <v>460</v>
      </c>
      <c r="B7" s="30">
        <v>5594</v>
      </c>
      <c r="C7" s="30" t="s">
        <v>777</v>
      </c>
      <c r="D7" s="30" t="s">
        <v>1328</v>
      </c>
      <c r="E7" s="30" t="s">
        <v>461</v>
      </c>
      <c r="F7" s="352">
        <v>0</v>
      </c>
      <c r="G7" s="31"/>
      <c r="H7" s="352">
        <v>2.1</v>
      </c>
      <c r="I7" s="355">
        <v>2.4</v>
      </c>
      <c r="J7" s="30" t="s">
        <v>463</v>
      </c>
      <c r="K7" s="30">
        <f t="shared" si="0"/>
        <v>65</v>
      </c>
      <c r="L7" s="30"/>
      <c r="M7" s="30">
        <f t="shared" si="1"/>
        <v>0</v>
      </c>
      <c r="N7" s="30" t="s">
        <v>44</v>
      </c>
      <c r="O7" s="30" t="s">
        <v>43</v>
      </c>
      <c r="P7" s="30" t="e">
        <f>LEN(#REF!)</f>
        <v>#REF!</v>
      </c>
      <c r="Q7" s="30" t="s">
        <v>464</v>
      </c>
      <c r="R7" s="30" t="s">
        <v>465</v>
      </c>
    </row>
    <row r="8" spans="1:19" ht="20.100000000000001" customHeight="1" x14ac:dyDescent="0.45">
      <c r="A8" s="30" t="s">
        <v>466</v>
      </c>
      <c r="B8" s="30">
        <v>0</v>
      </c>
      <c r="C8" s="30" t="s">
        <v>1329</v>
      </c>
      <c r="D8" s="30" t="s">
        <v>1328</v>
      </c>
      <c r="E8" s="30" t="s">
        <v>467</v>
      </c>
      <c r="F8" s="352">
        <v>0</v>
      </c>
      <c r="G8" s="31"/>
      <c r="H8" s="352">
        <v>1.35</v>
      </c>
      <c r="I8" s="31"/>
      <c r="J8" s="30" t="s">
        <v>613</v>
      </c>
      <c r="K8" s="30">
        <f t="shared" si="0"/>
        <v>56</v>
      </c>
      <c r="L8" s="30"/>
      <c r="M8" s="30">
        <f t="shared" si="1"/>
        <v>0</v>
      </c>
      <c r="N8" s="30" t="s">
        <v>614</v>
      </c>
      <c r="O8" s="30" t="s">
        <v>652</v>
      </c>
      <c r="P8" s="30" t="e">
        <f>LEN(#REF!)</f>
        <v>#REF!</v>
      </c>
      <c r="Q8" s="30" t="s">
        <v>465</v>
      </c>
      <c r="R8" s="30" t="s">
        <v>465</v>
      </c>
    </row>
    <row r="9" spans="1:19" ht="20.100000000000001" customHeight="1" x14ac:dyDescent="0.45">
      <c r="A9" s="30" t="s">
        <v>34</v>
      </c>
      <c r="B9" s="30">
        <v>34</v>
      </c>
      <c r="C9" s="30" t="s">
        <v>1329</v>
      </c>
      <c r="D9" s="30" t="s">
        <v>1328</v>
      </c>
      <c r="E9" s="30" t="s">
        <v>35</v>
      </c>
      <c r="F9" s="352">
        <v>4.5</v>
      </c>
      <c r="G9" s="33">
        <v>4.8</v>
      </c>
      <c r="H9" s="352">
        <v>4.5</v>
      </c>
      <c r="I9" s="356">
        <v>4.8</v>
      </c>
      <c r="J9" s="30" t="s">
        <v>621</v>
      </c>
      <c r="K9" s="30">
        <f t="shared" si="0"/>
        <v>49</v>
      </c>
      <c r="L9" s="30"/>
      <c r="M9" s="30">
        <f t="shared" si="1"/>
        <v>0</v>
      </c>
      <c r="N9" s="30" t="s">
        <v>622</v>
      </c>
      <c r="O9" s="30" t="s">
        <v>653</v>
      </c>
      <c r="P9" s="30" t="e">
        <f>LEN(#REF!)</f>
        <v>#REF!</v>
      </c>
      <c r="Q9" s="30" t="s">
        <v>464</v>
      </c>
      <c r="R9" s="30" t="s">
        <v>465</v>
      </c>
    </row>
    <row r="10" spans="1:19" ht="20.100000000000001" customHeight="1" x14ac:dyDescent="0.45">
      <c r="A10" s="30" t="s">
        <v>37</v>
      </c>
      <c r="B10" s="30">
        <v>27</v>
      </c>
      <c r="C10" s="30" t="s">
        <v>1329</v>
      </c>
      <c r="D10" s="30" t="s">
        <v>1328</v>
      </c>
      <c r="E10" s="30" t="s">
        <v>654</v>
      </c>
      <c r="F10" s="352">
        <v>4.5</v>
      </c>
      <c r="G10" s="33">
        <v>4.8</v>
      </c>
      <c r="H10" s="352">
        <v>0</v>
      </c>
      <c r="I10" s="30"/>
      <c r="J10" s="30" t="s">
        <v>617</v>
      </c>
      <c r="K10" s="30">
        <f t="shared" si="0"/>
        <v>47</v>
      </c>
      <c r="L10" s="30"/>
      <c r="M10" s="30">
        <f t="shared" si="1"/>
        <v>0</v>
      </c>
      <c r="N10" s="30" t="s">
        <v>618</v>
      </c>
      <c r="O10" s="30" t="s">
        <v>655</v>
      </c>
      <c r="P10" s="30" t="e">
        <f>LEN(#REF!)</f>
        <v>#REF!</v>
      </c>
      <c r="Q10" s="30" t="s">
        <v>464</v>
      </c>
      <c r="R10" s="30" t="s">
        <v>465</v>
      </c>
    </row>
    <row r="11" spans="1:19" ht="20.100000000000001" customHeight="1" x14ac:dyDescent="0.45">
      <c r="A11" s="30" t="s">
        <v>39</v>
      </c>
      <c r="B11" s="30" t="e">
        <v>#N/A</v>
      </c>
      <c r="C11" s="30" t="s">
        <v>1329</v>
      </c>
      <c r="D11" s="30" t="s">
        <v>1328</v>
      </c>
      <c r="E11" s="30" t="s">
        <v>656</v>
      </c>
      <c r="F11" s="352">
        <v>9.3000000000000007</v>
      </c>
      <c r="G11" s="32">
        <v>9.7899999999999991</v>
      </c>
      <c r="H11" s="352">
        <v>0</v>
      </c>
      <c r="I11" s="31"/>
      <c r="J11" s="30" t="s">
        <v>617</v>
      </c>
      <c r="K11" s="30">
        <f t="shared" si="0"/>
        <v>47</v>
      </c>
      <c r="L11" s="30"/>
      <c r="M11" s="30">
        <f t="shared" si="1"/>
        <v>0</v>
      </c>
      <c r="N11" s="30" t="s">
        <v>618</v>
      </c>
      <c r="O11" s="30" t="s">
        <v>655</v>
      </c>
      <c r="P11" s="30" t="e">
        <f>LEN(#REF!)</f>
        <v>#REF!</v>
      </c>
      <c r="Q11" s="30" t="s">
        <v>464</v>
      </c>
      <c r="R11" s="30" t="s">
        <v>465</v>
      </c>
    </row>
    <row r="12" spans="1:19" ht="20.100000000000001" customHeight="1" x14ac:dyDescent="0.45">
      <c r="A12" s="30" t="s">
        <v>41</v>
      </c>
      <c r="B12" s="30">
        <v>3375</v>
      </c>
      <c r="C12" s="30" t="s">
        <v>777</v>
      </c>
      <c r="D12" s="30" t="s">
        <v>1328</v>
      </c>
      <c r="E12" s="30" t="s">
        <v>42</v>
      </c>
      <c r="F12" s="352">
        <v>4.5</v>
      </c>
      <c r="G12" s="33">
        <v>4.8</v>
      </c>
      <c r="H12" s="352">
        <v>2.1</v>
      </c>
      <c r="I12" s="352">
        <v>2.4</v>
      </c>
      <c r="J12" s="30" t="s">
        <v>463</v>
      </c>
      <c r="K12" s="30">
        <f t="shared" si="0"/>
        <v>65</v>
      </c>
      <c r="L12" s="30"/>
      <c r="M12" s="30">
        <f t="shared" si="1"/>
        <v>0</v>
      </c>
      <c r="N12" s="30" t="s">
        <v>44</v>
      </c>
      <c r="O12" s="30" t="s">
        <v>43</v>
      </c>
      <c r="P12" s="30" t="e">
        <f>LEN(#REF!)</f>
        <v>#REF!</v>
      </c>
      <c r="Q12" s="30" t="s">
        <v>464</v>
      </c>
      <c r="R12" s="30" t="s">
        <v>465</v>
      </c>
    </row>
    <row r="13" spans="1:19" ht="20.100000000000001" customHeight="1" x14ac:dyDescent="0.45">
      <c r="A13" s="30" t="s">
        <v>45</v>
      </c>
      <c r="B13" s="30">
        <v>66</v>
      </c>
      <c r="C13" s="30" t="s">
        <v>777</v>
      </c>
      <c r="D13" s="30" t="s">
        <v>1328</v>
      </c>
      <c r="E13" s="30" t="s">
        <v>46</v>
      </c>
      <c r="F13" s="352">
        <v>9.3000000000000007</v>
      </c>
      <c r="G13" s="32">
        <v>9.7899999999999991</v>
      </c>
      <c r="H13" s="352">
        <v>2.1</v>
      </c>
      <c r="I13" s="355">
        <v>2.4</v>
      </c>
      <c r="J13" s="30" t="s">
        <v>463</v>
      </c>
      <c r="K13" s="30">
        <f t="shared" si="0"/>
        <v>65</v>
      </c>
      <c r="L13" s="30"/>
      <c r="M13" s="30">
        <f t="shared" si="1"/>
        <v>0</v>
      </c>
      <c r="N13" s="30" t="s">
        <v>44</v>
      </c>
      <c r="O13" s="30" t="s">
        <v>43</v>
      </c>
      <c r="P13" s="30" t="e">
        <f>LEN(#REF!)</f>
        <v>#REF!</v>
      </c>
      <c r="Q13" s="30" t="s">
        <v>464</v>
      </c>
      <c r="R13" s="30" t="s">
        <v>465</v>
      </c>
    </row>
    <row r="14" spans="1:19" ht="20.100000000000001" customHeight="1" x14ac:dyDescent="0.45">
      <c r="A14" s="30" t="s">
        <v>47</v>
      </c>
      <c r="B14" s="30" t="e">
        <v>#N/A</v>
      </c>
      <c r="C14" s="30" t="s">
        <v>1329</v>
      </c>
      <c r="D14" s="30" t="s">
        <v>1328</v>
      </c>
      <c r="E14" s="30" t="s">
        <v>48</v>
      </c>
      <c r="F14" s="352">
        <v>4.5</v>
      </c>
      <c r="G14" s="33">
        <v>4.8</v>
      </c>
      <c r="H14" s="352">
        <v>1.35</v>
      </c>
      <c r="I14" s="30">
        <v>1.6500000000000001</v>
      </c>
      <c r="J14" s="30" t="s">
        <v>613</v>
      </c>
      <c r="K14" s="30">
        <f t="shared" si="0"/>
        <v>56</v>
      </c>
      <c r="L14" s="30"/>
      <c r="M14" s="30">
        <f t="shared" si="1"/>
        <v>0</v>
      </c>
      <c r="N14" s="30" t="s">
        <v>614</v>
      </c>
      <c r="O14" s="30" t="s">
        <v>652</v>
      </c>
      <c r="P14" s="30" t="e">
        <f>LEN(#REF!)</f>
        <v>#REF!</v>
      </c>
      <c r="Q14" s="30" t="s">
        <v>464</v>
      </c>
      <c r="R14" s="30" t="s">
        <v>465</v>
      </c>
    </row>
    <row r="15" spans="1:19" ht="20.100000000000001" customHeight="1" x14ac:dyDescent="0.45">
      <c r="A15" s="30" t="s">
        <v>49</v>
      </c>
      <c r="B15" s="30">
        <v>2</v>
      </c>
      <c r="C15" s="30" t="s">
        <v>1329</v>
      </c>
      <c r="D15" s="30" t="s">
        <v>1328</v>
      </c>
      <c r="E15" s="30" t="s">
        <v>50</v>
      </c>
      <c r="F15" s="352">
        <v>9.3000000000000007</v>
      </c>
      <c r="G15" s="32">
        <v>9.7899999999999991</v>
      </c>
      <c r="H15" s="352">
        <v>1.35</v>
      </c>
      <c r="I15" s="31">
        <v>1.6500000000000001</v>
      </c>
      <c r="J15" s="30" t="s">
        <v>613</v>
      </c>
      <c r="K15" s="30">
        <f t="shared" si="0"/>
        <v>56</v>
      </c>
      <c r="L15" s="30"/>
      <c r="M15" s="30">
        <f t="shared" si="1"/>
        <v>0</v>
      </c>
      <c r="N15" s="30" t="s">
        <v>614</v>
      </c>
      <c r="O15" s="30" t="s">
        <v>652</v>
      </c>
      <c r="P15" s="30" t="e">
        <f>LEN(#REF!)</f>
        <v>#REF!</v>
      </c>
      <c r="Q15" s="30" t="s">
        <v>464</v>
      </c>
      <c r="R15" s="30" t="s">
        <v>465</v>
      </c>
    </row>
    <row r="16" spans="1:19" ht="20.100000000000001" customHeight="1" x14ac:dyDescent="0.45">
      <c r="A16" s="30" t="s">
        <v>51</v>
      </c>
      <c r="B16" s="30">
        <v>1</v>
      </c>
      <c r="C16" s="30" t="s">
        <v>1329</v>
      </c>
      <c r="D16" s="30" t="s">
        <v>1328</v>
      </c>
      <c r="E16" s="30" t="s">
        <v>611</v>
      </c>
      <c r="F16" s="352">
        <v>4.5</v>
      </c>
      <c r="G16" s="33">
        <v>4.8</v>
      </c>
      <c r="H16" s="352">
        <v>0</v>
      </c>
      <c r="I16" s="30"/>
      <c r="J16" s="30" t="s">
        <v>619</v>
      </c>
      <c r="K16" s="30">
        <f t="shared" si="0"/>
        <v>42</v>
      </c>
      <c r="L16" s="30"/>
      <c r="M16" s="30">
        <f t="shared" si="1"/>
        <v>0</v>
      </c>
      <c r="N16" s="30" t="s">
        <v>620</v>
      </c>
      <c r="O16" s="30" t="s">
        <v>657</v>
      </c>
      <c r="P16" s="30" t="e">
        <f>LEN(#REF!)</f>
        <v>#REF!</v>
      </c>
      <c r="Q16" s="30" t="s">
        <v>464</v>
      </c>
      <c r="R16" s="30" t="s">
        <v>465</v>
      </c>
    </row>
    <row r="17" spans="1:18" ht="20.100000000000001" customHeight="1" x14ac:dyDescent="0.45">
      <c r="A17" s="30" t="s">
        <v>52</v>
      </c>
      <c r="B17" s="30">
        <v>0</v>
      </c>
      <c r="C17" s="30" t="s">
        <v>1329</v>
      </c>
      <c r="D17" s="30" t="s">
        <v>1328</v>
      </c>
      <c r="E17" s="30" t="s">
        <v>658</v>
      </c>
      <c r="F17" s="352">
        <v>9.3000000000000007</v>
      </c>
      <c r="G17" s="32"/>
      <c r="H17" s="352">
        <v>0</v>
      </c>
      <c r="I17" s="31"/>
      <c r="J17" s="30" t="s">
        <v>619</v>
      </c>
      <c r="K17" s="30">
        <f t="shared" si="0"/>
        <v>42</v>
      </c>
      <c r="L17" s="30"/>
      <c r="M17" s="30">
        <f t="shared" si="1"/>
        <v>0</v>
      </c>
      <c r="N17" s="30" t="s">
        <v>620</v>
      </c>
      <c r="O17" s="30" t="s">
        <v>657</v>
      </c>
      <c r="P17" s="30" t="e">
        <f>LEN(#REF!)</f>
        <v>#REF!</v>
      </c>
      <c r="Q17" s="30" t="s">
        <v>465</v>
      </c>
      <c r="R17" s="30" t="s">
        <v>465</v>
      </c>
    </row>
    <row r="18" spans="1:18" ht="20.100000000000001" customHeight="1" x14ac:dyDescent="0.45">
      <c r="A18" s="30" t="s">
        <v>53</v>
      </c>
      <c r="B18" s="30">
        <v>1</v>
      </c>
      <c r="C18" s="30" t="s">
        <v>1329</v>
      </c>
      <c r="D18" s="30" t="s">
        <v>1328</v>
      </c>
      <c r="E18" s="30" t="s">
        <v>54</v>
      </c>
      <c r="F18" s="352">
        <v>9.3000000000000007</v>
      </c>
      <c r="G18" s="32">
        <v>9.7899999999999991</v>
      </c>
      <c r="H18" s="352">
        <v>4.5</v>
      </c>
      <c r="I18" s="355">
        <v>4.8</v>
      </c>
      <c r="J18" s="30" t="s">
        <v>621</v>
      </c>
      <c r="K18" s="30">
        <f t="shared" si="0"/>
        <v>49</v>
      </c>
      <c r="L18" s="30"/>
      <c r="M18" s="30">
        <f t="shared" si="1"/>
        <v>0</v>
      </c>
      <c r="N18" s="30" t="s">
        <v>622</v>
      </c>
      <c r="O18" s="30" t="s">
        <v>653</v>
      </c>
      <c r="P18" s="30" t="e">
        <f>LEN(#REF!)</f>
        <v>#REF!</v>
      </c>
      <c r="Q18" s="30" t="s">
        <v>464</v>
      </c>
      <c r="R18" s="30" t="s">
        <v>465</v>
      </c>
    </row>
    <row r="19" spans="1:18" ht="20.100000000000001" customHeight="1" x14ac:dyDescent="0.45">
      <c r="A19" s="30" t="s">
        <v>55</v>
      </c>
      <c r="B19" s="30">
        <v>2</v>
      </c>
      <c r="C19" s="30" t="s">
        <v>1329</v>
      </c>
      <c r="D19" s="30" t="s">
        <v>1328</v>
      </c>
      <c r="E19" s="30" t="s">
        <v>56</v>
      </c>
      <c r="F19" s="352">
        <v>9.3000000000000007</v>
      </c>
      <c r="G19" s="32">
        <v>9.7899999999999991</v>
      </c>
      <c r="H19" s="352">
        <v>0</v>
      </c>
      <c r="I19" s="31"/>
      <c r="J19" s="30" t="s">
        <v>623</v>
      </c>
      <c r="K19" s="30">
        <f t="shared" si="0"/>
        <v>26</v>
      </c>
      <c r="L19" s="30"/>
      <c r="M19" s="30">
        <f t="shared" si="1"/>
        <v>0</v>
      </c>
      <c r="N19" s="30" t="s">
        <v>624</v>
      </c>
      <c r="O19" s="30" t="s">
        <v>659</v>
      </c>
      <c r="P19" s="30" t="e">
        <f>LEN(#REF!)</f>
        <v>#REF!</v>
      </c>
      <c r="Q19" s="30" t="s">
        <v>464</v>
      </c>
      <c r="R19" s="30" t="s">
        <v>465</v>
      </c>
    </row>
    <row r="20" spans="1:18" ht="20.100000000000001" customHeight="1" x14ac:dyDescent="0.45">
      <c r="A20" s="30" t="s">
        <v>468</v>
      </c>
      <c r="B20" s="30">
        <v>68391</v>
      </c>
      <c r="C20" s="30" t="e">
        <v>#N/A</v>
      </c>
      <c r="D20" s="30" t="e">
        <v>#N/A</v>
      </c>
      <c r="E20" s="30" t="s">
        <v>588</v>
      </c>
      <c r="F20" s="352">
        <v>0</v>
      </c>
      <c r="G20" s="30"/>
      <c r="H20" s="352"/>
      <c r="I20" s="30"/>
      <c r="J20" s="30"/>
      <c r="K20" s="30">
        <f t="shared" si="0"/>
        <v>0</v>
      </c>
      <c r="L20" s="30"/>
      <c r="M20" s="30">
        <f t="shared" si="1"/>
        <v>0</v>
      </c>
      <c r="N20" s="30"/>
      <c r="O20" s="30"/>
      <c r="P20" s="30" t="e">
        <f>LEN(#REF!)</f>
        <v>#REF!</v>
      </c>
      <c r="Q20" s="30" t="s">
        <v>465</v>
      </c>
      <c r="R20" s="30" t="s">
        <v>465</v>
      </c>
    </row>
    <row r="21" spans="1:18" ht="20.100000000000001" customHeight="1" x14ac:dyDescent="0.45">
      <c r="A21" s="30" t="s">
        <v>57</v>
      </c>
      <c r="B21" s="30">
        <v>484</v>
      </c>
      <c r="C21" s="30" t="s">
        <v>1329</v>
      </c>
      <c r="D21" s="30" t="s">
        <v>1328</v>
      </c>
      <c r="E21" s="30" t="s">
        <v>58</v>
      </c>
      <c r="F21" s="352">
        <v>9.3000000000000007</v>
      </c>
      <c r="G21" s="32">
        <v>9.7899999999999991</v>
      </c>
      <c r="H21" s="352">
        <v>9.3000000000000007</v>
      </c>
      <c r="I21" s="32">
        <v>9.7899999999999991</v>
      </c>
      <c r="J21" s="30" t="s">
        <v>469</v>
      </c>
      <c r="K21" s="30">
        <f t="shared" si="0"/>
        <v>53</v>
      </c>
      <c r="L21" s="30"/>
      <c r="M21" s="30">
        <f t="shared" si="1"/>
        <v>0</v>
      </c>
      <c r="N21" s="30" t="s">
        <v>59</v>
      </c>
      <c r="O21" s="30" t="s">
        <v>660</v>
      </c>
      <c r="P21" s="30" t="e">
        <f>LEN(#REF!)</f>
        <v>#REF!</v>
      </c>
      <c r="Q21" s="30" t="s">
        <v>464</v>
      </c>
      <c r="R21" s="30" t="s">
        <v>465</v>
      </c>
    </row>
    <row r="22" spans="1:18" ht="20.100000000000001" customHeight="1" x14ac:dyDescent="0.45">
      <c r="A22" s="30" t="s">
        <v>36</v>
      </c>
      <c r="B22" s="30">
        <v>24110</v>
      </c>
      <c r="C22" s="30" t="s">
        <v>777</v>
      </c>
      <c r="D22" s="30" t="s">
        <v>1328</v>
      </c>
      <c r="E22" s="30" t="s">
        <v>60</v>
      </c>
      <c r="F22" s="352">
        <v>4.5</v>
      </c>
      <c r="G22" s="33">
        <v>4.8</v>
      </c>
      <c r="H22" s="352"/>
      <c r="I22" s="30"/>
      <c r="J22" s="30"/>
      <c r="K22" s="30">
        <f t="shared" si="0"/>
        <v>0</v>
      </c>
      <c r="L22" s="30"/>
      <c r="M22" s="30">
        <f t="shared" si="1"/>
        <v>0</v>
      </c>
      <c r="N22" s="30"/>
      <c r="O22" s="30"/>
      <c r="P22" s="30" t="e">
        <f>LEN(#REF!)</f>
        <v>#REF!</v>
      </c>
      <c r="Q22" s="30" t="s">
        <v>464</v>
      </c>
      <c r="R22" s="30" t="s">
        <v>465</v>
      </c>
    </row>
    <row r="23" spans="1:18" ht="20.100000000000001" customHeight="1" x14ac:dyDescent="0.45">
      <c r="A23" s="30" t="s">
        <v>470</v>
      </c>
      <c r="B23" s="30">
        <v>16</v>
      </c>
      <c r="C23" s="30" t="s">
        <v>1329</v>
      </c>
      <c r="D23" s="30" t="s">
        <v>1328</v>
      </c>
      <c r="E23" s="30" t="s">
        <v>471</v>
      </c>
      <c r="F23" s="352">
        <v>0</v>
      </c>
      <c r="G23" s="31"/>
      <c r="H23" s="352"/>
      <c r="I23" s="31"/>
      <c r="J23" s="30"/>
      <c r="K23" s="30">
        <f t="shared" si="0"/>
        <v>0</v>
      </c>
      <c r="L23" s="30"/>
      <c r="M23" s="30">
        <f t="shared" si="1"/>
        <v>0</v>
      </c>
      <c r="N23" s="30"/>
      <c r="O23" s="30" t="s">
        <v>661</v>
      </c>
      <c r="P23" s="30" t="e">
        <f>LEN(#REF!)</f>
        <v>#REF!</v>
      </c>
      <c r="Q23" s="30" t="s">
        <v>465</v>
      </c>
      <c r="R23" s="30" t="s">
        <v>465</v>
      </c>
    </row>
    <row r="24" spans="1:18" ht="20.100000000000001" customHeight="1" x14ac:dyDescent="0.45">
      <c r="A24" s="30" t="s">
        <v>61</v>
      </c>
      <c r="B24" s="30">
        <v>8</v>
      </c>
      <c r="C24" s="30" t="s">
        <v>1329</v>
      </c>
      <c r="D24" s="30" t="s">
        <v>1328</v>
      </c>
      <c r="E24" s="30" t="s">
        <v>62</v>
      </c>
      <c r="F24" s="352">
        <v>4.5</v>
      </c>
      <c r="G24" s="33">
        <v>4.8</v>
      </c>
      <c r="H24" s="352"/>
      <c r="I24" s="30"/>
      <c r="J24" s="30"/>
      <c r="K24" s="30">
        <f t="shared" si="0"/>
        <v>0</v>
      </c>
      <c r="L24" s="30"/>
      <c r="M24" s="30">
        <f t="shared" si="1"/>
        <v>0</v>
      </c>
      <c r="N24" s="30"/>
      <c r="O24" s="30" t="s">
        <v>661</v>
      </c>
      <c r="P24" s="30" t="e">
        <f>LEN(#REF!)</f>
        <v>#REF!</v>
      </c>
      <c r="Q24" s="30" t="s">
        <v>464</v>
      </c>
      <c r="R24" s="30" t="s">
        <v>465</v>
      </c>
    </row>
    <row r="25" spans="1:18" ht="20.100000000000001" customHeight="1" x14ac:dyDescent="0.45">
      <c r="A25" s="30" t="s">
        <v>40</v>
      </c>
      <c r="B25" s="30">
        <v>14284</v>
      </c>
      <c r="C25" s="30" t="e">
        <v>#N/A</v>
      </c>
      <c r="D25" s="30" t="e">
        <v>#N/A</v>
      </c>
      <c r="E25" s="30" t="s">
        <v>63</v>
      </c>
      <c r="F25" s="352">
        <v>9.3000000000000007</v>
      </c>
      <c r="G25" s="33">
        <v>9.7899999999999991</v>
      </c>
      <c r="H25" s="352"/>
      <c r="I25" s="30"/>
      <c r="J25" s="30"/>
      <c r="K25" s="30">
        <f t="shared" si="0"/>
        <v>0</v>
      </c>
      <c r="L25" s="30"/>
      <c r="M25" s="30">
        <f t="shared" si="1"/>
        <v>0</v>
      </c>
      <c r="N25" s="30"/>
      <c r="O25" s="30"/>
      <c r="P25" s="30" t="e">
        <f>LEN(#REF!)</f>
        <v>#REF!</v>
      </c>
      <c r="Q25" s="30" t="s">
        <v>464</v>
      </c>
      <c r="R25" s="30" t="s">
        <v>465</v>
      </c>
    </row>
    <row r="26" spans="1:18" ht="20.100000000000001" customHeight="1" x14ac:dyDescent="0.45">
      <c r="A26" s="30" t="s">
        <v>589</v>
      </c>
      <c r="B26" s="30">
        <v>12764</v>
      </c>
      <c r="C26" s="30" t="e">
        <v>#N/A</v>
      </c>
      <c r="D26" s="30" t="e">
        <v>#N/A</v>
      </c>
      <c r="E26" s="30" t="s">
        <v>590</v>
      </c>
      <c r="F26" s="352">
        <v>0</v>
      </c>
      <c r="G26" s="30"/>
      <c r="H26" s="352"/>
      <c r="I26" s="30"/>
      <c r="J26" s="30"/>
      <c r="K26" s="30">
        <f t="shared" si="0"/>
        <v>0</v>
      </c>
      <c r="L26" s="30"/>
      <c r="M26" s="30">
        <f t="shared" si="1"/>
        <v>0</v>
      </c>
      <c r="N26" s="30"/>
      <c r="O26" s="30"/>
      <c r="P26" s="30" t="e">
        <f>LEN(#REF!)</f>
        <v>#REF!</v>
      </c>
      <c r="Q26" s="30" t="s">
        <v>465</v>
      </c>
      <c r="R26" s="30" t="s">
        <v>465</v>
      </c>
    </row>
    <row r="27" spans="1:18" ht="20.100000000000001" customHeight="1" x14ac:dyDescent="0.45">
      <c r="A27" s="30" t="s">
        <v>64</v>
      </c>
      <c r="B27" s="30">
        <v>92</v>
      </c>
      <c r="C27" s="30" t="s">
        <v>1329</v>
      </c>
      <c r="D27" s="30" t="s">
        <v>1328</v>
      </c>
      <c r="E27" s="30" t="s">
        <v>65</v>
      </c>
      <c r="F27" s="352">
        <v>9.3000000000000007</v>
      </c>
      <c r="G27" s="32">
        <v>9.7899999999999991</v>
      </c>
      <c r="H27" s="352"/>
      <c r="I27" s="31"/>
      <c r="J27" s="30"/>
      <c r="K27" s="30">
        <f t="shared" si="0"/>
        <v>0</v>
      </c>
      <c r="L27" s="30"/>
      <c r="M27" s="30">
        <f t="shared" si="1"/>
        <v>0</v>
      </c>
      <c r="N27" s="30"/>
      <c r="O27" s="30" t="s">
        <v>661</v>
      </c>
      <c r="P27" s="30" t="e">
        <f>LEN(#REF!)</f>
        <v>#REF!</v>
      </c>
      <c r="Q27" s="30" t="s">
        <v>464</v>
      </c>
      <c r="R27" s="30" t="s">
        <v>465</v>
      </c>
    </row>
    <row r="28" spans="1:18" s="98" customFormat="1" ht="62.25" customHeight="1" x14ac:dyDescent="0.45">
      <c r="A28" s="353" t="s">
        <v>591</v>
      </c>
      <c r="B28" s="30">
        <v>1</v>
      </c>
      <c r="C28" s="30" t="s">
        <v>777</v>
      </c>
      <c r="D28" s="30" t="s">
        <v>778</v>
      </c>
      <c r="E28" s="353" t="s">
        <v>592</v>
      </c>
      <c r="F28" s="354">
        <v>5.0999999999999996</v>
      </c>
      <c r="G28" s="353"/>
      <c r="H28" s="354"/>
      <c r="I28" s="353"/>
      <c r="J28" s="30"/>
      <c r="K28" s="30">
        <f t="shared" si="0"/>
        <v>0</v>
      </c>
      <c r="L28" s="30"/>
      <c r="M28" s="30">
        <f t="shared" si="1"/>
        <v>0</v>
      </c>
      <c r="N28" s="353"/>
      <c r="O28" s="353"/>
      <c r="P28" s="353" t="e">
        <f>LEN(#REF!)</f>
        <v>#REF!</v>
      </c>
      <c r="Q28" s="353" t="s">
        <v>465</v>
      </c>
      <c r="R28" s="353" t="s">
        <v>465</v>
      </c>
    </row>
    <row r="29" spans="1:18" ht="20.100000000000001" customHeight="1" x14ac:dyDescent="0.45">
      <c r="A29" s="30" t="s">
        <v>472</v>
      </c>
      <c r="B29" s="30">
        <v>44</v>
      </c>
      <c r="C29" s="30" t="e">
        <v>#N/A</v>
      </c>
      <c r="D29" s="30" t="e">
        <v>#N/A</v>
      </c>
      <c r="E29" s="30" t="s">
        <v>473</v>
      </c>
      <c r="F29" s="352">
        <v>0</v>
      </c>
      <c r="G29" s="31"/>
      <c r="H29" s="352">
        <v>2.1</v>
      </c>
      <c r="I29" s="355">
        <v>2.4</v>
      </c>
      <c r="J29" s="30" t="s">
        <v>474</v>
      </c>
      <c r="K29" s="30">
        <f t="shared" si="0"/>
        <v>66</v>
      </c>
      <c r="L29" s="30"/>
      <c r="M29" s="30">
        <f t="shared" si="1"/>
        <v>0</v>
      </c>
      <c r="N29" s="30" t="s">
        <v>70</v>
      </c>
      <c r="O29" s="30" t="s">
        <v>662</v>
      </c>
      <c r="P29" s="30" t="e">
        <f>LEN(#REF!)</f>
        <v>#REF!</v>
      </c>
      <c r="Q29" s="30" t="s">
        <v>464</v>
      </c>
      <c r="R29" s="30" t="s">
        <v>465</v>
      </c>
    </row>
    <row r="30" spans="1:18" ht="20.100000000000001" customHeight="1" x14ac:dyDescent="0.45">
      <c r="A30" s="30" t="s">
        <v>66</v>
      </c>
      <c r="B30" s="30">
        <v>12</v>
      </c>
      <c r="C30" s="30" t="e">
        <v>#N/A</v>
      </c>
      <c r="D30" s="30" t="e">
        <v>#N/A</v>
      </c>
      <c r="E30" s="30" t="s">
        <v>67</v>
      </c>
      <c r="F30" s="352">
        <v>4.5</v>
      </c>
      <c r="G30" s="33">
        <v>4.8</v>
      </c>
      <c r="H30" s="352">
        <v>2.1</v>
      </c>
      <c r="I30" s="352">
        <v>2.4</v>
      </c>
      <c r="J30" s="30" t="s">
        <v>474</v>
      </c>
      <c r="K30" s="30">
        <f t="shared" si="0"/>
        <v>66</v>
      </c>
      <c r="L30" s="30"/>
      <c r="M30" s="30">
        <f t="shared" si="1"/>
        <v>0</v>
      </c>
      <c r="N30" s="30" t="s">
        <v>70</v>
      </c>
      <c r="O30" s="30" t="s">
        <v>662</v>
      </c>
      <c r="P30" s="30" t="e">
        <f>LEN(#REF!)</f>
        <v>#REF!</v>
      </c>
      <c r="Q30" s="30" t="s">
        <v>464</v>
      </c>
      <c r="R30" s="30" t="s">
        <v>465</v>
      </c>
    </row>
    <row r="31" spans="1:18" ht="20.100000000000001" customHeight="1" x14ac:dyDescent="0.45">
      <c r="A31" s="30" t="s">
        <v>68</v>
      </c>
      <c r="B31" s="30">
        <v>16</v>
      </c>
      <c r="C31" s="30" t="s">
        <v>777</v>
      </c>
      <c r="D31" s="30" t="s">
        <v>1328</v>
      </c>
      <c r="E31" s="30" t="s">
        <v>69</v>
      </c>
      <c r="F31" s="352">
        <v>9.3000000000000007</v>
      </c>
      <c r="G31" s="32">
        <v>9.7899999999999991</v>
      </c>
      <c r="H31" s="352">
        <v>2.1</v>
      </c>
      <c r="I31" s="355">
        <v>2.4</v>
      </c>
      <c r="J31" s="30" t="s">
        <v>474</v>
      </c>
      <c r="K31" s="30">
        <f t="shared" si="0"/>
        <v>66</v>
      </c>
      <c r="L31" s="30"/>
      <c r="M31" s="30">
        <f t="shared" si="1"/>
        <v>0</v>
      </c>
      <c r="N31" s="30" t="s">
        <v>70</v>
      </c>
      <c r="O31" s="30" t="s">
        <v>662</v>
      </c>
      <c r="P31" s="30" t="e">
        <f>LEN(#REF!)</f>
        <v>#REF!</v>
      </c>
      <c r="Q31" s="30" t="s">
        <v>464</v>
      </c>
      <c r="R31" s="30" t="s">
        <v>465</v>
      </c>
    </row>
    <row r="32" spans="1:18" ht="20.100000000000001" customHeight="1" x14ac:dyDescent="0.45">
      <c r="A32" s="30" t="s">
        <v>475</v>
      </c>
      <c r="B32" s="30" t="e">
        <v>#N/A</v>
      </c>
      <c r="C32" s="30" t="s">
        <v>1329</v>
      </c>
      <c r="D32" s="30" t="s">
        <v>1328</v>
      </c>
      <c r="E32" s="30" t="s">
        <v>476</v>
      </c>
      <c r="F32" s="352">
        <v>0</v>
      </c>
      <c r="G32" s="31"/>
      <c r="H32" s="352">
        <v>1.35</v>
      </c>
      <c r="I32" s="31">
        <v>1.6500000000000001</v>
      </c>
      <c r="J32" s="30" t="s">
        <v>615</v>
      </c>
      <c r="K32" s="30">
        <f t="shared" si="0"/>
        <v>56</v>
      </c>
      <c r="L32" s="30"/>
      <c r="M32" s="30">
        <f t="shared" si="1"/>
        <v>0</v>
      </c>
      <c r="N32" s="30" t="s">
        <v>616</v>
      </c>
      <c r="O32" s="30" t="s">
        <v>663</v>
      </c>
      <c r="P32" s="30" t="e">
        <f>LEN(#REF!)</f>
        <v>#REF!</v>
      </c>
      <c r="Q32" s="30" t="s">
        <v>464</v>
      </c>
      <c r="R32" s="30" t="s">
        <v>465</v>
      </c>
    </row>
    <row r="33" spans="1:18" ht="20.100000000000001" customHeight="1" x14ac:dyDescent="0.45">
      <c r="A33" s="30" t="s">
        <v>71</v>
      </c>
      <c r="B33" s="30" t="e">
        <v>#N/A</v>
      </c>
      <c r="C33" s="30" t="s">
        <v>1329</v>
      </c>
      <c r="D33" s="30" t="s">
        <v>1328</v>
      </c>
      <c r="E33" s="30" t="s">
        <v>72</v>
      </c>
      <c r="F33" s="352">
        <v>4.5</v>
      </c>
      <c r="G33" s="33">
        <v>4.8</v>
      </c>
      <c r="H33" s="352">
        <v>1.35</v>
      </c>
      <c r="I33" s="30">
        <v>1.6500000000000001</v>
      </c>
      <c r="J33" s="30" t="s">
        <v>615</v>
      </c>
      <c r="K33" s="30">
        <f t="shared" si="0"/>
        <v>56</v>
      </c>
      <c r="L33" s="30"/>
      <c r="M33" s="30">
        <f t="shared" si="1"/>
        <v>0</v>
      </c>
      <c r="N33" s="30" t="s">
        <v>616</v>
      </c>
      <c r="O33" s="30" t="s">
        <v>663</v>
      </c>
      <c r="P33" s="30" t="e">
        <f>LEN(#REF!)</f>
        <v>#REF!</v>
      </c>
      <c r="Q33" s="30" t="s">
        <v>464</v>
      </c>
      <c r="R33" s="30" t="s">
        <v>465</v>
      </c>
    </row>
    <row r="34" spans="1:18" ht="20.100000000000001" customHeight="1" x14ac:dyDescent="0.45">
      <c r="A34" s="30" t="s">
        <v>73</v>
      </c>
      <c r="B34" s="30" t="e">
        <v>#N/A</v>
      </c>
      <c r="C34" s="30" t="s">
        <v>1329</v>
      </c>
      <c r="D34" s="30" t="s">
        <v>1328</v>
      </c>
      <c r="E34" s="30" t="s">
        <v>74</v>
      </c>
      <c r="F34" s="352">
        <v>9.3000000000000007</v>
      </c>
      <c r="G34" s="32">
        <v>9.7899999999999991</v>
      </c>
      <c r="H34" s="352">
        <v>1.35</v>
      </c>
      <c r="I34" s="31">
        <v>1.6500000000000001</v>
      </c>
      <c r="J34" s="30" t="s">
        <v>615</v>
      </c>
      <c r="K34" s="30">
        <f t="shared" si="0"/>
        <v>56</v>
      </c>
      <c r="L34" s="30"/>
      <c r="M34" s="30">
        <f t="shared" si="1"/>
        <v>0</v>
      </c>
      <c r="N34" s="30" t="s">
        <v>616</v>
      </c>
      <c r="O34" s="30" t="s">
        <v>663</v>
      </c>
      <c r="P34" s="30" t="e">
        <f>LEN(#REF!)</f>
        <v>#REF!</v>
      </c>
      <c r="Q34" s="30" t="s">
        <v>464</v>
      </c>
      <c r="R34" s="30" t="s">
        <v>465</v>
      </c>
    </row>
    <row r="35" spans="1:18" ht="20.100000000000001" customHeight="1" x14ac:dyDescent="0.45">
      <c r="A35" s="30" t="s">
        <v>75</v>
      </c>
      <c r="B35" s="30">
        <v>1</v>
      </c>
      <c r="C35" s="30" t="s">
        <v>1329</v>
      </c>
      <c r="D35" s="30" t="s">
        <v>1328</v>
      </c>
      <c r="E35" s="30" t="s">
        <v>76</v>
      </c>
      <c r="F35" s="352">
        <v>4.5</v>
      </c>
      <c r="G35" s="33">
        <v>4.8</v>
      </c>
      <c r="H35" s="352">
        <v>4.5</v>
      </c>
      <c r="I35" s="33">
        <v>4.8</v>
      </c>
      <c r="J35" s="30" t="s">
        <v>621</v>
      </c>
      <c r="K35" s="30">
        <f t="shared" si="0"/>
        <v>49</v>
      </c>
      <c r="L35" s="30"/>
      <c r="M35" s="30">
        <f t="shared" si="1"/>
        <v>0</v>
      </c>
      <c r="N35" s="30" t="s">
        <v>622</v>
      </c>
      <c r="O35" s="30" t="s">
        <v>653</v>
      </c>
      <c r="P35" s="30" t="e">
        <f>LEN(#REF!)</f>
        <v>#REF!</v>
      </c>
      <c r="Q35" s="30" t="s">
        <v>464</v>
      </c>
      <c r="R35" s="30" t="s">
        <v>465</v>
      </c>
    </row>
    <row r="36" spans="1:18" ht="20.100000000000001" customHeight="1" x14ac:dyDescent="0.45">
      <c r="A36" s="30" t="s">
        <v>77</v>
      </c>
      <c r="B36" s="30">
        <v>0</v>
      </c>
      <c r="C36" s="30" t="s">
        <v>1329</v>
      </c>
      <c r="D36" s="30" t="s">
        <v>1328</v>
      </c>
      <c r="E36" s="30" t="s">
        <v>664</v>
      </c>
      <c r="F36" s="352">
        <v>4.5</v>
      </c>
      <c r="G36" s="33"/>
      <c r="H36" s="352">
        <v>0</v>
      </c>
      <c r="I36" s="30"/>
      <c r="J36" s="30" t="s">
        <v>617</v>
      </c>
      <c r="K36" s="30">
        <f t="shared" si="0"/>
        <v>47</v>
      </c>
      <c r="L36" s="30"/>
      <c r="M36" s="30">
        <f t="shared" si="1"/>
        <v>0</v>
      </c>
      <c r="N36" s="30" t="s">
        <v>618</v>
      </c>
      <c r="O36" s="30" t="s">
        <v>665</v>
      </c>
      <c r="P36" s="30" t="e">
        <f>LEN(#REF!)</f>
        <v>#REF!</v>
      </c>
      <c r="Q36" s="30" t="s">
        <v>465</v>
      </c>
      <c r="R36" s="30" t="s">
        <v>465</v>
      </c>
    </row>
    <row r="37" spans="1:18" ht="20.100000000000001" customHeight="1" x14ac:dyDescent="0.45">
      <c r="A37" s="30" t="s">
        <v>78</v>
      </c>
      <c r="B37" s="30" t="e">
        <v>#N/A</v>
      </c>
      <c r="C37" s="30" t="s">
        <v>1329</v>
      </c>
      <c r="D37" s="30" t="s">
        <v>1328</v>
      </c>
      <c r="E37" s="30" t="s">
        <v>666</v>
      </c>
      <c r="F37" s="352">
        <v>4.5</v>
      </c>
      <c r="G37" s="33">
        <v>4.8</v>
      </c>
      <c r="H37" s="352">
        <v>0</v>
      </c>
      <c r="I37" s="30"/>
      <c r="J37" s="30" t="s">
        <v>619</v>
      </c>
      <c r="K37" s="30">
        <f t="shared" si="0"/>
        <v>42</v>
      </c>
      <c r="L37" s="30"/>
      <c r="M37" s="30">
        <f t="shared" si="1"/>
        <v>0</v>
      </c>
      <c r="N37" s="30" t="s">
        <v>620</v>
      </c>
      <c r="O37" s="30" t="s">
        <v>667</v>
      </c>
      <c r="P37" s="30" t="e">
        <f>LEN(#REF!)</f>
        <v>#REF!</v>
      </c>
      <c r="Q37" s="30" t="s">
        <v>464</v>
      </c>
      <c r="R37" s="30" t="s">
        <v>465</v>
      </c>
    </row>
    <row r="38" spans="1:18" ht="20.100000000000001" customHeight="1" x14ac:dyDescent="0.45">
      <c r="A38" s="30" t="s">
        <v>79</v>
      </c>
      <c r="B38" s="30" t="e">
        <v>#N/A</v>
      </c>
      <c r="C38" s="30" t="e">
        <v>#N/A</v>
      </c>
      <c r="D38" s="30" t="e">
        <v>#N/A</v>
      </c>
      <c r="E38" s="30" t="s">
        <v>80</v>
      </c>
      <c r="F38" s="352">
        <v>9.3000000000000007</v>
      </c>
      <c r="G38" s="32">
        <v>9.7899999999999991</v>
      </c>
      <c r="H38" s="352">
        <v>4.5</v>
      </c>
      <c r="I38" s="32">
        <v>4.8</v>
      </c>
      <c r="J38" s="30" t="s">
        <v>621</v>
      </c>
      <c r="K38" s="30">
        <f t="shared" si="0"/>
        <v>49</v>
      </c>
      <c r="L38" s="30"/>
      <c r="M38" s="30">
        <f t="shared" si="1"/>
        <v>0</v>
      </c>
      <c r="N38" s="30" t="s">
        <v>622</v>
      </c>
      <c r="O38" s="30" t="s">
        <v>653</v>
      </c>
      <c r="P38" s="30" t="e">
        <f>LEN(#REF!)</f>
        <v>#REF!</v>
      </c>
      <c r="Q38" s="30" t="s">
        <v>464</v>
      </c>
      <c r="R38" s="30" t="s">
        <v>465</v>
      </c>
    </row>
    <row r="39" spans="1:18" ht="20.100000000000001" customHeight="1" x14ac:dyDescent="0.45">
      <c r="A39" s="30" t="s">
        <v>81</v>
      </c>
      <c r="B39" s="30" t="e">
        <v>#N/A</v>
      </c>
      <c r="C39" s="30" t="s">
        <v>1329</v>
      </c>
      <c r="D39" s="30" t="s">
        <v>1328</v>
      </c>
      <c r="E39" s="30" t="s">
        <v>668</v>
      </c>
      <c r="F39" s="352">
        <v>9.3000000000000007</v>
      </c>
      <c r="G39" s="32">
        <v>9.7899999999999991</v>
      </c>
      <c r="H39" s="352">
        <v>0</v>
      </c>
      <c r="I39" s="31"/>
      <c r="J39" s="30" t="s">
        <v>617</v>
      </c>
      <c r="K39" s="30">
        <f t="shared" si="0"/>
        <v>47</v>
      </c>
      <c r="L39" s="30"/>
      <c r="M39" s="30">
        <f t="shared" si="1"/>
        <v>0</v>
      </c>
      <c r="N39" s="30" t="s">
        <v>618</v>
      </c>
      <c r="O39" s="30" t="s">
        <v>665</v>
      </c>
      <c r="P39" s="30" t="e">
        <f>LEN(#REF!)</f>
        <v>#REF!</v>
      </c>
      <c r="Q39" s="30" t="s">
        <v>464</v>
      </c>
      <c r="R39" s="30" t="s">
        <v>465</v>
      </c>
    </row>
    <row r="40" spans="1:18" ht="20.100000000000001" customHeight="1" x14ac:dyDescent="0.45">
      <c r="A40" s="30" t="s">
        <v>82</v>
      </c>
      <c r="B40" s="30" t="e">
        <v>#N/A</v>
      </c>
      <c r="C40" s="30" t="s">
        <v>1329</v>
      </c>
      <c r="D40" s="30" t="s">
        <v>1328</v>
      </c>
      <c r="E40" s="30" t="s">
        <v>669</v>
      </c>
      <c r="F40" s="352">
        <v>9.3000000000000007</v>
      </c>
      <c r="G40" s="32">
        <v>9.7899999999999991</v>
      </c>
      <c r="H40" s="352">
        <v>0</v>
      </c>
      <c r="I40" s="31"/>
      <c r="J40" s="30" t="s">
        <v>619</v>
      </c>
      <c r="K40" s="30">
        <f t="shared" si="0"/>
        <v>42</v>
      </c>
      <c r="L40" s="30"/>
      <c r="M40" s="30">
        <f t="shared" si="1"/>
        <v>0</v>
      </c>
      <c r="N40" s="30" t="s">
        <v>620</v>
      </c>
      <c r="O40" s="30" t="s">
        <v>667</v>
      </c>
      <c r="P40" s="30" t="e">
        <f>LEN(#REF!)</f>
        <v>#REF!</v>
      </c>
      <c r="Q40" s="30" t="s">
        <v>464</v>
      </c>
      <c r="R40" s="30" t="s">
        <v>465</v>
      </c>
    </row>
    <row r="41" spans="1:18" ht="20.100000000000001" customHeight="1" x14ac:dyDescent="0.45">
      <c r="A41" s="30" t="s">
        <v>83</v>
      </c>
      <c r="B41" s="30" t="e">
        <v>#N/A</v>
      </c>
      <c r="C41" s="30" t="e">
        <v>#N/A</v>
      </c>
      <c r="D41" s="30" t="e">
        <v>#N/A</v>
      </c>
      <c r="E41" s="30" t="s">
        <v>84</v>
      </c>
      <c r="F41" s="352">
        <v>9.3000000000000007</v>
      </c>
      <c r="G41" s="33">
        <v>9.7899999999999991</v>
      </c>
      <c r="H41" s="352"/>
      <c r="I41" s="30"/>
      <c r="J41" s="30"/>
      <c r="K41" s="30">
        <f t="shared" si="0"/>
        <v>0</v>
      </c>
      <c r="L41" s="30"/>
      <c r="M41" s="30">
        <f t="shared" si="1"/>
        <v>0</v>
      </c>
      <c r="N41" s="30"/>
      <c r="O41" s="30"/>
      <c r="P41" s="30" t="e">
        <f>LEN(#REF!)</f>
        <v>#REF!</v>
      </c>
      <c r="Q41" s="30" t="s">
        <v>465</v>
      </c>
      <c r="R41" s="30" t="s">
        <v>465</v>
      </c>
    </row>
    <row r="42" spans="1:18" ht="20.100000000000001" customHeight="1" x14ac:dyDescent="0.45">
      <c r="A42" s="30" t="s">
        <v>85</v>
      </c>
      <c r="B42" s="30">
        <v>48</v>
      </c>
      <c r="C42" s="30" t="s">
        <v>1329</v>
      </c>
      <c r="D42" s="30" t="s">
        <v>1328</v>
      </c>
      <c r="E42" s="30" t="s">
        <v>86</v>
      </c>
      <c r="F42" s="352">
        <v>9.3000000000000007</v>
      </c>
      <c r="G42" s="32">
        <v>9.7899999999999991</v>
      </c>
      <c r="H42" s="352">
        <v>9.3000000000000007</v>
      </c>
      <c r="I42" s="32">
        <v>9.7899999999999991</v>
      </c>
      <c r="J42" s="30" t="s">
        <v>469</v>
      </c>
      <c r="K42" s="30">
        <f t="shared" si="0"/>
        <v>53</v>
      </c>
      <c r="L42" s="30"/>
      <c r="M42" s="30">
        <f t="shared" si="1"/>
        <v>0</v>
      </c>
      <c r="N42" s="30" t="s">
        <v>59</v>
      </c>
      <c r="O42" s="30" t="s">
        <v>670</v>
      </c>
      <c r="P42" s="30" t="e">
        <f>LEN(#REF!)</f>
        <v>#REF!</v>
      </c>
      <c r="Q42" s="30" t="s">
        <v>464</v>
      </c>
      <c r="R42" s="30" t="s">
        <v>465</v>
      </c>
    </row>
    <row r="43" spans="1:18" ht="20.100000000000001" customHeight="1" x14ac:dyDescent="0.45">
      <c r="A43" s="30" t="s">
        <v>565</v>
      </c>
      <c r="B43" s="30">
        <v>12</v>
      </c>
      <c r="C43" s="30" t="s">
        <v>1329</v>
      </c>
      <c r="D43" s="30" t="s">
        <v>1328</v>
      </c>
      <c r="E43" s="30" t="s">
        <v>566</v>
      </c>
      <c r="F43" s="352">
        <v>0</v>
      </c>
      <c r="G43" s="31"/>
      <c r="H43" s="352"/>
      <c r="I43" s="31"/>
      <c r="J43" s="30"/>
      <c r="K43" s="30">
        <f t="shared" si="0"/>
        <v>0</v>
      </c>
      <c r="L43" s="30"/>
      <c r="M43" s="30">
        <f t="shared" si="1"/>
        <v>0</v>
      </c>
      <c r="N43" s="30"/>
      <c r="O43" s="30" t="s">
        <v>671</v>
      </c>
      <c r="P43" s="30" t="e">
        <f>LEN(#REF!)</f>
        <v>#REF!</v>
      </c>
      <c r="Q43" s="30" t="s">
        <v>465</v>
      </c>
      <c r="R43" s="30" t="s">
        <v>465</v>
      </c>
    </row>
    <row r="44" spans="1:18" ht="20.100000000000001" customHeight="1" x14ac:dyDescent="0.45">
      <c r="A44" s="30" t="s">
        <v>87</v>
      </c>
      <c r="B44" s="30">
        <v>10</v>
      </c>
      <c r="C44" s="30" t="s">
        <v>1329</v>
      </c>
      <c r="D44" s="30" t="s">
        <v>1328</v>
      </c>
      <c r="E44" s="30" t="s">
        <v>88</v>
      </c>
      <c r="F44" s="352">
        <v>4.5</v>
      </c>
      <c r="G44" s="33">
        <v>4.8</v>
      </c>
      <c r="H44" s="352"/>
      <c r="I44" s="30"/>
      <c r="J44" s="30"/>
      <c r="K44" s="30">
        <f t="shared" si="0"/>
        <v>0</v>
      </c>
      <c r="L44" s="30"/>
      <c r="M44" s="30">
        <f t="shared" si="1"/>
        <v>0</v>
      </c>
      <c r="N44" s="30"/>
      <c r="O44" s="30" t="s">
        <v>671</v>
      </c>
      <c r="P44" s="30" t="e">
        <f>LEN(#REF!)</f>
        <v>#REF!</v>
      </c>
      <c r="Q44" s="30" t="s">
        <v>464</v>
      </c>
      <c r="R44" s="30" t="s">
        <v>465</v>
      </c>
    </row>
    <row r="45" spans="1:18" ht="20.100000000000001" customHeight="1" x14ac:dyDescent="0.45">
      <c r="A45" s="30" t="s">
        <v>89</v>
      </c>
      <c r="B45" s="30">
        <v>28</v>
      </c>
      <c r="C45" s="30" t="s">
        <v>1329</v>
      </c>
      <c r="D45" s="30" t="s">
        <v>1328</v>
      </c>
      <c r="E45" s="30" t="s">
        <v>90</v>
      </c>
      <c r="F45" s="352">
        <v>9.3000000000000007</v>
      </c>
      <c r="G45" s="32">
        <v>9.7899999999999991</v>
      </c>
      <c r="H45" s="352"/>
      <c r="I45" s="31"/>
      <c r="J45" s="30"/>
      <c r="K45" s="30">
        <f t="shared" si="0"/>
        <v>0</v>
      </c>
      <c r="L45" s="30"/>
      <c r="M45" s="30">
        <f t="shared" si="1"/>
        <v>0</v>
      </c>
      <c r="N45" s="30"/>
      <c r="O45" s="30" t="s">
        <v>671</v>
      </c>
      <c r="P45" s="30" t="e">
        <f>LEN(#REF!)</f>
        <v>#REF!</v>
      </c>
      <c r="Q45" s="30" t="s">
        <v>464</v>
      </c>
      <c r="R45" s="30" t="s">
        <v>465</v>
      </c>
    </row>
    <row r="46" spans="1:18" ht="20.100000000000001" customHeight="1" x14ac:dyDescent="0.45">
      <c r="A46" s="30" t="s">
        <v>91</v>
      </c>
      <c r="B46" s="30">
        <v>155478</v>
      </c>
      <c r="C46" s="30" t="s">
        <v>777</v>
      </c>
      <c r="D46" s="30" t="s">
        <v>1328</v>
      </c>
      <c r="E46" s="30" t="s">
        <v>92</v>
      </c>
      <c r="F46" s="352">
        <v>4.5</v>
      </c>
      <c r="G46" s="33">
        <v>4.8</v>
      </c>
      <c r="H46" s="352">
        <v>0</v>
      </c>
      <c r="I46" s="30"/>
      <c r="J46" s="30" t="s">
        <v>477</v>
      </c>
      <c r="K46" s="30">
        <f t="shared" si="0"/>
        <v>60</v>
      </c>
      <c r="L46" s="30"/>
      <c r="M46" s="30">
        <f t="shared" si="1"/>
        <v>0</v>
      </c>
      <c r="N46" s="30" t="s">
        <v>94</v>
      </c>
      <c r="O46" s="30" t="s">
        <v>93</v>
      </c>
      <c r="P46" s="30" t="e">
        <f>LEN(#REF!)</f>
        <v>#REF!</v>
      </c>
      <c r="Q46" s="30" t="s">
        <v>464</v>
      </c>
      <c r="R46" s="30" t="s">
        <v>465</v>
      </c>
    </row>
    <row r="47" spans="1:18" ht="20.100000000000001" customHeight="1" x14ac:dyDescent="0.45">
      <c r="A47" s="30" t="s">
        <v>95</v>
      </c>
      <c r="B47" s="30">
        <v>34</v>
      </c>
      <c r="C47" s="30" t="s">
        <v>777</v>
      </c>
      <c r="D47" s="30" t="s">
        <v>1328</v>
      </c>
      <c r="E47" s="30" t="s">
        <v>96</v>
      </c>
      <c r="F47" s="352">
        <v>9.3000000000000007</v>
      </c>
      <c r="G47" s="32">
        <v>9.7899999999999991</v>
      </c>
      <c r="H47" s="352"/>
      <c r="I47" s="31"/>
      <c r="J47" s="30"/>
      <c r="K47" s="30">
        <f t="shared" si="0"/>
        <v>0</v>
      </c>
      <c r="L47" s="30"/>
      <c r="M47" s="30">
        <f t="shared" si="1"/>
        <v>0</v>
      </c>
      <c r="N47" s="30"/>
      <c r="O47" s="30" t="s">
        <v>93</v>
      </c>
      <c r="P47" s="30" t="e">
        <f>LEN(#REF!)</f>
        <v>#REF!</v>
      </c>
      <c r="Q47" s="30" t="s">
        <v>464</v>
      </c>
      <c r="R47" s="30" t="s">
        <v>465</v>
      </c>
    </row>
    <row r="48" spans="1:18" ht="20.100000000000001" customHeight="1" x14ac:dyDescent="0.45">
      <c r="A48" s="30" t="s">
        <v>97</v>
      </c>
      <c r="B48" s="30">
        <v>192</v>
      </c>
      <c r="C48" s="30" t="s">
        <v>1329</v>
      </c>
      <c r="D48" s="30" t="s">
        <v>1328</v>
      </c>
      <c r="E48" s="30" t="s">
        <v>98</v>
      </c>
      <c r="F48" s="352">
        <v>4.5</v>
      </c>
      <c r="G48" s="33">
        <v>4.8</v>
      </c>
      <c r="H48" s="352">
        <v>4.5</v>
      </c>
      <c r="I48" s="33">
        <v>4.8</v>
      </c>
      <c r="J48" s="30" t="s">
        <v>672</v>
      </c>
      <c r="K48" s="30">
        <f t="shared" si="0"/>
        <v>60</v>
      </c>
      <c r="L48" s="30"/>
      <c r="M48" s="30">
        <f t="shared" si="1"/>
        <v>0</v>
      </c>
      <c r="N48" s="30" t="s">
        <v>673</v>
      </c>
      <c r="O48" s="30" t="s">
        <v>113</v>
      </c>
      <c r="P48" s="30" t="e">
        <f>LEN(#REF!)</f>
        <v>#REF!</v>
      </c>
      <c r="Q48" s="30" t="s">
        <v>464</v>
      </c>
      <c r="R48" s="30" t="s">
        <v>465</v>
      </c>
    </row>
    <row r="49" spans="1:18" ht="20.100000000000001" customHeight="1" x14ac:dyDescent="0.45">
      <c r="A49" s="30" t="s">
        <v>99</v>
      </c>
      <c r="B49" s="30">
        <v>45758</v>
      </c>
      <c r="C49" s="30" t="e">
        <v>#N/A</v>
      </c>
      <c r="D49" s="30" t="e">
        <v>#N/A</v>
      </c>
      <c r="E49" s="30" t="s">
        <v>100</v>
      </c>
      <c r="F49" s="352">
        <v>9.3000000000000007</v>
      </c>
      <c r="G49" s="32">
        <v>9.7899999999999991</v>
      </c>
      <c r="H49" s="352">
        <v>1</v>
      </c>
      <c r="I49" s="355">
        <v>1</v>
      </c>
      <c r="J49" s="30" t="s">
        <v>674</v>
      </c>
      <c r="K49" s="30">
        <f t="shared" si="0"/>
        <v>72</v>
      </c>
      <c r="L49" s="30"/>
      <c r="M49" s="30">
        <f t="shared" si="1"/>
        <v>0</v>
      </c>
      <c r="N49" s="30" t="s">
        <v>675</v>
      </c>
      <c r="O49" s="30" t="s">
        <v>676</v>
      </c>
      <c r="P49" s="30" t="e">
        <f>LEN(#REF!)</f>
        <v>#REF!</v>
      </c>
      <c r="Q49" s="30" t="s">
        <v>464</v>
      </c>
      <c r="R49" s="30" t="s">
        <v>465</v>
      </c>
    </row>
    <row r="50" spans="1:18" ht="20.100000000000001" customHeight="1" x14ac:dyDescent="0.45">
      <c r="A50" s="30" t="s">
        <v>101</v>
      </c>
      <c r="B50" s="30">
        <v>36</v>
      </c>
      <c r="C50" s="30" t="e">
        <v>#N/A</v>
      </c>
      <c r="D50" s="30" t="e">
        <v>#N/A</v>
      </c>
      <c r="E50" s="30" t="s">
        <v>102</v>
      </c>
      <c r="F50" s="352">
        <v>9.3000000000000007</v>
      </c>
      <c r="G50" s="32">
        <v>9.7899999999999991</v>
      </c>
      <c r="H50" s="352">
        <v>1</v>
      </c>
      <c r="I50" s="355">
        <v>1</v>
      </c>
      <c r="J50" s="30" t="s">
        <v>478</v>
      </c>
      <c r="K50" s="30">
        <f t="shared" si="0"/>
        <v>38</v>
      </c>
      <c r="L50" s="30"/>
      <c r="M50" s="30">
        <f t="shared" si="1"/>
        <v>0</v>
      </c>
      <c r="N50" s="30" t="s">
        <v>104</v>
      </c>
      <c r="O50" s="30" t="s">
        <v>103</v>
      </c>
      <c r="P50" s="30" t="e">
        <f>LEN(#REF!)</f>
        <v>#REF!</v>
      </c>
      <c r="Q50" s="30" t="s">
        <v>464</v>
      </c>
      <c r="R50" s="30" t="s">
        <v>465</v>
      </c>
    </row>
    <row r="51" spans="1:18" ht="20.100000000000001" customHeight="1" x14ac:dyDescent="0.45">
      <c r="A51" s="30" t="s">
        <v>105</v>
      </c>
      <c r="B51" s="30">
        <v>3</v>
      </c>
      <c r="C51" s="30" t="e">
        <v>#N/A</v>
      </c>
      <c r="D51" s="30" t="e">
        <v>#N/A</v>
      </c>
      <c r="E51" s="30" t="s">
        <v>106</v>
      </c>
      <c r="F51" s="352">
        <v>9.3000000000000007</v>
      </c>
      <c r="G51" s="32">
        <v>9.7899999999999991</v>
      </c>
      <c r="H51" s="352"/>
      <c r="I51" s="31"/>
      <c r="J51" s="30"/>
      <c r="K51" s="30">
        <f t="shared" si="0"/>
        <v>0</v>
      </c>
      <c r="L51" s="30"/>
      <c r="M51" s="30">
        <f t="shared" si="1"/>
        <v>0</v>
      </c>
      <c r="N51" s="30"/>
      <c r="O51" s="30"/>
      <c r="P51" s="30" t="e">
        <f>LEN(#REF!)</f>
        <v>#REF!</v>
      </c>
      <c r="Q51" s="30" t="s">
        <v>464</v>
      </c>
      <c r="R51" s="30" t="s">
        <v>465</v>
      </c>
    </row>
    <row r="52" spans="1:18" ht="20.100000000000001" customHeight="1" x14ac:dyDescent="0.45">
      <c r="A52" s="30" t="s">
        <v>479</v>
      </c>
      <c r="B52" s="30">
        <v>1172</v>
      </c>
      <c r="C52" s="30" t="e">
        <v>#N/A</v>
      </c>
      <c r="D52" s="30" t="e">
        <v>#N/A</v>
      </c>
      <c r="E52" s="30" t="s">
        <v>480</v>
      </c>
      <c r="F52" s="352">
        <v>0</v>
      </c>
      <c r="G52" s="31"/>
      <c r="H52" s="352">
        <v>1.35</v>
      </c>
      <c r="I52" s="31">
        <v>1.6500000000000001</v>
      </c>
      <c r="J52" s="30" t="s">
        <v>485</v>
      </c>
      <c r="K52" s="30">
        <f t="shared" si="0"/>
        <v>72</v>
      </c>
      <c r="L52" s="30"/>
      <c r="M52" s="30">
        <f t="shared" si="1"/>
        <v>0</v>
      </c>
      <c r="N52" s="30" t="s">
        <v>143</v>
      </c>
      <c r="O52" s="30" t="s">
        <v>142</v>
      </c>
      <c r="P52" s="30" t="e">
        <f>LEN(#REF!)</f>
        <v>#REF!</v>
      </c>
      <c r="Q52" s="30" t="s">
        <v>464</v>
      </c>
      <c r="R52" s="30" t="s">
        <v>465</v>
      </c>
    </row>
    <row r="53" spans="1:18" ht="20.100000000000001" customHeight="1" x14ac:dyDescent="0.45">
      <c r="A53" s="30" t="s">
        <v>107</v>
      </c>
      <c r="B53" s="30">
        <v>883</v>
      </c>
      <c r="C53" s="30" t="e">
        <v>#N/A</v>
      </c>
      <c r="D53" s="30" t="e">
        <v>#N/A</v>
      </c>
      <c r="E53" s="30" t="s">
        <v>108</v>
      </c>
      <c r="F53" s="352">
        <v>4.5</v>
      </c>
      <c r="G53" s="33">
        <v>4.8</v>
      </c>
      <c r="H53" s="352">
        <v>1.35</v>
      </c>
      <c r="I53" s="30">
        <v>1.6500000000000001</v>
      </c>
      <c r="J53" s="30" t="s">
        <v>485</v>
      </c>
      <c r="K53" s="30">
        <f t="shared" si="0"/>
        <v>72</v>
      </c>
      <c r="L53" s="30"/>
      <c r="M53" s="30">
        <f t="shared" si="1"/>
        <v>0</v>
      </c>
      <c r="N53" s="30" t="s">
        <v>143</v>
      </c>
      <c r="O53" s="30" t="s">
        <v>142</v>
      </c>
      <c r="P53" s="30" t="e">
        <f>LEN(#REF!)</f>
        <v>#REF!</v>
      </c>
      <c r="Q53" s="30" t="s">
        <v>464</v>
      </c>
      <c r="R53" s="30" t="s">
        <v>465</v>
      </c>
    </row>
    <row r="54" spans="1:18" ht="20.100000000000001" customHeight="1" x14ac:dyDescent="0.45">
      <c r="A54" s="30" t="s">
        <v>109</v>
      </c>
      <c r="B54" s="30">
        <v>983</v>
      </c>
      <c r="C54" s="30" t="e">
        <v>#N/A</v>
      </c>
      <c r="D54" s="30" t="e">
        <v>#N/A</v>
      </c>
      <c r="E54" s="30" t="s">
        <v>110</v>
      </c>
      <c r="F54" s="352">
        <v>9.3000000000000007</v>
      </c>
      <c r="G54" s="32">
        <v>9.7899999999999991</v>
      </c>
      <c r="H54" s="352">
        <v>1.35</v>
      </c>
      <c r="I54" s="31">
        <v>1.6500000000000001</v>
      </c>
      <c r="J54" s="30" t="s">
        <v>485</v>
      </c>
      <c r="K54" s="30">
        <f t="shared" si="0"/>
        <v>72</v>
      </c>
      <c r="L54" s="30"/>
      <c r="M54" s="30">
        <f t="shared" si="1"/>
        <v>0</v>
      </c>
      <c r="N54" s="30" t="s">
        <v>143</v>
      </c>
      <c r="O54" s="30" t="s">
        <v>142</v>
      </c>
      <c r="P54" s="30" t="e">
        <f>LEN(#REF!)</f>
        <v>#REF!</v>
      </c>
      <c r="Q54" s="30" t="s">
        <v>464</v>
      </c>
      <c r="R54" s="30" t="s">
        <v>465</v>
      </c>
    </row>
    <row r="55" spans="1:18" ht="20.100000000000001" customHeight="1" x14ac:dyDescent="0.45">
      <c r="A55" s="30" t="s">
        <v>111</v>
      </c>
      <c r="B55" s="30" t="e">
        <v>#N/A</v>
      </c>
      <c r="C55" s="30" t="s">
        <v>1329</v>
      </c>
      <c r="D55" s="30" t="s">
        <v>1328</v>
      </c>
      <c r="E55" s="30" t="s">
        <v>112</v>
      </c>
      <c r="F55" s="352">
        <v>9.3000000000000007</v>
      </c>
      <c r="G55" s="32">
        <v>9.7899999999999991</v>
      </c>
      <c r="H55" s="352"/>
      <c r="I55" s="31"/>
      <c r="J55" s="30"/>
      <c r="K55" s="30">
        <f t="shared" si="0"/>
        <v>0</v>
      </c>
      <c r="L55" s="30"/>
      <c r="M55" s="30">
        <f t="shared" si="1"/>
        <v>0</v>
      </c>
      <c r="N55" s="30"/>
      <c r="O55" s="30" t="s">
        <v>113</v>
      </c>
      <c r="P55" s="30" t="e">
        <f>LEN(#REF!)</f>
        <v>#REF!</v>
      </c>
      <c r="Q55" s="30" t="s">
        <v>464</v>
      </c>
      <c r="R55" s="30" t="s">
        <v>465</v>
      </c>
    </row>
    <row r="56" spans="1:18" ht="20.100000000000001" customHeight="1" x14ac:dyDescent="0.45">
      <c r="A56" s="30" t="s">
        <v>114</v>
      </c>
      <c r="B56" s="30">
        <v>9</v>
      </c>
      <c r="C56" s="30" t="s">
        <v>1329</v>
      </c>
      <c r="D56" s="30" t="s">
        <v>1328</v>
      </c>
      <c r="E56" s="30" t="s">
        <v>115</v>
      </c>
      <c r="F56" s="352">
        <v>4.5</v>
      </c>
      <c r="G56" s="33">
        <v>4.8</v>
      </c>
      <c r="H56" s="352"/>
      <c r="I56" s="30"/>
      <c r="J56" s="30"/>
      <c r="K56" s="30">
        <f t="shared" si="0"/>
        <v>0</v>
      </c>
      <c r="L56" s="30"/>
      <c r="M56" s="30">
        <f t="shared" si="1"/>
        <v>0</v>
      </c>
      <c r="N56" s="30"/>
      <c r="O56" s="30" t="s">
        <v>677</v>
      </c>
      <c r="P56" s="30" t="e">
        <f>LEN(#REF!)</f>
        <v>#REF!</v>
      </c>
      <c r="Q56" s="30" t="s">
        <v>464</v>
      </c>
      <c r="R56" s="30" t="s">
        <v>465</v>
      </c>
    </row>
    <row r="57" spans="1:18" ht="20.100000000000001" customHeight="1" x14ac:dyDescent="0.45">
      <c r="A57" s="30" t="s">
        <v>116</v>
      </c>
      <c r="B57" s="30">
        <v>14</v>
      </c>
      <c r="C57" s="30" t="s">
        <v>1329</v>
      </c>
      <c r="D57" s="30" t="s">
        <v>1328</v>
      </c>
      <c r="E57" s="30" t="s">
        <v>117</v>
      </c>
      <c r="F57" s="352">
        <v>9.3000000000000007</v>
      </c>
      <c r="G57" s="32">
        <v>9.7899999999999991</v>
      </c>
      <c r="H57" s="352"/>
      <c r="I57" s="31"/>
      <c r="J57" s="30"/>
      <c r="K57" s="30">
        <f t="shared" si="0"/>
        <v>0</v>
      </c>
      <c r="L57" s="30"/>
      <c r="M57" s="30">
        <f t="shared" si="1"/>
        <v>0</v>
      </c>
      <c r="N57" s="30"/>
      <c r="O57" s="30" t="s">
        <v>677</v>
      </c>
      <c r="P57" s="30" t="e">
        <f>LEN(#REF!)</f>
        <v>#REF!</v>
      </c>
      <c r="Q57" s="30" t="s">
        <v>464</v>
      </c>
      <c r="R57" s="30" t="s">
        <v>465</v>
      </c>
    </row>
    <row r="58" spans="1:18" ht="20.100000000000001" customHeight="1" x14ac:dyDescent="0.45">
      <c r="A58" s="30" t="s">
        <v>118</v>
      </c>
      <c r="B58" s="30">
        <v>22379</v>
      </c>
      <c r="C58" s="30" t="e">
        <v>#N/A</v>
      </c>
      <c r="D58" s="30" t="e">
        <v>#N/A</v>
      </c>
      <c r="E58" s="30" t="s">
        <v>119</v>
      </c>
      <c r="F58" s="352">
        <v>4.5</v>
      </c>
      <c r="G58" s="33">
        <v>4.8</v>
      </c>
      <c r="H58" s="352">
        <v>0</v>
      </c>
      <c r="I58" s="30"/>
      <c r="J58" s="30" t="s">
        <v>481</v>
      </c>
      <c r="K58" s="30">
        <f t="shared" si="0"/>
        <v>76</v>
      </c>
      <c r="L58" s="30"/>
      <c r="M58" s="30">
        <f t="shared" si="1"/>
        <v>0</v>
      </c>
      <c r="N58" s="30" t="s">
        <v>120</v>
      </c>
      <c r="O58" s="30" t="s">
        <v>93</v>
      </c>
      <c r="P58" s="30" t="e">
        <f>LEN(#REF!)</f>
        <v>#REF!</v>
      </c>
      <c r="Q58" s="30" t="s">
        <v>464</v>
      </c>
      <c r="R58" s="30" t="s">
        <v>465</v>
      </c>
    </row>
    <row r="59" spans="1:18" ht="20.100000000000001" customHeight="1" x14ac:dyDescent="0.45">
      <c r="A59" s="30" t="s">
        <v>121</v>
      </c>
      <c r="B59" s="30">
        <v>21912</v>
      </c>
      <c r="C59" s="30" t="s">
        <v>1329</v>
      </c>
      <c r="D59" s="30" t="s">
        <v>1328</v>
      </c>
      <c r="E59" s="30" t="s">
        <v>122</v>
      </c>
      <c r="F59" s="352">
        <v>5</v>
      </c>
      <c r="G59" s="33">
        <v>5.3</v>
      </c>
      <c r="H59" s="352"/>
      <c r="I59" s="30"/>
      <c r="J59" s="30"/>
      <c r="K59" s="30">
        <f t="shared" si="0"/>
        <v>0</v>
      </c>
      <c r="L59" s="30"/>
      <c r="M59" s="30">
        <f t="shared" si="1"/>
        <v>0</v>
      </c>
      <c r="N59" s="30"/>
      <c r="O59" s="30"/>
      <c r="P59" s="30" t="e">
        <f>LEN(#REF!)</f>
        <v>#REF!</v>
      </c>
      <c r="Q59" s="30" t="s">
        <v>464</v>
      </c>
      <c r="R59" s="30" t="s">
        <v>465</v>
      </c>
    </row>
    <row r="60" spans="1:18" ht="20.100000000000001" customHeight="1" x14ac:dyDescent="0.45">
      <c r="A60" s="30" t="s">
        <v>123</v>
      </c>
      <c r="B60" s="30">
        <v>2531</v>
      </c>
      <c r="C60" s="30" t="s">
        <v>1329</v>
      </c>
      <c r="D60" s="30" t="s">
        <v>1328</v>
      </c>
      <c r="E60" s="30" t="s">
        <v>124</v>
      </c>
      <c r="F60" s="352">
        <v>12</v>
      </c>
      <c r="G60" s="33">
        <v>12.3</v>
      </c>
      <c r="H60" s="352"/>
      <c r="I60" s="30"/>
      <c r="J60" s="30"/>
      <c r="K60" s="30">
        <f t="shared" si="0"/>
        <v>0</v>
      </c>
      <c r="L60" s="30"/>
      <c r="M60" s="30">
        <f t="shared" si="1"/>
        <v>0</v>
      </c>
      <c r="N60" s="30"/>
      <c r="O60" s="30"/>
      <c r="P60" s="30" t="e">
        <f>LEN(#REF!)</f>
        <v>#REF!</v>
      </c>
      <c r="Q60" s="30" t="s">
        <v>464</v>
      </c>
      <c r="R60" s="30" t="s">
        <v>465</v>
      </c>
    </row>
    <row r="61" spans="1:18" ht="20.100000000000001" customHeight="1" x14ac:dyDescent="0.45">
      <c r="A61" s="30" t="s">
        <v>125</v>
      </c>
      <c r="B61" s="30">
        <v>507</v>
      </c>
      <c r="C61" s="30" t="s">
        <v>777</v>
      </c>
      <c r="D61" s="30" t="s">
        <v>1328</v>
      </c>
      <c r="E61" s="30" t="s">
        <v>678</v>
      </c>
      <c r="F61" s="352">
        <v>4.5</v>
      </c>
      <c r="G61" s="33">
        <v>4.8</v>
      </c>
      <c r="H61" s="352">
        <v>1</v>
      </c>
      <c r="I61" s="352">
        <v>1</v>
      </c>
      <c r="J61" s="30" t="s">
        <v>577</v>
      </c>
      <c r="K61" s="30">
        <f t="shared" si="0"/>
        <v>76</v>
      </c>
      <c r="L61" s="30"/>
      <c r="M61" s="30">
        <f t="shared" si="1"/>
        <v>0</v>
      </c>
      <c r="N61" s="30" t="s">
        <v>127</v>
      </c>
      <c r="O61" s="30" t="s">
        <v>679</v>
      </c>
      <c r="P61" s="30" t="e">
        <f>LEN(#REF!)</f>
        <v>#REF!</v>
      </c>
      <c r="Q61" s="30" t="s">
        <v>464</v>
      </c>
      <c r="R61" s="30" t="s">
        <v>465</v>
      </c>
    </row>
    <row r="62" spans="1:18" ht="20.100000000000001" customHeight="1" x14ac:dyDescent="0.45">
      <c r="A62" s="30" t="s">
        <v>128</v>
      </c>
      <c r="B62" s="30">
        <v>1108</v>
      </c>
      <c r="C62" s="30" t="s">
        <v>777</v>
      </c>
      <c r="D62" s="30" t="s">
        <v>1328</v>
      </c>
      <c r="E62" s="30" t="s">
        <v>680</v>
      </c>
      <c r="F62" s="352">
        <v>9.3000000000000007</v>
      </c>
      <c r="G62" s="32">
        <v>9.7899999999999991</v>
      </c>
      <c r="H62" s="352">
        <v>1</v>
      </c>
      <c r="I62" s="355">
        <v>1</v>
      </c>
      <c r="J62" s="30" t="s">
        <v>578</v>
      </c>
      <c r="K62" s="30">
        <f t="shared" si="0"/>
        <v>74</v>
      </c>
      <c r="L62" s="30"/>
      <c r="M62" s="30">
        <f t="shared" si="1"/>
        <v>0</v>
      </c>
      <c r="N62" s="30" t="s">
        <v>131</v>
      </c>
      <c r="O62" s="30" t="s">
        <v>130</v>
      </c>
      <c r="P62" s="30" t="e">
        <f>LEN(#REF!)</f>
        <v>#REF!</v>
      </c>
      <c r="Q62" s="30" t="s">
        <v>464</v>
      </c>
      <c r="R62" s="30" t="s">
        <v>465</v>
      </c>
    </row>
    <row r="63" spans="1:18" ht="20.100000000000001" customHeight="1" x14ac:dyDescent="0.45">
      <c r="A63" s="30" t="s">
        <v>593</v>
      </c>
      <c r="B63" s="30">
        <v>2071</v>
      </c>
      <c r="C63" s="30" t="s">
        <v>777</v>
      </c>
      <c r="D63" s="30" t="s">
        <v>778</v>
      </c>
      <c r="E63" s="30" t="s">
        <v>594</v>
      </c>
      <c r="F63" s="352">
        <v>7.25</v>
      </c>
      <c r="G63" s="33">
        <v>7.74</v>
      </c>
      <c r="H63" s="352"/>
      <c r="I63" s="30"/>
      <c r="J63" s="30"/>
      <c r="K63" s="30">
        <f t="shared" si="0"/>
        <v>0</v>
      </c>
      <c r="L63" s="30"/>
      <c r="M63" s="30">
        <f t="shared" si="1"/>
        <v>0</v>
      </c>
      <c r="N63" s="30"/>
      <c r="O63" s="30"/>
      <c r="P63" s="30" t="e">
        <f>LEN(#REF!)</f>
        <v>#REF!</v>
      </c>
      <c r="Q63" s="30" t="s">
        <v>464</v>
      </c>
      <c r="R63" s="30" t="s">
        <v>464</v>
      </c>
    </row>
    <row r="64" spans="1:18" ht="20.100000000000001" customHeight="1" x14ac:dyDescent="0.45">
      <c r="A64" s="30" t="s">
        <v>595</v>
      </c>
      <c r="B64" s="30">
        <v>364</v>
      </c>
      <c r="C64" s="30" t="s">
        <v>777</v>
      </c>
      <c r="D64" s="30" t="s">
        <v>778</v>
      </c>
      <c r="E64" s="30" t="s">
        <v>596</v>
      </c>
      <c r="F64" s="352">
        <v>4.5</v>
      </c>
      <c r="G64" s="33">
        <v>4.8</v>
      </c>
      <c r="H64" s="352"/>
      <c r="I64" s="30"/>
      <c r="J64" s="30"/>
      <c r="K64" s="30">
        <f t="shared" si="0"/>
        <v>0</v>
      </c>
      <c r="L64" s="30"/>
      <c r="M64" s="30">
        <f t="shared" si="1"/>
        <v>0</v>
      </c>
      <c r="N64" s="30"/>
      <c r="O64" s="30"/>
      <c r="P64" s="30" t="e">
        <f>LEN(#REF!)</f>
        <v>#REF!</v>
      </c>
      <c r="Q64" s="30" t="s">
        <v>464</v>
      </c>
      <c r="R64" s="30" t="s">
        <v>464</v>
      </c>
    </row>
    <row r="65" spans="1:18" ht="20.100000000000001" customHeight="1" x14ac:dyDescent="0.45">
      <c r="A65" s="30" t="s">
        <v>567</v>
      </c>
      <c r="B65" s="30">
        <v>14</v>
      </c>
      <c r="C65" s="30" t="e">
        <v>#N/A</v>
      </c>
      <c r="D65" s="30" t="e">
        <v>#N/A</v>
      </c>
      <c r="E65" s="30" t="s">
        <v>568</v>
      </c>
      <c r="F65" s="352">
        <v>0</v>
      </c>
      <c r="G65" s="31"/>
      <c r="H65" s="352"/>
      <c r="I65" s="31"/>
      <c r="J65" s="30"/>
      <c r="K65" s="30">
        <f t="shared" si="0"/>
        <v>0</v>
      </c>
      <c r="L65" s="30"/>
      <c r="M65" s="30">
        <f t="shared" si="1"/>
        <v>0</v>
      </c>
      <c r="N65" s="30"/>
      <c r="O65" s="30" t="s">
        <v>677</v>
      </c>
      <c r="P65" s="30" t="e">
        <f>LEN(#REF!)</f>
        <v>#REF!</v>
      </c>
      <c r="Q65" s="30" t="s">
        <v>465</v>
      </c>
      <c r="R65" s="30" t="s">
        <v>465</v>
      </c>
    </row>
    <row r="66" spans="1:18" ht="20.100000000000001" customHeight="1" x14ac:dyDescent="0.45">
      <c r="A66" s="30" t="s">
        <v>132</v>
      </c>
      <c r="B66" s="30">
        <v>229</v>
      </c>
      <c r="C66" s="30" t="e">
        <v>#N/A</v>
      </c>
      <c r="D66" s="30" t="e">
        <v>#N/A</v>
      </c>
      <c r="E66" s="30" t="s">
        <v>133</v>
      </c>
      <c r="F66" s="352">
        <v>4.5</v>
      </c>
      <c r="G66" s="31"/>
      <c r="H66" s="352"/>
      <c r="I66" s="31"/>
      <c r="J66" s="30"/>
      <c r="K66" s="30">
        <f t="shared" si="0"/>
        <v>0</v>
      </c>
      <c r="L66" s="30"/>
      <c r="M66" s="30">
        <f t="shared" si="1"/>
        <v>0</v>
      </c>
      <c r="N66" s="30"/>
      <c r="O66" s="30" t="s">
        <v>134</v>
      </c>
      <c r="P66" s="30" t="e">
        <f>LEN(#REF!)</f>
        <v>#REF!</v>
      </c>
      <c r="Q66" s="30" t="s">
        <v>465</v>
      </c>
      <c r="R66" s="30" t="s">
        <v>465</v>
      </c>
    </row>
    <row r="67" spans="1:18" ht="20.100000000000001" customHeight="1" x14ac:dyDescent="0.45">
      <c r="A67" s="30" t="s">
        <v>482</v>
      </c>
      <c r="B67" s="30">
        <v>151</v>
      </c>
      <c r="C67" s="30" t="e">
        <v>#N/A</v>
      </c>
      <c r="D67" s="30" t="e">
        <v>#N/A</v>
      </c>
      <c r="E67" s="30" t="s">
        <v>483</v>
      </c>
      <c r="F67" s="352">
        <v>0</v>
      </c>
      <c r="G67" s="31"/>
      <c r="H67" s="352"/>
      <c r="I67" s="31"/>
      <c r="J67" s="30"/>
      <c r="K67" s="30">
        <f t="shared" ref="K67:K130" si="2">LEN(J67)</f>
        <v>0</v>
      </c>
      <c r="L67" s="30"/>
      <c r="M67" s="30">
        <f t="shared" ref="M67:M130" si="3">LEN(L67)</f>
        <v>0</v>
      </c>
      <c r="N67" s="30"/>
      <c r="O67" s="30" t="s">
        <v>484</v>
      </c>
      <c r="P67" s="30" t="e">
        <f>LEN(#REF!)</f>
        <v>#REF!</v>
      </c>
      <c r="Q67" s="30" t="s">
        <v>465</v>
      </c>
      <c r="R67" s="30" t="s">
        <v>465</v>
      </c>
    </row>
    <row r="68" spans="1:18" ht="20.100000000000001" customHeight="1" x14ac:dyDescent="0.45">
      <c r="A68" s="30" t="s">
        <v>135</v>
      </c>
      <c r="B68" s="30">
        <v>310992</v>
      </c>
      <c r="C68" s="30" t="s">
        <v>777</v>
      </c>
      <c r="D68" s="30" t="s">
        <v>1328</v>
      </c>
      <c r="E68" s="30" t="s">
        <v>136</v>
      </c>
      <c r="F68" s="352">
        <v>7.25</v>
      </c>
      <c r="G68" s="33">
        <v>7.74</v>
      </c>
      <c r="H68" s="352"/>
      <c r="I68" s="30"/>
      <c r="J68" s="30"/>
      <c r="K68" s="30">
        <f t="shared" si="2"/>
        <v>0</v>
      </c>
      <c r="L68" s="30"/>
      <c r="M68" s="30">
        <f t="shared" si="3"/>
        <v>0</v>
      </c>
      <c r="N68" s="30"/>
      <c r="O68" s="30"/>
      <c r="P68" s="30" t="e">
        <f>LEN(#REF!)</f>
        <v>#REF!</v>
      </c>
      <c r="Q68" s="30" t="s">
        <v>464</v>
      </c>
      <c r="R68" s="30" t="s">
        <v>465</v>
      </c>
    </row>
    <row r="69" spans="1:18" ht="20.100000000000001" customHeight="1" x14ac:dyDescent="0.45">
      <c r="A69" s="30" t="s">
        <v>137</v>
      </c>
      <c r="B69" s="30">
        <v>4181</v>
      </c>
      <c r="C69" s="30" t="s">
        <v>1329</v>
      </c>
      <c r="D69" s="30" t="s">
        <v>1328</v>
      </c>
      <c r="E69" s="30" t="s">
        <v>138</v>
      </c>
      <c r="F69" s="352">
        <v>7.25</v>
      </c>
      <c r="G69" s="32">
        <v>7.74</v>
      </c>
      <c r="H69" s="352"/>
      <c r="I69" s="31"/>
      <c r="J69" s="30"/>
      <c r="K69" s="30">
        <f t="shared" si="2"/>
        <v>0</v>
      </c>
      <c r="L69" s="30"/>
      <c r="M69" s="30">
        <f t="shared" si="3"/>
        <v>0</v>
      </c>
      <c r="N69" s="30"/>
      <c r="O69" s="30" t="s">
        <v>139</v>
      </c>
      <c r="P69" s="30" t="e">
        <f>LEN(#REF!)</f>
        <v>#REF!</v>
      </c>
      <c r="Q69" s="30" t="s">
        <v>464</v>
      </c>
      <c r="R69" s="30" t="s">
        <v>465</v>
      </c>
    </row>
    <row r="70" spans="1:18" ht="20.100000000000001" customHeight="1" x14ac:dyDescent="0.45">
      <c r="A70" s="30" t="s">
        <v>140</v>
      </c>
      <c r="B70" s="30">
        <v>5048</v>
      </c>
      <c r="C70" s="30" t="s">
        <v>777</v>
      </c>
      <c r="D70" s="30" t="s">
        <v>1328</v>
      </c>
      <c r="E70" s="30" t="s">
        <v>141</v>
      </c>
      <c r="F70" s="352">
        <v>7.25</v>
      </c>
      <c r="G70" s="32">
        <v>7.74</v>
      </c>
      <c r="H70" s="352">
        <v>1.35</v>
      </c>
      <c r="I70" s="31">
        <v>1.6500000000000001</v>
      </c>
      <c r="J70" s="30" t="s">
        <v>485</v>
      </c>
      <c r="K70" s="30">
        <f t="shared" si="2"/>
        <v>72</v>
      </c>
      <c r="L70" s="30"/>
      <c r="M70" s="30">
        <f t="shared" si="3"/>
        <v>0</v>
      </c>
      <c r="N70" s="30" t="s">
        <v>143</v>
      </c>
      <c r="O70" s="30" t="s">
        <v>142</v>
      </c>
      <c r="P70" s="30" t="e">
        <f>LEN(#REF!)</f>
        <v>#REF!</v>
      </c>
      <c r="Q70" s="30" t="s">
        <v>464</v>
      </c>
      <c r="R70" s="30" t="s">
        <v>465</v>
      </c>
    </row>
    <row r="71" spans="1:18" ht="20.100000000000001" customHeight="1" x14ac:dyDescent="0.45">
      <c r="A71" s="30" t="s">
        <v>144</v>
      </c>
      <c r="B71" s="30">
        <v>1026</v>
      </c>
      <c r="C71" s="30" t="s">
        <v>1329</v>
      </c>
      <c r="D71" s="30" t="s">
        <v>1328</v>
      </c>
      <c r="E71" s="30" t="s">
        <v>145</v>
      </c>
      <c r="F71" s="352">
        <v>7.25</v>
      </c>
      <c r="G71" s="32">
        <v>7.74</v>
      </c>
      <c r="H71" s="352"/>
      <c r="I71" s="31"/>
      <c r="J71" s="30"/>
      <c r="K71" s="30">
        <f t="shared" si="2"/>
        <v>0</v>
      </c>
      <c r="L71" s="30"/>
      <c r="M71" s="30">
        <f t="shared" si="3"/>
        <v>0</v>
      </c>
      <c r="N71" s="30"/>
      <c r="O71" s="30" t="s">
        <v>146</v>
      </c>
      <c r="P71" s="30" t="e">
        <f>LEN(#REF!)</f>
        <v>#REF!</v>
      </c>
      <c r="Q71" s="30" t="s">
        <v>464</v>
      </c>
      <c r="R71" s="30" t="s">
        <v>465</v>
      </c>
    </row>
    <row r="72" spans="1:18" ht="20.100000000000001" customHeight="1" x14ac:dyDescent="0.45">
      <c r="A72" s="30" t="s">
        <v>147</v>
      </c>
      <c r="B72" s="30">
        <v>20</v>
      </c>
      <c r="C72" s="30" t="s">
        <v>1329</v>
      </c>
      <c r="D72" s="30" t="s">
        <v>1328</v>
      </c>
      <c r="E72" s="30" t="s">
        <v>148</v>
      </c>
      <c r="F72" s="352">
        <v>7.25</v>
      </c>
      <c r="G72" s="32">
        <v>7.74</v>
      </c>
      <c r="H72" s="352"/>
      <c r="I72" s="31"/>
      <c r="J72" s="30"/>
      <c r="K72" s="30">
        <f t="shared" si="2"/>
        <v>0</v>
      </c>
      <c r="L72" s="30"/>
      <c r="M72" s="30">
        <f t="shared" si="3"/>
        <v>0</v>
      </c>
      <c r="N72" s="30"/>
      <c r="O72" s="30" t="s">
        <v>149</v>
      </c>
      <c r="P72" s="30" t="e">
        <f>LEN(#REF!)</f>
        <v>#REF!</v>
      </c>
      <c r="Q72" s="30" t="s">
        <v>464</v>
      </c>
      <c r="R72" s="30" t="s">
        <v>465</v>
      </c>
    </row>
    <row r="73" spans="1:18" s="359" customFormat="1" ht="22.5" customHeight="1" x14ac:dyDescent="0.45">
      <c r="A73" s="34" t="s">
        <v>150</v>
      </c>
      <c r="B73" s="34">
        <v>8972</v>
      </c>
      <c r="C73" s="34" t="s">
        <v>777</v>
      </c>
      <c r="D73" s="34" t="s">
        <v>1328</v>
      </c>
      <c r="E73" s="34" t="s">
        <v>681</v>
      </c>
      <c r="F73" s="357">
        <v>7.25</v>
      </c>
      <c r="G73" s="32">
        <v>7.74</v>
      </c>
      <c r="H73" s="357">
        <v>1</v>
      </c>
      <c r="I73" s="358">
        <v>1</v>
      </c>
      <c r="J73" s="34" t="s">
        <v>579</v>
      </c>
      <c r="K73" s="34">
        <f t="shared" si="2"/>
        <v>58</v>
      </c>
      <c r="L73" s="34"/>
      <c r="M73" s="34">
        <f t="shared" si="3"/>
        <v>0</v>
      </c>
      <c r="N73" s="34" t="s">
        <v>153</v>
      </c>
      <c r="O73" s="34" t="s">
        <v>152</v>
      </c>
      <c r="P73" s="30" t="e">
        <f>LEN(#REF!)</f>
        <v>#REF!</v>
      </c>
      <c r="Q73" s="34" t="s">
        <v>464</v>
      </c>
      <c r="R73" s="34" t="s">
        <v>465</v>
      </c>
    </row>
    <row r="74" spans="1:18" ht="20.100000000000001" customHeight="1" x14ac:dyDescent="0.45">
      <c r="A74" s="30" t="s">
        <v>154</v>
      </c>
      <c r="B74" s="30">
        <v>30473</v>
      </c>
      <c r="C74" s="30" t="s">
        <v>777</v>
      </c>
      <c r="D74" s="30" t="s">
        <v>1328</v>
      </c>
      <c r="E74" s="30" t="s">
        <v>155</v>
      </c>
      <c r="F74" s="352">
        <v>7.25</v>
      </c>
      <c r="G74" s="32">
        <v>7.74</v>
      </c>
      <c r="H74" s="352">
        <v>2.1</v>
      </c>
      <c r="I74" s="355">
        <v>2.4</v>
      </c>
      <c r="J74" s="30" t="s">
        <v>463</v>
      </c>
      <c r="K74" s="30">
        <f t="shared" si="2"/>
        <v>65</v>
      </c>
      <c r="L74" s="30"/>
      <c r="M74" s="30">
        <f t="shared" si="3"/>
        <v>0</v>
      </c>
      <c r="N74" s="30" t="s">
        <v>44</v>
      </c>
      <c r="O74" s="30" t="s">
        <v>43</v>
      </c>
      <c r="P74" s="30" t="e">
        <f>LEN(#REF!)</f>
        <v>#REF!</v>
      </c>
      <c r="Q74" s="30" t="s">
        <v>464</v>
      </c>
      <c r="R74" s="30" t="s">
        <v>465</v>
      </c>
    </row>
    <row r="75" spans="1:18" ht="20.100000000000001" customHeight="1" x14ac:dyDescent="0.45">
      <c r="A75" s="30" t="s">
        <v>569</v>
      </c>
      <c r="B75" s="30">
        <v>540</v>
      </c>
      <c r="C75" s="30" t="s">
        <v>1329</v>
      </c>
      <c r="D75" s="30" t="s">
        <v>1328</v>
      </c>
      <c r="E75" s="30" t="s">
        <v>570</v>
      </c>
      <c r="F75" s="352">
        <v>0</v>
      </c>
      <c r="G75" s="31"/>
      <c r="H75" s="352"/>
      <c r="I75" s="31"/>
      <c r="J75" s="30"/>
      <c r="K75" s="30">
        <f t="shared" si="2"/>
        <v>0</v>
      </c>
      <c r="L75" s="30"/>
      <c r="M75" s="30">
        <f t="shared" si="3"/>
        <v>0</v>
      </c>
      <c r="N75" s="30"/>
      <c r="O75" s="30" t="s">
        <v>146</v>
      </c>
      <c r="P75" s="30" t="e">
        <f>LEN(#REF!)</f>
        <v>#REF!</v>
      </c>
      <c r="Q75" s="30" t="s">
        <v>465</v>
      </c>
      <c r="R75" s="30" t="s">
        <v>465</v>
      </c>
    </row>
    <row r="76" spans="1:18" ht="20.100000000000001" customHeight="1" x14ac:dyDescent="0.45">
      <c r="A76" s="30" t="s">
        <v>571</v>
      </c>
      <c r="B76" s="30">
        <v>8</v>
      </c>
      <c r="C76" s="30" t="s">
        <v>1329</v>
      </c>
      <c r="D76" s="30" t="s">
        <v>1328</v>
      </c>
      <c r="E76" s="30" t="s">
        <v>572</v>
      </c>
      <c r="F76" s="352">
        <v>0</v>
      </c>
      <c r="G76" s="31"/>
      <c r="H76" s="352"/>
      <c r="I76" s="31"/>
      <c r="J76" s="30"/>
      <c r="K76" s="30">
        <f t="shared" si="2"/>
        <v>0</v>
      </c>
      <c r="L76" s="30"/>
      <c r="M76" s="30">
        <f t="shared" si="3"/>
        <v>0</v>
      </c>
      <c r="N76" s="30"/>
      <c r="O76" s="30" t="s">
        <v>149</v>
      </c>
      <c r="P76" s="30" t="e">
        <f>LEN(#REF!)</f>
        <v>#REF!</v>
      </c>
      <c r="Q76" s="30" t="s">
        <v>465</v>
      </c>
      <c r="R76" s="30" t="s">
        <v>465</v>
      </c>
    </row>
    <row r="77" spans="1:18" ht="20.100000000000001" customHeight="1" x14ac:dyDescent="0.45">
      <c r="A77" s="30" t="s">
        <v>156</v>
      </c>
      <c r="B77" s="30">
        <v>276</v>
      </c>
      <c r="C77" s="30" t="s">
        <v>1329</v>
      </c>
      <c r="D77" s="30" t="s">
        <v>1328</v>
      </c>
      <c r="E77" s="30" t="s">
        <v>157</v>
      </c>
      <c r="F77" s="352">
        <v>4.5</v>
      </c>
      <c r="G77" s="33">
        <v>4.8</v>
      </c>
      <c r="H77" s="352"/>
      <c r="I77" s="30"/>
      <c r="J77" s="30"/>
      <c r="K77" s="30">
        <f t="shared" si="2"/>
        <v>0</v>
      </c>
      <c r="L77" s="30"/>
      <c r="M77" s="30">
        <f t="shared" si="3"/>
        <v>0</v>
      </c>
      <c r="N77" s="30"/>
      <c r="O77" s="30" t="s">
        <v>146</v>
      </c>
      <c r="P77" s="30" t="e">
        <f>LEN(#REF!)</f>
        <v>#REF!</v>
      </c>
      <c r="Q77" s="30" t="s">
        <v>464</v>
      </c>
      <c r="R77" s="30" t="s">
        <v>465</v>
      </c>
    </row>
    <row r="78" spans="1:18" ht="20.100000000000001" customHeight="1" x14ac:dyDescent="0.45">
      <c r="A78" s="30" t="s">
        <v>158</v>
      </c>
      <c r="B78" s="30">
        <v>6</v>
      </c>
      <c r="C78" s="30" t="s">
        <v>1329</v>
      </c>
      <c r="D78" s="30" t="s">
        <v>1328</v>
      </c>
      <c r="E78" s="30" t="s">
        <v>159</v>
      </c>
      <c r="F78" s="352">
        <v>4.5</v>
      </c>
      <c r="G78" s="32">
        <v>4.8</v>
      </c>
      <c r="H78" s="352"/>
      <c r="I78" s="31"/>
      <c r="J78" s="30"/>
      <c r="K78" s="30">
        <f t="shared" si="2"/>
        <v>0</v>
      </c>
      <c r="L78" s="30"/>
      <c r="M78" s="30">
        <f t="shared" si="3"/>
        <v>0</v>
      </c>
      <c r="N78" s="30"/>
      <c r="O78" s="30" t="s">
        <v>149</v>
      </c>
      <c r="P78" s="30" t="e">
        <f>LEN(#REF!)</f>
        <v>#REF!</v>
      </c>
      <c r="Q78" s="30" t="s">
        <v>464</v>
      </c>
      <c r="R78" s="30" t="s">
        <v>465</v>
      </c>
    </row>
    <row r="79" spans="1:18" ht="20.100000000000001" customHeight="1" x14ac:dyDescent="0.45">
      <c r="A79" s="30" t="s">
        <v>160</v>
      </c>
      <c r="B79" s="30">
        <v>339</v>
      </c>
      <c r="C79" s="30" t="s">
        <v>1329</v>
      </c>
      <c r="D79" s="30" t="s">
        <v>1328</v>
      </c>
      <c r="E79" s="30" t="s">
        <v>161</v>
      </c>
      <c r="F79" s="352">
        <v>7.25</v>
      </c>
      <c r="G79" s="32">
        <v>7.74</v>
      </c>
      <c r="H79" s="352">
        <v>7.25</v>
      </c>
      <c r="I79" s="32">
        <v>7.74</v>
      </c>
      <c r="J79" s="30" t="s">
        <v>486</v>
      </c>
      <c r="K79" s="30">
        <f t="shared" si="2"/>
        <v>59</v>
      </c>
      <c r="L79" s="30"/>
      <c r="M79" s="30">
        <f t="shared" si="3"/>
        <v>0</v>
      </c>
      <c r="N79" s="30" t="s">
        <v>163</v>
      </c>
      <c r="O79" s="30" t="s">
        <v>162</v>
      </c>
      <c r="P79" s="30" t="e">
        <f>LEN(#REF!)</f>
        <v>#REF!</v>
      </c>
      <c r="Q79" s="30" t="s">
        <v>464</v>
      </c>
      <c r="R79" s="30" t="s">
        <v>465</v>
      </c>
    </row>
    <row r="80" spans="1:18" ht="20.100000000000001" customHeight="1" x14ac:dyDescent="0.45">
      <c r="A80" s="30" t="s">
        <v>164</v>
      </c>
      <c r="B80" s="30">
        <v>760</v>
      </c>
      <c r="C80" s="30" t="s">
        <v>1329</v>
      </c>
      <c r="D80" s="30" t="s">
        <v>1328</v>
      </c>
      <c r="E80" s="30" t="s">
        <v>165</v>
      </c>
      <c r="F80" s="352">
        <v>7.25</v>
      </c>
      <c r="G80" s="32">
        <v>7.74</v>
      </c>
      <c r="H80" s="352">
        <v>7.25</v>
      </c>
      <c r="I80" s="32">
        <v>7.74</v>
      </c>
      <c r="J80" s="30" t="s">
        <v>487</v>
      </c>
      <c r="K80" s="30">
        <f t="shared" si="2"/>
        <v>60</v>
      </c>
      <c r="L80" s="30"/>
      <c r="M80" s="30">
        <f t="shared" si="3"/>
        <v>0</v>
      </c>
      <c r="N80" s="30" t="s">
        <v>167</v>
      </c>
      <c r="O80" s="30" t="s">
        <v>166</v>
      </c>
      <c r="P80" s="30" t="e">
        <f>LEN(#REF!)</f>
        <v>#REF!</v>
      </c>
      <c r="Q80" s="30" t="s">
        <v>464</v>
      </c>
      <c r="R80" s="30" t="s">
        <v>465</v>
      </c>
    </row>
    <row r="81" spans="1:18" ht="20.100000000000001" customHeight="1" x14ac:dyDescent="0.45">
      <c r="A81" s="30" t="s">
        <v>168</v>
      </c>
      <c r="B81" s="30" t="e">
        <v>#N/A</v>
      </c>
      <c r="C81" s="30" t="e">
        <v>#N/A</v>
      </c>
      <c r="D81" s="30" t="e">
        <v>#N/A</v>
      </c>
      <c r="E81" s="30" t="s">
        <v>169</v>
      </c>
      <c r="F81" s="352">
        <v>20</v>
      </c>
      <c r="G81" s="30"/>
      <c r="H81" s="352"/>
      <c r="I81" s="30"/>
      <c r="J81" s="30"/>
      <c r="K81" s="30">
        <f t="shared" si="2"/>
        <v>0</v>
      </c>
      <c r="L81" s="30"/>
      <c r="M81" s="30">
        <f t="shared" si="3"/>
        <v>0</v>
      </c>
      <c r="N81" s="30"/>
      <c r="O81" s="30" t="s">
        <v>171</v>
      </c>
      <c r="P81" s="30" t="e">
        <f>LEN(#REF!)</f>
        <v>#REF!</v>
      </c>
      <c r="Q81" s="30" t="s">
        <v>465</v>
      </c>
      <c r="R81" s="30" t="s">
        <v>465</v>
      </c>
    </row>
    <row r="82" spans="1:18" ht="20.100000000000001" customHeight="1" x14ac:dyDescent="0.45">
      <c r="A82" s="30" t="s">
        <v>170</v>
      </c>
      <c r="B82" s="30">
        <v>2</v>
      </c>
      <c r="C82" s="30" t="e">
        <v>#N/A</v>
      </c>
      <c r="D82" s="30" t="e">
        <v>#N/A</v>
      </c>
      <c r="E82" s="30" t="s">
        <v>172</v>
      </c>
      <c r="F82" s="352">
        <v>20</v>
      </c>
      <c r="G82" s="30"/>
      <c r="H82" s="352"/>
      <c r="I82" s="30"/>
      <c r="J82" s="30"/>
      <c r="K82" s="30">
        <f t="shared" si="2"/>
        <v>0</v>
      </c>
      <c r="L82" s="30"/>
      <c r="M82" s="30">
        <f t="shared" si="3"/>
        <v>0</v>
      </c>
      <c r="N82" s="30"/>
      <c r="O82" s="30"/>
      <c r="P82" s="30" t="e">
        <f>LEN(#REF!)</f>
        <v>#REF!</v>
      </c>
      <c r="Q82" s="30" t="s">
        <v>465</v>
      </c>
      <c r="R82" s="30" t="s">
        <v>465</v>
      </c>
    </row>
    <row r="83" spans="1:18" ht="31.5" customHeight="1" x14ac:dyDescent="0.45">
      <c r="A83" s="30" t="s">
        <v>173</v>
      </c>
      <c r="B83" s="30">
        <v>124</v>
      </c>
      <c r="C83" s="30" t="s">
        <v>777</v>
      </c>
      <c r="D83" s="30" t="s">
        <v>1328</v>
      </c>
      <c r="E83" s="353" t="s">
        <v>682</v>
      </c>
      <c r="F83" s="352">
        <v>4.5</v>
      </c>
      <c r="G83" s="32">
        <v>4.8</v>
      </c>
      <c r="H83" s="352">
        <v>0</v>
      </c>
      <c r="I83" s="31"/>
      <c r="J83" s="30" t="s">
        <v>683</v>
      </c>
      <c r="K83" s="30">
        <f t="shared" si="2"/>
        <v>92</v>
      </c>
      <c r="L83" s="35"/>
      <c r="M83" s="30">
        <f t="shared" si="3"/>
        <v>0</v>
      </c>
      <c r="N83" s="30" t="s">
        <v>684</v>
      </c>
      <c r="O83" s="30" t="s">
        <v>685</v>
      </c>
      <c r="P83" s="30" t="e">
        <f>LEN(#REF!)</f>
        <v>#REF!</v>
      </c>
      <c r="Q83" s="30" t="s">
        <v>464</v>
      </c>
      <c r="R83" s="30" t="s">
        <v>465</v>
      </c>
    </row>
    <row r="84" spans="1:18" ht="20.100000000000001" customHeight="1" x14ac:dyDescent="0.45">
      <c r="A84" s="30" t="s">
        <v>175</v>
      </c>
      <c r="B84" s="30">
        <v>925</v>
      </c>
      <c r="C84" s="30" t="s">
        <v>1329</v>
      </c>
      <c r="D84" s="30" t="s">
        <v>1328</v>
      </c>
      <c r="E84" s="30" t="s">
        <v>176</v>
      </c>
      <c r="F84" s="352">
        <v>7.25</v>
      </c>
      <c r="G84" s="32">
        <v>7.74</v>
      </c>
      <c r="H84" s="352">
        <v>3</v>
      </c>
      <c r="I84" s="355">
        <v>3</v>
      </c>
      <c r="J84" s="30" t="s">
        <v>580</v>
      </c>
      <c r="K84" s="30">
        <f t="shared" si="2"/>
        <v>57</v>
      </c>
      <c r="L84" s="30"/>
      <c r="M84" s="30">
        <f t="shared" si="3"/>
        <v>0</v>
      </c>
      <c r="N84" s="30" t="s">
        <v>178</v>
      </c>
      <c r="O84" s="30" t="s">
        <v>177</v>
      </c>
      <c r="P84" s="30" t="e">
        <f>LEN(#REF!)</f>
        <v>#REF!</v>
      </c>
      <c r="Q84" s="30" t="s">
        <v>464</v>
      </c>
      <c r="R84" s="30" t="s">
        <v>465</v>
      </c>
    </row>
    <row r="85" spans="1:18" ht="20.100000000000001" customHeight="1" x14ac:dyDescent="0.45">
      <c r="A85" s="30" t="s">
        <v>179</v>
      </c>
      <c r="B85" s="30">
        <v>18</v>
      </c>
      <c r="C85" s="30" t="s">
        <v>1329</v>
      </c>
      <c r="D85" s="30" t="s">
        <v>1328</v>
      </c>
      <c r="E85" s="34" t="s">
        <v>180</v>
      </c>
      <c r="F85" s="352">
        <v>7.25</v>
      </c>
      <c r="G85" s="32">
        <v>7.74</v>
      </c>
      <c r="H85" s="352">
        <v>2</v>
      </c>
      <c r="I85" s="355">
        <v>2</v>
      </c>
      <c r="J85" s="30" t="s">
        <v>581</v>
      </c>
      <c r="K85" s="30">
        <f t="shared" si="2"/>
        <v>57</v>
      </c>
      <c r="L85" s="30"/>
      <c r="M85" s="30">
        <f t="shared" si="3"/>
        <v>0</v>
      </c>
      <c r="N85" s="30" t="s">
        <v>182</v>
      </c>
      <c r="O85" s="30" t="s">
        <v>181</v>
      </c>
      <c r="P85" s="30" t="e">
        <f>LEN(#REF!)</f>
        <v>#REF!</v>
      </c>
      <c r="Q85" s="30" t="s">
        <v>464</v>
      </c>
      <c r="R85" s="30" t="s">
        <v>465</v>
      </c>
    </row>
    <row r="86" spans="1:18" ht="20.100000000000001" customHeight="1" x14ac:dyDescent="0.45">
      <c r="A86" s="30" t="s">
        <v>183</v>
      </c>
      <c r="B86" s="30">
        <v>260</v>
      </c>
      <c r="C86" s="30" t="s">
        <v>777</v>
      </c>
      <c r="D86" s="30" t="s">
        <v>1328</v>
      </c>
      <c r="E86" s="30" t="s">
        <v>686</v>
      </c>
      <c r="F86" s="352">
        <v>4.5</v>
      </c>
      <c r="G86" s="32">
        <v>4.8</v>
      </c>
      <c r="H86" s="352">
        <v>0</v>
      </c>
      <c r="I86" s="31"/>
      <c r="J86" s="30" t="s">
        <v>687</v>
      </c>
      <c r="K86" s="30">
        <f t="shared" si="2"/>
        <v>95</v>
      </c>
      <c r="L86" s="30"/>
      <c r="M86" s="30">
        <f t="shared" si="3"/>
        <v>0</v>
      </c>
      <c r="N86" s="30" t="s">
        <v>688</v>
      </c>
      <c r="O86" s="30" t="s">
        <v>689</v>
      </c>
      <c r="P86" s="30" t="e">
        <f>LEN(#REF!)</f>
        <v>#REF!</v>
      </c>
      <c r="Q86" s="30" t="s">
        <v>464</v>
      </c>
      <c r="R86" s="30" t="s">
        <v>465</v>
      </c>
    </row>
    <row r="87" spans="1:18" ht="20.100000000000001" customHeight="1" x14ac:dyDescent="0.45">
      <c r="A87" s="30" t="s">
        <v>185</v>
      </c>
      <c r="B87" s="30">
        <v>16985</v>
      </c>
      <c r="C87" s="30" t="e">
        <v>#N/A</v>
      </c>
      <c r="D87" s="30" t="e">
        <v>#N/A</v>
      </c>
      <c r="E87" s="30" t="s">
        <v>186</v>
      </c>
      <c r="F87" s="352">
        <v>4.3</v>
      </c>
      <c r="G87" s="32">
        <v>4.79</v>
      </c>
      <c r="H87" s="352"/>
      <c r="I87" s="31"/>
      <c r="J87" s="30"/>
      <c r="K87" s="30">
        <f t="shared" si="2"/>
        <v>0</v>
      </c>
      <c r="L87" s="30"/>
      <c r="M87" s="30">
        <f t="shared" si="3"/>
        <v>0</v>
      </c>
      <c r="N87" s="30"/>
      <c r="O87" s="30"/>
      <c r="P87" s="30" t="e">
        <f>LEN(#REF!)</f>
        <v>#REF!</v>
      </c>
      <c r="Q87" s="30" t="s">
        <v>464</v>
      </c>
      <c r="R87" s="30" t="s">
        <v>465</v>
      </c>
    </row>
    <row r="88" spans="1:18" ht="20.100000000000001" customHeight="1" x14ac:dyDescent="0.45">
      <c r="A88" s="30" t="s">
        <v>188</v>
      </c>
      <c r="B88" s="30">
        <v>663</v>
      </c>
      <c r="C88" s="30" t="e">
        <v>#N/A</v>
      </c>
      <c r="D88" s="30" t="e">
        <v>#N/A</v>
      </c>
      <c r="E88" s="30" t="s">
        <v>189</v>
      </c>
      <c r="F88" s="352">
        <v>4.3</v>
      </c>
      <c r="G88" s="32">
        <v>4.79</v>
      </c>
      <c r="H88" s="352"/>
      <c r="I88" s="31"/>
      <c r="J88" s="30"/>
      <c r="K88" s="30">
        <f t="shared" si="2"/>
        <v>0</v>
      </c>
      <c r="L88" s="30"/>
      <c r="M88" s="30">
        <f t="shared" si="3"/>
        <v>0</v>
      </c>
      <c r="N88" s="30"/>
      <c r="O88" s="30" t="s">
        <v>187</v>
      </c>
      <c r="P88" s="30" t="e">
        <f>LEN(#REF!)</f>
        <v>#REF!</v>
      </c>
      <c r="Q88" s="30" t="s">
        <v>464</v>
      </c>
      <c r="R88" s="30" t="s">
        <v>465</v>
      </c>
    </row>
    <row r="89" spans="1:18" ht="20.100000000000001" customHeight="1" x14ac:dyDescent="0.45">
      <c r="A89" s="30" t="s">
        <v>190</v>
      </c>
      <c r="B89" s="30">
        <v>20</v>
      </c>
      <c r="C89" s="30" t="s">
        <v>1329</v>
      </c>
      <c r="D89" s="30" t="s">
        <v>1328</v>
      </c>
      <c r="E89" s="30" t="s">
        <v>191</v>
      </c>
      <c r="F89" s="352">
        <v>7.25</v>
      </c>
      <c r="G89" s="32">
        <v>7.74</v>
      </c>
      <c r="H89" s="352">
        <v>5.15</v>
      </c>
      <c r="I89" s="31"/>
      <c r="J89" s="30" t="s">
        <v>488</v>
      </c>
      <c r="K89" s="30">
        <f t="shared" si="2"/>
        <v>70</v>
      </c>
      <c r="L89" s="30"/>
      <c r="M89" s="30">
        <f t="shared" si="3"/>
        <v>0</v>
      </c>
      <c r="N89" s="30" t="s">
        <v>193</v>
      </c>
      <c r="O89" s="30" t="s">
        <v>192</v>
      </c>
      <c r="P89" s="30" t="e">
        <f>LEN(#REF!)</f>
        <v>#REF!</v>
      </c>
      <c r="Q89" s="30" t="s">
        <v>464</v>
      </c>
      <c r="R89" s="30" t="s">
        <v>465</v>
      </c>
    </row>
    <row r="90" spans="1:18" ht="20.100000000000001" customHeight="1" x14ac:dyDescent="0.45">
      <c r="A90" s="30" t="s">
        <v>597</v>
      </c>
      <c r="B90" s="30" t="e">
        <v>#N/A</v>
      </c>
      <c r="C90" s="30" t="s">
        <v>777</v>
      </c>
      <c r="D90" s="30" t="s">
        <v>778</v>
      </c>
      <c r="E90" s="30" t="s">
        <v>598</v>
      </c>
      <c r="F90" s="352">
        <v>20</v>
      </c>
      <c r="G90" s="30"/>
      <c r="H90" s="352"/>
      <c r="I90" s="30"/>
      <c r="J90" s="30"/>
      <c r="K90" s="30">
        <f t="shared" si="2"/>
        <v>0</v>
      </c>
      <c r="L90" s="30"/>
      <c r="M90" s="30">
        <f t="shared" si="3"/>
        <v>0</v>
      </c>
      <c r="N90" s="30"/>
      <c r="O90" s="30"/>
      <c r="P90" s="30" t="e">
        <f>LEN(#REF!)</f>
        <v>#REF!</v>
      </c>
      <c r="Q90" s="30" t="s">
        <v>465</v>
      </c>
      <c r="R90" s="30" t="s">
        <v>465</v>
      </c>
    </row>
    <row r="91" spans="1:18" ht="20.100000000000001" customHeight="1" x14ac:dyDescent="0.45">
      <c r="A91" s="30" t="s">
        <v>194</v>
      </c>
      <c r="B91" s="30" t="e">
        <v>#N/A</v>
      </c>
      <c r="C91" s="30" t="s">
        <v>777</v>
      </c>
      <c r="D91" s="30" t="s">
        <v>1328</v>
      </c>
      <c r="E91" s="30" t="s">
        <v>195</v>
      </c>
      <c r="F91" s="352">
        <v>20</v>
      </c>
      <c r="G91" s="30"/>
      <c r="H91" s="352">
        <v>1.35</v>
      </c>
      <c r="I91" s="30">
        <v>1.6500000000000001</v>
      </c>
      <c r="J91" s="30" t="s">
        <v>485</v>
      </c>
      <c r="K91" s="30">
        <f t="shared" si="2"/>
        <v>72</v>
      </c>
      <c r="L91" s="30"/>
      <c r="M91" s="30">
        <f t="shared" si="3"/>
        <v>0</v>
      </c>
      <c r="N91" s="30" t="s">
        <v>143</v>
      </c>
      <c r="O91" s="30" t="s">
        <v>142</v>
      </c>
      <c r="P91" s="30" t="e">
        <f>LEN(#REF!)</f>
        <v>#REF!</v>
      </c>
      <c r="Q91" s="30" t="s">
        <v>464</v>
      </c>
      <c r="R91" s="30" t="s">
        <v>465</v>
      </c>
    </row>
    <row r="92" spans="1:18" ht="20.100000000000001" customHeight="1" x14ac:dyDescent="0.45">
      <c r="A92" s="30" t="s">
        <v>196</v>
      </c>
      <c r="B92" s="30" t="e">
        <v>#N/A</v>
      </c>
      <c r="C92" s="30" t="s">
        <v>1329</v>
      </c>
      <c r="D92" s="30" t="s">
        <v>1328</v>
      </c>
      <c r="E92" s="30" t="s">
        <v>197</v>
      </c>
      <c r="F92" s="352">
        <v>20</v>
      </c>
      <c r="G92" s="30"/>
      <c r="H92" s="352"/>
      <c r="I92" s="30"/>
      <c r="J92" s="30"/>
      <c r="K92" s="30">
        <f t="shared" si="2"/>
        <v>0</v>
      </c>
      <c r="L92" s="30"/>
      <c r="M92" s="30">
        <f t="shared" si="3"/>
        <v>0</v>
      </c>
      <c r="N92" s="30"/>
      <c r="O92" s="30" t="s">
        <v>146</v>
      </c>
      <c r="P92" s="30" t="e">
        <f>LEN(#REF!)</f>
        <v>#REF!</v>
      </c>
      <c r="Q92" s="30" t="s">
        <v>465</v>
      </c>
      <c r="R92" s="30" t="s">
        <v>465</v>
      </c>
    </row>
    <row r="93" spans="1:18" ht="20.100000000000001" customHeight="1" x14ac:dyDescent="0.45">
      <c r="A93" s="30" t="s">
        <v>198</v>
      </c>
      <c r="B93" s="30" t="e">
        <v>#N/A</v>
      </c>
      <c r="C93" s="30" t="s">
        <v>1329</v>
      </c>
      <c r="D93" s="30" t="s">
        <v>1328</v>
      </c>
      <c r="E93" s="30" t="s">
        <v>199</v>
      </c>
      <c r="F93" s="352">
        <v>20</v>
      </c>
      <c r="G93" s="30"/>
      <c r="H93" s="352">
        <v>15.96</v>
      </c>
      <c r="I93" s="30"/>
      <c r="J93" s="30" t="s">
        <v>582</v>
      </c>
      <c r="K93" s="30">
        <f t="shared" si="2"/>
        <v>52</v>
      </c>
      <c r="L93" s="30"/>
      <c r="M93" s="30">
        <f t="shared" si="3"/>
        <v>0</v>
      </c>
      <c r="N93" s="30" t="s">
        <v>201</v>
      </c>
      <c r="O93" s="30" t="s">
        <v>200</v>
      </c>
      <c r="P93" s="30" t="e">
        <f>LEN(#REF!)</f>
        <v>#REF!</v>
      </c>
      <c r="Q93" s="30" t="s">
        <v>465</v>
      </c>
      <c r="R93" s="30" t="s">
        <v>465</v>
      </c>
    </row>
    <row r="94" spans="1:18" ht="20.100000000000001" customHeight="1" x14ac:dyDescent="0.45">
      <c r="A94" s="30" t="s">
        <v>202</v>
      </c>
      <c r="B94" s="30" t="e">
        <v>#N/A</v>
      </c>
      <c r="C94" s="30" t="s">
        <v>1329</v>
      </c>
      <c r="D94" s="30" t="s">
        <v>1328</v>
      </c>
      <c r="E94" s="30" t="s">
        <v>690</v>
      </c>
      <c r="F94" s="352">
        <v>20</v>
      </c>
      <c r="G94" s="30"/>
      <c r="H94" s="352">
        <v>5</v>
      </c>
      <c r="I94" s="30"/>
      <c r="J94" s="30" t="s">
        <v>583</v>
      </c>
      <c r="K94" s="30">
        <f t="shared" si="2"/>
        <v>54</v>
      </c>
      <c r="L94" s="30"/>
      <c r="M94" s="30">
        <f t="shared" si="3"/>
        <v>0</v>
      </c>
      <c r="N94" s="30" t="s">
        <v>205</v>
      </c>
      <c r="O94" s="30" t="s">
        <v>204</v>
      </c>
      <c r="P94" s="30" t="e">
        <f>LEN(#REF!)</f>
        <v>#REF!</v>
      </c>
      <c r="Q94" s="30" t="s">
        <v>465</v>
      </c>
      <c r="R94" s="30" t="s">
        <v>465</v>
      </c>
    </row>
    <row r="95" spans="1:18" ht="20.100000000000001" customHeight="1" x14ac:dyDescent="0.45">
      <c r="A95" s="30" t="s">
        <v>206</v>
      </c>
      <c r="B95" s="30" t="e">
        <v>#N/A</v>
      </c>
      <c r="C95" s="30" t="e">
        <v>#N/A</v>
      </c>
      <c r="D95" s="30" t="e">
        <v>#N/A</v>
      </c>
      <c r="E95" s="30" t="s">
        <v>691</v>
      </c>
      <c r="F95" s="352">
        <v>0</v>
      </c>
      <c r="G95" s="30"/>
      <c r="H95" s="352"/>
      <c r="I95" s="30"/>
      <c r="J95" s="30"/>
      <c r="K95" s="30">
        <f t="shared" si="2"/>
        <v>0</v>
      </c>
      <c r="L95" s="30"/>
      <c r="M95" s="30">
        <f t="shared" si="3"/>
        <v>0</v>
      </c>
      <c r="N95" s="30"/>
      <c r="O95" s="30"/>
      <c r="P95" s="30" t="e">
        <f>LEN(#REF!)</f>
        <v>#REF!</v>
      </c>
      <c r="Q95" s="30" t="s">
        <v>465</v>
      </c>
      <c r="R95" s="30" t="s">
        <v>465</v>
      </c>
    </row>
    <row r="96" spans="1:18" ht="20.100000000000001" customHeight="1" x14ac:dyDescent="0.45">
      <c r="A96" s="30" t="s">
        <v>207</v>
      </c>
      <c r="B96" s="30">
        <v>12</v>
      </c>
      <c r="C96" s="30" t="s">
        <v>1329</v>
      </c>
      <c r="D96" s="30" t="s">
        <v>1328</v>
      </c>
      <c r="E96" s="30" t="s">
        <v>208</v>
      </c>
      <c r="F96" s="352">
        <v>7.25</v>
      </c>
      <c r="G96" s="32">
        <v>7.74</v>
      </c>
      <c r="H96" s="352">
        <v>5.83</v>
      </c>
      <c r="I96" s="31"/>
      <c r="J96" s="30" t="s">
        <v>489</v>
      </c>
      <c r="K96" s="30">
        <f t="shared" si="2"/>
        <v>60</v>
      </c>
      <c r="L96" s="30"/>
      <c r="M96" s="30">
        <f t="shared" si="3"/>
        <v>0</v>
      </c>
      <c r="N96" s="30" t="s">
        <v>210</v>
      </c>
      <c r="O96" s="30" t="s">
        <v>209</v>
      </c>
      <c r="P96" s="30" t="e">
        <f>LEN(#REF!)</f>
        <v>#REF!</v>
      </c>
      <c r="Q96" s="30" t="s">
        <v>464</v>
      </c>
      <c r="R96" s="30" t="s">
        <v>465</v>
      </c>
    </row>
    <row r="97" spans="1:18" s="362" customFormat="1" ht="20.100000000000001" customHeight="1" x14ac:dyDescent="0.45">
      <c r="A97" s="29" t="s">
        <v>211</v>
      </c>
      <c r="B97" s="29">
        <v>9</v>
      </c>
      <c r="C97" s="29" t="e">
        <v>#N/A</v>
      </c>
      <c r="D97" s="29" t="e">
        <v>#N/A</v>
      </c>
      <c r="E97" s="29" t="s">
        <v>692</v>
      </c>
      <c r="F97" s="360">
        <v>0</v>
      </c>
      <c r="G97" s="361"/>
      <c r="H97" s="360"/>
      <c r="I97" s="361"/>
      <c r="J97" s="29"/>
      <c r="K97" s="30">
        <f t="shared" si="2"/>
        <v>0</v>
      </c>
      <c r="L97" s="29"/>
      <c r="M97" s="30">
        <f t="shared" si="3"/>
        <v>0</v>
      </c>
      <c r="N97" s="29"/>
      <c r="O97" s="29"/>
      <c r="P97" s="30" t="e">
        <f>LEN(#REF!)</f>
        <v>#REF!</v>
      </c>
      <c r="Q97" s="29" t="s">
        <v>465</v>
      </c>
      <c r="R97" s="29" t="s">
        <v>465</v>
      </c>
    </row>
    <row r="98" spans="1:18" ht="20.100000000000001" customHeight="1" x14ac:dyDescent="0.45">
      <c r="A98" s="30" t="s">
        <v>212</v>
      </c>
      <c r="B98" s="30">
        <v>3408</v>
      </c>
      <c r="C98" s="30" t="s">
        <v>1329</v>
      </c>
      <c r="D98" s="30" t="s">
        <v>1328</v>
      </c>
      <c r="E98" s="30" t="s">
        <v>213</v>
      </c>
      <c r="F98" s="352">
        <v>4.5</v>
      </c>
      <c r="G98" s="32">
        <v>4.8</v>
      </c>
      <c r="H98" s="352">
        <v>4.5</v>
      </c>
      <c r="I98" s="32">
        <v>4.8</v>
      </c>
      <c r="J98" s="30" t="s">
        <v>490</v>
      </c>
      <c r="K98" s="30">
        <f t="shared" si="2"/>
        <v>36</v>
      </c>
      <c r="L98" s="30"/>
      <c r="M98" s="30">
        <f t="shared" si="3"/>
        <v>0</v>
      </c>
      <c r="N98" s="30" t="s">
        <v>215</v>
      </c>
      <c r="O98" s="30" t="s">
        <v>214</v>
      </c>
      <c r="P98" s="30" t="e">
        <f>LEN(#REF!)</f>
        <v>#REF!</v>
      </c>
      <c r="Q98" s="30" t="s">
        <v>464</v>
      </c>
      <c r="R98" s="30" t="s">
        <v>465</v>
      </c>
    </row>
    <row r="99" spans="1:18" ht="20.100000000000001" customHeight="1" x14ac:dyDescent="0.45">
      <c r="A99" s="30" t="s">
        <v>216</v>
      </c>
      <c r="B99" s="30">
        <v>15</v>
      </c>
      <c r="C99" s="30" t="s">
        <v>1329</v>
      </c>
      <c r="D99" s="30" t="s">
        <v>1328</v>
      </c>
      <c r="E99" s="30" t="s">
        <v>217</v>
      </c>
      <c r="F99" s="352">
        <v>4.5</v>
      </c>
      <c r="G99" s="32">
        <v>4.8</v>
      </c>
      <c r="H99" s="352">
        <v>0</v>
      </c>
      <c r="I99" s="31"/>
      <c r="J99" s="30" t="s">
        <v>693</v>
      </c>
      <c r="K99" s="30">
        <f t="shared" si="2"/>
        <v>75</v>
      </c>
      <c r="L99" s="30"/>
      <c r="M99" s="30">
        <f t="shared" si="3"/>
        <v>0</v>
      </c>
      <c r="N99" s="30" t="s">
        <v>218</v>
      </c>
      <c r="O99" s="30" t="s">
        <v>694</v>
      </c>
      <c r="P99" s="30" t="e">
        <f>LEN(#REF!)</f>
        <v>#REF!</v>
      </c>
      <c r="Q99" s="30" t="s">
        <v>464</v>
      </c>
      <c r="R99" s="30" t="s">
        <v>465</v>
      </c>
    </row>
    <row r="100" spans="1:18" ht="59.25" customHeight="1" x14ac:dyDescent="0.45">
      <c r="A100" s="30" t="s">
        <v>219</v>
      </c>
      <c r="B100" s="30">
        <v>342</v>
      </c>
      <c r="C100" s="30" t="s">
        <v>1329</v>
      </c>
      <c r="D100" s="30" t="s">
        <v>1328</v>
      </c>
      <c r="E100" s="30" t="s">
        <v>220</v>
      </c>
      <c r="F100" s="352">
        <v>4.5</v>
      </c>
      <c r="G100" s="32">
        <v>4.8</v>
      </c>
      <c r="H100" s="352">
        <v>0</v>
      </c>
      <c r="I100" s="31"/>
      <c r="J100" s="30" t="s">
        <v>695</v>
      </c>
      <c r="K100" s="30">
        <f t="shared" si="2"/>
        <v>92</v>
      </c>
      <c r="L100" s="30"/>
      <c r="M100" s="30">
        <f t="shared" si="3"/>
        <v>0</v>
      </c>
      <c r="N100" s="30" t="s">
        <v>696</v>
      </c>
      <c r="O100" s="30" t="s">
        <v>697</v>
      </c>
      <c r="P100" s="30" t="e">
        <f>LEN(#REF!)</f>
        <v>#REF!</v>
      </c>
      <c r="Q100" s="30" t="s">
        <v>464</v>
      </c>
      <c r="R100" s="30" t="s">
        <v>465</v>
      </c>
    </row>
    <row r="101" spans="1:18" s="365" customFormat="1" ht="114.75" customHeight="1" x14ac:dyDescent="0.45">
      <c r="A101" s="363" t="s">
        <v>599</v>
      </c>
      <c r="B101" s="29">
        <v>1</v>
      </c>
      <c r="C101" s="29" t="s">
        <v>777</v>
      </c>
      <c r="D101" s="29" t="s">
        <v>778</v>
      </c>
      <c r="E101" s="363" t="s">
        <v>698</v>
      </c>
      <c r="F101" s="364">
        <v>5.0999999999999996</v>
      </c>
      <c r="G101" s="363"/>
      <c r="H101" s="364"/>
      <c r="I101" s="363"/>
      <c r="J101" s="29"/>
      <c r="K101" s="30">
        <f t="shared" si="2"/>
        <v>0</v>
      </c>
      <c r="L101" s="29"/>
      <c r="M101" s="30">
        <f t="shared" si="3"/>
        <v>0</v>
      </c>
      <c r="N101" s="363"/>
      <c r="O101" s="363"/>
      <c r="P101" s="353" t="e">
        <f>LEN(#REF!)</f>
        <v>#REF!</v>
      </c>
      <c r="Q101" s="363" t="s">
        <v>465</v>
      </c>
      <c r="R101" s="363" t="s">
        <v>465</v>
      </c>
    </row>
    <row r="102" spans="1:18" ht="20.100000000000001" customHeight="1" x14ac:dyDescent="0.45">
      <c r="A102" s="30" t="s">
        <v>221</v>
      </c>
      <c r="B102" s="30">
        <v>6688</v>
      </c>
      <c r="C102" s="30" t="s">
        <v>777</v>
      </c>
      <c r="D102" s="30" t="s">
        <v>1328</v>
      </c>
      <c r="E102" s="30" t="s">
        <v>222</v>
      </c>
      <c r="F102" s="352">
        <v>10.5</v>
      </c>
      <c r="G102" s="33">
        <v>10.99</v>
      </c>
      <c r="H102" s="352"/>
      <c r="I102" s="30"/>
      <c r="J102" s="30"/>
      <c r="K102" s="30">
        <f t="shared" si="2"/>
        <v>0</v>
      </c>
      <c r="L102" s="30"/>
      <c r="M102" s="30">
        <f t="shared" si="3"/>
        <v>0</v>
      </c>
      <c r="N102" s="30"/>
      <c r="O102" s="30"/>
      <c r="P102" s="30" t="e">
        <f>LEN(#REF!)</f>
        <v>#REF!</v>
      </c>
      <c r="Q102" s="30" t="s">
        <v>464</v>
      </c>
      <c r="R102" s="30" t="s">
        <v>465</v>
      </c>
    </row>
    <row r="103" spans="1:18" ht="20.100000000000001" customHeight="1" x14ac:dyDescent="0.45">
      <c r="A103" s="30" t="s">
        <v>223</v>
      </c>
      <c r="B103" s="30">
        <v>727</v>
      </c>
      <c r="C103" s="30" t="e">
        <v>#N/A</v>
      </c>
      <c r="D103" s="30" t="e">
        <v>#N/A</v>
      </c>
      <c r="E103" s="30" t="s">
        <v>224</v>
      </c>
      <c r="F103" s="352">
        <v>10.5</v>
      </c>
      <c r="G103" s="33">
        <v>10.99</v>
      </c>
      <c r="H103" s="352"/>
      <c r="I103" s="30"/>
      <c r="J103" s="30"/>
      <c r="K103" s="30">
        <f t="shared" si="2"/>
        <v>0</v>
      </c>
      <c r="L103" s="30"/>
      <c r="M103" s="30">
        <f t="shared" si="3"/>
        <v>0</v>
      </c>
      <c r="N103" s="30"/>
      <c r="O103" s="30" t="s">
        <v>225</v>
      </c>
      <c r="P103" s="30" t="e">
        <f>LEN(#REF!)</f>
        <v>#REF!</v>
      </c>
      <c r="Q103" s="30" t="s">
        <v>464</v>
      </c>
      <c r="R103" s="30" t="s">
        <v>465</v>
      </c>
    </row>
    <row r="104" spans="1:18" ht="20.100000000000001" customHeight="1" x14ac:dyDescent="0.45">
      <c r="A104" s="30" t="s">
        <v>600</v>
      </c>
      <c r="B104" s="30">
        <v>145</v>
      </c>
      <c r="C104" s="30" t="s">
        <v>777</v>
      </c>
      <c r="D104" s="30" t="s">
        <v>778</v>
      </c>
      <c r="E104" s="30" t="s">
        <v>601</v>
      </c>
      <c r="F104" s="352">
        <v>10.5</v>
      </c>
      <c r="G104" s="33">
        <v>10.99</v>
      </c>
      <c r="H104" s="352"/>
      <c r="I104" s="30"/>
      <c r="J104" s="30"/>
      <c r="K104" s="30">
        <f t="shared" si="2"/>
        <v>0</v>
      </c>
      <c r="L104" s="30"/>
      <c r="M104" s="30">
        <f t="shared" si="3"/>
        <v>0</v>
      </c>
      <c r="N104" s="30"/>
      <c r="O104" s="30"/>
      <c r="P104" s="30" t="e">
        <f>LEN(#REF!)</f>
        <v>#REF!</v>
      </c>
      <c r="Q104" s="30" t="s">
        <v>464</v>
      </c>
      <c r="R104" s="30" t="s">
        <v>464</v>
      </c>
    </row>
    <row r="105" spans="1:18" ht="20.100000000000001" customHeight="1" x14ac:dyDescent="0.45">
      <c r="A105" s="30" t="s">
        <v>226</v>
      </c>
      <c r="B105" s="30">
        <v>24</v>
      </c>
      <c r="C105" s="30" t="s">
        <v>1329</v>
      </c>
      <c r="D105" s="30" t="s">
        <v>1328</v>
      </c>
      <c r="E105" s="30" t="s">
        <v>699</v>
      </c>
      <c r="F105" s="352">
        <v>10.5</v>
      </c>
      <c r="G105" s="33">
        <v>10.99</v>
      </c>
      <c r="H105" s="352"/>
      <c r="I105" s="30"/>
      <c r="J105" s="30"/>
      <c r="K105" s="30">
        <f t="shared" si="2"/>
        <v>0</v>
      </c>
      <c r="L105" s="30"/>
      <c r="M105" s="30">
        <f t="shared" si="3"/>
        <v>0</v>
      </c>
      <c r="N105" s="30"/>
      <c r="O105" s="30" t="s">
        <v>146</v>
      </c>
      <c r="P105" s="30" t="e">
        <f>LEN(#REF!)</f>
        <v>#REF!</v>
      </c>
      <c r="Q105" s="30" t="s">
        <v>464</v>
      </c>
      <c r="R105" s="30" t="s">
        <v>465</v>
      </c>
    </row>
    <row r="106" spans="1:18" ht="20.100000000000001" customHeight="1" x14ac:dyDescent="0.45">
      <c r="A106" s="30" t="s">
        <v>228</v>
      </c>
      <c r="B106" s="30">
        <v>5</v>
      </c>
      <c r="C106" s="30" t="s">
        <v>1329</v>
      </c>
      <c r="D106" s="30" t="s">
        <v>1328</v>
      </c>
      <c r="E106" s="30" t="s">
        <v>229</v>
      </c>
      <c r="F106" s="352">
        <v>10.5</v>
      </c>
      <c r="G106" s="33">
        <v>10.99</v>
      </c>
      <c r="H106" s="352">
        <v>9.06</v>
      </c>
      <c r="I106" s="33">
        <v>10.99</v>
      </c>
      <c r="J106" s="30" t="s">
        <v>491</v>
      </c>
      <c r="K106" s="30">
        <f t="shared" si="2"/>
        <v>77</v>
      </c>
      <c r="L106" s="30"/>
      <c r="M106" s="30">
        <f t="shared" si="3"/>
        <v>0</v>
      </c>
      <c r="N106" s="30" t="s">
        <v>231</v>
      </c>
      <c r="O106" s="30" t="s">
        <v>230</v>
      </c>
      <c r="P106" s="30" t="e">
        <f>LEN(#REF!)</f>
        <v>#REF!</v>
      </c>
      <c r="Q106" s="30" t="s">
        <v>464</v>
      </c>
      <c r="R106" s="30" t="s">
        <v>465</v>
      </c>
    </row>
    <row r="107" spans="1:18" ht="20.100000000000001" customHeight="1" x14ac:dyDescent="0.45">
      <c r="A107" s="30" t="s">
        <v>492</v>
      </c>
      <c r="B107" s="30">
        <v>1087</v>
      </c>
      <c r="C107" s="30" t="s">
        <v>1329</v>
      </c>
      <c r="D107" s="30" t="s">
        <v>1328</v>
      </c>
      <c r="E107" s="30" t="s">
        <v>493</v>
      </c>
      <c r="F107" s="352">
        <v>0</v>
      </c>
      <c r="G107" s="31"/>
      <c r="H107" s="352"/>
      <c r="I107" s="31"/>
      <c r="J107" s="30"/>
      <c r="K107" s="30">
        <f t="shared" si="2"/>
        <v>0</v>
      </c>
      <c r="L107" s="30"/>
      <c r="M107" s="30">
        <f t="shared" si="3"/>
        <v>0</v>
      </c>
      <c r="N107" s="30"/>
      <c r="O107" s="30" t="s">
        <v>494</v>
      </c>
      <c r="P107" s="30" t="e">
        <f>LEN(#REF!)</f>
        <v>#REF!</v>
      </c>
      <c r="Q107" s="30" t="s">
        <v>465</v>
      </c>
      <c r="R107" s="30" t="s">
        <v>465</v>
      </c>
    </row>
    <row r="108" spans="1:18" ht="20.100000000000001" customHeight="1" x14ac:dyDescent="0.45">
      <c r="A108" s="30" t="s">
        <v>232</v>
      </c>
      <c r="B108" s="30">
        <v>11166</v>
      </c>
      <c r="C108" s="30" t="s">
        <v>777</v>
      </c>
      <c r="D108" s="30" t="s">
        <v>1328</v>
      </c>
      <c r="E108" s="30" t="s">
        <v>602</v>
      </c>
      <c r="F108" s="352">
        <v>0</v>
      </c>
      <c r="G108" s="31"/>
      <c r="H108" s="352"/>
      <c r="I108" s="31"/>
      <c r="J108" s="30"/>
      <c r="K108" s="30">
        <f t="shared" si="2"/>
        <v>0</v>
      </c>
      <c r="L108" s="30"/>
      <c r="M108" s="30">
        <f t="shared" si="3"/>
        <v>0</v>
      </c>
      <c r="N108" s="30"/>
      <c r="O108" s="30"/>
      <c r="P108" s="30" t="e">
        <f>LEN(#REF!)</f>
        <v>#REF!</v>
      </c>
      <c r="Q108" s="30" t="s">
        <v>465</v>
      </c>
      <c r="R108" s="30" t="s">
        <v>465</v>
      </c>
    </row>
    <row r="109" spans="1:18" s="362" customFormat="1" ht="20.100000000000001" customHeight="1" x14ac:dyDescent="0.45">
      <c r="A109" s="29" t="s">
        <v>234</v>
      </c>
      <c r="B109" s="29">
        <v>73291</v>
      </c>
      <c r="C109" s="29" t="s">
        <v>777</v>
      </c>
      <c r="D109" s="29" t="s">
        <v>1328</v>
      </c>
      <c r="E109" s="29" t="s">
        <v>700</v>
      </c>
      <c r="F109" s="360">
        <v>8.5</v>
      </c>
      <c r="G109" s="366">
        <v>8.99</v>
      </c>
      <c r="H109" s="360"/>
      <c r="I109" s="29"/>
      <c r="J109" s="29"/>
      <c r="K109" s="30">
        <f t="shared" si="2"/>
        <v>0</v>
      </c>
      <c r="L109" s="29"/>
      <c r="M109" s="30">
        <f t="shared" si="3"/>
        <v>0</v>
      </c>
      <c r="N109" s="29"/>
      <c r="O109" s="29"/>
      <c r="P109" s="30" t="e">
        <f>LEN(#REF!)</f>
        <v>#REF!</v>
      </c>
      <c r="Q109" s="29" t="s">
        <v>464</v>
      </c>
      <c r="R109" s="29" t="s">
        <v>465</v>
      </c>
    </row>
    <row r="110" spans="1:18" ht="20.100000000000001" customHeight="1" x14ac:dyDescent="0.45">
      <c r="A110" s="30" t="s">
        <v>236</v>
      </c>
      <c r="B110" s="30">
        <v>1690</v>
      </c>
      <c r="C110" s="30" t="s">
        <v>1329</v>
      </c>
      <c r="D110" s="30" t="s">
        <v>1328</v>
      </c>
      <c r="E110" s="30" t="s">
        <v>701</v>
      </c>
      <c r="F110" s="352">
        <v>8.5</v>
      </c>
      <c r="G110" s="33">
        <v>8.99</v>
      </c>
      <c r="H110" s="352"/>
      <c r="I110" s="30"/>
      <c r="J110" s="30"/>
      <c r="K110" s="30">
        <f t="shared" si="2"/>
        <v>0</v>
      </c>
      <c r="L110" s="30"/>
      <c r="M110" s="30">
        <f t="shared" si="3"/>
        <v>0</v>
      </c>
      <c r="N110" s="30"/>
      <c r="O110" s="30" t="s">
        <v>238</v>
      </c>
      <c r="P110" s="30" t="e">
        <f>LEN(#REF!)</f>
        <v>#REF!</v>
      </c>
      <c r="Q110" s="30" t="s">
        <v>464</v>
      </c>
      <c r="R110" s="30" t="s">
        <v>465</v>
      </c>
    </row>
    <row r="111" spans="1:18" s="362" customFormat="1" ht="20.100000000000001" customHeight="1" x14ac:dyDescent="0.45">
      <c r="A111" s="29" t="s">
        <v>239</v>
      </c>
      <c r="B111" s="29">
        <v>69291</v>
      </c>
      <c r="C111" s="29" t="s">
        <v>777</v>
      </c>
      <c r="D111" s="29" t="s">
        <v>778</v>
      </c>
      <c r="E111" s="29" t="s">
        <v>497</v>
      </c>
      <c r="F111" s="360">
        <v>0</v>
      </c>
      <c r="G111" s="29"/>
      <c r="H111" s="360"/>
      <c r="I111" s="29"/>
      <c r="J111" s="29"/>
      <c r="K111" s="30">
        <f t="shared" si="2"/>
        <v>0</v>
      </c>
      <c r="L111" s="29"/>
      <c r="M111" s="30">
        <f t="shared" si="3"/>
        <v>0</v>
      </c>
      <c r="N111" s="29"/>
      <c r="O111" s="29"/>
      <c r="P111" s="30" t="e">
        <f>LEN(#REF!)</f>
        <v>#REF!</v>
      </c>
      <c r="Q111" s="29" t="s">
        <v>465</v>
      </c>
      <c r="R111" s="29" t="s">
        <v>465</v>
      </c>
    </row>
    <row r="112" spans="1:18" s="362" customFormat="1" ht="16.5" customHeight="1" x14ac:dyDescent="0.45">
      <c r="A112" s="29" t="s">
        <v>496</v>
      </c>
      <c r="B112" s="29">
        <v>42031</v>
      </c>
      <c r="C112" s="29" t="s">
        <v>1329</v>
      </c>
      <c r="D112" s="29" t="s">
        <v>778</v>
      </c>
      <c r="E112" s="29" t="s">
        <v>702</v>
      </c>
      <c r="F112" s="360">
        <v>0</v>
      </c>
      <c r="G112" s="29"/>
      <c r="H112" s="360"/>
      <c r="I112" s="29"/>
      <c r="J112" s="29"/>
      <c r="K112" s="30">
        <f t="shared" si="2"/>
        <v>0</v>
      </c>
      <c r="L112" s="29"/>
      <c r="M112" s="30">
        <f t="shared" si="3"/>
        <v>0</v>
      </c>
      <c r="N112" s="29"/>
      <c r="O112" s="29" t="s">
        <v>498</v>
      </c>
      <c r="P112" s="30" t="e">
        <f>LEN(#REF!)</f>
        <v>#REF!</v>
      </c>
      <c r="Q112" s="29" t="s">
        <v>465</v>
      </c>
      <c r="R112" s="29" t="s">
        <v>465</v>
      </c>
    </row>
    <row r="113" spans="1:18" s="362" customFormat="1" ht="20.100000000000001" customHeight="1" x14ac:dyDescent="0.45">
      <c r="A113" s="29" t="s">
        <v>241</v>
      </c>
      <c r="B113" s="29">
        <v>70131</v>
      </c>
      <c r="C113" s="29" t="s">
        <v>777</v>
      </c>
      <c r="D113" s="29" t="s">
        <v>1328</v>
      </c>
      <c r="E113" s="29" t="s">
        <v>703</v>
      </c>
      <c r="F113" s="360">
        <v>2.7</v>
      </c>
      <c r="G113" s="366">
        <v>3</v>
      </c>
      <c r="H113" s="360"/>
      <c r="I113" s="29"/>
      <c r="J113" s="29"/>
      <c r="K113" s="30">
        <f t="shared" si="2"/>
        <v>0</v>
      </c>
      <c r="L113" s="29"/>
      <c r="M113" s="30">
        <f t="shared" si="3"/>
        <v>0</v>
      </c>
      <c r="N113" s="29"/>
      <c r="O113" s="29"/>
      <c r="P113" s="30" t="e">
        <f>LEN(#REF!)</f>
        <v>#REF!</v>
      </c>
      <c r="Q113" s="29" t="s">
        <v>464</v>
      </c>
      <c r="R113" s="29" t="s">
        <v>465</v>
      </c>
    </row>
    <row r="114" spans="1:18" ht="20.100000000000001" customHeight="1" x14ac:dyDescent="0.45">
      <c r="A114" s="30" t="s">
        <v>244</v>
      </c>
      <c r="B114" s="30">
        <v>857</v>
      </c>
      <c r="C114" s="30" t="s">
        <v>1329</v>
      </c>
      <c r="D114" s="30" t="s">
        <v>1328</v>
      </c>
      <c r="E114" s="30" t="s">
        <v>704</v>
      </c>
      <c r="F114" s="352">
        <v>2.7</v>
      </c>
      <c r="G114" s="33">
        <v>3</v>
      </c>
      <c r="H114" s="352"/>
      <c r="I114" s="30"/>
      <c r="J114" s="30"/>
      <c r="K114" s="30">
        <f t="shared" si="2"/>
        <v>0</v>
      </c>
      <c r="L114" s="30"/>
      <c r="M114" s="30">
        <f t="shared" si="3"/>
        <v>0</v>
      </c>
      <c r="N114" s="30"/>
      <c r="O114" s="30" t="s">
        <v>243</v>
      </c>
      <c r="P114" s="30" t="e">
        <f>LEN(#REF!)</f>
        <v>#REF!</v>
      </c>
      <c r="Q114" s="30" t="s">
        <v>464</v>
      </c>
      <c r="R114" s="30" t="s">
        <v>465</v>
      </c>
    </row>
    <row r="115" spans="1:18" ht="20.100000000000001" customHeight="1" x14ac:dyDescent="0.45">
      <c r="A115" s="30" t="s">
        <v>246</v>
      </c>
      <c r="B115" s="30">
        <v>25</v>
      </c>
      <c r="C115" s="30" t="e">
        <v>#N/A</v>
      </c>
      <c r="D115" s="30" t="e">
        <v>#N/A</v>
      </c>
      <c r="E115" s="30" t="s">
        <v>247</v>
      </c>
      <c r="F115" s="352">
        <v>5.5</v>
      </c>
      <c r="G115" s="30"/>
      <c r="H115" s="352"/>
      <c r="I115" s="30"/>
      <c r="J115" s="30"/>
      <c r="K115" s="30">
        <f t="shared" si="2"/>
        <v>0</v>
      </c>
      <c r="L115" s="30"/>
      <c r="M115" s="30">
        <f t="shared" si="3"/>
        <v>0</v>
      </c>
      <c r="N115" s="30"/>
      <c r="O115" s="30"/>
      <c r="P115" s="30" t="e">
        <f>LEN(#REF!)</f>
        <v>#REF!</v>
      </c>
      <c r="Q115" s="30" t="s">
        <v>465</v>
      </c>
      <c r="R115" s="30" t="s">
        <v>465</v>
      </c>
    </row>
    <row r="116" spans="1:18" ht="23.25" customHeight="1" x14ac:dyDescent="0.45">
      <c r="A116" s="30" t="s">
        <v>248</v>
      </c>
      <c r="B116" s="30">
        <v>935</v>
      </c>
      <c r="C116" s="30" t="s">
        <v>1329</v>
      </c>
      <c r="D116" s="30" t="s">
        <v>1328</v>
      </c>
      <c r="E116" s="30" t="s">
        <v>705</v>
      </c>
      <c r="F116" s="352">
        <v>2.7</v>
      </c>
      <c r="G116" s="33">
        <v>3</v>
      </c>
      <c r="H116" s="352">
        <v>2.7</v>
      </c>
      <c r="I116" s="33">
        <v>3</v>
      </c>
      <c r="J116" s="30" t="s">
        <v>706</v>
      </c>
      <c r="K116" s="30">
        <f t="shared" si="2"/>
        <v>39</v>
      </c>
      <c r="L116" s="30" t="s">
        <v>500</v>
      </c>
      <c r="M116" s="30">
        <f t="shared" si="3"/>
        <v>72</v>
      </c>
      <c r="N116" s="30" t="s">
        <v>251</v>
      </c>
      <c r="O116" s="30" t="s">
        <v>250</v>
      </c>
      <c r="P116" s="30" t="e">
        <f>LEN(#REF!)</f>
        <v>#REF!</v>
      </c>
      <c r="Q116" s="30" t="s">
        <v>464</v>
      </c>
      <c r="R116" s="30" t="s">
        <v>465</v>
      </c>
    </row>
    <row r="117" spans="1:18" ht="20.100000000000001" customHeight="1" x14ac:dyDescent="0.45">
      <c r="A117" s="30" t="s">
        <v>501</v>
      </c>
      <c r="B117" s="30">
        <v>6083</v>
      </c>
      <c r="C117" s="30" t="s">
        <v>1329</v>
      </c>
      <c r="D117" s="30" t="s">
        <v>778</v>
      </c>
      <c r="E117" s="30" t="s">
        <v>707</v>
      </c>
      <c r="F117" s="352">
        <v>0</v>
      </c>
      <c r="G117" s="30"/>
      <c r="H117" s="352">
        <v>2</v>
      </c>
      <c r="I117" s="30"/>
      <c r="J117" s="30" t="s">
        <v>708</v>
      </c>
      <c r="K117" s="30">
        <f t="shared" si="2"/>
        <v>38</v>
      </c>
      <c r="L117" s="30" t="s">
        <v>503</v>
      </c>
      <c r="M117" s="30">
        <f t="shared" si="3"/>
        <v>71</v>
      </c>
      <c r="N117" s="30" t="s">
        <v>504</v>
      </c>
      <c r="O117" s="30" t="s">
        <v>502</v>
      </c>
      <c r="P117" s="30" t="e">
        <f>LEN(#REF!)</f>
        <v>#REF!</v>
      </c>
      <c r="Q117" s="30" t="s">
        <v>465</v>
      </c>
      <c r="R117" s="30" t="s">
        <v>465</v>
      </c>
    </row>
    <row r="118" spans="1:18" ht="20.100000000000001" customHeight="1" x14ac:dyDescent="0.45">
      <c r="A118" s="30" t="s">
        <v>252</v>
      </c>
      <c r="B118" s="30">
        <v>10036</v>
      </c>
      <c r="C118" s="30" t="s">
        <v>777</v>
      </c>
      <c r="D118" s="30" t="s">
        <v>1328</v>
      </c>
      <c r="E118" s="30" t="s">
        <v>512</v>
      </c>
      <c r="F118" s="352">
        <v>3.5</v>
      </c>
      <c r="G118" s="33">
        <v>3.8</v>
      </c>
      <c r="H118" s="352"/>
      <c r="I118" s="30"/>
      <c r="J118" s="30"/>
      <c r="K118" s="30">
        <f t="shared" si="2"/>
        <v>0</v>
      </c>
      <c r="L118" s="30"/>
      <c r="M118" s="30">
        <f t="shared" si="3"/>
        <v>0</v>
      </c>
      <c r="N118" s="30"/>
      <c r="O118" s="30"/>
      <c r="P118" s="30" t="e">
        <f>LEN(#REF!)</f>
        <v>#REF!</v>
      </c>
      <c r="Q118" s="30" t="s">
        <v>464</v>
      </c>
      <c r="R118" s="30" t="s">
        <v>465</v>
      </c>
    </row>
    <row r="119" spans="1:18" ht="20.100000000000001" customHeight="1" x14ac:dyDescent="0.45">
      <c r="A119" s="30" t="s">
        <v>255</v>
      </c>
      <c r="B119" s="30">
        <v>91</v>
      </c>
      <c r="C119" s="30" t="s">
        <v>1329</v>
      </c>
      <c r="D119" s="30" t="s">
        <v>1328</v>
      </c>
      <c r="E119" s="30" t="s">
        <v>709</v>
      </c>
      <c r="F119" s="352">
        <v>3.5</v>
      </c>
      <c r="G119" s="33">
        <v>3.8</v>
      </c>
      <c r="H119" s="352"/>
      <c r="I119" s="30"/>
      <c r="J119" s="30"/>
      <c r="K119" s="30">
        <f t="shared" si="2"/>
        <v>0</v>
      </c>
      <c r="L119" s="30"/>
      <c r="M119" s="30">
        <f t="shared" si="3"/>
        <v>0</v>
      </c>
      <c r="N119" s="30"/>
      <c r="O119" s="30" t="s">
        <v>254</v>
      </c>
      <c r="P119" s="30" t="e">
        <f>LEN(#REF!)</f>
        <v>#REF!</v>
      </c>
      <c r="Q119" s="30" t="s">
        <v>464</v>
      </c>
      <c r="R119" s="30" t="s">
        <v>465</v>
      </c>
    </row>
    <row r="120" spans="1:18" ht="20.100000000000001" customHeight="1" x14ac:dyDescent="0.45">
      <c r="A120" s="30" t="s">
        <v>257</v>
      </c>
      <c r="B120" s="30">
        <v>72</v>
      </c>
      <c r="C120" s="30" t="s">
        <v>1329</v>
      </c>
      <c r="D120" s="30" t="s">
        <v>1328</v>
      </c>
      <c r="E120" s="30" t="s">
        <v>710</v>
      </c>
      <c r="F120" s="352">
        <v>2.7</v>
      </c>
      <c r="G120" s="33">
        <v>3</v>
      </c>
      <c r="H120" s="352">
        <v>4</v>
      </c>
      <c r="I120" s="356">
        <v>4</v>
      </c>
      <c r="J120" s="30" t="s">
        <v>711</v>
      </c>
      <c r="K120" s="30">
        <f t="shared" si="2"/>
        <v>39</v>
      </c>
      <c r="L120" s="30" t="s">
        <v>505</v>
      </c>
      <c r="M120" s="30">
        <f t="shared" si="3"/>
        <v>72</v>
      </c>
      <c r="N120" s="30" t="s">
        <v>260</v>
      </c>
      <c r="O120" s="30" t="s">
        <v>259</v>
      </c>
      <c r="P120" s="30" t="e">
        <f>LEN(#REF!)</f>
        <v>#REF!</v>
      </c>
      <c r="Q120" s="30" t="s">
        <v>464</v>
      </c>
      <c r="R120" s="30" t="s">
        <v>465</v>
      </c>
    </row>
    <row r="121" spans="1:18" ht="20.100000000000001" customHeight="1" x14ac:dyDescent="0.45">
      <c r="A121" s="30" t="s">
        <v>261</v>
      </c>
      <c r="B121" s="30">
        <v>134</v>
      </c>
      <c r="C121" s="30" t="s">
        <v>1329</v>
      </c>
      <c r="D121" s="30" t="s">
        <v>1328</v>
      </c>
      <c r="E121" s="30" t="s">
        <v>712</v>
      </c>
      <c r="F121" s="352">
        <v>2.7</v>
      </c>
      <c r="G121" s="33">
        <v>3</v>
      </c>
      <c r="H121" s="352"/>
      <c r="I121" s="30"/>
      <c r="J121" s="30"/>
      <c r="K121" s="30">
        <f t="shared" si="2"/>
        <v>0</v>
      </c>
      <c r="L121" s="30"/>
      <c r="M121" s="30">
        <f t="shared" si="3"/>
        <v>0</v>
      </c>
      <c r="N121" s="30"/>
      <c r="O121" s="30" t="s">
        <v>263</v>
      </c>
      <c r="P121" s="30" t="e">
        <f>LEN(#REF!)</f>
        <v>#REF!</v>
      </c>
      <c r="Q121" s="30" t="s">
        <v>464</v>
      </c>
      <c r="R121" s="30" t="s">
        <v>465</v>
      </c>
    </row>
    <row r="122" spans="1:18" ht="20.100000000000001" customHeight="1" x14ac:dyDescent="0.45">
      <c r="A122" s="30" t="s">
        <v>506</v>
      </c>
      <c r="B122" s="30">
        <v>6699</v>
      </c>
      <c r="C122" s="30" t="e">
        <v>#N/A</v>
      </c>
      <c r="D122" s="30" t="e">
        <v>#N/A</v>
      </c>
      <c r="E122" s="30" t="s">
        <v>713</v>
      </c>
      <c r="F122" s="352">
        <v>0</v>
      </c>
      <c r="G122" s="30"/>
      <c r="H122" s="352"/>
      <c r="I122" s="30"/>
      <c r="J122" s="30"/>
      <c r="K122" s="30">
        <f t="shared" si="2"/>
        <v>0</v>
      </c>
      <c r="L122" s="30"/>
      <c r="M122" s="30">
        <f t="shared" si="3"/>
        <v>0</v>
      </c>
      <c r="N122" s="30"/>
      <c r="O122" s="30" t="s">
        <v>263</v>
      </c>
      <c r="P122" s="30" t="e">
        <f>LEN(#REF!)</f>
        <v>#REF!</v>
      </c>
      <c r="Q122" s="30" t="s">
        <v>465</v>
      </c>
      <c r="R122" s="30" t="s">
        <v>465</v>
      </c>
    </row>
    <row r="123" spans="1:18" ht="20.100000000000001" customHeight="1" x14ac:dyDescent="0.45">
      <c r="A123" s="30" t="s">
        <v>264</v>
      </c>
      <c r="B123" s="30">
        <v>70</v>
      </c>
      <c r="C123" s="30" t="s">
        <v>1329</v>
      </c>
      <c r="D123" s="30" t="s">
        <v>1328</v>
      </c>
      <c r="E123" s="30" t="s">
        <v>714</v>
      </c>
      <c r="F123" s="352">
        <v>3.5</v>
      </c>
      <c r="G123" s="33">
        <v>3.8</v>
      </c>
      <c r="H123" s="352"/>
      <c r="I123" s="30"/>
      <c r="J123" s="30"/>
      <c r="K123" s="30">
        <f t="shared" si="2"/>
        <v>0</v>
      </c>
      <c r="L123" s="30"/>
      <c r="M123" s="30">
        <f t="shared" si="3"/>
        <v>0</v>
      </c>
      <c r="N123" s="30"/>
      <c r="O123" s="30" t="s">
        <v>263</v>
      </c>
      <c r="P123" s="30" t="e">
        <f>LEN(#REF!)</f>
        <v>#REF!</v>
      </c>
      <c r="Q123" s="30" t="s">
        <v>464</v>
      </c>
      <c r="R123" s="30" t="s">
        <v>465</v>
      </c>
    </row>
    <row r="124" spans="1:18" ht="20.100000000000001" customHeight="1" x14ac:dyDescent="0.45">
      <c r="A124" s="30" t="s">
        <v>266</v>
      </c>
      <c r="B124" s="30">
        <v>293</v>
      </c>
      <c r="C124" s="30" t="s">
        <v>1329</v>
      </c>
      <c r="D124" s="30" t="s">
        <v>1328</v>
      </c>
      <c r="E124" s="30" t="s">
        <v>715</v>
      </c>
      <c r="F124" s="352">
        <v>8.5</v>
      </c>
      <c r="G124" s="33">
        <v>8.99</v>
      </c>
      <c r="H124" s="352"/>
      <c r="I124" s="30"/>
      <c r="J124" s="30"/>
      <c r="K124" s="30">
        <f t="shared" si="2"/>
        <v>0</v>
      </c>
      <c r="L124" s="30"/>
      <c r="M124" s="30">
        <f t="shared" si="3"/>
        <v>0</v>
      </c>
      <c r="N124" s="30"/>
      <c r="O124" s="30" t="s">
        <v>263</v>
      </c>
      <c r="P124" s="30" t="e">
        <f>LEN(#REF!)</f>
        <v>#REF!</v>
      </c>
      <c r="Q124" s="30" t="s">
        <v>464</v>
      </c>
      <c r="R124" s="30" t="s">
        <v>465</v>
      </c>
    </row>
    <row r="125" spans="1:18" ht="20.100000000000001" customHeight="1" x14ac:dyDescent="0.45">
      <c r="A125" s="30" t="s">
        <v>268</v>
      </c>
      <c r="B125" s="30">
        <v>11069</v>
      </c>
      <c r="C125" s="30" t="s">
        <v>777</v>
      </c>
      <c r="D125" s="30" t="s">
        <v>778</v>
      </c>
      <c r="E125" s="30" t="s">
        <v>528</v>
      </c>
      <c r="F125" s="352">
        <v>6.5</v>
      </c>
      <c r="G125" s="33">
        <v>6.99</v>
      </c>
      <c r="H125" s="352"/>
      <c r="I125" s="30"/>
      <c r="J125" s="30"/>
      <c r="K125" s="30">
        <f t="shared" si="2"/>
        <v>0</v>
      </c>
      <c r="L125" s="30"/>
      <c r="M125" s="30">
        <f t="shared" si="3"/>
        <v>0</v>
      </c>
      <c r="N125" s="30"/>
      <c r="O125" s="30"/>
      <c r="P125" s="30" t="e">
        <f>LEN(#REF!)</f>
        <v>#REF!</v>
      </c>
      <c r="Q125" s="30" t="s">
        <v>464</v>
      </c>
      <c r="R125" s="30" t="s">
        <v>464</v>
      </c>
    </row>
    <row r="126" spans="1:18" ht="20.100000000000001" customHeight="1" x14ac:dyDescent="0.45">
      <c r="A126" s="30" t="s">
        <v>270</v>
      </c>
      <c r="B126" s="30">
        <v>126</v>
      </c>
      <c r="C126" s="30" t="s">
        <v>1329</v>
      </c>
      <c r="D126" s="30" t="s">
        <v>778</v>
      </c>
      <c r="E126" s="30" t="s">
        <v>716</v>
      </c>
      <c r="F126" s="352">
        <v>6.5</v>
      </c>
      <c r="G126" s="33">
        <v>6.99</v>
      </c>
      <c r="H126" s="352"/>
      <c r="I126" s="30"/>
      <c r="J126" s="30"/>
      <c r="K126" s="30">
        <f t="shared" si="2"/>
        <v>0</v>
      </c>
      <c r="L126" s="30"/>
      <c r="M126" s="30">
        <f t="shared" si="3"/>
        <v>0</v>
      </c>
      <c r="N126" s="30"/>
      <c r="O126" s="30" t="s">
        <v>263</v>
      </c>
      <c r="P126" s="30" t="e">
        <f>LEN(#REF!)</f>
        <v>#REF!</v>
      </c>
      <c r="Q126" s="30" t="s">
        <v>464</v>
      </c>
      <c r="R126" s="30" t="s">
        <v>464</v>
      </c>
    </row>
    <row r="127" spans="1:18" ht="20.100000000000001" customHeight="1" x14ac:dyDescent="0.45">
      <c r="A127" s="30" t="s">
        <v>272</v>
      </c>
      <c r="B127" s="30">
        <v>5734</v>
      </c>
      <c r="C127" s="30" t="s">
        <v>1329</v>
      </c>
      <c r="D127" s="30" t="s">
        <v>778</v>
      </c>
      <c r="E127" s="30" t="s">
        <v>717</v>
      </c>
      <c r="F127" s="352">
        <v>6.5</v>
      </c>
      <c r="G127" s="33">
        <v>6.99</v>
      </c>
      <c r="H127" s="352"/>
      <c r="I127" s="30"/>
      <c r="J127" s="30"/>
      <c r="K127" s="30">
        <f t="shared" si="2"/>
        <v>0</v>
      </c>
      <c r="L127" s="30"/>
      <c r="M127" s="30">
        <f t="shared" si="3"/>
        <v>0</v>
      </c>
      <c r="N127" s="30"/>
      <c r="O127" s="30" t="s">
        <v>274</v>
      </c>
      <c r="P127" s="30" t="e">
        <f>LEN(#REF!)</f>
        <v>#REF!</v>
      </c>
      <c r="Q127" s="30" t="s">
        <v>464</v>
      </c>
      <c r="R127" s="30" t="s">
        <v>464</v>
      </c>
    </row>
    <row r="128" spans="1:18" ht="20.100000000000001" customHeight="1" x14ac:dyDescent="0.45">
      <c r="A128" s="30" t="s">
        <v>275</v>
      </c>
      <c r="B128" s="30">
        <v>261</v>
      </c>
      <c r="C128" s="30" t="e">
        <v>#N/A</v>
      </c>
      <c r="D128" s="30" t="e">
        <v>#N/A</v>
      </c>
      <c r="E128" s="30" t="s">
        <v>718</v>
      </c>
      <c r="F128" s="352">
        <v>8.5</v>
      </c>
      <c r="G128" s="33">
        <v>8.99</v>
      </c>
      <c r="H128" s="352">
        <v>3.5</v>
      </c>
      <c r="I128" s="33">
        <v>3.99</v>
      </c>
      <c r="J128" s="30" t="s">
        <v>719</v>
      </c>
      <c r="K128" s="30">
        <f t="shared" si="2"/>
        <v>75</v>
      </c>
      <c r="L128" s="30" t="s">
        <v>507</v>
      </c>
      <c r="M128" s="30">
        <f t="shared" si="3"/>
        <v>71</v>
      </c>
      <c r="N128" s="30" t="s">
        <v>278</v>
      </c>
      <c r="O128" s="30" t="s">
        <v>277</v>
      </c>
      <c r="P128" s="30" t="e">
        <f>LEN(#REF!)</f>
        <v>#REF!</v>
      </c>
      <c r="Q128" s="30" t="s">
        <v>464</v>
      </c>
      <c r="R128" s="30" t="s">
        <v>464</v>
      </c>
    </row>
    <row r="129" spans="1:18" ht="20.100000000000001" customHeight="1" x14ac:dyDescent="0.45">
      <c r="A129" s="30" t="s">
        <v>279</v>
      </c>
      <c r="B129" s="30">
        <v>115</v>
      </c>
      <c r="C129" s="30" t="s">
        <v>1329</v>
      </c>
      <c r="D129" s="30" t="s">
        <v>1328</v>
      </c>
      <c r="E129" s="30" t="s">
        <v>720</v>
      </c>
      <c r="F129" s="352">
        <v>2.7</v>
      </c>
      <c r="G129" s="33">
        <v>3</v>
      </c>
      <c r="H129" s="352"/>
      <c r="I129" s="30"/>
      <c r="J129" s="30"/>
      <c r="K129" s="30">
        <f t="shared" si="2"/>
        <v>0</v>
      </c>
      <c r="L129" s="30"/>
      <c r="M129" s="30">
        <f t="shared" si="3"/>
        <v>0</v>
      </c>
      <c r="N129" s="30"/>
      <c r="O129" s="30" t="s">
        <v>281</v>
      </c>
      <c r="P129" s="30" t="e">
        <f>LEN(#REF!)</f>
        <v>#REF!</v>
      </c>
      <c r="Q129" s="30" t="s">
        <v>464</v>
      </c>
      <c r="R129" s="30" t="s">
        <v>465</v>
      </c>
    </row>
    <row r="130" spans="1:18" ht="20.100000000000001" customHeight="1" x14ac:dyDescent="0.45">
      <c r="A130" s="30" t="s">
        <v>282</v>
      </c>
      <c r="B130" s="30">
        <v>65</v>
      </c>
      <c r="C130" s="30" t="s">
        <v>1329</v>
      </c>
      <c r="D130" s="30" t="s">
        <v>1328</v>
      </c>
      <c r="E130" s="30" t="s">
        <v>721</v>
      </c>
      <c r="F130" s="352">
        <v>3.5</v>
      </c>
      <c r="G130" s="33">
        <v>3.8</v>
      </c>
      <c r="H130" s="352"/>
      <c r="I130" s="30"/>
      <c r="J130" s="30"/>
      <c r="K130" s="30">
        <f t="shared" si="2"/>
        <v>0</v>
      </c>
      <c r="L130" s="30"/>
      <c r="M130" s="30">
        <f t="shared" si="3"/>
        <v>0</v>
      </c>
      <c r="N130" s="30"/>
      <c r="O130" s="30" t="s">
        <v>281</v>
      </c>
      <c r="P130" s="30" t="e">
        <f>LEN(#REF!)</f>
        <v>#REF!</v>
      </c>
      <c r="Q130" s="30" t="s">
        <v>464</v>
      </c>
      <c r="R130" s="30" t="s">
        <v>465</v>
      </c>
    </row>
    <row r="131" spans="1:18" ht="20.100000000000001" customHeight="1" x14ac:dyDescent="0.45">
      <c r="A131" s="30" t="s">
        <v>284</v>
      </c>
      <c r="B131" s="30">
        <v>144</v>
      </c>
      <c r="C131" s="30" t="s">
        <v>1329</v>
      </c>
      <c r="D131" s="30" t="s">
        <v>1328</v>
      </c>
      <c r="E131" s="30" t="s">
        <v>722</v>
      </c>
      <c r="F131" s="352">
        <v>8.5</v>
      </c>
      <c r="G131" s="33">
        <v>8.99</v>
      </c>
      <c r="H131" s="352"/>
      <c r="I131" s="30"/>
      <c r="J131" s="30"/>
      <c r="K131" s="30">
        <f t="shared" ref="K131:K184" si="4">LEN(J131)</f>
        <v>0</v>
      </c>
      <c r="L131" s="30"/>
      <c r="M131" s="30">
        <f t="shared" ref="M131:M184" si="5">LEN(L131)</f>
        <v>0</v>
      </c>
      <c r="N131" s="30"/>
      <c r="O131" s="30" t="s">
        <v>281</v>
      </c>
      <c r="P131" s="30" t="e">
        <f>LEN(#REF!)</f>
        <v>#REF!</v>
      </c>
      <c r="Q131" s="30" t="s">
        <v>464</v>
      </c>
      <c r="R131" s="30" t="s">
        <v>465</v>
      </c>
    </row>
    <row r="132" spans="1:18" ht="20.100000000000001" customHeight="1" x14ac:dyDescent="0.45">
      <c r="A132" s="30" t="s">
        <v>573</v>
      </c>
      <c r="B132" s="30">
        <v>2132</v>
      </c>
      <c r="C132" s="30" t="s">
        <v>1329</v>
      </c>
      <c r="D132" s="30" t="s">
        <v>778</v>
      </c>
      <c r="E132" s="30" t="s">
        <v>723</v>
      </c>
      <c r="F132" s="352">
        <v>0</v>
      </c>
      <c r="G132" s="30"/>
      <c r="H132" s="352"/>
      <c r="I132" s="30"/>
      <c r="J132" s="30"/>
      <c r="K132" s="30">
        <f t="shared" si="4"/>
        <v>0</v>
      </c>
      <c r="L132" s="30"/>
      <c r="M132" s="30">
        <f t="shared" si="5"/>
        <v>0</v>
      </c>
      <c r="N132" s="30"/>
      <c r="O132" s="30" t="s">
        <v>281</v>
      </c>
      <c r="P132" s="30" t="e">
        <f>LEN(#REF!)</f>
        <v>#REF!</v>
      </c>
      <c r="Q132" s="30" t="s">
        <v>465</v>
      </c>
      <c r="R132" s="30" t="s">
        <v>465</v>
      </c>
    </row>
    <row r="133" spans="1:18" ht="20.100000000000001" customHeight="1" x14ac:dyDescent="0.45">
      <c r="A133" s="30" t="s">
        <v>508</v>
      </c>
      <c r="B133" s="30">
        <v>1</v>
      </c>
      <c r="C133" s="30" t="e">
        <v>#N/A</v>
      </c>
      <c r="D133" s="30" t="e">
        <v>#N/A</v>
      </c>
      <c r="E133" s="30" t="s">
        <v>509</v>
      </c>
      <c r="F133" s="352">
        <v>0</v>
      </c>
      <c r="G133" s="31"/>
      <c r="H133" s="352">
        <v>1.35</v>
      </c>
      <c r="I133" s="31">
        <v>1.6500000000000001</v>
      </c>
      <c r="J133" s="30" t="s">
        <v>485</v>
      </c>
      <c r="K133" s="30">
        <f t="shared" si="4"/>
        <v>72</v>
      </c>
      <c r="L133" s="30"/>
      <c r="M133" s="30">
        <f t="shared" si="5"/>
        <v>0</v>
      </c>
      <c r="N133" s="30" t="s">
        <v>143</v>
      </c>
      <c r="O133" s="30" t="s">
        <v>142</v>
      </c>
      <c r="P133" s="30" t="e">
        <f>LEN(#REF!)</f>
        <v>#REF!</v>
      </c>
      <c r="Q133" s="30" t="s">
        <v>464</v>
      </c>
      <c r="R133" s="30" t="s">
        <v>465</v>
      </c>
    </row>
    <row r="134" spans="1:18" ht="20.100000000000001" customHeight="1" x14ac:dyDescent="0.45">
      <c r="A134" s="30" t="s">
        <v>286</v>
      </c>
      <c r="B134" s="30">
        <v>39733</v>
      </c>
      <c r="C134" s="30" t="s">
        <v>777</v>
      </c>
      <c r="D134" s="30" t="s">
        <v>778</v>
      </c>
      <c r="E134" s="30" t="s">
        <v>724</v>
      </c>
      <c r="F134" s="352">
        <v>3.75</v>
      </c>
      <c r="G134" s="33">
        <v>4.24</v>
      </c>
      <c r="H134" s="352"/>
      <c r="I134" s="30"/>
      <c r="J134" s="30"/>
      <c r="K134" s="30">
        <f t="shared" si="4"/>
        <v>0</v>
      </c>
      <c r="L134" s="30"/>
      <c r="M134" s="30">
        <f t="shared" si="5"/>
        <v>0</v>
      </c>
      <c r="N134" s="30"/>
      <c r="O134" s="30"/>
      <c r="P134" s="30" t="e">
        <f>LEN(#REF!)</f>
        <v>#REF!</v>
      </c>
      <c r="Q134" s="30" t="s">
        <v>464</v>
      </c>
      <c r="R134" s="30" t="s">
        <v>464</v>
      </c>
    </row>
    <row r="135" spans="1:18" ht="20.100000000000001" customHeight="1" x14ac:dyDescent="0.45">
      <c r="A135" s="30" t="s">
        <v>288</v>
      </c>
      <c r="B135" s="30">
        <v>467</v>
      </c>
      <c r="C135" s="30" t="s">
        <v>1329</v>
      </c>
      <c r="D135" s="30" t="s">
        <v>778</v>
      </c>
      <c r="E135" s="30" t="s">
        <v>725</v>
      </c>
      <c r="F135" s="352">
        <v>3.75</v>
      </c>
      <c r="G135" s="33">
        <v>4.24</v>
      </c>
      <c r="H135" s="352"/>
      <c r="I135" s="30"/>
      <c r="J135" s="30"/>
      <c r="K135" s="30">
        <f t="shared" si="4"/>
        <v>0</v>
      </c>
      <c r="L135" s="30"/>
      <c r="M135" s="30">
        <f t="shared" si="5"/>
        <v>0</v>
      </c>
      <c r="N135" s="30"/>
      <c r="O135" s="30" t="s">
        <v>263</v>
      </c>
      <c r="P135" s="30" t="e">
        <f>LEN(#REF!)</f>
        <v>#REF!</v>
      </c>
      <c r="Q135" s="30" t="s">
        <v>464</v>
      </c>
      <c r="R135" s="30" t="s">
        <v>464</v>
      </c>
    </row>
    <row r="136" spans="1:18" ht="20.100000000000001" customHeight="1" x14ac:dyDescent="0.45">
      <c r="A136" s="30" t="s">
        <v>290</v>
      </c>
      <c r="B136" s="30">
        <v>9140</v>
      </c>
      <c r="C136" s="30" t="s">
        <v>1329</v>
      </c>
      <c r="D136" s="30" t="s">
        <v>778</v>
      </c>
      <c r="E136" s="30" t="s">
        <v>726</v>
      </c>
      <c r="F136" s="352">
        <v>3.75</v>
      </c>
      <c r="G136" s="33">
        <v>4.24</v>
      </c>
      <c r="H136" s="352"/>
      <c r="I136" s="30"/>
      <c r="J136" s="30"/>
      <c r="K136" s="30">
        <f t="shared" si="4"/>
        <v>0</v>
      </c>
      <c r="L136" s="30"/>
      <c r="M136" s="30">
        <f t="shared" si="5"/>
        <v>0</v>
      </c>
      <c r="N136" s="30"/>
      <c r="O136" s="30" t="s">
        <v>292</v>
      </c>
      <c r="P136" s="30" t="e">
        <f>LEN(#REF!)</f>
        <v>#REF!</v>
      </c>
      <c r="Q136" s="30" t="s">
        <v>464</v>
      </c>
      <c r="R136" s="30" t="s">
        <v>464</v>
      </c>
    </row>
    <row r="137" spans="1:18" ht="20.100000000000001" customHeight="1" x14ac:dyDescent="0.45">
      <c r="A137" s="30" t="s">
        <v>510</v>
      </c>
      <c r="B137" s="30">
        <v>376</v>
      </c>
      <c r="C137" s="30" t="s">
        <v>1329</v>
      </c>
      <c r="D137" s="30" t="s">
        <v>778</v>
      </c>
      <c r="E137" s="30" t="s">
        <v>727</v>
      </c>
      <c r="F137" s="352">
        <v>0</v>
      </c>
      <c r="G137" s="30"/>
      <c r="H137" s="352"/>
      <c r="I137" s="30"/>
      <c r="J137" s="30"/>
      <c r="K137" s="30">
        <f t="shared" si="4"/>
        <v>0</v>
      </c>
      <c r="L137" s="30"/>
      <c r="M137" s="30">
        <f t="shared" si="5"/>
        <v>0</v>
      </c>
      <c r="N137" s="30"/>
      <c r="O137" s="30" t="s">
        <v>511</v>
      </c>
      <c r="P137" s="30" t="e">
        <f>LEN(#REF!)</f>
        <v>#REF!</v>
      </c>
      <c r="Q137" s="30" t="s">
        <v>465</v>
      </c>
      <c r="R137" s="30" t="s">
        <v>465</v>
      </c>
    </row>
    <row r="138" spans="1:18" s="362" customFormat="1" ht="20.100000000000001" customHeight="1" x14ac:dyDescent="0.45">
      <c r="A138" s="29" t="s">
        <v>293</v>
      </c>
      <c r="B138" s="29">
        <v>262</v>
      </c>
      <c r="C138" s="29" t="s">
        <v>1329</v>
      </c>
      <c r="D138" s="29" t="s">
        <v>778</v>
      </c>
      <c r="E138" s="29" t="s">
        <v>728</v>
      </c>
      <c r="F138" s="360">
        <v>3.75</v>
      </c>
      <c r="G138" s="366">
        <v>4.24</v>
      </c>
      <c r="H138" s="360"/>
      <c r="I138" s="29"/>
      <c r="J138" s="29"/>
      <c r="K138" s="30">
        <f t="shared" si="4"/>
        <v>0</v>
      </c>
      <c r="L138" s="29"/>
      <c r="M138" s="30">
        <f t="shared" si="5"/>
        <v>0</v>
      </c>
      <c r="N138" s="29"/>
      <c r="O138" s="29" t="s">
        <v>295</v>
      </c>
      <c r="P138" s="30" t="e">
        <f>LEN(#REF!)</f>
        <v>#REF!</v>
      </c>
      <c r="Q138" s="29" t="s">
        <v>464</v>
      </c>
      <c r="R138" s="29" t="s">
        <v>464</v>
      </c>
    </row>
    <row r="139" spans="1:18" ht="20.100000000000001" customHeight="1" x14ac:dyDescent="0.45">
      <c r="A139" s="30" t="s">
        <v>296</v>
      </c>
      <c r="B139" s="30" t="e">
        <v>#N/A</v>
      </c>
      <c r="C139" s="30" t="s">
        <v>1329</v>
      </c>
      <c r="D139" s="30" t="s">
        <v>778</v>
      </c>
      <c r="E139" s="30" t="s">
        <v>729</v>
      </c>
      <c r="F139" s="352">
        <v>3.5</v>
      </c>
      <c r="G139" s="33">
        <v>3.8</v>
      </c>
      <c r="H139" s="352"/>
      <c r="I139" s="30"/>
      <c r="J139" s="30"/>
      <c r="K139" s="30">
        <f t="shared" si="4"/>
        <v>0</v>
      </c>
      <c r="L139" s="30"/>
      <c r="M139" s="30">
        <f t="shared" si="5"/>
        <v>0</v>
      </c>
      <c r="N139" s="30"/>
      <c r="O139" s="30" t="s">
        <v>297</v>
      </c>
      <c r="P139" s="30" t="e">
        <f>LEN(#REF!)</f>
        <v>#REF!</v>
      </c>
      <c r="Q139" s="30" t="s">
        <v>464</v>
      </c>
      <c r="R139" s="30" t="s">
        <v>464</v>
      </c>
    </row>
    <row r="140" spans="1:18" ht="20.100000000000001" customHeight="1" x14ac:dyDescent="0.45">
      <c r="A140" s="30" t="s">
        <v>298</v>
      </c>
      <c r="B140" s="30">
        <v>64578</v>
      </c>
      <c r="C140" s="30" t="s">
        <v>777</v>
      </c>
      <c r="D140" s="30" t="s">
        <v>778</v>
      </c>
      <c r="E140" s="30" t="s">
        <v>514</v>
      </c>
      <c r="F140" s="352">
        <v>3.5</v>
      </c>
      <c r="G140" s="33">
        <v>3.8</v>
      </c>
      <c r="H140" s="352"/>
      <c r="I140" s="30"/>
      <c r="J140" s="30"/>
      <c r="K140" s="30">
        <f t="shared" si="4"/>
        <v>0</v>
      </c>
      <c r="L140" s="30"/>
      <c r="M140" s="30">
        <f t="shared" si="5"/>
        <v>0</v>
      </c>
      <c r="N140" s="30"/>
      <c r="O140" s="30"/>
      <c r="P140" s="30" t="e">
        <f>LEN(#REF!)</f>
        <v>#REF!</v>
      </c>
      <c r="Q140" s="30" t="s">
        <v>464</v>
      </c>
      <c r="R140" s="30" t="s">
        <v>464</v>
      </c>
    </row>
    <row r="141" spans="1:18" ht="20.100000000000001" customHeight="1" x14ac:dyDescent="0.45">
      <c r="A141" s="30" t="s">
        <v>300</v>
      </c>
      <c r="B141" s="30">
        <v>261</v>
      </c>
      <c r="C141" s="30" t="s">
        <v>1329</v>
      </c>
      <c r="D141" s="30" t="s">
        <v>1328</v>
      </c>
      <c r="E141" s="367" t="s">
        <v>730</v>
      </c>
      <c r="F141" s="352">
        <v>2.7</v>
      </c>
      <c r="G141" s="33">
        <v>3</v>
      </c>
      <c r="H141" s="352">
        <v>4.8</v>
      </c>
      <c r="I141" s="356">
        <v>5.4</v>
      </c>
      <c r="J141" s="30" t="s">
        <v>731</v>
      </c>
      <c r="K141" s="30">
        <f t="shared" si="4"/>
        <v>86</v>
      </c>
      <c r="L141" s="30" t="s">
        <v>513</v>
      </c>
      <c r="M141" s="30">
        <f t="shared" si="5"/>
        <v>82</v>
      </c>
      <c r="N141" s="30" t="s">
        <v>303</v>
      </c>
      <c r="O141" s="30" t="s">
        <v>302</v>
      </c>
      <c r="P141" s="30" t="e">
        <f>LEN(#REF!)</f>
        <v>#REF!</v>
      </c>
      <c r="Q141" s="30" t="s">
        <v>464</v>
      </c>
      <c r="R141" s="30" t="s">
        <v>465</v>
      </c>
    </row>
    <row r="142" spans="1:18" ht="20.100000000000001" customHeight="1" x14ac:dyDescent="0.45">
      <c r="A142" s="30" t="s">
        <v>304</v>
      </c>
      <c r="B142" s="30">
        <v>71185</v>
      </c>
      <c r="C142" s="30" t="s">
        <v>777</v>
      </c>
      <c r="D142" s="30" t="s">
        <v>778</v>
      </c>
      <c r="E142" s="30" t="s">
        <v>523</v>
      </c>
      <c r="F142" s="352">
        <v>8.5</v>
      </c>
      <c r="G142" s="33">
        <v>8.99</v>
      </c>
      <c r="H142" s="352"/>
      <c r="I142" s="30"/>
      <c r="J142" s="30"/>
      <c r="K142" s="30">
        <f t="shared" si="4"/>
        <v>0</v>
      </c>
      <c r="L142" s="30"/>
      <c r="M142" s="30">
        <f t="shared" si="5"/>
        <v>0</v>
      </c>
      <c r="N142" s="30"/>
      <c r="O142" s="30"/>
      <c r="P142" s="30" t="e">
        <f>LEN(#REF!)</f>
        <v>#REF!</v>
      </c>
      <c r="Q142" s="30" t="s">
        <v>464</v>
      </c>
      <c r="R142" s="30" t="s">
        <v>464</v>
      </c>
    </row>
    <row r="143" spans="1:18" ht="20.100000000000001" customHeight="1" x14ac:dyDescent="0.45">
      <c r="A143" s="30" t="s">
        <v>306</v>
      </c>
      <c r="B143" s="30">
        <v>7845</v>
      </c>
      <c r="C143" s="30" t="s">
        <v>1329</v>
      </c>
      <c r="D143" s="30" t="s">
        <v>778</v>
      </c>
      <c r="E143" s="30" t="s">
        <v>732</v>
      </c>
      <c r="F143" s="352">
        <v>3.5</v>
      </c>
      <c r="G143" s="33">
        <v>3.8</v>
      </c>
      <c r="H143" s="352"/>
      <c r="I143" s="30"/>
      <c r="J143" s="30"/>
      <c r="K143" s="30">
        <f t="shared" si="4"/>
        <v>0</v>
      </c>
      <c r="L143" s="30"/>
      <c r="M143" s="30">
        <f t="shared" si="5"/>
        <v>0</v>
      </c>
      <c r="N143" s="30"/>
      <c r="O143" s="30" t="s">
        <v>308</v>
      </c>
      <c r="P143" s="30" t="e">
        <f>LEN(#REF!)</f>
        <v>#REF!</v>
      </c>
      <c r="Q143" s="30" t="s">
        <v>464</v>
      </c>
      <c r="R143" s="30" t="s">
        <v>464</v>
      </c>
    </row>
    <row r="144" spans="1:18" ht="20.100000000000001" customHeight="1" x14ac:dyDescent="0.45">
      <c r="A144" s="30" t="s">
        <v>309</v>
      </c>
      <c r="B144" s="30">
        <v>17160</v>
      </c>
      <c r="C144" s="30" t="s">
        <v>1329</v>
      </c>
      <c r="D144" s="30" t="s">
        <v>778</v>
      </c>
      <c r="E144" s="30" t="s">
        <v>733</v>
      </c>
      <c r="F144" s="352">
        <v>3.5</v>
      </c>
      <c r="G144" s="33">
        <v>3.8</v>
      </c>
      <c r="H144" s="352">
        <v>3.5</v>
      </c>
      <c r="I144" s="33">
        <v>3.8</v>
      </c>
      <c r="J144" s="30" t="s">
        <v>515</v>
      </c>
      <c r="K144" s="30">
        <f t="shared" si="4"/>
        <v>72</v>
      </c>
      <c r="L144" s="30" t="s">
        <v>515</v>
      </c>
      <c r="M144" s="30">
        <f t="shared" si="5"/>
        <v>72</v>
      </c>
      <c r="N144" s="30" t="s">
        <v>312</v>
      </c>
      <c r="O144" s="30" t="s">
        <v>311</v>
      </c>
      <c r="P144" s="30" t="e">
        <f>LEN(#REF!)</f>
        <v>#REF!</v>
      </c>
      <c r="Q144" s="30" t="s">
        <v>464</v>
      </c>
      <c r="R144" s="30" t="s">
        <v>464</v>
      </c>
    </row>
    <row r="145" spans="1:18" ht="20.100000000000001" customHeight="1" x14ac:dyDescent="0.45">
      <c r="A145" s="30" t="s">
        <v>313</v>
      </c>
      <c r="B145" s="30">
        <v>1721</v>
      </c>
      <c r="C145" s="30" t="s">
        <v>1329</v>
      </c>
      <c r="D145" s="30" t="s">
        <v>778</v>
      </c>
      <c r="E145" s="30" t="s">
        <v>734</v>
      </c>
      <c r="F145" s="352">
        <v>3.5</v>
      </c>
      <c r="G145" s="33">
        <v>3.8</v>
      </c>
      <c r="H145" s="352"/>
      <c r="I145" s="30"/>
      <c r="J145" s="30"/>
      <c r="K145" s="30">
        <f t="shared" si="4"/>
        <v>0</v>
      </c>
      <c r="L145" s="30"/>
      <c r="M145" s="30">
        <f t="shared" si="5"/>
        <v>0</v>
      </c>
      <c r="N145" s="30"/>
      <c r="O145" s="30" t="s">
        <v>263</v>
      </c>
      <c r="P145" s="30" t="e">
        <f>LEN(#REF!)</f>
        <v>#REF!</v>
      </c>
      <c r="Q145" s="30" t="s">
        <v>464</v>
      </c>
      <c r="R145" s="30" t="s">
        <v>464</v>
      </c>
    </row>
    <row r="146" spans="1:18" ht="20.100000000000001" customHeight="1" x14ac:dyDescent="0.45">
      <c r="A146" s="30" t="s">
        <v>315</v>
      </c>
      <c r="B146" s="30">
        <v>733</v>
      </c>
      <c r="C146" s="30" t="s">
        <v>1329</v>
      </c>
      <c r="D146" s="30" t="s">
        <v>778</v>
      </c>
      <c r="E146" s="30" t="s">
        <v>735</v>
      </c>
      <c r="F146" s="352">
        <v>3.5</v>
      </c>
      <c r="G146" s="33">
        <v>3.8</v>
      </c>
      <c r="H146" s="352"/>
      <c r="I146" s="30"/>
      <c r="J146" s="30"/>
      <c r="K146" s="30">
        <f t="shared" si="4"/>
        <v>0</v>
      </c>
      <c r="L146" s="30"/>
      <c r="M146" s="30">
        <f t="shared" si="5"/>
        <v>0</v>
      </c>
      <c r="N146" s="30"/>
      <c r="O146" s="30" t="s">
        <v>281</v>
      </c>
      <c r="P146" s="30" t="e">
        <f>LEN(#REF!)</f>
        <v>#REF!</v>
      </c>
      <c r="Q146" s="30" t="s">
        <v>464</v>
      </c>
      <c r="R146" s="30" t="s">
        <v>464</v>
      </c>
    </row>
    <row r="147" spans="1:18" ht="20.100000000000001" customHeight="1" x14ac:dyDescent="0.45">
      <c r="A147" s="30" t="s">
        <v>317</v>
      </c>
      <c r="B147" s="30">
        <v>36839</v>
      </c>
      <c r="C147" s="30" t="s">
        <v>1329</v>
      </c>
      <c r="D147" s="30" t="s">
        <v>778</v>
      </c>
      <c r="E147" s="30" t="s">
        <v>736</v>
      </c>
      <c r="F147" s="352">
        <v>8.5</v>
      </c>
      <c r="G147" s="33">
        <v>8.99</v>
      </c>
      <c r="H147" s="352"/>
      <c r="I147" s="30"/>
      <c r="J147" s="30"/>
      <c r="K147" s="30">
        <f t="shared" si="4"/>
        <v>0</v>
      </c>
      <c r="L147" s="30"/>
      <c r="M147" s="30">
        <f t="shared" si="5"/>
        <v>0</v>
      </c>
      <c r="N147" s="30"/>
      <c r="O147" s="30" t="s">
        <v>319</v>
      </c>
      <c r="P147" s="30" t="e">
        <f>LEN(#REF!)</f>
        <v>#REF!</v>
      </c>
      <c r="Q147" s="30" t="s">
        <v>464</v>
      </c>
      <c r="R147" s="30" t="s">
        <v>464</v>
      </c>
    </row>
    <row r="148" spans="1:18" ht="20.100000000000001" customHeight="1" x14ac:dyDescent="0.45">
      <c r="A148" s="30" t="s">
        <v>320</v>
      </c>
      <c r="B148" s="30">
        <v>34511</v>
      </c>
      <c r="C148" s="30" t="s">
        <v>1329</v>
      </c>
      <c r="D148" s="30" t="s">
        <v>778</v>
      </c>
      <c r="E148" s="30" t="s">
        <v>737</v>
      </c>
      <c r="F148" s="352">
        <v>8.5</v>
      </c>
      <c r="G148" s="33">
        <v>8.99</v>
      </c>
      <c r="H148" s="352">
        <v>3</v>
      </c>
      <c r="I148" s="356">
        <v>3</v>
      </c>
      <c r="J148" s="30" t="s">
        <v>738</v>
      </c>
      <c r="K148" s="30">
        <f t="shared" si="4"/>
        <v>38</v>
      </c>
      <c r="L148" s="30" t="s">
        <v>516</v>
      </c>
      <c r="M148" s="30">
        <f t="shared" si="5"/>
        <v>71</v>
      </c>
      <c r="N148" s="30" t="s">
        <v>323</v>
      </c>
      <c r="O148" s="30" t="s">
        <v>322</v>
      </c>
      <c r="P148" s="30" t="e">
        <f>LEN(#REF!)</f>
        <v>#REF!</v>
      </c>
      <c r="Q148" s="30" t="s">
        <v>464</v>
      </c>
      <c r="R148" s="30" t="s">
        <v>464</v>
      </c>
    </row>
    <row r="149" spans="1:18" ht="20.100000000000001" customHeight="1" x14ac:dyDescent="0.45">
      <c r="A149" s="30" t="s">
        <v>324</v>
      </c>
      <c r="B149" s="30">
        <v>4776</v>
      </c>
      <c r="C149" s="30" t="s">
        <v>1329</v>
      </c>
      <c r="D149" s="30" t="s">
        <v>778</v>
      </c>
      <c r="E149" s="30" t="s">
        <v>739</v>
      </c>
      <c r="F149" s="352">
        <v>8.5</v>
      </c>
      <c r="G149" s="33">
        <v>8.99</v>
      </c>
      <c r="H149" s="352"/>
      <c r="I149" s="30"/>
      <c r="J149" s="30"/>
      <c r="K149" s="30">
        <f t="shared" si="4"/>
        <v>0</v>
      </c>
      <c r="L149" s="30"/>
      <c r="M149" s="30">
        <f t="shared" si="5"/>
        <v>0</v>
      </c>
      <c r="N149" s="30"/>
      <c r="O149" s="30" t="s">
        <v>263</v>
      </c>
      <c r="P149" s="30" t="e">
        <f>LEN(#REF!)</f>
        <v>#REF!</v>
      </c>
      <c r="Q149" s="30" t="s">
        <v>464</v>
      </c>
      <c r="R149" s="30" t="s">
        <v>464</v>
      </c>
    </row>
    <row r="150" spans="1:18" ht="20.100000000000001" customHeight="1" x14ac:dyDescent="0.45">
      <c r="A150" s="30" t="s">
        <v>326</v>
      </c>
      <c r="B150" s="30">
        <v>1819</v>
      </c>
      <c r="C150" s="30" t="s">
        <v>1329</v>
      </c>
      <c r="D150" s="30" t="s">
        <v>778</v>
      </c>
      <c r="E150" s="30" t="s">
        <v>740</v>
      </c>
      <c r="F150" s="352">
        <v>8.5</v>
      </c>
      <c r="G150" s="33">
        <v>8.99</v>
      </c>
      <c r="H150" s="352"/>
      <c r="I150" s="30"/>
      <c r="J150" s="30"/>
      <c r="K150" s="30">
        <f t="shared" si="4"/>
        <v>0</v>
      </c>
      <c r="L150" s="30"/>
      <c r="M150" s="30">
        <f t="shared" si="5"/>
        <v>0</v>
      </c>
      <c r="N150" s="30"/>
      <c r="O150" s="30" t="s">
        <v>281</v>
      </c>
      <c r="P150" s="30" t="e">
        <f>LEN(#REF!)</f>
        <v>#REF!</v>
      </c>
      <c r="Q150" s="30" t="s">
        <v>464</v>
      </c>
      <c r="R150" s="30" t="s">
        <v>464</v>
      </c>
    </row>
    <row r="151" spans="1:18" ht="20.100000000000001" customHeight="1" x14ac:dyDescent="0.45">
      <c r="A151" s="30" t="s">
        <v>328</v>
      </c>
      <c r="B151" s="30">
        <v>832</v>
      </c>
      <c r="C151" s="30" t="s">
        <v>1329</v>
      </c>
      <c r="D151" s="30" t="s">
        <v>778</v>
      </c>
      <c r="E151" s="30" t="s">
        <v>741</v>
      </c>
      <c r="F151" s="352">
        <v>3.5</v>
      </c>
      <c r="G151" s="33">
        <v>3.8</v>
      </c>
      <c r="H151" s="352">
        <v>4.5</v>
      </c>
      <c r="I151" s="33">
        <v>4.8</v>
      </c>
      <c r="J151" s="30" t="s">
        <v>742</v>
      </c>
      <c r="K151" s="30">
        <f t="shared" si="4"/>
        <v>39</v>
      </c>
      <c r="L151" s="30" t="s">
        <v>517</v>
      </c>
      <c r="M151" s="30">
        <f t="shared" si="5"/>
        <v>72</v>
      </c>
      <c r="N151" s="30" t="s">
        <v>331</v>
      </c>
      <c r="O151" s="30" t="s">
        <v>330</v>
      </c>
      <c r="P151" s="30" t="e">
        <f>LEN(#REF!)</f>
        <v>#REF!</v>
      </c>
      <c r="Q151" s="30" t="s">
        <v>464</v>
      </c>
      <c r="R151" s="30" t="s">
        <v>464</v>
      </c>
    </row>
    <row r="152" spans="1:18" ht="19.5" customHeight="1" x14ac:dyDescent="0.45">
      <c r="A152" s="30" t="s">
        <v>519</v>
      </c>
      <c r="B152" s="30">
        <v>62359</v>
      </c>
      <c r="C152" s="30" t="s">
        <v>777</v>
      </c>
      <c r="D152" s="30" t="s">
        <v>1328</v>
      </c>
      <c r="E152" s="30" t="s">
        <v>743</v>
      </c>
      <c r="F152" s="352">
        <v>19.989999999999998</v>
      </c>
      <c r="G152" s="30"/>
      <c r="H152" s="352"/>
      <c r="I152" s="30"/>
      <c r="J152" s="30"/>
      <c r="K152" s="30">
        <f t="shared" si="4"/>
        <v>0</v>
      </c>
      <c r="L152" s="30"/>
      <c r="M152" s="30">
        <f t="shared" si="5"/>
        <v>0</v>
      </c>
      <c r="N152" s="30"/>
      <c r="O152" s="30"/>
      <c r="P152" s="30" t="e">
        <f>LEN(#REF!)</f>
        <v>#REF!</v>
      </c>
      <c r="Q152" s="30" t="s">
        <v>465</v>
      </c>
      <c r="R152" s="30" t="s">
        <v>465</v>
      </c>
    </row>
    <row r="153" spans="1:18" ht="19.5" customHeight="1" x14ac:dyDescent="0.45">
      <c r="A153" s="30" t="s">
        <v>518</v>
      </c>
      <c r="B153" s="30">
        <v>535</v>
      </c>
      <c r="C153" s="30" t="s">
        <v>1329</v>
      </c>
      <c r="D153" s="30" t="s">
        <v>1328</v>
      </c>
      <c r="E153" s="30" t="s">
        <v>744</v>
      </c>
      <c r="F153" s="352">
        <v>19.989999999999998</v>
      </c>
      <c r="G153" s="30"/>
      <c r="H153" s="352"/>
      <c r="I153" s="30"/>
      <c r="J153" s="30"/>
      <c r="K153" s="30">
        <f t="shared" si="4"/>
        <v>0</v>
      </c>
      <c r="L153" s="30"/>
      <c r="M153" s="30">
        <f t="shared" si="5"/>
        <v>0</v>
      </c>
      <c r="N153" s="30"/>
      <c r="O153" s="30" t="s">
        <v>520</v>
      </c>
      <c r="P153" s="30" t="e">
        <f>LEN(#REF!)</f>
        <v>#REF!</v>
      </c>
      <c r="Q153" s="30" t="s">
        <v>465</v>
      </c>
      <c r="R153" s="30" t="s">
        <v>465</v>
      </c>
    </row>
    <row r="154" spans="1:18" ht="20.100000000000001" customHeight="1" x14ac:dyDescent="0.45">
      <c r="A154" s="30" t="s">
        <v>522</v>
      </c>
      <c r="B154" s="30">
        <v>92</v>
      </c>
      <c r="C154" s="30" t="s">
        <v>1329</v>
      </c>
      <c r="D154" s="30" t="s">
        <v>1328</v>
      </c>
      <c r="E154" s="30" t="s">
        <v>745</v>
      </c>
      <c r="F154" s="352">
        <v>19.989999999999998</v>
      </c>
      <c r="G154" s="30"/>
      <c r="H154" s="352"/>
      <c r="I154" s="30"/>
      <c r="J154" s="30"/>
      <c r="K154" s="30">
        <f t="shared" si="4"/>
        <v>0</v>
      </c>
      <c r="L154" s="30"/>
      <c r="M154" s="30">
        <f t="shared" si="5"/>
        <v>0</v>
      </c>
      <c r="N154" s="30"/>
      <c r="O154" s="30" t="s">
        <v>263</v>
      </c>
      <c r="P154" s="30" t="e">
        <f>LEN(#REF!)</f>
        <v>#REF!</v>
      </c>
      <c r="Q154" s="30" t="s">
        <v>465</v>
      </c>
      <c r="R154" s="30" t="s">
        <v>465</v>
      </c>
    </row>
    <row r="155" spans="1:18" ht="20.100000000000001" customHeight="1" x14ac:dyDescent="0.45">
      <c r="A155" s="30" t="s">
        <v>332</v>
      </c>
      <c r="B155" s="30">
        <v>428</v>
      </c>
      <c r="C155" s="30" t="s">
        <v>1329</v>
      </c>
      <c r="D155" s="30" t="s">
        <v>778</v>
      </c>
      <c r="E155" s="30" t="s">
        <v>746</v>
      </c>
      <c r="F155" s="352">
        <v>8.5</v>
      </c>
      <c r="G155" s="33">
        <v>8.99</v>
      </c>
      <c r="H155" s="352"/>
      <c r="I155" s="30"/>
      <c r="J155" s="30"/>
      <c r="K155" s="30">
        <f t="shared" si="4"/>
        <v>0</v>
      </c>
      <c r="L155" s="30"/>
      <c r="M155" s="30">
        <f t="shared" si="5"/>
        <v>0</v>
      </c>
      <c r="N155" s="30"/>
      <c r="O155" s="30" t="s">
        <v>334</v>
      </c>
      <c r="P155" s="30" t="e">
        <f>LEN(#REF!)</f>
        <v>#REF!</v>
      </c>
      <c r="Q155" s="30" t="s">
        <v>464</v>
      </c>
      <c r="R155" s="30" t="s">
        <v>464</v>
      </c>
    </row>
    <row r="156" spans="1:18" ht="20.100000000000001" customHeight="1" x14ac:dyDescent="0.45">
      <c r="A156" s="30" t="s">
        <v>335</v>
      </c>
      <c r="B156" s="30">
        <v>114</v>
      </c>
      <c r="C156" s="30" t="s">
        <v>1329</v>
      </c>
      <c r="D156" s="30" t="s">
        <v>778</v>
      </c>
      <c r="E156" s="30" t="s">
        <v>747</v>
      </c>
      <c r="F156" s="352">
        <v>3.5</v>
      </c>
      <c r="G156" s="33">
        <v>3.8</v>
      </c>
      <c r="H156" s="352"/>
      <c r="I156" s="30"/>
      <c r="J156" s="30"/>
      <c r="K156" s="30">
        <f t="shared" si="4"/>
        <v>0</v>
      </c>
      <c r="L156" s="30"/>
      <c r="M156" s="30">
        <f t="shared" si="5"/>
        <v>0</v>
      </c>
      <c r="N156" s="30"/>
      <c r="O156" s="30" t="s">
        <v>337</v>
      </c>
      <c r="P156" s="30" t="e">
        <f>LEN(#REF!)</f>
        <v>#REF!</v>
      </c>
      <c r="Q156" s="30" t="s">
        <v>464</v>
      </c>
      <c r="R156" s="30" t="s">
        <v>464</v>
      </c>
    </row>
    <row r="157" spans="1:18" ht="20.100000000000001" customHeight="1" x14ac:dyDescent="0.45">
      <c r="A157" s="30" t="s">
        <v>338</v>
      </c>
      <c r="B157" s="30">
        <v>87</v>
      </c>
      <c r="C157" s="30" t="s">
        <v>779</v>
      </c>
      <c r="D157" s="30" t="s">
        <v>778</v>
      </c>
      <c r="E157" s="30" t="s">
        <v>748</v>
      </c>
      <c r="F157" s="352">
        <v>3.5</v>
      </c>
      <c r="G157" s="33">
        <v>3.8</v>
      </c>
      <c r="H157" s="352"/>
      <c r="I157" s="30"/>
      <c r="J157" s="30"/>
      <c r="K157" s="30">
        <f t="shared" si="4"/>
        <v>0</v>
      </c>
      <c r="L157" s="30"/>
      <c r="M157" s="30">
        <f t="shared" si="5"/>
        <v>0</v>
      </c>
      <c r="N157" s="30"/>
      <c r="O157" s="30" t="s">
        <v>340</v>
      </c>
      <c r="P157" s="30" t="e">
        <f>LEN(#REF!)</f>
        <v>#REF!</v>
      </c>
      <c r="Q157" s="30" t="s">
        <v>464</v>
      </c>
      <c r="R157" s="30" t="s">
        <v>464</v>
      </c>
    </row>
    <row r="158" spans="1:18" ht="20.100000000000001" customHeight="1" x14ac:dyDescent="0.45">
      <c r="A158" s="30" t="s">
        <v>341</v>
      </c>
      <c r="B158" s="30">
        <v>1</v>
      </c>
      <c r="C158" s="30" t="e">
        <v>#N/A</v>
      </c>
      <c r="D158" s="30" t="e">
        <v>#N/A</v>
      </c>
      <c r="E158" s="30" t="s">
        <v>749</v>
      </c>
      <c r="F158" s="352">
        <v>3.5</v>
      </c>
      <c r="G158" s="33">
        <v>3.8</v>
      </c>
      <c r="H158" s="352"/>
      <c r="I158" s="30"/>
      <c r="J158" s="30"/>
      <c r="K158" s="30">
        <f t="shared" si="4"/>
        <v>0</v>
      </c>
      <c r="L158" s="30"/>
      <c r="M158" s="30">
        <f t="shared" si="5"/>
        <v>0</v>
      </c>
      <c r="N158" s="30"/>
      <c r="O158" s="30" t="s">
        <v>263</v>
      </c>
      <c r="P158" s="30" t="e">
        <f>LEN(#REF!)</f>
        <v>#REF!</v>
      </c>
      <c r="Q158" s="30" t="s">
        <v>464</v>
      </c>
      <c r="R158" s="30" t="s">
        <v>464</v>
      </c>
    </row>
    <row r="159" spans="1:18" ht="20.100000000000001" customHeight="1" x14ac:dyDescent="0.45">
      <c r="A159" s="30" t="s">
        <v>342</v>
      </c>
      <c r="B159" s="30">
        <v>24</v>
      </c>
      <c r="C159" s="30" t="e">
        <v>#N/A</v>
      </c>
      <c r="D159" s="30" t="e">
        <v>#N/A</v>
      </c>
      <c r="E159" s="30" t="s">
        <v>750</v>
      </c>
      <c r="F159" s="352">
        <v>3.5</v>
      </c>
      <c r="G159" s="33">
        <v>3.8</v>
      </c>
      <c r="H159" s="352">
        <v>3.5</v>
      </c>
      <c r="I159" s="33">
        <v>3.8</v>
      </c>
      <c r="J159" s="30" t="s">
        <v>751</v>
      </c>
      <c r="K159" s="30">
        <f t="shared" si="4"/>
        <v>42</v>
      </c>
      <c r="L159" s="30" t="s">
        <v>524</v>
      </c>
      <c r="M159" s="30">
        <f t="shared" si="5"/>
        <v>75</v>
      </c>
      <c r="N159" s="30" t="s">
        <v>344</v>
      </c>
      <c r="O159" s="30" t="s">
        <v>343</v>
      </c>
      <c r="P159" s="30" t="e">
        <f>LEN(#REF!)</f>
        <v>#REF!</v>
      </c>
      <c r="Q159" s="30" t="s">
        <v>464</v>
      </c>
      <c r="R159" s="30" t="s">
        <v>464</v>
      </c>
    </row>
    <row r="160" spans="1:18" ht="20.100000000000001" customHeight="1" x14ac:dyDescent="0.45">
      <c r="A160" s="30" t="s">
        <v>345</v>
      </c>
      <c r="B160" s="30">
        <v>8</v>
      </c>
      <c r="C160" s="30" t="s">
        <v>779</v>
      </c>
      <c r="D160" s="30" t="s">
        <v>778</v>
      </c>
      <c r="E160" s="30" t="s">
        <v>752</v>
      </c>
      <c r="F160" s="352">
        <v>3.5</v>
      </c>
      <c r="G160" s="33">
        <v>3.8</v>
      </c>
      <c r="H160" s="352"/>
      <c r="I160" s="30"/>
      <c r="J160" s="30"/>
      <c r="K160" s="30">
        <f t="shared" si="4"/>
        <v>0</v>
      </c>
      <c r="L160" s="30"/>
      <c r="M160" s="30">
        <f t="shared" si="5"/>
        <v>0</v>
      </c>
      <c r="N160" s="30"/>
      <c r="O160" s="30" t="s">
        <v>347</v>
      </c>
      <c r="P160" s="30" t="e">
        <f>LEN(#REF!)</f>
        <v>#REF!</v>
      </c>
      <c r="Q160" s="30" t="s">
        <v>464</v>
      </c>
      <c r="R160" s="30" t="s">
        <v>464</v>
      </c>
    </row>
    <row r="161" spans="1:18" ht="20.100000000000001" customHeight="1" x14ac:dyDescent="0.45">
      <c r="A161" s="30" t="s">
        <v>525</v>
      </c>
      <c r="B161" s="30">
        <v>10</v>
      </c>
      <c r="C161" s="30" t="s">
        <v>779</v>
      </c>
      <c r="D161" s="30" t="s">
        <v>778</v>
      </c>
      <c r="E161" s="30" t="s">
        <v>753</v>
      </c>
      <c r="F161" s="352">
        <v>0</v>
      </c>
      <c r="G161" s="30"/>
      <c r="H161" s="352"/>
      <c r="I161" s="30"/>
      <c r="J161" s="30"/>
      <c r="K161" s="30">
        <f t="shared" si="4"/>
        <v>0</v>
      </c>
      <c r="L161" s="30"/>
      <c r="M161" s="30">
        <f t="shared" si="5"/>
        <v>0</v>
      </c>
      <c r="N161" s="30"/>
      <c r="O161" s="30" t="s">
        <v>263</v>
      </c>
      <c r="P161" s="30" t="e">
        <f>LEN(#REF!)</f>
        <v>#REF!</v>
      </c>
      <c r="Q161" s="30" t="s">
        <v>465</v>
      </c>
      <c r="R161" s="30" t="s">
        <v>465</v>
      </c>
    </row>
    <row r="162" spans="1:18" ht="20.100000000000001" customHeight="1" x14ac:dyDescent="0.45">
      <c r="A162" s="30" t="s">
        <v>348</v>
      </c>
      <c r="B162" s="30">
        <v>113</v>
      </c>
      <c r="C162" s="30" t="s">
        <v>779</v>
      </c>
      <c r="D162" s="30" t="s">
        <v>778</v>
      </c>
      <c r="E162" s="30" t="s">
        <v>754</v>
      </c>
      <c r="F162" s="352">
        <v>8.5</v>
      </c>
      <c r="G162" s="33">
        <v>8.99</v>
      </c>
      <c r="H162" s="352"/>
      <c r="I162" s="30"/>
      <c r="J162" s="30"/>
      <c r="K162" s="30">
        <f t="shared" si="4"/>
        <v>0</v>
      </c>
      <c r="L162" s="30"/>
      <c r="M162" s="30">
        <f t="shared" si="5"/>
        <v>0</v>
      </c>
      <c r="N162" s="30"/>
      <c r="O162" s="30" t="s">
        <v>350</v>
      </c>
      <c r="P162" s="30" t="e">
        <f>LEN(#REF!)</f>
        <v>#REF!</v>
      </c>
      <c r="Q162" s="30" t="s">
        <v>464</v>
      </c>
      <c r="R162" s="30" t="s">
        <v>464</v>
      </c>
    </row>
    <row r="163" spans="1:18" ht="20.100000000000001" customHeight="1" x14ac:dyDescent="0.45">
      <c r="A163" s="30" t="s">
        <v>526</v>
      </c>
      <c r="B163" s="30">
        <v>332</v>
      </c>
      <c r="C163" s="30" t="s">
        <v>779</v>
      </c>
      <c r="D163" s="30" t="s">
        <v>778</v>
      </c>
      <c r="E163" s="30" t="s">
        <v>755</v>
      </c>
      <c r="F163" s="352">
        <v>0</v>
      </c>
      <c r="G163" s="30"/>
      <c r="H163" s="352"/>
      <c r="I163" s="30"/>
      <c r="J163" s="30"/>
      <c r="K163" s="30">
        <f t="shared" si="4"/>
        <v>0</v>
      </c>
      <c r="L163" s="30"/>
      <c r="M163" s="30">
        <f t="shared" si="5"/>
        <v>0</v>
      </c>
      <c r="N163" s="30"/>
      <c r="O163" s="30" t="s">
        <v>527</v>
      </c>
      <c r="P163" s="30" t="e">
        <f>LEN(#REF!)</f>
        <v>#REF!</v>
      </c>
      <c r="Q163" s="30" t="s">
        <v>465</v>
      </c>
      <c r="R163" s="30" t="s">
        <v>465</v>
      </c>
    </row>
    <row r="164" spans="1:18" ht="20.100000000000001" customHeight="1" x14ac:dyDescent="0.45">
      <c r="A164" s="30" t="s">
        <v>351</v>
      </c>
      <c r="B164" s="30">
        <v>4</v>
      </c>
      <c r="C164" s="30" t="s">
        <v>779</v>
      </c>
      <c r="D164" s="30" t="s">
        <v>778</v>
      </c>
      <c r="E164" s="30" t="s">
        <v>756</v>
      </c>
      <c r="F164" s="352">
        <v>8.5</v>
      </c>
      <c r="G164" s="33">
        <v>8.99</v>
      </c>
      <c r="H164" s="352"/>
      <c r="I164" s="30"/>
      <c r="J164" s="30"/>
      <c r="K164" s="30">
        <f t="shared" si="4"/>
        <v>0</v>
      </c>
      <c r="L164" s="30"/>
      <c r="M164" s="30">
        <f t="shared" si="5"/>
        <v>0</v>
      </c>
      <c r="N164" s="30"/>
      <c r="O164" s="30" t="s">
        <v>263</v>
      </c>
      <c r="P164" s="30" t="e">
        <f>LEN(#REF!)</f>
        <v>#REF!</v>
      </c>
      <c r="Q164" s="30" t="s">
        <v>464</v>
      </c>
      <c r="R164" s="30" t="s">
        <v>464</v>
      </c>
    </row>
    <row r="165" spans="1:18" ht="20.100000000000001" customHeight="1" x14ac:dyDescent="0.45">
      <c r="A165" s="30" t="s">
        <v>352</v>
      </c>
      <c r="B165" s="30">
        <v>225</v>
      </c>
      <c r="C165" s="30" t="s">
        <v>779</v>
      </c>
      <c r="D165" s="30" t="s">
        <v>778</v>
      </c>
      <c r="E165" s="30" t="s">
        <v>757</v>
      </c>
      <c r="F165" s="352">
        <v>6.5</v>
      </c>
      <c r="G165" s="33">
        <v>6.99</v>
      </c>
      <c r="H165" s="352"/>
      <c r="I165" s="30"/>
      <c r="J165" s="30"/>
      <c r="K165" s="30">
        <f t="shared" si="4"/>
        <v>0</v>
      </c>
      <c r="L165" s="30"/>
      <c r="M165" s="30">
        <f t="shared" si="5"/>
        <v>0</v>
      </c>
      <c r="N165" s="30"/>
      <c r="O165" s="30" t="s">
        <v>354</v>
      </c>
      <c r="P165" s="30" t="e">
        <f>LEN(#REF!)</f>
        <v>#REF!</v>
      </c>
      <c r="Q165" s="30" t="s">
        <v>464</v>
      </c>
      <c r="R165" s="30" t="s">
        <v>464</v>
      </c>
    </row>
    <row r="166" spans="1:18" ht="24" customHeight="1" x14ac:dyDescent="0.45">
      <c r="A166" s="30" t="s">
        <v>355</v>
      </c>
      <c r="B166" s="30">
        <v>555</v>
      </c>
      <c r="C166" s="30" t="s">
        <v>779</v>
      </c>
      <c r="D166" s="30" t="s">
        <v>778</v>
      </c>
      <c r="E166" s="30" t="s">
        <v>758</v>
      </c>
      <c r="F166" s="352">
        <v>3.75</v>
      </c>
      <c r="G166" s="33">
        <v>4.24</v>
      </c>
      <c r="H166" s="352"/>
      <c r="I166" s="30"/>
      <c r="J166" s="30"/>
      <c r="K166" s="30">
        <f t="shared" si="4"/>
        <v>0</v>
      </c>
      <c r="L166" s="30"/>
      <c r="M166" s="30">
        <f t="shared" si="5"/>
        <v>0</v>
      </c>
      <c r="N166" s="30"/>
      <c r="O166" s="30" t="s">
        <v>357</v>
      </c>
      <c r="P166" s="30" t="e">
        <f>LEN(#REF!)</f>
        <v>#REF!</v>
      </c>
      <c r="Q166" s="30" t="s">
        <v>464</v>
      </c>
      <c r="R166" s="30" t="s">
        <v>464</v>
      </c>
    </row>
    <row r="167" spans="1:18" ht="20.100000000000001" customHeight="1" x14ac:dyDescent="0.45">
      <c r="A167" s="30" t="s">
        <v>358</v>
      </c>
      <c r="B167" s="30">
        <v>2469</v>
      </c>
      <c r="C167" s="30" t="s">
        <v>1329</v>
      </c>
      <c r="D167" s="30" t="s">
        <v>778</v>
      </c>
      <c r="E167" s="30" t="s">
        <v>759</v>
      </c>
      <c r="F167" s="352">
        <v>8.5</v>
      </c>
      <c r="G167" s="33">
        <v>8.99</v>
      </c>
      <c r="H167" s="352">
        <v>8.5</v>
      </c>
      <c r="I167" s="33">
        <v>8.99</v>
      </c>
      <c r="J167" s="30" t="s">
        <v>760</v>
      </c>
      <c r="K167" s="30">
        <f t="shared" si="4"/>
        <v>37</v>
      </c>
      <c r="L167" s="30" t="s">
        <v>529</v>
      </c>
      <c r="M167" s="30">
        <f t="shared" si="5"/>
        <v>70</v>
      </c>
      <c r="N167" s="30" t="s">
        <v>361</v>
      </c>
      <c r="O167" s="30" t="s">
        <v>360</v>
      </c>
      <c r="P167" s="30" t="e">
        <f>LEN(#REF!)</f>
        <v>#REF!</v>
      </c>
      <c r="Q167" s="30" t="s">
        <v>464</v>
      </c>
      <c r="R167" s="30" t="s">
        <v>464</v>
      </c>
    </row>
    <row r="168" spans="1:18" ht="20.100000000000001" customHeight="1" x14ac:dyDescent="0.45">
      <c r="A168" s="30" t="s">
        <v>362</v>
      </c>
      <c r="B168" s="30">
        <v>7</v>
      </c>
      <c r="C168" s="30" t="s">
        <v>1329</v>
      </c>
      <c r="D168" s="30" t="s">
        <v>778</v>
      </c>
      <c r="E168" s="30" t="s">
        <v>761</v>
      </c>
      <c r="F168" s="352">
        <v>8.5</v>
      </c>
      <c r="G168" s="33">
        <v>8.99</v>
      </c>
      <c r="H168" s="352">
        <v>8.5</v>
      </c>
      <c r="I168" s="33">
        <v>8.99</v>
      </c>
      <c r="J168" s="30" t="s">
        <v>762</v>
      </c>
      <c r="K168" s="30">
        <f t="shared" si="4"/>
        <v>37</v>
      </c>
      <c r="L168" s="30" t="s">
        <v>530</v>
      </c>
      <c r="M168" s="30">
        <f t="shared" si="5"/>
        <v>70</v>
      </c>
      <c r="N168" s="30" t="s">
        <v>365</v>
      </c>
      <c r="O168" s="30" t="s">
        <v>364</v>
      </c>
      <c r="P168" s="30" t="e">
        <f>LEN(#REF!)</f>
        <v>#REF!</v>
      </c>
      <c r="Q168" s="30" t="s">
        <v>464</v>
      </c>
      <c r="R168" s="30" t="s">
        <v>464</v>
      </c>
    </row>
    <row r="169" spans="1:18" ht="20.100000000000001" customHeight="1" x14ac:dyDescent="0.45">
      <c r="A169" s="30" t="s">
        <v>366</v>
      </c>
      <c r="B169" s="30">
        <v>71</v>
      </c>
      <c r="C169" s="30" t="s">
        <v>1329</v>
      </c>
      <c r="D169" s="30" t="s">
        <v>778</v>
      </c>
      <c r="E169" s="30" t="s">
        <v>763</v>
      </c>
      <c r="F169" s="352">
        <v>3.5</v>
      </c>
      <c r="G169" s="33">
        <v>3.8</v>
      </c>
      <c r="H169" s="352">
        <v>3.5</v>
      </c>
      <c r="I169" s="33">
        <v>3.8</v>
      </c>
      <c r="J169" s="30" t="s">
        <v>764</v>
      </c>
      <c r="K169" s="30">
        <f t="shared" si="4"/>
        <v>38</v>
      </c>
      <c r="L169" s="30" t="s">
        <v>531</v>
      </c>
      <c r="M169" s="30">
        <f t="shared" si="5"/>
        <v>71</v>
      </c>
      <c r="N169" s="30" t="s">
        <v>368</v>
      </c>
      <c r="O169" s="30" t="s">
        <v>367</v>
      </c>
      <c r="P169" s="30" t="e">
        <f>LEN(#REF!)</f>
        <v>#REF!</v>
      </c>
      <c r="Q169" s="30" t="s">
        <v>464</v>
      </c>
      <c r="R169" s="30" t="s">
        <v>464</v>
      </c>
    </row>
    <row r="170" spans="1:18" ht="20.100000000000001" customHeight="1" x14ac:dyDescent="0.45">
      <c r="A170" s="30" t="s">
        <v>369</v>
      </c>
      <c r="B170" s="30">
        <v>6</v>
      </c>
      <c r="C170" s="30" t="s">
        <v>1329</v>
      </c>
      <c r="D170" s="30" t="s">
        <v>778</v>
      </c>
      <c r="E170" s="30" t="s">
        <v>765</v>
      </c>
      <c r="F170" s="352">
        <v>3.5</v>
      </c>
      <c r="G170" s="33">
        <v>3.8</v>
      </c>
      <c r="H170" s="352">
        <v>3.5</v>
      </c>
      <c r="I170" s="33">
        <v>3.8</v>
      </c>
      <c r="J170" s="30" t="s">
        <v>766</v>
      </c>
      <c r="K170" s="30">
        <f t="shared" si="4"/>
        <v>38</v>
      </c>
      <c r="L170" s="30" t="s">
        <v>532</v>
      </c>
      <c r="M170" s="30">
        <f t="shared" si="5"/>
        <v>71</v>
      </c>
      <c r="N170" s="30" t="s">
        <v>371</v>
      </c>
      <c r="O170" s="30" t="s">
        <v>370</v>
      </c>
      <c r="P170" s="30" t="e">
        <f>LEN(#REF!)</f>
        <v>#REF!</v>
      </c>
      <c r="Q170" s="30" t="s">
        <v>464</v>
      </c>
      <c r="R170" s="30" t="s">
        <v>464</v>
      </c>
    </row>
    <row r="171" spans="1:18" ht="19.5" customHeight="1" x14ac:dyDescent="0.45">
      <c r="A171" s="30" t="s">
        <v>534</v>
      </c>
      <c r="B171" s="30">
        <v>22</v>
      </c>
      <c r="C171" s="30" t="s">
        <v>777</v>
      </c>
      <c r="D171" s="30" t="s">
        <v>778</v>
      </c>
      <c r="E171" s="30" t="s">
        <v>535</v>
      </c>
      <c r="F171" s="352">
        <v>20.99</v>
      </c>
      <c r="G171" s="30"/>
      <c r="H171" s="352"/>
      <c r="I171" s="30"/>
      <c r="J171" s="30"/>
      <c r="K171" s="30">
        <f t="shared" si="4"/>
        <v>0</v>
      </c>
      <c r="L171" s="30"/>
      <c r="M171" s="30">
        <f t="shared" si="5"/>
        <v>0</v>
      </c>
      <c r="N171" s="30"/>
      <c r="O171" s="30"/>
      <c r="P171" s="30" t="e">
        <f>LEN(#REF!)</f>
        <v>#REF!</v>
      </c>
      <c r="Q171" s="30" t="s">
        <v>465</v>
      </c>
      <c r="R171" s="30" t="s">
        <v>465</v>
      </c>
    </row>
    <row r="172" spans="1:18" ht="24.75" customHeight="1" x14ac:dyDescent="0.45">
      <c r="A172" s="30" t="s">
        <v>533</v>
      </c>
      <c r="B172" s="30">
        <v>54660</v>
      </c>
      <c r="C172" s="30" t="s">
        <v>779</v>
      </c>
      <c r="D172" s="30" t="s">
        <v>778</v>
      </c>
      <c r="E172" s="30" t="s">
        <v>767</v>
      </c>
      <c r="F172" s="352">
        <v>20.99</v>
      </c>
      <c r="G172" s="30"/>
      <c r="H172" s="352"/>
      <c r="I172" s="30"/>
      <c r="J172" s="30"/>
      <c r="K172" s="30">
        <f t="shared" si="4"/>
        <v>0</v>
      </c>
      <c r="L172" s="30"/>
      <c r="M172" s="30">
        <f t="shared" si="5"/>
        <v>0</v>
      </c>
      <c r="N172" s="30"/>
      <c r="O172" s="30" t="s">
        <v>536</v>
      </c>
      <c r="P172" s="30" t="e">
        <f>LEN(#REF!)</f>
        <v>#REF!</v>
      </c>
      <c r="Q172" s="30" t="s">
        <v>465</v>
      </c>
      <c r="R172" s="30" t="s">
        <v>465</v>
      </c>
    </row>
    <row r="173" spans="1:18" ht="20.100000000000001" customHeight="1" x14ac:dyDescent="0.45">
      <c r="A173" s="30" t="s">
        <v>538</v>
      </c>
      <c r="B173" s="30">
        <v>2388</v>
      </c>
      <c r="C173" s="30" t="s">
        <v>779</v>
      </c>
      <c r="D173" s="30" t="s">
        <v>778</v>
      </c>
      <c r="E173" s="30" t="s">
        <v>768</v>
      </c>
      <c r="F173" s="352">
        <v>20.99</v>
      </c>
      <c r="G173" s="30"/>
      <c r="H173" s="352"/>
      <c r="I173" s="30"/>
      <c r="J173" s="30"/>
      <c r="K173" s="30">
        <f t="shared" si="4"/>
        <v>0</v>
      </c>
      <c r="L173" s="30"/>
      <c r="M173" s="30">
        <f t="shared" si="5"/>
        <v>0</v>
      </c>
      <c r="N173" s="30"/>
      <c r="O173" s="30" t="s">
        <v>539</v>
      </c>
      <c r="P173" s="30" t="e">
        <f>LEN(#REF!)</f>
        <v>#REF!</v>
      </c>
      <c r="Q173" s="30" t="s">
        <v>465</v>
      </c>
      <c r="R173" s="30" t="s">
        <v>465</v>
      </c>
    </row>
    <row r="174" spans="1:18" ht="20.100000000000001" customHeight="1" x14ac:dyDescent="0.45">
      <c r="A174" s="30" t="s">
        <v>540</v>
      </c>
      <c r="B174" s="30">
        <v>1413</v>
      </c>
      <c r="C174" s="30" t="s">
        <v>779</v>
      </c>
      <c r="D174" s="30" t="s">
        <v>778</v>
      </c>
      <c r="E174" s="30" t="s">
        <v>769</v>
      </c>
      <c r="F174" s="352">
        <v>20.99</v>
      </c>
      <c r="G174" s="30"/>
      <c r="H174" s="352"/>
      <c r="I174" s="30"/>
      <c r="J174" s="30"/>
      <c r="K174" s="30">
        <f t="shared" si="4"/>
        <v>0</v>
      </c>
      <c r="L174" s="30"/>
      <c r="M174" s="30">
        <f t="shared" si="5"/>
        <v>0</v>
      </c>
      <c r="N174" s="30"/>
      <c r="O174" s="30" t="s">
        <v>541</v>
      </c>
      <c r="P174" s="30" t="e">
        <f>LEN(#REF!)</f>
        <v>#REF!</v>
      </c>
      <c r="Q174" s="30" t="s">
        <v>465</v>
      </c>
      <c r="R174" s="30" t="s">
        <v>465</v>
      </c>
    </row>
    <row r="175" spans="1:18" ht="20.100000000000001" customHeight="1" x14ac:dyDescent="0.45">
      <c r="A175" s="30" t="s">
        <v>372</v>
      </c>
      <c r="B175" s="30">
        <v>12</v>
      </c>
      <c r="C175" s="30" t="e">
        <v>#N/A</v>
      </c>
      <c r="D175" s="30" t="e">
        <v>#N/A</v>
      </c>
      <c r="E175" s="30" t="s">
        <v>770</v>
      </c>
      <c r="F175" s="352">
        <v>3.5</v>
      </c>
      <c r="G175" s="33">
        <v>3.8</v>
      </c>
      <c r="H175" s="352">
        <v>1.75</v>
      </c>
      <c r="I175" s="356">
        <v>1.9</v>
      </c>
      <c r="J175" s="30" t="s">
        <v>771</v>
      </c>
      <c r="K175" s="30">
        <f t="shared" si="4"/>
        <v>39</v>
      </c>
      <c r="L175" s="30" t="s">
        <v>542</v>
      </c>
      <c r="M175" s="30">
        <f t="shared" si="5"/>
        <v>72</v>
      </c>
      <c r="N175" s="30" t="s">
        <v>374</v>
      </c>
      <c r="O175" s="30" t="s">
        <v>373</v>
      </c>
      <c r="P175" s="30" t="e">
        <f>LEN(#REF!)</f>
        <v>#REF!</v>
      </c>
      <c r="Q175" s="30" t="s">
        <v>464</v>
      </c>
      <c r="R175" s="30" t="s">
        <v>464</v>
      </c>
    </row>
    <row r="176" spans="1:18" ht="20.100000000000001" customHeight="1" x14ac:dyDescent="0.45">
      <c r="A176" s="30" t="s">
        <v>375</v>
      </c>
      <c r="B176" s="30" t="e">
        <v>#N/A</v>
      </c>
      <c r="C176" s="30" t="e">
        <v>#N/A</v>
      </c>
      <c r="D176" s="30" t="e">
        <v>#N/A</v>
      </c>
      <c r="E176" s="30" t="s">
        <v>772</v>
      </c>
      <c r="F176" s="352">
        <v>3.5</v>
      </c>
      <c r="G176" s="33"/>
      <c r="H176" s="352">
        <v>1.75</v>
      </c>
      <c r="I176" s="30"/>
      <c r="J176" s="30" t="s">
        <v>773</v>
      </c>
      <c r="K176" s="30">
        <f t="shared" si="4"/>
        <v>50</v>
      </c>
      <c r="L176" s="30" t="s">
        <v>612</v>
      </c>
      <c r="M176" s="30">
        <f t="shared" si="5"/>
        <v>83</v>
      </c>
      <c r="N176" s="30" t="s">
        <v>377</v>
      </c>
      <c r="O176" s="30" t="s">
        <v>376</v>
      </c>
      <c r="P176" s="30" t="e">
        <f>LEN(#REF!)</f>
        <v>#REF!</v>
      </c>
      <c r="Q176" s="30" t="s">
        <v>465</v>
      </c>
      <c r="R176" s="30" t="s">
        <v>465</v>
      </c>
    </row>
    <row r="177" spans="1:18" ht="20.100000000000001" customHeight="1" x14ac:dyDescent="0.45">
      <c r="A177" s="30" t="s">
        <v>544</v>
      </c>
      <c r="B177" s="30">
        <v>5</v>
      </c>
      <c r="C177" s="30" t="s">
        <v>777</v>
      </c>
      <c r="D177" s="30" t="s">
        <v>778</v>
      </c>
      <c r="E177" s="30" t="s">
        <v>545</v>
      </c>
      <c r="F177" s="352">
        <v>21.99</v>
      </c>
      <c r="G177" s="30"/>
      <c r="H177" s="30"/>
      <c r="I177" s="30"/>
      <c r="J177" s="30"/>
      <c r="K177" s="30">
        <f t="shared" si="4"/>
        <v>0</v>
      </c>
      <c r="L177" s="30"/>
      <c r="M177" s="30">
        <f t="shared" si="5"/>
        <v>0</v>
      </c>
      <c r="N177" s="30"/>
      <c r="O177" s="30"/>
      <c r="P177" s="30" t="e">
        <f>LEN(#REF!)</f>
        <v>#REF!</v>
      </c>
      <c r="Q177" s="30" t="s">
        <v>465</v>
      </c>
      <c r="R177" s="30" t="s">
        <v>465</v>
      </c>
    </row>
    <row r="178" spans="1:18" ht="20.100000000000001" customHeight="1" x14ac:dyDescent="0.45">
      <c r="A178" s="30" t="s">
        <v>543</v>
      </c>
      <c r="B178" s="30">
        <v>60169</v>
      </c>
      <c r="C178" s="30" t="s">
        <v>779</v>
      </c>
      <c r="D178" s="30" t="s">
        <v>778</v>
      </c>
      <c r="E178" s="30" t="s">
        <v>774</v>
      </c>
      <c r="F178" s="352">
        <v>21.99</v>
      </c>
      <c r="G178" s="30"/>
      <c r="H178" s="30"/>
      <c r="I178" s="30"/>
      <c r="J178" s="30"/>
      <c r="K178" s="30">
        <f t="shared" si="4"/>
        <v>0</v>
      </c>
      <c r="L178" s="30"/>
      <c r="M178" s="30">
        <f t="shared" si="5"/>
        <v>0</v>
      </c>
      <c r="N178" s="30"/>
      <c r="O178" s="30" t="s">
        <v>546</v>
      </c>
      <c r="P178" s="30" t="e">
        <f>LEN(#REF!)</f>
        <v>#REF!</v>
      </c>
      <c r="Q178" s="30" t="s">
        <v>465</v>
      </c>
      <c r="R178" s="30" t="s">
        <v>465</v>
      </c>
    </row>
    <row r="179" spans="1:18" ht="20.100000000000001" customHeight="1" x14ac:dyDescent="0.45">
      <c r="A179" s="30" t="s">
        <v>548</v>
      </c>
      <c r="B179" s="30">
        <v>1339</v>
      </c>
      <c r="C179" s="30" t="s">
        <v>779</v>
      </c>
      <c r="D179" s="30" t="s">
        <v>778</v>
      </c>
      <c r="E179" s="30" t="s">
        <v>775</v>
      </c>
      <c r="F179" s="352">
        <v>21.99</v>
      </c>
      <c r="G179" s="30"/>
      <c r="H179" s="30"/>
      <c r="I179" s="30"/>
      <c r="J179" s="30"/>
      <c r="K179" s="30">
        <f t="shared" si="4"/>
        <v>0</v>
      </c>
      <c r="L179" s="30"/>
      <c r="M179" s="30">
        <f t="shared" si="5"/>
        <v>0</v>
      </c>
      <c r="N179" s="30"/>
      <c r="O179" s="30" t="s">
        <v>549</v>
      </c>
      <c r="P179" s="30" t="e">
        <f>LEN(#REF!)</f>
        <v>#REF!</v>
      </c>
      <c r="Q179" s="30" t="s">
        <v>465</v>
      </c>
      <c r="R179" s="30" t="s">
        <v>465</v>
      </c>
    </row>
    <row r="180" spans="1:18" s="362" customFormat="1" ht="20.100000000000001" customHeight="1" x14ac:dyDescent="0.45">
      <c r="A180" s="29" t="s">
        <v>550</v>
      </c>
      <c r="B180" s="29">
        <v>2</v>
      </c>
      <c r="C180" s="29" t="s">
        <v>779</v>
      </c>
      <c r="D180" s="29" t="s">
        <v>778</v>
      </c>
      <c r="E180" s="29" t="s">
        <v>776</v>
      </c>
      <c r="F180" s="360">
        <v>21.99</v>
      </c>
      <c r="G180" s="29"/>
      <c r="H180" s="29"/>
      <c r="I180" s="29"/>
      <c r="J180" s="29"/>
      <c r="K180" s="30">
        <f t="shared" si="4"/>
        <v>0</v>
      </c>
      <c r="L180" s="29"/>
      <c r="M180" s="30">
        <f t="shared" si="5"/>
        <v>0</v>
      </c>
      <c r="N180" s="29"/>
      <c r="O180" s="29" t="s">
        <v>551</v>
      </c>
      <c r="P180" s="30" t="e">
        <f>LEN(#REF!)</f>
        <v>#REF!</v>
      </c>
      <c r="Q180" s="29" t="s">
        <v>465</v>
      </c>
      <c r="R180" s="29" t="s">
        <v>465</v>
      </c>
    </row>
    <row r="181" spans="1:18" ht="20.100000000000001" customHeight="1" x14ac:dyDescent="0.45">
      <c r="A181" s="30" t="s">
        <v>554</v>
      </c>
      <c r="B181" s="30"/>
      <c r="C181" s="30" t="s">
        <v>777</v>
      </c>
      <c r="D181" s="30" t="s">
        <v>778</v>
      </c>
      <c r="E181" s="30" t="s">
        <v>555</v>
      </c>
      <c r="F181" s="352">
        <v>21.99</v>
      </c>
      <c r="G181" s="30"/>
      <c r="H181" s="30"/>
      <c r="I181" s="30"/>
      <c r="J181" s="30"/>
      <c r="K181" s="30">
        <f t="shared" si="4"/>
        <v>0</v>
      </c>
      <c r="L181" s="30"/>
      <c r="M181" s="30">
        <f t="shared" si="5"/>
        <v>0</v>
      </c>
      <c r="N181" s="30"/>
      <c r="O181" s="30"/>
      <c r="P181" s="30" t="e">
        <f>LEN(#REF!)</f>
        <v>#REF!</v>
      </c>
      <c r="Q181" s="30" t="s">
        <v>465</v>
      </c>
      <c r="R181" s="30" t="s">
        <v>465</v>
      </c>
    </row>
    <row r="182" spans="1:18" ht="20.100000000000001" customHeight="1" x14ac:dyDescent="0.45">
      <c r="A182" s="30" t="s">
        <v>552</v>
      </c>
      <c r="B182" s="30"/>
      <c r="C182" s="30" t="s">
        <v>779</v>
      </c>
      <c r="D182" s="30" t="s">
        <v>778</v>
      </c>
      <c r="E182" s="30" t="s">
        <v>553</v>
      </c>
      <c r="F182" s="352">
        <v>21.99</v>
      </c>
      <c r="G182" s="30"/>
      <c r="H182" s="30"/>
      <c r="I182" s="30"/>
      <c r="J182" s="30"/>
      <c r="K182" s="30">
        <f t="shared" si="4"/>
        <v>0</v>
      </c>
      <c r="L182" s="30"/>
      <c r="M182" s="30">
        <f t="shared" si="5"/>
        <v>0</v>
      </c>
      <c r="N182" s="30"/>
      <c r="O182" s="30" t="s">
        <v>556</v>
      </c>
      <c r="P182" s="30" t="e">
        <f>LEN(#REF!)</f>
        <v>#REF!</v>
      </c>
      <c r="Q182" s="30" t="s">
        <v>465</v>
      </c>
      <c r="R182" s="30" t="s">
        <v>465</v>
      </c>
    </row>
    <row r="183" spans="1:18" ht="20.100000000000001" customHeight="1" x14ac:dyDescent="0.45">
      <c r="A183" s="30" t="s">
        <v>574</v>
      </c>
      <c r="B183" s="30"/>
      <c r="C183" s="30" t="s">
        <v>779</v>
      </c>
      <c r="D183" s="30" t="s">
        <v>778</v>
      </c>
      <c r="E183" s="30" t="s">
        <v>575</v>
      </c>
      <c r="F183" s="352">
        <v>21.99</v>
      </c>
      <c r="G183" s="30"/>
      <c r="H183" s="30"/>
      <c r="I183" s="30"/>
      <c r="J183" s="30"/>
      <c r="K183" s="30">
        <f t="shared" si="4"/>
        <v>0</v>
      </c>
      <c r="L183" s="30"/>
      <c r="M183" s="30">
        <f t="shared" si="5"/>
        <v>0</v>
      </c>
      <c r="N183" s="368" t="s">
        <v>780</v>
      </c>
      <c r="O183" s="30" t="s">
        <v>576</v>
      </c>
      <c r="P183" s="30" t="e">
        <f>LEN(#REF!)</f>
        <v>#REF!</v>
      </c>
      <c r="Q183" s="30" t="s">
        <v>465</v>
      </c>
      <c r="R183" s="30" t="s">
        <v>465</v>
      </c>
    </row>
    <row r="184" spans="1:18" s="362" customFormat="1" ht="20.100000000000001" customHeight="1" x14ac:dyDescent="0.45">
      <c r="A184" s="29" t="s">
        <v>558</v>
      </c>
      <c r="B184" s="29"/>
      <c r="C184" s="29" t="s">
        <v>779</v>
      </c>
      <c r="D184" s="29" t="s">
        <v>778</v>
      </c>
      <c r="E184" s="29" t="s">
        <v>559</v>
      </c>
      <c r="F184" s="360">
        <v>21.99</v>
      </c>
      <c r="G184" s="29"/>
      <c r="H184" s="29"/>
      <c r="I184" s="29"/>
      <c r="J184" s="29"/>
      <c r="K184" s="30">
        <f t="shared" si="4"/>
        <v>0</v>
      </c>
      <c r="L184" s="29"/>
      <c r="M184" s="30">
        <f t="shared" si="5"/>
        <v>0</v>
      </c>
      <c r="N184" s="29"/>
      <c r="O184" s="29" t="s">
        <v>560</v>
      </c>
      <c r="P184" s="30" t="e">
        <f>LEN(#REF!)</f>
        <v>#REF!</v>
      </c>
      <c r="Q184" s="29" t="s">
        <v>465</v>
      </c>
      <c r="R184" s="29" t="s">
        <v>465</v>
      </c>
    </row>
    <row r="185" spans="1:18" x14ac:dyDescent="0.45">
      <c r="A185" s="38" t="s">
        <v>630</v>
      </c>
      <c r="B185" s="38">
        <v>334455</v>
      </c>
      <c r="E185" s="38" t="s">
        <v>809</v>
      </c>
      <c r="F185" s="36">
        <v>2.7</v>
      </c>
      <c r="G185" s="369">
        <v>3</v>
      </c>
    </row>
    <row r="186" spans="1:18" x14ac:dyDescent="0.45">
      <c r="A186" s="38" t="s">
        <v>631</v>
      </c>
      <c r="B186" s="38">
        <v>536596</v>
      </c>
      <c r="E186" s="38" t="s">
        <v>810</v>
      </c>
      <c r="F186" s="36">
        <v>6.5</v>
      </c>
      <c r="G186" s="369">
        <v>6.99</v>
      </c>
    </row>
    <row r="187" spans="1:18" x14ac:dyDescent="0.45">
      <c r="A187" s="38" t="s">
        <v>638</v>
      </c>
      <c r="B187" s="38">
        <v>130461</v>
      </c>
      <c r="E187" s="38" t="s">
        <v>811</v>
      </c>
      <c r="F187" s="36">
        <v>7.25</v>
      </c>
      <c r="G187" s="369">
        <v>7.74</v>
      </c>
    </row>
    <row r="188" spans="1:18" x14ac:dyDescent="0.45">
      <c r="A188" s="38" t="s">
        <v>639</v>
      </c>
      <c r="B188" s="38">
        <v>2045</v>
      </c>
      <c r="E188" s="38" t="s">
        <v>812</v>
      </c>
      <c r="F188" s="36">
        <v>4.5</v>
      </c>
      <c r="G188" s="369">
        <v>4.8</v>
      </c>
    </row>
    <row r="189" spans="1:18" x14ac:dyDescent="0.45">
      <c r="A189" s="38" t="s">
        <v>640</v>
      </c>
      <c r="B189" s="38">
        <v>8494</v>
      </c>
      <c r="E189" s="38" t="s">
        <v>813</v>
      </c>
      <c r="F189" s="36">
        <v>10.5</v>
      </c>
      <c r="G189" s="369">
        <v>10.99</v>
      </c>
    </row>
    <row r="190" spans="1:18" x14ac:dyDescent="0.45">
      <c r="A190" s="38" t="s">
        <v>633</v>
      </c>
      <c r="B190" s="38">
        <v>872989</v>
      </c>
      <c r="E190" s="38" t="s">
        <v>814</v>
      </c>
      <c r="F190" s="36">
        <v>8.5</v>
      </c>
      <c r="G190" s="369">
        <v>8.99</v>
      </c>
    </row>
    <row r="191" spans="1:18" x14ac:dyDescent="0.45">
      <c r="A191" s="38" t="s">
        <v>633</v>
      </c>
      <c r="B191" s="38">
        <v>872989</v>
      </c>
      <c r="E191" s="38" t="s">
        <v>814</v>
      </c>
      <c r="F191" s="36">
        <v>8.5</v>
      </c>
      <c r="G191" s="369">
        <v>8.99</v>
      </c>
    </row>
    <row r="192" spans="1:18" x14ac:dyDescent="0.45">
      <c r="A192" s="38" t="s">
        <v>633</v>
      </c>
      <c r="B192" s="38">
        <v>872989</v>
      </c>
      <c r="E192" s="38" t="s">
        <v>814</v>
      </c>
      <c r="F192" s="36">
        <v>8.5</v>
      </c>
      <c r="G192" s="369">
        <v>8.99</v>
      </c>
    </row>
    <row r="193" spans="1:7" x14ac:dyDescent="0.45">
      <c r="A193" s="38" t="s">
        <v>634</v>
      </c>
      <c r="B193" s="38">
        <v>355410</v>
      </c>
      <c r="E193" s="38" t="s">
        <v>815</v>
      </c>
      <c r="F193" s="36">
        <v>3.5</v>
      </c>
      <c r="G193" s="369">
        <v>3.8</v>
      </c>
    </row>
    <row r="194" spans="1:7" x14ac:dyDescent="0.45">
      <c r="A194" s="38" t="s">
        <v>634</v>
      </c>
      <c r="B194" s="38">
        <v>355410</v>
      </c>
      <c r="E194" s="38" t="s">
        <v>815</v>
      </c>
      <c r="F194" s="36">
        <v>3.5</v>
      </c>
      <c r="G194" s="369">
        <v>3.8</v>
      </c>
    </row>
    <row r="195" spans="1:7" x14ac:dyDescent="0.45">
      <c r="A195" s="38" t="s">
        <v>634</v>
      </c>
      <c r="B195" s="38">
        <v>355410</v>
      </c>
      <c r="E195" s="38" t="s">
        <v>815</v>
      </c>
      <c r="F195" s="36">
        <v>3.5</v>
      </c>
      <c r="G195" s="369">
        <v>3.8</v>
      </c>
    </row>
    <row r="196" spans="1:7" x14ac:dyDescent="0.45">
      <c r="A196" s="38" t="s">
        <v>636</v>
      </c>
      <c r="B196" s="38">
        <v>97131</v>
      </c>
      <c r="E196" s="38" t="s">
        <v>810</v>
      </c>
      <c r="F196" s="36">
        <v>6.5</v>
      </c>
      <c r="G196" s="369">
        <v>6.99</v>
      </c>
    </row>
    <row r="197" spans="1:7" x14ac:dyDescent="0.45">
      <c r="A197" s="38" t="s">
        <v>637</v>
      </c>
      <c r="B197" s="38">
        <v>14515</v>
      </c>
      <c r="E197" s="38" t="s">
        <v>816</v>
      </c>
      <c r="F197" s="36">
        <v>5.5</v>
      </c>
      <c r="G197" s="369">
        <v>5.99</v>
      </c>
    </row>
    <row r="198" spans="1:7" x14ac:dyDescent="0.45">
      <c r="A198" s="371" t="s">
        <v>641</v>
      </c>
      <c r="B198" s="38" t="e">
        <v>#N/A</v>
      </c>
      <c r="E198" s="371" t="s">
        <v>817</v>
      </c>
      <c r="F198" s="36">
        <v>0</v>
      </c>
    </row>
    <row r="199" spans="1:7" x14ac:dyDescent="0.45">
      <c r="A199" s="371" t="s">
        <v>632</v>
      </c>
      <c r="B199" s="38">
        <v>4097</v>
      </c>
      <c r="E199" s="371" t="s">
        <v>818</v>
      </c>
      <c r="F199" s="36">
        <v>0</v>
      </c>
    </row>
    <row r="200" spans="1:7" x14ac:dyDescent="0.45">
      <c r="A200" s="38" t="s">
        <v>635</v>
      </c>
      <c r="B200" s="38">
        <v>65</v>
      </c>
      <c r="E200" s="38" t="s">
        <v>819</v>
      </c>
      <c r="F200" s="36">
        <v>2.75</v>
      </c>
    </row>
    <row r="201" spans="1:7" x14ac:dyDescent="0.45">
      <c r="A201" s="38" t="s">
        <v>642</v>
      </c>
      <c r="B201" s="38">
        <v>3340</v>
      </c>
      <c r="E201" s="38" t="s">
        <v>643</v>
      </c>
      <c r="F201" s="36">
        <v>13.3</v>
      </c>
      <c r="G201" s="369">
        <v>13.790000000000001</v>
      </c>
    </row>
    <row r="202" spans="1:7" x14ac:dyDescent="0.45">
      <c r="A202" s="38" t="s">
        <v>629</v>
      </c>
      <c r="B202" s="38">
        <v>500235</v>
      </c>
      <c r="E202" s="38" t="s">
        <v>814</v>
      </c>
      <c r="F202" s="36">
        <v>8.5</v>
      </c>
      <c r="G202" s="369">
        <v>8.99</v>
      </c>
    </row>
    <row r="203" spans="1:7" x14ac:dyDescent="0.45">
      <c r="A203" s="372" t="s">
        <v>448</v>
      </c>
      <c r="B203" s="372"/>
      <c r="E203" s="372" t="s">
        <v>1278</v>
      </c>
      <c r="F203" s="36">
        <v>-18.989999999999998</v>
      </c>
      <c r="G203" s="369">
        <v>-18.989999999999998</v>
      </c>
    </row>
    <row r="204" spans="1:7" x14ac:dyDescent="0.45">
      <c r="A204" s="36" t="s">
        <v>385</v>
      </c>
      <c r="E204" s="36" t="s">
        <v>386</v>
      </c>
      <c r="F204" s="36">
        <v>1.5</v>
      </c>
      <c r="G204" s="36">
        <v>1.75</v>
      </c>
    </row>
    <row r="205" spans="1:7" x14ac:dyDescent="0.45">
      <c r="A205" s="36" t="s">
        <v>387</v>
      </c>
      <c r="E205" s="36" t="s">
        <v>388</v>
      </c>
      <c r="F205" s="36">
        <v>26.6</v>
      </c>
      <c r="G205" s="36"/>
    </row>
    <row r="206" spans="1:7" x14ac:dyDescent="0.45">
      <c r="A206" s="36" t="s">
        <v>389</v>
      </c>
      <c r="E206" s="36" t="s">
        <v>23</v>
      </c>
      <c r="F206" s="36">
        <v>5.8</v>
      </c>
      <c r="G206" s="36">
        <v>6.05</v>
      </c>
    </row>
    <row r="207" spans="1:7" x14ac:dyDescent="0.45">
      <c r="A207" s="36" t="s">
        <v>390</v>
      </c>
      <c r="E207" s="36" t="s">
        <v>391</v>
      </c>
      <c r="F207" s="36">
        <v>5.05</v>
      </c>
      <c r="G207" s="36"/>
    </row>
    <row r="208" spans="1:7" x14ac:dyDescent="0.45">
      <c r="A208" s="36" t="s">
        <v>392</v>
      </c>
      <c r="E208" s="36" t="s">
        <v>25</v>
      </c>
      <c r="F208" s="36">
        <v>2.25</v>
      </c>
      <c r="G208" s="36">
        <v>2.5</v>
      </c>
    </row>
    <row r="209" spans="1:7" x14ac:dyDescent="0.45">
      <c r="A209" s="36" t="s">
        <v>625</v>
      </c>
      <c r="E209" s="36" t="s">
        <v>561</v>
      </c>
      <c r="F209" s="36">
        <v>2.1</v>
      </c>
      <c r="G209" s="36">
        <v>2.4</v>
      </c>
    </row>
    <row r="210" spans="1:7" x14ac:dyDescent="0.45">
      <c r="A210" s="36" t="s">
        <v>393</v>
      </c>
      <c r="E210" s="36" t="s">
        <v>394</v>
      </c>
      <c r="F210" s="36">
        <v>5.05</v>
      </c>
      <c r="G210" s="36">
        <v>5.05</v>
      </c>
    </row>
    <row r="211" spans="1:7" x14ac:dyDescent="0.45">
      <c r="A211" s="36" t="s">
        <v>395</v>
      </c>
      <c r="E211" s="36" t="s">
        <v>396</v>
      </c>
      <c r="F211" s="36">
        <v>5.05</v>
      </c>
      <c r="G211" s="36"/>
    </row>
    <row r="212" spans="1:7" x14ac:dyDescent="0.45">
      <c r="A212" s="36" t="s">
        <v>397</v>
      </c>
      <c r="E212" s="36" t="s">
        <v>22</v>
      </c>
      <c r="F212" s="36">
        <v>4.25</v>
      </c>
      <c r="G212" s="36">
        <v>4.5</v>
      </c>
    </row>
    <row r="213" spans="1:7" x14ac:dyDescent="0.45">
      <c r="A213" s="36" t="s">
        <v>398</v>
      </c>
      <c r="E213" s="36" t="s">
        <v>399</v>
      </c>
      <c r="F213" s="36">
        <v>5.05</v>
      </c>
      <c r="G213" s="36"/>
    </row>
    <row r="214" spans="1:7" x14ac:dyDescent="0.45">
      <c r="A214" s="36" t="s">
        <v>824</v>
      </c>
      <c r="E214" s="36" t="s">
        <v>604</v>
      </c>
      <c r="F214" s="36">
        <v>4.25</v>
      </c>
      <c r="G214" s="36">
        <v>4.5</v>
      </c>
    </row>
    <row r="215" spans="1:7" x14ac:dyDescent="0.45">
      <c r="A215" s="36" t="s">
        <v>823</v>
      </c>
      <c r="E215" s="36" t="s">
        <v>604</v>
      </c>
      <c r="F215" s="36">
        <v>8.5</v>
      </c>
      <c r="G215" s="36">
        <v>8.75</v>
      </c>
    </row>
    <row r="216" spans="1:7" x14ac:dyDescent="0.45">
      <c r="A216" s="36" t="s">
        <v>825</v>
      </c>
      <c r="E216" s="36" t="s">
        <v>604</v>
      </c>
      <c r="F216" s="36">
        <v>11.5</v>
      </c>
      <c r="G216" s="36">
        <v>11.75</v>
      </c>
    </row>
    <row r="217" spans="1:7" x14ac:dyDescent="0.45">
      <c r="A217" s="36" t="s">
        <v>403</v>
      </c>
      <c r="E217" s="36" t="s">
        <v>404</v>
      </c>
      <c r="F217" s="36">
        <v>4.75</v>
      </c>
      <c r="G217" s="36">
        <v>5</v>
      </c>
    </row>
    <row r="218" spans="1:7" x14ac:dyDescent="0.45">
      <c r="A218" s="36" t="s">
        <v>405</v>
      </c>
      <c r="E218" s="36" t="s">
        <v>406</v>
      </c>
      <c r="F218" s="36">
        <v>2.7</v>
      </c>
      <c r="G218" s="36"/>
    </row>
    <row r="219" spans="1:7" x14ac:dyDescent="0.45">
      <c r="A219" s="36" t="s">
        <v>408</v>
      </c>
      <c r="E219" s="36" t="s">
        <v>409</v>
      </c>
      <c r="F219" s="36">
        <v>5.8</v>
      </c>
      <c r="G219" s="36">
        <v>6.05</v>
      </c>
    </row>
    <row r="220" spans="1:7" x14ac:dyDescent="0.45">
      <c r="A220" s="36" t="s">
        <v>783</v>
      </c>
      <c r="E220" s="36" t="s">
        <v>784</v>
      </c>
      <c r="F220" s="36">
        <v>130</v>
      </c>
      <c r="G220" s="36"/>
    </row>
    <row r="221" spans="1:7" x14ac:dyDescent="0.45">
      <c r="A221" s="36" t="s">
        <v>450</v>
      </c>
      <c r="E221" s="36" t="s">
        <v>785</v>
      </c>
      <c r="F221" s="36">
        <v>18.989999999999998</v>
      </c>
      <c r="G221" s="36"/>
    </row>
    <row r="222" spans="1:7" x14ac:dyDescent="0.45">
      <c r="A222" s="36" t="s">
        <v>626</v>
      </c>
      <c r="E222" s="36" t="s">
        <v>563</v>
      </c>
      <c r="F222" s="36">
        <v>1.35</v>
      </c>
      <c r="G222" s="36">
        <v>1.65</v>
      </c>
    </row>
    <row r="223" spans="1:7" x14ac:dyDescent="0.45">
      <c r="A223" s="36" t="s">
        <v>410</v>
      </c>
      <c r="E223" s="36" t="s">
        <v>786</v>
      </c>
      <c r="F223" s="36">
        <v>7.29</v>
      </c>
      <c r="G223" s="36"/>
    </row>
    <row r="224" spans="1:7" x14ac:dyDescent="0.45">
      <c r="A224" s="36" t="s">
        <v>787</v>
      </c>
      <c r="E224" s="36" t="s">
        <v>788</v>
      </c>
      <c r="F224" s="36">
        <v>9.99</v>
      </c>
      <c r="G224" s="36"/>
    </row>
    <row r="225" spans="1:7" x14ac:dyDescent="0.45">
      <c r="A225" s="36" t="s">
        <v>644</v>
      </c>
      <c r="E225" s="36" t="s">
        <v>562</v>
      </c>
      <c r="F225" s="36">
        <v>7.5</v>
      </c>
      <c r="G225" s="36">
        <v>7.8</v>
      </c>
    </row>
    <row r="226" spans="1:7" x14ac:dyDescent="0.45">
      <c r="A226" s="36" t="s">
        <v>379</v>
      </c>
      <c r="E226" s="36" t="s">
        <v>380</v>
      </c>
      <c r="F226" s="36">
        <v>3.5</v>
      </c>
      <c r="G226" s="36"/>
    </row>
    <row r="227" spans="1:7" x14ac:dyDescent="0.45">
      <c r="A227" s="36" t="s">
        <v>627</v>
      </c>
      <c r="E227" s="36" t="s">
        <v>628</v>
      </c>
      <c r="F227" s="36">
        <v>1.7</v>
      </c>
      <c r="G227" s="36"/>
    </row>
    <row r="228" spans="1:7" x14ac:dyDescent="0.45">
      <c r="A228" s="36" t="s">
        <v>381</v>
      </c>
      <c r="E228" s="36" t="s">
        <v>382</v>
      </c>
      <c r="F228" s="36">
        <v>7.29</v>
      </c>
      <c r="G228" s="36"/>
    </row>
    <row r="229" spans="1:7" x14ac:dyDescent="0.45">
      <c r="A229" s="36" t="s">
        <v>789</v>
      </c>
      <c r="E229" s="36" t="s">
        <v>790</v>
      </c>
      <c r="F229" s="36">
        <v>1</v>
      </c>
      <c r="G229" s="36"/>
    </row>
    <row r="230" spans="1:7" x14ac:dyDescent="0.45">
      <c r="A230" s="36" t="s">
        <v>411</v>
      </c>
      <c r="E230" s="36" t="s">
        <v>791</v>
      </c>
      <c r="F230" s="36">
        <v>1.75</v>
      </c>
      <c r="G230" s="36"/>
    </row>
    <row r="231" spans="1:7" x14ac:dyDescent="0.45">
      <c r="A231" s="36" t="s">
        <v>792</v>
      </c>
      <c r="E231" s="36" t="s">
        <v>793</v>
      </c>
      <c r="F231" s="36">
        <v>130</v>
      </c>
      <c r="G231" s="36"/>
    </row>
    <row r="232" spans="1:7" x14ac:dyDescent="0.45">
      <c r="A232" s="36" t="s">
        <v>417</v>
      </c>
      <c r="E232" s="36" t="s">
        <v>418</v>
      </c>
      <c r="F232" s="36">
        <v>5.2</v>
      </c>
      <c r="G232" s="369">
        <v>5.45</v>
      </c>
    </row>
    <row r="233" spans="1:7" x14ac:dyDescent="0.45">
      <c r="A233" s="36" t="s">
        <v>419</v>
      </c>
      <c r="E233" s="36" t="s">
        <v>420</v>
      </c>
      <c r="F233" s="36">
        <v>6.75</v>
      </c>
      <c r="G233" s="369">
        <v>7</v>
      </c>
    </row>
    <row r="234" spans="1:7" x14ac:dyDescent="0.45">
      <c r="A234" s="36" t="s">
        <v>421</v>
      </c>
      <c r="E234" s="36" t="s">
        <v>422</v>
      </c>
      <c r="F234" s="36">
        <v>5.9</v>
      </c>
      <c r="G234" s="369">
        <v>6.15</v>
      </c>
    </row>
    <row r="235" spans="1:7" x14ac:dyDescent="0.45">
      <c r="A235" s="36" t="s">
        <v>794</v>
      </c>
      <c r="E235" s="36" t="s">
        <v>795</v>
      </c>
      <c r="F235" s="36">
        <v>50</v>
      </c>
    </row>
    <row r="236" spans="1:7" x14ac:dyDescent="0.45">
      <c r="A236" s="36" t="s">
        <v>452</v>
      </c>
      <c r="E236" s="36" t="s">
        <v>453</v>
      </c>
      <c r="F236" s="36">
        <v>205.08</v>
      </c>
    </row>
    <row r="237" spans="1:7" x14ac:dyDescent="0.45">
      <c r="A237" s="36" t="s">
        <v>796</v>
      </c>
      <c r="E237" s="36" t="s">
        <v>797</v>
      </c>
      <c r="F237" s="36">
        <v>18.989999999999998</v>
      </c>
    </row>
    <row r="238" spans="1:7" x14ac:dyDescent="0.45">
      <c r="A238" s="36" t="s">
        <v>642</v>
      </c>
      <c r="E238" s="36" t="s">
        <v>643</v>
      </c>
      <c r="F238" s="36">
        <v>12.11</v>
      </c>
    </row>
    <row r="239" spans="1:7" x14ac:dyDescent="0.45">
      <c r="A239" s="36" t="s">
        <v>423</v>
      </c>
      <c r="E239" s="36" t="s">
        <v>424</v>
      </c>
      <c r="F239" s="36">
        <v>2.25</v>
      </c>
      <c r="G239" s="369">
        <v>2.5</v>
      </c>
    </row>
    <row r="240" spans="1:7" x14ac:dyDescent="0.45">
      <c r="A240" s="36" t="s">
        <v>425</v>
      </c>
      <c r="E240" s="36" t="s">
        <v>426</v>
      </c>
      <c r="F240" s="36">
        <v>1.75</v>
      </c>
    </row>
    <row r="241" spans="1:7" x14ac:dyDescent="0.45">
      <c r="A241" s="36" t="s">
        <v>427</v>
      </c>
      <c r="E241" s="36" t="s">
        <v>798</v>
      </c>
      <c r="F241" s="36" t="s">
        <v>781</v>
      </c>
      <c r="G241" s="369" t="s">
        <v>782</v>
      </c>
    </row>
    <row r="242" spans="1:7" x14ac:dyDescent="0.45">
      <c r="A242" s="36" t="s">
        <v>428</v>
      </c>
      <c r="E242" s="36" t="s">
        <v>429</v>
      </c>
      <c r="F242" s="36">
        <v>26.6</v>
      </c>
    </row>
    <row r="243" spans="1:7" x14ac:dyDescent="0.45">
      <c r="A243" s="36" t="s">
        <v>430</v>
      </c>
      <c r="E243" s="36" t="s">
        <v>431</v>
      </c>
      <c r="F243" s="36">
        <v>5.8</v>
      </c>
      <c r="G243" s="369">
        <v>6.05</v>
      </c>
    </row>
    <row r="244" spans="1:7" x14ac:dyDescent="0.45">
      <c r="A244" s="36" t="s">
        <v>799</v>
      </c>
      <c r="E244" s="36" t="s">
        <v>800</v>
      </c>
      <c r="F244" s="36">
        <v>130</v>
      </c>
    </row>
    <row r="245" spans="1:7" x14ac:dyDescent="0.45">
      <c r="A245" s="36" t="s">
        <v>432</v>
      </c>
      <c r="E245" s="36" t="s">
        <v>433</v>
      </c>
      <c r="F245" s="36">
        <v>4.25</v>
      </c>
      <c r="G245" s="369">
        <v>4.5</v>
      </c>
    </row>
    <row r="246" spans="1:7" x14ac:dyDescent="0.45">
      <c r="A246" s="36" t="s">
        <v>801</v>
      </c>
      <c r="E246" s="36" t="s">
        <v>802</v>
      </c>
      <c r="F246" s="36">
        <v>9</v>
      </c>
    </row>
    <row r="247" spans="1:7" x14ac:dyDescent="0.45">
      <c r="A247" s="36" t="s">
        <v>434</v>
      </c>
      <c r="E247" s="36" t="s">
        <v>435</v>
      </c>
      <c r="F247" s="36">
        <v>10.199999999999999</v>
      </c>
    </row>
    <row r="248" spans="1:7" x14ac:dyDescent="0.45">
      <c r="A248" s="36" t="s">
        <v>436</v>
      </c>
      <c r="E248" s="36" t="s">
        <v>437</v>
      </c>
      <c r="F248" s="36">
        <v>25</v>
      </c>
    </row>
    <row r="249" spans="1:7" x14ac:dyDescent="0.45">
      <c r="A249" s="36" t="s">
        <v>438</v>
      </c>
      <c r="E249" s="36" t="s">
        <v>439</v>
      </c>
      <c r="F249" s="36">
        <v>4.75</v>
      </c>
      <c r="G249" s="369">
        <v>5</v>
      </c>
    </row>
    <row r="250" spans="1:7" x14ac:dyDescent="0.45">
      <c r="A250" s="36" t="s">
        <v>803</v>
      </c>
      <c r="E250" s="36" t="s">
        <v>804</v>
      </c>
      <c r="F250" s="36">
        <v>129.99</v>
      </c>
    </row>
    <row r="251" spans="1:7" x14ac:dyDescent="0.45">
      <c r="A251" s="36" t="s">
        <v>805</v>
      </c>
      <c r="E251" s="36" t="s">
        <v>806</v>
      </c>
      <c r="F251" s="36">
        <v>129.99</v>
      </c>
    </row>
    <row r="252" spans="1:7" x14ac:dyDescent="0.45">
      <c r="A252" s="36" t="s">
        <v>440</v>
      </c>
      <c r="E252" s="36" t="s">
        <v>807</v>
      </c>
      <c r="F252" s="36">
        <v>1.75</v>
      </c>
      <c r="G252" s="369">
        <v>1.75</v>
      </c>
    </row>
    <row r="253" spans="1:7" x14ac:dyDescent="0.45">
      <c r="A253" s="36" t="s">
        <v>442</v>
      </c>
      <c r="E253" s="36" t="s">
        <v>808</v>
      </c>
      <c r="F253" s="36">
        <v>1.75</v>
      </c>
      <c r="G253" s="369">
        <v>1.75</v>
      </c>
    </row>
    <row r="254" spans="1:7" x14ac:dyDescent="0.45">
      <c r="A254" s="36" t="s">
        <v>443</v>
      </c>
      <c r="E254" s="36" t="s">
        <v>444</v>
      </c>
      <c r="F254" s="36">
        <v>2</v>
      </c>
      <c r="G254" s="369">
        <v>2</v>
      </c>
    </row>
    <row r="255" spans="1:7" x14ac:dyDescent="0.45">
      <c r="A255" s="36" t="s">
        <v>445</v>
      </c>
      <c r="E255" s="36" t="s">
        <v>446</v>
      </c>
      <c r="F255" s="36">
        <v>2</v>
      </c>
      <c r="G255" s="369">
        <v>2</v>
      </c>
    </row>
    <row r="256" spans="1:7" x14ac:dyDescent="0.45">
      <c r="A256" s="36" t="s">
        <v>413</v>
      </c>
      <c r="E256" s="36" t="s">
        <v>414</v>
      </c>
      <c r="F256" s="36">
        <v>20.5</v>
      </c>
      <c r="G256" s="369">
        <v>20.5</v>
      </c>
    </row>
    <row r="257" spans="1:7" x14ac:dyDescent="0.45">
      <c r="A257" s="36" t="s">
        <v>415</v>
      </c>
      <c r="E257" s="36" t="s">
        <v>416</v>
      </c>
      <c r="F257" s="36">
        <v>10.199999999999999</v>
      </c>
      <c r="G257" s="369">
        <v>10.199999999999999</v>
      </c>
    </row>
    <row r="258" spans="1:7" x14ac:dyDescent="0.45">
      <c r="E258" s="36" t="s">
        <v>1279</v>
      </c>
      <c r="F258" s="36">
        <v>45</v>
      </c>
      <c r="G258" s="369">
        <v>45</v>
      </c>
    </row>
    <row r="259" spans="1:7" x14ac:dyDescent="0.45">
      <c r="E259" s="36" t="s">
        <v>1280</v>
      </c>
      <c r="F259" s="36">
        <v>26.5</v>
      </c>
      <c r="G259" s="369">
        <v>27.5</v>
      </c>
    </row>
    <row r="260" spans="1:7" x14ac:dyDescent="0.45">
      <c r="E260" s="36" t="s">
        <v>1281</v>
      </c>
      <c r="F260" s="36">
        <v>55</v>
      </c>
      <c r="G260" s="369">
        <v>55</v>
      </c>
    </row>
    <row r="261" spans="1:7" x14ac:dyDescent="0.45">
      <c r="E261" s="36" t="s">
        <v>1282</v>
      </c>
      <c r="F261" s="36">
        <v>55</v>
      </c>
      <c r="G261" s="369">
        <v>55</v>
      </c>
    </row>
    <row r="262" spans="1:7" x14ac:dyDescent="0.45">
      <c r="E262" s="36" t="s">
        <v>1285</v>
      </c>
      <c r="F262" s="36">
        <v>45</v>
      </c>
      <c r="G262" s="369">
        <v>46</v>
      </c>
    </row>
    <row r="263" spans="1:7" x14ac:dyDescent="0.45">
      <c r="E263" s="36" t="s">
        <v>1286</v>
      </c>
      <c r="F263" s="36">
        <v>45</v>
      </c>
      <c r="G263" s="369">
        <v>46</v>
      </c>
    </row>
    <row r="264" spans="1:7" x14ac:dyDescent="0.45">
      <c r="E264" s="36" t="s">
        <v>1287</v>
      </c>
      <c r="F264" s="36">
        <v>75</v>
      </c>
      <c r="G264" s="369">
        <v>76</v>
      </c>
    </row>
    <row r="265" spans="1:7" x14ac:dyDescent="0.45">
      <c r="E265" s="36" t="s">
        <v>1288</v>
      </c>
      <c r="F265" s="36">
        <v>75</v>
      </c>
      <c r="G265" s="369">
        <v>76</v>
      </c>
    </row>
    <row r="266" spans="1:7" x14ac:dyDescent="0.45">
      <c r="E266" s="36" t="s">
        <v>1289</v>
      </c>
      <c r="F266" s="36">
        <v>135</v>
      </c>
      <c r="G266" s="369">
        <v>136</v>
      </c>
    </row>
    <row r="267" spans="1:7" x14ac:dyDescent="0.45">
      <c r="E267" s="36" t="s">
        <v>1290</v>
      </c>
      <c r="F267" s="36">
        <v>135</v>
      </c>
      <c r="G267" s="369">
        <v>136</v>
      </c>
    </row>
  </sheetData>
  <autoFilter ref="A1:S180" xr:uid="{00000000-0009-0000-0000-000009000000}"/>
  <conditionalFormatting sqref="A258:A1048576 A1:A180 A204:A239">
    <cfRule type="duplicateValues" dxfId="4" priority="2"/>
  </conditionalFormatting>
  <conditionalFormatting sqref="A181:A184">
    <cfRule type="duplicateValues" dxfId="3"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S38"/>
  <sheetViews>
    <sheetView zoomScale="85" zoomScaleNormal="85" workbookViewId="0">
      <selection activeCell="E13" sqref="E13"/>
    </sheetView>
  </sheetViews>
  <sheetFormatPr defaultColWidth="9.1328125" defaultRowHeight="12.75" x14ac:dyDescent="0.35"/>
  <cols>
    <col min="1" max="1" width="41.86328125" style="188" customWidth="1"/>
    <col min="2" max="14" width="9.1328125" style="188"/>
    <col min="15" max="20" width="9.1328125" style="202"/>
    <col min="21" max="27" width="9.1328125" style="188"/>
    <col min="28" max="33" width="9.1328125" style="202"/>
    <col min="34" max="16384" width="9.1328125" style="188"/>
  </cols>
  <sheetData>
    <row r="1" spans="1:45" ht="13.15" x14ac:dyDescent="0.4">
      <c r="A1" s="584" t="s">
        <v>1291</v>
      </c>
      <c r="B1" s="585"/>
      <c r="C1" s="199"/>
      <c r="D1" s="199"/>
      <c r="E1" s="202"/>
      <c r="F1" s="202"/>
      <c r="G1" s="202"/>
      <c r="H1" s="169"/>
      <c r="I1" s="169"/>
      <c r="J1" s="169"/>
      <c r="N1" s="170"/>
      <c r="O1" s="199"/>
      <c r="P1" s="199"/>
      <c r="Q1" s="199"/>
      <c r="R1" s="199"/>
      <c r="S1" s="199"/>
      <c r="T1" s="199"/>
      <c r="U1" s="169"/>
      <c r="V1" s="169"/>
      <c r="W1" s="169"/>
      <c r="X1" s="169"/>
      <c r="Y1" s="169"/>
      <c r="Z1" s="169"/>
      <c r="AA1" s="170"/>
      <c r="AB1" s="198"/>
      <c r="AC1" s="198"/>
      <c r="AD1" s="198"/>
      <c r="AE1" s="198"/>
      <c r="AF1" s="198"/>
      <c r="AG1" s="198"/>
      <c r="AH1" s="169"/>
      <c r="AI1" s="169"/>
      <c r="AJ1" s="169"/>
      <c r="AK1" s="169"/>
      <c r="AL1" s="169"/>
      <c r="AM1" s="169"/>
      <c r="AN1" s="169"/>
      <c r="AO1" s="169"/>
      <c r="AP1" s="169"/>
      <c r="AQ1" s="169"/>
      <c r="AR1" s="169"/>
      <c r="AS1" s="169"/>
    </row>
    <row r="2" spans="1:45" ht="25.5" customHeight="1" x14ac:dyDescent="0.4">
      <c r="A2" s="586" t="s">
        <v>1292</v>
      </c>
      <c r="B2" s="587"/>
      <c r="C2" s="199"/>
      <c r="D2" s="199"/>
      <c r="E2" s="202"/>
      <c r="F2" s="202"/>
      <c r="G2" s="202"/>
      <c r="H2" s="169"/>
      <c r="I2" s="169"/>
      <c r="J2" s="169"/>
      <c r="N2" s="170"/>
      <c r="O2" s="199"/>
      <c r="P2" s="199"/>
      <c r="Q2" s="199"/>
      <c r="R2" s="199"/>
      <c r="S2" s="199"/>
      <c r="T2" s="199"/>
      <c r="U2" s="169"/>
      <c r="V2" s="169"/>
      <c r="W2" s="169"/>
      <c r="X2" s="169"/>
      <c r="Y2" s="169"/>
      <c r="Z2" s="169"/>
      <c r="AA2" s="170"/>
      <c r="AB2" s="198"/>
      <c r="AC2" s="198"/>
      <c r="AD2" s="198"/>
      <c r="AE2" s="198"/>
      <c r="AF2" s="198"/>
      <c r="AG2" s="198"/>
      <c r="AH2" s="169"/>
      <c r="AI2" s="169"/>
      <c r="AJ2" s="169"/>
      <c r="AK2" s="169"/>
      <c r="AL2" s="169"/>
      <c r="AM2" s="169"/>
      <c r="AN2" s="169"/>
      <c r="AO2" s="169"/>
      <c r="AP2" s="169"/>
      <c r="AQ2" s="169"/>
      <c r="AR2" s="169"/>
      <c r="AS2" s="169"/>
    </row>
    <row r="3" spans="1:45" ht="24.75" customHeight="1" x14ac:dyDescent="0.4">
      <c r="A3" s="588" t="s">
        <v>1293</v>
      </c>
      <c r="B3" s="588"/>
      <c r="C3" s="199"/>
      <c r="D3" s="199"/>
      <c r="E3" s="202"/>
      <c r="F3" s="202"/>
      <c r="G3" s="202"/>
      <c r="H3" s="169"/>
      <c r="I3" s="169"/>
      <c r="J3" s="169"/>
      <c r="N3" s="170"/>
      <c r="O3" s="199"/>
      <c r="P3" s="199"/>
      <c r="Q3" s="199"/>
      <c r="R3" s="199"/>
      <c r="S3" s="199"/>
      <c r="T3" s="199"/>
      <c r="U3" s="169"/>
      <c r="V3" s="169"/>
      <c r="W3" s="169"/>
      <c r="X3" s="169"/>
      <c r="Y3" s="169"/>
      <c r="Z3" s="169"/>
      <c r="AA3" s="170"/>
      <c r="AB3" s="198"/>
      <c r="AC3" s="198"/>
      <c r="AD3" s="198"/>
      <c r="AE3" s="198"/>
      <c r="AF3" s="198"/>
      <c r="AG3" s="198"/>
      <c r="AH3" s="169"/>
      <c r="AI3" s="169"/>
      <c r="AJ3" s="169"/>
      <c r="AK3" s="169"/>
      <c r="AL3" s="169"/>
      <c r="AM3" s="169"/>
      <c r="AN3" s="169"/>
      <c r="AO3" s="169"/>
      <c r="AP3" s="169"/>
      <c r="AQ3" s="169"/>
      <c r="AR3" s="169"/>
      <c r="AS3" s="169"/>
    </row>
    <row r="4" spans="1:45" ht="13.15" x14ac:dyDescent="0.4">
      <c r="A4" s="199"/>
      <c r="B4" s="199"/>
      <c r="C4" s="199"/>
      <c r="D4" s="199"/>
      <c r="E4" s="202"/>
      <c r="F4" s="202"/>
      <c r="G4" s="202"/>
      <c r="H4" s="169"/>
      <c r="I4" s="169"/>
      <c r="J4" s="169"/>
      <c r="N4" s="170"/>
      <c r="O4" s="199"/>
      <c r="P4" s="199"/>
      <c r="Q4" s="199"/>
      <c r="R4" s="199"/>
      <c r="S4" s="199"/>
      <c r="T4" s="199"/>
      <c r="U4" s="169"/>
      <c r="V4" s="169"/>
      <c r="W4" s="169"/>
      <c r="X4" s="169"/>
      <c r="Y4" s="169"/>
      <c r="Z4" s="169"/>
      <c r="AA4" s="170"/>
      <c r="AB4" s="198"/>
      <c r="AC4" s="198"/>
      <c r="AD4" s="198"/>
      <c r="AE4" s="198"/>
      <c r="AF4" s="198"/>
      <c r="AG4" s="198"/>
      <c r="AH4" s="169"/>
      <c r="AI4" s="169"/>
      <c r="AJ4" s="169"/>
      <c r="AK4" s="169"/>
      <c r="AL4" s="169"/>
      <c r="AM4" s="169"/>
      <c r="AN4" s="169"/>
      <c r="AO4" s="169"/>
      <c r="AP4" s="169"/>
      <c r="AQ4" s="169"/>
      <c r="AR4" s="169"/>
      <c r="AS4" s="169"/>
    </row>
    <row r="5" spans="1:45" ht="12.75" customHeight="1" x14ac:dyDescent="0.4">
      <c r="A5" s="204" t="s">
        <v>1294</v>
      </c>
      <c r="B5" s="595" t="s">
        <v>1295</v>
      </c>
      <c r="C5" s="595"/>
      <c r="D5" s="595"/>
      <c r="E5" s="595"/>
      <c r="F5" s="595"/>
      <c r="G5" s="595"/>
      <c r="H5" s="596" t="s">
        <v>1265</v>
      </c>
      <c r="I5" s="596"/>
      <c r="J5" s="596"/>
      <c r="K5" s="596"/>
      <c r="L5" s="596"/>
      <c r="M5" s="596"/>
      <c r="N5" s="170"/>
      <c r="O5" s="595" t="s">
        <v>1295</v>
      </c>
      <c r="P5" s="595"/>
      <c r="Q5" s="595"/>
      <c r="R5" s="595"/>
      <c r="S5" s="595"/>
      <c r="T5" s="595"/>
      <c r="U5" s="596" t="s">
        <v>1265</v>
      </c>
      <c r="V5" s="596"/>
      <c r="W5" s="596"/>
      <c r="X5" s="596"/>
      <c r="Y5" s="596"/>
      <c r="Z5" s="596"/>
      <c r="AA5" s="170"/>
      <c r="AB5" s="595" t="s">
        <v>1295</v>
      </c>
      <c r="AC5" s="595"/>
      <c r="AD5" s="595"/>
      <c r="AE5" s="595"/>
      <c r="AF5" s="595"/>
      <c r="AG5" s="595"/>
      <c r="AH5" s="596" t="s">
        <v>1265</v>
      </c>
      <c r="AI5" s="596"/>
      <c r="AJ5" s="596"/>
      <c r="AK5" s="596"/>
      <c r="AL5" s="596"/>
      <c r="AM5" s="596"/>
      <c r="AN5" s="169"/>
      <c r="AO5" s="169"/>
      <c r="AP5" s="169"/>
      <c r="AQ5" s="169"/>
      <c r="AR5" s="169"/>
      <c r="AS5" s="169"/>
    </row>
    <row r="6" spans="1:45" s="187" customFormat="1" ht="13.15" x14ac:dyDescent="0.4">
      <c r="A6" s="205"/>
      <c r="B6" s="597" t="s">
        <v>1268</v>
      </c>
      <c r="C6" s="597"/>
      <c r="D6" s="597"/>
      <c r="E6" s="598" t="s">
        <v>1269</v>
      </c>
      <c r="F6" s="598"/>
      <c r="G6" s="598"/>
      <c r="H6" s="599" t="s">
        <v>1268</v>
      </c>
      <c r="I6" s="599"/>
      <c r="J6" s="599"/>
      <c r="K6" s="600" t="s">
        <v>1269</v>
      </c>
      <c r="L6" s="600"/>
      <c r="M6" s="600"/>
      <c r="N6" s="170"/>
      <c r="O6" s="597" t="s">
        <v>1268</v>
      </c>
      <c r="P6" s="597"/>
      <c r="Q6" s="597"/>
      <c r="R6" s="598" t="s">
        <v>1269</v>
      </c>
      <c r="S6" s="598"/>
      <c r="T6" s="598"/>
      <c r="U6" s="599" t="s">
        <v>1268</v>
      </c>
      <c r="V6" s="599"/>
      <c r="W6" s="599"/>
      <c r="X6" s="600" t="s">
        <v>1269</v>
      </c>
      <c r="Y6" s="600"/>
      <c r="Z6" s="600"/>
      <c r="AA6" s="170"/>
      <c r="AB6" s="597" t="s">
        <v>1268</v>
      </c>
      <c r="AC6" s="597"/>
      <c r="AD6" s="597"/>
      <c r="AE6" s="598" t="s">
        <v>1269</v>
      </c>
      <c r="AF6" s="598"/>
      <c r="AG6" s="598"/>
      <c r="AH6" s="599" t="s">
        <v>1268</v>
      </c>
      <c r="AI6" s="599"/>
      <c r="AJ6" s="599"/>
      <c r="AK6" s="600" t="s">
        <v>1269</v>
      </c>
      <c r="AL6" s="600"/>
      <c r="AM6" s="600"/>
      <c r="AN6" s="169"/>
      <c r="AO6" s="169"/>
      <c r="AP6" s="169"/>
      <c r="AQ6" s="169"/>
      <c r="AR6" s="169"/>
      <c r="AS6" s="169"/>
    </row>
    <row r="7" spans="1:45" ht="13.15" x14ac:dyDescent="0.4">
      <c r="A7" s="178" t="s">
        <v>1296</v>
      </c>
      <c r="B7" s="159">
        <v>15.83</v>
      </c>
      <c r="C7" s="156">
        <v>15.83</v>
      </c>
      <c r="D7" s="156">
        <v>15.83</v>
      </c>
      <c r="E7" s="148">
        <f>B7*1.2</f>
        <v>18.995999999999999</v>
      </c>
      <c r="F7" s="148">
        <f>C7*1.2</f>
        <v>18.995999999999999</v>
      </c>
      <c r="G7" s="148">
        <f>D7*1.2</f>
        <v>18.995999999999999</v>
      </c>
      <c r="H7" s="185">
        <v>17.5</v>
      </c>
      <c r="I7" s="185">
        <v>17.5</v>
      </c>
      <c r="J7" s="185">
        <v>17.5</v>
      </c>
      <c r="K7" s="185">
        <v>21</v>
      </c>
      <c r="L7" s="185">
        <v>21</v>
      </c>
      <c r="M7" s="185">
        <v>21</v>
      </c>
      <c r="N7" s="170"/>
      <c r="O7" s="159">
        <v>15.83</v>
      </c>
      <c r="P7" s="156">
        <v>15.83</v>
      </c>
      <c r="Q7" s="156">
        <v>15.83</v>
      </c>
      <c r="R7" s="148">
        <f>O7*1.2</f>
        <v>18.995999999999999</v>
      </c>
      <c r="S7" s="148">
        <f>P7*1.2</f>
        <v>18.995999999999999</v>
      </c>
      <c r="T7" s="148">
        <f>Q7*1.2</f>
        <v>18.995999999999999</v>
      </c>
      <c r="U7" s="185">
        <v>17.5</v>
      </c>
      <c r="V7" s="185">
        <v>17.5</v>
      </c>
      <c r="W7" s="185">
        <v>17.5</v>
      </c>
      <c r="X7" s="185">
        <v>21</v>
      </c>
      <c r="Y7" s="185">
        <v>21</v>
      </c>
      <c r="Z7" s="185">
        <v>21</v>
      </c>
      <c r="AA7" s="170"/>
      <c r="AB7" s="159">
        <v>15.83</v>
      </c>
      <c r="AC7" s="156">
        <v>15.83</v>
      </c>
      <c r="AD7" s="156">
        <v>15.83</v>
      </c>
      <c r="AE7" s="148">
        <f>AB7*1.2</f>
        <v>18.995999999999999</v>
      </c>
      <c r="AF7" s="148">
        <f>AC7*1.2</f>
        <v>18.995999999999999</v>
      </c>
      <c r="AG7" s="148">
        <f>AD7*1.2</f>
        <v>18.995999999999999</v>
      </c>
      <c r="AH7" s="185">
        <v>17.5</v>
      </c>
      <c r="AI7" s="185">
        <v>17.5</v>
      </c>
      <c r="AJ7" s="185">
        <v>17.5</v>
      </c>
      <c r="AK7" s="185">
        <v>21</v>
      </c>
      <c r="AL7" s="185">
        <v>21</v>
      </c>
      <c r="AM7" s="185">
        <v>21</v>
      </c>
      <c r="AN7" s="169"/>
      <c r="AO7" s="169"/>
      <c r="AP7" s="169"/>
      <c r="AQ7" s="169"/>
      <c r="AR7" s="169"/>
      <c r="AS7" s="169"/>
    </row>
    <row r="8" spans="1:45" ht="13.15" x14ac:dyDescent="0.4">
      <c r="A8" s="187"/>
      <c r="B8" s="566" t="s">
        <v>1297</v>
      </c>
      <c r="C8" s="566"/>
      <c r="D8" s="566"/>
      <c r="E8" s="152" t="s">
        <v>1297</v>
      </c>
      <c r="F8" s="152"/>
      <c r="G8" s="152"/>
      <c r="H8" s="564" t="s">
        <v>1297</v>
      </c>
      <c r="I8" s="564"/>
      <c r="J8" s="564"/>
      <c r="K8" s="179" t="s">
        <v>1297</v>
      </c>
      <c r="L8" s="179"/>
      <c r="M8" s="179"/>
      <c r="N8" s="187"/>
      <c r="O8" s="566" t="s">
        <v>1298</v>
      </c>
      <c r="P8" s="566"/>
      <c r="Q8" s="566"/>
      <c r="R8" s="566" t="s">
        <v>1298</v>
      </c>
      <c r="S8" s="566"/>
      <c r="T8" s="566"/>
      <c r="U8" s="564" t="s">
        <v>1298</v>
      </c>
      <c r="V8" s="564"/>
      <c r="W8" s="564"/>
      <c r="X8" s="564" t="s">
        <v>1298</v>
      </c>
      <c r="Y8" s="564"/>
      <c r="Z8" s="564"/>
      <c r="AA8" s="187"/>
      <c r="AB8" s="565" t="s">
        <v>1299</v>
      </c>
      <c r="AC8" s="566"/>
      <c r="AD8" s="566"/>
      <c r="AE8" s="565" t="s">
        <v>1299</v>
      </c>
      <c r="AF8" s="566"/>
      <c r="AG8" s="566"/>
      <c r="AH8" s="567" t="s">
        <v>1299</v>
      </c>
      <c r="AI8" s="564"/>
      <c r="AJ8" s="564"/>
      <c r="AK8" s="567" t="s">
        <v>1299</v>
      </c>
      <c r="AL8" s="564"/>
      <c r="AM8" s="564"/>
      <c r="AN8" s="187"/>
      <c r="AO8" s="187"/>
      <c r="AP8" s="187"/>
      <c r="AQ8" s="187"/>
      <c r="AR8" s="187"/>
      <c r="AS8" s="187"/>
    </row>
    <row r="9" spans="1:45" ht="89.25" x14ac:dyDescent="0.35">
      <c r="A9" s="171"/>
      <c r="B9" s="197" t="s">
        <v>1300</v>
      </c>
      <c r="C9" s="197" t="s">
        <v>1301</v>
      </c>
      <c r="D9" s="197" t="s">
        <v>1302</v>
      </c>
      <c r="E9" s="197" t="s">
        <v>1300</v>
      </c>
      <c r="F9" s="197" t="s">
        <v>1301</v>
      </c>
      <c r="G9" s="197" t="s">
        <v>1302</v>
      </c>
      <c r="H9" s="180" t="s">
        <v>1300</v>
      </c>
      <c r="I9" s="180" t="s">
        <v>1301</v>
      </c>
      <c r="J9" s="180" t="s">
        <v>1302</v>
      </c>
      <c r="K9" s="180" t="s">
        <v>1300</v>
      </c>
      <c r="L9" s="180" t="s">
        <v>1301</v>
      </c>
      <c r="M9" s="180" t="s">
        <v>1302</v>
      </c>
      <c r="N9" s="193"/>
      <c r="O9" s="203" t="s">
        <v>1300</v>
      </c>
      <c r="P9" s="197" t="s">
        <v>1303</v>
      </c>
      <c r="Q9" s="197" t="s">
        <v>1302</v>
      </c>
      <c r="R9" s="203" t="s">
        <v>1300</v>
      </c>
      <c r="S9" s="197" t="s">
        <v>1303</v>
      </c>
      <c r="T9" s="197" t="s">
        <v>1302</v>
      </c>
      <c r="U9" s="184" t="s">
        <v>1300</v>
      </c>
      <c r="V9" s="180" t="s">
        <v>1303</v>
      </c>
      <c r="W9" s="180" t="s">
        <v>1302</v>
      </c>
      <c r="X9" s="184" t="s">
        <v>1300</v>
      </c>
      <c r="Y9" s="180" t="s">
        <v>1303</v>
      </c>
      <c r="Z9" s="180" t="s">
        <v>1302</v>
      </c>
      <c r="AA9" s="172"/>
      <c r="AB9" s="197" t="s">
        <v>1304</v>
      </c>
      <c r="AC9" s="197" t="s">
        <v>1305</v>
      </c>
      <c r="AD9" s="197" t="s">
        <v>1302</v>
      </c>
      <c r="AE9" s="197" t="s">
        <v>1304</v>
      </c>
      <c r="AF9" s="197" t="s">
        <v>1305</v>
      </c>
      <c r="AG9" s="197" t="s">
        <v>1302</v>
      </c>
      <c r="AH9" s="180" t="s">
        <v>1304</v>
      </c>
      <c r="AI9" s="180" t="s">
        <v>1305</v>
      </c>
      <c r="AJ9" s="180" t="s">
        <v>1302</v>
      </c>
      <c r="AK9" s="180" t="s">
        <v>1304</v>
      </c>
      <c r="AL9" s="180" t="s">
        <v>1305</v>
      </c>
      <c r="AM9" s="180" t="s">
        <v>1302</v>
      </c>
      <c r="AN9" s="174"/>
      <c r="AO9" s="174"/>
      <c r="AP9" s="174"/>
      <c r="AQ9" s="174"/>
      <c r="AR9" s="174"/>
      <c r="AS9" s="174"/>
    </row>
    <row r="10" spans="1:45" ht="13.15" x14ac:dyDescent="0.4">
      <c r="A10" s="181" t="s">
        <v>378</v>
      </c>
      <c r="B10" s="198"/>
      <c r="C10" s="198"/>
      <c r="D10" s="163"/>
      <c r="E10" s="198"/>
      <c r="F10" s="198"/>
      <c r="G10" s="163"/>
      <c r="H10" s="189"/>
      <c r="I10" s="189"/>
      <c r="J10" s="161"/>
      <c r="K10" s="189"/>
      <c r="L10" s="189"/>
      <c r="M10" s="161"/>
      <c r="N10" s="187"/>
      <c r="O10" s="198"/>
      <c r="P10" s="198"/>
      <c r="Q10" s="198"/>
      <c r="R10" s="198"/>
      <c r="S10" s="198"/>
      <c r="T10" s="198"/>
      <c r="U10" s="175"/>
      <c r="V10" s="175"/>
      <c r="W10" s="175"/>
      <c r="X10" s="175"/>
      <c r="Y10" s="175"/>
      <c r="Z10" s="175"/>
      <c r="AA10" s="175"/>
      <c r="AB10" s="198"/>
      <c r="AC10" s="198"/>
      <c r="AD10" s="198"/>
      <c r="AE10" s="198"/>
      <c r="AF10" s="198"/>
      <c r="AG10" s="198"/>
      <c r="AH10" s="175"/>
      <c r="AI10" s="175"/>
      <c r="AJ10" s="175"/>
      <c r="AK10" s="175"/>
      <c r="AL10" s="175"/>
      <c r="AM10" s="175"/>
      <c r="AN10" s="175"/>
      <c r="AO10" s="175"/>
      <c r="AP10" s="175"/>
      <c r="AQ10" s="175"/>
      <c r="AR10" s="175"/>
      <c r="AS10" s="175"/>
    </row>
    <row r="11" spans="1:45" ht="13.15" x14ac:dyDescent="0.4">
      <c r="A11" s="191" t="s">
        <v>1306</v>
      </c>
      <c r="B11" s="156">
        <v>9.17</v>
      </c>
      <c r="C11" s="156">
        <v>9.17</v>
      </c>
      <c r="D11" s="156">
        <v>9.17</v>
      </c>
      <c r="E11" s="148">
        <f>B11*1.2</f>
        <v>11.004</v>
      </c>
      <c r="F11" s="148">
        <f>C11*1.2</f>
        <v>11.004</v>
      </c>
      <c r="G11" s="148">
        <f>D11*1.2</f>
        <v>11.004</v>
      </c>
      <c r="H11" s="192">
        <v>10</v>
      </c>
      <c r="I11" s="192">
        <v>10</v>
      </c>
      <c r="J11" s="192">
        <v>10</v>
      </c>
      <c r="K11" s="185">
        <v>12</v>
      </c>
      <c r="L11" s="185">
        <v>12</v>
      </c>
      <c r="M11" s="185">
        <v>12</v>
      </c>
      <c r="N11" s="176"/>
      <c r="O11" s="156">
        <v>9.17</v>
      </c>
      <c r="P11" s="156">
        <v>9.17</v>
      </c>
      <c r="Q11" s="156">
        <v>9.17</v>
      </c>
      <c r="R11" s="148">
        <f>O11*1.2</f>
        <v>11.004</v>
      </c>
      <c r="S11" s="148">
        <f>P11*1.2</f>
        <v>11.004</v>
      </c>
      <c r="T11" s="148">
        <f>Q11*1.2</f>
        <v>11.004</v>
      </c>
      <c r="U11" s="192">
        <v>10</v>
      </c>
      <c r="V11" s="192">
        <v>10</v>
      </c>
      <c r="W11" s="192">
        <v>10</v>
      </c>
      <c r="X11" s="185">
        <v>12</v>
      </c>
      <c r="Y11" s="185">
        <v>12</v>
      </c>
      <c r="Z11" s="185">
        <v>12</v>
      </c>
      <c r="AA11" s="176"/>
      <c r="AB11" s="156">
        <v>9.17</v>
      </c>
      <c r="AC11" s="156">
        <v>9.17</v>
      </c>
      <c r="AD11" s="156">
        <v>9.17</v>
      </c>
      <c r="AE11" s="148">
        <f>AB11*1.2</f>
        <v>11.004</v>
      </c>
      <c r="AF11" s="148">
        <f>AC11*1.2</f>
        <v>11.004</v>
      </c>
      <c r="AG11" s="148">
        <f>AD11*1.2</f>
        <v>11.004</v>
      </c>
      <c r="AH11" s="192">
        <v>10</v>
      </c>
      <c r="AI11" s="192">
        <v>10</v>
      </c>
      <c r="AJ11" s="192">
        <v>10</v>
      </c>
      <c r="AK11" s="185">
        <v>12</v>
      </c>
      <c r="AL11" s="185">
        <v>12</v>
      </c>
      <c r="AM11" s="185">
        <v>12</v>
      </c>
      <c r="AN11" s="169"/>
      <c r="AO11" s="169"/>
      <c r="AP11" s="169"/>
      <c r="AQ11" s="169"/>
      <c r="AR11" s="169"/>
      <c r="AS11" s="169"/>
    </row>
    <row r="12" spans="1:45" x14ac:dyDescent="0.35">
      <c r="A12" s="187"/>
      <c r="B12" s="198"/>
      <c r="C12" s="198"/>
      <c r="D12" s="198"/>
      <c r="E12" s="198"/>
      <c r="F12" s="198"/>
      <c r="G12" s="198"/>
      <c r="H12" s="176"/>
      <c r="I12" s="176"/>
      <c r="J12" s="176"/>
      <c r="K12" s="176"/>
      <c r="L12" s="176"/>
      <c r="M12" s="176"/>
      <c r="N12" s="171"/>
      <c r="O12" s="198"/>
      <c r="P12" s="198"/>
      <c r="Q12" s="198"/>
      <c r="R12" s="198"/>
      <c r="S12" s="198"/>
      <c r="T12" s="198"/>
      <c r="U12" s="175"/>
      <c r="V12" s="175"/>
      <c r="W12" s="175"/>
      <c r="X12" s="175"/>
      <c r="Y12" s="175"/>
      <c r="Z12" s="175"/>
      <c r="AA12" s="175"/>
      <c r="AB12" s="198"/>
      <c r="AC12" s="198"/>
      <c r="AD12" s="198"/>
      <c r="AE12" s="198"/>
      <c r="AF12" s="198"/>
      <c r="AG12" s="198"/>
      <c r="AH12" s="175"/>
      <c r="AI12" s="175"/>
      <c r="AJ12" s="175"/>
      <c r="AK12" s="175"/>
      <c r="AL12" s="175"/>
      <c r="AM12" s="175"/>
      <c r="AN12" s="175"/>
      <c r="AO12" s="175"/>
      <c r="AP12" s="175"/>
      <c r="AQ12" s="175"/>
      <c r="AR12" s="175"/>
      <c r="AS12" s="175"/>
    </row>
    <row r="13" spans="1:45" ht="13.15" x14ac:dyDescent="0.4">
      <c r="A13" s="181" t="s">
        <v>499</v>
      </c>
      <c r="B13" s="198"/>
      <c r="C13" s="198"/>
      <c r="D13" s="163"/>
      <c r="E13" s="198"/>
      <c r="F13" s="198"/>
      <c r="G13" s="163"/>
      <c r="H13" s="189"/>
      <c r="I13" s="189"/>
      <c r="J13" s="161"/>
      <c r="K13" s="189"/>
      <c r="L13" s="189"/>
      <c r="M13" s="161"/>
      <c r="N13" s="187"/>
      <c r="O13" s="198"/>
      <c r="P13" s="198"/>
      <c r="Q13" s="198"/>
      <c r="R13" s="198"/>
      <c r="S13" s="198"/>
      <c r="T13" s="198"/>
      <c r="U13" s="175"/>
      <c r="V13" s="175"/>
      <c r="W13" s="175"/>
      <c r="X13" s="175"/>
      <c r="Y13" s="175"/>
      <c r="Z13" s="175"/>
      <c r="AA13" s="175"/>
      <c r="AB13" s="198"/>
      <c r="AC13" s="198"/>
      <c r="AD13" s="198"/>
      <c r="AE13" s="198"/>
      <c r="AF13" s="198"/>
      <c r="AG13" s="198"/>
      <c r="AH13" s="175"/>
      <c r="AI13" s="175"/>
      <c r="AJ13" s="175"/>
      <c r="AK13" s="175"/>
      <c r="AL13" s="175"/>
      <c r="AM13" s="175"/>
      <c r="AN13" s="175"/>
      <c r="AO13" s="175"/>
      <c r="AP13" s="175"/>
      <c r="AQ13" s="175"/>
      <c r="AR13" s="175"/>
      <c r="AS13" s="175"/>
    </row>
    <row r="14" spans="1:45" x14ac:dyDescent="0.35">
      <c r="A14" s="182" t="s">
        <v>1307</v>
      </c>
      <c r="B14" s="198"/>
      <c r="C14" s="198"/>
      <c r="D14" s="158">
        <v>0</v>
      </c>
      <c r="E14" s="198"/>
      <c r="F14" s="198"/>
      <c r="G14" s="158">
        <v>0</v>
      </c>
      <c r="H14" s="176"/>
      <c r="I14" s="176"/>
      <c r="J14" s="168">
        <v>0</v>
      </c>
      <c r="K14" s="176"/>
      <c r="L14" s="176"/>
      <c r="M14" s="168">
        <v>0</v>
      </c>
      <c r="N14" s="171"/>
      <c r="O14" s="198"/>
      <c r="P14" s="198"/>
      <c r="Q14" s="166">
        <v>0</v>
      </c>
      <c r="R14" s="198"/>
      <c r="S14" s="198"/>
      <c r="T14" s="158">
        <v>0</v>
      </c>
      <c r="U14" s="176"/>
      <c r="V14" s="176"/>
      <c r="W14" s="164">
        <v>0</v>
      </c>
      <c r="X14" s="176"/>
      <c r="Y14" s="176"/>
      <c r="Z14" s="168">
        <v>0</v>
      </c>
      <c r="AA14" s="176"/>
      <c r="AB14" s="198"/>
      <c r="AC14" s="198"/>
      <c r="AD14" s="158">
        <v>0</v>
      </c>
      <c r="AE14" s="198"/>
      <c r="AF14" s="198"/>
      <c r="AG14" s="158">
        <v>0</v>
      </c>
      <c r="AH14" s="176"/>
      <c r="AI14" s="176"/>
      <c r="AJ14" s="168">
        <v>0</v>
      </c>
      <c r="AK14" s="176"/>
      <c r="AL14" s="176"/>
      <c r="AM14" s="168">
        <v>0</v>
      </c>
      <c r="AN14" s="162"/>
      <c r="AO14" s="162"/>
      <c r="AP14" s="162"/>
      <c r="AQ14" s="162"/>
      <c r="AR14" s="162"/>
      <c r="AS14" s="162"/>
    </row>
    <row r="15" spans="1:45" ht="13.15" x14ac:dyDescent="0.4">
      <c r="A15" s="194" t="s">
        <v>1306</v>
      </c>
      <c r="B15" s="159">
        <v>9.17</v>
      </c>
      <c r="C15" s="156">
        <v>9.17</v>
      </c>
      <c r="D15" s="156">
        <v>9.17</v>
      </c>
      <c r="E15" s="148">
        <f>B15*1.2</f>
        <v>11.004</v>
      </c>
      <c r="F15" s="148">
        <f>C15*1.2</f>
        <v>11.004</v>
      </c>
      <c r="G15" s="148">
        <f>D15*1.2</f>
        <v>11.004</v>
      </c>
      <c r="H15" s="192">
        <v>10</v>
      </c>
      <c r="I15" s="192">
        <v>10</v>
      </c>
      <c r="J15" s="192">
        <v>10</v>
      </c>
      <c r="K15" s="185">
        <v>12</v>
      </c>
      <c r="L15" s="185">
        <v>12</v>
      </c>
      <c r="M15" s="185">
        <v>12</v>
      </c>
      <c r="N15" s="176"/>
      <c r="O15" s="156">
        <v>9.17</v>
      </c>
      <c r="P15" s="156">
        <v>9.17</v>
      </c>
      <c r="Q15" s="156">
        <v>9.17</v>
      </c>
      <c r="R15" s="148">
        <f>O15*1.2</f>
        <v>11.004</v>
      </c>
      <c r="S15" s="148">
        <f>P15*1.2</f>
        <v>11.004</v>
      </c>
      <c r="T15" s="148">
        <f>Q15*1.2</f>
        <v>11.004</v>
      </c>
      <c r="U15" s="192">
        <v>10</v>
      </c>
      <c r="V15" s="192">
        <v>10</v>
      </c>
      <c r="W15" s="192">
        <v>10</v>
      </c>
      <c r="X15" s="185">
        <v>12</v>
      </c>
      <c r="Y15" s="185">
        <v>12</v>
      </c>
      <c r="Z15" s="185">
        <v>12</v>
      </c>
      <c r="AA15" s="176"/>
      <c r="AB15" s="156">
        <v>9.17</v>
      </c>
      <c r="AC15" s="156">
        <v>9.17</v>
      </c>
      <c r="AD15" s="156">
        <v>9.17</v>
      </c>
      <c r="AE15" s="148">
        <f>AB15*1.2</f>
        <v>11.004</v>
      </c>
      <c r="AF15" s="148">
        <f>AC15*1.2</f>
        <v>11.004</v>
      </c>
      <c r="AG15" s="148">
        <f>AD15*1.2</f>
        <v>11.004</v>
      </c>
      <c r="AH15" s="192">
        <v>10</v>
      </c>
      <c r="AI15" s="192">
        <v>10</v>
      </c>
      <c r="AJ15" s="192">
        <v>10</v>
      </c>
      <c r="AK15" s="185">
        <v>12</v>
      </c>
      <c r="AL15" s="185">
        <v>12</v>
      </c>
      <c r="AM15" s="185">
        <v>12</v>
      </c>
      <c r="AN15" s="176"/>
      <c r="AO15" s="176"/>
      <c r="AP15" s="176"/>
      <c r="AQ15" s="176"/>
      <c r="AR15" s="176"/>
      <c r="AS15" s="176"/>
    </row>
    <row r="16" spans="1:45" x14ac:dyDescent="0.35">
      <c r="A16" s="190"/>
      <c r="B16" s="154" t="s">
        <v>1270</v>
      </c>
      <c r="C16" s="201" t="s">
        <v>1270</v>
      </c>
      <c r="D16" s="201" t="s">
        <v>1308</v>
      </c>
      <c r="E16" s="201" t="s">
        <v>1270</v>
      </c>
      <c r="F16" s="201" t="s">
        <v>1270</v>
      </c>
      <c r="G16" s="201" t="s">
        <v>1308</v>
      </c>
      <c r="H16" s="196" t="s">
        <v>1270</v>
      </c>
      <c r="I16" s="183" t="s">
        <v>1270</v>
      </c>
      <c r="J16" s="183" t="s">
        <v>1308</v>
      </c>
      <c r="K16" s="183" t="s">
        <v>1270</v>
      </c>
      <c r="L16" s="183" t="s">
        <v>1270</v>
      </c>
      <c r="M16" s="183" t="s">
        <v>1308</v>
      </c>
      <c r="N16" s="176"/>
      <c r="O16" s="201" t="s">
        <v>1270</v>
      </c>
      <c r="P16" s="201" t="s">
        <v>1270</v>
      </c>
      <c r="Q16" s="201" t="s">
        <v>1308</v>
      </c>
      <c r="R16" s="201" t="s">
        <v>1308</v>
      </c>
      <c r="S16" s="201" t="s">
        <v>1308</v>
      </c>
      <c r="T16" s="201" t="s">
        <v>1308</v>
      </c>
      <c r="U16" s="183" t="s">
        <v>1270</v>
      </c>
      <c r="V16" s="183" t="s">
        <v>1270</v>
      </c>
      <c r="W16" s="183" t="s">
        <v>1308</v>
      </c>
      <c r="X16" s="183" t="s">
        <v>1308</v>
      </c>
      <c r="Y16" s="183" t="s">
        <v>1308</v>
      </c>
      <c r="Z16" s="183" t="s">
        <v>1308</v>
      </c>
      <c r="AA16" s="175"/>
      <c r="AB16" s="201" t="s">
        <v>1270</v>
      </c>
      <c r="AC16" s="201" t="s">
        <v>1270</v>
      </c>
      <c r="AD16" s="201" t="s">
        <v>1308</v>
      </c>
      <c r="AE16" s="201" t="s">
        <v>1270</v>
      </c>
      <c r="AF16" s="201" t="s">
        <v>1270</v>
      </c>
      <c r="AG16" s="201" t="s">
        <v>1308</v>
      </c>
      <c r="AH16" s="183" t="s">
        <v>1270</v>
      </c>
      <c r="AI16" s="183" t="s">
        <v>1270</v>
      </c>
      <c r="AJ16" s="183" t="s">
        <v>1308</v>
      </c>
      <c r="AK16" s="183" t="s">
        <v>1270</v>
      </c>
      <c r="AL16" s="183" t="s">
        <v>1270</v>
      </c>
      <c r="AM16" s="183" t="s">
        <v>1308</v>
      </c>
      <c r="AN16" s="175"/>
      <c r="AO16" s="175"/>
      <c r="AP16" s="175"/>
      <c r="AQ16" s="175"/>
      <c r="AR16" s="175"/>
      <c r="AS16" s="175"/>
    </row>
    <row r="17" spans="1:45" x14ac:dyDescent="0.35">
      <c r="A17" s="187"/>
      <c r="B17" s="198"/>
      <c r="C17" s="198"/>
      <c r="D17" s="198"/>
      <c r="E17" s="198"/>
      <c r="F17" s="198"/>
      <c r="G17" s="198"/>
      <c r="H17" s="176"/>
      <c r="I17" s="176"/>
      <c r="J17" s="176"/>
      <c r="K17" s="175"/>
      <c r="L17" s="175"/>
      <c r="M17" s="175"/>
      <c r="N17" s="171"/>
      <c r="O17" s="198"/>
      <c r="P17" s="198"/>
      <c r="Q17" s="198"/>
      <c r="R17" s="198"/>
      <c r="S17" s="198"/>
      <c r="T17" s="198"/>
      <c r="U17" s="175"/>
      <c r="V17" s="175"/>
      <c r="W17" s="175"/>
      <c r="X17" s="175"/>
      <c r="Y17" s="175"/>
      <c r="Z17" s="175"/>
      <c r="AA17" s="175"/>
      <c r="AB17" s="198"/>
      <c r="AC17" s="198"/>
      <c r="AD17" s="198"/>
      <c r="AE17" s="198"/>
      <c r="AF17" s="198"/>
      <c r="AG17" s="198"/>
      <c r="AH17" s="175"/>
      <c r="AI17" s="175"/>
      <c r="AJ17" s="175"/>
      <c r="AK17" s="175"/>
      <c r="AL17" s="175"/>
      <c r="AM17" s="175"/>
      <c r="AN17" s="176"/>
      <c r="AO17" s="176"/>
      <c r="AP17" s="176"/>
      <c r="AQ17" s="176"/>
      <c r="AR17" s="176"/>
      <c r="AS17" s="176"/>
    </row>
    <row r="18" spans="1:45" ht="13.15" x14ac:dyDescent="0.4">
      <c r="A18" s="181" t="s">
        <v>1275</v>
      </c>
      <c r="B18" s="198"/>
      <c r="C18" s="198"/>
      <c r="D18" s="198"/>
      <c r="E18" s="198"/>
      <c r="F18" s="198"/>
      <c r="G18" s="198"/>
      <c r="H18" s="176"/>
      <c r="I18" s="176"/>
      <c r="J18" s="176"/>
      <c r="K18" s="176"/>
      <c r="L18" s="176"/>
      <c r="M18" s="176"/>
      <c r="N18" s="171"/>
      <c r="O18" s="198"/>
      <c r="P18" s="198"/>
      <c r="Q18" s="198"/>
      <c r="R18" s="198"/>
      <c r="S18" s="198"/>
      <c r="T18" s="198"/>
      <c r="U18" s="176"/>
      <c r="V18" s="176"/>
      <c r="W18" s="176"/>
      <c r="X18" s="176"/>
      <c r="Y18" s="176"/>
      <c r="Z18" s="176"/>
      <c r="AA18" s="176"/>
      <c r="AB18" s="198"/>
      <c r="AC18" s="198"/>
      <c r="AD18" s="198"/>
      <c r="AE18" s="198"/>
      <c r="AF18" s="198"/>
      <c r="AG18" s="198"/>
      <c r="AH18" s="176"/>
      <c r="AI18" s="176"/>
      <c r="AJ18" s="176"/>
      <c r="AK18" s="176"/>
      <c r="AL18" s="176"/>
      <c r="AM18" s="176"/>
      <c r="AN18" s="176"/>
      <c r="AO18" s="176"/>
      <c r="AP18" s="176"/>
      <c r="AQ18" s="176"/>
      <c r="AR18" s="176"/>
      <c r="AS18" s="176"/>
    </row>
    <row r="19" spans="1:45" x14ac:dyDescent="0.35">
      <c r="A19" s="182" t="s">
        <v>1307</v>
      </c>
      <c r="B19" s="198"/>
      <c r="C19" s="166">
        <v>0</v>
      </c>
      <c r="D19" s="166">
        <v>0</v>
      </c>
      <c r="E19" s="198"/>
      <c r="F19" s="166">
        <v>0</v>
      </c>
      <c r="G19" s="166">
        <v>0</v>
      </c>
      <c r="H19" s="176"/>
      <c r="I19" s="164">
        <v>0</v>
      </c>
      <c r="J19" s="164">
        <v>0</v>
      </c>
      <c r="K19" s="176"/>
      <c r="L19" s="164">
        <v>0</v>
      </c>
      <c r="M19" s="164">
        <v>0</v>
      </c>
      <c r="N19" s="171"/>
      <c r="O19" s="198"/>
      <c r="P19" s="166">
        <v>0</v>
      </c>
      <c r="Q19" s="166">
        <v>0</v>
      </c>
      <c r="R19" s="198"/>
      <c r="S19" s="166">
        <v>0</v>
      </c>
      <c r="T19" s="166">
        <v>0</v>
      </c>
      <c r="U19" s="176"/>
      <c r="V19" s="164">
        <v>0</v>
      </c>
      <c r="W19" s="164">
        <v>0</v>
      </c>
      <c r="X19" s="176"/>
      <c r="Y19" s="164">
        <v>0</v>
      </c>
      <c r="Z19" s="164">
        <v>0</v>
      </c>
      <c r="AA19" s="176"/>
      <c r="AB19" s="198"/>
      <c r="AC19" s="158">
        <v>0</v>
      </c>
      <c r="AD19" s="158">
        <v>0</v>
      </c>
      <c r="AE19" s="198"/>
      <c r="AF19" s="158">
        <v>0</v>
      </c>
      <c r="AG19" s="158">
        <v>0</v>
      </c>
      <c r="AH19" s="176"/>
      <c r="AI19" s="168">
        <v>0</v>
      </c>
      <c r="AJ19" s="168">
        <v>0</v>
      </c>
      <c r="AK19" s="176"/>
      <c r="AL19" s="168">
        <v>0</v>
      </c>
      <c r="AM19" s="168">
        <v>0</v>
      </c>
      <c r="AN19" s="162"/>
      <c r="AO19" s="162"/>
      <c r="AP19" s="162"/>
      <c r="AQ19" s="162"/>
      <c r="AR19" s="162"/>
      <c r="AS19" s="162"/>
    </row>
    <row r="20" spans="1:45" ht="13.15" x14ac:dyDescent="0.4">
      <c r="A20" s="194" t="s">
        <v>1306</v>
      </c>
      <c r="B20" s="159">
        <v>9.17</v>
      </c>
      <c r="C20" s="156">
        <v>9.17</v>
      </c>
      <c r="D20" s="156">
        <v>9.17</v>
      </c>
      <c r="E20" s="148">
        <f>B20*1.2</f>
        <v>11.004</v>
      </c>
      <c r="F20" s="148">
        <f>C20*1.2</f>
        <v>11.004</v>
      </c>
      <c r="G20" s="148">
        <f>D20*1.2</f>
        <v>11.004</v>
      </c>
      <c r="H20" s="192">
        <v>10</v>
      </c>
      <c r="I20" s="192">
        <v>10</v>
      </c>
      <c r="J20" s="192">
        <v>10</v>
      </c>
      <c r="K20" s="185">
        <v>12</v>
      </c>
      <c r="L20" s="185">
        <v>12</v>
      </c>
      <c r="M20" s="185">
        <v>12</v>
      </c>
      <c r="N20" s="169"/>
      <c r="O20" s="156">
        <v>9.17</v>
      </c>
      <c r="P20" s="156">
        <v>9.17</v>
      </c>
      <c r="Q20" s="156">
        <v>9.17</v>
      </c>
      <c r="R20" s="148">
        <f>O20*1.2</f>
        <v>11.004</v>
      </c>
      <c r="S20" s="148">
        <f>P20*1.2</f>
        <v>11.004</v>
      </c>
      <c r="T20" s="148">
        <f>Q20*1.2</f>
        <v>11.004</v>
      </c>
      <c r="U20" s="192">
        <v>10</v>
      </c>
      <c r="V20" s="192">
        <v>10</v>
      </c>
      <c r="W20" s="192">
        <v>10</v>
      </c>
      <c r="X20" s="185">
        <v>12</v>
      </c>
      <c r="Y20" s="185">
        <v>12</v>
      </c>
      <c r="Z20" s="185">
        <v>12</v>
      </c>
      <c r="AA20" s="169"/>
      <c r="AB20" s="156">
        <v>9.17</v>
      </c>
      <c r="AC20" s="156">
        <v>9.17</v>
      </c>
      <c r="AD20" s="156">
        <v>9.17</v>
      </c>
      <c r="AE20" s="148">
        <f>AB20*1.2</f>
        <v>11.004</v>
      </c>
      <c r="AF20" s="148">
        <f>AC20*1.2</f>
        <v>11.004</v>
      </c>
      <c r="AG20" s="148">
        <f>AD20*1.2</f>
        <v>11.004</v>
      </c>
      <c r="AH20" s="192">
        <v>10</v>
      </c>
      <c r="AI20" s="192">
        <v>10</v>
      </c>
      <c r="AJ20" s="192">
        <v>10</v>
      </c>
      <c r="AK20" s="185">
        <v>12</v>
      </c>
      <c r="AL20" s="185">
        <v>12</v>
      </c>
      <c r="AM20" s="185">
        <v>12</v>
      </c>
      <c r="AN20" s="169"/>
      <c r="AO20" s="169"/>
      <c r="AP20" s="169"/>
      <c r="AQ20" s="169"/>
      <c r="AR20" s="169"/>
      <c r="AS20" s="169"/>
    </row>
    <row r="21" spans="1:45" x14ac:dyDescent="0.35">
      <c r="A21" s="187"/>
      <c r="B21" s="154" t="s">
        <v>1270</v>
      </c>
      <c r="C21" s="201" t="s">
        <v>1308</v>
      </c>
      <c r="D21" s="201" t="s">
        <v>1308</v>
      </c>
      <c r="E21" s="201" t="s">
        <v>1270</v>
      </c>
      <c r="F21" s="201" t="s">
        <v>1308</v>
      </c>
      <c r="G21" s="201" t="s">
        <v>1308</v>
      </c>
      <c r="H21" s="196" t="s">
        <v>1270</v>
      </c>
      <c r="I21" s="183" t="s">
        <v>1308</v>
      </c>
      <c r="J21" s="183" t="s">
        <v>1308</v>
      </c>
      <c r="K21" s="183" t="s">
        <v>1270</v>
      </c>
      <c r="L21" s="183" t="s">
        <v>1308</v>
      </c>
      <c r="M21" s="183" t="s">
        <v>1308</v>
      </c>
      <c r="N21" s="171"/>
      <c r="O21" s="201" t="s">
        <v>1270</v>
      </c>
      <c r="P21" s="201" t="s">
        <v>1308</v>
      </c>
      <c r="Q21" s="201" t="s">
        <v>1308</v>
      </c>
      <c r="R21" s="201" t="s">
        <v>1308</v>
      </c>
      <c r="S21" s="201" t="s">
        <v>1308</v>
      </c>
      <c r="T21" s="201" t="s">
        <v>1308</v>
      </c>
      <c r="U21" s="183" t="s">
        <v>1270</v>
      </c>
      <c r="V21" s="183" t="s">
        <v>1308</v>
      </c>
      <c r="W21" s="183" t="s">
        <v>1308</v>
      </c>
      <c r="X21" s="183" t="s">
        <v>1308</v>
      </c>
      <c r="Y21" s="183" t="s">
        <v>1308</v>
      </c>
      <c r="Z21" s="183" t="s">
        <v>1308</v>
      </c>
      <c r="AA21" s="175"/>
      <c r="AB21" s="201" t="s">
        <v>1270</v>
      </c>
      <c r="AC21" s="201" t="s">
        <v>1308</v>
      </c>
      <c r="AD21" s="201" t="s">
        <v>1308</v>
      </c>
      <c r="AE21" s="201" t="s">
        <v>1270</v>
      </c>
      <c r="AF21" s="201" t="s">
        <v>1308</v>
      </c>
      <c r="AG21" s="201" t="s">
        <v>1308</v>
      </c>
      <c r="AH21" s="183" t="s">
        <v>1270</v>
      </c>
      <c r="AI21" s="183" t="s">
        <v>1308</v>
      </c>
      <c r="AJ21" s="183" t="s">
        <v>1308</v>
      </c>
      <c r="AK21" s="183" t="s">
        <v>1270</v>
      </c>
      <c r="AL21" s="183" t="s">
        <v>1308</v>
      </c>
      <c r="AM21" s="183" t="s">
        <v>1308</v>
      </c>
      <c r="AN21" s="175"/>
      <c r="AO21" s="175"/>
      <c r="AP21" s="175"/>
      <c r="AQ21" s="175"/>
      <c r="AR21" s="175"/>
      <c r="AS21" s="175"/>
    </row>
    <row r="22" spans="1:45" x14ac:dyDescent="0.35">
      <c r="A22" s="187"/>
      <c r="B22" s="198"/>
      <c r="C22" s="198"/>
      <c r="D22" s="198"/>
      <c r="E22" s="198"/>
      <c r="F22" s="198"/>
      <c r="G22" s="198"/>
      <c r="H22" s="177"/>
      <c r="I22" s="177"/>
      <c r="J22" s="177"/>
      <c r="K22" s="175"/>
      <c r="L22" s="175"/>
      <c r="M22" s="175"/>
      <c r="N22" s="171"/>
      <c r="O22" s="198"/>
      <c r="P22" s="200"/>
      <c r="Q22" s="198"/>
      <c r="R22" s="198"/>
      <c r="S22" s="198"/>
      <c r="T22" s="198"/>
      <c r="U22" s="175"/>
      <c r="V22" s="173"/>
      <c r="W22" s="175"/>
      <c r="X22" s="175"/>
      <c r="Y22" s="175"/>
      <c r="Z22" s="175"/>
      <c r="AA22" s="175"/>
      <c r="AB22" s="198"/>
      <c r="AC22" s="198"/>
      <c r="AD22" s="198"/>
      <c r="AE22" s="198"/>
      <c r="AF22" s="198"/>
      <c r="AG22" s="198"/>
      <c r="AH22" s="175"/>
      <c r="AI22" s="175"/>
      <c r="AJ22" s="175"/>
      <c r="AK22" s="175"/>
      <c r="AL22" s="175"/>
      <c r="AM22" s="175"/>
      <c r="AN22" s="177"/>
      <c r="AO22" s="177"/>
      <c r="AP22" s="177"/>
      <c r="AQ22" s="177"/>
      <c r="AR22" s="177"/>
      <c r="AS22" s="177"/>
    </row>
    <row r="23" spans="1:45" ht="13.15" x14ac:dyDescent="0.4">
      <c r="A23" s="181" t="s">
        <v>495</v>
      </c>
      <c r="B23" s="198"/>
      <c r="C23" s="198"/>
      <c r="D23" s="198"/>
      <c r="E23" s="198"/>
      <c r="F23" s="198"/>
      <c r="G23" s="198"/>
      <c r="H23" s="177"/>
      <c r="I23" s="177"/>
      <c r="J23" s="177"/>
      <c r="K23" s="175"/>
      <c r="L23" s="175"/>
      <c r="M23" s="175"/>
      <c r="N23" s="171"/>
      <c r="O23" s="198"/>
      <c r="P23" s="200"/>
      <c r="Q23" s="198"/>
      <c r="R23" s="198"/>
      <c r="S23" s="198"/>
      <c r="T23" s="198"/>
      <c r="U23" s="175"/>
      <c r="V23" s="173"/>
      <c r="W23" s="175"/>
      <c r="X23" s="175"/>
      <c r="Y23" s="175"/>
      <c r="Z23" s="175"/>
      <c r="AA23" s="175"/>
      <c r="AB23" s="198"/>
      <c r="AC23" s="198"/>
      <c r="AD23" s="198"/>
      <c r="AE23" s="198"/>
      <c r="AF23" s="198"/>
      <c r="AG23" s="198"/>
      <c r="AH23" s="175"/>
      <c r="AI23" s="175"/>
      <c r="AJ23" s="175"/>
      <c r="AK23" s="175"/>
      <c r="AL23" s="175"/>
      <c r="AM23" s="175"/>
      <c r="AN23" s="177"/>
      <c r="AO23" s="177"/>
      <c r="AP23" s="177"/>
      <c r="AQ23" s="177"/>
      <c r="AR23" s="177"/>
      <c r="AS23" s="177"/>
    </row>
    <row r="24" spans="1:45" x14ac:dyDescent="0.35">
      <c r="A24" s="186" t="s">
        <v>1307</v>
      </c>
      <c r="B24" s="160">
        <v>0</v>
      </c>
      <c r="C24" s="158">
        <v>0</v>
      </c>
      <c r="D24" s="158">
        <v>0</v>
      </c>
      <c r="E24" s="158">
        <v>0</v>
      </c>
      <c r="F24" s="158">
        <v>0</v>
      </c>
      <c r="G24" s="158">
        <v>0</v>
      </c>
      <c r="H24" s="157">
        <v>0</v>
      </c>
      <c r="I24" s="168">
        <v>0</v>
      </c>
      <c r="J24" s="168">
        <v>0</v>
      </c>
      <c r="K24" s="168">
        <v>0</v>
      </c>
      <c r="L24" s="168">
        <v>0</v>
      </c>
      <c r="M24" s="168">
        <v>0</v>
      </c>
      <c r="N24" s="171"/>
      <c r="O24" s="158">
        <v>0</v>
      </c>
      <c r="P24" s="158">
        <v>0</v>
      </c>
      <c r="Q24" s="158">
        <v>0</v>
      </c>
      <c r="R24" s="158">
        <v>0</v>
      </c>
      <c r="S24" s="158">
        <v>0</v>
      </c>
      <c r="T24" s="158">
        <v>0</v>
      </c>
      <c r="U24" s="168">
        <v>0</v>
      </c>
      <c r="V24" s="168">
        <v>0</v>
      </c>
      <c r="W24" s="168">
        <v>0</v>
      </c>
      <c r="X24" s="168">
        <v>0</v>
      </c>
      <c r="Y24" s="168">
        <v>0</v>
      </c>
      <c r="Z24" s="168">
        <v>0</v>
      </c>
      <c r="AA24" s="176"/>
      <c r="AB24" s="158">
        <v>0</v>
      </c>
      <c r="AC24" s="158">
        <v>0</v>
      </c>
      <c r="AD24" s="158">
        <v>0</v>
      </c>
      <c r="AE24" s="158">
        <v>0</v>
      </c>
      <c r="AF24" s="158">
        <v>0</v>
      </c>
      <c r="AG24" s="158">
        <v>0</v>
      </c>
      <c r="AH24" s="168">
        <v>0</v>
      </c>
      <c r="AI24" s="168">
        <v>0</v>
      </c>
      <c r="AJ24" s="168">
        <v>0</v>
      </c>
      <c r="AK24" s="168">
        <v>0</v>
      </c>
      <c r="AL24" s="168">
        <v>0</v>
      </c>
      <c r="AM24" s="168">
        <v>0</v>
      </c>
      <c r="AN24" s="162"/>
      <c r="AO24" s="162"/>
      <c r="AP24" s="162"/>
      <c r="AQ24" s="162"/>
      <c r="AR24" s="162"/>
      <c r="AS24" s="162"/>
    </row>
    <row r="25" spans="1:45" ht="13.15" x14ac:dyDescent="0.4">
      <c r="A25" s="194" t="s">
        <v>1306</v>
      </c>
      <c r="B25" s="159">
        <v>9.17</v>
      </c>
      <c r="C25" s="156">
        <v>9.17</v>
      </c>
      <c r="D25" s="156">
        <v>9.17</v>
      </c>
      <c r="E25" s="148">
        <f>B25*1.2</f>
        <v>11.004</v>
      </c>
      <c r="F25" s="148">
        <f>C25*1.2</f>
        <v>11.004</v>
      </c>
      <c r="G25" s="148">
        <f>D25*1.2</f>
        <v>11.004</v>
      </c>
      <c r="H25" s="192">
        <v>10</v>
      </c>
      <c r="I25" s="192">
        <v>10</v>
      </c>
      <c r="J25" s="192">
        <v>10</v>
      </c>
      <c r="K25" s="185">
        <v>12</v>
      </c>
      <c r="L25" s="185">
        <v>12</v>
      </c>
      <c r="M25" s="185">
        <v>12</v>
      </c>
      <c r="N25" s="169"/>
      <c r="O25" s="156">
        <v>9.17</v>
      </c>
      <c r="P25" s="156">
        <v>9.17</v>
      </c>
      <c r="Q25" s="156">
        <v>9.17</v>
      </c>
      <c r="R25" s="148">
        <f>O25*1.2</f>
        <v>11.004</v>
      </c>
      <c r="S25" s="148">
        <f>P25*1.2</f>
        <v>11.004</v>
      </c>
      <c r="T25" s="148">
        <f>Q25*1.2</f>
        <v>11.004</v>
      </c>
      <c r="U25" s="192">
        <v>10</v>
      </c>
      <c r="V25" s="192">
        <v>10</v>
      </c>
      <c r="W25" s="192">
        <v>10</v>
      </c>
      <c r="X25" s="185">
        <v>12</v>
      </c>
      <c r="Y25" s="185">
        <v>12</v>
      </c>
      <c r="Z25" s="185">
        <v>12</v>
      </c>
      <c r="AA25" s="169"/>
      <c r="AB25" s="156">
        <v>9.17</v>
      </c>
      <c r="AC25" s="156">
        <v>9.17</v>
      </c>
      <c r="AD25" s="156">
        <v>9.17</v>
      </c>
      <c r="AE25" s="148">
        <f>AB25*1.2</f>
        <v>11.004</v>
      </c>
      <c r="AF25" s="148">
        <f>AC25*1.2</f>
        <v>11.004</v>
      </c>
      <c r="AG25" s="148">
        <f>AD25*1.2</f>
        <v>11.004</v>
      </c>
      <c r="AH25" s="192">
        <v>10</v>
      </c>
      <c r="AI25" s="192">
        <v>10</v>
      </c>
      <c r="AJ25" s="192">
        <v>10</v>
      </c>
      <c r="AK25" s="185">
        <v>12</v>
      </c>
      <c r="AL25" s="185">
        <v>12</v>
      </c>
      <c r="AM25" s="185">
        <v>12</v>
      </c>
      <c r="AN25" s="169"/>
      <c r="AO25" s="169"/>
      <c r="AP25" s="169"/>
      <c r="AQ25" s="169"/>
      <c r="AR25" s="169"/>
      <c r="AS25" s="169"/>
    </row>
    <row r="26" spans="1:45" x14ac:dyDescent="0.35">
      <c r="A26" s="187"/>
      <c r="B26" s="154" t="s">
        <v>1308</v>
      </c>
      <c r="C26" s="201" t="s">
        <v>1308</v>
      </c>
      <c r="D26" s="201" t="s">
        <v>1308</v>
      </c>
      <c r="E26" s="201" t="s">
        <v>1308</v>
      </c>
      <c r="F26" s="201" t="s">
        <v>1308</v>
      </c>
      <c r="G26" s="201" t="s">
        <v>1308</v>
      </c>
      <c r="H26" s="196" t="s">
        <v>1308</v>
      </c>
      <c r="I26" s="183" t="s">
        <v>1308</v>
      </c>
      <c r="J26" s="183" t="s">
        <v>1308</v>
      </c>
      <c r="K26" s="183" t="s">
        <v>1308</v>
      </c>
      <c r="L26" s="183" t="s">
        <v>1308</v>
      </c>
      <c r="M26" s="183" t="s">
        <v>1308</v>
      </c>
      <c r="N26" s="171"/>
      <c r="O26" s="201" t="s">
        <v>1308</v>
      </c>
      <c r="P26" s="201" t="s">
        <v>1308</v>
      </c>
      <c r="Q26" s="201" t="s">
        <v>1308</v>
      </c>
      <c r="R26" s="201" t="s">
        <v>1308</v>
      </c>
      <c r="S26" s="201" t="s">
        <v>1308</v>
      </c>
      <c r="T26" s="201" t="s">
        <v>1308</v>
      </c>
      <c r="U26" s="183" t="s">
        <v>1308</v>
      </c>
      <c r="V26" s="183" t="s">
        <v>1308</v>
      </c>
      <c r="W26" s="183" t="s">
        <v>1308</v>
      </c>
      <c r="X26" s="183" t="s">
        <v>1308</v>
      </c>
      <c r="Y26" s="183" t="s">
        <v>1308</v>
      </c>
      <c r="Z26" s="183" t="s">
        <v>1308</v>
      </c>
      <c r="AA26" s="175"/>
      <c r="AB26" s="201" t="s">
        <v>1308</v>
      </c>
      <c r="AC26" s="201" t="s">
        <v>1308</v>
      </c>
      <c r="AD26" s="201" t="s">
        <v>1308</v>
      </c>
      <c r="AE26" s="201" t="s">
        <v>1308</v>
      </c>
      <c r="AF26" s="201" t="s">
        <v>1308</v>
      </c>
      <c r="AG26" s="201" t="s">
        <v>1308</v>
      </c>
      <c r="AH26" s="183" t="s">
        <v>1308</v>
      </c>
      <c r="AI26" s="183" t="s">
        <v>1308</v>
      </c>
      <c r="AJ26" s="183" t="s">
        <v>1308</v>
      </c>
      <c r="AK26" s="183" t="s">
        <v>1308</v>
      </c>
      <c r="AL26" s="183" t="s">
        <v>1308</v>
      </c>
      <c r="AM26" s="183" t="s">
        <v>1308</v>
      </c>
      <c r="AN26" s="175"/>
      <c r="AO26" s="175"/>
      <c r="AP26" s="175"/>
      <c r="AQ26" s="175"/>
      <c r="AR26" s="175"/>
      <c r="AS26" s="175"/>
    </row>
    <row r="27" spans="1:45" x14ac:dyDescent="0.35">
      <c r="A27" s="187"/>
      <c r="B27" s="198"/>
      <c r="C27" s="198"/>
      <c r="D27" s="198"/>
      <c r="E27" s="198"/>
      <c r="F27" s="198"/>
      <c r="G27" s="198"/>
      <c r="H27" s="175"/>
      <c r="I27" s="175"/>
      <c r="J27" s="175"/>
      <c r="K27" s="176"/>
      <c r="L27" s="176"/>
      <c r="M27" s="176"/>
      <c r="N27" s="171"/>
      <c r="O27" s="198"/>
      <c r="P27" s="200"/>
      <c r="Q27" s="198"/>
      <c r="R27" s="198"/>
      <c r="S27" s="198"/>
      <c r="T27" s="198"/>
      <c r="U27" s="175"/>
      <c r="V27" s="173"/>
      <c r="W27" s="175"/>
      <c r="X27" s="175"/>
      <c r="Y27" s="175"/>
      <c r="Z27" s="175"/>
      <c r="AA27" s="175"/>
      <c r="AB27" s="198"/>
      <c r="AC27" s="198"/>
      <c r="AD27" s="198"/>
      <c r="AE27" s="198"/>
      <c r="AF27" s="198"/>
      <c r="AG27" s="198"/>
      <c r="AH27" s="175"/>
      <c r="AI27" s="175"/>
      <c r="AJ27" s="175"/>
      <c r="AK27" s="175"/>
      <c r="AL27" s="175"/>
      <c r="AM27" s="175"/>
      <c r="AN27" s="187"/>
      <c r="AO27" s="187"/>
      <c r="AP27" s="187"/>
      <c r="AQ27" s="187"/>
      <c r="AR27" s="187"/>
      <c r="AS27" s="187"/>
    </row>
    <row r="28" spans="1:45" ht="13.15" x14ac:dyDescent="0.4">
      <c r="A28" s="181" t="s">
        <v>521</v>
      </c>
      <c r="B28" s="198"/>
      <c r="C28" s="198"/>
      <c r="D28" s="198"/>
      <c r="E28" s="198"/>
      <c r="F28" s="198"/>
      <c r="G28" s="198"/>
      <c r="H28" s="177"/>
      <c r="I28" s="177"/>
      <c r="J28" s="177"/>
      <c r="K28" s="177"/>
      <c r="L28" s="177"/>
      <c r="M28" s="177"/>
      <c r="N28" s="171"/>
      <c r="O28" s="198"/>
      <c r="P28" s="200"/>
      <c r="Q28" s="198"/>
      <c r="R28" s="198"/>
      <c r="S28" s="200"/>
      <c r="T28" s="198"/>
      <c r="U28" s="175"/>
      <c r="V28" s="173"/>
      <c r="W28" s="175"/>
      <c r="X28" s="175"/>
      <c r="Y28" s="173"/>
      <c r="Z28" s="175"/>
      <c r="AA28" s="175"/>
      <c r="AE28" s="198"/>
      <c r="AF28" s="198"/>
      <c r="AG28" s="198"/>
      <c r="AK28" s="175"/>
      <c r="AL28" s="175"/>
      <c r="AM28" s="175"/>
      <c r="AN28" s="175"/>
      <c r="AO28" s="175"/>
      <c r="AP28" s="175"/>
      <c r="AQ28" s="175"/>
      <c r="AR28" s="175"/>
      <c r="AS28" s="175"/>
    </row>
    <row r="29" spans="1:45" x14ac:dyDescent="0.35">
      <c r="A29" s="186" t="s">
        <v>1307</v>
      </c>
      <c r="B29" s="160">
        <v>0</v>
      </c>
      <c r="C29" s="158">
        <v>0</v>
      </c>
      <c r="D29" s="158">
        <v>0</v>
      </c>
      <c r="E29" s="158">
        <v>0</v>
      </c>
      <c r="F29" s="158">
        <v>0</v>
      </c>
      <c r="G29" s="158">
        <v>0</v>
      </c>
      <c r="H29" s="157">
        <v>0</v>
      </c>
      <c r="I29" s="168">
        <v>0</v>
      </c>
      <c r="J29" s="168">
        <v>0</v>
      </c>
      <c r="K29" s="168">
        <v>0</v>
      </c>
      <c r="L29" s="168">
        <v>0</v>
      </c>
      <c r="M29" s="168">
        <v>0</v>
      </c>
      <c r="N29" s="171"/>
      <c r="O29" s="158">
        <v>0</v>
      </c>
      <c r="P29" s="158">
        <v>0</v>
      </c>
      <c r="Q29" s="158">
        <v>0</v>
      </c>
      <c r="R29" s="158">
        <v>0</v>
      </c>
      <c r="S29" s="158">
        <v>0</v>
      </c>
      <c r="T29" s="158">
        <v>0</v>
      </c>
      <c r="U29" s="168">
        <v>0</v>
      </c>
      <c r="V29" s="168">
        <v>0</v>
      </c>
      <c r="W29" s="168">
        <v>0</v>
      </c>
      <c r="X29" s="168">
        <v>0</v>
      </c>
      <c r="Y29" s="168">
        <v>0</v>
      </c>
      <c r="Z29" s="168">
        <v>0</v>
      </c>
      <c r="AA29" s="176"/>
      <c r="AB29" s="158">
        <v>0</v>
      </c>
      <c r="AC29" s="158">
        <v>0</v>
      </c>
      <c r="AD29" s="158">
        <v>0</v>
      </c>
      <c r="AE29" s="158">
        <v>0</v>
      </c>
      <c r="AF29" s="158">
        <v>0</v>
      </c>
      <c r="AG29" s="158">
        <v>0</v>
      </c>
      <c r="AH29" s="168">
        <v>0</v>
      </c>
      <c r="AI29" s="168">
        <v>0</v>
      </c>
      <c r="AJ29" s="168">
        <v>0</v>
      </c>
      <c r="AK29" s="168">
        <v>0</v>
      </c>
      <c r="AL29" s="168">
        <v>0</v>
      </c>
      <c r="AM29" s="168">
        <v>0</v>
      </c>
      <c r="AN29" s="162"/>
      <c r="AO29" s="162"/>
      <c r="AP29" s="162"/>
      <c r="AQ29" s="162"/>
      <c r="AR29" s="162"/>
      <c r="AS29" s="162"/>
    </row>
    <row r="30" spans="1:45" ht="13.15" x14ac:dyDescent="0.4">
      <c r="A30" s="194" t="s">
        <v>1306</v>
      </c>
      <c r="B30" s="159">
        <v>9.17</v>
      </c>
      <c r="C30" s="156">
        <v>9.17</v>
      </c>
      <c r="D30" s="156">
        <v>9.17</v>
      </c>
      <c r="E30" s="148">
        <f>B30*1.2</f>
        <v>11.004</v>
      </c>
      <c r="F30" s="148">
        <f>C30*1.2</f>
        <v>11.004</v>
      </c>
      <c r="G30" s="148">
        <f>D30*1.2</f>
        <v>11.004</v>
      </c>
      <c r="H30" s="192">
        <v>10</v>
      </c>
      <c r="I30" s="192">
        <v>10</v>
      </c>
      <c r="J30" s="192">
        <v>10</v>
      </c>
      <c r="K30" s="185">
        <v>12</v>
      </c>
      <c r="L30" s="185">
        <v>12</v>
      </c>
      <c r="M30" s="185">
        <v>12</v>
      </c>
      <c r="N30" s="169"/>
      <c r="O30" s="156">
        <v>9.17</v>
      </c>
      <c r="P30" s="156">
        <v>9.17</v>
      </c>
      <c r="Q30" s="156">
        <v>9.17</v>
      </c>
      <c r="R30" s="148">
        <f>O30*1.2</f>
        <v>11.004</v>
      </c>
      <c r="S30" s="148">
        <f>P30*1.2</f>
        <v>11.004</v>
      </c>
      <c r="T30" s="148">
        <f>Q30*1.2</f>
        <v>11.004</v>
      </c>
      <c r="U30" s="192">
        <v>10</v>
      </c>
      <c r="V30" s="192">
        <v>10</v>
      </c>
      <c r="W30" s="192">
        <v>10</v>
      </c>
      <c r="X30" s="185">
        <v>12</v>
      </c>
      <c r="Y30" s="185">
        <v>12</v>
      </c>
      <c r="Z30" s="185">
        <v>12</v>
      </c>
      <c r="AA30" s="169"/>
      <c r="AB30" s="156">
        <v>9.17</v>
      </c>
      <c r="AC30" s="156">
        <v>9.17</v>
      </c>
      <c r="AD30" s="156">
        <v>9.17</v>
      </c>
      <c r="AE30" s="148">
        <f>AB30*1.2</f>
        <v>11.004</v>
      </c>
      <c r="AF30" s="148">
        <f>AC30*1.2</f>
        <v>11.004</v>
      </c>
      <c r="AG30" s="148">
        <f>AD30*1.2</f>
        <v>11.004</v>
      </c>
      <c r="AH30" s="192">
        <v>10</v>
      </c>
      <c r="AI30" s="192">
        <v>10</v>
      </c>
      <c r="AJ30" s="192">
        <v>10</v>
      </c>
      <c r="AK30" s="185">
        <v>12</v>
      </c>
      <c r="AL30" s="185">
        <v>12</v>
      </c>
      <c r="AM30" s="185">
        <v>12</v>
      </c>
      <c r="AN30" s="169"/>
      <c r="AO30" s="169"/>
      <c r="AP30" s="169"/>
      <c r="AQ30" s="169"/>
      <c r="AR30" s="169"/>
      <c r="AS30" s="169"/>
    </row>
    <row r="31" spans="1:45" x14ac:dyDescent="0.35">
      <c r="A31" s="187"/>
      <c r="B31" s="154" t="s">
        <v>1308</v>
      </c>
      <c r="C31" s="201" t="s">
        <v>1308</v>
      </c>
      <c r="D31" s="201" t="s">
        <v>1308</v>
      </c>
      <c r="E31" s="201" t="s">
        <v>1308</v>
      </c>
      <c r="F31" s="201" t="s">
        <v>1308</v>
      </c>
      <c r="G31" s="201" t="s">
        <v>1308</v>
      </c>
      <c r="H31" s="196" t="s">
        <v>1308</v>
      </c>
      <c r="I31" s="183" t="s">
        <v>1308</v>
      </c>
      <c r="J31" s="183" t="s">
        <v>1308</v>
      </c>
      <c r="K31" s="183" t="s">
        <v>1308</v>
      </c>
      <c r="L31" s="183" t="s">
        <v>1308</v>
      </c>
      <c r="M31" s="183" t="s">
        <v>1308</v>
      </c>
      <c r="N31" s="171"/>
      <c r="O31" s="201" t="s">
        <v>1308</v>
      </c>
      <c r="P31" s="201" t="s">
        <v>1308</v>
      </c>
      <c r="Q31" s="201" t="s">
        <v>1308</v>
      </c>
      <c r="R31" s="201" t="s">
        <v>1308</v>
      </c>
      <c r="S31" s="201" t="s">
        <v>1308</v>
      </c>
      <c r="T31" s="201" t="s">
        <v>1308</v>
      </c>
      <c r="U31" s="183" t="s">
        <v>1308</v>
      </c>
      <c r="V31" s="183" t="s">
        <v>1308</v>
      </c>
      <c r="W31" s="183" t="s">
        <v>1308</v>
      </c>
      <c r="X31" s="183" t="s">
        <v>1308</v>
      </c>
      <c r="Y31" s="183" t="s">
        <v>1308</v>
      </c>
      <c r="Z31" s="183" t="s">
        <v>1308</v>
      </c>
      <c r="AA31" s="175"/>
      <c r="AB31" s="201" t="s">
        <v>1308</v>
      </c>
      <c r="AC31" s="201" t="s">
        <v>1308</v>
      </c>
      <c r="AD31" s="201" t="s">
        <v>1308</v>
      </c>
      <c r="AE31" s="201" t="s">
        <v>1308</v>
      </c>
      <c r="AF31" s="201" t="s">
        <v>1308</v>
      </c>
      <c r="AG31" s="201" t="s">
        <v>1308</v>
      </c>
      <c r="AH31" s="183" t="s">
        <v>1308</v>
      </c>
      <c r="AI31" s="183" t="s">
        <v>1308</v>
      </c>
      <c r="AJ31" s="183" t="s">
        <v>1308</v>
      </c>
      <c r="AK31" s="183" t="s">
        <v>1308</v>
      </c>
      <c r="AL31" s="183" t="s">
        <v>1308</v>
      </c>
      <c r="AM31" s="183" t="s">
        <v>1308</v>
      </c>
      <c r="AN31" s="175"/>
      <c r="AO31" s="175"/>
      <c r="AP31" s="175"/>
      <c r="AQ31" s="175"/>
      <c r="AR31" s="175"/>
      <c r="AS31" s="175"/>
    </row>
    <row r="32" spans="1:45" x14ac:dyDescent="0.35">
      <c r="A32" s="187"/>
      <c r="B32" s="198"/>
      <c r="C32" s="198"/>
      <c r="D32" s="198"/>
      <c r="E32" s="198"/>
      <c r="F32" s="198"/>
      <c r="G32" s="198"/>
      <c r="H32" s="175"/>
      <c r="I32" s="175"/>
      <c r="J32" s="175"/>
      <c r="K32" s="177"/>
      <c r="L32" s="177"/>
      <c r="M32" s="177"/>
      <c r="N32" s="171"/>
      <c r="O32" s="198"/>
      <c r="P32" s="200"/>
      <c r="Q32" s="198"/>
      <c r="R32" s="198"/>
      <c r="S32" s="200"/>
      <c r="T32" s="198"/>
      <c r="U32" s="175"/>
      <c r="V32" s="173"/>
      <c r="W32" s="175"/>
      <c r="X32" s="175"/>
      <c r="Y32" s="173"/>
      <c r="Z32" s="175"/>
      <c r="AA32" s="175"/>
      <c r="AB32" s="198"/>
      <c r="AC32" s="198"/>
      <c r="AD32" s="198"/>
      <c r="AE32" s="198"/>
      <c r="AF32" s="198"/>
      <c r="AG32" s="198"/>
      <c r="AH32" s="175"/>
      <c r="AI32" s="175"/>
      <c r="AJ32" s="175"/>
      <c r="AK32" s="175"/>
      <c r="AL32" s="175"/>
      <c r="AM32" s="175"/>
      <c r="AN32" s="175"/>
      <c r="AO32" s="175"/>
      <c r="AP32" s="175"/>
      <c r="AQ32" s="175"/>
      <c r="AR32" s="175"/>
      <c r="AS32" s="175"/>
    </row>
    <row r="33" spans="1:45" ht="13.15" x14ac:dyDescent="0.4">
      <c r="A33" s="181" t="s">
        <v>537</v>
      </c>
      <c r="B33" s="198"/>
      <c r="C33" s="198"/>
      <c r="D33" s="198"/>
      <c r="E33" s="202"/>
      <c r="F33" s="202"/>
      <c r="G33" s="202"/>
      <c r="H33" s="177"/>
      <c r="I33" s="177"/>
      <c r="J33" s="177"/>
      <c r="N33" s="171"/>
      <c r="O33" s="198"/>
      <c r="P33" s="200"/>
      <c r="Q33" s="198"/>
      <c r="U33" s="175"/>
      <c r="V33" s="173"/>
      <c r="W33" s="175"/>
      <c r="AA33" s="175"/>
      <c r="AB33" s="198"/>
      <c r="AC33" s="198"/>
      <c r="AD33" s="198"/>
      <c r="AH33" s="175"/>
      <c r="AI33" s="175"/>
      <c r="AJ33" s="175"/>
      <c r="AN33" s="175"/>
      <c r="AO33" s="175"/>
      <c r="AP33" s="175"/>
      <c r="AQ33" s="175"/>
      <c r="AR33" s="175"/>
      <c r="AS33" s="175"/>
    </row>
    <row r="34" spans="1:45" ht="13.15" x14ac:dyDescent="0.4">
      <c r="A34" s="195" t="s">
        <v>547</v>
      </c>
      <c r="B34" s="198"/>
      <c r="C34" s="198"/>
      <c r="D34" s="198"/>
      <c r="E34" s="202"/>
      <c r="F34" s="202"/>
      <c r="G34" s="202"/>
      <c r="H34" s="177"/>
      <c r="I34" s="177"/>
      <c r="J34" s="177"/>
      <c r="N34" s="171"/>
      <c r="O34" s="198"/>
      <c r="P34" s="200"/>
      <c r="Q34" s="198"/>
      <c r="U34" s="175"/>
      <c r="V34" s="173"/>
      <c r="W34" s="175"/>
      <c r="AA34" s="175"/>
      <c r="AB34" s="198"/>
      <c r="AC34" s="198"/>
      <c r="AD34" s="198"/>
      <c r="AH34" s="175"/>
      <c r="AI34" s="175"/>
      <c r="AJ34" s="175"/>
      <c r="AN34" s="175"/>
      <c r="AO34" s="175"/>
      <c r="AP34" s="175"/>
      <c r="AQ34" s="175"/>
      <c r="AR34" s="175"/>
      <c r="AS34" s="175"/>
    </row>
    <row r="35" spans="1:45" x14ac:dyDescent="0.35">
      <c r="A35" s="186" t="s">
        <v>1307</v>
      </c>
      <c r="B35" s="160">
        <v>0</v>
      </c>
      <c r="C35" s="158">
        <v>0</v>
      </c>
      <c r="D35" s="158">
        <v>0</v>
      </c>
      <c r="E35" s="158">
        <v>0</v>
      </c>
      <c r="F35" s="158">
        <v>0</v>
      </c>
      <c r="G35" s="158">
        <v>0</v>
      </c>
      <c r="H35" s="157">
        <v>0</v>
      </c>
      <c r="I35" s="168">
        <v>0</v>
      </c>
      <c r="J35" s="168">
        <v>0</v>
      </c>
      <c r="K35" s="168">
        <v>0</v>
      </c>
      <c r="L35" s="168">
        <v>0</v>
      </c>
      <c r="M35" s="168">
        <v>0</v>
      </c>
      <c r="N35" s="171"/>
      <c r="O35" s="158">
        <v>0</v>
      </c>
      <c r="P35" s="158">
        <v>0</v>
      </c>
      <c r="Q35" s="158">
        <v>0</v>
      </c>
      <c r="R35" s="158">
        <v>0</v>
      </c>
      <c r="S35" s="158">
        <v>0</v>
      </c>
      <c r="T35" s="158">
        <v>0</v>
      </c>
      <c r="U35" s="168">
        <v>0</v>
      </c>
      <c r="V35" s="168">
        <v>0</v>
      </c>
      <c r="W35" s="168">
        <v>0</v>
      </c>
      <c r="X35" s="168">
        <v>0</v>
      </c>
      <c r="Y35" s="168">
        <v>0</v>
      </c>
      <c r="Z35" s="168">
        <v>0</v>
      </c>
      <c r="AA35" s="176"/>
      <c r="AB35" s="158">
        <v>0</v>
      </c>
      <c r="AC35" s="158">
        <v>0</v>
      </c>
      <c r="AD35" s="158">
        <v>0</v>
      </c>
      <c r="AE35" s="158">
        <v>0</v>
      </c>
      <c r="AF35" s="158">
        <v>0</v>
      </c>
      <c r="AG35" s="158">
        <v>0</v>
      </c>
      <c r="AH35" s="168">
        <v>0</v>
      </c>
      <c r="AI35" s="168">
        <v>0</v>
      </c>
      <c r="AJ35" s="168">
        <v>0</v>
      </c>
      <c r="AK35" s="168">
        <v>0</v>
      </c>
      <c r="AL35" s="168">
        <v>0</v>
      </c>
      <c r="AM35" s="168">
        <v>0</v>
      </c>
      <c r="AN35" s="162"/>
      <c r="AO35" s="162"/>
      <c r="AP35" s="162"/>
      <c r="AQ35" s="162"/>
      <c r="AR35" s="162"/>
      <c r="AS35" s="162"/>
    </row>
    <row r="36" spans="1:45" ht="13.15" x14ac:dyDescent="0.4">
      <c r="A36" s="194" t="s">
        <v>1306</v>
      </c>
      <c r="B36" s="159">
        <v>9.17</v>
      </c>
      <c r="C36" s="156">
        <v>9.17</v>
      </c>
      <c r="D36" s="156">
        <v>9.17</v>
      </c>
      <c r="E36" s="148">
        <f>B36*1.2</f>
        <v>11.004</v>
      </c>
      <c r="F36" s="148">
        <f>C36*1.2</f>
        <v>11.004</v>
      </c>
      <c r="G36" s="148">
        <f>D36*1.2</f>
        <v>11.004</v>
      </c>
      <c r="H36" s="192">
        <v>10</v>
      </c>
      <c r="I36" s="192">
        <v>10</v>
      </c>
      <c r="J36" s="192">
        <v>10</v>
      </c>
      <c r="K36" s="185">
        <v>12</v>
      </c>
      <c r="L36" s="185">
        <v>12</v>
      </c>
      <c r="M36" s="185">
        <v>12</v>
      </c>
      <c r="N36" s="169"/>
      <c r="O36" s="156">
        <v>9.17</v>
      </c>
      <c r="P36" s="156">
        <v>9.17</v>
      </c>
      <c r="Q36" s="156">
        <v>9.17</v>
      </c>
      <c r="R36" s="148">
        <f>O36*1.2</f>
        <v>11.004</v>
      </c>
      <c r="S36" s="148">
        <f>P36*1.2</f>
        <v>11.004</v>
      </c>
      <c r="T36" s="148">
        <f>Q36*1.2</f>
        <v>11.004</v>
      </c>
      <c r="U36" s="192">
        <v>10</v>
      </c>
      <c r="V36" s="192">
        <v>10</v>
      </c>
      <c r="W36" s="192">
        <v>10</v>
      </c>
      <c r="X36" s="185">
        <v>12</v>
      </c>
      <c r="Y36" s="185">
        <v>12</v>
      </c>
      <c r="Z36" s="185">
        <v>12</v>
      </c>
      <c r="AA36" s="169"/>
      <c r="AB36" s="156">
        <v>9.17</v>
      </c>
      <c r="AC36" s="156">
        <v>9.17</v>
      </c>
      <c r="AD36" s="156">
        <v>9.17</v>
      </c>
      <c r="AE36" s="148">
        <f>AB36*1.2</f>
        <v>11.004</v>
      </c>
      <c r="AF36" s="148">
        <f>AC36*1.2</f>
        <v>11.004</v>
      </c>
      <c r="AG36" s="148">
        <f>AD36*1.2</f>
        <v>11.004</v>
      </c>
      <c r="AH36" s="192">
        <v>10</v>
      </c>
      <c r="AI36" s="192">
        <v>10</v>
      </c>
      <c r="AJ36" s="192">
        <v>10</v>
      </c>
      <c r="AK36" s="185">
        <v>12</v>
      </c>
      <c r="AL36" s="185">
        <v>12</v>
      </c>
      <c r="AM36" s="185">
        <v>12</v>
      </c>
      <c r="AN36" s="169"/>
      <c r="AO36" s="169"/>
      <c r="AP36" s="169"/>
      <c r="AQ36" s="169"/>
      <c r="AR36" s="169"/>
      <c r="AS36" s="169"/>
    </row>
    <row r="37" spans="1:45" x14ac:dyDescent="0.35">
      <c r="A37" s="187"/>
      <c r="B37" s="154" t="s">
        <v>1308</v>
      </c>
      <c r="C37" s="201" t="s">
        <v>1308</v>
      </c>
      <c r="D37" s="201" t="s">
        <v>1308</v>
      </c>
      <c r="E37" s="201" t="s">
        <v>1308</v>
      </c>
      <c r="F37" s="201" t="s">
        <v>1308</v>
      </c>
      <c r="G37" s="201" t="s">
        <v>1308</v>
      </c>
      <c r="H37" s="196" t="s">
        <v>1308</v>
      </c>
      <c r="I37" s="183" t="s">
        <v>1308</v>
      </c>
      <c r="J37" s="183" t="s">
        <v>1308</v>
      </c>
      <c r="K37" s="183" t="s">
        <v>1308</v>
      </c>
      <c r="L37" s="183" t="s">
        <v>1308</v>
      </c>
      <c r="M37" s="183" t="s">
        <v>1308</v>
      </c>
      <c r="N37" s="171"/>
      <c r="O37" s="201" t="s">
        <v>1308</v>
      </c>
      <c r="P37" s="201" t="s">
        <v>1308</v>
      </c>
      <c r="Q37" s="201" t="s">
        <v>1308</v>
      </c>
      <c r="R37" s="201" t="s">
        <v>1308</v>
      </c>
      <c r="S37" s="201" t="s">
        <v>1308</v>
      </c>
      <c r="T37" s="201" t="s">
        <v>1308</v>
      </c>
      <c r="U37" s="183" t="s">
        <v>1308</v>
      </c>
      <c r="V37" s="183" t="s">
        <v>1308</v>
      </c>
      <c r="W37" s="183" t="s">
        <v>1308</v>
      </c>
      <c r="X37" s="183" t="s">
        <v>1308</v>
      </c>
      <c r="Y37" s="183" t="s">
        <v>1308</v>
      </c>
      <c r="Z37" s="183" t="s">
        <v>1308</v>
      </c>
      <c r="AA37" s="175"/>
      <c r="AB37" s="201" t="s">
        <v>1308</v>
      </c>
      <c r="AC37" s="201" t="s">
        <v>1308</v>
      </c>
      <c r="AD37" s="201" t="s">
        <v>1308</v>
      </c>
      <c r="AE37" s="201" t="s">
        <v>1308</v>
      </c>
      <c r="AF37" s="201" t="s">
        <v>1308</v>
      </c>
      <c r="AG37" s="201" t="s">
        <v>1308</v>
      </c>
      <c r="AH37" s="183" t="s">
        <v>1308</v>
      </c>
      <c r="AI37" s="183" t="s">
        <v>1308</v>
      </c>
      <c r="AJ37" s="183" t="s">
        <v>1308</v>
      </c>
      <c r="AK37" s="183" t="s">
        <v>1308</v>
      </c>
      <c r="AL37" s="183" t="s">
        <v>1308</v>
      </c>
      <c r="AM37" s="183" t="s">
        <v>1308</v>
      </c>
      <c r="AN37" s="175"/>
      <c r="AO37" s="175"/>
      <c r="AP37" s="175"/>
      <c r="AQ37" s="175"/>
      <c r="AR37" s="175"/>
      <c r="AS37" s="175"/>
    </row>
    <row r="38" spans="1:45" x14ac:dyDescent="0.35">
      <c r="A38" s="187"/>
      <c r="B38" s="198"/>
      <c r="C38" s="198"/>
      <c r="D38" s="198"/>
      <c r="E38" s="202"/>
      <c r="F38" s="202"/>
      <c r="G38" s="202"/>
      <c r="H38" s="176"/>
      <c r="I38" s="176"/>
      <c r="J38" s="176"/>
      <c r="N38" s="171"/>
      <c r="O38" s="198"/>
      <c r="P38" s="200"/>
      <c r="Q38" s="198"/>
      <c r="R38" s="198"/>
      <c r="S38" s="200"/>
      <c r="T38" s="198"/>
      <c r="U38" s="175"/>
      <c r="V38" s="173"/>
      <c r="W38" s="175"/>
      <c r="X38" s="175"/>
      <c r="Y38" s="173"/>
      <c r="Z38" s="175"/>
      <c r="AA38" s="175"/>
      <c r="AN38" s="175"/>
      <c r="AO38" s="175"/>
      <c r="AP38" s="175"/>
      <c r="AQ38" s="175"/>
      <c r="AR38" s="175"/>
      <c r="AS38" s="175"/>
    </row>
  </sheetData>
  <mergeCells count="31">
    <mergeCell ref="X8:Z8"/>
    <mergeCell ref="AB8:AD8"/>
    <mergeCell ref="AE8:AG8"/>
    <mergeCell ref="AH8:AJ8"/>
    <mergeCell ref="AK8:AM8"/>
    <mergeCell ref="B8:D8"/>
    <mergeCell ref="H8:J8"/>
    <mergeCell ref="O8:Q8"/>
    <mergeCell ref="R8:T8"/>
    <mergeCell ref="U8:W8"/>
    <mergeCell ref="U5:Z5"/>
    <mergeCell ref="AB5:AG5"/>
    <mergeCell ref="AH5:AM5"/>
    <mergeCell ref="B6:D6"/>
    <mergeCell ref="E6:G6"/>
    <mergeCell ref="H6:J6"/>
    <mergeCell ref="K6:M6"/>
    <mergeCell ref="O6:Q6"/>
    <mergeCell ref="R6:T6"/>
    <mergeCell ref="U6:W6"/>
    <mergeCell ref="O5:T5"/>
    <mergeCell ref="X6:Z6"/>
    <mergeCell ref="AB6:AD6"/>
    <mergeCell ref="AE6:AG6"/>
    <mergeCell ref="AH6:AJ6"/>
    <mergeCell ref="AK6:AM6"/>
    <mergeCell ref="A1:B1"/>
    <mergeCell ref="A2:B2"/>
    <mergeCell ref="A3:B3"/>
    <mergeCell ref="B5:G5"/>
    <mergeCell ref="H5:M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S80"/>
  <sheetViews>
    <sheetView zoomScale="90" zoomScaleNormal="90" workbookViewId="0">
      <selection activeCell="G15" sqref="G14:H15"/>
    </sheetView>
  </sheetViews>
  <sheetFormatPr defaultColWidth="9.1328125" defaultRowHeight="12.75" x14ac:dyDescent="0.35"/>
  <cols>
    <col min="1" max="1" width="43.1328125" style="188" customWidth="1"/>
    <col min="2" max="2" width="17" style="202" customWidth="1"/>
    <col min="3" max="3" width="11.86328125" style="202" customWidth="1"/>
    <col min="4" max="4" width="12.86328125" style="202" customWidth="1"/>
    <col min="5" max="5" width="17" style="202" customWidth="1"/>
    <col min="6" max="6" width="11.86328125" style="202" customWidth="1"/>
    <col min="7" max="7" width="12.86328125" style="202" customWidth="1"/>
    <col min="8" max="8" width="17" style="188" customWidth="1"/>
    <col min="9" max="9" width="11.86328125" style="188" customWidth="1"/>
    <col min="10" max="10" width="12.86328125" style="188" customWidth="1"/>
    <col min="11" max="11" width="17" style="188" customWidth="1"/>
    <col min="12" max="12" width="11.86328125" style="188" customWidth="1"/>
    <col min="13" max="13" width="12.86328125" style="188" customWidth="1"/>
    <col min="14" max="14" width="9.59765625" style="188" customWidth="1"/>
    <col min="15" max="15" width="13.86328125" style="202" customWidth="1"/>
    <col min="16" max="16" width="15.59765625" style="202" customWidth="1"/>
    <col min="17" max="17" width="14" style="202" customWidth="1"/>
    <col min="18" max="18" width="13.86328125" style="202" customWidth="1"/>
    <col min="19" max="19" width="15.59765625" style="202" customWidth="1"/>
    <col min="20" max="20" width="14" style="202" customWidth="1"/>
    <col min="21" max="21" width="13.86328125" style="188" customWidth="1"/>
    <col min="22" max="22" width="15.59765625" style="188" customWidth="1"/>
    <col min="23" max="23" width="14" style="188" customWidth="1"/>
    <col min="24" max="24" width="13.86328125" style="188" customWidth="1"/>
    <col min="25" max="25" width="15.59765625" style="188" customWidth="1"/>
    <col min="26" max="26" width="14" style="188" customWidth="1"/>
    <col min="27" max="27" width="9.59765625" style="188" customWidth="1"/>
    <col min="28" max="33" width="12.86328125" style="202" customWidth="1"/>
    <col min="34" max="39" width="12.86328125" style="188" customWidth="1"/>
    <col min="40" max="40" width="12.86328125" style="187" customWidth="1"/>
    <col min="41" max="16384" width="9.1328125" style="188"/>
  </cols>
  <sheetData>
    <row r="1" spans="1:40" ht="13.15" x14ac:dyDescent="0.4">
      <c r="A1" s="604" t="s">
        <v>1311</v>
      </c>
      <c r="B1" s="605"/>
      <c r="C1" s="199"/>
      <c r="D1" s="199"/>
      <c r="E1" s="199"/>
      <c r="F1" s="199"/>
      <c r="G1" s="199"/>
      <c r="H1" s="169"/>
      <c r="I1" s="169"/>
      <c r="J1" s="169"/>
      <c r="K1" s="169"/>
      <c r="L1" s="169"/>
      <c r="M1" s="169"/>
      <c r="AB1" s="199"/>
      <c r="AC1" s="290"/>
      <c r="AD1" s="290"/>
      <c r="AE1" s="290"/>
      <c r="AF1" s="290"/>
      <c r="AG1" s="290"/>
      <c r="AH1" s="169"/>
      <c r="AI1" s="289"/>
      <c r="AJ1" s="289"/>
      <c r="AK1" s="289"/>
      <c r="AL1" s="289"/>
      <c r="AM1" s="289"/>
      <c r="AN1" s="289"/>
    </row>
    <row r="2" spans="1:40" ht="25.5" customHeight="1" x14ac:dyDescent="0.4">
      <c r="A2" s="603" t="s">
        <v>1316</v>
      </c>
      <c r="B2" s="603"/>
      <c r="C2" s="199"/>
      <c r="D2" s="199"/>
      <c r="E2" s="199"/>
      <c r="F2" s="199"/>
      <c r="G2" s="199" t="s">
        <v>999</v>
      </c>
      <c r="H2" s="169"/>
      <c r="I2" s="169"/>
      <c r="J2" s="169"/>
      <c r="K2" s="169"/>
      <c r="L2" s="169"/>
      <c r="M2" s="169"/>
      <c r="AB2" s="199"/>
      <c r="AC2" s="290"/>
      <c r="AD2" s="290"/>
      <c r="AE2" s="290"/>
      <c r="AF2" s="290"/>
      <c r="AG2" s="290"/>
      <c r="AH2" s="169"/>
      <c r="AI2" s="289"/>
      <c r="AJ2" s="289"/>
      <c r="AK2" s="289"/>
      <c r="AL2" s="289"/>
      <c r="AM2" s="289"/>
      <c r="AN2" s="289"/>
    </row>
    <row r="3" spans="1:40" ht="38.25" customHeight="1" x14ac:dyDescent="0.4">
      <c r="A3" s="588" t="s">
        <v>1293</v>
      </c>
      <c r="B3" s="588"/>
      <c r="C3" s="199"/>
      <c r="D3" s="199"/>
      <c r="E3" s="199"/>
      <c r="F3" s="199"/>
      <c r="G3" s="199"/>
      <c r="H3" s="169"/>
      <c r="I3" s="169"/>
      <c r="J3" s="169"/>
      <c r="K3" s="169"/>
      <c r="L3" s="169"/>
      <c r="M3" s="169"/>
      <c r="AB3" s="199"/>
      <c r="AC3" s="290"/>
      <c r="AD3" s="290"/>
      <c r="AE3" s="290"/>
      <c r="AF3" s="290"/>
      <c r="AG3" s="290"/>
      <c r="AH3" s="169"/>
      <c r="AI3" s="289"/>
      <c r="AJ3" s="289"/>
      <c r="AK3" s="289"/>
      <c r="AL3" s="289"/>
      <c r="AM3" s="289"/>
      <c r="AN3" s="289"/>
    </row>
    <row r="4" spans="1:40" ht="12.75" customHeight="1" x14ac:dyDescent="0.4">
      <c r="B4" s="607" t="s">
        <v>1295</v>
      </c>
      <c r="C4" s="607"/>
      <c r="D4" s="607"/>
      <c r="E4" s="607"/>
      <c r="F4" s="607"/>
      <c r="G4" s="607"/>
      <c r="H4" s="606" t="s">
        <v>1265</v>
      </c>
      <c r="I4" s="606"/>
      <c r="J4" s="606"/>
      <c r="K4" s="606"/>
      <c r="L4" s="606"/>
      <c r="M4" s="606"/>
      <c r="N4" s="170"/>
      <c r="O4" s="607" t="s">
        <v>1295</v>
      </c>
      <c r="P4" s="607"/>
      <c r="Q4" s="607"/>
      <c r="R4" s="607"/>
      <c r="S4" s="607"/>
      <c r="T4" s="607"/>
      <c r="U4" s="606" t="s">
        <v>1265</v>
      </c>
      <c r="V4" s="606"/>
      <c r="W4" s="606"/>
      <c r="X4" s="606"/>
      <c r="Y4" s="606"/>
      <c r="Z4" s="606"/>
      <c r="AA4" s="170"/>
      <c r="AB4" s="607" t="s">
        <v>1295</v>
      </c>
      <c r="AC4" s="607"/>
      <c r="AD4" s="607"/>
      <c r="AE4" s="607"/>
      <c r="AF4" s="607"/>
      <c r="AG4" s="607"/>
      <c r="AH4" s="606" t="s">
        <v>1265</v>
      </c>
      <c r="AI4" s="606"/>
      <c r="AJ4" s="606"/>
      <c r="AK4" s="606"/>
      <c r="AL4" s="606"/>
      <c r="AM4" s="606"/>
      <c r="AN4" s="169"/>
    </row>
    <row r="5" spans="1:40" ht="12.75" customHeight="1" x14ac:dyDescent="0.4">
      <c r="B5" s="201"/>
      <c r="C5" s="201"/>
      <c r="D5" s="201"/>
      <c r="E5" s="201"/>
      <c r="F5" s="201"/>
      <c r="G5" s="201"/>
      <c r="H5" s="288"/>
      <c r="I5" s="288"/>
      <c r="J5" s="288"/>
      <c r="K5" s="288"/>
      <c r="L5" s="288"/>
      <c r="M5" s="288"/>
      <c r="N5" s="170"/>
      <c r="O5" s="201"/>
      <c r="P5" s="201"/>
      <c r="Q5" s="201"/>
      <c r="R5" s="201"/>
      <c r="S5" s="201"/>
      <c r="T5" s="201"/>
      <c r="U5" s="288"/>
      <c r="V5" s="288"/>
      <c r="W5" s="288"/>
      <c r="X5" s="288"/>
      <c r="Y5" s="288"/>
      <c r="Z5" s="288"/>
      <c r="AA5" s="170"/>
      <c r="AB5" s="201"/>
      <c r="AC5" s="201"/>
      <c r="AD5" s="201"/>
      <c r="AE5" s="201"/>
      <c r="AF5" s="201"/>
      <c r="AG5" s="201"/>
      <c r="AH5" s="288"/>
      <c r="AI5" s="288"/>
      <c r="AJ5" s="288"/>
      <c r="AK5" s="288"/>
      <c r="AL5" s="288"/>
      <c r="AM5" s="288"/>
      <c r="AN5" s="169"/>
    </row>
    <row r="6" spans="1:40" s="187" customFormat="1" ht="13.15" x14ac:dyDescent="0.4">
      <c r="A6" s="205"/>
      <c r="B6" s="597" t="s">
        <v>1268</v>
      </c>
      <c r="C6" s="597"/>
      <c r="D6" s="597"/>
      <c r="E6" s="598" t="s">
        <v>1269</v>
      </c>
      <c r="F6" s="598"/>
      <c r="G6" s="598"/>
      <c r="H6" s="601" t="s">
        <v>1268</v>
      </c>
      <c r="I6" s="601"/>
      <c r="J6" s="601"/>
      <c r="K6" s="602" t="s">
        <v>1269</v>
      </c>
      <c r="L6" s="602"/>
      <c r="M6" s="602"/>
      <c r="N6" s="170"/>
      <c r="O6" s="597" t="s">
        <v>1268</v>
      </c>
      <c r="P6" s="597"/>
      <c r="Q6" s="597"/>
      <c r="R6" s="598" t="s">
        <v>1269</v>
      </c>
      <c r="S6" s="598"/>
      <c r="T6" s="598"/>
      <c r="U6" s="601" t="s">
        <v>1268</v>
      </c>
      <c r="V6" s="601"/>
      <c r="W6" s="601"/>
      <c r="X6" s="602" t="s">
        <v>1269</v>
      </c>
      <c r="Y6" s="602"/>
      <c r="Z6" s="602"/>
      <c r="AA6" s="170"/>
      <c r="AB6" s="597" t="s">
        <v>1268</v>
      </c>
      <c r="AC6" s="597"/>
      <c r="AD6" s="597"/>
      <c r="AE6" s="598" t="s">
        <v>1269</v>
      </c>
      <c r="AF6" s="598"/>
      <c r="AG6" s="598"/>
      <c r="AH6" s="601" t="s">
        <v>1268</v>
      </c>
      <c r="AI6" s="601"/>
      <c r="AJ6" s="601"/>
      <c r="AK6" s="602" t="s">
        <v>1269</v>
      </c>
      <c r="AL6" s="602"/>
      <c r="AM6" s="602"/>
      <c r="AN6" s="169"/>
    </row>
    <row r="7" spans="1:40" ht="13.15" x14ac:dyDescent="0.4">
      <c r="A7" s="178" t="s">
        <v>1296</v>
      </c>
      <c r="B7" s="159">
        <v>15.83</v>
      </c>
      <c r="C7" s="167">
        <v>15.83</v>
      </c>
      <c r="D7" s="167">
        <v>15.83</v>
      </c>
      <c r="E7" s="148">
        <f>B7*1.2</f>
        <v>18.995999999999999</v>
      </c>
      <c r="F7" s="148">
        <f>C7*1.2</f>
        <v>18.995999999999999</v>
      </c>
      <c r="G7" s="148">
        <f>D7*1.2</f>
        <v>18.995999999999999</v>
      </c>
      <c r="H7" s="185">
        <v>17.5</v>
      </c>
      <c r="I7" s="185">
        <v>17.5</v>
      </c>
      <c r="J7" s="185">
        <v>17.5</v>
      </c>
      <c r="K7" s="185">
        <v>21</v>
      </c>
      <c r="L7" s="185">
        <v>21</v>
      </c>
      <c r="M7" s="185">
        <v>21</v>
      </c>
      <c r="N7" s="170"/>
      <c r="O7" s="167">
        <v>15.83</v>
      </c>
      <c r="P7" s="167">
        <v>15.83</v>
      </c>
      <c r="Q7" s="167">
        <v>15.83</v>
      </c>
      <c r="R7" s="148">
        <f>O7*1.2</f>
        <v>18.995999999999999</v>
      </c>
      <c r="S7" s="148">
        <f>P7*1.2</f>
        <v>18.995999999999999</v>
      </c>
      <c r="T7" s="148">
        <f>Q7*1.2</f>
        <v>18.995999999999999</v>
      </c>
      <c r="U7" s="185">
        <v>17.5</v>
      </c>
      <c r="V7" s="185">
        <v>17.5</v>
      </c>
      <c r="W7" s="185">
        <v>17.5</v>
      </c>
      <c r="X7" s="185">
        <v>21</v>
      </c>
      <c r="Y7" s="185">
        <v>21</v>
      </c>
      <c r="Z7" s="185">
        <v>21</v>
      </c>
      <c r="AA7" s="170"/>
      <c r="AB7" s="167">
        <v>15.83</v>
      </c>
      <c r="AC7" s="167">
        <v>15.83</v>
      </c>
      <c r="AD7" s="167">
        <v>15.83</v>
      </c>
      <c r="AE7" s="148">
        <f>AB7*1.2</f>
        <v>18.995999999999999</v>
      </c>
      <c r="AF7" s="148">
        <f>AC7*1.2</f>
        <v>18.995999999999999</v>
      </c>
      <c r="AG7" s="148">
        <f>AD7*1.2</f>
        <v>18.995999999999999</v>
      </c>
      <c r="AH7" s="185">
        <v>17.5</v>
      </c>
      <c r="AI7" s="185">
        <v>17.5</v>
      </c>
      <c r="AJ7" s="185">
        <v>17.5</v>
      </c>
      <c r="AK7" s="185">
        <v>21</v>
      </c>
      <c r="AL7" s="185">
        <v>21</v>
      </c>
      <c r="AM7" s="185">
        <v>21</v>
      </c>
      <c r="AN7" s="169"/>
    </row>
    <row r="8" spans="1:40" ht="13.15" x14ac:dyDescent="0.4">
      <c r="A8" s="287"/>
      <c r="B8" s="566" t="s">
        <v>1297</v>
      </c>
      <c r="C8" s="566"/>
      <c r="D8" s="566"/>
      <c r="E8" s="566" t="s">
        <v>1297</v>
      </c>
      <c r="F8" s="566"/>
      <c r="G8" s="566"/>
      <c r="H8" s="564" t="s">
        <v>1297</v>
      </c>
      <c r="I8" s="564"/>
      <c r="J8" s="564"/>
      <c r="K8" s="564" t="s">
        <v>1297</v>
      </c>
      <c r="L8" s="564"/>
      <c r="M8" s="564"/>
      <c r="N8" s="187"/>
      <c r="O8" s="566" t="s">
        <v>1298</v>
      </c>
      <c r="P8" s="566"/>
      <c r="Q8" s="566"/>
      <c r="R8" s="566" t="s">
        <v>1298</v>
      </c>
      <c r="S8" s="566"/>
      <c r="T8" s="566"/>
      <c r="U8" s="564" t="s">
        <v>1298</v>
      </c>
      <c r="V8" s="564"/>
      <c r="W8" s="564"/>
      <c r="X8" s="564" t="s">
        <v>1298</v>
      </c>
      <c r="Y8" s="564"/>
      <c r="Z8" s="564"/>
      <c r="AA8" s="187"/>
      <c r="AB8" s="566" t="s">
        <v>1299</v>
      </c>
      <c r="AC8" s="566"/>
      <c r="AD8" s="566"/>
      <c r="AE8" s="566" t="s">
        <v>1299</v>
      </c>
      <c r="AF8" s="566"/>
      <c r="AG8" s="566"/>
      <c r="AH8" s="564" t="s">
        <v>1299</v>
      </c>
      <c r="AI8" s="564"/>
      <c r="AJ8" s="564"/>
      <c r="AK8" s="564" t="s">
        <v>1299</v>
      </c>
      <c r="AL8" s="564"/>
      <c r="AM8" s="564"/>
    </row>
    <row r="9" spans="1:40" ht="51" x14ac:dyDescent="0.35">
      <c r="A9" s="171"/>
      <c r="B9" s="286" t="s">
        <v>1300</v>
      </c>
      <c r="C9" s="197" t="s">
        <v>1301</v>
      </c>
      <c r="D9" s="197" t="s">
        <v>1302</v>
      </c>
      <c r="E9" s="197" t="s">
        <v>1300</v>
      </c>
      <c r="F9" s="197" t="s">
        <v>1301</v>
      </c>
      <c r="G9" s="197" t="s">
        <v>1302</v>
      </c>
      <c r="H9" s="285" t="s">
        <v>1300</v>
      </c>
      <c r="I9" s="180" t="s">
        <v>1301</v>
      </c>
      <c r="J9" s="180" t="s">
        <v>1302</v>
      </c>
      <c r="K9" s="180" t="s">
        <v>1300</v>
      </c>
      <c r="L9" s="180" t="s">
        <v>1301</v>
      </c>
      <c r="M9" s="180" t="s">
        <v>1302</v>
      </c>
      <c r="N9" s="193"/>
      <c r="O9" s="203" t="s">
        <v>1300</v>
      </c>
      <c r="P9" s="197" t="s">
        <v>1303</v>
      </c>
      <c r="Q9" s="197" t="s">
        <v>1302</v>
      </c>
      <c r="R9" s="203" t="s">
        <v>1300</v>
      </c>
      <c r="S9" s="197" t="s">
        <v>1303</v>
      </c>
      <c r="T9" s="197" t="s">
        <v>1302</v>
      </c>
      <c r="U9" s="184" t="s">
        <v>1300</v>
      </c>
      <c r="V9" s="180" t="s">
        <v>1303</v>
      </c>
      <c r="W9" s="180" t="s">
        <v>1302</v>
      </c>
      <c r="X9" s="184" t="s">
        <v>1300</v>
      </c>
      <c r="Y9" s="180" t="s">
        <v>1303</v>
      </c>
      <c r="Z9" s="180" t="s">
        <v>1302</v>
      </c>
      <c r="AA9" s="193"/>
      <c r="AB9" s="203" t="s">
        <v>1300</v>
      </c>
      <c r="AC9" s="197" t="s">
        <v>1303</v>
      </c>
      <c r="AD9" s="197" t="s">
        <v>1302</v>
      </c>
      <c r="AE9" s="203" t="s">
        <v>1300</v>
      </c>
      <c r="AF9" s="197" t="s">
        <v>1303</v>
      </c>
      <c r="AG9" s="197" t="s">
        <v>1302</v>
      </c>
      <c r="AH9" s="184" t="s">
        <v>1300</v>
      </c>
      <c r="AI9" s="180" t="s">
        <v>1303</v>
      </c>
      <c r="AJ9" s="180" t="s">
        <v>1302</v>
      </c>
      <c r="AK9" s="184" t="s">
        <v>1300</v>
      </c>
      <c r="AL9" s="180" t="s">
        <v>1303</v>
      </c>
      <c r="AM9" s="180" t="s">
        <v>1302</v>
      </c>
      <c r="AN9" s="174"/>
    </row>
    <row r="10" spans="1:40" ht="13.15" x14ac:dyDescent="0.4">
      <c r="A10" s="181" t="s">
        <v>462</v>
      </c>
      <c r="B10" s="198"/>
      <c r="C10" s="198"/>
      <c r="D10" s="163"/>
      <c r="E10" s="198"/>
      <c r="F10" s="200"/>
      <c r="G10" s="284"/>
      <c r="H10" s="189"/>
      <c r="I10" s="189"/>
      <c r="J10" s="161"/>
      <c r="K10" s="189"/>
      <c r="L10" s="283"/>
      <c r="M10" s="282"/>
      <c r="N10" s="149"/>
      <c r="O10" s="198"/>
      <c r="P10" s="198"/>
      <c r="Q10" s="198"/>
      <c r="R10" s="198"/>
      <c r="S10" s="198"/>
      <c r="T10" s="198"/>
      <c r="U10" s="175"/>
      <c r="V10" s="175"/>
      <c r="W10" s="175"/>
      <c r="X10" s="175"/>
      <c r="Y10" s="175"/>
      <c r="Z10" s="175"/>
      <c r="AA10" s="149"/>
      <c r="AB10" s="198"/>
      <c r="AC10" s="198"/>
      <c r="AD10" s="198"/>
      <c r="AE10" s="198"/>
      <c r="AF10" s="198"/>
      <c r="AG10" s="198"/>
      <c r="AH10" s="175"/>
      <c r="AI10" s="175"/>
      <c r="AJ10" s="175"/>
      <c r="AK10" s="175"/>
      <c r="AL10" s="175"/>
      <c r="AM10" s="175"/>
      <c r="AN10" s="161"/>
    </row>
    <row r="11" spans="1:40" x14ac:dyDescent="0.35">
      <c r="A11" s="182" t="s">
        <v>1307</v>
      </c>
      <c r="B11" s="198"/>
      <c r="C11" s="198"/>
      <c r="D11" s="166">
        <v>0</v>
      </c>
      <c r="E11" s="198"/>
      <c r="F11" s="198"/>
      <c r="G11" s="158">
        <v>0</v>
      </c>
      <c r="H11" s="176"/>
      <c r="I11" s="176"/>
      <c r="J11" s="164">
        <v>0</v>
      </c>
      <c r="K11" s="176"/>
      <c r="L11" s="176"/>
      <c r="M11" s="168">
        <v>0</v>
      </c>
      <c r="N11" s="171"/>
      <c r="O11" s="198"/>
      <c r="P11" s="198"/>
      <c r="Q11" s="158">
        <v>0</v>
      </c>
      <c r="R11" s="198"/>
      <c r="S11" s="198"/>
      <c r="T11" s="158">
        <v>0</v>
      </c>
      <c r="U11" s="176"/>
      <c r="V11" s="176"/>
      <c r="W11" s="168">
        <v>0</v>
      </c>
      <c r="X11" s="176"/>
      <c r="Y11" s="176"/>
      <c r="Z11" s="168">
        <v>0</v>
      </c>
      <c r="AA11" s="171"/>
      <c r="AB11" s="198"/>
      <c r="AC11" s="198"/>
      <c r="AD11" s="158">
        <v>0</v>
      </c>
      <c r="AE11" s="198"/>
      <c r="AF11" s="198"/>
      <c r="AG11" s="158">
        <v>0</v>
      </c>
      <c r="AH11" s="176"/>
      <c r="AI11" s="176"/>
      <c r="AJ11" s="168">
        <v>0</v>
      </c>
      <c r="AK11" s="176"/>
      <c r="AL11" s="176"/>
      <c r="AM11" s="168">
        <v>0</v>
      </c>
      <c r="AN11" s="162"/>
    </row>
    <row r="12" spans="1:40" ht="13.15" x14ac:dyDescent="0.4">
      <c r="A12" s="194" t="s">
        <v>1306</v>
      </c>
      <c r="B12" s="159">
        <v>9.17</v>
      </c>
      <c r="C12" s="167">
        <v>0.83</v>
      </c>
      <c r="D12" s="167">
        <v>9.17</v>
      </c>
      <c r="E12" s="148">
        <f>B12*1.2</f>
        <v>11.004</v>
      </c>
      <c r="F12" s="148">
        <f>C12*1.2</f>
        <v>0.99599999999999989</v>
      </c>
      <c r="G12" s="148">
        <f>D12*1.2</f>
        <v>11.004</v>
      </c>
      <c r="H12" s="273">
        <v>10</v>
      </c>
      <c r="I12" s="273">
        <v>1.67</v>
      </c>
      <c r="J12" s="273">
        <v>10</v>
      </c>
      <c r="K12" s="185">
        <v>12</v>
      </c>
      <c r="L12" s="185">
        <v>2</v>
      </c>
      <c r="M12" s="185">
        <v>12</v>
      </c>
      <c r="N12" s="176"/>
      <c r="O12" s="167">
        <v>9.17</v>
      </c>
      <c r="P12" s="167">
        <v>0.83</v>
      </c>
      <c r="Q12" s="167">
        <v>9.17</v>
      </c>
      <c r="R12" s="148">
        <f>O12*1.2</f>
        <v>11.004</v>
      </c>
      <c r="S12" s="148">
        <f>P12*1.2</f>
        <v>0.99599999999999989</v>
      </c>
      <c r="T12" s="148">
        <f>Q12*1.2</f>
        <v>11.004</v>
      </c>
      <c r="U12" s="192">
        <v>10</v>
      </c>
      <c r="V12" s="192">
        <v>1.67</v>
      </c>
      <c r="W12" s="192">
        <v>10</v>
      </c>
      <c r="X12" s="185">
        <v>12</v>
      </c>
      <c r="Y12" s="185">
        <v>2</v>
      </c>
      <c r="Z12" s="185">
        <v>12</v>
      </c>
      <c r="AA12" s="176"/>
      <c r="AB12" s="167">
        <v>9.17</v>
      </c>
      <c r="AC12" s="167">
        <v>0.83</v>
      </c>
      <c r="AD12" s="167">
        <v>9.17</v>
      </c>
      <c r="AE12" s="148">
        <f>AB12*1.2</f>
        <v>11.004</v>
      </c>
      <c r="AF12" s="148">
        <f>AC12*1.2</f>
        <v>0.99599999999999989</v>
      </c>
      <c r="AG12" s="148">
        <f>AD12*1.2</f>
        <v>11.004</v>
      </c>
      <c r="AH12" s="192">
        <v>10</v>
      </c>
      <c r="AI12" s="192">
        <v>1.67</v>
      </c>
      <c r="AJ12" s="192">
        <v>10</v>
      </c>
      <c r="AK12" s="185">
        <v>12</v>
      </c>
      <c r="AL12" s="185">
        <v>2</v>
      </c>
      <c r="AM12" s="185">
        <v>12</v>
      </c>
      <c r="AN12" s="176"/>
    </row>
    <row r="13" spans="1:40" x14ac:dyDescent="0.35">
      <c r="A13" s="190"/>
      <c r="B13" s="155" t="s">
        <v>1270</v>
      </c>
      <c r="C13" s="201" t="s">
        <v>1270</v>
      </c>
      <c r="D13" s="201" t="s">
        <v>1308</v>
      </c>
      <c r="E13" s="201" t="s">
        <v>1270</v>
      </c>
      <c r="F13" s="201" t="s">
        <v>1270</v>
      </c>
      <c r="G13" s="201" t="s">
        <v>1308</v>
      </c>
      <c r="H13" s="196" t="s">
        <v>1270</v>
      </c>
      <c r="I13" s="183" t="s">
        <v>1270</v>
      </c>
      <c r="J13" s="183" t="s">
        <v>1308</v>
      </c>
      <c r="K13" s="183" t="s">
        <v>1270</v>
      </c>
      <c r="L13" s="183" t="s">
        <v>1270</v>
      </c>
      <c r="M13" s="183" t="s">
        <v>1308</v>
      </c>
      <c r="N13" s="176"/>
      <c r="O13" s="201" t="s">
        <v>1270</v>
      </c>
      <c r="P13" s="201" t="s">
        <v>1270</v>
      </c>
      <c r="Q13" s="201" t="s">
        <v>1308</v>
      </c>
      <c r="R13" s="201" t="s">
        <v>1270</v>
      </c>
      <c r="S13" s="201" t="s">
        <v>1270</v>
      </c>
      <c r="T13" s="201" t="s">
        <v>1308</v>
      </c>
      <c r="U13" s="183" t="s">
        <v>1270</v>
      </c>
      <c r="V13" s="183" t="s">
        <v>1270</v>
      </c>
      <c r="W13" s="183" t="s">
        <v>1308</v>
      </c>
      <c r="X13" s="183" t="s">
        <v>1270</v>
      </c>
      <c r="Y13" s="183" t="s">
        <v>1270</v>
      </c>
      <c r="Z13" s="183" t="s">
        <v>1308</v>
      </c>
      <c r="AA13" s="176"/>
      <c r="AB13" s="201" t="s">
        <v>1270</v>
      </c>
      <c r="AC13" s="201" t="s">
        <v>1270</v>
      </c>
      <c r="AD13" s="201" t="s">
        <v>1308</v>
      </c>
      <c r="AE13" s="201" t="s">
        <v>1270</v>
      </c>
      <c r="AF13" s="201" t="s">
        <v>1270</v>
      </c>
      <c r="AG13" s="201" t="s">
        <v>1308</v>
      </c>
      <c r="AH13" s="183" t="s">
        <v>1270</v>
      </c>
      <c r="AI13" s="183" t="s">
        <v>1270</v>
      </c>
      <c r="AJ13" s="183" t="s">
        <v>1308</v>
      </c>
      <c r="AK13" s="183" t="s">
        <v>1270</v>
      </c>
      <c r="AL13" s="183" t="s">
        <v>1270</v>
      </c>
      <c r="AM13" s="183" t="s">
        <v>1308</v>
      </c>
      <c r="AN13" s="175"/>
    </row>
    <row r="14" spans="1:40" x14ac:dyDescent="0.35">
      <c r="A14" s="187"/>
      <c r="B14" s="198"/>
      <c r="C14" s="198"/>
      <c r="D14" s="198"/>
      <c r="E14" s="198"/>
      <c r="F14" s="198"/>
      <c r="G14" s="198"/>
      <c r="H14" s="176"/>
      <c r="I14" s="176"/>
      <c r="J14" s="176"/>
      <c r="K14" s="176"/>
      <c r="L14" s="176"/>
      <c r="M14" s="176"/>
      <c r="N14" s="171"/>
      <c r="O14" s="198"/>
      <c r="P14" s="198"/>
      <c r="Q14" s="198"/>
      <c r="R14" s="198"/>
      <c r="S14" s="198"/>
      <c r="T14" s="198"/>
      <c r="U14" s="175"/>
      <c r="V14" s="175"/>
      <c r="W14" s="175"/>
      <c r="X14" s="175"/>
      <c r="Y14" s="175"/>
      <c r="Z14" s="175"/>
      <c r="AA14" s="171"/>
      <c r="AB14" s="198"/>
      <c r="AC14" s="198"/>
      <c r="AD14" s="198"/>
      <c r="AE14" s="198"/>
      <c r="AF14" s="198"/>
      <c r="AG14" s="198"/>
      <c r="AH14" s="175"/>
      <c r="AI14" s="175"/>
      <c r="AJ14" s="175"/>
      <c r="AK14" s="175"/>
      <c r="AL14" s="175"/>
      <c r="AM14" s="175"/>
      <c r="AN14" s="176"/>
    </row>
    <row r="15" spans="1:40" ht="13.15" x14ac:dyDescent="0.4">
      <c r="A15" s="181" t="s">
        <v>1271</v>
      </c>
      <c r="B15" s="281"/>
      <c r="C15" s="280"/>
      <c r="D15" s="198"/>
      <c r="E15" s="198"/>
      <c r="F15" s="198"/>
      <c r="G15" s="198"/>
      <c r="H15" s="279"/>
      <c r="I15" s="278"/>
      <c r="J15" s="176"/>
      <c r="K15" s="176"/>
      <c r="L15" s="176"/>
      <c r="M15" s="176"/>
      <c r="N15" s="171"/>
      <c r="O15" s="198"/>
      <c r="P15" s="198"/>
      <c r="Q15" s="198"/>
      <c r="R15" s="198"/>
      <c r="S15" s="198"/>
      <c r="T15" s="198"/>
      <c r="U15" s="176"/>
      <c r="V15" s="176"/>
      <c r="W15" s="176"/>
      <c r="X15" s="176"/>
      <c r="Y15" s="176"/>
      <c r="Z15" s="176"/>
      <c r="AA15" s="171"/>
      <c r="AB15" s="198"/>
      <c r="AC15" s="198"/>
      <c r="AD15" s="198"/>
      <c r="AE15" s="198"/>
      <c r="AF15" s="198"/>
      <c r="AG15" s="198"/>
      <c r="AH15" s="176"/>
      <c r="AI15" s="176"/>
      <c r="AJ15" s="176"/>
      <c r="AK15" s="176"/>
      <c r="AL15" s="176"/>
      <c r="AM15" s="176"/>
      <c r="AN15" s="176"/>
    </row>
    <row r="16" spans="1:40" x14ac:dyDescent="0.35">
      <c r="A16" s="182" t="s">
        <v>1307</v>
      </c>
      <c r="B16" s="198"/>
      <c r="C16" s="166">
        <v>0</v>
      </c>
      <c r="D16" s="166">
        <v>0</v>
      </c>
      <c r="E16" s="198"/>
      <c r="F16" s="166">
        <v>0</v>
      </c>
      <c r="G16" s="166">
        <v>0</v>
      </c>
      <c r="H16" s="176"/>
      <c r="I16" s="164">
        <v>0</v>
      </c>
      <c r="J16" s="164">
        <v>0</v>
      </c>
      <c r="K16" s="176"/>
      <c r="L16" s="164">
        <v>0</v>
      </c>
      <c r="M16" s="164">
        <v>0</v>
      </c>
      <c r="N16" s="171"/>
      <c r="O16" s="198"/>
      <c r="P16" s="166">
        <v>0</v>
      </c>
      <c r="Q16" s="166">
        <v>0</v>
      </c>
      <c r="R16" s="198"/>
      <c r="S16" s="166">
        <v>0</v>
      </c>
      <c r="T16" s="166">
        <v>0</v>
      </c>
      <c r="U16" s="176"/>
      <c r="V16" s="164">
        <v>0</v>
      </c>
      <c r="W16" s="164">
        <v>0</v>
      </c>
      <c r="X16" s="176"/>
      <c r="Y16" s="164">
        <v>0</v>
      </c>
      <c r="Z16" s="164">
        <v>0</v>
      </c>
      <c r="AA16" s="171"/>
      <c r="AB16" s="198"/>
      <c r="AC16" s="166">
        <v>0</v>
      </c>
      <c r="AD16" s="166">
        <v>0</v>
      </c>
      <c r="AE16" s="198"/>
      <c r="AF16" s="166">
        <v>0</v>
      </c>
      <c r="AG16" s="166">
        <v>0</v>
      </c>
      <c r="AH16" s="176"/>
      <c r="AI16" s="164">
        <v>0</v>
      </c>
      <c r="AJ16" s="164">
        <v>0</v>
      </c>
      <c r="AK16" s="176"/>
      <c r="AL16" s="164">
        <v>0</v>
      </c>
      <c r="AM16" s="164">
        <v>0</v>
      </c>
      <c r="AN16" s="162"/>
    </row>
    <row r="17" spans="1:41" ht="13.15" x14ac:dyDescent="0.4">
      <c r="A17" s="194" t="s">
        <v>1306</v>
      </c>
      <c r="B17" s="159">
        <v>9.17</v>
      </c>
      <c r="C17" s="167">
        <v>9.17</v>
      </c>
      <c r="D17" s="167">
        <v>9.17</v>
      </c>
      <c r="E17" s="148">
        <f>B17*1.2</f>
        <v>11.004</v>
      </c>
      <c r="F17" s="148">
        <f>C17*1.2</f>
        <v>11.004</v>
      </c>
      <c r="G17" s="148">
        <f>D17*1.2</f>
        <v>11.004</v>
      </c>
      <c r="H17" s="273">
        <v>10</v>
      </c>
      <c r="I17" s="273">
        <v>10</v>
      </c>
      <c r="J17" s="273">
        <v>10</v>
      </c>
      <c r="K17" s="185">
        <v>12</v>
      </c>
      <c r="L17" s="185">
        <v>12</v>
      </c>
      <c r="M17" s="185">
        <v>12</v>
      </c>
      <c r="N17" s="169"/>
      <c r="O17" s="167">
        <v>9.17</v>
      </c>
      <c r="P17" s="167">
        <v>9.17</v>
      </c>
      <c r="Q17" s="167">
        <v>9.17</v>
      </c>
      <c r="R17" s="148">
        <f>O17*1.2</f>
        <v>11.004</v>
      </c>
      <c r="S17" s="148">
        <f>P17*1.2</f>
        <v>11.004</v>
      </c>
      <c r="T17" s="148">
        <f>Q17*1.2</f>
        <v>11.004</v>
      </c>
      <c r="U17" s="192">
        <v>10</v>
      </c>
      <c r="V17" s="192">
        <v>10</v>
      </c>
      <c r="W17" s="192">
        <v>10</v>
      </c>
      <c r="X17" s="185">
        <v>12</v>
      </c>
      <c r="Y17" s="185">
        <v>12</v>
      </c>
      <c r="Z17" s="185">
        <v>12</v>
      </c>
      <c r="AA17" s="169"/>
      <c r="AB17" s="167">
        <v>9.17</v>
      </c>
      <c r="AC17" s="167">
        <v>9.17</v>
      </c>
      <c r="AD17" s="167">
        <v>9.17</v>
      </c>
      <c r="AE17" s="148">
        <f>AB17*1.2</f>
        <v>11.004</v>
      </c>
      <c r="AF17" s="148">
        <f>AC17*1.2</f>
        <v>11.004</v>
      </c>
      <c r="AG17" s="148">
        <f>AD17*1.2</f>
        <v>11.004</v>
      </c>
      <c r="AH17" s="192">
        <v>10</v>
      </c>
      <c r="AI17" s="192">
        <v>10</v>
      </c>
      <c r="AJ17" s="192">
        <v>10</v>
      </c>
      <c r="AK17" s="185">
        <v>12</v>
      </c>
      <c r="AL17" s="185">
        <v>12</v>
      </c>
      <c r="AM17" s="185">
        <v>12</v>
      </c>
      <c r="AN17" s="169"/>
    </row>
    <row r="18" spans="1:41" x14ac:dyDescent="0.35">
      <c r="A18" s="187"/>
      <c r="B18" s="155" t="s">
        <v>1270</v>
      </c>
      <c r="C18" s="201" t="s">
        <v>1308</v>
      </c>
      <c r="D18" s="201" t="s">
        <v>1308</v>
      </c>
      <c r="E18" s="201" t="s">
        <v>1270</v>
      </c>
      <c r="F18" s="201" t="s">
        <v>1308</v>
      </c>
      <c r="G18" s="201" t="s">
        <v>1308</v>
      </c>
      <c r="H18" s="196" t="s">
        <v>1270</v>
      </c>
      <c r="I18" s="183" t="s">
        <v>1308</v>
      </c>
      <c r="J18" s="183" t="s">
        <v>1308</v>
      </c>
      <c r="K18" s="183" t="s">
        <v>1270</v>
      </c>
      <c r="L18" s="183" t="s">
        <v>1308</v>
      </c>
      <c r="M18" s="183" t="s">
        <v>1308</v>
      </c>
      <c r="N18" s="171"/>
      <c r="O18" s="201" t="s">
        <v>1270</v>
      </c>
      <c r="P18" s="201" t="s">
        <v>1308</v>
      </c>
      <c r="Q18" s="201" t="s">
        <v>1308</v>
      </c>
      <c r="R18" s="201" t="s">
        <v>1270</v>
      </c>
      <c r="S18" s="201" t="s">
        <v>1308</v>
      </c>
      <c r="T18" s="201" t="s">
        <v>1308</v>
      </c>
      <c r="U18" s="183" t="s">
        <v>1270</v>
      </c>
      <c r="V18" s="183" t="s">
        <v>1308</v>
      </c>
      <c r="W18" s="183" t="s">
        <v>1308</v>
      </c>
      <c r="X18" s="183" t="s">
        <v>1270</v>
      </c>
      <c r="Y18" s="183" t="s">
        <v>1308</v>
      </c>
      <c r="Z18" s="183" t="s">
        <v>1308</v>
      </c>
      <c r="AA18" s="171"/>
      <c r="AB18" s="201" t="s">
        <v>1270</v>
      </c>
      <c r="AC18" s="201" t="s">
        <v>1308</v>
      </c>
      <c r="AD18" s="201" t="s">
        <v>1308</v>
      </c>
      <c r="AE18" s="201" t="s">
        <v>1270</v>
      </c>
      <c r="AF18" s="201" t="s">
        <v>1308</v>
      </c>
      <c r="AG18" s="201" t="s">
        <v>1308</v>
      </c>
      <c r="AH18" s="183" t="s">
        <v>1270</v>
      </c>
      <c r="AI18" s="183" t="s">
        <v>1308</v>
      </c>
      <c r="AJ18" s="183" t="s">
        <v>1308</v>
      </c>
      <c r="AK18" s="183" t="s">
        <v>1270</v>
      </c>
      <c r="AL18" s="183" t="s">
        <v>1308</v>
      </c>
      <c r="AM18" s="183" t="s">
        <v>1308</v>
      </c>
      <c r="AN18" s="175"/>
    </row>
    <row r="19" spans="1:41" x14ac:dyDescent="0.35">
      <c r="A19" s="187"/>
      <c r="B19" s="198"/>
      <c r="C19" s="198"/>
      <c r="D19" s="198"/>
      <c r="E19" s="198"/>
      <c r="F19" s="198"/>
      <c r="G19" s="198"/>
      <c r="H19" s="177"/>
      <c r="I19" s="177"/>
      <c r="J19" s="177"/>
      <c r="K19" s="177"/>
      <c r="L19" s="177"/>
      <c r="M19" s="177"/>
      <c r="N19" s="171"/>
      <c r="O19" s="198"/>
      <c r="P19" s="200"/>
      <c r="Q19" s="198"/>
      <c r="R19" s="198"/>
      <c r="S19" s="200"/>
      <c r="T19" s="198"/>
      <c r="U19" s="175"/>
      <c r="V19" s="173"/>
      <c r="W19" s="175"/>
      <c r="X19" s="175"/>
      <c r="Y19" s="173"/>
      <c r="Z19" s="175"/>
      <c r="AA19" s="171"/>
      <c r="AB19" s="198"/>
      <c r="AC19" s="200"/>
      <c r="AD19" s="198"/>
      <c r="AE19" s="198"/>
      <c r="AF19" s="200"/>
      <c r="AG19" s="198"/>
      <c r="AH19" s="175"/>
      <c r="AI19" s="173"/>
      <c r="AJ19" s="175"/>
      <c r="AK19" s="175"/>
      <c r="AL19" s="173"/>
      <c r="AM19" s="175"/>
      <c r="AN19" s="177"/>
    </row>
    <row r="20" spans="1:41" ht="13.15" x14ac:dyDescent="0.4">
      <c r="A20" s="181" t="s">
        <v>1272</v>
      </c>
      <c r="B20" s="198"/>
      <c r="C20" s="198"/>
      <c r="D20" s="198"/>
      <c r="E20" s="198"/>
      <c r="F20" s="198"/>
      <c r="G20" s="198"/>
      <c r="H20" s="177"/>
      <c r="I20" s="277"/>
      <c r="J20" s="177"/>
      <c r="K20" s="177"/>
      <c r="L20" s="177"/>
      <c r="M20" s="177"/>
      <c r="N20" s="171"/>
      <c r="O20" s="276"/>
      <c r="P20" s="200"/>
      <c r="Q20" s="198"/>
      <c r="R20" s="198"/>
      <c r="S20" s="200"/>
      <c r="T20" s="198"/>
      <c r="U20" s="275"/>
      <c r="V20" s="173"/>
      <c r="W20" s="175"/>
      <c r="X20" s="175"/>
      <c r="Y20" s="173"/>
      <c r="Z20" s="175"/>
      <c r="AA20" s="171"/>
      <c r="AB20" s="198"/>
      <c r="AC20" s="200"/>
      <c r="AD20" s="198"/>
      <c r="AE20" s="198"/>
      <c r="AF20" s="200"/>
      <c r="AG20" s="198"/>
      <c r="AH20" s="175"/>
      <c r="AI20" s="173"/>
      <c r="AJ20" s="175"/>
      <c r="AK20" s="175"/>
      <c r="AL20" s="173"/>
      <c r="AM20" s="175"/>
      <c r="AN20" s="177"/>
    </row>
    <row r="21" spans="1:41" ht="13.15" x14ac:dyDescent="0.4">
      <c r="A21" s="181" t="s">
        <v>136</v>
      </c>
      <c r="B21" s="198"/>
      <c r="C21" s="198"/>
      <c r="D21" s="198"/>
      <c r="E21" s="198"/>
      <c r="F21" s="198"/>
      <c r="G21" s="198"/>
      <c r="H21" s="177"/>
      <c r="I21" s="177"/>
      <c r="J21" s="177"/>
      <c r="K21" s="177"/>
      <c r="L21" s="177"/>
      <c r="M21" s="177"/>
      <c r="N21" s="171"/>
      <c r="O21" s="198"/>
      <c r="P21" s="200"/>
      <c r="Q21" s="198"/>
      <c r="R21" s="198"/>
      <c r="S21" s="200"/>
      <c r="T21" s="198"/>
      <c r="U21" s="175"/>
      <c r="V21" s="173"/>
      <c r="W21" s="175"/>
      <c r="X21" s="175"/>
      <c r="Y21" s="173"/>
      <c r="Z21" s="175"/>
      <c r="AA21" s="171"/>
      <c r="AB21" s="198"/>
      <c r="AC21" s="200"/>
      <c r="AD21" s="198"/>
      <c r="AE21" s="198"/>
      <c r="AF21" s="200"/>
      <c r="AG21" s="198"/>
      <c r="AH21" s="175"/>
      <c r="AI21" s="173"/>
      <c r="AJ21" s="175"/>
      <c r="AK21" s="175"/>
      <c r="AL21" s="173"/>
      <c r="AM21" s="175"/>
      <c r="AN21" s="177"/>
    </row>
    <row r="22" spans="1:41" ht="13.15" x14ac:dyDescent="0.4">
      <c r="A22" s="181" t="s">
        <v>172</v>
      </c>
      <c r="B22" s="198"/>
      <c r="C22" s="198"/>
      <c r="D22" s="198"/>
      <c r="E22" s="198"/>
      <c r="F22" s="198"/>
      <c r="G22" s="198"/>
      <c r="H22" s="177"/>
      <c r="I22" s="177"/>
      <c r="J22" s="177"/>
      <c r="K22" s="177"/>
      <c r="L22" s="177"/>
      <c r="M22" s="177"/>
      <c r="N22" s="171"/>
      <c r="O22" s="198"/>
      <c r="P22" s="200"/>
      <c r="Q22" s="198"/>
      <c r="R22" s="198"/>
      <c r="S22" s="200"/>
      <c r="T22" s="198"/>
      <c r="U22" s="175"/>
      <c r="V22" s="173"/>
      <c r="W22" s="175"/>
      <c r="X22" s="175"/>
      <c r="Y22" s="173"/>
      <c r="Z22" s="175"/>
      <c r="AA22" s="171"/>
      <c r="AB22" s="198"/>
      <c r="AE22" s="198"/>
      <c r="AF22" s="200"/>
      <c r="AG22" s="198"/>
      <c r="AH22" s="175"/>
      <c r="AK22" s="175"/>
      <c r="AL22" s="173"/>
      <c r="AM22" s="175"/>
      <c r="AN22" s="177"/>
    </row>
    <row r="23" spans="1:41" ht="13.15" x14ac:dyDescent="0.4">
      <c r="A23" s="181" t="s">
        <v>222</v>
      </c>
      <c r="B23" s="198"/>
      <c r="C23" s="198"/>
      <c r="D23" s="198"/>
      <c r="E23" s="198"/>
      <c r="F23" s="198"/>
      <c r="G23" s="198"/>
      <c r="H23" s="177"/>
      <c r="I23" s="177"/>
      <c r="J23" s="177"/>
      <c r="K23" s="177"/>
      <c r="L23" s="177"/>
      <c r="M23" s="177"/>
      <c r="N23" s="171"/>
      <c r="O23" s="198"/>
      <c r="P23" s="200"/>
      <c r="Q23" s="198"/>
      <c r="R23" s="198"/>
      <c r="S23" s="200"/>
      <c r="T23" s="198"/>
      <c r="U23" s="175"/>
      <c r="V23" s="173"/>
      <c r="W23" s="175"/>
      <c r="X23" s="175"/>
      <c r="Y23" s="173"/>
      <c r="Z23" s="175"/>
      <c r="AA23" s="171"/>
      <c r="AB23" s="198"/>
      <c r="AC23" s="200"/>
      <c r="AD23" s="200"/>
      <c r="AE23" s="198"/>
      <c r="AF23" s="200"/>
      <c r="AG23" s="198"/>
      <c r="AH23" s="175"/>
      <c r="AI23" s="173"/>
      <c r="AJ23" s="175"/>
      <c r="AK23" s="175"/>
      <c r="AL23" s="173"/>
      <c r="AM23" s="175"/>
      <c r="AN23" s="177"/>
    </row>
    <row r="24" spans="1:41" x14ac:dyDescent="0.35">
      <c r="A24" s="182" t="s">
        <v>1307</v>
      </c>
      <c r="B24" s="160">
        <v>0</v>
      </c>
      <c r="C24" s="158">
        <v>0</v>
      </c>
      <c r="D24" s="158">
        <v>0</v>
      </c>
      <c r="E24" s="158">
        <v>0</v>
      </c>
      <c r="F24" s="158">
        <v>0</v>
      </c>
      <c r="G24" s="158">
        <v>0</v>
      </c>
      <c r="H24" s="157">
        <v>0</v>
      </c>
      <c r="I24" s="168">
        <v>0</v>
      </c>
      <c r="J24" s="168">
        <v>0</v>
      </c>
      <c r="K24" s="168">
        <v>0</v>
      </c>
      <c r="L24" s="168">
        <v>0</v>
      </c>
      <c r="M24" s="168">
        <v>0</v>
      </c>
      <c r="N24" s="171"/>
      <c r="O24" s="158">
        <v>0</v>
      </c>
      <c r="P24" s="158">
        <v>0</v>
      </c>
      <c r="Q24" s="158">
        <v>0</v>
      </c>
      <c r="R24" s="158">
        <v>0</v>
      </c>
      <c r="S24" s="158">
        <v>0</v>
      </c>
      <c r="T24" s="158">
        <v>0</v>
      </c>
      <c r="U24" s="168">
        <v>0</v>
      </c>
      <c r="V24" s="168">
        <v>0</v>
      </c>
      <c r="W24" s="168">
        <v>0</v>
      </c>
      <c r="X24" s="168">
        <v>0</v>
      </c>
      <c r="Y24" s="168">
        <v>0</v>
      </c>
      <c r="Z24" s="168">
        <v>0</v>
      </c>
      <c r="AA24" s="171"/>
      <c r="AB24" s="158">
        <v>0</v>
      </c>
      <c r="AC24" s="158">
        <v>0</v>
      </c>
      <c r="AD24" s="158">
        <v>0</v>
      </c>
      <c r="AE24" s="158">
        <v>0</v>
      </c>
      <c r="AF24" s="158">
        <v>0</v>
      </c>
      <c r="AG24" s="158">
        <v>0</v>
      </c>
      <c r="AH24" s="168">
        <v>0</v>
      </c>
      <c r="AI24" s="168">
        <v>0</v>
      </c>
      <c r="AJ24" s="168">
        <v>0</v>
      </c>
      <c r="AK24" s="168">
        <v>0</v>
      </c>
      <c r="AL24" s="168">
        <v>0</v>
      </c>
      <c r="AM24" s="168">
        <v>0</v>
      </c>
      <c r="AN24" s="162"/>
    </row>
    <row r="25" spans="1:41" ht="13.15" x14ac:dyDescent="0.4">
      <c r="A25" s="191" t="s">
        <v>1306</v>
      </c>
      <c r="B25" s="159">
        <v>9.17</v>
      </c>
      <c r="C25" s="167">
        <v>9.17</v>
      </c>
      <c r="D25" s="167">
        <v>9.17</v>
      </c>
      <c r="E25" s="148">
        <f>B25*1.2</f>
        <v>11.004</v>
      </c>
      <c r="F25" s="148">
        <f>C25*1.2</f>
        <v>11.004</v>
      </c>
      <c r="G25" s="148">
        <f>D25*1.2</f>
        <v>11.004</v>
      </c>
      <c r="H25" s="273">
        <v>10</v>
      </c>
      <c r="I25" s="273">
        <v>10</v>
      </c>
      <c r="J25" s="273">
        <v>10</v>
      </c>
      <c r="K25" s="185">
        <v>12</v>
      </c>
      <c r="L25" s="185">
        <v>12</v>
      </c>
      <c r="M25" s="185">
        <v>12</v>
      </c>
      <c r="N25" s="169"/>
      <c r="O25" s="167">
        <v>9.17</v>
      </c>
      <c r="P25" s="167">
        <v>9.17</v>
      </c>
      <c r="Q25" s="167">
        <v>9.17</v>
      </c>
      <c r="R25" s="148">
        <f>O25*1.2</f>
        <v>11.004</v>
      </c>
      <c r="S25" s="148">
        <f>P25*1.2</f>
        <v>11.004</v>
      </c>
      <c r="T25" s="148">
        <f>Q25*1.2</f>
        <v>11.004</v>
      </c>
      <c r="U25" s="192">
        <v>10</v>
      </c>
      <c r="V25" s="192">
        <v>10</v>
      </c>
      <c r="W25" s="192">
        <v>10</v>
      </c>
      <c r="X25" s="185">
        <v>12</v>
      </c>
      <c r="Y25" s="185">
        <v>12</v>
      </c>
      <c r="Z25" s="185">
        <v>12</v>
      </c>
      <c r="AA25" s="169"/>
      <c r="AB25" s="167">
        <v>9.17</v>
      </c>
      <c r="AC25" s="167">
        <v>9.17</v>
      </c>
      <c r="AD25" s="167">
        <v>9.17</v>
      </c>
      <c r="AE25" s="148">
        <f>AB25*1.2</f>
        <v>11.004</v>
      </c>
      <c r="AF25" s="148">
        <f>AC25*1.2</f>
        <v>11.004</v>
      </c>
      <c r="AG25" s="148">
        <f>AD25*1.2</f>
        <v>11.004</v>
      </c>
      <c r="AH25" s="192">
        <v>10</v>
      </c>
      <c r="AI25" s="192">
        <v>10</v>
      </c>
      <c r="AJ25" s="192">
        <v>10</v>
      </c>
      <c r="AK25" s="185">
        <v>12</v>
      </c>
      <c r="AL25" s="185">
        <v>12</v>
      </c>
      <c r="AM25" s="185">
        <v>12</v>
      </c>
      <c r="AN25" s="169"/>
    </row>
    <row r="26" spans="1:41" x14ac:dyDescent="0.35">
      <c r="A26" s="187"/>
      <c r="B26" s="155" t="s">
        <v>1308</v>
      </c>
      <c r="C26" s="201" t="s">
        <v>1308</v>
      </c>
      <c r="D26" s="201" t="s">
        <v>1308</v>
      </c>
      <c r="E26" s="201" t="s">
        <v>1308</v>
      </c>
      <c r="F26" s="201" t="s">
        <v>1308</v>
      </c>
      <c r="G26" s="201" t="s">
        <v>1308</v>
      </c>
      <c r="H26" s="196" t="s">
        <v>1308</v>
      </c>
      <c r="I26" s="183" t="s">
        <v>1308</v>
      </c>
      <c r="J26" s="183" t="s">
        <v>1308</v>
      </c>
      <c r="K26" s="183" t="s">
        <v>1308</v>
      </c>
      <c r="L26" s="183" t="s">
        <v>1308</v>
      </c>
      <c r="M26" s="183" t="s">
        <v>1308</v>
      </c>
      <c r="N26" s="171"/>
      <c r="O26" s="201" t="s">
        <v>1308</v>
      </c>
      <c r="P26" s="201" t="s">
        <v>1308</v>
      </c>
      <c r="Q26" s="201" t="s">
        <v>1308</v>
      </c>
      <c r="R26" s="201" t="s">
        <v>1308</v>
      </c>
      <c r="S26" s="201" t="s">
        <v>1308</v>
      </c>
      <c r="T26" s="201" t="s">
        <v>1308</v>
      </c>
      <c r="U26" s="183" t="s">
        <v>1308</v>
      </c>
      <c r="V26" s="183" t="s">
        <v>1308</v>
      </c>
      <c r="W26" s="183" t="s">
        <v>1308</v>
      </c>
      <c r="X26" s="183" t="s">
        <v>1308</v>
      </c>
      <c r="Y26" s="183" t="s">
        <v>1308</v>
      </c>
      <c r="Z26" s="183" t="s">
        <v>1308</v>
      </c>
      <c r="AA26" s="171"/>
      <c r="AB26" s="201" t="s">
        <v>1308</v>
      </c>
      <c r="AC26" s="201" t="s">
        <v>1308</v>
      </c>
      <c r="AD26" s="201" t="s">
        <v>1308</v>
      </c>
      <c r="AE26" s="201" t="s">
        <v>1308</v>
      </c>
      <c r="AF26" s="201" t="s">
        <v>1308</v>
      </c>
      <c r="AG26" s="201" t="s">
        <v>1308</v>
      </c>
      <c r="AH26" s="183" t="s">
        <v>1308</v>
      </c>
      <c r="AI26" s="183" t="s">
        <v>1308</v>
      </c>
      <c r="AJ26" s="183" t="s">
        <v>1308</v>
      </c>
      <c r="AK26" s="183" t="s">
        <v>1308</v>
      </c>
      <c r="AL26" s="183" t="s">
        <v>1308</v>
      </c>
      <c r="AM26" s="183" t="s">
        <v>1308</v>
      </c>
      <c r="AN26" s="175"/>
    </row>
    <row r="27" spans="1:41" x14ac:dyDescent="0.35">
      <c r="A27" s="187"/>
      <c r="B27" s="198"/>
      <c r="C27" s="198"/>
      <c r="D27" s="198"/>
      <c r="E27" s="198"/>
      <c r="F27" s="198"/>
      <c r="G27" s="198"/>
      <c r="H27" s="176"/>
      <c r="I27" s="176"/>
      <c r="J27" s="176"/>
      <c r="K27" s="176"/>
      <c r="L27" s="176"/>
      <c r="M27" s="176"/>
      <c r="N27" s="171"/>
      <c r="O27" s="198"/>
      <c r="P27" s="200"/>
      <c r="Q27" s="198"/>
      <c r="R27" s="198"/>
      <c r="S27" s="198"/>
      <c r="T27" s="198"/>
      <c r="U27" s="175"/>
      <c r="V27" s="173"/>
      <c r="W27" s="175"/>
      <c r="X27" s="175"/>
      <c r="Y27" s="175"/>
      <c r="Z27" s="175"/>
      <c r="AA27" s="171"/>
      <c r="AB27" s="198"/>
      <c r="AC27" s="200"/>
      <c r="AD27" s="198"/>
      <c r="AE27" s="198"/>
      <c r="AF27" s="198"/>
      <c r="AG27" s="198"/>
      <c r="AH27" s="175"/>
      <c r="AI27" s="173"/>
      <c r="AJ27" s="175"/>
      <c r="AK27" s="175"/>
      <c r="AL27" s="175"/>
      <c r="AM27" s="175"/>
      <c r="AN27" s="176"/>
    </row>
    <row r="28" spans="1:41" ht="13.15" x14ac:dyDescent="0.4">
      <c r="A28" s="181" t="s">
        <v>1273</v>
      </c>
      <c r="B28" s="198"/>
      <c r="C28" s="198"/>
      <c r="D28" s="198"/>
      <c r="E28" s="198"/>
      <c r="F28" s="198"/>
      <c r="G28" s="198"/>
      <c r="H28" s="176"/>
      <c r="I28" s="176"/>
      <c r="J28" s="176"/>
      <c r="K28" s="176"/>
      <c r="L28" s="176"/>
      <c r="M28" s="176"/>
      <c r="N28" s="171"/>
      <c r="O28" s="198"/>
      <c r="P28" s="198"/>
      <c r="Q28" s="198"/>
      <c r="R28" s="198"/>
      <c r="S28" s="198"/>
      <c r="T28" s="198"/>
      <c r="U28" s="175"/>
      <c r="V28" s="175"/>
      <c r="W28" s="175"/>
      <c r="X28" s="175"/>
      <c r="Y28" s="175"/>
      <c r="Z28" s="175"/>
      <c r="AA28" s="171"/>
      <c r="AB28" s="198"/>
      <c r="AC28" s="188"/>
      <c r="AD28" s="188"/>
      <c r="AE28" s="198"/>
      <c r="AF28" s="198"/>
      <c r="AG28" s="198"/>
      <c r="AH28" s="198"/>
      <c r="AI28" s="198"/>
      <c r="AJ28" s="198"/>
      <c r="AK28" s="198"/>
      <c r="AL28" s="198"/>
      <c r="AM28" s="198"/>
      <c r="AN28" s="198"/>
      <c r="AO28" s="198"/>
    </row>
    <row r="29" spans="1:41" x14ac:dyDescent="0.35">
      <c r="A29" s="182" t="s">
        <v>1307</v>
      </c>
      <c r="B29" s="163"/>
      <c r="C29" s="166">
        <v>0</v>
      </c>
      <c r="D29" s="166">
        <v>0</v>
      </c>
      <c r="E29" s="163"/>
      <c r="F29" s="166">
        <v>0</v>
      </c>
      <c r="G29" s="166">
        <v>0</v>
      </c>
      <c r="H29" s="162"/>
      <c r="I29" s="164">
        <v>0</v>
      </c>
      <c r="J29" s="164">
        <v>0</v>
      </c>
      <c r="K29" s="162"/>
      <c r="L29" s="164">
        <v>0</v>
      </c>
      <c r="M29" s="164">
        <v>0</v>
      </c>
      <c r="N29" s="171"/>
      <c r="O29" s="143"/>
      <c r="P29" s="143"/>
      <c r="Q29" s="143"/>
      <c r="R29" s="143"/>
      <c r="S29" s="143"/>
      <c r="T29" s="143"/>
      <c r="U29" s="143"/>
      <c r="V29" s="143"/>
      <c r="W29" s="143"/>
      <c r="X29" s="143"/>
      <c r="Y29" s="143"/>
      <c r="Z29" s="143"/>
      <c r="AA29" s="143"/>
      <c r="AB29" s="198"/>
      <c r="AC29" s="198"/>
      <c r="AD29" s="158">
        <v>0</v>
      </c>
      <c r="AE29" s="198"/>
      <c r="AF29" s="198"/>
      <c r="AG29" s="158">
        <v>0</v>
      </c>
      <c r="AH29" s="176"/>
      <c r="AI29" s="176"/>
      <c r="AJ29" s="168">
        <v>0</v>
      </c>
      <c r="AK29" s="176"/>
      <c r="AL29" s="176"/>
      <c r="AM29" s="168">
        <v>0</v>
      </c>
      <c r="AN29" s="162"/>
    </row>
    <row r="30" spans="1:41" ht="13.15" x14ac:dyDescent="0.4">
      <c r="A30" s="191" t="s">
        <v>1306</v>
      </c>
      <c r="B30" s="159">
        <v>9.17</v>
      </c>
      <c r="C30" s="167">
        <v>9.17</v>
      </c>
      <c r="D30" s="167">
        <v>9.17</v>
      </c>
      <c r="E30" s="148">
        <f>B30*1.2</f>
        <v>11.004</v>
      </c>
      <c r="F30" s="148">
        <f>C30*1.2</f>
        <v>11.004</v>
      </c>
      <c r="G30" s="148">
        <f>D30*1.2</f>
        <v>11.004</v>
      </c>
      <c r="H30" s="273">
        <v>10</v>
      </c>
      <c r="I30" s="273">
        <v>10</v>
      </c>
      <c r="J30" s="273">
        <v>10</v>
      </c>
      <c r="K30" s="185">
        <v>12</v>
      </c>
      <c r="L30" s="185">
        <v>12</v>
      </c>
      <c r="M30" s="185">
        <v>12</v>
      </c>
      <c r="N30" s="176"/>
      <c r="O30" s="167">
        <v>9.17</v>
      </c>
      <c r="P30" s="272">
        <v>1.95</v>
      </c>
      <c r="Q30" s="271">
        <v>0.83</v>
      </c>
      <c r="R30" s="165">
        <v>11</v>
      </c>
      <c r="S30" s="148">
        <v>2.34</v>
      </c>
      <c r="T30" s="148">
        <v>1</v>
      </c>
      <c r="U30" s="192">
        <v>10</v>
      </c>
      <c r="V30" s="192">
        <f>P30</f>
        <v>1.95</v>
      </c>
      <c r="W30" s="192">
        <v>1.67</v>
      </c>
      <c r="X30" s="185">
        <v>12</v>
      </c>
      <c r="Y30" s="185">
        <f>S30</f>
        <v>2.34</v>
      </c>
      <c r="Z30" s="185">
        <v>2</v>
      </c>
      <c r="AA30" s="176"/>
      <c r="AB30" s="167">
        <v>9.17</v>
      </c>
      <c r="AC30" s="167">
        <v>0.83</v>
      </c>
      <c r="AD30" s="167">
        <v>9.17</v>
      </c>
      <c r="AE30" s="148">
        <f>AB30*1.2</f>
        <v>11.004</v>
      </c>
      <c r="AF30" s="148">
        <f>AC30*1.2</f>
        <v>0.99599999999999989</v>
      </c>
      <c r="AG30" s="148">
        <f>AD30*1.2</f>
        <v>11.004</v>
      </c>
      <c r="AH30" s="192">
        <v>10</v>
      </c>
      <c r="AI30" s="192">
        <v>1.67</v>
      </c>
      <c r="AJ30" s="192">
        <v>10</v>
      </c>
      <c r="AK30" s="185">
        <v>12</v>
      </c>
      <c r="AL30" s="185">
        <v>2</v>
      </c>
      <c r="AM30" s="185">
        <v>12</v>
      </c>
      <c r="AN30" s="169"/>
    </row>
    <row r="31" spans="1:41" x14ac:dyDescent="0.35">
      <c r="A31" s="187"/>
      <c r="B31" s="155" t="s">
        <v>1270</v>
      </c>
      <c r="C31" s="201" t="s">
        <v>1308</v>
      </c>
      <c r="D31" s="201" t="s">
        <v>1308</v>
      </c>
      <c r="E31" s="201" t="s">
        <v>1270</v>
      </c>
      <c r="F31" s="201" t="s">
        <v>1308</v>
      </c>
      <c r="G31" s="201" t="s">
        <v>1308</v>
      </c>
      <c r="H31" s="196" t="s">
        <v>1270</v>
      </c>
      <c r="I31" s="183" t="s">
        <v>1308</v>
      </c>
      <c r="J31" s="183" t="s">
        <v>1308</v>
      </c>
      <c r="K31" s="183" t="s">
        <v>1270</v>
      </c>
      <c r="L31" s="183" t="s">
        <v>1308</v>
      </c>
      <c r="M31" s="183" t="s">
        <v>1308</v>
      </c>
      <c r="N31" s="171"/>
      <c r="O31" s="201" t="s">
        <v>1270</v>
      </c>
      <c r="P31" s="201" t="s">
        <v>1270</v>
      </c>
      <c r="Q31" s="201" t="s">
        <v>1270</v>
      </c>
      <c r="R31" s="201" t="s">
        <v>1270</v>
      </c>
      <c r="S31" s="201" t="s">
        <v>1270</v>
      </c>
      <c r="T31" s="201" t="s">
        <v>1270</v>
      </c>
      <c r="U31" s="183" t="s">
        <v>1270</v>
      </c>
      <c r="V31" s="183" t="s">
        <v>1270</v>
      </c>
      <c r="W31" s="183" t="s">
        <v>1270</v>
      </c>
      <c r="X31" s="183" t="s">
        <v>1270</v>
      </c>
      <c r="Y31" s="183" t="s">
        <v>1270</v>
      </c>
      <c r="Z31" s="183" t="s">
        <v>1270</v>
      </c>
      <c r="AA31" s="171"/>
      <c r="AB31" s="201" t="s">
        <v>1270</v>
      </c>
      <c r="AC31" s="201" t="s">
        <v>1270</v>
      </c>
      <c r="AD31" s="201" t="s">
        <v>1308</v>
      </c>
      <c r="AE31" s="201" t="s">
        <v>1270</v>
      </c>
      <c r="AF31" s="201" t="s">
        <v>1270</v>
      </c>
      <c r="AG31" s="201" t="s">
        <v>1308</v>
      </c>
      <c r="AH31" s="183" t="s">
        <v>1270</v>
      </c>
      <c r="AI31" s="183" t="s">
        <v>1270</v>
      </c>
      <c r="AJ31" s="183" t="s">
        <v>1308</v>
      </c>
      <c r="AK31" s="183" t="s">
        <v>1270</v>
      </c>
      <c r="AL31" s="183" t="s">
        <v>1270</v>
      </c>
      <c r="AM31" s="183" t="s">
        <v>1308</v>
      </c>
      <c r="AN31" s="175"/>
    </row>
    <row r="32" spans="1:41" x14ac:dyDescent="0.35">
      <c r="A32" s="187"/>
      <c r="B32" s="198"/>
      <c r="C32" s="198"/>
      <c r="D32" s="198"/>
      <c r="E32" s="198"/>
      <c r="F32" s="198"/>
      <c r="G32" s="198"/>
      <c r="H32" s="175"/>
      <c r="I32" s="175"/>
      <c r="J32" s="175"/>
      <c r="K32" s="175"/>
      <c r="L32" s="175"/>
      <c r="M32" s="175"/>
      <c r="N32" s="171"/>
      <c r="O32" s="198"/>
      <c r="P32" s="198"/>
      <c r="Q32" s="198"/>
      <c r="R32" s="198"/>
      <c r="S32" s="198"/>
      <c r="T32" s="198"/>
      <c r="U32" s="175"/>
      <c r="V32" s="175"/>
      <c r="W32" s="175"/>
      <c r="X32" s="175"/>
      <c r="Y32" s="175"/>
      <c r="Z32" s="175"/>
      <c r="AA32" s="171"/>
      <c r="AB32" s="198"/>
      <c r="AC32" s="198"/>
      <c r="AD32" s="198"/>
      <c r="AE32" s="198"/>
      <c r="AF32" s="198"/>
      <c r="AG32" s="198"/>
      <c r="AH32" s="175"/>
      <c r="AI32" s="175"/>
      <c r="AJ32" s="175"/>
      <c r="AK32" s="175"/>
      <c r="AL32" s="175"/>
      <c r="AM32" s="175"/>
      <c r="AN32" s="175"/>
    </row>
    <row r="33" spans="1:45" ht="13.15" x14ac:dyDescent="0.4">
      <c r="A33" s="274" t="s">
        <v>1274</v>
      </c>
      <c r="B33" s="198"/>
      <c r="C33" s="198"/>
      <c r="D33" s="198"/>
      <c r="E33" s="198"/>
      <c r="F33" s="198"/>
      <c r="G33" s="198"/>
      <c r="H33" s="176"/>
      <c r="I33" s="176"/>
      <c r="J33" s="176"/>
      <c r="K33" s="176"/>
      <c r="L33" s="176"/>
      <c r="M33" s="176"/>
      <c r="N33" s="171"/>
      <c r="O33" s="198"/>
      <c r="P33" s="198"/>
      <c r="Q33" s="198"/>
      <c r="R33" s="198"/>
      <c r="S33" s="198"/>
      <c r="T33" s="198"/>
      <c r="U33" s="175"/>
      <c r="V33" s="175"/>
      <c r="W33" s="175"/>
      <c r="X33" s="175"/>
      <c r="Y33" s="175"/>
      <c r="Z33" s="175"/>
      <c r="AA33" s="171"/>
      <c r="AB33" s="198"/>
      <c r="AC33" s="198"/>
      <c r="AD33" s="198"/>
      <c r="AE33" s="198"/>
      <c r="AF33" s="198"/>
      <c r="AG33" s="198"/>
      <c r="AH33" s="175"/>
      <c r="AI33" s="175"/>
      <c r="AJ33" s="175"/>
      <c r="AK33" s="175"/>
      <c r="AL33" s="175"/>
      <c r="AM33" s="175"/>
      <c r="AN33" s="176"/>
      <c r="AO33" s="149"/>
    </row>
    <row r="34" spans="1:45" ht="13.15" x14ac:dyDescent="0.4">
      <c r="A34" s="182" t="s">
        <v>1307</v>
      </c>
      <c r="B34" s="163"/>
      <c r="C34" s="163"/>
      <c r="D34" s="163"/>
      <c r="E34" s="163"/>
      <c r="F34" s="163"/>
      <c r="G34" s="163"/>
      <c r="H34" s="162"/>
      <c r="I34" s="162"/>
      <c r="J34" s="162"/>
      <c r="K34" s="162"/>
      <c r="L34" s="162"/>
      <c r="M34" s="162"/>
      <c r="N34" s="171"/>
      <c r="O34" s="198"/>
      <c r="P34" s="198"/>
      <c r="Q34" s="267"/>
      <c r="R34" s="198"/>
      <c r="S34" s="198"/>
      <c r="T34" s="198"/>
      <c r="U34" s="198"/>
      <c r="V34" s="198"/>
      <c r="W34" s="198"/>
      <c r="X34" s="198"/>
      <c r="Y34" s="198"/>
      <c r="Z34" s="198"/>
      <c r="AA34" s="198"/>
      <c r="AB34" s="163"/>
      <c r="AC34" s="163"/>
      <c r="AD34" s="158" t="s">
        <v>1315</v>
      </c>
      <c r="AE34" s="163"/>
      <c r="AF34" s="163"/>
      <c r="AG34" s="163"/>
      <c r="AH34" s="163"/>
      <c r="AI34" s="163"/>
      <c r="AJ34" s="163"/>
      <c r="AK34" s="163"/>
      <c r="AL34" s="163"/>
      <c r="AM34" s="163"/>
      <c r="AN34" s="163"/>
      <c r="AO34" s="163"/>
    </row>
    <row r="35" spans="1:45" ht="13.15" x14ac:dyDescent="0.4">
      <c r="A35" s="191" t="s">
        <v>1306</v>
      </c>
      <c r="B35" s="159">
        <v>9.17</v>
      </c>
      <c r="C35" s="167">
        <v>0.83</v>
      </c>
      <c r="D35" s="167">
        <v>0.83</v>
      </c>
      <c r="E35" s="148">
        <f>B35*1.2</f>
        <v>11.004</v>
      </c>
      <c r="F35" s="148">
        <f>C35*1.2</f>
        <v>0.99599999999999989</v>
      </c>
      <c r="G35" s="148">
        <f>D35*1.2</f>
        <v>0.99599999999999989</v>
      </c>
      <c r="H35" s="273">
        <v>10</v>
      </c>
      <c r="I35" s="273">
        <v>1.67</v>
      </c>
      <c r="J35" s="273">
        <v>1.67</v>
      </c>
      <c r="K35" s="185">
        <v>12</v>
      </c>
      <c r="L35" s="185">
        <v>2.004</v>
      </c>
      <c r="M35" s="185">
        <v>2.004</v>
      </c>
      <c r="N35" s="176"/>
      <c r="O35" s="167">
        <v>9.17</v>
      </c>
      <c r="P35" s="272">
        <v>1.95</v>
      </c>
      <c r="Q35" s="271">
        <v>0.83</v>
      </c>
      <c r="R35" s="165">
        <v>11</v>
      </c>
      <c r="S35" s="148">
        <v>2.34</v>
      </c>
      <c r="T35" s="148">
        <v>1</v>
      </c>
      <c r="U35" s="192">
        <v>10</v>
      </c>
      <c r="V35" s="192">
        <f>P35</f>
        <v>1.95</v>
      </c>
      <c r="W35" s="192">
        <v>1.67</v>
      </c>
      <c r="X35" s="185">
        <v>12</v>
      </c>
      <c r="Y35" s="185">
        <f>S35</f>
        <v>2.34</v>
      </c>
      <c r="Z35" s="185">
        <v>2</v>
      </c>
      <c r="AA35" s="176"/>
      <c r="AB35" s="167">
        <v>9.17</v>
      </c>
      <c r="AC35" s="272">
        <v>1.458</v>
      </c>
      <c r="AD35" s="271">
        <v>0.83</v>
      </c>
      <c r="AE35" s="165">
        <v>11</v>
      </c>
      <c r="AF35" s="148">
        <v>1.75</v>
      </c>
      <c r="AG35" s="148">
        <v>1</v>
      </c>
      <c r="AH35" s="192">
        <v>10</v>
      </c>
      <c r="AI35" s="192">
        <v>1.67</v>
      </c>
      <c r="AJ35" s="192">
        <v>1.67</v>
      </c>
      <c r="AK35" s="185">
        <v>12</v>
      </c>
      <c r="AL35" s="185">
        <v>2</v>
      </c>
      <c r="AM35" s="185">
        <v>2</v>
      </c>
      <c r="AN35" s="169"/>
      <c r="AO35" s="149"/>
    </row>
    <row r="36" spans="1:45" x14ac:dyDescent="0.35">
      <c r="A36" s="187"/>
      <c r="B36" s="155" t="s">
        <v>1270</v>
      </c>
      <c r="C36" s="201" t="s">
        <v>1270</v>
      </c>
      <c r="D36" s="201" t="s">
        <v>1270</v>
      </c>
      <c r="E36" s="201" t="s">
        <v>1270</v>
      </c>
      <c r="F36" s="201" t="s">
        <v>1270</v>
      </c>
      <c r="G36" s="201" t="s">
        <v>1270</v>
      </c>
      <c r="H36" s="196" t="s">
        <v>1270</v>
      </c>
      <c r="I36" s="183" t="s">
        <v>1270</v>
      </c>
      <c r="J36" s="183" t="s">
        <v>1270</v>
      </c>
      <c r="K36" s="183" t="s">
        <v>1270</v>
      </c>
      <c r="L36" s="183" t="s">
        <v>1270</v>
      </c>
      <c r="M36" s="183" t="s">
        <v>1270</v>
      </c>
      <c r="N36" s="171"/>
      <c r="O36" s="201" t="s">
        <v>1270</v>
      </c>
      <c r="P36" s="201" t="s">
        <v>1270</v>
      </c>
      <c r="Q36" s="201" t="s">
        <v>1270</v>
      </c>
      <c r="R36" s="201" t="s">
        <v>1270</v>
      </c>
      <c r="S36" s="201" t="s">
        <v>1270</v>
      </c>
      <c r="T36" s="201" t="s">
        <v>1270</v>
      </c>
      <c r="U36" s="183" t="s">
        <v>1270</v>
      </c>
      <c r="V36" s="183" t="s">
        <v>1270</v>
      </c>
      <c r="W36" s="183" t="s">
        <v>1270</v>
      </c>
      <c r="X36" s="183" t="s">
        <v>1270</v>
      </c>
      <c r="Y36" s="183" t="s">
        <v>1270</v>
      </c>
      <c r="Z36" s="183" t="s">
        <v>1270</v>
      </c>
      <c r="AA36" s="171"/>
      <c r="AB36" s="201" t="s">
        <v>1270</v>
      </c>
      <c r="AC36" s="201" t="s">
        <v>1270</v>
      </c>
      <c r="AD36" s="201" t="s">
        <v>1270</v>
      </c>
      <c r="AE36" s="201" t="s">
        <v>1270</v>
      </c>
      <c r="AF36" s="201" t="s">
        <v>1270</v>
      </c>
      <c r="AG36" s="201" t="s">
        <v>1270</v>
      </c>
      <c r="AH36" s="183" t="s">
        <v>1270</v>
      </c>
      <c r="AI36" s="183" t="s">
        <v>1270</v>
      </c>
      <c r="AJ36" s="183" t="s">
        <v>1270</v>
      </c>
      <c r="AK36" s="183" t="s">
        <v>1270</v>
      </c>
      <c r="AL36" s="183" t="s">
        <v>1270</v>
      </c>
      <c r="AM36" s="183" t="s">
        <v>1270</v>
      </c>
      <c r="AN36" s="175"/>
      <c r="AO36" s="149"/>
    </row>
    <row r="37" spans="1:45" ht="12" customHeight="1" x14ac:dyDescent="0.35">
      <c r="A37" s="187"/>
      <c r="B37" s="198"/>
      <c r="C37" s="198"/>
      <c r="D37" s="198"/>
      <c r="E37" s="198"/>
      <c r="F37" s="198"/>
      <c r="G37" s="198"/>
      <c r="H37" s="175"/>
      <c r="I37" s="175"/>
      <c r="J37" s="175"/>
      <c r="K37" s="176"/>
      <c r="L37" s="176"/>
      <c r="M37" s="176"/>
      <c r="N37" s="171"/>
      <c r="O37" s="198"/>
      <c r="P37" s="198"/>
      <c r="Q37" s="198"/>
      <c r="R37" s="198"/>
      <c r="S37" s="198"/>
      <c r="T37" s="198"/>
      <c r="U37" s="175"/>
      <c r="V37" s="175"/>
      <c r="W37" s="175"/>
      <c r="X37" s="175"/>
      <c r="Y37" s="175"/>
      <c r="Z37" s="175"/>
      <c r="AA37" s="171"/>
      <c r="AB37" s="201"/>
      <c r="AC37" s="201"/>
      <c r="AD37" s="201"/>
      <c r="AE37" s="270"/>
      <c r="AF37" s="270"/>
      <c r="AG37" s="201"/>
      <c r="AH37" s="183"/>
      <c r="AI37" s="183"/>
      <c r="AJ37" s="183"/>
      <c r="AK37" s="269"/>
      <c r="AL37" s="269"/>
      <c r="AM37" s="183"/>
      <c r="AN37" s="175"/>
      <c r="AO37" s="149"/>
    </row>
    <row r="38" spans="1:45" x14ac:dyDescent="0.35">
      <c r="A38" s="187"/>
      <c r="B38" s="198"/>
      <c r="C38" s="198"/>
      <c r="D38" s="198"/>
      <c r="H38" s="175"/>
      <c r="I38" s="175"/>
      <c r="J38" s="175"/>
      <c r="N38" s="171"/>
      <c r="O38" s="198"/>
      <c r="P38" s="198"/>
      <c r="Q38" s="198"/>
      <c r="U38" s="175"/>
      <c r="V38" s="175"/>
      <c r="W38" s="175"/>
      <c r="AA38" s="171"/>
      <c r="AB38" s="198"/>
      <c r="AC38" s="198"/>
      <c r="AD38" s="198"/>
      <c r="AH38" s="175"/>
      <c r="AI38" s="175"/>
      <c r="AJ38" s="175"/>
      <c r="AN38" s="175"/>
    </row>
    <row r="40" spans="1:45" ht="13.15" x14ac:dyDescent="0.4">
      <c r="O40" s="188"/>
      <c r="P40" s="188"/>
      <c r="Q40" s="188"/>
      <c r="R40" s="188"/>
      <c r="S40" s="188"/>
      <c r="T40" s="188"/>
      <c r="U40" s="267"/>
      <c r="AG40" s="188"/>
    </row>
    <row r="41" spans="1:45" ht="13.15" x14ac:dyDescent="0.4">
      <c r="O41" s="188"/>
      <c r="P41" s="188"/>
      <c r="Q41" s="188"/>
      <c r="R41" s="188"/>
      <c r="S41" s="188"/>
      <c r="T41" s="188"/>
      <c r="U41" s="267"/>
      <c r="AG41" s="188"/>
      <c r="AH41" s="267"/>
      <c r="AI41" s="267"/>
      <c r="AJ41" s="267"/>
      <c r="AK41" s="267"/>
      <c r="AL41" s="267"/>
      <c r="AM41" s="267"/>
      <c r="AN41" s="268"/>
      <c r="AO41" s="267"/>
      <c r="AP41" s="267"/>
      <c r="AQ41" s="267"/>
      <c r="AR41" s="267"/>
      <c r="AS41" s="267"/>
    </row>
    <row r="42" spans="1:45" ht="13.15" x14ac:dyDescent="0.4">
      <c r="O42" s="188"/>
      <c r="P42" s="188"/>
      <c r="Q42" s="188"/>
      <c r="R42" s="188"/>
      <c r="S42" s="188"/>
      <c r="T42" s="188"/>
      <c r="U42" s="267"/>
    </row>
    <row r="43" spans="1:45" x14ac:dyDescent="0.35">
      <c r="O43" s="188"/>
      <c r="P43" s="188"/>
      <c r="Q43" s="188"/>
      <c r="R43" s="188"/>
      <c r="S43" s="188"/>
      <c r="T43" s="188"/>
      <c r="AH43" s="176"/>
      <c r="AI43" s="176"/>
      <c r="AK43" s="176"/>
      <c r="AL43" s="176"/>
    </row>
    <row r="44" spans="1:45" x14ac:dyDescent="0.35">
      <c r="O44" s="188"/>
      <c r="P44" s="188"/>
      <c r="Q44" s="188"/>
      <c r="R44" s="188"/>
      <c r="S44" s="188"/>
      <c r="T44" s="188"/>
    </row>
    <row r="45" spans="1:45" x14ac:dyDescent="0.35">
      <c r="O45" s="188"/>
      <c r="P45" s="188"/>
      <c r="Q45" s="188"/>
      <c r="R45" s="188"/>
      <c r="S45" s="188"/>
      <c r="T45" s="188"/>
    </row>
    <row r="46" spans="1:45" x14ac:dyDescent="0.35">
      <c r="O46" s="188"/>
      <c r="P46" s="188"/>
      <c r="Q46" s="188"/>
      <c r="R46" s="188"/>
      <c r="S46" s="188"/>
      <c r="T46" s="188"/>
      <c r="AH46" s="175"/>
      <c r="AI46" s="175"/>
      <c r="AJ46" s="175"/>
      <c r="AK46" s="175"/>
      <c r="AL46" s="175"/>
    </row>
    <row r="47" spans="1:45" x14ac:dyDescent="0.35">
      <c r="AH47" s="175"/>
      <c r="AI47" s="175"/>
      <c r="AJ47" s="175"/>
      <c r="AK47" s="175"/>
      <c r="AL47" s="175"/>
      <c r="AM47" s="175"/>
    </row>
    <row r="48" spans="1:45" x14ac:dyDescent="0.35">
      <c r="AN48" s="188"/>
    </row>
    <row r="49" spans="2:40" x14ac:dyDescent="0.35">
      <c r="AN49" s="188"/>
    </row>
    <row r="50" spans="2:40" x14ac:dyDescent="0.35">
      <c r="B50" s="188"/>
      <c r="C50" s="188"/>
      <c r="D50" s="188"/>
      <c r="E50" s="188"/>
      <c r="F50" s="188"/>
      <c r="G50" s="188"/>
      <c r="O50" s="188"/>
      <c r="P50" s="188"/>
      <c r="Q50" s="188"/>
      <c r="R50" s="188"/>
      <c r="S50" s="188"/>
      <c r="T50" s="188"/>
      <c r="AB50" s="188"/>
      <c r="AC50" s="188"/>
      <c r="AD50" s="188"/>
      <c r="AE50" s="188"/>
      <c r="AF50" s="188"/>
      <c r="AG50" s="188"/>
      <c r="AN50" s="188"/>
    </row>
    <row r="51" spans="2:40" x14ac:dyDescent="0.35">
      <c r="B51" s="188"/>
      <c r="C51" s="188"/>
      <c r="D51" s="188"/>
      <c r="E51" s="188"/>
      <c r="F51" s="188"/>
      <c r="G51" s="188"/>
      <c r="O51" s="188"/>
      <c r="P51" s="188"/>
      <c r="Q51" s="188"/>
      <c r="R51" s="188"/>
      <c r="S51" s="188"/>
      <c r="T51" s="188"/>
      <c r="AB51" s="188"/>
      <c r="AC51" s="188"/>
      <c r="AD51" s="188"/>
      <c r="AE51" s="188"/>
      <c r="AF51" s="188"/>
      <c r="AG51" s="188"/>
      <c r="AN51" s="188"/>
    </row>
    <row r="52" spans="2:40" x14ac:dyDescent="0.35">
      <c r="B52" s="188"/>
      <c r="C52" s="188"/>
      <c r="D52" s="188"/>
      <c r="E52" s="188"/>
      <c r="F52" s="188"/>
      <c r="G52" s="188"/>
      <c r="O52" s="188"/>
      <c r="P52" s="188"/>
      <c r="Q52" s="188"/>
      <c r="R52" s="188"/>
      <c r="S52" s="188"/>
      <c r="T52" s="188"/>
      <c r="AB52" s="188"/>
      <c r="AC52" s="188"/>
      <c r="AD52" s="188"/>
      <c r="AE52" s="188"/>
      <c r="AF52" s="188"/>
      <c r="AG52" s="188"/>
      <c r="AN52" s="188"/>
    </row>
    <row r="53" spans="2:40" x14ac:dyDescent="0.35">
      <c r="B53" s="188"/>
      <c r="C53" s="188"/>
      <c r="D53" s="188"/>
      <c r="E53" s="188"/>
      <c r="F53" s="188"/>
      <c r="G53" s="188"/>
      <c r="O53" s="188"/>
      <c r="P53" s="188"/>
      <c r="Q53" s="188"/>
      <c r="R53" s="188"/>
      <c r="S53" s="188"/>
      <c r="T53" s="188"/>
      <c r="AB53" s="188"/>
      <c r="AC53" s="188"/>
      <c r="AD53" s="188"/>
      <c r="AE53" s="188"/>
      <c r="AF53" s="188"/>
      <c r="AG53" s="188"/>
      <c r="AN53" s="188"/>
    </row>
    <row r="54" spans="2:40" x14ac:dyDescent="0.35">
      <c r="B54" s="188"/>
      <c r="C54" s="188"/>
      <c r="D54" s="188"/>
      <c r="E54" s="188"/>
      <c r="F54" s="188"/>
      <c r="G54" s="188"/>
      <c r="O54" s="188"/>
      <c r="P54" s="188"/>
      <c r="Q54" s="188"/>
      <c r="R54" s="188"/>
      <c r="S54" s="188"/>
      <c r="T54" s="188"/>
      <c r="AB54" s="188"/>
      <c r="AC54" s="188"/>
      <c r="AD54" s="188"/>
      <c r="AE54" s="188"/>
      <c r="AF54" s="188"/>
      <c r="AG54" s="188"/>
      <c r="AN54" s="188"/>
    </row>
    <row r="55" spans="2:40" x14ac:dyDescent="0.35">
      <c r="B55" s="188"/>
      <c r="C55" s="188"/>
      <c r="D55" s="188"/>
      <c r="E55" s="188"/>
      <c r="F55" s="188"/>
      <c r="G55" s="188"/>
      <c r="O55" s="188"/>
      <c r="P55" s="188"/>
      <c r="Q55" s="188"/>
      <c r="R55" s="188"/>
      <c r="S55" s="188"/>
      <c r="T55" s="188"/>
      <c r="AB55" s="188"/>
      <c r="AC55" s="188"/>
      <c r="AD55" s="188"/>
      <c r="AE55" s="188"/>
      <c r="AF55" s="188"/>
      <c r="AG55" s="188"/>
      <c r="AN55" s="188"/>
    </row>
    <row r="56" spans="2:40" x14ac:dyDescent="0.35">
      <c r="B56" s="188"/>
      <c r="C56" s="188"/>
      <c r="D56" s="188"/>
      <c r="E56" s="188"/>
      <c r="F56" s="188"/>
      <c r="G56" s="188"/>
      <c r="O56" s="188"/>
      <c r="P56" s="188"/>
      <c r="Q56" s="188"/>
      <c r="R56" s="188"/>
      <c r="S56" s="188"/>
      <c r="T56" s="188"/>
      <c r="AB56" s="188"/>
      <c r="AC56" s="188"/>
      <c r="AD56" s="188"/>
      <c r="AE56" s="188"/>
      <c r="AF56" s="188"/>
      <c r="AG56" s="188"/>
      <c r="AN56" s="188"/>
    </row>
    <row r="57" spans="2:40" x14ac:dyDescent="0.35">
      <c r="B57" s="188"/>
      <c r="C57" s="188"/>
      <c r="D57" s="188"/>
      <c r="E57" s="188"/>
      <c r="F57" s="188"/>
      <c r="G57" s="188"/>
      <c r="O57" s="188"/>
      <c r="P57" s="188"/>
      <c r="Q57" s="188"/>
      <c r="R57" s="188"/>
      <c r="S57" s="188"/>
      <c r="T57" s="188"/>
      <c r="AB57" s="188"/>
      <c r="AC57" s="188"/>
      <c r="AD57" s="188"/>
      <c r="AE57" s="188"/>
      <c r="AF57" s="188"/>
      <c r="AG57" s="188"/>
      <c r="AN57" s="188"/>
    </row>
    <row r="58" spans="2:40" x14ac:dyDescent="0.35">
      <c r="B58" s="188"/>
      <c r="C58" s="188"/>
      <c r="D58" s="188"/>
      <c r="E58" s="188"/>
      <c r="F58" s="188"/>
      <c r="G58" s="188"/>
      <c r="O58" s="188"/>
      <c r="P58" s="188"/>
      <c r="Q58" s="188"/>
      <c r="R58" s="188"/>
      <c r="S58" s="188"/>
      <c r="T58" s="188"/>
      <c r="AB58" s="188"/>
      <c r="AC58" s="188"/>
      <c r="AD58" s="188"/>
      <c r="AE58" s="188"/>
      <c r="AF58" s="188"/>
      <c r="AG58" s="188"/>
      <c r="AN58" s="188"/>
    </row>
    <row r="59" spans="2:40" x14ac:dyDescent="0.35">
      <c r="B59" s="188"/>
      <c r="C59" s="188"/>
      <c r="D59" s="188"/>
      <c r="E59" s="188"/>
      <c r="F59" s="188"/>
      <c r="G59" s="188"/>
      <c r="O59" s="188"/>
      <c r="P59" s="188"/>
      <c r="Q59" s="188"/>
      <c r="R59" s="188"/>
      <c r="S59" s="188"/>
      <c r="T59" s="188"/>
      <c r="AB59" s="188"/>
      <c r="AC59" s="188"/>
      <c r="AD59" s="188"/>
      <c r="AE59" s="188"/>
      <c r="AF59" s="188"/>
      <c r="AG59" s="188"/>
      <c r="AN59" s="188"/>
    </row>
    <row r="60" spans="2:40" x14ac:dyDescent="0.35">
      <c r="B60" s="188"/>
      <c r="C60" s="188"/>
      <c r="D60" s="188"/>
      <c r="E60" s="188"/>
      <c r="F60" s="188"/>
      <c r="G60" s="188"/>
      <c r="O60" s="188"/>
      <c r="P60" s="188"/>
      <c r="Q60" s="188"/>
      <c r="R60" s="188"/>
      <c r="S60" s="188"/>
      <c r="T60" s="188"/>
      <c r="AB60" s="188"/>
      <c r="AC60" s="188"/>
      <c r="AD60" s="188"/>
      <c r="AE60" s="188"/>
      <c r="AF60" s="188"/>
      <c r="AG60" s="188"/>
      <c r="AN60" s="188"/>
    </row>
    <row r="61" spans="2:40" x14ac:dyDescent="0.35">
      <c r="B61" s="188"/>
      <c r="C61" s="188"/>
      <c r="D61" s="188"/>
      <c r="E61" s="188"/>
      <c r="F61" s="188"/>
      <c r="G61" s="188"/>
      <c r="O61" s="188"/>
      <c r="P61" s="188"/>
      <c r="Q61" s="188"/>
      <c r="R61" s="188"/>
      <c r="S61" s="188"/>
      <c r="T61" s="188"/>
      <c r="AB61" s="188"/>
      <c r="AC61" s="188"/>
      <c r="AD61" s="188"/>
      <c r="AE61" s="188"/>
      <c r="AF61" s="188"/>
      <c r="AG61" s="188"/>
      <c r="AN61" s="188"/>
    </row>
    <row r="62" spans="2:40" x14ac:dyDescent="0.35">
      <c r="B62" s="188"/>
      <c r="C62" s="188"/>
      <c r="D62" s="188"/>
      <c r="E62" s="188"/>
      <c r="F62" s="188"/>
      <c r="G62" s="188"/>
      <c r="O62" s="188"/>
      <c r="P62" s="188"/>
      <c r="Q62" s="188"/>
      <c r="R62" s="188"/>
      <c r="S62" s="188"/>
      <c r="T62" s="188"/>
      <c r="AB62" s="188"/>
      <c r="AC62" s="188"/>
      <c r="AD62" s="188"/>
      <c r="AE62" s="188"/>
      <c r="AF62" s="188"/>
      <c r="AG62" s="188"/>
      <c r="AN62" s="188"/>
    </row>
    <row r="63" spans="2:40" x14ac:dyDescent="0.35">
      <c r="B63" s="188"/>
      <c r="C63" s="188"/>
      <c r="D63" s="188"/>
      <c r="E63" s="188"/>
      <c r="F63" s="188"/>
      <c r="G63" s="188"/>
      <c r="O63" s="188"/>
      <c r="P63" s="188"/>
      <c r="Q63" s="188"/>
      <c r="R63" s="188"/>
      <c r="S63" s="188"/>
      <c r="T63" s="188"/>
      <c r="AB63" s="188"/>
      <c r="AC63" s="188"/>
      <c r="AD63" s="188"/>
      <c r="AE63" s="188"/>
      <c r="AF63" s="188"/>
      <c r="AG63" s="188"/>
      <c r="AN63" s="188"/>
    </row>
    <row r="64" spans="2:40" x14ac:dyDescent="0.35">
      <c r="B64" s="188"/>
      <c r="C64" s="188"/>
      <c r="D64" s="188"/>
      <c r="E64" s="188"/>
      <c r="F64" s="188"/>
      <c r="G64" s="188"/>
      <c r="O64" s="188"/>
      <c r="P64" s="188"/>
      <c r="Q64" s="188"/>
      <c r="R64" s="188"/>
      <c r="S64" s="188"/>
      <c r="T64" s="188"/>
      <c r="AB64" s="188"/>
      <c r="AC64" s="188"/>
      <c r="AD64" s="188"/>
      <c r="AE64" s="188"/>
      <c r="AF64" s="188"/>
      <c r="AG64" s="188"/>
      <c r="AN64" s="188"/>
    </row>
    <row r="65" spans="1:40" x14ac:dyDescent="0.35">
      <c r="B65" s="188"/>
      <c r="C65" s="188"/>
      <c r="D65" s="188"/>
      <c r="E65" s="188"/>
      <c r="F65" s="188"/>
      <c r="G65" s="188"/>
      <c r="O65" s="188"/>
      <c r="P65" s="188"/>
      <c r="Q65" s="188"/>
      <c r="R65" s="188"/>
      <c r="S65" s="188"/>
      <c r="T65" s="188"/>
      <c r="AB65" s="188"/>
      <c r="AC65" s="188"/>
      <c r="AD65" s="188"/>
      <c r="AE65" s="188"/>
      <c r="AF65" s="188"/>
      <c r="AG65" s="188"/>
      <c r="AN65" s="188"/>
    </row>
    <row r="75" spans="1:40" ht="13.15" x14ac:dyDescent="0.35">
      <c r="A75" s="266"/>
      <c r="B75" s="265"/>
      <c r="C75" s="265"/>
      <c r="D75" s="265"/>
      <c r="E75" s="265"/>
      <c r="F75" s="265"/>
      <c r="G75" s="265"/>
      <c r="H75" s="265"/>
      <c r="I75" s="265"/>
      <c r="J75" s="265"/>
    </row>
    <row r="76" spans="1:40" ht="13.15" x14ac:dyDescent="0.35">
      <c r="A76" s="266"/>
      <c r="B76" s="265"/>
      <c r="C76" s="265"/>
      <c r="D76" s="265"/>
      <c r="E76" s="265"/>
      <c r="F76" s="265"/>
      <c r="G76" s="265"/>
      <c r="H76" s="265"/>
      <c r="I76" s="265"/>
      <c r="J76" s="265"/>
    </row>
    <row r="77" spans="1:40" ht="13.15" x14ac:dyDescent="0.35">
      <c r="A77" s="266"/>
      <c r="B77" s="265"/>
      <c r="C77" s="265"/>
      <c r="D77" s="265"/>
      <c r="E77" s="265"/>
      <c r="F77" s="265"/>
      <c r="G77" s="265"/>
      <c r="H77" s="265"/>
      <c r="I77" s="265"/>
      <c r="J77" s="265"/>
    </row>
    <row r="78" spans="1:40" ht="13.15" x14ac:dyDescent="0.35">
      <c r="A78" s="266"/>
      <c r="B78" s="265"/>
      <c r="C78" s="265"/>
      <c r="D78" s="265"/>
      <c r="E78" s="265"/>
      <c r="F78" s="265"/>
      <c r="G78" s="265"/>
      <c r="H78" s="265"/>
      <c r="I78" s="265"/>
      <c r="J78" s="265"/>
    </row>
    <row r="79" spans="1:40" ht="13.15" x14ac:dyDescent="0.35">
      <c r="A79" s="266"/>
      <c r="B79" s="265"/>
      <c r="C79" s="265"/>
      <c r="D79" s="265"/>
      <c r="E79" s="265"/>
      <c r="F79" s="265"/>
      <c r="G79" s="265"/>
      <c r="H79" s="265"/>
      <c r="I79" s="265"/>
      <c r="J79" s="265"/>
    </row>
    <row r="80" spans="1:40" ht="13.15" x14ac:dyDescent="0.35">
      <c r="A80" s="266"/>
      <c r="B80" s="265"/>
      <c r="C80" s="265"/>
      <c r="D80" s="265"/>
      <c r="E80" s="265"/>
      <c r="F80" s="265"/>
      <c r="G80" s="265"/>
      <c r="H80" s="265"/>
      <c r="I80" s="265"/>
      <c r="J80" s="265"/>
    </row>
  </sheetData>
  <mergeCells count="33">
    <mergeCell ref="A2:B2"/>
    <mergeCell ref="A1:B1"/>
    <mergeCell ref="A3:B3"/>
    <mergeCell ref="AH4:AM4"/>
    <mergeCell ref="B4:G4"/>
    <mergeCell ref="AB4:AG4"/>
    <mergeCell ref="O4:T4"/>
    <mergeCell ref="U4:Z4"/>
    <mergeCell ref="H4:M4"/>
    <mergeCell ref="AK8:AM8"/>
    <mergeCell ref="AH8:AJ8"/>
    <mergeCell ref="B6:D6"/>
    <mergeCell ref="AH6:AJ6"/>
    <mergeCell ref="AK6:AM6"/>
    <mergeCell ref="K8:M8"/>
    <mergeCell ref="E8:G8"/>
    <mergeCell ref="B8:D8"/>
    <mergeCell ref="AB6:AD6"/>
    <mergeCell ref="X6:Z6"/>
    <mergeCell ref="E6:G6"/>
    <mergeCell ref="AE6:AG6"/>
    <mergeCell ref="AE8:AG8"/>
    <mergeCell ref="AB8:AD8"/>
    <mergeCell ref="H6:J6"/>
    <mergeCell ref="K6:M6"/>
    <mergeCell ref="H8:J8"/>
    <mergeCell ref="U8:W8"/>
    <mergeCell ref="X8:Z8"/>
    <mergeCell ref="U6:W6"/>
    <mergeCell ref="R8:T8"/>
    <mergeCell ref="O6:Q6"/>
    <mergeCell ref="R6:T6"/>
    <mergeCell ref="O8:Q8"/>
  </mergeCells>
  <pageMargins left="0.7" right="0.7" top="0.75" bottom="0.75" header="0.3" footer="0.3"/>
  <pageSetup paperSize="9"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3"/>
  <sheetViews>
    <sheetView workbookViewId="0">
      <selection activeCell="R26" sqref="R26"/>
    </sheetView>
  </sheetViews>
  <sheetFormatPr defaultRowHeight="14.25" x14ac:dyDescent="0.45"/>
  <cols>
    <col min="1" max="1" width="18.3984375" customWidth="1"/>
    <col min="2" max="2" width="16.3984375" customWidth="1"/>
    <col min="3" max="3" width="19.73046875" customWidth="1"/>
    <col min="4" max="4" width="21.73046875" customWidth="1"/>
  </cols>
  <sheetData>
    <row r="1" spans="1:12" x14ac:dyDescent="0.45">
      <c r="A1" s="317" t="s">
        <v>1327</v>
      </c>
      <c r="B1" s="202"/>
      <c r="C1" s="202"/>
      <c r="D1" s="202"/>
      <c r="E1" s="202"/>
      <c r="F1" s="202"/>
      <c r="G1" s="202"/>
      <c r="H1" s="188"/>
      <c r="I1" s="188"/>
      <c r="J1" s="188"/>
      <c r="K1" s="188"/>
      <c r="L1" s="188"/>
    </row>
    <row r="2" spans="1:12" x14ac:dyDescent="0.45">
      <c r="A2" s="188"/>
      <c r="B2" s="202"/>
      <c r="C2" s="202"/>
      <c r="D2" s="202"/>
      <c r="E2" s="202"/>
      <c r="F2" s="202"/>
      <c r="G2" s="202"/>
      <c r="H2" s="188"/>
      <c r="I2" s="188"/>
      <c r="J2" s="188"/>
      <c r="K2" s="188"/>
      <c r="L2" s="188"/>
    </row>
    <row r="3" spans="1:12" x14ac:dyDescent="0.45">
      <c r="A3" s="620" t="s">
        <v>1295</v>
      </c>
      <c r="B3" s="608"/>
      <c r="C3" s="608"/>
      <c r="D3" s="608"/>
      <c r="E3" s="608"/>
      <c r="F3" s="609"/>
      <c r="G3" s="606" t="s">
        <v>1265</v>
      </c>
      <c r="H3" s="606"/>
      <c r="I3" s="606"/>
      <c r="J3" s="606"/>
      <c r="K3" s="606"/>
      <c r="L3" s="606"/>
    </row>
    <row r="4" spans="1:12" x14ac:dyDescent="0.45">
      <c r="A4" s="614" t="s">
        <v>1268</v>
      </c>
      <c r="B4" s="615"/>
      <c r="C4" s="616"/>
      <c r="D4" s="617" t="s">
        <v>1269</v>
      </c>
      <c r="E4" s="618"/>
      <c r="F4" s="619"/>
      <c r="G4" s="627" t="s">
        <v>1268</v>
      </c>
      <c r="H4" s="627"/>
      <c r="I4" s="627"/>
      <c r="J4" s="628" t="s">
        <v>1269</v>
      </c>
      <c r="K4" s="628"/>
      <c r="L4" s="628"/>
    </row>
    <row r="5" spans="1:12" x14ac:dyDescent="0.45">
      <c r="A5" s="321" t="s">
        <v>1323</v>
      </c>
      <c r="B5" s="321" t="s">
        <v>1323</v>
      </c>
      <c r="C5" s="321" t="s">
        <v>1323</v>
      </c>
      <c r="D5" s="322" t="s">
        <v>1323</v>
      </c>
      <c r="E5" s="322" t="s">
        <v>1323</v>
      </c>
      <c r="F5" s="322" t="s">
        <v>1323</v>
      </c>
      <c r="G5" s="326" t="s">
        <v>1323</v>
      </c>
      <c r="H5" s="326" t="s">
        <v>1323</v>
      </c>
      <c r="I5" s="326" t="s">
        <v>1323</v>
      </c>
      <c r="J5" s="325" t="s">
        <v>1323</v>
      </c>
      <c r="K5" s="325" t="s">
        <v>1323</v>
      </c>
      <c r="L5" s="325" t="s">
        <v>1323</v>
      </c>
    </row>
    <row r="6" spans="1:12" x14ac:dyDescent="0.45">
      <c r="A6" s="624" t="s">
        <v>1324</v>
      </c>
      <c r="B6" s="625"/>
      <c r="C6" s="625"/>
      <c r="D6" s="625"/>
      <c r="E6" s="625"/>
      <c r="F6" s="626"/>
      <c r="G6" s="621" t="s">
        <v>1324</v>
      </c>
      <c r="H6" s="622"/>
      <c r="I6" s="622"/>
      <c r="J6" s="622"/>
      <c r="K6" s="622"/>
      <c r="L6" s="623"/>
    </row>
    <row r="7" spans="1:12" ht="90" x14ac:dyDescent="0.45">
      <c r="A7" s="311" t="s">
        <v>1304</v>
      </c>
      <c r="B7" s="311" t="s">
        <v>1305</v>
      </c>
      <c r="C7" s="311" t="s">
        <v>1302</v>
      </c>
      <c r="D7" s="311" t="s">
        <v>1304</v>
      </c>
      <c r="E7" s="311" t="s">
        <v>1305</v>
      </c>
      <c r="F7" s="311" t="s">
        <v>1302</v>
      </c>
      <c r="G7" s="318" t="s">
        <v>1304</v>
      </c>
      <c r="H7" s="318" t="s">
        <v>1305</v>
      </c>
      <c r="I7" s="318" t="s">
        <v>1302</v>
      </c>
      <c r="J7" s="318" t="s">
        <v>1304</v>
      </c>
      <c r="K7" s="318" t="s">
        <v>1305</v>
      </c>
      <c r="L7" s="318" t="s">
        <v>1302</v>
      </c>
    </row>
    <row r="8" spans="1:12" x14ac:dyDescent="0.45">
      <c r="A8" s="323"/>
      <c r="B8" s="323"/>
      <c r="C8" s="323"/>
      <c r="D8" s="323"/>
      <c r="E8" s="323"/>
      <c r="F8" s="323"/>
      <c r="G8" s="309"/>
      <c r="H8" s="309"/>
      <c r="I8" s="309"/>
      <c r="J8" s="309"/>
      <c r="K8" s="309"/>
      <c r="L8" s="309"/>
    </row>
    <row r="9" spans="1:12" x14ac:dyDescent="0.45">
      <c r="A9" s="312"/>
      <c r="B9" s="312"/>
      <c r="C9" s="313"/>
      <c r="D9" s="312"/>
      <c r="E9" s="312"/>
      <c r="F9" s="313"/>
      <c r="G9" s="310"/>
      <c r="H9" s="310"/>
      <c r="I9" s="319"/>
      <c r="J9" s="310"/>
      <c r="K9" s="310"/>
      <c r="L9" s="319"/>
    </row>
    <row r="10" spans="1:12" x14ac:dyDescent="0.45">
      <c r="A10" s="321">
        <v>9.17</v>
      </c>
      <c r="B10" s="321">
        <v>9.17</v>
      </c>
      <c r="C10" s="321">
        <v>9.17</v>
      </c>
      <c r="D10" s="320">
        <v>11.004</v>
      </c>
      <c r="E10" s="320">
        <v>11.004</v>
      </c>
      <c r="F10" s="320">
        <v>11.004</v>
      </c>
      <c r="G10" s="324">
        <v>10</v>
      </c>
      <c r="H10" s="324">
        <v>10</v>
      </c>
      <c r="I10" s="324">
        <v>10</v>
      </c>
      <c r="J10" s="316">
        <v>12</v>
      </c>
      <c r="K10" s="316">
        <v>12</v>
      </c>
      <c r="L10" s="316">
        <v>12</v>
      </c>
    </row>
    <row r="11" spans="1:12" x14ac:dyDescent="0.45">
      <c r="A11" s="314" t="s">
        <v>1308</v>
      </c>
      <c r="B11" s="314" t="s">
        <v>1308</v>
      </c>
      <c r="C11" s="314" t="s">
        <v>1308</v>
      </c>
      <c r="D11" s="314" t="s">
        <v>1308</v>
      </c>
      <c r="E11" s="314" t="s">
        <v>1308</v>
      </c>
      <c r="F11" s="314" t="s">
        <v>1308</v>
      </c>
      <c r="G11" s="315" t="s">
        <v>1308</v>
      </c>
      <c r="H11" s="315" t="s">
        <v>1308</v>
      </c>
      <c r="I11" s="315" t="s">
        <v>1308</v>
      </c>
      <c r="J11" s="315" t="s">
        <v>1308</v>
      </c>
      <c r="K11" s="315" t="s">
        <v>1308</v>
      </c>
      <c r="L11" s="315" t="s">
        <v>1308</v>
      </c>
    </row>
    <row r="15" spans="1:12" x14ac:dyDescent="0.45">
      <c r="A15" s="608" t="s">
        <v>1283</v>
      </c>
      <c r="B15" s="609"/>
      <c r="C15" s="578" t="s">
        <v>1284</v>
      </c>
      <c r="D15" s="580"/>
    </row>
    <row r="16" spans="1:12" x14ac:dyDescent="0.45">
      <c r="A16" s="345" t="s">
        <v>1268</v>
      </c>
      <c r="B16" s="344" t="s">
        <v>1269</v>
      </c>
      <c r="C16" s="342" t="s">
        <v>1268</v>
      </c>
      <c r="D16" s="343" t="s">
        <v>1269</v>
      </c>
    </row>
    <row r="17" spans="1:4" x14ac:dyDescent="0.45">
      <c r="A17" s="336" t="s">
        <v>1323</v>
      </c>
      <c r="B17" s="337" t="s">
        <v>1323</v>
      </c>
      <c r="C17" s="341" t="s">
        <v>1323</v>
      </c>
      <c r="D17" s="340" t="s">
        <v>1323</v>
      </c>
    </row>
    <row r="18" spans="1:4" x14ac:dyDescent="0.45">
      <c r="A18" s="610" t="s">
        <v>1324</v>
      </c>
      <c r="B18" s="611"/>
      <c r="C18" s="612" t="s">
        <v>1324</v>
      </c>
      <c r="D18" s="613"/>
    </row>
    <row r="19" spans="1:4" x14ac:dyDescent="0.45">
      <c r="A19" s="329" t="s">
        <v>1325</v>
      </c>
      <c r="B19" s="329" t="s">
        <v>1325</v>
      </c>
      <c r="C19" s="333" t="s">
        <v>1326</v>
      </c>
      <c r="D19" s="333" t="s">
        <v>1326</v>
      </c>
    </row>
    <row r="20" spans="1:4" x14ac:dyDescent="0.45">
      <c r="A20" s="338"/>
      <c r="B20" s="338"/>
      <c r="C20" s="327"/>
      <c r="D20" s="327"/>
    </row>
    <row r="21" spans="1:4" x14ac:dyDescent="0.45">
      <c r="A21" s="163"/>
      <c r="B21" s="163"/>
      <c r="C21" s="328"/>
      <c r="D21" s="162"/>
    </row>
    <row r="22" spans="1:4" x14ac:dyDescent="0.45">
      <c r="A22" s="335">
        <v>10.84</v>
      </c>
      <c r="B22" s="334">
        <v>13</v>
      </c>
      <c r="C22" s="339">
        <v>12.5</v>
      </c>
      <c r="D22" s="332">
        <v>15</v>
      </c>
    </row>
    <row r="23" spans="1:4" x14ac:dyDescent="0.45">
      <c r="A23" s="330" t="s">
        <v>1308</v>
      </c>
      <c r="B23" s="330" t="s">
        <v>1308</v>
      </c>
      <c r="C23" s="331" t="s">
        <v>1308</v>
      </c>
      <c r="D23" s="331" t="s">
        <v>1308</v>
      </c>
    </row>
  </sheetData>
  <mergeCells count="12">
    <mergeCell ref="A3:F3"/>
    <mergeCell ref="G6:L6"/>
    <mergeCell ref="A6:F6"/>
    <mergeCell ref="G3:L3"/>
    <mergeCell ref="G4:I4"/>
    <mergeCell ref="J4:L4"/>
    <mergeCell ref="A15:B15"/>
    <mergeCell ref="C15:D15"/>
    <mergeCell ref="A18:B18"/>
    <mergeCell ref="C18:D18"/>
    <mergeCell ref="A4:C4"/>
    <mergeCell ref="D4:F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21"/>
  <sheetViews>
    <sheetView zoomScale="90" zoomScaleNormal="90" workbookViewId="0">
      <selection activeCell="U26" sqref="U26"/>
    </sheetView>
  </sheetViews>
  <sheetFormatPr defaultColWidth="9.1328125" defaultRowHeight="12.75" x14ac:dyDescent="0.35"/>
  <cols>
    <col min="1" max="1" width="30.265625" style="307" customWidth="1"/>
    <col min="2" max="3" width="0" style="202" hidden="1" customWidth="1"/>
    <col min="4" max="7" width="9.1328125" style="292"/>
    <col min="8" max="8" width="9.1328125" style="293"/>
    <col min="9" max="16384" width="9.1328125" style="292"/>
  </cols>
  <sheetData>
    <row r="1" spans="1:15" ht="30" customHeight="1" x14ac:dyDescent="0.4">
      <c r="A1" s="291" t="s">
        <v>1317</v>
      </c>
      <c r="B1" s="631" t="s">
        <v>1318</v>
      </c>
      <c r="C1" s="631"/>
      <c r="D1" s="632" t="s">
        <v>1295</v>
      </c>
      <c r="E1" s="632"/>
      <c r="F1" s="633" t="s">
        <v>1265</v>
      </c>
      <c r="G1" s="634"/>
      <c r="I1" s="635" t="s">
        <v>1319</v>
      </c>
      <c r="J1" s="635"/>
      <c r="K1" s="635"/>
      <c r="L1" s="635"/>
      <c r="M1" s="635"/>
      <c r="N1" s="635"/>
      <c r="O1" s="171"/>
    </row>
    <row r="2" spans="1:15" ht="15" customHeight="1" x14ac:dyDescent="0.35">
      <c r="A2" s="294"/>
      <c r="B2" s="144" t="s">
        <v>1266</v>
      </c>
      <c r="C2" s="144" t="s">
        <v>1267</v>
      </c>
      <c r="D2" s="144" t="s">
        <v>1266</v>
      </c>
      <c r="E2" s="144" t="s">
        <v>1267</v>
      </c>
      <c r="F2" s="145" t="s">
        <v>1266</v>
      </c>
      <c r="G2" s="145" t="s">
        <v>1267</v>
      </c>
      <c r="I2" s="635"/>
      <c r="J2" s="635"/>
      <c r="K2" s="635"/>
      <c r="L2" s="635"/>
      <c r="M2" s="635"/>
      <c r="N2" s="635"/>
      <c r="O2" s="171"/>
    </row>
    <row r="3" spans="1:15" ht="13.15" x14ac:dyDescent="0.4">
      <c r="A3" s="146" t="s">
        <v>855</v>
      </c>
      <c r="B3" s="295">
        <v>14.000000000000002</v>
      </c>
      <c r="C3" s="150">
        <v>16.8</v>
      </c>
      <c r="D3" s="147">
        <v>15.83</v>
      </c>
      <c r="E3" s="148">
        <f>D3*1.2</f>
        <v>18.995999999999999</v>
      </c>
      <c r="F3" s="185">
        <v>17.5</v>
      </c>
      <c r="G3" s="185">
        <v>21</v>
      </c>
      <c r="H3" s="297"/>
      <c r="I3" s="635"/>
      <c r="J3" s="635"/>
      <c r="K3" s="635"/>
      <c r="L3" s="635"/>
      <c r="M3" s="635"/>
      <c r="N3" s="635"/>
      <c r="O3" s="171"/>
    </row>
    <row r="4" spans="1:15" x14ac:dyDescent="0.35">
      <c r="A4" s="636" t="s">
        <v>1320</v>
      </c>
      <c r="B4" s="636"/>
      <c r="C4" s="636"/>
      <c r="D4" s="636"/>
      <c r="E4" s="636"/>
      <c r="F4" s="636"/>
      <c r="G4" s="636"/>
      <c r="K4" s="171"/>
      <c r="O4" s="171"/>
    </row>
    <row r="5" spans="1:15" ht="15" customHeight="1" x14ac:dyDescent="0.35">
      <c r="A5" s="629" t="s">
        <v>1321</v>
      </c>
      <c r="B5" s="630"/>
      <c r="C5" s="630"/>
      <c r="D5" s="630"/>
      <c r="E5" s="630"/>
      <c r="F5" s="630"/>
      <c r="G5" s="630"/>
      <c r="H5" s="299"/>
      <c r="O5" s="171"/>
    </row>
    <row r="6" spans="1:15" ht="30" customHeight="1" x14ac:dyDescent="0.4">
      <c r="A6" s="300" t="s">
        <v>1322</v>
      </c>
      <c r="B6" s="631" t="s">
        <v>1318</v>
      </c>
      <c r="C6" s="637"/>
      <c r="D6" s="632" t="s">
        <v>1295</v>
      </c>
      <c r="E6" s="632"/>
      <c r="F6" s="633" t="s">
        <v>1265</v>
      </c>
      <c r="G6" s="634"/>
      <c r="H6" s="301"/>
    </row>
    <row r="7" spans="1:15" ht="15.75" customHeight="1" x14ac:dyDescent="0.35">
      <c r="A7" s="302"/>
      <c r="B7" s="303" t="s">
        <v>1266</v>
      </c>
      <c r="C7" s="303" t="s">
        <v>1267</v>
      </c>
      <c r="D7" s="144" t="s">
        <v>1266</v>
      </c>
      <c r="E7" s="144" t="s">
        <v>1267</v>
      </c>
      <c r="F7" s="145" t="s">
        <v>1266</v>
      </c>
      <c r="G7" s="145" t="s">
        <v>1267</v>
      </c>
    </row>
    <row r="8" spans="1:15" ht="13.15" x14ac:dyDescent="0.4">
      <c r="A8" s="300" t="s">
        <v>855</v>
      </c>
      <c r="B8" s="295">
        <v>14.216666666666701</v>
      </c>
      <c r="C8" s="150">
        <v>17.059999999999999</v>
      </c>
      <c r="D8" s="147">
        <v>15.83</v>
      </c>
      <c r="E8" s="148">
        <f>D8*1.2</f>
        <v>18.995999999999999</v>
      </c>
      <c r="F8" s="185">
        <v>17.5</v>
      </c>
      <c r="G8" s="185">
        <v>21</v>
      </c>
    </row>
    <row r="9" spans="1:15" ht="15" customHeight="1" x14ac:dyDescent="0.35">
      <c r="A9" s="636" t="s">
        <v>1320</v>
      </c>
      <c r="B9" s="636"/>
      <c r="C9" s="636"/>
      <c r="D9" s="636"/>
      <c r="E9" s="636"/>
      <c r="F9" s="636"/>
      <c r="G9" s="636"/>
    </row>
    <row r="10" spans="1:15" ht="15" customHeight="1" x14ac:dyDescent="0.4">
      <c r="A10" s="304"/>
      <c r="B10" s="143"/>
      <c r="C10" s="199"/>
      <c r="D10" s="305"/>
      <c r="E10" s="171"/>
      <c r="F10" s="171"/>
      <c r="G10" s="171"/>
      <c r="H10" s="306"/>
    </row>
    <row r="11" spans="1:15" ht="15" customHeight="1" x14ac:dyDescent="0.35"/>
    <row r="12" spans="1:15" x14ac:dyDescent="0.35">
      <c r="F12" s="308"/>
      <c r="G12" s="308"/>
    </row>
    <row r="13" spans="1:15" ht="26.25" x14ac:dyDescent="0.4">
      <c r="A13" s="291" t="s">
        <v>1317</v>
      </c>
      <c r="B13" s="631" t="s">
        <v>1318</v>
      </c>
      <c r="C13" s="631"/>
      <c r="D13" s="632" t="s">
        <v>1265</v>
      </c>
      <c r="E13" s="632"/>
      <c r="F13" s="578" t="s">
        <v>1283</v>
      </c>
      <c r="G13" s="580"/>
      <c r="H13" s="292"/>
      <c r="I13" s="578" t="s">
        <v>1284</v>
      </c>
      <c r="J13" s="580"/>
    </row>
    <row r="14" spans="1:15" x14ac:dyDescent="0.35">
      <c r="A14" s="294"/>
      <c r="B14" s="144" t="s">
        <v>1266</v>
      </c>
      <c r="C14" s="144" t="s">
        <v>1267</v>
      </c>
      <c r="D14" s="144" t="s">
        <v>1266</v>
      </c>
      <c r="E14" s="144" t="s">
        <v>1267</v>
      </c>
      <c r="F14" s="145" t="s">
        <v>1266</v>
      </c>
      <c r="G14" s="145" t="s">
        <v>1267</v>
      </c>
      <c r="H14" s="292"/>
      <c r="I14" s="145" t="s">
        <v>1266</v>
      </c>
      <c r="J14" s="145" t="s">
        <v>1267</v>
      </c>
    </row>
    <row r="15" spans="1:15" ht="13.15" x14ac:dyDescent="0.4">
      <c r="A15" s="146" t="s">
        <v>855</v>
      </c>
      <c r="B15" s="295">
        <v>14.000000000000002</v>
      </c>
      <c r="C15" s="150">
        <v>16.8</v>
      </c>
      <c r="D15" s="147">
        <v>17.5</v>
      </c>
      <c r="E15" s="148">
        <v>21</v>
      </c>
      <c r="F15" s="296">
        <v>18.34</v>
      </c>
      <c r="G15" s="296">
        <v>22</v>
      </c>
      <c r="H15" s="292"/>
      <c r="I15" s="185">
        <v>19.170000000000002</v>
      </c>
      <c r="J15" s="185">
        <v>23</v>
      </c>
    </row>
    <row r="16" spans="1:15" x14ac:dyDescent="0.35">
      <c r="A16" s="638" t="s">
        <v>1320</v>
      </c>
      <c r="B16" s="638"/>
      <c r="C16" s="638"/>
      <c r="D16" s="638"/>
      <c r="E16" s="638"/>
      <c r="F16" s="638"/>
      <c r="G16" s="638"/>
      <c r="H16" s="292"/>
      <c r="I16" s="298"/>
      <c r="J16" s="298"/>
    </row>
    <row r="17" spans="1:14" ht="13.15" x14ac:dyDescent="0.35">
      <c r="A17" s="629" t="s">
        <v>1321</v>
      </c>
      <c r="B17" s="630"/>
      <c r="C17" s="630"/>
      <c r="D17" s="630"/>
      <c r="E17" s="630"/>
      <c r="F17" s="630"/>
      <c r="G17" s="630"/>
      <c r="H17" s="292"/>
      <c r="I17" s="299"/>
      <c r="J17" s="299"/>
    </row>
    <row r="18" spans="1:14" ht="13.15" x14ac:dyDescent="0.4">
      <c r="A18" s="300" t="s">
        <v>1322</v>
      </c>
      <c r="B18" s="631" t="s">
        <v>1318</v>
      </c>
      <c r="C18" s="637"/>
      <c r="D18" s="632" t="s">
        <v>1265</v>
      </c>
      <c r="E18" s="632"/>
      <c r="F18" s="639" t="s">
        <v>1283</v>
      </c>
      <c r="G18" s="640"/>
      <c r="H18" s="292"/>
      <c r="I18" s="578" t="s">
        <v>1284</v>
      </c>
      <c r="J18" s="580"/>
      <c r="N18" s="292" t="s">
        <v>999</v>
      </c>
    </row>
    <row r="19" spans="1:14" x14ac:dyDescent="0.35">
      <c r="A19" s="302"/>
      <c r="B19" s="303" t="s">
        <v>1266</v>
      </c>
      <c r="C19" s="303" t="s">
        <v>1267</v>
      </c>
      <c r="D19" s="144" t="s">
        <v>1266</v>
      </c>
      <c r="E19" s="144" t="s">
        <v>1267</v>
      </c>
      <c r="F19" s="145" t="s">
        <v>1266</v>
      </c>
      <c r="G19" s="145" t="s">
        <v>1267</v>
      </c>
      <c r="H19" s="292"/>
      <c r="I19" s="145" t="s">
        <v>1266</v>
      </c>
      <c r="J19" s="145" t="s">
        <v>1267</v>
      </c>
    </row>
    <row r="20" spans="1:14" ht="13.15" x14ac:dyDescent="0.4">
      <c r="A20" s="300" t="s">
        <v>855</v>
      </c>
      <c r="B20" s="295">
        <v>14.216666666666701</v>
      </c>
      <c r="C20" s="150">
        <v>17.059999999999999</v>
      </c>
      <c r="D20" s="147">
        <v>17.5</v>
      </c>
      <c r="E20" s="148">
        <v>21</v>
      </c>
      <c r="F20" s="296">
        <v>18.34</v>
      </c>
      <c r="G20" s="296">
        <v>22</v>
      </c>
      <c r="H20" s="292"/>
      <c r="I20" s="185">
        <v>19.170000000000002</v>
      </c>
      <c r="J20" s="185">
        <v>23</v>
      </c>
    </row>
    <row r="21" spans="1:14" x14ac:dyDescent="0.35">
      <c r="A21" s="638" t="s">
        <v>1320</v>
      </c>
      <c r="B21" s="638"/>
      <c r="C21" s="638"/>
      <c r="D21" s="638"/>
      <c r="E21" s="638"/>
      <c r="F21" s="638"/>
      <c r="G21" s="638"/>
      <c r="H21" s="292"/>
      <c r="I21" s="298"/>
      <c r="J21" s="298"/>
    </row>
  </sheetData>
  <mergeCells count="21">
    <mergeCell ref="A21:G21"/>
    <mergeCell ref="I13:J13"/>
    <mergeCell ref="A16:G16"/>
    <mergeCell ref="A17:G17"/>
    <mergeCell ref="B18:C18"/>
    <mergeCell ref="D18:E18"/>
    <mergeCell ref="F18:G18"/>
    <mergeCell ref="I18:J18"/>
    <mergeCell ref="B6:C6"/>
    <mergeCell ref="D6:E6"/>
    <mergeCell ref="F6:G6"/>
    <mergeCell ref="A9:G9"/>
    <mergeCell ref="B13:C13"/>
    <mergeCell ref="D13:E13"/>
    <mergeCell ref="F13:G13"/>
    <mergeCell ref="A5:G5"/>
    <mergeCell ref="B1:C1"/>
    <mergeCell ref="D1:E1"/>
    <mergeCell ref="F1:G1"/>
    <mergeCell ref="I1:N3"/>
    <mergeCell ref="A4:G4"/>
  </mergeCell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A1"/>
  <sheetViews>
    <sheetView workbookViewId="0">
      <selection activeCell="N32" sqref="N32"/>
    </sheetView>
  </sheetViews>
  <sheetFormatPr defaultRowHeight="14.25" x14ac:dyDescent="0.4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32"/>
  <sheetViews>
    <sheetView zoomScale="80" zoomScaleNormal="80" workbookViewId="0">
      <pane ySplit="11" topLeftCell="A12" activePane="bottomLeft" state="frozen"/>
      <selection activeCell="N32" sqref="N32"/>
      <selection pane="bottomLeft" activeCell="N32" sqref="N32"/>
    </sheetView>
  </sheetViews>
  <sheetFormatPr defaultRowHeight="14.25" x14ac:dyDescent="0.45"/>
  <cols>
    <col min="1" max="1" width="36.265625" customWidth="1"/>
    <col min="2" max="2" width="19" bestFit="1" customWidth="1"/>
    <col min="3" max="3" width="18" customWidth="1"/>
    <col min="4" max="15" width="11.59765625" bestFit="1" customWidth="1"/>
    <col min="16" max="16" width="9.86328125" bestFit="1" customWidth="1"/>
    <col min="17" max="17" width="12.3984375" bestFit="1" customWidth="1"/>
    <col min="18" max="21" width="11.86328125" bestFit="1" customWidth="1"/>
    <col min="22" max="22" width="14.3984375" bestFit="1" customWidth="1"/>
    <col min="23" max="36" width="11.86328125" bestFit="1" customWidth="1"/>
    <col min="37" max="37" width="13.86328125" bestFit="1" customWidth="1"/>
    <col min="38" max="41" width="11.86328125" bestFit="1" customWidth="1"/>
    <col min="42" max="42" width="13.3984375" bestFit="1" customWidth="1"/>
    <col min="43" max="46" width="11.86328125" bestFit="1" customWidth="1"/>
    <col min="47" max="47" width="12.3984375" bestFit="1" customWidth="1"/>
    <col min="48" max="51" width="12.265625" bestFit="1" customWidth="1"/>
    <col min="52" max="52" width="15.3984375" bestFit="1" customWidth="1"/>
    <col min="53" max="56" width="11.86328125" bestFit="1" customWidth="1"/>
    <col min="57" max="57" width="12.3984375" bestFit="1" customWidth="1"/>
    <col min="58" max="75" width="11.86328125" bestFit="1" customWidth="1"/>
  </cols>
  <sheetData>
    <row r="1" spans="1:15" s="39" customFormat="1" ht="21" x14ac:dyDescent="0.65">
      <c r="A1" s="39" t="s">
        <v>826</v>
      </c>
    </row>
    <row r="3" spans="1:15" x14ac:dyDescent="0.45">
      <c r="A3" t="s">
        <v>827</v>
      </c>
      <c r="B3" t="s">
        <v>828</v>
      </c>
      <c r="C3" t="s">
        <v>829</v>
      </c>
    </row>
    <row r="4" spans="1:15" x14ac:dyDescent="0.45">
      <c r="A4" t="s">
        <v>830</v>
      </c>
      <c r="B4" t="s">
        <v>828</v>
      </c>
      <c r="C4" t="s">
        <v>831</v>
      </c>
    </row>
    <row r="5" spans="1:15" x14ac:dyDescent="0.45">
      <c r="A5" t="s">
        <v>832</v>
      </c>
      <c r="B5" t="s">
        <v>828</v>
      </c>
      <c r="C5" t="s">
        <v>833</v>
      </c>
    </row>
    <row r="6" spans="1:15" x14ac:dyDescent="0.45">
      <c r="A6" t="s">
        <v>834</v>
      </c>
      <c r="B6" t="s">
        <v>828</v>
      </c>
      <c r="C6" t="s">
        <v>835</v>
      </c>
    </row>
    <row r="7" spans="1:15" x14ac:dyDescent="0.45">
      <c r="A7" t="s">
        <v>836</v>
      </c>
      <c r="B7" t="s">
        <v>828</v>
      </c>
      <c r="C7" t="s">
        <v>837</v>
      </c>
    </row>
    <row r="8" spans="1:15" x14ac:dyDescent="0.45">
      <c r="A8" t="s">
        <v>838</v>
      </c>
      <c r="B8" t="s">
        <v>828</v>
      </c>
      <c r="C8" s="50" t="s">
        <v>839</v>
      </c>
    </row>
    <row r="10" spans="1:15" x14ac:dyDescent="0.45">
      <c r="C10" t="s">
        <v>820</v>
      </c>
    </row>
    <row r="11" spans="1:15" x14ac:dyDescent="0.45">
      <c r="A11" t="s">
        <v>840</v>
      </c>
      <c r="B11" t="s">
        <v>821</v>
      </c>
      <c r="C11" s="40">
        <v>42735</v>
      </c>
      <c r="D11" s="40">
        <v>42766</v>
      </c>
      <c r="E11" s="40">
        <v>42794</v>
      </c>
      <c r="F11" s="40">
        <v>42825</v>
      </c>
      <c r="G11" s="40">
        <v>42855</v>
      </c>
      <c r="H11" s="40">
        <v>42886</v>
      </c>
      <c r="I11" s="40">
        <v>42916</v>
      </c>
      <c r="J11" s="40">
        <v>42947</v>
      </c>
      <c r="K11" s="40">
        <v>42978</v>
      </c>
      <c r="L11" s="40">
        <v>43008</v>
      </c>
      <c r="M11" s="40">
        <v>43039</v>
      </c>
      <c r="N11" s="40">
        <v>43069</v>
      </c>
      <c r="O11" s="37" t="s">
        <v>841</v>
      </c>
    </row>
    <row r="12" spans="1:15" x14ac:dyDescent="0.45">
      <c r="A12" s="37" t="s">
        <v>842</v>
      </c>
      <c r="B12" t="s">
        <v>843</v>
      </c>
      <c r="C12" s="41">
        <v>43342</v>
      </c>
      <c r="D12" s="41">
        <v>40870</v>
      </c>
      <c r="E12" s="41">
        <v>35390</v>
      </c>
      <c r="F12" s="41">
        <v>39886</v>
      </c>
      <c r="G12" s="41">
        <v>37459</v>
      </c>
      <c r="H12" s="41">
        <v>40817</v>
      </c>
      <c r="I12" s="41">
        <v>40341</v>
      </c>
      <c r="J12" s="41">
        <v>39736</v>
      </c>
      <c r="K12" s="41">
        <v>40225</v>
      </c>
      <c r="L12" s="41">
        <v>39612</v>
      </c>
      <c r="M12" s="41">
        <v>41832</v>
      </c>
      <c r="N12" s="41">
        <v>39636</v>
      </c>
      <c r="O12" s="41">
        <v>479146</v>
      </c>
    </row>
    <row r="13" spans="1:15" x14ac:dyDescent="0.45">
      <c r="A13" s="37"/>
      <c r="B13" t="s">
        <v>844</v>
      </c>
      <c r="C13" s="41">
        <v>0</v>
      </c>
      <c r="D13" s="41">
        <v>0</v>
      </c>
      <c r="E13" s="41">
        <v>0</v>
      </c>
      <c r="F13" s="41">
        <v>0</v>
      </c>
      <c r="G13" s="41">
        <v>0</v>
      </c>
      <c r="H13" s="41">
        <v>0</v>
      </c>
      <c r="I13" s="41">
        <v>0</v>
      </c>
      <c r="J13" s="41">
        <v>0</v>
      </c>
      <c r="K13" s="41">
        <v>0</v>
      </c>
      <c r="L13" s="41">
        <v>0</v>
      </c>
      <c r="M13" s="41">
        <v>0</v>
      </c>
      <c r="N13" s="41">
        <v>0</v>
      </c>
      <c r="O13" s="41">
        <v>0</v>
      </c>
    </row>
    <row r="14" spans="1:15" x14ac:dyDescent="0.45">
      <c r="A14" s="37"/>
      <c r="B14" t="s">
        <v>845</v>
      </c>
      <c r="C14" s="51">
        <v>11105.885000000006</v>
      </c>
      <c r="D14" s="51">
        <v>10459.020000000004</v>
      </c>
      <c r="E14" s="51">
        <v>9024.0449999999964</v>
      </c>
      <c r="F14" s="51">
        <v>10181.299999999996</v>
      </c>
      <c r="G14" s="51">
        <v>9910.4399999999914</v>
      </c>
      <c r="H14" s="51">
        <v>10849.574999999993</v>
      </c>
      <c r="I14" s="51">
        <v>10690.624999999998</v>
      </c>
      <c r="J14" s="51">
        <v>10540.474999999997</v>
      </c>
      <c r="K14" s="51">
        <v>10703.274999999998</v>
      </c>
      <c r="L14" s="51">
        <v>10552.849999999997</v>
      </c>
      <c r="M14" s="51">
        <v>11129.525</v>
      </c>
      <c r="N14" s="51">
        <v>10511.324999999999</v>
      </c>
      <c r="O14" s="51">
        <v>125658.33999999995</v>
      </c>
    </row>
    <row r="15" spans="1:15" x14ac:dyDescent="0.45">
      <c r="A15" s="37" t="s">
        <v>846</v>
      </c>
      <c r="B15" t="s">
        <v>843</v>
      </c>
      <c r="C15" s="41">
        <v>448198</v>
      </c>
      <c r="D15" s="41">
        <v>429826</v>
      </c>
      <c r="E15" s="41">
        <v>367499</v>
      </c>
      <c r="F15" s="41">
        <v>405281</v>
      </c>
      <c r="G15" s="41">
        <v>389536</v>
      </c>
      <c r="H15" s="41">
        <v>417152</v>
      </c>
      <c r="I15" s="41">
        <v>416182</v>
      </c>
      <c r="J15" s="41">
        <v>419333</v>
      </c>
      <c r="K15" s="41">
        <v>424495</v>
      </c>
      <c r="L15" s="41">
        <v>397063</v>
      </c>
      <c r="M15" s="41">
        <v>420811</v>
      </c>
      <c r="N15" s="41">
        <v>408468</v>
      </c>
      <c r="O15" s="41">
        <v>4943844</v>
      </c>
    </row>
    <row r="16" spans="1:15" x14ac:dyDescent="0.45">
      <c r="A16" s="37"/>
      <c r="B16" t="s">
        <v>844</v>
      </c>
      <c r="C16" s="41">
        <v>0</v>
      </c>
      <c r="D16" s="41">
        <v>0</v>
      </c>
      <c r="E16" s="41">
        <v>0</v>
      </c>
      <c r="F16" s="41">
        <v>0</v>
      </c>
      <c r="G16" s="41">
        <v>0</v>
      </c>
      <c r="H16" s="41">
        <v>0</v>
      </c>
      <c r="I16" s="41">
        <v>0</v>
      </c>
      <c r="J16" s="41">
        <v>0</v>
      </c>
      <c r="K16" s="41">
        <v>0</v>
      </c>
      <c r="L16" s="41">
        <v>0</v>
      </c>
      <c r="M16" s="41">
        <v>0</v>
      </c>
      <c r="N16" s="41">
        <v>0</v>
      </c>
      <c r="O16" s="41">
        <v>0</v>
      </c>
    </row>
    <row r="17" spans="1:15" x14ac:dyDescent="0.45">
      <c r="A17" s="37"/>
      <c r="B17" t="s">
        <v>845</v>
      </c>
      <c r="C17" s="51">
        <v>116798.21999999997</v>
      </c>
      <c r="D17" s="51">
        <v>112024.24500000007</v>
      </c>
      <c r="E17" s="51">
        <v>95778.154999999897</v>
      </c>
      <c r="F17" s="51">
        <v>105505.24499999997</v>
      </c>
      <c r="G17" s="51">
        <v>105249.99499999998</v>
      </c>
      <c r="H17" s="51">
        <v>112765.4</v>
      </c>
      <c r="I17" s="51">
        <v>112564.64999999992</v>
      </c>
      <c r="J17" s="51">
        <v>113412.19999999997</v>
      </c>
      <c r="K17" s="51">
        <v>114776.47500000009</v>
      </c>
      <c r="L17" s="51">
        <v>107193.34999999999</v>
      </c>
      <c r="M17" s="51">
        <v>113744.39999999994</v>
      </c>
      <c r="N17" s="51">
        <v>110321.47499999998</v>
      </c>
      <c r="O17" s="51">
        <v>1320133.8099999996</v>
      </c>
    </row>
    <row r="18" spans="1:15" x14ac:dyDescent="0.45">
      <c r="A18" s="37" t="s">
        <v>603</v>
      </c>
      <c r="B18" t="s">
        <v>843</v>
      </c>
      <c r="C18" s="41">
        <v>7938</v>
      </c>
      <c r="D18" s="41">
        <v>8794</v>
      </c>
      <c r="E18" s="41">
        <v>7771</v>
      </c>
      <c r="F18" s="41">
        <v>8695</v>
      </c>
      <c r="G18" s="41">
        <v>7668</v>
      </c>
      <c r="H18" s="41">
        <v>8079</v>
      </c>
      <c r="I18" s="41">
        <v>7850</v>
      </c>
      <c r="J18" s="41">
        <v>7651</v>
      </c>
      <c r="K18" s="41">
        <v>7183</v>
      </c>
      <c r="L18" s="41">
        <v>7284</v>
      </c>
      <c r="M18" s="41">
        <v>7287</v>
      </c>
      <c r="N18" s="41">
        <v>7880</v>
      </c>
      <c r="O18" s="41">
        <v>94080</v>
      </c>
    </row>
    <row r="19" spans="1:15" x14ac:dyDescent="0.45">
      <c r="A19" s="37"/>
      <c r="B19" t="s">
        <v>844</v>
      </c>
      <c r="C19" s="41">
        <v>0</v>
      </c>
      <c r="D19" s="41">
        <v>0</v>
      </c>
      <c r="E19" s="41">
        <v>0</v>
      </c>
      <c r="F19" s="41">
        <v>0</v>
      </c>
      <c r="G19" s="41">
        <v>0</v>
      </c>
      <c r="H19" s="41">
        <v>0</v>
      </c>
      <c r="I19" s="41">
        <v>0</v>
      </c>
      <c r="J19" s="41">
        <v>0</v>
      </c>
      <c r="K19" s="41">
        <v>0</v>
      </c>
      <c r="L19" s="41">
        <v>0</v>
      </c>
      <c r="M19" s="41">
        <v>0</v>
      </c>
      <c r="N19" s="41">
        <v>0</v>
      </c>
      <c r="O19" s="41">
        <v>0</v>
      </c>
    </row>
    <row r="20" spans="1:15" x14ac:dyDescent="0.45">
      <c r="A20" s="37"/>
      <c r="B20" t="s">
        <v>845</v>
      </c>
      <c r="C20" s="51">
        <v>2275.3500000000004</v>
      </c>
      <c r="D20" s="51">
        <v>2417.25</v>
      </c>
      <c r="E20" s="51">
        <v>2209.35</v>
      </c>
      <c r="F20" s="51">
        <v>2419.4499999999994</v>
      </c>
      <c r="G20" s="51">
        <v>2146.6500000000005</v>
      </c>
      <c r="H20" s="51">
        <v>2188.9999999999986</v>
      </c>
      <c r="I20" s="51">
        <v>2116.9499999999989</v>
      </c>
      <c r="J20" s="51">
        <v>2098.25</v>
      </c>
      <c r="K20" s="51">
        <v>2123.5499999999988</v>
      </c>
      <c r="L20" s="51">
        <v>2025.6499999999987</v>
      </c>
      <c r="M20" s="51">
        <v>2060.85</v>
      </c>
      <c r="N20" s="51">
        <v>2203.2999999999997</v>
      </c>
      <c r="O20" s="51">
        <v>26285.599999999991</v>
      </c>
    </row>
    <row r="21" spans="1:15" x14ac:dyDescent="0.45">
      <c r="A21" s="37" t="s">
        <v>847</v>
      </c>
      <c r="B21" t="s">
        <v>843</v>
      </c>
      <c r="C21" s="41">
        <v>32949</v>
      </c>
      <c r="D21" s="41">
        <v>34022</v>
      </c>
      <c r="E21" s="41">
        <v>28630</v>
      </c>
      <c r="F21" s="41">
        <v>31221</v>
      </c>
      <c r="G21" s="41">
        <v>29377</v>
      </c>
      <c r="H21" s="41">
        <v>31121</v>
      </c>
      <c r="I21" s="41">
        <v>29019</v>
      </c>
      <c r="J21" s="41">
        <v>29178</v>
      </c>
      <c r="K21" s="41">
        <v>29334</v>
      </c>
      <c r="L21" s="41">
        <v>30398</v>
      </c>
      <c r="M21" s="41">
        <v>30859</v>
      </c>
      <c r="N21" s="41">
        <v>29138</v>
      </c>
      <c r="O21" s="41">
        <v>365246</v>
      </c>
    </row>
    <row r="22" spans="1:15" x14ac:dyDescent="0.45">
      <c r="A22" s="37"/>
      <c r="B22" t="s">
        <v>844</v>
      </c>
      <c r="C22" s="41">
        <v>0</v>
      </c>
      <c r="D22" s="41">
        <v>0</v>
      </c>
      <c r="E22" s="41">
        <v>0</v>
      </c>
      <c r="F22" s="41">
        <v>0</v>
      </c>
      <c r="G22" s="41">
        <v>0</v>
      </c>
      <c r="H22" s="41">
        <v>0</v>
      </c>
      <c r="I22" s="41">
        <v>0</v>
      </c>
      <c r="J22" s="41">
        <v>0</v>
      </c>
      <c r="K22" s="41">
        <v>0</v>
      </c>
      <c r="L22" s="41">
        <v>0</v>
      </c>
      <c r="M22" s="41">
        <v>0</v>
      </c>
      <c r="N22" s="41">
        <v>0</v>
      </c>
      <c r="O22" s="41">
        <v>0</v>
      </c>
    </row>
    <row r="23" spans="1:15" x14ac:dyDescent="0.45">
      <c r="A23" s="37"/>
      <c r="B23" t="s">
        <v>845</v>
      </c>
      <c r="C23" s="51">
        <v>17669.849999999995</v>
      </c>
      <c r="D23" s="51">
        <v>18269.349999999999</v>
      </c>
      <c r="E23" s="51">
        <v>15388.45</v>
      </c>
      <c r="F23" s="51">
        <v>16758.499999999989</v>
      </c>
      <c r="G23" s="51">
        <v>15798.199999999997</v>
      </c>
      <c r="H23" s="51">
        <v>16748.599999999999</v>
      </c>
      <c r="I23" s="51">
        <v>15588.649999999996</v>
      </c>
      <c r="J23" s="51">
        <v>15658.5</v>
      </c>
      <c r="K23" s="51">
        <v>15772.349999999997</v>
      </c>
      <c r="L23" s="51">
        <v>16337.199999999992</v>
      </c>
      <c r="M23" s="51">
        <v>16616.049999999992</v>
      </c>
      <c r="N23" s="51">
        <v>15639.799999999987</v>
      </c>
      <c r="O23" s="51">
        <v>196245.49999999994</v>
      </c>
    </row>
    <row r="24" spans="1:15" x14ac:dyDescent="0.45">
      <c r="A24" s="37" t="s">
        <v>848</v>
      </c>
      <c r="B24" t="s">
        <v>843</v>
      </c>
      <c r="C24" s="41">
        <v>655</v>
      </c>
      <c r="D24" s="41">
        <v>638</v>
      </c>
      <c r="E24" s="41">
        <v>538</v>
      </c>
      <c r="F24" s="41">
        <v>534</v>
      </c>
      <c r="G24" s="41">
        <v>333</v>
      </c>
      <c r="H24" s="41">
        <v>504</v>
      </c>
      <c r="I24" s="41">
        <v>496</v>
      </c>
      <c r="J24" s="41">
        <v>478</v>
      </c>
      <c r="K24" s="41">
        <v>265</v>
      </c>
      <c r="L24" s="41">
        <v>348</v>
      </c>
      <c r="M24" s="41">
        <v>350</v>
      </c>
      <c r="N24" s="41">
        <v>530</v>
      </c>
      <c r="O24" s="41">
        <v>5669</v>
      </c>
    </row>
    <row r="25" spans="1:15" x14ac:dyDescent="0.45">
      <c r="A25" s="37"/>
      <c r="B25" t="s">
        <v>844</v>
      </c>
      <c r="C25" s="41">
        <v>13389.150600000004</v>
      </c>
      <c r="D25" s="41">
        <v>12728.596899999999</v>
      </c>
      <c r="E25" s="41">
        <v>11499.407700000002</v>
      </c>
      <c r="F25" s="41">
        <v>11141.4848</v>
      </c>
      <c r="G25" s="41">
        <v>6991.6594999999998</v>
      </c>
      <c r="H25" s="41">
        <v>10610.775300000001</v>
      </c>
      <c r="I25" s="41">
        <v>9750.7308000000012</v>
      </c>
      <c r="J25" s="41">
        <v>9082.5445000000018</v>
      </c>
      <c r="K25" s="41">
        <v>5467.8935999999994</v>
      </c>
      <c r="L25" s="41">
        <v>7039.2747000000008</v>
      </c>
      <c r="M25" s="41">
        <v>6962.6336000000001</v>
      </c>
      <c r="N25" s="41">
        <v>9778.7556000000041</v>
      </c>
      <c r="O25" s="41">
        <v>114442.90760000001</v>
      </c>
    </row>
    <row r="26" spans="1:15" x14ac:dyDescent="0.45">
      <c r="A26" s="37"/>
      <c r="B26" t="s">
        <v>845</v>
      </c>
      <c r="C26" s="51">
        <v>204.92999999999995</v>
      </c>
      <c r="D26" s="51">
        <v>219.41999999999993</v>
      </c>
      <c r="E26" s="51">
        <v>157.31999999999996</v>
      </c>
      <c r="F26" s="51">
        <v>150.41999999999996</v>
      </c>
      <c r="G26" s="51">
        <v>60.030000000000008</v>
      </c>
      <c r="H26" s="51">
        <v>150.41999999999996</v>
      </c>
      <c r="I26" s="51">
        <v>158.00999999999991</v>
      </c>
      <c r="J26" s="51">
        <v>172.49999999999994</v>
      </c>
      <c r="K26" s="51">
        <v>109.70999999999998</v>
      </c>
      <c r="L26" s="51">
        <v>117.98999999999997</v>
      </c>
      <c r="M26" s="51">
        <v>113.84999999999994</v>
      </c>
      <c r="N26" s="51">
        <v>186.29999999999998</v>
      </c>
      <c r="O26" s="51">
        <v>1800.8999999999996</v>
      </c>
    </row>
    <row r="27" spans="1:15" x14ac:dyDescent="0.45">
      <c r="A27" s="37" t="s">
        <v>849</v>
      </c>
      <c r="B27" t="s">
        <v>843</v>
      </c>
      <c r="C27" s="41">
        <v>83190</v>
      </c>
      <c r="D27" s="41">
        <v>80654</v>
      </c>
      <c r="E27" s="41">
        <v>69968</v>
      </c>
      <c r="F27" s="41">
        <v>111786</v>
      </c>
      <c r="G27" s="41">
        <v>74216</v>
      </c>
      <c r="H27" s="41">
        <v>73832</v>
      </c>
      <c r="I27" s="41">
        <v>71937</v>
      </c>
      <c r="J27" s="41">
        <v>70346</v>
      </c>
      <c r="K27" s="41">
        <v>71050</v>
      </c>
      <c r="L27" s="41">
        <v>69064</v>
      </c>
      <c r="M27" s="41">
        <v>112071</v>
      </c>
      <c r="N27" s="41">
        <v>78648</v>
      </c>
      <c r="O27" s="41">
        <v>966762</v>
      </c>
    </row>
    <row r="28" spans="1:15" x14ac:dyDescent="0.45">
      <c r="A28" s="37"/>
      <c r="B28" t="s">
        <v>844</v>
      </c>
      <c r="C28" s="41">
        <v>24318.628499999999</v>
      </c>
      <c r="D28" s="41">
        <v>24164.993299999991</v>
      </c>
      <c r="E28" s="41">
        <v>21225.280899999987</v>
      </c>
      <c r="F28" s="41">
        <v>36422.438000000009</v>
      </c>
      <c r="G28" s="41">
        <v>22240.794100000003</v>
      </c>
      <c r="H28" s="41">
        <v>22082.50629999999</v>
      </c>
      <c r="I28" s="41">
        <v>21812.161400000015</v>
      </c>
      <c r="J28" s="41">
        <v>21212.926399999997</v>
      </c>
      <c r="K28" s="41">
        <v>21741.476700000007</v>
      </c>
      <c r="L28" s="41">
        <v>21035.475300000013</v>
      </c>
      <c r="M28" s="41">
        <v>37289.595899999964</v>
      </c>
      <c r="N28" s="41">
        <v>23741.536099999998</v>
      </c>
      <c r="O28" s="41">
        <v>297287.81290000002</v>
      </c>
    </row>
    <row r="29" spans="1:15" x14ac:dyDescent="0.45">
      <c r="A29" s="37"/>
      <c r="B29" t="s">
        <v>845</v>
      </c>
      <c r="C29" s="51">
        <v>37435.5</v>
      </c>
      <c r="D29" s="51">
        <v>36294.299999999996</v>
      </c>
      <c r="E29" s="51">
        <v>31485.60000000002</v>
      </c>
      <c r="F29" s="51">
        <v>50303.94</v>
      </c>
      <c r="G29" s="51">
        <v>33397.200000000012</v>
      </c>
      <c r="H29" s="51">
        <v>33224.400000000016</v>
      </c>
      <c r="I29" s="51">
        <v>32371.890000000014</v>
      </c>
      <c r="J29" s="51">
        <v>31655.70000000003</v>
      </c>
      <c r="K29" s="51">
        <v>31972.499999999996</v>
      </c>
      <c r="L29" s="51">
        <v>31078.800000000003</v>
      </c>
      <c r="M29" s="51">
        <v>50431.949999999975</v>
      </c>
      <c r="N29" s="51">
        <v>35391.600000000006</v>
      </c>
      <c r="O29" s="51">
        <v>435043.38</v>
      </c>
    </row>
    <row r="30" spans="1:15" x14ac:dyDescent="0.45">
      <c r="A30" t="s">
        <v>850</v>
      </c>
      <c r="C30" s="41">
        <v>616272</v>
      </c>
      <c r="D30" s="41">
        <v>594804</v>
      </c>
      <c r="E30" s="41">
        <v>509796</v>
      </c>
      <c r="F30" s="41">
        <v>597403</v>
      </c>
      <c r="G30" s="41">
        <v>538589</v>
      </c>
      <c r="H30" s="41">
        <v>571505</v>
      </c>
      <c r="I30" s="41">
        <v>565825</v>
      </c>
      <c r="J30" s="41">
        <v>566722</v>
      </c>
      <c r="K30" s="41">
        <v>572552</v>
      </c>
      <c r="L30" s="41">
        <v>543769</v>
      </c>
      <c r="M30" s="41">
        <v>613210</v>
      </c>
      <c r="N30" s="41">
        <v>564300</v>
      </c>
      <c r="O30" s="41">
        <v>6854747</v>
      </c>
    </row>
    <row r="31" spans="1:15" x14ac:dyDescent="0.45">
      <c r="A31" t="s">
        <v>851</v>
      </c>
      <c r="C31" s="41">
        <v>37707.7791</v>
      </c>
      <c r="D31" s="41">
        <v>36893.590199999991</v>
      </c>
      <c r="E31" s="41">
        <v>32724.688599999987</v>
      </c>
      <c r="F31" s="41">
        <v>47563.922800000008</v>
      </c>
      <c r="G31" s="41">
        <v>29232.453600000001</v>
      </c>
      <c r="H31" s="41">
        <v>32693.281599999991</v>
      </c>
      <c r="I31" s="41">
        <v>31562.892200000017</v>
      </c>
      <c r="J31" s="41">
        <v>30295.4709</v>
      </c>
      <c r="K31" s="41">
        <v>27209.370300000006</v>
      </c>
      <c r="L31" s="41">
        <v>28074.750000000015</v>
      </c>
      <c r="M31" s="41">
        <v>44252.229499999965</v>
      </c>
      <c r="N31" s="41">
        <v>33520.291700000002</v>
      </c>
      <c r="O31" s="41">
        <v>411730.72050000005</v>
      </c>
    </row>
    <row r="32" spans="1:15" x14ac:dyDescent="0.45">
      <c r="A32" t="s">
        <v>852</v>
      </c>
      <c r="C32" s="51">
        <v>185489.73499999999</v>
      </c>
      <c r="D32" s="51">
        <v>179683.58500000008</v>
      </c>
      <c r="E32" s="51">
        <v>154042.91999999993</v>
      </c>
      <c r="F32" s="51">
        <v>185318.85499999995</v>
      </c>
      <c r="G32" s="51">
        <v>166562.51499999998</v>
      </c>
      <c r="H32" s="51">
        <v>175927.39500000002</v>
      </c>
      <c r="I32" s="51">
        <v>173490.77499999994</v>
      </c>
      <c r="J32" s="51">
        <v>173537.625</v>
      </c>
      <c r="K32" s="51">
        <v>175457.86000000007</v>
      </c>
      <c r="L32" s="51">
        <v>167305.83999999997</v>
      </c>
      <c r="M32" s="51">
        <v>194096.62499999991</v>
      </c>
      <c r="N32" s="51">
        <v>174253.79999999996</v>
      </c>
      <c r="O32" s="51">
        <v>2105167.5299999993</v>
      </c>
    </row>
  </sheetData>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
  <sheetViews>
    <sheetView workbookViewId="0">
      <selection activeCell="J33" sqref="J33"/>
    </sheetView>
  </sheetViews>
  <sheetFormatPr defaultRowHeight="14.25" x14ac:dyDescent="0.4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C71"/>
  <sheetViews>
    <sheetView workbookViewId="0">
      <selection activeCell="J33" sqref="J33"/>
    </sheetView>
  </sheetViews>
  <sheetFormatPr defaultRowHeight="14.25" x14ac:dyDescent="0.45"/>
  <cols>
    <col min="1" max="1" width="22" bestFit="1" customWidth="1"/>
    <col min="2" max="2" width="25.73046875" bestFit="1" customWidth="1"/>
    <col min="3" max="3" width="26" bestFit="1" customWidth="1"/>
  </cols>
  <sheetData>
    <row r="2" spans="1:3" x14ac:dyDescent="0.45">
      <c r="C2" t="s">
        <v>854</v>
      </c>
    </row>
    <row r="3" spans="1:3" x14ac:dyDescent="0.45">
      <c r="A3" s="42" t="s">
        <v>855</v>
      </c>
      <c r="C3" s="51">
        <f>SUM('Set Up Fee'!B15:M19)</f>
        <v>17815665.710000005</v>
      </c>
    </row>
    <row r="5" spans="1:3" x14ac:dyDescent="0.45">
      <c r="A5" s="42" t="s">
        <v>856</v>
      </c>
    </row>
    <row r="6" spans="1:3" x14ac:dyDescent="0.45">
      <c r="A6" s="42" t="s">
        <v>857</v>
      </c>
      <c r="B6" t="s">
        <v>858</v>
      </c>
      <c r="C6" s="51">
        <f>SUM('Inland Geo'!B25:M25)</f>
        <v>4565306.5549999997</v>
      </c>
    </row>
    <row r="7" spans="1:3" x14ac:dyDescent="0.45">
      <c r="A7" s="42"/>
      <c r="B7" t="s">
        <v>859</v>
      </c>
      <c r="C7" s="51">
        <f>SUM('Inland Geo'!B26:M26)</f>
        <v>14751003.49</v>
      </c>
    </row>
    <row r="8" spans="1:3" x14ac:dyDescent="0.45">
      <c r="A8" s="42"/>
      <c r="B8" t="s">
        <v>860</v>
      </c>
      <c r="C8" s="51">
        <f>SUM('Inland Geo'!B27:M27)</f>
        <v>816703.125</v>
      </c>
    </row>
    <row r="9" spans="1:3" x14ac:dyDescent="0.45">
      <c r="A9" s="42"/>
    </row>
    <row r="10" spans="1:3" x14ac:dyDescent="0.45">
      <c r="A10" s="42" t="s">
        <v>861</v>
      </c>
      <c r="B10" t="s">
        <v>862</v>
      </c>
      <c r="C10" s="51">
        <f>SUM('Fixed to Mobile'!B37:M37)</f>
        <v>1208216.6199999999</v>
      </c>
    </row>
    <row r="11" spans="1:3" x14ac:dyDescent="0.45">
      <c r="A11" s="42"/>
      <c r="B11" t="s">
        <v>863</v>
      </c>
      <c r="C11" s="51">
        <f>SUM('Fixed to Mobile'!B38:M38)</f>
        <v>2263218.87</v>
      </c>
    </row>
    <row r="12" spans="1:3" x14ac:dyDescent="0.45">
      <c r="A12" s="42"/>
      <c r="B12" t="s">
        <v>864</v>
      </c>
      <c r="C12" s="51">
        <f>SUM('Fixed to Mobile'!B39:M39)</f>
        <v>4887630.091</v>
      </c>
    </row>
    <row r="13" spans="1:3" x14ac:dyDescent="0.45">
      <c r="A13" s="42"/>
      <c r="B13" t="s">
        <v>865</v>
      </c>
      <c r="C13" s="51">
        <f>SUM('Fixed to Mobile'!B40:M40)</f>
        <v>64057.490000000005</v>
      </c>
    </row>
    <row r="14" spans="1:3" x14ac:dyDescent="0.45">
      <c r="A14" s="42"/>
      <c r="B14" t="s">
        <v>866</v>
      </c>
      <c r="C14" s="51">
        <f>SUM('Fixed to Mobile'!B41:M41)</f>
        <v>848010.67400000012</v>
      </c>
    </row>
    <row r="15" spans="1:3" x14ac:dyDescent="0.45">
      <c r="A15" s="42"/>
      <c r="B15" t="s">
        <v>867</v>
      </c>
      <c r="C15" s="51">
        <f>SUM('Fixed to Mobile'!B42:M42)</f>
        <v>10074.520000000004</v>
      </c>
    </row>
    <row r="16" spans="1:3" x14ac:dyDescent="0.45">
      <c r="A16" s="42"/>
      <c r="B16" t="s">
        <v>868</v>
      </c>
      <c r="C16" s="51">
        <f>SUM('Fixed to Mobile'!B43:M43)</f>
        <v>1173523.1300000004</v>
      </c>
    </row>
    <row r="17" spans="1:3" x14ac:dyDescent="0.45">
      <c r="A17" s="42"/>
    </row>
    <row r="18" spans="1:3" x14ac:dyDescent="0.45">
      <c r="A18" s="42" t="s">
        <v>869</v>
      </c>
      <c r="B18" t="s">
        <v>870</v>
      </c>
      <c r="C18" s="51">
        <f>SUM('IDD Fixed'!B55:M55)</f>
        <v>1277077.6249999998</v>
      </c>
    </row>
    <row r="19" spans="1:3" x14ac:dyDescent="0.45">
      <c r="A19" s="42"/>
      <c r="B19" t="s">
        <v>871</v>
      </c>
      <c r="C19" s="51">
        <f>SUM('IDD Fixed'!B56:M56)</f>
        <v>1792569.0800000005</v>
      </c>
    </row>
    <row r="20" spans="1:3" x14ac:dyDescent="0.45">
      <c r="A20" s="42"/>
      <c r="B20" t="s">
        <v>872</v>
      </c>
      <c r="C20" s="51">
        <f>SUM('IDD Fixed'!B57:M57)</f>
        <v>96516.299999999988</v>
      </c>
    </row>
    <row r="21" spans="1:3" x14ac:dyDescent="0.45">
      <c r="A21" s="42"/>
      <c r="B21" t="s">
        <v>873</v>
      </c>
      <c r="C21" s="51">
        <f>SUM('IDD Fixed'!B58:M58)</f>
        <v>244594.81700000001</v>
      </c>
    </row>
    <row r="22" spans="1:3" x14ac:dyDescent="0.45">
      <c r="A22" s="42"/>
      <c r="B22" t="s">
        <v>874</v>
      </c>
      <c r="C22" s="51">
        <f>SUM('IDD Fixed'!B59:M59)</f>
        <v>5348</v>
      </c>
    </row>
    <row r="23" spans="1:3" x14ac:dyDescent="0.45">
      <c r="A23" s="42"/>
      <c r="B23" t="s">
        <v>875</v>
      </c>
      <c r="C23" s="51">
        <f>SUM('IDD Fixed'!B60:M60)</f>
        <v>15972.19</v>
      </c>
    </row>
    <row r="24" spans="1:3" x14ac:dyDescent="0.45">
      <c r="A24" s="42"/>
      <c r="B24" t="s">
        <v>876</v>
      </c>
      <c r="C24" s="51">
        <f>SUM('IDD Fixed'!B61:M61)</f>
        <v>26632.37</v>
      </c>
    </row>
    <row r="25" spans="1:3" x14ac:dyDescent="0.45">
      <c r="A25" s="42"/>
      <c r="B25" t="s">
        <v>877</v>
      </c>
      <c r="C25" s="51">
        <f>SUM('IDD Fixed'!B62:M62)</f>
        <v>1722.15</v>
      </c>
    </row>
    <row r="26" spans="1:3" x14ac:dyDescent="0.45">
      <c r="A26" s="42"/>
      <c r="B26" t="s">
        <v>878</v>
      </c>
      <c r="C26" s="51">
        <f>SUM('IDD Fixed'!B63:M63)</f>
        <v>8414.86</v>
      </c>
    </row>
    <row r="27" spans="1:3" x14ac:dyDescent="0.45">
      <c r="A27" s="42"/>
      <c r="B27" t="s">
        <v>879</v>
      </c>
      <c r="C27" s="51">
        <f>SUM('IDD Fixed'!B64:M64)</f>
        <v>1183.9330000000002</v>
      </c>
    </row>
    <row r="28" spans="1:3" x14ac:dyDescent="0.45">
      <c r="A28" s="42"/>
      <c r="B28" t="s">
        <v>880</v>
      </c>
      <c r="C28" s="51">
        <f>SUM('IDD Fixed'!B65:M65)</f>
        <v>4527.0700000000006</v>
      </c>
    </row>
    <row r="29" spans="1:3" x14ac:dyDescent="0.45">
      <c r="A29" s="42"/>
      <c r="B29" t="s">
        <v>881</v>
      </c>
      <c r="C29" s="51">
        <f>SUM('IDD Fixed'!B66:M66)</f>
        <v>6418.93</v>
      </c>
    </row>
    <row r="30" spans="1:3" x14ac:dyDescent="0.45">
      <c r="A30" s="42"/>
      <c r="B30" t="s">
        <v>882</v>
      </c>
      <c r="C30" s="51">
        <f>SUM('IDD Fixed'!B67:M67)</f>
        <v>735.97</v>
      </c>
    </row>
    <row r="31" spans="1:3" x14ac:dyDescent="0.45">
      <c r="A31" s="42"/>
    </row>
    <row r="32" spans="1:3" x14ac:dyDescent="0.45">
      <c r="A32" s="42" t="s">
        <v>883</v>
      </c>
      <c r="B32" t="s">
        <v>1189</v>
      </c>
      <c r="C32" s="51">
        <f>SUM('IDD Mobile'!B55:M55)</f>
        <v>89292.135000000009</v>
      </c>
    </row>
    <row r="33" spans="1:3" x14ac:dyDescent="0.45">
      <c r="A33" s="42"/>
      <c r="B33" t="s">
        <v>1190</v>
      </c>
      <c r="C33" s="51">
        <f>SUM('IDD Mobile'!B56:M56)</f>
        <v>492598.07500000007</v>
      </c>
    </row>
    <row r="34" spans="1:3" x14ac:dyDescent="0.45">
      <c r="A34" s="42"/>
      <c r="B34" t="s">
        <v>1191</v>
      </c>
      <c r="C34" s="51">
        <f>SUM('IDD Mobile'!B57:M57)</f>
        <v>112758.38000000002</v>
      </c>
    </row>
    <row r="35" spans="1:3" x14ac:dyDescent="0.45">
      <c r="A35" s="42"/>
      <c r="B35" t="s">
        <v>1192</v>
      </c>
      <c r="C35" s="51">
        <f>SUM('IDD Mobile'!B58:M58)</f>
        <v>188712.59</v>
      </c>
    </row>
    <row r="36" spans="1:3" x14ac:dyDescent="0.45">
      <c r="A36" s="42"/>
      <c r="B36" t="s">
        <v>1193</v>
      </c>
      <c r="C36" s="51">
        <f>SUM('IDD Mobile'!B59:M59)</f>
        <v>15324.390000000003</v>
      </c>
    </row>
    <row r="37" spans="1:3" x14ac:dyDescent="0.45">
      <c r="A37" s="42"/>
      <c r="B37" t="s">
        <v>1194</v>
      </c>
      <c r="C37" s="51">
        <f>SUM('IDD Mobile'!B60:M60)</f>
        <v>20629.37</v>
      </c>
    </row>
    <row r="38" spans="1:3" x14ac:dyDescent="0.45">
      <c r="B38" t="s">
        <v>1195</v>
      </c>
      <c r="C38" s="51">
        <f>SUM('IDD Mobile'!B61:M61)</f>
        <v>34830.800000000003</v>
      </c>
    </row>
    <row r="39" spans="1:3" x14ac:dyDescent="0.45">
      <c r="B39" t="s">
        <v>1196</v>
      </c>
      <c r="C39" s="51">
        <f>SUM('IDD Mobile'!B62:M62)</f>
        <v>1769.9000000000005</v>
      </c>
    </row>
    <row r="40" spans="1:3" x14ac:dyDescent="0.45">
      <c r="B40" t="s">
        <v>1197</v>
      </c>
      <c r="C40" s="51">
        <f>SUM('IDD Mobile'!B63:M63)</f>
        <v>88081.939999999973</v>
      </c>
    </row>
    <row r="41" spans="1:3" x14ac:dyDescent="0.45">
      <c r="B41" t="s">
        <v>1198</v>
      </c>
      <c r="C41" s="51">
        <f>SUM('IDD Mobile'!B64:M64)</f>
        <v>3133.69</v>
      </c>
    </row>
    <row r="42" spans="1:3" x14ac:dyDescent="0.45">
      <c r="B42" t="s">
        <v>1199</v>
      </c>
      <c r="C42" s="51">
        <f>SUM('IDD Mobile'!B65:M65)</f>
        <v>4012.3</v>
      </c>
    </row>
    <row r="43" spans="1:3" x14ac:dyDescent="0.45">
      <c r="B43" t="s">
        <v>1200</v>
      </c>
      <c r="C43" s="51">
        <f>SUM('IDD Mobile'!B66:M66)</f>
        <v>5057.1500000000005</v>
      </c>
    </row>
    <row r="44" spans="1:3" x14ac:dyDescent="0.45">
      <c r="B44" t="s">
        <v>1201</v>
      </c>
      <c r="C44" s="51">
        <f>SUM('IDD Mobile'!B67:M67)</f>
        <v>219.20000000000005</v>
      </c>
    </row>
    <row r="46" spans="1:3" x14ac:dyDescent="0.45">
      <c r="A46" s="373" t="s">
        <v>884</v>
      </c>
      <c r="B46" t="s">
        <v>1186</v>
      </c>
      <c r="C46" s="51">
        <f>SUM('03'!B25:M25)</f>
        <v>520452.33499999996</v>
      </c>
    </row>
    <row r="47" spans="1:3" x14ac:dyDescent="0.45">
      <c r="B47" t="s">
        <v>1187</v>
      </c>
      <c r="C47" s="51">
        <f>SUM('03'!B26:M26)</f>
        <v>1334922.44</v>
      </c>
    </row>
    <row r="48" spans="1:3" x14ac:dyDescent="0.45">
      <c r="B48" t="s">
        <v>1188</v>
      </c>
      <c r="C48" s="51">
        <f>SUM('03'!B27:M27)</f>
        <v>11522.78</v>
      </c>
    </row>
    <row r="50" spans="1:3" x14ac:dyDescent="0.45">
      <c r="A50" s="42" t="s">
        <v>885</v>
      </c>
      <c r="B50" t="s">
        <v>886</v>
      </c>
      <c r="C50" s="51">
        <f>SUM('Non Geo'!B5:M5)</f>
        <v>1627186.2799999998</v>
      </c>
    </row>
    <row r="51" spans="1:3" x14ac:dyDescent="0.45">
      <c r="B51" t="s">
        <v>887</v>
      </c>
      <c r="C51" s="51">
        <f>SUM('Non Geo'!B6:M6)</f>
        <v>71788.89999999998</v>
      </c>
    </row>
    <row r="52" spans="1:3" x14ac:dyDescent="0.45">
      <c r="B52" t="s">
        <v>888</v>
      </c>
      <c r="C52" s="51">
        <f>SUM('Non Geo'!B7:M7)</f>
        <v>263450.94</v>
      </c>
    </row>
    <row r="53" spans="1:3" x14ac:dyDescent="0.45">
      <c r="B53" t="s">
        <v>889</v>
      </c>
      <c r="C53" s="51">
        <f>SUM('Non Geo'!B8:M8)</f>
        <v>107209.84</v>
      </c>
    </row>
    <row r="55" spans="1:3" x14ac:dyDescent="0.45">
      <c r="A55" s="42" t="s">
        <v>890</v>
      </c>
      <c r="B55" t="s">
        <v>924</v>
      </c>
      <c r="C55" s="51">
        <f>SUM('Non Geo'!B14:M14)</f>
        <v>1126012.169</v>
      </c>
    </row>
    <row r="56" spans="1:3" x14ac:dyDescent="0.45">
      <c r="B56" t="s">
        <v>925</v>
      </c>
      <c r="C56" s="51">
        <f>SUM('Non Geo'!B15:M15)</f>
        <v>2530017.1640000003</v>
      </c>
    </row>
    <row r="57" spans="1:3" x14ac:dyDescent="0.45">
      <c r="B57" t="s">
        <v>926</v>
      </c>
      <c r="C57" s="51">
        <f>SUM('Non Geo'!B16:M16)</f>
        <v>1608156.4480000003</v>
      </c>
    </row>
    <row r="58" spans="1:3" x14ac:dyDescent="0.45">
      <c r="B58" t="s">
        <v>927</v>
      </c>
      <c r="C58" s="51">
        <f>SUM('Non Geo'!B17:M17)</f>
        <v>2266789.9010000001</v>
      </c>
    </row>
    <row r="60" spans="1:3" x14ac:dyDescent="0.45">
      <c r="A60" s="42" t="s">
        <v>891</v>
      </c>
      <c r="B60" t="s">
        <v>892</v>
      </c>
      <c r="C60" s="51">
        <f>SUM('PPU Calling Features'!B5:M5)</f>
        <v>125658.33999999995</v>
      </c>
    </row>
    <row r="61" spans="1:3" x14ac:dyDescent="0.45">
      <c r="B61" t="s">
        <v>893</v>
      </c>
      <c r="C61" s="51">
        <f>SUM('PPU Calling Features'!B6:M6)</f>
        <v>1320133.8099999996</v>
      </c>
    </row>
    <row r="62" spans="1:3" x14ac:dyDescent="0.45">
      <c r="B62" t="s">
        <v>603</v>
      </c>
      <c r="C62" s="51">
        <f>SUM('PPU Calling Features'!B7:M7)</f>
        <v>26285.599999999991</v>
      </c>
    </row>
    <row r="63" spans="1:3" x14ac:dyDescent="0.45">
      <c r="B63" t="s">
        <v>847</v>
      </c>
      <c r="C63" s="51">
        <f>SUM('PPU Calling Features'!B8:M8)</f>
        <v>196245.49999999994</v>
      </c>
    </row>
    <row r="64" spans="1:3" x14ac:dyDescent="0.45">
      <c r="B64" t="s">
        <v>894</v>
      </c>
      <c r="C64" s="51">
        <f>SUM('PPU Calling Features'!B9:M9)</f>
        <v>1800.8999999999996</v>
      </c>
    </row>
    <row r="65" spans="1:3" x14ac:dyDescent="0.45">
      <c r="B65" t="s">
        <v>849</v>
      </c>
      <c r="C65" s="51">
        <f>SUM('PPU Calling Features'!B10:M10)</f>
        <v>435043.38</v>
      </c>
    </row>
    <row r="67" spans="1:3" x14ac:dyDescent="0.45">
      <c r="A67" s="42" t="s">
        <v>841</v>
      </c>
      <c r="C67" s="51">
        <f>SUM(C3:C65)</f>
        <v>66514220.216999993</v>
      </c>
    </row>
    <row r="69" spans="1:3" x14ac:dyDescent="0.45">
      <c r="A69" s="42" t="s">
        <v>895</v>
      </c>
      <c r="C69" s="51">
        <v>66728388.237000003</v>
      </c>
    </row>
    <row r="70" spans="1:3" x14ac:dyDescent="0.45">
      <c r="A70" s="42" t="s">
        <v>896</v>
      </c>
      <c r="C70" s="51">
        <f>C69-C67</f>
        <v>214168.02000001073</v>
      </c>
    </row>
    <row r="71" spans="1:3" x14ac:dyDescent="0.45">
      <c r="A71" s="42" t="s">
        <v>897</v>
      </c>
      <c r="C71" s="53">
        <f>C70/C69</f>
        <v>3.2095488240978885E-3</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M21"/>
  <sheetViews>
    <sheetView workbookViewId="0">
      <selection activeCell="C23" sqref="C23"/>
    </sheetView>
  </sheetViews>
  <sheetFormatPr defaultRowHeight="14.25" x14ac:dyDescent="0.45"/>
  <cols>
    <col min="1" max="1" width="27.59765625" bestFit="1" customWidth="1"/>
    <col min="2" max="2" width="13.86328125" bestFit="1" customWidth="1"/>
    <col min="3" max="13" width="12.73046875" bestFit="1" customWidth="1"/>
  </cols>
  <sheetData>
    <row r="2" spans="1:13" x14ac:dyDescent="0.45">
      <c r="B2" s="54">
        <v>42705</v>
      </c>
      <c r="C2" s="54">
        <v>42736</v>
      </c>
      <c r="D2" s="54">
        <v>42767</v>
      </c>
      <c r="E2" s="54">
        <v>42795</v>
      </c>
      <c r="F2" s="54">
        <v>42826</v>
      </c>
      <c r="G2" s="54">
        <v>42856</v>
      </c>
      <c r="H2" s="54">
        <v>42887</v>
      </c>
      <c r="I2" s="54">
        <v>42917</v>
      </c>
      <c r="J2" s="54">
        <v>42948</v>
      </c>
      <c r="K2" s="54">
        <v>42979</v>
      </c>
      <c r="L2" s="54">
        <v>43009</v>
      </c>
      <c r="M2" s="54">
        <v>43040</v>
      </c>
    </row>
    <row r="3" spans="1:13" x14ac:dyDescent="0.45">
      <c r="A3" s="42" t="s">
        <v>898</v>
      </c>
    </row>
    <row r="5" spans="1:13" x14ac:dyDescent="0.45">
      <c r="A5" t="s">
        <v>857</v>
      </c>
      <c r="B5" s="41">
        <v>4523562</v>
      </c>
      <c r="C5" s="41">
        <v>4320233</v>
      </c>
      <c r="D5" s="41">
        <v>3802333</v>
      </c>
      <c r="E5" s="41">
        <v>4314731</v>
      </c>
      <c r="F5" s="41">
        <v>3715556</v>
      </c>
      <c r="G5" s="41">
        <v>4179438</v>
      </c>
      <c r="H5" s="41">
        <v>3989867</v>
      </c>
      <c r="I5" s="41">
        <v>3782710</v>
      </c>
      <c r="J5" s="41">
        <v>4089638</v>
      </c>
      <c r="K5" s="41">
        <v>3796222</v>
      </c>
      <c r="L5" s="41">
        <v>3966651</v>
      </c>
      <c r="M5" s="41">
        <v>3913481</v>
      </c>
    </row>
    <row r="6" spans="1:13" x14ac:dyDescent="0.45">
      <c r="A6" t="s">
        <v>899</v>
      </c>
      <c r="B6" s="41">
        <v>3113355</v>
      </c>
      <c r="C6" s="41">
        <v>2832339</v>
      </c>
      <c r="D6" s="41">
        <v>2546082</v>
      </c>
      <c r="E6" s="41">
        <v>2900132</v>
      </c>
      <c r="F6" s="41">
        <v>2821565</v>
      </c>
      <c r="G6" s="41">
        <v>2974158</v>
      </c>
      <c r="H6" s="41">
        <v>2941780</v>
      </c>
      <c r="I6" s="41">
        <v>2995908</v>
      </c>
      <c r="J6" s="41">
        <v>3030396</v>
      </c>
      <c r="K6" s="41">
        <v>2900907</v>
      </c>
      <c r="L6" s="41">
        <v>2969738</v>
      </c>
      <c r="M6" s="41">
        <v>2873237</v>
      </c>
    </row>
    <row r="7" spans="1:13" x14ac:dyDescent="0.45">
      <c r="A7" t="s">
        <v>869</v>
      </c>
      <c r="B7" s="41">
        <v>141469</v>
      </c>
      <c r="C7" s="41">
        <v>119467</v>
      </c>
      <c r="D7" s="41">
        <v>95831</v>
      </c>
      <c r="E7" s="41">
        <v>106198</v>
      </c>
      <c r="F7" s="41">
        <v>109617</v>
      </c>
      <c r="G7" s="41">
        <v>107015</v>
      </c>
      <c r="H7" s="41">
        <v>102933</v>
      </c>
      <c r="I7" s="41">
        <v>107522</v>
      </c>
      <c r="J7" s="41">
        <v>103602</v>
      </c>
      <c r="K7" s="41">
        <v>103694</v>
      </c>
      <c r="L7" s="41">
        <v>103334</v>
      </c>
      <c r="M7" s="41">
        <v>92461</v>
      </c>
    </row>
    <row r="8" spans="1:13" x14ac:dyDescent="0.45">
      <c r="A8" t="s">
        <v>883</v>
      </c>
      <c r="B8" s="41">
        <v>37298</v>
      </c>
      <c r="C8" s="41">
        <v>31106</v>
      </c>
      <c r="D8" s="41">
        <v>26197</v>
      </c>
      <c r="E8" s="41">
        <v>30512</v>
      </c>
      <c r="F8" s="41">
        <v>29820</v>
      </c>
      <c r="G8" s="41">
        <v>30615</v>
      </c>
      <c r="H8" s="41">
        <v>30021</v>
      </c>
      <c r="I8" s="41">
        <v>31475</v>
      </c>
      <c r="J8" s="41">
        <v>31375</v>
      </c>
      <c r="K8" s="41">
        <v>29651</v>
      </c>
      <c r="L8" s="41">
        <v>30484</v>
      </c>
      <c r="M8" s="41">
        <v>27822</v>
      </c>
    </row>
    <row r="9" spans="1:13" x14ac:dyDescent="0.45">
      <c r="A9" s="52" t="s">
        <v>884</v>
      </c>
      <c r="B9" s="41">
        <v>203797</v>
      </c>
      <c r="C9" s="41">
        <v>228281</v>
      </c>
      <c r="D9" s="41">
        <v>212710</v>
      </c>
      <c r="E9" s="41">
        <v>253830</v>
      </c>
      <c r="F9" s="41">
        <v>210099</v>
      </c>
      <c r="G9" s="41">
        <v>234428</v>
      </c>
      <c r="H9" s="41">
        <v>225149</v>
      </c>
      <c r="I9" s="41">
        <v>221763</v>
      </c>
      <c r="J9" s="41">
        <v>232041</v>
      </c>
      <c r="K9" s="41">
        <v>222818</v>
      </c>
      <c r="L9" s="41">
        <v>239476</v>
      </c>
      <c r="M9" s="41">
        <v>240427</v>
      </c>
    </row>
    <row r="10" spans="1:13" x14ac:dyDescent="0.45">
      <c r="A10" s="52"/>
      <c r="B10" s="41"/>
      <c r="C10" s="41"/>
      <c r="D10" s="41"/>
      <c r="E10" s="41"/>
      <c r="F10" s="41"/>
      <c r="G10" s="41"/>
      <c r="H10" s="41"/>
      <c r="I10" s="41"/>
      <c r="J10" s="41"/>
      <c r="K10" s="41"/>
      <c r="L10" s="41"/>
      <c r="M10" s="41"/>
    </row>
    <row r="11" spans="1:13" x14ac:dyDescent="0.45">
      <c r="A11" s="373" t="s">
        <v>1338</v>
      </c>
      <c r="B11" s="55">
        <v>0.19</v>
      </c>
      <c r="C11" s="55">
        <v>0.19</v>
      </c>
      <c r="D11" s="55">
        <v>0.19</v>
      </c>
      <c r="E11" s="55">
        <v>0.19</v>
      </c>
      <c r="F11" s="55">
        <v>0.21</v>
      </c>
      <c r="G11" s="55">
        <v>0.21</v>
      </c>
      <c r="H11" s="55">
        <v>0.21</v>
      </c>
      <c r="I11" s="55">
        <v>0.21</v>
      </c>
      <c r="J11" s="55">
        <v>0.21</v>
      </c>
      <c r="K11" s="55">
        <v>0.21</v>
      </c>
      <c r="L11" s="55">
        <v>0.21</v>
      </c>
      <c r="M11" s="55">
        <v>0.21</v>
      </c>
    </row>
    <row r="12" spans="1:13" x14ac:dyDescent="0.45">
      <c r="B12" s="41"/>
      <c r="C12" s="41"/>
      <c r="D12" s="41"/>
      <c r="E12" s="41"/>
      <c r="F12" s="41"/>
      <c r="G12" s="41"/>
      <c r="H12" s="41"/>
      <c r="I12" s="41"/>
      <c r="J12" s="41"/>
      <c r="K12" s="41"/>
      <c r="L12" s="41"/>
      <c r="M12" s="41"/>
    </row>
    <row r="13" spans="1:13" x14ac:dyDescent="0.45">
      <c r="A13" s="42" t="s">
        <v>900</v>
      </c>
    </row>
    <row r="15" spans="1:13" x14ac:dyDescent="0.45">
      <c r="A15" t="s">
        <v>857</v>
      </c>
      <c r="B15" s="55">
        <f>B5*B$11</f>
        <v>859476.78</v>
      </c>
      <c r="C15" s="55">
        <f t="shared" ref="C15:M15" si="0">C5*C$11</f>
        <v>820844.27</v>
      </c>
      <c r="D15" s="55">
        <f t="shared" si="0"/>
        <v>722443.27</v>
      </c>
      <c r="E15" s="55">
        <f t="shared" si="0"/>
        <v>819798.89</v>
      </c>
      <c r="F15" s="55">
        <f t="shared" si="0"/>
        <v>780266.76</v>
      </c>
      <c r="G15" s="55">
        <f t="shared" si="0"/>
        <v>877681.98</v>
      </c>
      <c r="H15" s="55">
        <f t="shared" si="0"/>
        <v>837872.07</v>
      </c>
      <c r="I15" s="55">
        <f t="shared" si="0"/>
        <v>794369.1</v>
      </c>
      <c r="J15" s="55">
        <f t="shared" si="0"/>
        <v>858823.98</v>
      </c>
      <c r="K15" s="55">
        <f t="shared" si="0"/>
        <v>797206.62</v>
      </c>
      <c r="L15" s="55">
        <f t="shared" si="0"/>
        <v>832996.71</v>
      </c>
      <c r="M15" s="55">
        <f t="shared" si="0"/>
        <v>821831.01</v>
      </c>
    </row>
    <row r="16" spans="1:13" x14ac:dyDescent="0.45">
      <c r="A16" t="s">
        <v>899</v>
      </c>
      <c r="B16" s="55">
        <f t="shared" ref="B16:M19" si="1">B6*B$11</f>
        <v>591537.44999999995</v>
      </c>
      <c r="C16" s="55">
        <f t="shared" si="1"/>
        <v>538144.41</v>
      </c>
      <c r="D16" s="55">
        <f t="shared" si="1"/>
        <v>483755.58</v>
      </c>
      <c r="E16" s="55">
        <f t="shared" si="1"/>
        <v>551025.07999999996</v>
      </c>
      <c r="F16" s="55">
        <f t="shared" si="1"/>
        <v>592528.65</v>
      </c>
      <c r="G16" s="55">
        <f t="shared" si="1"/>
        <v>624573.17999999993</v>
      </c>
      <c r="H16" s="55">
        <f t="shared" si="1"/>
        <v>617773.79999999993</v>
      </c>
      <c r="I16" s="55">
        <f t="shared" si="1"/>
        <v>629140.67999999993</v>
      </c>
      <c r="J16" s="55">
        <f t="shared" si="1"/>
        <v>636383.16</v>
      </c>
      <c r="K16" s="55">
        <f t="shared" si="1"/>
        <v>609190.47</v>
      </c>
      <c r="L16" s="55">
        <f t="shared" si="1"/>
        <v>623644.98</v>
      </c>
      <c r="M16" s="55">
        <f t="shared" si="1"/>
        <v>603379.77</v>
      </c>
    </row>
    <row r="17" spans="1:13" x14ac:dyDescent="0.45">
      <c r="A17" t="s">
        <v>869</v>
      </c>
      <c r="B17" s="55">
        <f t="shared" si="1"/>
        <v>26879.11</v>
      </c>
      <c r="C17" s="55">
        <f t="shared" si="1"/>
        <v>22698.73</v>
      </c>
      <c r="D17" s="55">
        <f t="shared" si="1"/>
        <v>18207.89</v>
      </c>
      <c r="E17" s="55">
        <f t="shared" si="1"/>
        <v>20177.62</v>
      </c>
      <c r="F17" s="55">
        <f t="shared" si="1"/>
        <v>23019.57</v>
      </c>
      <c r="G17" s="55">
        <f t="shared" si="1"/>
        <v>22473.149999999998</v>
      </c>
      <c r="H17" s="55">
        <f t="shared" si="1"/>
        <v>21615.93</v>
      </c>
      <c r="I17" s="55">
        <f t="shared" si="1"/>
        <v>22579.62</v>
      </c>
      <c r="J17" s="55">
        <f t="shared" si="1"/>
        <v>21756.42</v>
      </c>
      <c r="K17" s="55">
        <f t="shared" si="1"/>
        <v>21775.739999999998</v>
      </c>
      <c r="L17" s="55">
        <f t="shared" si="1"/>
        <v>21700.14</v>
      </c>
      <c r="M17" s="55">
        <f t="shared" si="1"/>
        <v>19416.809999999998</v>
      </c>
    </row>
    <row r="18" spans="1:13" x14ac:dyDescent="0.45">
      <c r="A18" t="s">
        <v>883</v>
      </c>
      <c r="B18" s="55">
        <f t="shared" si="1"/>
        <v>7086.62</v>
      </c>
      <c r="C18" s="55">
        <f t="shared" si="1"/>
        <v>5910.14</v>
      </c>
      <c r="D18" s="55">
        <f t="shared" si="1"/>
        <v>4977.43</v>
      </c>
      <c r="E18" s="55">
        <f t="shared" si="1"/>
        <v>5797.28</v>
      </c>
      <c r="F18" s="55">
        <f t="shared" si="1"/>
        <v>6262.2</v>
      </c>
      <c r="G18" s="55">
        <f t="shared" si="1"/>
        <v>6429.15</v>
      </c>
      <c r="H18" s="55">
        <f t="shared" si="1"/>
        <v>6304.41</v>
      </c>
      <c r="I18" s="55">
        <f t="shared" si="1"/>
        <v>6609.75</v>
      </c>
      <c r="J18" s="55">
        <f t="shared" si="1"/>
        <v>6588.75</v>
      </c>
      <c r="K18" s="55">
        <f t="shared" si="1"/>
        <v>6226.71</v>
      </c>
      <c r="L18" s="55">
        <f t="shared" si="1"/>
        <v>6401.6399999999994</v>
      </c>
      <c r="M18" s="55">
        <f t="shared" si="1"/>
        <v>5842.62</v>
      </c>
    </row>
    <row r="19" spans="1:13" x14ac:dyDescent="0.45">
      <c r="A19" s="52" t="s">
        <v>884</v>
      </c>
      <c r="B19" s="55">
        <f t="shared" si="1"/>
        <v>38721.43</v>
      </c>
      <c r="C19" s="55">
        <f t="shared" si="1"/>
        <v>43373.39</v>
      </c>
      <c r="D19" s="55">
        <f t="shared" si="1"/>
        <v>40414.9</v>
      </c>
      <c r="E19" s="55">
        <f t="shared" si="1"/>
        <v>48227.7</v>
      </c>
      <c r="F19" s="55">
        <f t="shared" si="1"/>
        <v>44120.79</v>
      </c>
      <c r="G19" s="55">
        <f t="shared" si="1"/>
        <v>49229.88</v>
      </c>
      <c r="H19" s="55">
        <f t="shared" si="1"/>
        <v>47281.29</v>
      </c>
      <c r="I19" s="55">
        <f t="shared" si="1"/>
        <v>46570.229999999996</v>
      </c>
      <c r="J19" s="55">
        <f t="shared" si="1"/>
        <v>48728.61</v>
      </c>
      <c r="K19" s="55">
        <f t="shared" si="1"/>
        <v>46791.78</v>
      </c>
      <c r="L19" s="55">
        <f t="shared" si="1"/>
        <v>50289.96</v>
      </c>
      <c r="M19" s="55">
        <f t="shared" si="1"/>
        <v>50489.67</v>
      </c>
    </row>
    <row r="20" spans="1:13" x14ac:dyDescent="0.45">
      <c r="A20" s="27" t="s">
        <v>1339</v>
      </c>
      <c r="B20">
        <v>1E-3</v>
      </c>
    </row>
    <row r="21" spans="1:13" x14ac:dyDescent="0.45">
      <c r="A21" s="42" t="s">
        <v>901</v>
      </c>
      <c r="B21" s="51">
        <f>SUM(B15:B19)*$B$20</f>
        <v>1523.7013900000002</v>
      </c>
      <c r="C21" s="51">
        <f t="shared" ref="C21:M21" si="2">SUM(C15:C19)*$B$20</f>
        <v>1430.9709399999999</v>
      </c>
      <c r="D21" s="51">
        <f t="shared" si="2"/>
        <v>1269.7990699999998</v>
      </c>
      <c r="E21" s="51">
        <f t="shared" si="2"/>
        <v>1445.02657</v>
      </c>
      <c r="F21" s="51">
        <f t="shared" si="2"/>
        <v>1446.1979700000002</v>
      </c>
      <c r="G21" s="51">
        <f t="shared" si="2"/>
        <v>1580.3873399999995</v>
      </c>
      <c r="H21" s="51">
        <f t="shared" si="2"/>
        <v>1530.8474999999999</v>
      </c>
      <c r="I21" s="51">
        <f t="shared" si="2"/>
        <v>1499.26938</v>
      </c>
      <c r="J21" s="51">
        <f t="shared" si="2"/>
        <v>1572.2809200000002</v>
      </c>
      <c r="K21" s="51">
        <f t="shared" si="2"/>
        <v>1481.1913199999999</v>
      </c>
      <c r="L21" s="51">
        <f t="shared" si="2"/>
        <v>1535.0334299999997</v>
      </c>
      <c r="M21" s="51">
        <f t="shared" si="2"/>
        <v>1500.9598800000001</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32"/>
  <sheetViews>
    <sheetView workbookViewId="0">
      <selection activeCell="J33" sqref="J33"/>
    </sheetView>
  </sheetViews>
  <sheetFormatPr defaultRowHeight="14.25" x14ac:dyDescent="0.45"/>
  <cols>
    <col min="1" max="1" width="25.73046875" bestFit="1" customWidth="1"/>
    <col min="2" max="13" width="10.1328125" bestFit="1" customWidth="1"/>
  </cols>
  <sheetData>
    <row r="1" spans="1:13" x14ac:dyDescent="0.45">
      <c r="A1" s="42" t="s">
        <v>857</v>
      </c>
    </row>
    <row r="2" spans="1:13" x14ac:dyDescent="0.45">
      <c r="B2" s="54">
        <v>42705</v>
      </c>
      <c r="C2" s="54">
        <v>42736</v>
      </c>
      <c r="D2" s="54">
        <v>42767</v>
      </c>
      <c r="E2" s="54">
        <v>42795</v>
      </c>
      <c r="F2" s="54">
        <v>42826</v>
      </c>
      <c r="G2" s="54">
        <v>42856</v>
      </c>
      <c r="H2" s="54">
        <v>42887</v>
      </c>
      <c r="I2" s="54">
        <v>42917</v>
      </c>
      <c r="J2" s="54">
        <v>42948</v>
      </c>
      <c r="K2" s="54">
        <v>42979</v>
      </c>
      <c r="L2" s="54">
        <v>43009</v>
      </c>
      <c r="M2" s="54">
        <v>43040</v>
      </c>
    </row>
    <row r="3" spans="1:13" hidden="1" x14ac:dyDescent="0.45">
      <c r="A3" t="s">
        <v>902</v>
      </c>
    </row>
    <row r="4" spans="1:13" hidden="1" x14ac:dyDescent="0.45"/>
    <row r="5" spans="1:13" hidden="1" x14ac:dyDescent="0.45">
      <c r="A5" t="s">
        <v>858</v>
      </c>
      <c r="B5" s="41">
        <v>909941</v>
      </c>
      <c r="C5" s="41">
        <v>885455</v>
      </c>
      <c r="D5" s="41">
        <v>781683</v>
      </c>
      <c r="E5" s="41">
        <v>896981</v>
      </c>
      <c r="F5" s="41">
        <v>769837</v>
      </c>
      <c r="G5" s="41">
        <v>875000</v>
      </c>
      <c r="H5" s="41">
        <v>836867</v>
      </c>
      <c r="I5" s="41">
        <v>799259</v>
      </c>
      <c r="J5" s="41">
        <v>869570</v>
      </c>
      <c r="K5" s="41">
        <v>814716</v>
      </c>
      <c r="L5" s="41">
        <v>857708</v>
      </c>
      <c r="M5" s="41">
        <v>851467</v>
      </c>
    </row>
    <row r="6" spans="1:13" hidden="1" x14ac:dyDescent="0.45">
      <c r="A6" t="s">
        <v>859</v>
      </c>
      <c r="B6" s="41">
        <v>3152459</v>
      </c>
      <c r="C6" s="41">
        <v>3008169</v>
      </c>
      <c r="D6" s="41">
        <v>2643970</v>
      </c>
      <c r="E6" s="41">
        <v>2988226</v>
      </c>
      <c r="F6" s="41">
        <v>2549637</v>
      </c>
      <c r="G6" s="41">
        <v>2844034</v>
      </c>
      <c r="H6" s="41">
        <v>2704011</v>
      </c>
      <c r="I6" s="41">
        <v>2558111</v>
      </c>
      <c r="J6" s="41">
        <v>2782895</v>
      </c>
      <c r="K6" s="41">
        <v>2608582</v>
      </c>
      <c r="L6" s="41">
        <v>2730755</v>
      </c>
      <c r="M6" s="41">
        <v>2691124</v>
      </c>
    </row>
    <row r="7" spans="1:13" hidden="1" x14ac:dyDescent="0.45">
      <c r="A7" t="s">
        <v>860</v>
      </c>
      <c r="B7" s="41">
        <v>446904</v>
      </c>
      <c r="C7" s="41">
        <v>410070</v>
      </c>
      <c r="D7" s="41">
        <v>362047</v>
      </c>
      <c r="E7" s="41">
        <v>416302</v>
      </c>
      <c r="F7" s="41">
        <v>380688</v>
      </c>
      <c r="G7" s="41">
        <v>447657</v>
      </c>
      <c r="H7" s="41">
        <v>436322</v>
      </c>
      <c r="I7" s="41">
        <v>409477</v>
      </c>
      <c r="J7" s="41">
        <v>424044</v>
      </c>
      <c r="K7" s="41">
        <v>359578</v>
      </c>
      <c r="L7" s="41">
        <v>364754</v>
      </c>
      <c r="M7" s="41">
        <v>359098</v>
      </c>
    </row>
    <row r="8" spans="1:13" hidden="1" x14ac:dyDescent="0.45"/>
    <row r="9" spans="1:13" hidden="1" x14ac:dyDescent="0.45">
      <c r="B9" s="41"/>
      <c r="C9" s="41"/>
      <c r="D9" s="41"/>
      <c r="E9" s="41"/>
      <c r="F9" s="41"/>
      <c r="G9" s="41"/>
      <c r="H9" s="41"/>
      <c r="I9" s="41"/>
      <c r="J9" s="41"/>
      <c r="K9" s="41"/>
      <c r="L9" s="41"/>
      <c r="M9" s="41"/>
    </row>
    <row r="10" spans="1:13" hidden="1" x14ac:dyDescent="0.45"/>
    <row r="11" spans="1:13" hidden="1" x14ac:dyDescent="0.45">
      <c r="A11" t="s">
        <v>903</v>
      </c>
    </row>
    <row r="12" spans="1:13" hidden="1" x14ac:dyDescent="0.45"/>
    <row r="13" spans="1:13" hidden="1" x14ac:dyDescent="0.45">
      <c r="A13" t="s">
        <v>858</v>
      </c>
      <c r="B13" s="51">
        <f>B5*'Set Up Fee'!B$11</f>
        <v>172888.79</v>
      </c>
      <c r="C13" s="51">
        <f>C5*'Set Up Fee'!C$11</f>
        <v>168236.45</v>
      </c>
      <c r="D13" s="51">
        <f>D5*'Set Up Fee'!D$11</f>
        <v>148519.76999999999</v>
      </c>
      <c r="E13" s="51">
        <f>E5*'Set Up Fee'!E$11</f>
        <v>170426.39</v>
      </c>
      <c r="F13" s="51">
        <f>F5*'Set Up Fee'!F$11</f>
        <v>161665.76999999999</v>
      </c>
      <c r="G13" s="51">
        <f>G5*'Set Up Fee'!G$11</f>
        <v>183750</v>
      </c>
      <c r="H13" s="51">
        <f>H5*'Set Up Fee'!H$11</f>
        <v>175742.07</v>
      </c>
      <c r="I13" s="51">
        <f>I5*'Set Up Fee'!I$11</f>
        <v>167844.38999999998</v>
      </c>
      <c r="J13" s="51">
        <f>J5*'Set Up Fee'!J$11</f>
        <v>182609.69999999998</v>
      </c>
      <c r="K13" s="51">
        <f>K5*'Set Up Fee'!K$11</f>
        <v>171090.36</v>
      </c>
      <c r="L13" s="51">
        <f>L5*'Set Up Fee'!L$11</f>
        <v>180118.68</v>
      </c>
      <c r="M13" s="51">
        <f>M5*'Set Up Fee'!M$11</f>
        <v>178808.07</v>
      </c>
    </row>
    <row r="14" spans="1:13" hidden="1" x14ac:dyDescent="0.45">
      <c r="A14" t="s">
        <v>859</v>
      </c>
      <c r="B14" s="51">
        <f>B6*'Set Up Fee'!B$11</f>
        <v>598967.21</v>
      </c>
      <c r="C14" s="51">
        <f>C6*'Set Up Fee'!C$11</f>
        <v>571552.11</v>
      </c>
      <c r="D14" s="51">
        <f>D6*'Set Up Fee'!D$11</f>
        <v>502354.3</v>
      </c>
      <c r="E14" s="51">
        <f>E6*'Set Up Fee'!E$11</f>
        <v>567762.94000000006</v>
      </c>
      <c r="F14" s="51">
        <f>F6*'Set Up Fee'!F$11</f>
        <v>535423.77</v>
      </c>
      <c r="G14" s="51">
        <f>G6*'Set Up Fee'!G$11</f>
        <v>597247.14</v>
      </c>
      <c r="H14" s="51">
        <f>H6*'Set Up Fee'!H$11</f>
        <v>567842.30999999994</v>
      </c>
      <c r="I14" s="51">
        <f>I6*'Set Up Fee'!I$11</f>
        <v>537203.30999999994</v>
      </c>
      <c r="J14" s="51">
        <f>J6*'Set Up Fee'!J$11</f>
        <v>584407.94999999995</v>
      </c>
      <c r="K14" s="51">
        <f>K6*'Set Up Fee'!K$11</f>
        <v>547802.22</v>
      </c>
      <c r="L14" s="51">
        <f>L6*'Set Up Fee'!L$11</f>
        <v>573458.54999999993</v>
      </c>
      <c r="M14" s="51">
        <f>M6*'Set Up Fee'!M$11</f>
        <v>565136.04</v>
      </c>
    </row>
    <row r="15" spans="1:13" hidden="1" x14ac:dyDescent="0.45">
      <c r="A15" t="s">
        <v>860</v>
      </c>
      <c r="B15" s="51">
        <f>B7*'Set Up Fee'!B$11</f>
        <v>84911.76</v>
      </c>
      <c r="C15" s="51">
        <f>C7*'Set Up Fee'!C$11</f>
        <v>77913.3</v>
      </c>
      <c r="D15" s="51">
        <f>D7*'Set Up Fee'!D$11</f>
        <v>68788.930000000008</v>
      </c>
      <c r="E15" s="51">
        <f>E7*'Set Up Fee'!E$11</f>
        <v>79097.38</v>
      </c>
      <c r="F15" s="51">
        <f>F7*'Set Up Fee'!F$11</f>
        <v>79944.479999999996</v>
      </c>
      <c r="G15" s="51">
        <f>G7*'Set Up Fee'!G$11</f>
        <v>94007.97</v>
      </c>
      <c r="H15" s="51">
        <f>H7*'Set Up Fee'!H$11</f>
        <v>91627.62</v>
      </c>
      <c r="I15" s="51">
        <f>I7*'Set Up Fee'!I$11</f>
        <v>85990.17</v>
      </c>
      <c r="J15" s="51">
        <f>J7*'Set Up Fee'!J$11</f>
        <v>89049.239999999991</v>
      </c>
      <c r="K15" s="51">
        <f>K7*'Set Up Fee'!K$11</f>
        <v>75511.37999999999</v>
      </c>
      <c r="L15" s="51">
        <f>L7*'Set Up Fee'!L$11</f>
        <v>76598.34</v>
      </c>
      <c r="M15" s="51">
        <f>M7*'Set Up Fee'!M$11</f>
        <v>75410.58</v>
      </c>
    </row>
    <row r="16" spans="1:13" hidden="1" x14ac:dyDescent="0.45"/>
    <row r="17" spans="1:13" x14ac:dyDescent="0.45">
      <c r="A17" s="42" t="s">
        <v>904</v>
      </c>
    </row>
    <row r="19" spans="1:13" x14ac:dyDescent="0.45">
      <c r="A19" t="s">
        <v>858</v>
      </c>
      <c r="B19" s="51">
        <v>572222.64000000013</v>
      </c>
      <c r="C19" s="51">
        <v>554697.7699999999</v>
      </c>
      <c r="D19" s="51">
        <v>483204.85499999975</v>
      </c>
      <c r="E19" s="51">
        <v>548528.49500000011</v>
      </c>
      <c r="F19" s="51">
        <v>518653.20499999984</v>
      </c>
      <c r="G19" s="51">
        <v>584480.13999999955</v>
      </c>
      <c r="H19" s="51">
        <v>560045.87999999989</v>
      </c>
      <c r="I19" s="51">
        <v>534224.22500000044</v>
      </c>
      <c r="J19" s="51">
        <v>581899.96500000008</v>
      </c>
      <c r="K19" s="51">
        <v>542042.52500000002</v>
      </c>
      <c r="L19" s="51">
        <v>573441.75999999989</v>
      </c>
      <c r="M19" s="51">
        <v>573565.53499999992</v>
      </c>
    </row>
    <row r="20" spans="1:13" x14ac:dyDescent="0.45">
      <c r="A20" t="s">
        <v>859</v>
      </c>
      <c r="B20" s="51">
        <v>1959370.8749999998</v>
      </c>
      <c r="C20" s="51">
        <v>1872876.72</v>
      </c>
      <c r="D20" s="51">
        <v>1622715.65</v>
      </c>
      <c r="E20" s="51">
        <v>1813503.6300000004</v>
      </c>
      <c r="F20" s="51">
        <v>1696540.3000000003</v>
      </c>
      <c r="G20" s="51">
        <v>1882929.4550000003</v>
      </c>
      <c r="H20" s="51">
        <v>1790250.0750000002</v>
      </c>
      <c r="I20" s="51">
        <v>1686918.46</v>
      </c>
      <c r="J20" s="51">
        <v>1845462.8</v>
      </c>
      <c r="K20" s="51">
        <v>1721630.7099999997</v>
      </c>
      <c r="L20" s="51">
        <v>1808519.8499999999</v>
      </c>
      <c r="M20" s="51">
        <v>1799442.8149999999</v>
      </c>
    </row>
    <row r="21" spans="1:13" x14ac:dyDescent="0.45">
      <c r="A21" t="s">
        <v>860</v>
      </c>
      <c r="B21" s="51">
        <v>140505.71000000005</v>
      </c>
      <c r="C21" s="51">
        <v>129763.05499999998</v>
      </c>
      <c r="D21" s="51">
        <v>114747.36</v>
      </c>
      <c r="E21" s="51">
        <v>131094.815</v>
      </c>
      <c r="F21" s="51">
        <v>153121.29500000001</v>
      </c>
      <c r="G21" s="51">
        <v>178363.88000000003</v>
      </c>
      <c r="H21" s="51">
        <v>174439.185</v>
      </c>
      <c r="I21" s="51">
        <v>162685.245</v>
      </c>
      <c r="J21" s="51">
        <v>169138.86500000002</v>
      </c>
      <c r="K21" s="51">
        <v>144818.35</v>
      </c>
      <c r="L21" s="51">
        <v>148911.95500000002</v>
      </c>
      <c r="M21" s="51">
        <v>147964.55999999994</v>
      </c>
    </row>
    <row r="23" spans="1:13" x14ac:dyDescent="0.45">
      <c r="A23" s="42" t="s">
        <v>905</v>
      </c>
      <c r="B23" s="51"/>
      <c r="C23" s="51"/>
      <c r="D23" s="51"/>
      <c r="E23" s="51"/>
      <c r="F23" s="51"/>
      <c r="G23" s="51"/>
      <c r="H23" s="51"/>
      <c r="I23" s="51"/>
      <c r="J23" s="51"/>
      <c r="K23" s="51"/>
      <c r="L23" s="51"/>
      <c r="M23" s="51"/>
    </row>
    <row r="25" spans="1:13" x14ac:dyDescent="0.45">
      <c r="A25" t="s">
        <v>858</v>
      </c>
      <c r="B25" s="51">
        <f t="shared" ref="B25:M27" si="0">B19-B13</f>
        <v>399333.85000000009</v>
      </c>
      <c r="C25" s="51">
        <f t="shared" si="0"/>
        <v>386461.31999999989</v>
      </c>
      <c r="D25" s="51">
        <f t="shared" si="0"/>
        <v>334685.08499999973</v>
      </c>
      <c r="E25" s="51">
        <f t="shared" si="0"/>
        <v>378102.1050000001</v>
      </c>
      <c r="F25" s="51">
        <f t="shared" si="0"/>
        <v>356987.43499999982</v>
      </c>
      <c r="G25" s="51">
        <f t="shared" si="0"/>
        <v>400730.13999999955</v>
      </c>
      <c r="H25" s="51">
        <f t="shared" si="0"/>
        <v>384303.80999999988</v>
      </c>
      <c r="I25" s="51">
        <f t="shared" si="0"/>
        <v>366379.83500000043</v>
      </c>
      <c r="J25" s="51">
        <f t="shared" si="0"/>
        <v>399290.26500000013</v>
      </c>
      <c r="K25" s="51">
        <f t="shared" si="0"/>
        <v>370952.16500000004</v>
      </c>
      <c r="L25" s="51">
        <f t="shared" si="0"/>
        <v>393323.0799999999</v>
      </c>
      <c r="M25" s="51">
        <f t="shared" si="0"/>
        <v>394757.46499999991</v>
      </c>
    </row>
    <row r="26" spans="1:13" x14ac:dyDescent="0.45">
      <c r="A26" t="s">
        <v>859</v>
      </c>
      <c r="B26" s="51">
        <f t="shared" si="0"/>
        <v>1360403.6649999998</v>
      </c>
      <c r="C26" s="51">
        <f t="shared" si="0"/>
        <v>1301324.6099999999</v>
      </c>
      <c r="D26" s="51">
        <f t="shared" si="0"/>
        <v>1120361.3499999999</v>
      </c>
      <c r="E26" s="51">
        <f t="shared" si="0"/>
        <v>1245740.6900000004</v>
      </c>
      <c r="F26" s="51">
        <f t="shared" si="0"/>
        <v>1161116.5300000003</v>
      </c>
      <c r="G26" s="51">
        <f t="shared" si="0"/>
        <v>1285682.3150000004</v>
      </c>
      <c r="H26" s="51">
        <f t="shared" si="0"/>
        <v>1222407.7650000001</v>
      </c>
      <c r="I26" s="51">
        <f t="shared" si="0"/>
        <v>1149715.1499999999</v>
      </c>
      <c r="J26" s="51">
        <f t="shared" si="0"/>
        <v>1261054.8500000001</v>
      </c>
      <c r="K26" s="51">
        <f t="shared" si="0"/>
        <v>1173828.4899999998</v>
      </c>
      <c r="L26" s="51">
        <f t="shared" si="0"/>
        <v>1235061.2999999998</v>
      </c>
      <c r="M26" s="51">
        <f t="shared" si="0"/>
        <v>1234306.7749999999</v>
      </c>
    </row>
    <row r="27" spans="1:13" x14ac:dyDescent="0.45">
      <c r="A27" t="s">
        <v>860</v>
      </c>
      <c r="B27" s="51">
        <f t="shared" si="0"/>
        <v>55593.950000000055</v>
      </c>
      <c r="C27" s="51">
        <f t="shared" si="0"/>
        <v>51849.754999999976</v>
      </c>
      <c r="D27" s="51">
        <f t="shared" si="0"/>
        <v>45958.429999999993</v>
      </c>
      <c r="E27" s="51">
        <f t="shared" si="0"/>
        <v>51997.434999999998</v>
      </c>
      <c r="F27" s="51">
        <f t="shared" si="0"/>
        <v>73176.815000000017</v>
      </c>
      <c r="G27" s="51">
        <f t="shared" si="0"/>
        <v>84355.910000000033</v>
      </c>
      <c r="H27" s="51">
        <f t="shared" si="0"/>
        <v>82811.565000000002</v>
      </c>
      <c r="I27" s="51">
        <f t="shared" si="0"/>
        <v>76695.074999999997</v>
      </c>
      <c r="J27" s="51">
        <f t="shared" si="0"/>
        <v>80089.625000000029</v>
      </c>
      <c r="K27" s="51">
        <f t="shared" si="0"/>
        <v>69306.970000000016</v>
      </c>
      <c r="L27" s="51">
        <f t="shared" si="0"/>
        <v>72313.61500000002</v>
      </c>
      <c r="M27" s="51">
        <f t="shared" si="0"/>
        <v>72553.979999999938</v>
      </c>
    </row>
    <row r="29" spans="1:13" x14ac:dyDescent="0.45">
      <c r="A29" s="42" t="s">
        <v>906</v>
      </c>
      <c r="B29" s="51">
        <f t="shared" ref="B29:M29" si="1">SUM(B19:B21)</f>
        <v>2672099.2249999996</v>
      </c>
      <c r="C29" s="51">
        <f t="shared" si="1"/>
        <v>2557337.5449999999</v>
      </c>
      <c r="D29" s="51">
        <f t="shared" si="1"/>
        <v>2220667.8649999998</v>
      </c>
      <c r="E29" s="51">
        <f t="shared" si="1"/>
        <v>2493126.9400000004</v>
      </c>
      <c r="F29" s="51">
        <f t="shared" si="1"/>
        <v>2368314.7999999998</v>
      </c>
      <c r="G29" s="51">
        <f t="shared" si="1"/>
        <v>2645773.4749999996</v>
      </c>
      <c r="H29" s="51">
        <f t="shared" si="1"/>
        <v>2524735.14</v>
      </c>
      <c r="I29" s="51">
        <f t="shared" si="1"/>
        <v>2383827.9300000006</v>
      </c>
      <c r="J29" s="51">
        <f t="shared" si="1"/>
        <v>2596501.6300000004</v>
      </c>
      <c r="K29" s="51">
        <f t="shared" si="1"/>
        <v>2408491.585</v>
      </c>
      <c r="L29" s="51">
        <f t="shared" si="1"/>
        <v>2530873.5649999999</v>
      </c>
      <c r="M29" s="51">
        <f t="shared" si="1"/>
        <v>2520972.9099999997</v>
      </c>
    </row>
    <row r="30" spans="1:13" x14ac:dyDescent="0.45">
      <c r="A30" s="42" t="s">
        <v>907</v>
      </c>
      <c r="B30" s="51">
        <v>2690815.7349999975</v>
      </c>
      <c r="C30" s="51">
        <v>2579637.2700000009</v>
      </c>
      <c r="D30" s="51">
        <v>2240150.5400000014</v>
      </c>
      <c r="E30" s="51">
        <v>2510996.9900000012</v>
      </c>
      <c r="F30" s="51">
        <v>2390380.15</v>
      </c>
      <c r="G30" s="51">
        <v>2664697.9750000001</v>
      </c>
      <c r="H30" s="51">
        <v>2543286.165</v>
      </c>
      <c r="I30" s="51">
        <v>2407867.1450000005</v>
      </c>
      <c r="J30" s="51">
        <v>2614692.3100000024</v>
      </c>
      <c r="K30" s="51">
        <v>2428429.859999998</v>
      </c>
      <c r="L30" s="51">
        <v>2550622.1099999989</v>
      </c>
      <c r="M30" s="51">
        <v>2538278.6749999956</v>
      </c>
    </row>
    <row r="31" spans="1:13" x14ac:dyDescent="0.45">
      <c r="A31" s="42" t="s">
        <v>908</v>
      </c>
      <c r="B31" s="51">
        <f>B30-B29</f>
        <v>18716.509999997914</v>
      </c>
      <c r="C31" s="51">
        <f t="shared" ref="C31:M31" si="2">C30-C29</f>
        <v>22299.725000001024</v>
      </c>
      <c r="D31" s="51">
        <f t="shared" si="2"/>
        <v>19482.675000001676</v>
      </c>
      <c r="E31" s="51">
        <f t="shared" si="2"/>
        <v>17870.050000000745</v>
      </c>
      <c r="F31" s="51">
        <f t="shared" si="2"/>
        <v>22065.350000000093</v>
      </c>
      <c r="G31" s="51">
        <f t="shared" si="2"/>
        <v>18924.500000000466</v>
      </c>
      <c r="H31" s="51">
        <f t="shared" si="2"/>
        <v>18551.024999999907</v>
      </c>
      <c r="I31" s="51">
        <f t="shared" si="2"/>
        <v>24039.214999999851</v>
      </c>
      <c r="J31" s="51">
        <f t="shared" si="2"/>
        <v>18190.68000000203</v>
      </c>
      <c r="K31" s="51">
        <f t="shared" si="2"/>
        <v>19938.274999998044</v>
      </c>
      <c r="L31" s="51">
        <f t="shared" si="2"/>
        <v>19748.544999998994</v>
      </c>
      <c r="M31" s="51">
        <f t="shared" si="2"/>
        <v>17305.764999995939</v>
      </c>
    </row>
    <row r="32" spans="1:13" x14ac:dyDescent="0.45">
      <c r="B32" s="53">
        <f>B31/B30</f>
        <v>6.9557011119521835E-3</v>
      </c>
      <c r="C32" s="53">
        <f t="shared" ref="C32:M32" si="3">C31/C30</f>
        <v>8.6445196227146366E-3</v>
      </c>
      <c r="D32" s="53">
        <f t="shared" si="3"/>
        <v>8.697038280294174E-3</v>
      </c>
      <c r="E32" s="53">
        <f t="shared" si="3"/>
        <v>7.1167150224265051E-3</v>
      </c>
      <c r="F32" s="53">
        <f t="shared" si="3"/>
        <v>9.2308957635881036E-3</v>
      </c>
      <c r="G32" s="53">
        <f t="shared" si="3"/>
        <v>7.1019305668217295E-3</v>
      </c>
      <c r="H32" s="53">
        <f t="shared" si="3"/>
        <v>7.2941162718116338E-3</v>
      </c>
      <c r="I32" s="53">
        <f t="shared" si="3"/>
        <v>9.983613526982963E-3</v>
      </c>
      <c r="J32" s="53">
        <f t="shared" si="3"/>
        <v>6.9571015795743913E-3</v>
      </c>
      <c r="K32" s="53">
        <f t="shared" si="3"/>
        <v>8.2103565470069053E-3</v>
      </c>
      <c r="L32" s="53">
        <f t="shared" si="3"/>
        <v>7.7426385204506058E-3</v>
      </c>
      <c r="M32" s="53">
        <f t="shared" si="3"/>
        <v>6.817913718632951E-3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47"/>
  <sheetViews>
    <sheetView workbookViewId="0">
      <selection activeCell="J33" sqref="J33"/>
    </sheetView>
  </sheetViews>
  <sheetFormatPr defaultRowHeight="14.25" x14ac:dyDescent="0.45"/>
  <cols>
    <col min="1" max="1" width="25.73046875" bestFit="1" customWidth="1"/>
    <col min="2" max="13" width="10.1328125" bestFit="1" customWidth="1"/>
  </cols>
  <sheetData>
    <row r="1" spans="1:13" x14ac:dyDescent="0.45">
      <c r="A1" s="42" t="s">
        <v>909</v>
      </c>
    </row>
    <row r="2" spans="1:13" x14ac:dyDescent="0.45">
      <c r="B2" s="54">
        <v>42705</v>
      </c>
      <c r="C2" s="54">
        <v>42736</v>
      </c>
      <c r="D2" s="54">
        <v>42767</v>
      </c>
      <c r="E2" s="54">
        <v>42795</v>
      </c>
      <c r="F2" s="54">
        <v>42826</v>
      </c>
      <c r="G2" s="54">
        <v>42856</v>
      </c>
      <c r="H2" s="54">
        <v>42887</v>
      </c>
      <c r="I2" s="54">
        <v>42917</v>
      </c>
      <c r="J2" s="54">
        <v>42948</v>
      </c>
      <c r="K2" s="54">
        <v>42979</v>
      </c>
      <c r="L2" s="54">
        <v>43009</v>
      </c>
      <c r="M2" s="54">
        <v>43040</v>
      </c>
    </row>
    <row r="3" spans="1:13" hidden="1" x14ac:dyDescent="0.45">
      <c r="A3" s="42" t="s">
        <v>902</v>
      </c>
    </row>
    <row r="4" spans="1:13" hidden="1" x14ac:dyDescent="0.45"/>
    <row r="5" spans="1:13" hidden="1" x14ac:dyDescent="0.45">
      <c r="A5" t="s">
        <v>862</v>
      </c>
      <c r="B5" s="41">
        <v>265898</v>
      </c>
      <c r="C5" s="41">
        <v>240230</v>
      </c>
      <c r="D5" s="41">
        <v>216667</v>
      </c>
      <c r="E5" s="41">
        <v>247656</v>
      </c>
      <c r="F5" s="41">
        <v>241423</v>
      </c>
      <c r="G5" s="41">
        <v>257477</v>
      </c>
      <c r="H5" s="41">
        <v>257180</v>
      </c>
      <c r="I5" s="41">
        <v>263156</v>
      </c>
      <c r="J5" s="41">
        <v>268398</v>
      </c>
      <c r="K5" s="41">
        <v>256341</v>
      </c>
      <c r="L5" s="41">
        <v>263949</v>
      </c>
      <c r="M5" s="41">
        <v>256159</v>
      </c>
    </row>
    <row r="6" spans="1:13" hidden="1" x14ac:dyDescent="0.45">
      <c r="A6" t="s">
        <v>863</v>
      </c>
      <c r="B6" s="41">
        <v>832085</v>
      </c>
      <c r="C6" s="41">
        <v>772032</v>
      </c>
      <c r="D6" s="41">
        <v>699765</v>
      </c>
      <c r="E6" s="41">
        <v>807110</v>
      </c>
      <c r="F6" s="41">
        <v>790690</v>
      </c>
      <c r="G6" s="41">
        <v>840864</v>
      </c>
      <c r="H6" s="41">
        <v>841906</v>
      </c>
      <c r="I6" s="41">
        <v>864965</v>
      </c>
      <c r="J6" s="41">
        <v>883656</v>
      </c>
      <c r="K6" s="41">
        <v>856396</v>
      </c>
      <c r="L6" s="41">
        <v>879897</v>
      </c>
      <c r="M6" s="41">
        <v>862729</v>
      </c>
    </row>
    <row r="7" spans="1:13" hidden="1" x14ac:dyDescent="0.45">
      <c r="A7" t="s">
        <v>864</v>
      </c>
      <c r="B7" s="41">
        <v>1250244</v>
      </c>
      <c r="C7" s="41">
        <v>1120494</v>
      </c>
      <c r="D7" s="41">
        <v>1004231</v>
      </c>
      <c r="E7" s="41">
        <v>1135008</v>
      </c>
      <c r="F7" s="41">
        <v>1088821</v>
      </c>
      <c r="G7" s="41">
        <v>1131114</v>
      </c>
      <c r="H7" s="41">
        <v>1104575</v>
      </c>
      <c r="I7" s="41">
        <v>1122462</v>
      </c>
      <c r="J7" s="41">
        <v>1145955</v>
      </c>
      <c r="K7" s="41">
        <v>1110301</v>
      </c>
      <c r="L7" s="41">
        <v>1140205</v>
      </c>
      <c r="M7" s="41">
        <v>1098287</v>
      </c>
    </row>
    <row r="8" spans="1:13" hidden="1" x14ac:dyDescent="0.45">
      <c r="A8" t="s">
        <v>865</v>
      </c>
      <c r="B8" s="41">
        <v>31007</v>
      </c>
      <c r="C8" s="41">
        <v>28476</v>
      </c>
      <c r="D8" s="41">
        <v>25122</v>
      </c>
      <c r="E8" s="41">
        <v>29495</v>
      </c>
      <c r="F8" s="41">
        <v>26986</v>
      </c>
      <c r="G8" s="41">
        <v>27113</v>
      </c>
      <c r="H8" s="41">
        <v>27266</v>
      </c>
      <c r="I8" s="41">
        <v>27997</v>
      </c>
      <c r="J8" s="41">
        <v>27504</v>
      </c>
      <c r="K8" s="41">
        <v>26503</v>
      </c>
      <c r="L8" s="41">
        <v>25932</v>
      </c>
      <c r="M8" s="41">
        <v>25248</v>
      </c>
    </row>
    <row r="9" spans="1:13" hidden="1" x14ac:dyDescent="0.45">
      <c r="A9" t="s">
        <v>866</v>
      </c>
      <c r="B9" s="41">
        <v>252642</v>
      </c>
      <c r="C9" s="41">
        <v>232732</v>
      </c>
      <c r="D9" s="41">
        <v>207624</v>
      </c>
      <c r="E9" s="41">
        <v>235433</v>
      </c>
      <c r="F9" s="41">
        <v>243185</v>
      </c>
      <c r="G9" s="41">
        <v>269110</v>
      </c>
      <c r="H9" s="41">
        <v>270757</v>
      </c>
      <c r="I9" s="41">
        <v>273753</v>
      </c>
      <c r="J9" s="41">
        <v>261845</v>
      </c>
      <c r="K9" s="41">
        <v>229777</v>
      </c>
      <c r="L9" s="41">
        <v>230015</v>
      </c>
      <c r="M9" s="41">
        <v>213756</v>
      </c>
    </row>
    <row r="10" spans="1:13" hidden="1" x14ac:dyDescent="0.45">
      <c r="A10" t="s">
        <v>867</v>
      </c>
      <c r="B10" s="41">
        <v>7121</v>
      </c>
      <c r="C10" s="41">
        <v>6765</v>
      </c>
      <c r="D10" s="41">
        <v>5790</v>
      </c>
      <c r="E10" s="41">
        <v>7132</v>
      </c>
      <c r="F10" s="41">
        <v>6814</v>
      </c>
      <c r="G10" s="41">
        <v>7316</v>
      </c>
      <c r="H10" s="41">
        <v>7646</v>
      </c>
      <c r="I10" s="41">
        <v>7670</v>
      </c>
      <c r="J10" s="41">
        <v>6833</v>
      </c>
      <c r="K10" s="41">
        <v>5940</v>
      </c>
      <c r="L10" s="41">
        <v>5924</v>
      </c>
      <c r="M10" s="41">
        <v>5669</v>
      </c>
    </row>
    <row r="11" spans="1:13" hidden="1" x14ac:dyDescent="0.45">
      <c r="A11" t="s">
        <v>868</v>
      </c>
      <c r="B11" s="41">
        <v>474358</v>
      </c>
      <c r="C11" s="41">
        <v>431610</v>
      </c>
      <c r="D11" s="41">
        <v>386883</v>
      </c>
      <c r="E11" s="41">
        <v>438298</v>
      </c>
      <c r="F11" s="41">
        <v>423646</v>
      </c>
      <c r="G11" s="41">
        <v>441164</v>
      </c>
      <c r="H11" s="41">
        <v>432450</v>
      </c>
      <c r="I11" s="41">
        <v>435905</v>
      </c>
      <c r="J11" s="41">
        <v>436205</v>
      </c>
      <c r="K11" s="41">
        <v>415649</v>
      </c>
      <c r="L11" s="41">
        <v>423816</v>
      </c>
      <c r="M11" s="41">
        <v>411389</v>
      </c>
    </row>
    <row r="12" spans="1:13" hidden="1" x14ac:dyDescent="0.45"/>
    <row r="13" spans="1:13" hidden="1" x14ac:dyDescent="0.45">
      <c r="B13" s="41"/>
      <c r="C13" s="41"/>
      <c r="D13" s="41"/>
      <c r="E13" s="41"/>
      <c r="F13" s="41"/>
      <c r="G13" s="41"/>
      <c r="H13" s="41"/>
      <c r="I13" s="41"/>
      <c r="J13" s="41"/>
      <c r="K13" s="41"/>
      <c r="L13" s="41"/>
      <c r="M13" s="41"/>
    </row>
    <row r="14" spans="1:13" hidden="1" x14ac:dyDescent="0.45"/>
    <row r="15" spans="1:13" hidden="1" x14ac:dyDescent="0.45">
      <c r="A15" s="42" t="s">
        <v>903</v>
      </c>
    </row>
    <row r="16" spans="1:13" hidden="1" x14ac:dyDescent="0.45"/>
    <row r="17" spans="1:13" hidden="1" x14ac:dyDescent="0.45">
      <c r="A17" t="s">
        <v>862</v>
      </c>
      <c r="B17" s="51">
        <f>B5*'Set Up Fee'!B$11</f>
        <v>50520.62</v>
      </c>
      <c r="C17" s="51">
        <f>C5*'Set Up Fee'!C$11</f>
        <v>45643.7</v>
      </c>
      <c r="D17" s="51">
        <f>D5*'Set Up Fee'!D$11</f>
        <v>41166.730000000003</v>
      </c>
      <c r="E17" s="51">
        <f>E5*'Set Up Fee'!E$11</f>
        <v>47054.64</v>
      </c>
      <c r="F17" s="51">
        <f>F5*'Set Up Fee'!F$11</f>
        <v>50698.83</v>
      </c>
      <c r="G17" s="51">
        <f>G5*'Set Up Fee'!G$11</f>
        <v>54070.17</v>
      </c>
      <c r="H17" s="51">
        <f>H5*'Set Up Fee'!H$11</f>
        <v>54007.799999999996</v>
      </c>
      <c r="I17" s="51">
        <f>I5*'Set Up Fee'!I$11</f>
        <v>55262.759999999995</v>
      </c>
      <c r="J17" s="51">
        <f>J5*'Set Up Fee'!J$11</f>
        <v>56363.579999999994</v>
      </c>
      <c r="K17" s="51">
        <f>K5*'Set Up Fee'!K$11</f>
        <v>53831.61</v>
      </c>
      <c r="L17" s="51">
        <f>L5*'Set Up Fee'!L$11</f>
        <v>55429.29</v>
      </c>
      <c r="M17" s="51">
        <f>M5*'Set Up Fee'!M$11</f>
        <v>53793.39</v>
      </c>
    </row>
    <row r="18" spans="1:13" hidden="1" x14ac:dyDescent="0.45">
      <c r="A18" t="s">
        <v>863</v>
      </c>
      <c r="B18" s="51">
        <f>B6*'Set Up Fee'!B$11</f>
        <v>158096.15</v>
      </c>
      <c r="C18" s="51">
        <f>C6*'Set Up Fee'!C$11</f>
        <v>146686.07999999999</v>
      </c>
      <c r="D18" s="51">
        <f>D6*'Set Up Fee'!D$11</f>
        <v>132955.35</v>
      </c>
      <c r="E18" s="51">
        <f>E6*'Set Up Fee'!E$11</f>
        <v>153350.9</v>
      </c>
      <c r="F18" s="51">
        <f>F6*'Set Up Fee'!F$11</f>
        <v>166044.9</v>
      </c>
      <c r="G18" s="51">
        <f>G6*'Set Up Fee'!G$11</f>
        <v>176581.44</v>
      </c>
      <c r="H18" s="51">
        <f>H6*'Set Up Fee'!H$11</f>
        <v>176800.25999999998</v>
      </c>
      <c r="I18" s="51">
        <f>I6*'Set Up Fee'!I$11</f>
        <v>181642.65</v>
      </c>
      <c r="J18" s="51">
        <f>J6*'Set Up Fee'!J$11</f>
        <v>185567.75999999998</v>
      </c>
      <c r="K18" s="51">
        <f>K6*'Set Up Fee'!K$11</f>
        <v>179843.16</v>
      </c>
      <c r="L18" s="51">
        <f>L6*'Set Up Fee'!L$11</f>
        <v>184778.37</v>
      </c>
      <c r="M18" s="51">
        <f>M6*'Set Up Fee'!M$11</f>
        <v>181173.09</v>
      </c>
    </row>
    <row r="19" spans="1:13" hidden="1" x14ac:dyDescent="0.45">
      <c r="A19" t="s">
        <v>864</v>
      </c>
      <c r="B19" s="51">
        <f>B7*'Set Up Fee'!B$11</f>
        <v>237546.36000000002</v>
      </c>
      <c r="C19" s="51">
        <f>C7*'Set Up Fee'!C$11</f>
        <v>212893.86000000002</v>
      </c>
      <c r="D19" s="51">
        <f>D7*'Set Up Fee'!D$11</f>
        <v>190803.89</v>
      </c>
      <c r="E19" s="51">
        <f>E7*'Set Up Fee'!E$11</f>
        <v>215651.52</v>
      </c>
      <c r="F19" s="51">
        <f>F7*'Set Up Fee'!F$11</f>
        <v>228652.41</v>
      </c>
      <c r="G19" s="51">
        <f>G7*'Set Up Fee'!G$11</f>
        <v>237533.94</v>
      </c>
      <c r="H19" s="51">
        <f>H7*'Set Up Fee'!H$11</f>
        <v>231960.75</v>
      </c>
      <c r="I19" s="51">
        <f>I7*'Set Up Fee'!I$11</f>
        <v>235717.02</v>
      </c>
      <c r="J19" s="51">
        <f>J7*'Set Up Fee'!J$11</f>
        <v>240650.55</v>
      </c>
      <c r="K19" s="51">
        <f>K7*'Set Up Fee'!K$11</f>
        <v>233163.21</v>
      </c>
      <c r="L19" s="51">
        <f>L7*'Set Up Fee'!L$11</f>
        <v>239443.05</v>
      </c>
      <c r="M19" s="51">
        <f>M7*'Set Up Fee'!M$11</f>
        <v>230640.27</v>
      </c>
    </row>
    <row r="20" spans="1:13" hidden="1" x14ac:dyDescent="0.45">
      <c r="A20" t="s">
        <v>865</v>
      </c>
      <c r="B20" s="51">
        <f>B8*'Set Up Fee'!B$11</f>
        <v>5891.33</v>
      </c>
      <c r="C20" s="51">
        <f>C8*'Set Up Fee'!C$11</f>
        <v>5410.4400000000005</v>
      </c>
      <c r="D20" s="51">
        <f>D8*'Set Up Fee'!D$11</f>
        <v>4773.18</v>
      </c>
      <c r="E20" s="51">
        <f>E8*'Set Up Fee'!E$11</f>
        <v>5604.05</v>
      </c>
      <c r="F20" s="51">
        <f>F8*'Set Up Fee'!F$11</f>
        <v>5667.0599999999995</v>
      </c>
      <c r="G20" s="51">
        <f>G8*'Set Up Fee'!G$11</f>
        <v>5693.73</v>
      </c>
      <c r="H20" s="51">
        <f>H8*'Set Up Fee'!H$11</f>
        <v>5725.86</v>
      </c>
      <c r="I20" s="51">
        <f>I8*'Set Up Fee'!I$11</f>
        <v>5879.37</v>
      </c>
      <c r="J20" s="51">
        <f>J8*'Set Up Fee'!J$11</f>
        <v>5775.84</v>
      </c>
      <c r="K20" s="51">
        <f>K8*'Set Up Fee'!K$11</f>
        <v>5565.63</v>
      </c>
      <c r="L20" s="51">
        <f>L8*'Set Up Fee'!L$11</f>
        <v>5445.7199999999993</v>
      </c>
      <c r="M20" s="51">
        <f>M8*'Set Up Fee'!M$11</f>
        <v>5302.08</v>
      </c>
    </row>
    <row r="21" spans="1:13" hidden="1" x14ac:dyDescent="0.45">
      <c r="A21" t="s">
        <v>866</v>
      </c>
      <c r="B21" s="51">
        <f>B9*'Set Up Fee'!B$11</f>
        <v>48001.98</v>
      </c>
      <c r="C21" s="51">
        <f>C9*'Set Up Fee'!C$11</f>
        <v>44219.08</v>
      </c>
      <c r="D21" s="51">
        <f>D9*'Set Up Fee'!D$11</f>
        <v>39448.559999999998</v>
      </c>
      <c r="E21" s="51">
        <f>E9*'Set Up Fee'!E$11</f>
        <v>44732.270000000004</v>
      </c>
      <c r="F21" s="51">
        <f>F9*'Set Up Fee'!F$11</f>
        <v>51068.85</v>
      </c>
      <c r="G21" s="51">
        <f>G9*'Set Up Fee'!G$11</f>
        <v>56513.1</v>
      </c>
      <c r="H21" s="51">
        <f>H9*'Set Up Fee'!H$11</f>
        <v>56858.97</v>
      </c>
      <c r="I21" s="51">
        <f>I9*'Set Up Fee'!I$11</f>
        <v>57488.13</v>
      </c>
      <c r="J21" s="51">
        <f>J9*'Set Up Fee'!J$11</f>
        <v>54987.45</v>
      </c>
      <c r="K21" s="51">
        <f>K9*'Set Up Fee'!K$11</f>
        <v>48253.17</v>
      </c>
      <c r="L21" s="51">
        <f>L9*'Set Up Fee'!L$11</f>
        <v>48303.15</v>
      </c>
      <c r="M21" s="51">
        <f>M9*'Set Up Fee'!M$11</f>
        <v>44888.759999999995</v>
      </c>
    </row>
    <row r="22" spans="1:13" hidden="1" x14ac:dyDescent="0.45">
      <c r="A22" t="s">
        <v>867</v>
      </c>
      <c r="B22" s="51">
        <f>B10*'Set Up Fee'!B$11</f>
        <v>1352.99</v>
      </c>
      <c r="C22" s="51">
        <f>C10*'Set Up Fee'!C$11</f>
        <v>1285.3499999999999</v>
      </c>
      <c r="D22" s="51">
        <f>D10*'Set Up Fee'!D$11</f>
        <v>1100.0999999999999</v>
      </c>
      <c r="E22" s="51">
        <f>E10*'Set Up Fee'!E$11</f>
        <v>1355.08</v>
      </c>
      <c r="F22" s="51">
        <f>F10*'Set Up Fee'!F$11</f>
        <v>1430.94</v>
      </c>
      <c r="G22" s="51">
        <f>G10*'Set Up Fee'!G$11</f>
        <v>1536.36</v>
      </c>
      <c r="H22" s="51">
        <f>H10*'Set Up Fee'!H$11</f>
        <v>1605.6599999999999</v>
      </c>
      <c r="I22" s="51">
        <f>I10*'Set Up Fee'!I$11</f>
        <v>1610.7</v>
      </c>
      <c r="J22" s="51">
        <f>J10*'Set Up Fee'!J$11</f>
        <v>1434.9299999999998</v>
      </c>
      <c r="K22" s="51">
        <f>K10*'Set Up Fee'!K$11</f>
        <v>1247.3999999999999</v>
      </c>
      <c r="L22" s="51">
        <f>L10*'Set Up Fee'!L$11</f>
        <v>1244.04</v>
      </c>
      <c r="M22" s="51">
        <f>M10*'Set Up Fee'!M$11</f>
        <v>1190.49</v>
      </c>
    </row>
    <row r="23" spans="1:13" hidden="1" x14ac:dyDescent="0.45">
      <c r="A23" t="s">
        <v>868</v>
      </c>
      <c r="B23" s="51">
        <f>B11*'Set Up Fee'!B$11</f>
        <v>90128.02</v>
      </c>
      <c r="C23" s="51">
        <f>C11*'Set Up Fee'!C$11</f>
        <v>82005.899999999994</v>
      </c>
      <c r="D23" s="51">
        <f>D11*'Set Up Fee'!D$11</f>
        <v>73507.77</v>
      </c>
      <c r="E23" s="51">
        <f>E11*'Set Up Fee'!E$11</f>
        <v>83276.62</v>
      </c>
      <c r="F23" s="51">
        <f>F11*'Set Up Fee'!F$11</f>
        <v>88965.66</v>
      </c>
      <c r="G23" s="51">
        <f>G11*'Set Up Fee'!G$11</f>
        <v>92644.44</v>
      </c>
      <c r="H23" s="51">
        <f>H11*'Set Up Fee'!H$11</f>
        <v>90814.5</v>
      </c>
      <c r="I23" s="51">
        <f>I11*'Set Up Fee'!I$11</f>
        <v>91540.05</v>
      </c>
      <c r="J23" s="51">
        <f>J11*'Set Up Fee'!J$11</f>
        <v>91603.05</v>
      </c>
      <c r="K23" s="51">
        <f>K11*'Set Up Fee'!K$11</f>
        <v>87286.29</v>
      </c>
      <c r="L23" s="51">
        <f>L11*'Set Up Fee'!L$11</f>
        <v>89001.36</v>
      </c>
      <c r="M23" s="51">
        <f>M11*'Set Up Fee'!M$11</f>
        <v>86391.69</v>
      </c>
    </row>
    <row r="24" spans="1:13" hidden="1" x14ac:dyDescent="0.45"/>
    <row r="25" spans="1:13" x14ac:dyDescent="0.45">
      <c r="A25" s="42" t="s">
        <v>910</v>
      </c>
    </row>
    <row r="27" spans="1:13" x14ac:dyDescent="0.45">
      <c r="A27" t="s">
        <v>862</v>
      </c>
      <c r="B27" s="51">
        <v>152501.33499999996</v>
      </c>
      <c r="C27" s="51">
        <v>140539.03</v>
      </c>
      <c r="D27" s="51">
        <v>125222.62000000001</v>
      </c>
      <c r="E27" s="51">
        <v>141995.96000000002</v>
      </c>
      <c r="F27" s="51">
        <v>147468.91000000006</v>
      </c>
      <c r="G27" s="51">
        <v>157930.97499999998</v>
      </c>
      <c r="H27" s="51">
        <v>157547.65499999997</v>
      </c>
      <c r="I27" s="51">
        <v>160316.42999999996</v>
      </c>
      <c r="J27" s="51">
        <v>163837.82</v>
      </c>
      <c r="K27" s="51">
        <v>156895.37999999998</v>
      </c>
      <c r="L27" s="51">
        <v>162751.63999999998</v>
      </c>
      <c r="M27" s="51">
        <v>159051.98500000004</v>
      </c>
    </row>
    <row r="28" spans="1:13" x14ac:dyDescent="0.45">
      <c r="A28" t="s">
        <v>863</v>
      </c>
      <c r="B28" s="51">
        <v>341847.86000000016</v>
      </c>
      <c r="C28" s="51">
        <v>321273.50000000012</v>
      </c>
      <c r="D28" s="51">
        <v>289748.02499999991</v>
      </c>
      <c r="E28" s="51">
        <v>332146.87499999988</v>
      </c>
      <c r="F28" s="51">
        <v>347039.4050000002</v>
      </c>
      <c r="G28" s="51">
        <v>369327.05999999976</v>
      </c>
      <c r="H28" s="51">
        <v>369157.77999999991</v>
      </c>
      <c r="I28" s="51">
        <v>379612.88499999983</v>
      </c>
      <c r="J28" s="51">
        <v>387632.14999999991</v>
      </c>
      <c r="K28" s="51">
        <v>376703.72</v>
      </c>
      <c r="L28" s="51">
        <v>389074.00000000017</v>
      </c>
      <c r="M28" s="51">
        <v>383175.72</v>
      </c>
    </row>
    <row r="29" spans="1:13" x14ac:dyDescent="0.45">
      <c r="A29" t="s">
        <v>864</v>
      </c>
      <c r="B29" s="51">
        <v>679601.01500000013</v>
      </c>
      <c r="C29" s="51">
        <v>618660.63599999994</v>
      </c>
      <c r="D29" s="51">
        <v>550884.0199999999</v>
      </c>
      <c r="E29" s="51">
        <v>614821.88000000024</v>
      </c>
      <c r="F29" s="51">
        <v>625807.89500000002</v>
      </c>
      <c r="G29" s="51">
        <v>650224.97499999998</v>
      </c>
      <c r="H29" s="51">
        <v>632007.74000000011</v>
      </c>
      <c r="I29" s="51">
        <v>645294.875</v>
      </c>
      <c r="J29" s="51">
        <v>658915.10499999986</v>
      </c>
      <c r="K29" s="51">
        <v>641032.46999999986</v>
      </c>
      <c r="L29" s="51">
        <v>663946.16100000008</v>
      </c>
      <c r="M29" s="51">
        <v>641090.14899999998</v>
      </c>
    </row>
    <row r="30" spans="1:13" x14ac:dyDescent="0.45">
      <c r="A30" t="s">
        <v>865</v>
      </c>
      <c r="B30" s="51">
        <v>11919.075000000001</v>
      </c>
      <c r="C30" s="51">
        <v>11100.029999999999</v>
      </c>
      <c r="D30" s="51">
        <v>9695.6400000000012</v>
      </c>
      <c r="E30" s="51">
        <v>11260.025000000001</v>
      </c>
      <c r="F30" s="51">
        <v>10839.69</v>
      </c>
      <c r="G30" s="51">
        <v>10994.295</v>
      </c>
      <c r="H30" s="51">
        <v>10945.125</v>
      </c>
      <c r="I30" s="51">
        <v>11333.685000000001</v>
      </c>
      <c r="J30" s="51">
        <v>10971.62</v>
      </c>
      <c r="K30" s="51">
        <v>10790.77</v>
      </c>
      <c r="L30" s="51">
        <v>10620.244999999999</v>
      </c>
      <c r="M30" s="51">
        <v>10321.580000000002</v>
      </c>
    </row>
    <row r="31" spans="1:13" x14ac:dyDescent="0.45">
      <c r="A31" t="s">
        <v>866</v>
      </c>
      <c r="B31" s="51">
        <v>114637.89000000001</v>
      </c>
      <c r="C31" s="51">
        <v>108412.65199999996</v>
      </c>
      <c r="D31" s="51">
        <v>96637.974999999962</v>
      </c>
      <c r="E31" s="51">
        <v>108304.25399999999</v>
      </c>
      <c r="F31" s="51">
        <v>123006.89500000002</v>
      </c>
      <c r="G31" s="51">
        <v>135825.78</v>
      </c>
      <c r="H31" s="51">
        <v>136530.04000000007</v>
      </c>
      <c r="I31" s="51">
        <v>137954.83600000001</v>
      </c>
      <c r="J31" s="51">
        <v>132804.50000000006</v>
      </c>
      <c r="K31" s="51">
        <v>118120.49600000003</v>
      </c>
      <c r="L31" s="51">
        <v>118918.89600000002</v>
      </c>
      <c r="M31" s="51">
        <v>111619.93000000002</v>
      </c>
    </row>
    <row r="32" spans="1:13" x14ac:dyDescent="0.45">
      <c r="A32" t="s">
        <v>867</v>
      </c>
      <c r="B32" s="51">
        <v>2345.4700000000003</v>
      </c>
      <c r="C32" s="51">
        <v>2183.9850000000001</v>
      </c>
      <c r="D32" s="51">
        <v>1868.8150000000001</v>
      </c>
      <c r="E32" s="51">
        <v>2234.6549999999997</v>
      </c>
      <c r="F32" s="51">
        <v>2248.6000000000004</v>
      </c>
      <c r="G32" s="51">
        <v>2397.9300000000003</v>
      </c>
      <c r="H32" s="51">
        <v>2474.0299999999997</v>
      </c>
      <c r="I32" s="51">
        <v>2553.0500000000002</v>
      </c>
      <c r="J32" s="51">
        <v>2259.8850000000011</v>
      </c>
      <c r="K32" s="51">
        <v>2028.7900000000002</v>
      </c>
      <c r="L32" s="51">
        <v>1973.8250000000003</v>
      </c>
      <c r="M32" s="51">
        <v>1899.5250000000001</v>
      </c>
    </row>
    <row r="33" spans="1:13" x14ac:dyDescent="0.45">
      <c r="A33" t="s">
        <v>868</v>
      </c>
      <c r="B33" s="51">
        <v>197152.94500000001</v>
      </c>
      <c r="C33" s="51">
        <v>182600.09500000003</v>
      </c>
      <c r="D33" s="51">
        <v>162931.43</v>
      </c>
      <c r="E33" s="51">
        <v>183132.54499999998</v>
      </c>
      <c r="F33" s="51">
        <v>184980.71000000002</v>
      </c>
      <c r="G33" s="51">
        <v>192091.34000000003</v>
      </c>
      <c r="H33" s="51">
        <v>188635.34000000003</v>
      </c>
      <c r="I33" s="51">
        <v>190017.30500000002</v>
      </c>
      <c r="J33" s="51">
        <v>190417.07500000001</v>
      </c>
      <c r="K33" s="51">
        <v>181970.44500000001</v>
      </c>
      <c r="L33" s="51">
        <v>186077.08499999999</v>
      </c>
      <c r="M33" s="51">
        <v>180682.16500000004</v>
      </c>
    </row>
    <row r="35" spans="1:13" x14ac:dyDescent="0.45">
      <c r="A35" s="42" t="s">
        <v>911</v>
      </c>
      <c r="B35" s="51"/>
      <c r="C35" s="51"/>
      <c r="D35" s="51"/>
      <c r="E35" s="51"/>
      <c r="F35" s="51"/>
      <c r="G35" s="51"/>
      <c r="H35" s="51"/>
      <c r="I35" s="51"/>
      <c r="J35" s="51"/>
      <c r="K35" s="51"/>
      <c r="L35" s="51"/>
      <c r="M35" s="51"/>
    </row>
    <row r="37" spans="1:13" x14ac:dyDescent="0.45">
      <c r="A37" t="s">
        <v>862</v>
      </c>
      <c r="B37" s="51">
        <f>B27-B17</f>
        <v>101980.71499999997</v>
      </c>
      <c r="C37" s="51">
        <f t="shared" ref="C37:M37" si="0">C27-C17</f>
        <v>94895.33</v>
      </c>
      <c r="D37" s="51">
        <f t="shared" si="0"/>
        <v>84055.890000000014</v>
      </c>
      <c r="E37" s="51">
        <f t="shared" si="0"/>
        <v>94941.320000000022</v>
      </c>
      <c r="F37" s="51">
        <f t="shared" si="0"/>
        <v>96770.08000000006</v>
      </c>
      <c r="G37" s="51">
        <f t="shared" si="0"/>
        <v>103860.80499999998</v>
      </c>
      <c r="H37" s="51">
        <f t="shared" si="0"/>
        <v>103539.85499999998</v>
      </c>
      <c r="I37" s="51">
        <f t="shared" si="0"/>
        <v>105053.66999999997</v>
      </c>
      <c r="J37" s="51">
        <f t="shared" si="0"/>
        <v>107474.24000000002</v>
      </c>
      <c r="K37" s="51">
        <f t="shared" si="0"/>
        <v>103063.76999999997</v>
      </c>
      <c r="L37" s="51">
        <f t="shared" si="0"/>
        <v>107322.34999999998</v>
      </c>
      <c r="M37" s="51">
        <f t="shared" si="0"/>
        <v>105258.59500000004</v>
      </c>
    </row>
    <row r="38" spans="1:13" x14ac:dyDescent="0.45">
      <c r="A38" t="s">
        <v>863</v>
      </c>
      <c r="B38" s="51">
        <f t="shared" ref="B38:M43" si="1">B28-B18</f>
        <v>183751.71000000017</v>
      </c>
      <c r="C38" s="51">
        <f t="shared" si="1"/>
        <v>174587.42000000013</v>
      </c>
      <c r="D38" s="51">
        <f t="shared" si="1"/>
        <v>156792.6749999999</v>
      </c>
      <c r="E38" s="51">
        <f t="shared" si="1"/>
        <v>178795.97499999989</v>
      </c>
      <c r="F38" s="51">
        <f t="shared" si="1"/>
        <v>180994.50500000021</v>
      </c>
      <c r="G38" s="51">
        <f t="shared" si="1"/>
        <v>192745.61999999976</v>
      </c>
      <c r="H38" s="51">
        <f t="shared" si="1"/>
        <v>192357.51999999993</v>
      </c>
      <c r="I38" s="51">
        <f t="shared" si="1"/>
        <v>197970.23499999984</v>
      </c>
      <c r="J38" s="51">
        <f t="shared" si="1"/>
        <v>202064.38999999993</v>
      </c>
      <c r="K38" s="51">
        <f t="shared" si="1"/>
        <v>196860.55999999997</v>
      </c>
      <c r="L38" s="51">
        <f t="shared" si="1"/>
        <v>204295.63000000018</v>
      </c>
      <c r="M38" s="51">
        <f t="shared" si="1"/>
        <v>202002.62999999998</v>
      </c>
    </row>
    <row r="39" spans="1:13" x14ac:dyDescent="0.45">
      <c r="A39" t="s">
        <v>864</v>
      </c>
      <c r="B39" s="51">
        <f t="shared" si="1"/>
        <v>442054.65500000014</v>
      </c>
      <c r="C39" s="51">
        <f t="shared" si="1"/>
        <v>405766.77599999995</v>
      </c>
      <c r="D39" s="51">
        <f t="shared" si="1"/>
        <v>360080.12999999989</v>
      </c>
      <c r="E39" s="51">
        <f t="shared" si="1"/>
        <v>399170.36000000022</v>
      </c>
      <c r="F39" s="51">
        <f t="shared" si="1"/>
        <v>397155.48499999999</v>
      </c>
      <c r="G39" s="51">
        <f t="shared" si="1"/>
        <v>412691.03499999997</v>
      </c>
      <c r="H39" s="51">
        <f t="shared" si="1"/>
        <v>400046.99000000011</v>
      </c>
      <c r="I39" s="51">
        <f t="shared" si="1"/>
        <v>409577.85499999998</v>
      </c>
      <c r="J39" s="51">
        <f t="shared" si="1"/>
        <v>418264.55499999988</v>
      </c>
      <c r="K39" s="51">
        <f t="shared" si="1"/>
        <v>407869.25999999989</v>
      </c>
      <c r="L39" s="51">
        <f t="shared" si="1"/>
        <v>424503.11100000009</v>
      </c>
      <c r="M39" s="51">
        <f t="shared" si="1"/>
        <v>410449.87899999996</v>
      </c>
    </row>
    <row r="40" spans="1:13" x14ac:dyDescent="0.45">
      <c r="A40" t="s">
        <v>865</v>
      </c>
      <c r="B40" s="51">
        <f t="shared" si="1"/>
        <v>6027.7450000000008</v>
      </c>
      <c r="C40" s="51">
        <f t="shared" si="1"/>
        <v>5689.5899999999983</v>
      </c>
      <c r="D40" s="51">
        <f t="shared" si="1"/>
        <v>4922.4600000000009</v>
      </c>
      <c r="E40" s="51">
        <f t="shared" si="1"/>
        <v>5655.9750000000013</v>
      </c>
      <c r="F40" s="51">
        <f t="shared" si="1"/>
        <v>5172.630000000001</v>
      </c>
      <c r="G40" s="51">
        <f t="shared" si="1"/>
        <v>5300.5650000000005</v>
      </c>
      <c r="H40" s="51">
        <f t="shared" si="1"/>
        <v>5219.2650000000003</v>
      </c>
      <c r="I40" s="51">
        <f t="shared" si="1"/>
        <v>5454.3150000000014</v>
      </c>
      <c r="J40" s="51">
        <f t="shared" si="1"/>
        <v>5195.7800000000007</v>
      </c>
      <c r="K40" s="51">
        <f t="shared" si="1"/>
        <v>5225.1400000000003</v>
      </c>
      <c r="L40" s="51">
        <f t="shared" si="1"/>
        <v>5174.5249999999996</v>
      </c>
      <c r="M40" s="51">
        <f t="shared" si="1"/>
        <v>5019.5000000000018</v>
      </c>
    </row>
    <row r="41" spans="1:13" x14ac:dyDescent="0.45">
      <c r="A41" t="s">
        <v>866</v>
      </c>
      <c r="B41" s="51">
        <f t="shared" si="1"/>
        <v>66635.91</v>
      </c>
      <c r="C41" s="51">
        <f t="shared" si="1"/>
        <v>64193.571999999956</v>
      </c>
      <c r="D41" s="51">
        <f t="shared" si="1"/>
        <v>57189.414999999964</v>
      </c>
      <c r="E41" s="51">
        <f t="shared" si="1"/>
        <v>63571.983999999982</v>
      </c>
      <c r="F41" s="51">
        <f t="shared" si="1"/>
        <v>71938.045000000013</v>
      </c>
      <c r="G41" s="51">
        <f t="shared" si="1"/>
        <v>79312.679999999993</v>
      </c>
      <c r="H41" s="51">
        <f t="shared" si="1"/>
        <v>79671.070000000065</v>
      </c>
      <c r="I41" s="51">
        <f t="shared" si="1"/>
        <v>80466.706000000006</v>
      </c>
      <c r="J41" s="51">
        <f t="shared" si="1"/>
        <v>77817.050000000061</v>
      </c>
      <c r="K41" s="51">
        <f t="shared" si="1"/>
        <v>69867.32600000003</v>
      </c>
      <c r="L41" s="51">
        <f t="shared" si="1"/>
        <v>70615.746000000014</v>
      </c>
      <c r="M41" s="51">
        <f t="shared" si="1"/>
        <v>66731.170000000027</v>
      </c>
    </row>
    <row r="42" spans="1:13" x14ac:dyDescent="0.45">
      <c r="A42" t="s">
        <v>867</v>
      </c>
      <c r="B42" s="51">
        <f t="shared" si="1"/>
        <v>992.48000000000025</v>
      </c>
      <c r="C42" s="51">
        <f t="shared" si="1"/>
        <v>898.63500000000022</v>
      </c>
      <c r="D42" s="51">
        <f t="shared" si="1"/>
        <v>768.71500000000015</v>
      </c>
      <c r="E42" s="51">
        <f t="shared" si="1"/>
        <v>879.57499999999982</v>
      </c>
      <c r="F42" s="51">
        <f t="shared" si="1"/>
        <v>817.66000000000031</v>
      </c>
      <c r="G42" s="51">
        <f t="shared" si="1"/>
        <v>861.57000000000039</v>
      </c>
      <c r="H42" s="51">
        <f t="shared" si="1"/>
        <v>868.36999999999989</v>
      </c>
      <c r="I42" s="51">
        <f t="shared" si="1"/>
        <v>942.35000000000014</v>
      </c>
      <c r="J42" s="51">
        <f t="shared" si="1"/>
        <v>824.95500000000129</v>
      </c>
      <c r="K42" s="51">
        <f t="shared" si="1"/>
        <v>781.39000000000033</v>
      </c>
      <c r="L42" s="51">
        <f t="shared" si="1"/>
        <v>729.78500000000031</v>
      </c>
      <c r="M42" s="51">
        <f t="shared" si="1"/>
        <v>709.03500000000008</v>
      </c>
    </row>
    <row r="43" spans="1:13" x14ac:dyDescent="0.45">
      <c r="A43" t="s">
        <v>868</v>
      </c>
      <c r="B43" s="51">
        <f t="shared" si="1"/>
        <v>107024.925</v>
      </c>
      <c r="C43" s="51">
        <f t="shared" si="1"/>
        <v>100594.19500000004</v>
      </c>
      <c r="D43" s="51">
        <f t="shared" si="1"/>
        <v>89423.659999999989</v>
      </c>
      <c r="E43" s="51">
        <f t="shared" si="1"/>
        <v>99855.924999999988</v>
      </c>
      <c r="F43" s="51">
        <f t="shared" si="1"/>
        <v>96015.050000000017</v>
      </c>
      <c r="G43" s="51">
        <f t="shared" si="1"/>
        <v>99446.900000000023</v>
      </c>
      <c r="H43" s="51">
        <f t="shared" si="1"/>
        <v>97820.840000000026</v>
      </c>
      <c r="I43" s="51">
        <f t="shared" si="1"/>
        <v>98477.255000000019</v>
      </c>
      <c r="J43" s="51">
        <f t="shared" si="1"/>
        <v>98814.025000000009</v>
      </c>
      <c r="K43" s="51">
        <f t="shared" si="1"/>
        <v>94684.155000000013</v>
      </c>
      <c r="L43" s="51">
        <f t="shared" si="1"/>
        <v>97075.724999999991</v>
      </c>
      <c r="M43" s="51">
        <f t="shared" si="1"/>
        <v>94290.475000000035</v>
      </c>
    </row>
    <row r="45" spans="1:13" x14ac:dyDescent="0.45">
      <c r="A45" s="42" t="s">
        <v>906</v>
      </c>
      <c r="B45" s="51">
        <f>SUM(B27:B33)</f>
        <v>1500005.5900000003</v>
      </c>
      <c r="C45" s="51">
        <f t="shared" ref="C45:M45" si="2">SUM(C27:C33)</f>
        <v>1384769.9280000003</v>
      </c>
      <c r="D45" s="51">
        <f t="shared" si="2"/>
        <v>1236988.5249999997</v>
      </c>
      <c r="E45" s="51">
        <f t="shared" si="2"/>
        <v>1393896.1939999999</v>
      </c>
      <c r="F45" s="51">
        <f t="shared" si="2"/>
        <v>1441392.1050000004</v>
      </c>
      <c r="G45" s="51">
        <f t="shared" si="2"/>
        <v>1518792.3549999997</v>
      </c>
      <c r="H45" s="51">
        <f t="shared" si="2"/>
        <v>1497297.71</v>
      </c>
      <c r="I45" s="51">
        <f t="shared" si="2"/>
        <v>1527083.0660000001</v>
      </c>
      <c r="J45" s="51">
        <f t="shared" si="2"/>
        <v>1546838.1549999998</v>
      </c>
      <c r="K45" s="51">
        <f t="shared" si="2"/>
        <v>1487542.071</v>
      </c>
      <c r="L45" s="51">
        <f t="shared" si="2"/>
        <v>1533361.8520000002</v>
      </c>
      <c r="M45" s="51">
        <f t="shared" si="2"/>
        <v>1487841.054</v>
      </c>
    </row>
    <row r="46" spans="1:13" x14ac:dyDescent="0.45">
      <c r="A46" s="42" t="s">
        <v>912</v>
      </c>
      <c r="B46" s="51">
        <v>1500005.5900000005</v>
      </c>
      <c r="C46" s="51">
        <v>1384769.9280000003</v>
      </c>
      <c r="D46" s="51">
        <v>1236988.5249999994</v>
      </c>
      <c r="E46" s="51">
        <v>1393896.1940000006</v>
      </c>
      <c r="F46" s="51">
        <v>1441392.1050000007</v>
      </c>
      <c r="G46" s="51">
        <v>1518792.3550000004</v>
      </c>
      <c r="H46" s="51">
        <v>1497297.7100000014</v>
      </c>
      <c r="I46" s="51">
        <v>1527083.0659999996</v>
      </c>
      <c r="J46" s="51">
        <v>1546838.1550000007</v>
      </c>
      <c r="K46" s="51">
        <v>1487542.0709999981</v>
      </c>
      <c r="L46" s="51">
        <v>1533361.8520000014</v>
      </c>
      <c r="M46" s="51">
        <v>1487841.0540000002</v>
      </c>
    </row>
    <row r="47" spans="1:13" x14ac:dyDescent="0.45">
      <c r="A47" s="42" t="s">
        <v>908</v>
      </c>
      <c r="B47" s="51">
        <f>B46-B45</f>
        <v>0</v>
      </c>
      <c r="C47" s="51">
        <f t="shared" ref="C47:M47" si="3">C46-C45</f>
        <v>0</v>
      </c>
      <c r="D47" s="51">
        <f t="shared" si="3"/>
        <v>0</v>
      </c>
      <c r="E47" s="51">
        <f t="shared" si="3"/>
        <v>0</v>
      </c>
      <c r="F47" s="51">
        <f t="shared" si="3"/>
        <v>0</v>
      </c>
      <c r="G47" s="51">
        <f t="shared" si="3"/>
        <v>0</v>
      </c>
      <c r="H47" s="51">
        <f t="shared" si="3"/>
        <v>0</v>
      </c>
      <c r="I47" s="51">
        <f t="shared" si="3"/>
        <v>0</v>
      </c>
      <c r="J47" s="51">
        <f t="shared" si="3"/>
        <v>0</v>
      </c>
      <c r="K47" s="51">
        <f t="shared" si="3"/>
        <v>-1.862645149230957E-9</v>
      </c>
      <c r="L47" s="51">
        <f t="shared" si="3"/>
        <v>0</v>
      </c>
      <c r="M47" s="51">
        <f t="shared" si="3"/>
        <v>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72"/>
  <sheetViews>
    <sheetView topLeftCell="A43" workbookViewId="0">
      <selection activeCell="J33" sqref="J33"/>
    </sheetView>
  </sheetViews>
  <sheetFormatPr defaultRowHeight="14.25" x14ac:dyDescent="0.45"/>
  <cols>
    <col min="1" max="1" width="25.73046875" bestFit="1" customWidth="1"/>
    <col min="2" max="13" width="10.1328125" bestFit="1" customWidth="1"/>
  </cols>
  <sheetData>
    <row r="1" spans="1:13" x14ac:dyDescent="0.45">
      <c r="A1" s="42" t="s">
        <v>869</v>
      </c>
    </row>
    <row r="2" spans="1:13" x14ac:dyDescent="0.45">
      <c r="B2" s="54">
        <v>42705</v>
      </c>
      <c r="C2" s="54">
        <v>42736</v>
      </c>
      <c r="D2" s="54">
        <v>42767</v>
      </c>
      <c r="E2" s="54">
        <v>42795</v>
      </c>
      <c r="F2" s="54">
        <v>42826</v>
      </c>
      <c r="G2" s="54">
        <v>42856</v>
      </c>
      <c r="H2" s="54">
        <v>42887</v>
      </c>
      <c r="I2" s="54">
        <v>42917</v>
      </c>
      <c r="J2" s="54">
        <v>42948</v>
      </c>
      <c r="K2" s="54">
        <v>42979</v>
      </c>
      <c r="L2" s="54">
        <v>43009</v>
      </c>
      <c r="M2" s="54">
        <v>43040</v>
      </c>
    </row>
    <row r="3" spans="1:13" hidden="1" x14ac:dyDescent="0.45">
      <c r="A3" s="42" t="s">
        <v>902</v>
      </c>
    </row>
    <row r="4" spans="1:13" hidden="1" x14ac:dyDescent="0.45"/>
    <row r="5" spans="1:13" hidden="1" x14ac:dyDescent="0.45">
      <c r="A5" t="s">
        <v>870</v>
      </c>
      <c r="B5" s="41">
        <v>40795</v>
      </c>
      <c r="C5" s="41">
        <v>33286</v>
      </c>
      <c r="D5" s="41">
        <v>25373</v>
      </c>
      <c r="E5" s="41">
        <v>28420</v>
      </c>
      <c r="F5" s="41">
        <v>29148</v>
      </c>
      <c r="G5" s="41">
        <v>29081</v>
      </c>
      <c r="H5" s="41">
        <v>27757</v>
      </c>
      <c r="I5" s="41">
        <v>29109</v>
      </c>
      <c r="J5" s="41">
        <v>28849</v>
      </c>
      <c r="K5" s="41">
        <v>29816</v>
      </c>
      <c r="L5" s="41">
        <v>29208</v>
      </c>
      <c r="M5" s="41">
        <v>24636</v>
      </c>
    </row>
    <row r="6" spans="1:13" hidden="1" x14ac:dyDescent="0.45">
      <c r="A6" t="s">
        <v>871</v>
      </c>
      <c r="B6" s="41">
        <v>38529</v>
      </c>
      <c r="C6" s="41">
        <v>29946</v>
      </c>
      <c r="D6" s="41">
        <v>23714</v>
      </c>
      <c r="E6" s="41">
        <v>26278</v>
      </c>
      <c r="F6" s="41">
        <v>27554</v>
      </c>
      <c r="G6" s="41">
        <v>26099</v>
      </c>
      <c r="H6" s="41">
        <v>25260</v>
      </c>
      <c r="I6" s="41">
        <v>26337</v>
      </c>
      <c r="J6" s="41">
        <v>25247</v>
      </c>
      <c r="K6" s="41">
        <v>24854</v>
      </c>
      <c r="L6" s="41">
        <v>24888</v>
      </c>
      <c r="M6" s="41">
        <v>22531</v>
      </c>
    </row>
    <row r="7" spans="1:13" hidden="1" x14ac:dyDescent="0.45">
      <c r="A7" t="s">
        <v>872</v>
      </c>
      <c r="B7" s="41">
        <v>1187</v>
      </c>
      <c r="C7" s="41">
        <v>1117</v>
      </c>
      <c r="D7" s="41">
        <v>907</v>
      </c>
      <c r="E7" s="41">
        <v>1044</v>
      </c>
      <c r="F7" s="41">
        <v>1250</v>
      </c>
      <c r="G7" s="41">
        <v>1048</v>
      </c>
      <c r="H7" s="41">
        <v>892</v>
      </c>
      <c r="I7" s="41">
        <v>1084</v>
      </c>
      <c r="J7" s="41">
        <v>1034</v>
      </c>
      <c r="K7" s="41">
        <v>1126</v>
      </c>
      <c r="L7" s="41">
        <v>1035</v>
      </c>
      <c r="M7" s="41">
        <v>926</v>
      </c>
    </row>
    <row r="8" spans="1:13" hidden="1" x14ac:dyDescent="0.45">
      <c r="A8" t="s">
        <v>873</v>
      </c>
      <c r="B8" s="41">
        <v>55391</v>
      </c>
      <c r="C8" s="41">
        <v>49764</v>
      </c>
      <c r="D8" s="41">
        <v>41455</v>
      </c>
      <c r="E8" s="41">
        <v>45835</v>
      </c>
      <c r="F8" s="41">
        <v>46517</v>
      </c>
      <c r="G8" s="41">
        <v>45835</v>
      </c>
      <c r="H8" s="41">
        <v>44293</v>
      </c>
      <c r="I8" s="41">
        <v>46239</v>
      </c>
      <c r="J8" s="41">
        <v>43949</v>
      </c>
      <c r="K8" s="41">
        <v>43403</v>
      </c>
      <c r="L8" s="41">
        <v>44250</v>
      </c>
      <c r="M8" s="41">
        <v>40315</v>
      </c>
    </row>
    <row r="9" spans="1:13" hidden="1" x14ac:dyDescent="0.45">
      <c r="A9" t="s">
        <v>874</v>
      </c>
      <c r="B9" s="41">
        <v>743</v>
      </c>
      <c r="C9" s="41">
        <v>610</v>
      </c>
      <c r="D9" s="41">
        <v>487</v>
      </c>
      <c r="E9" s="41">
        <v>539</v>
      </c>
      <c r="F9" s="41">
        <v>581</v>
      </c>
      <c r="G9" s="41">
        <v>555</v>
      </c>
      <c r="H9" s="41">
        <v>531</v>
      </c>
      <c r="I9" s="41">
        <v>538</v>
      </c>
      <c r="J9" s="41">
        <v>514</v>
      </c>
      <c r="K9" s="41">
        <v>486</v>
      </c>
      <c r="L9" s="41">
        <v>488</v>
      </c>
      <c r="M9" s="41">
        <v>385</v>
      </c>
    </row>
    <row r="10" spans="1:13" hidden="1" x14ac:dyDescent="0.45">
      <c r="A10" t="s">
        <v>875</v>
      </c>
      <c r="B10" s="41">
        <v>1198</v>
      </c>
      <c r="C10" s="41">
        <v>1185</v>
      </c>
      <c r="D10" s="41">
        <v>952</v>
      </c>
      <c r="E10" s="41">
        <v>1077</v>
      </c>
      <c r="F10" s="41">
        <v>1143</v>
      </c>
      <c r="G10" s="41">
        <v>1094</v>
      </c>
      <c r="H10" s="41">
        <v>1061</v>
      </c>
      <c r="I10" s="41">
        <v>1016</v>
      </c>
      <c r="J10" s="41">
        <v>963</v>
      </c>
      <c r="K10" s="41">
        <v>1042</v>
      </c>
      <c r="L10" s="41">
        <v>969</v>
      </c>
      <c r="M10" s="41">
        <v>893</v>
      </c>
    </row>
    <row r="11" spans="1:13" hidden="1" x14ac:dyDescent="0.45">
      <c r="A11" t="s">
        <v>876</v>
      </c>
      <c r="B11" s="41">
        <v>1166</v>
      </c>
      <c r="C11" s="41">
        <v>1087</v>
      </c>
      <c r="D11" s="41">
        <v>951</v>
      </c>
      <c r="E11" s="41">
        <v>950</v>
      </c>
      <c r="F11" s="41">
        <v>1050</v>
      </c>
      <c r="G11" s="41">
        <v>894</v>
      </c>
      <c r="H11" s="41">
        <v>850</v>
      </c>
      <c r="I11" s="41">
        <v>896</v>
      </c>
      <c r="J11" s="41">
        <v>994</v>
      </c>
      <c r="K11" s="41">
        <v>992</v>
      </c>
      <c r="L11" s="41">
        <v>833</v>
      </c>
      <c r="M11" s="41">
        <v>869</v>
      </c>
    </row>
    <row r="12" spans="1:13" hidden="1" x14ac:dyDescent="0.45">
      <c r="A12" t="s">
        <v>877</v>
      </c>
      <c r="B12" s="41">
        <v>25</v>
      </c>
      <c r="C12" s="41">
        <v>32</v>
      </c>
      <c r="D12" s="41">
        <v>9</v>
      </c>
      <c r="E12" s="41">
        <v>18</v>
      </c>
      <c r="F12" s="41">
        <v>14</v>
      </c>
      <c r="G12" s="41">
        <v>14</v>
      </c>
      <c r="H12" s="41">
        <v>8</v>
      </c>
      <c r="I12" s="41">
        <v>10</v>
      </c>
      <c r="J12" s="41">
        <v>11</v>
      </c>
      <c r="K12" s="41">
        <v>8</v>
      </c>
      <c r="L12" s="41">
        <v>3</v>
      </c>
      <c r="M12" s="41">
        <v>8</v>
      </c>
    </row>
    <row r="13" spans="1:13" hidden="1" x14ac:dyDescent="0.45">
      <c r="A13" t="s">
        <v>878</v>
      </c>
      <c r="B13" s="41">
        <v>1434</v>
      </c>
      <c r="C13" s="41">
        <v>1549</v>
      </c>
      <c r="D13" s="41">
        <v>1302</v>
      </c>
      <c r="E13" s="41">
        <v>1281</v>
      </c>
      <c r="F13" s="41">
        <v>1506</v>
      </c>
      <c r="G13" s="41">
        <v>1491</v>
      </c>
      <c r="H13" s="41">
        <v>1443</v>
      </c>
      <c r="I13" s="41">
        <v>1535</v>
      </c>
      <c r="J13" s="41">
        <v>1264</v>
      </c>
      <c r="K13" s="41">
        <v>1219</v>
      </c>
      <c r="L13" s="41">
        <v>887</v>
      </c>
      <c r="M13" s="41">
        <v>1165</v>
      </c>
    </row>
    <row r="14" spans="1:13" hidden="1" x14ac:dyDescent="0.45">
      <c r="A14" t="s">
        <v>879</v>
      </c>
      <c r="B14" s="41">
        <v>182</v>
      </c>
      <c r="C14" s="41">
        <v>129</v>
      </c>
      <c r="D14" s="41">
        <v>132</v>
      </c>
      <c r="E14" s="41">
        <v>102</v>
      </c>
      <c r="F14" s="41">
        <v>140</v>
      </c>
      <c r="G14" s="41">
        <v>130</v>
      </c>
      <c r="H14" s="41">
        <v>136</v>
      </c>
      <c r="I14" s="41">
        <v>113</v>
      </c>
      <c r="J14" s="41">
        <v>117</v>
      </c>
      <c r="K14" s="41">
        <v>129</v>
      </c>
      <c r="L14" s="41">
        <v>144</v>
      </c>
      <c r="M14" s="41">
        <v>101</v>
      </c>
    </row>
    <row r="15" spans="1:13" hidden="1" x14ac:dyDescent="0.45">
      <c r="A15" t="s">
        <v>880</v>
      </c>
      <c r="B15" s="41">
        <v>355</v>
      </c>
      <c r="C15" s="41">
        <v>286</v>
      </c>
      <c r="D15" s="41">
        <v>221</v>
      </c>
      <c r="E15" s="41">
        <v>256</v>
      </c>
      <c r="F15" s="41">
        <v>272</v>
      </c>
      <c r="G15" s="41">
        <v>299</v>
      </c>
      <c r="H15" s="41">
        <v>274</v>
      </c>
      <c r="I15" s="41">
        <v>185</v>
      </c>
      <c r="J15" s="41">
        <v>204</v>
      </c>
      <c r="K15" s="41">
        <v>193</v>
      </c>
      <c r="L15" s="41">
        <v>189</v>
      </c>
      <c r="M15" s="41">
        <v>219</v>
      </c>
    </row>
    <row r="16" spans="1:13" hidden="1" x14ac:dyDescent="0.45">
      <c r="A16" t="s">
        <v>881</v>
      </c>
      <c r="B16" s="41">
        <v>289</v>
      </c>
      <c r="C16" s="41">
        <v>264</v>
      </c>
      <c r="D16" s="41">
        <v>192</v>
      </c>
      <c r="E16" s="41">
        <v>232</v>
      </c>
      <c r="F16" s="41">
        <v>269</v>
      </c>
      <c r="G16" s="41">
        <v>265</v>
      </c>
      <c r="H16" s="41">
        <v>200</v>
      </c>
      <c r="I16" s="41">
        <v>274</v>
      </c>
      <c r="J16" s="41">
        <v>253</v>
      </c>
      <c r="K16" s="41">
        <v>258</v>
      </c>
      <c r="L16" s="41">
        <v>252</v>
      </c>
      <c r="M16" s="41">
        <v>231</v>
      </c>
    </row>
    <row r="17" spans="1:13" hidden="1" x14ac:dyDescent="0.45">
      <c r="A17" t="s">
        <v>882</v>
      </c>
      <c r="B17" s="41">
        <v>11</v>
      </c>
      <c r="C17" s="41">
        <v>12</v>
      </c>
      <c r="D17" s="41">
        <v>3</v>
      </c>
      <c r="E17" s="41">
        <v>11</v>
      </c>
      <c r="F17" s="41">
        <v>5</v>
      </c>
      <c r="G17" s="41">
        <v>7</v>
      </c>
      <c r="H17" s="41">
        <v>16</v>
      </c>
      <c r="I17" s="41">
        <v>12</v>
      </c>
      <c r="J17" s="41">
        <v>1</v>
      </c>
      <c r="K17" s="41">
        <v>8</v>
      </c>
      <c r="L17" s="41">
        <v>8</v>
      </c>
      <c r="M17" s="41">
        <v>5</v>
      </c>
    </row>
    <row r="18" spans="1:13" hidden="1" x14ac:dyDescent="0.45"/>
    <row r="19" spans="1:13" hidden="1" x14ac:dyDescent="0.45">
      <c r="B19" s="41"/>
      <c r="C19" s="41"/>
      <c r="D19" s="41"/>
      <c r="E19" s="41"/>
      <c r="F19" s="41"/>
      <c r="G19" s="41"/>
      <c r="H19" s="41"/>
      <c r="I19" s="41"/>
      <c r="J19" s="41"/>
      <c r="K19" s="41"/>
      <c r="L19" s="41"/>
      <c r="M19" s="41"/>
    </row>
    <row r="20" spans="1:13" hidden="1" x14ac:dyDescent="0.45"/>
    <row r="21" spans="1:13" hidden="1" x14ac:dyDescent="0.45">
      <c r="A21" s="42" t="s">
        <v>903</v>
      </c>
    </row>
    <row r="22" spans="1:13" hidden="1" x14ac:dyDescent="0.45"/>
    <row r="23" spans="1:13" hidden="1" x14ac:dyDescent="0.45">
      <c r="A23" t="s">
        <v>870</v>
      </c>
      <c r="B23" s="51">
        <f>B5*'Set Up Fee'!B$11</f>
        <v>7751.05</v>
      </c>
      <c r="C23" s="51">
        <f>C5*'Set Up Fee'!C$11</f>
        <v>6324.34</v>
      </c>
      <c r="D23" s="51">
        <f>D5*'Set Up Fee'!D$11</f>
        <v>4820.87</v>
      </c>
      <c r="E23" s="51">
        <f>E5*'Set Up Fee'!E$11</f>
        <v>5399.8</v>
      </c>
      <c r="F23" s="51">
        <f>F5*'Set Up Fee'!F$11</f>
        <v>6121.08</v>
      </c>
      <c r="G23" s="51">
        <f>G5*'Set Up Fee'!G$11</f>
        <v>6107.01</v>
      </c>
      <c r="H23" s="51">
        <f>H5*'Set Up Fee'!H$11</f>
        <v>5828.9699999999993</v>
      </c>
      <c r="I23" s="51">
        <f>I5*'Set Up Fee'!I$11</f>
        <v>6112.8899999999994</v>
      </c>
      <c r="J23" s="51">
        <f>J5*'Set Up Fee'!J$11</f>
        <v>6058.29</v>
      </c>
      <c r="K23" s="51">
        <f>K5*'Set Up Fee'!K$11</f>
        <v>6261.36</v>
      </c>
      <c r="L23" s="51">
        <f>L5*'Set Up Fee'!L$11</f>
        <v>6133.6799999999994</v>
      </c>
      <c r="M23" s="51">
        <f>M5*'Set Up Fee'!M$11</f>
        <v>5173.5599999999995</v>
      </c>
    </row>
    <row r="24" spans="1:13" hidden="1" x14ac:dyDescent="0.45">
      <c r="A24" t="s">
        <v>871</v>
      </c>
      <c r="B24" s="51">
        <f>B6*'Set Up Fee'!B$11</f>
        <v>7320.51</v>
      </c>
      <c r="C24" s="51">
        <f>C6*'Set Up Fee'!C$11</f>
        <v>5689.74</v>
      </c>
      <c r="D24" s="51">
        <f>D6*'Set Up Fee'!D$11</f>
        <v>4505.66</v>
      </c>
      <c r="E24" s="51">
        <f>E6*'Set Up Fee'!E$11</f>
        <v>4992.82</v>
      </c>
      <c r="F24" s="51">
        <f>F6*'Set Up Fee'!F$11</f>
        <v>5786.34</v>
      </c>
      <c r="G24" s="51">
        <f>G6*'Set Up Fee'!G$11</f>
        <v>5480.79</v>
      </c>
      <c r="H24" s="51">
        <f>H6*'Set Up Fee'!H$11</f>
        <v>5304.5999999999995</v>
      </c>
      <c r="I24" s="51">
        <f>I6*'Set Up Fee'!I$11</f>
        <v>5530.7699999999995</v>
      </c>
      <c r="J24" s="51">
        <f>J6*'Set Up Fee'!J$11</f>
        <v>5301.87</v>
      </c>
      <c r="K24" s="51">
        <f>K6*'Set Up Fee'!K$11</f>
        <v>5219.34</v>
      </c>
      <c r="L24" s="51">
        <f>L6*'Set Up Fee'!L$11</f>
        <v>5226.4799999999996</v>
      </c>
      <c r="M24" s="51">
        <f>M6*'Set Up Fee'!M$11</f>
        <v>4731.51</v>
      </c>
    </row>
    <row r="25" spans="1:13" hidden="1" x14ac:dyDescent="0.45">
      <c r="A25" t="s">
        <v>872</v>
      </c>
      <c r="B25" s="51">
        <f>B7*'Set Up Fee'!B$11</f>
        <v>225.53</v>
      </c>
      <c r="C25" s="51">
        <f>C7*'Set Up Fee'!C$11</f>
        <v>212.23</v>
      </c>
      <c r="D25" s="51">
        <f>D7*'Set Up Fee'!D$11</f>
        <v>172.33</v>
      </c>
      <c r="E25" s="51">
        <f>E7*'Set Up Fee'!E$11</f>
        <v>198.36</v>
      </c>
      <c r="F25" s="51">
        <f>F7*'Set Up Fee'!F$11</f>
        <v>262.5</v>
      </c>
      <c r="G25" s="51">
        <f>G7*'Set Up Fee'!G$11</f>
        <v>220.07999999999998</v>
      </c>
      <c r="H25" s="51">
        <f>H7*'Set Up Fee'!H$11</f>
        <v>187.32</v>
      </c>
      <c r="I25" s="51">
        <f>I7*'Set Up Fee'!I$11</f>
        <v>227.64</v>
      </c>
      <c r="J25" s="51">
        <f>J7*'Set Up Fee'!J$11</f>
        <v>217.14</v>
      </c>
      <c r="K25" s="51">
        <f>K7*'Set Up Fee'!K$11</f>
        <v>236.45999999999998</v>
      </c>
      <c r="L25" s="51">
        <f>L7*'Set Up Fee'!L$11</f>
        <v>217.35</v>
      </c>
      <c r="M25" s="51">
        <f>M7*'Set Up Fee'!M$11</f>
        <v>194.45999999999998</v>
      </c>
    </row>
    <row r="26" spans="1:13" hidden="1" x14ac:dyDescent="0.45">
      <c r="A26" t="s">
        <v>873</v>
      </c>
      <c r="B26" s="51">
        <f>B8*'Set Up Fee'!B$11</f>
        <v>10524.29</v>
      </c>
      <c r="C26" s="51">
        <f>C8*'Set Up Fee'!C$11</f>
        <v>9455.16</v>
      </c>
      <c r="D26" s="51">
        <f>D8*'Set Up Fee'!D$11</f>
        <v>7876.45</v>
      </c>
      <c r="E26" s="51">
        <f>E8*'Set Up Fee'!E$11</f>
        <v>8708.65</v>
      </c>
      <c r="F26" s="51">
        <f>F8*'Set Up Fee'!F$11</f>
        <v>9768.57</v>
      </c>
      <c r="G26" s="51">
        <f>G8*'Set Up Fee'!G$11</f>
        <v>9625.35</v>
      </c>
      <c r="H26" s="51">
        <f>H8*'Set Up Fee'!H$11</f>
        <v>9301.5299999999988</v>
      </c>
      <c r="I26" s="51">
        <f>I8*'Set Up Fee'!I$11</f>
        <v>9710.19</v>
      </c>
      <c r="J26" s="51">
        <f>J8*'Set Up Fee'!J$11</f>
        <v>9229.2899999999991</v>
      </c>
      <c r="K26" s="51">
        <f>K8*'Set Up Fee'!K$11</f>
        <v>9114.6299999999992</v>
      </c>
      <c r="L26" s="51">
        <f>L8*'Set Up Fee'!L$11</f>
        <v>9292.5</v>
      </c>
      <c r="M26" s="51">
        <f>M8*'Set Up Fee'!M$11</f>
        <v>8466.15</v>
      </c>
    </row>
    <row r="27" spans="1:13" hidden="1" x14ac:dyDescent="0.45">
      <c r="A27" t="s">
        <v>874</v>
      </c>
      <c r="B27" s="51">
        <f>B9*'Set Up Fee'!B$11</f>
        <v>141.16999999999999</v>
      </c>
      <c r="C27" s="51">
        <f>C9*'Set Up Fee'!C$11</f>
        <v>115.9</v>
      </c>
      <c r="D27" s="51">
        <f>D9*'Set Up Fee'!D$11</f>
        <v>92.53</v>
      </c>
      <c r="E27" s="51">
        <f>E9*'Set Up Fee'!E$11</f>
        <v>102.41</v>
      </c>
      <c r="F27" s="51">
        <f>F9*'Set Up Fee'!F$11</f>
        <v>122.00999999999999</v>
      </c>
      <c r="G27" s="51">
        <f>G9*'Set Up Fee'!G$11</f>
        <v>116.55</v>
      </c>
      <c r="H27" s="51">
        <f>H9*'Set Up Fee'!H$11</f>
        <v>111.50999999999999</v>
      </c>
      <c r="I27" s="51">
        <f>I9*'Set Up Fee'!I$11</f>
        <v>112.97999999999999</v>
      </c>
      <c r="J27" s="51">
        <f>J9*'Set Up Fee'!J$11</f>
        <v>107.94</v>
      </c>
      <c r="K27" s="51">
        <f>K9*'Set Up Fee'!K$11</f>
        <v>102.06</v>
      </c>
      <c r="L27" s="51">
        <f>L9*'Set Up Fee'!L$11</f>
        <v>102.47999999999999</v>
      </c>
      <c r="M27" s="51">
        <f>M9*'Set Up Fee'!M$11</f>
        <v>80.849999999999994</v>
      </c>
    </row>
    <row r="28" spans="1:13" hidden="1" x14ac:dyDescent="0.45">
      <c r="A28" t="s">
        <v>875</v>
      </c>
      <c r="B28" s="51">
        <f>B10*'Set Up Fee'!B$11</f>
        <v>227.62</v>
      </c>
      <c r="C28" s="51">
        <f>C10*'Set Up Fee'!C$11</f>
        <v>225.15</v>
      </c>
      <c r="D28" s="51">
        <f>D10*'Set Up Fee'!D$11</f>
        <v>180.88</v>
      </c>
      <c r="E28" s="51">
        <f>E10*'Set Up Fee'!E$11</f>
        <v>204.63</v>
      </c>
      <c r="F28" s="51">
        <f>F10*'Set Up Fee'!F$11</f>
        <v>240.03</v>
      </c>
      <c r="G28" s="51">
        <f>G10*'Set Up Fee'!G$11</f>
        <v>229.73999999999998</v>
      </c>
      <c r="H28" s="51">
        <f>H10*'Set Up Fee'!H$11</f>
        <v>222.81</v>
      </c>
      <c r="I28" s="51">
        <f>I10*'Set Up Fee'!I$11</f>
        <v>213.35999999999999</v>
      </c>
      <c r="J28" s="51">
        <f>J10*'Set Up Fee'!J$11</f>
        <v>202.23</v>
      </c>
      <c r="K28" s="51">
        <f>K10*'Set Up Fee'!K$11</f>
        <v>218.82</v>
      </c>
      <c r="L28" s="51">
        <f>L10*'Set Up Fee'!L$11</f>
        <v>203.48999999999998</v>
      </c>
      <c r="M28" s="51">
        <f>M10*'Set Up Fee'!M$11</f>
        <v>187.53</v>
      </c>
    </row>
    <row r="29" spans="1:13" hidden="1" x14ac:dyDescent="0.45">
      <c r="A29" t="s">
        <v>876</v>
      </c>
      <c r="B29" s="51">
        <f>B11*'Set Up Fee'!B$11</f>
        <v>221.54</v>
      </c>
      <c r="C29" s="51">
        <f>C11*'Set Up Fee'!C$11</f>
        <v>206.53</v>
      </c>
      <c r="D29" s="51">
        <f>D11*'Set Up Fee'!D$11</f>
        <v>180.69</v>
      </c>
      <c r="E29" s="51">
        <f>E11*'Set Up Fee'!E$11</f>
        <v>180.5</v>
      </c>
      <c r="F29" s="51">
        <f>F11*'Set Up Fee'!F$11</f>
        <v>220.5</v>
      </c>
      <c r="G29" s="51">
        <f>G11*'Set Up Fee'!G$11</f>
        <v>187.73999999999998</v>
      </c>
      <c r="H29" s="51">
        <f>H11*'Set Up Fee'!H$11</f>
        <v>178.5</v>
      </c>
      <c r="I29" s="51">
        <f>I11*'Set Up Fee'!I$11</f>
        <v>188.16</v>
      </c>
      <c r="J29" s="51">
        <f>J11*'Set Up Fee'!J$11</f>
        <v>208.73999999999998</v>
      </c>
      <c r="K29" s="51">
        <f>K11*'Set Up Fee'!K$11</f>
        <v>208.32</v>
      </c>
      <c r="L29" s="51">
        <f>L11*'Set Up Fee'!L$11</f>
        <v>174.93</v>
      </c>
      <c r="M29" s="51">
        <f>M11*'Set Up Fee'!M$11</f>
        <v>182.48999999999998</v>
      </c>
    </row>
    <row r="30" spans="1:13" hidden="1" x14ac:dyDescent="0.45">
      <c r="A30" t="s">
        <v>877</v>
      </c>
      <c r="B30" s="51">
        <f>B12*'Set Up Fee'!B$11</f>
        <v>4.75</v>
      </c>
      <c r="C30" s="51">
        <f>C12*'Set Up Fee'!C$11</f>
        <v>6.08</v>
      </c>
      <c r="D30" s="51">
        <f>D12*'Set Up Fee'!D$11</f>
        <v>1.71</v>
      </c>
      <c r="E30" s="51">
        <f>E12*'Set Up Fee'!E$11</f>
        <v>3.42</v>
      </c>
      <c r="F30" s="51">
        <f>F12*'Set Up Fee'!F$11</f>
        <v>2.94</v>
      </c>
      <c r="G30" s="51">
        <f>G12*'Set Up Fee'!G$11</f>
        <v>2.94</v>
      </c>
      <c r="H30" s="51">
        <f>H12*'Set Up Fee'!H$11</f>
        <v>1.68</v>
      </c>
      <c r="I30" s="51">
        <f>I12*'Set Up Fee'!I$11</f>
        <v>2.1</v>
      </c>
      <c r="J30" s="51">
        <f>J12*'Set Up Fee'!J$11</f>
        <v>2.31</v>
      </c>
      <c r="K30" s="51">
        <f>K12*'Set Up Fee'!K$11</f>
        <v>1.68</v>
      </c>
      <c r="L30" s="51">
        <f>L12*'Set Up Fee'!L$11</f>
        <v>0.63</v>
      </c>
      <c r="M30" s="51">
        <f>M12*'Set Up Fee'!M$11</f>
        <v>1.68</v>
      </c>
    </row>
    <row r="31" spans="1:13" hidden="1" x14ac:dyDescent="0.45">
      <c r="A31" t="s">
        <v>878</v>
      </c>
      <c r="B31" s="51">
        <f>B13*'Set Up Fee'!B$11</f>
        <v>272.45999999999998</v>
      </c>
      <c r="C31" s="51">
        <f>C13*'Set Up Fee'!C$11</f>
        <v>294.31</v>
      </c>
      <c r="D31" s="51">
        <f>D13*'Set Up Fee'!D$11</f>
        <v>247.38</v>
      </c>
      <c r="E31" s="51">
        <f>E13*'Set Up Fee'!E$11</f>
        <v>243.39000000000001</v>
      </c>
      <c r="F31" s="51">
        <f>F13*'Set Up Fee'!F$11</f>
        <v>316.26</v>
      </c>
      <c r="G31" s="51">
        <f>G13*'Set Up Fee'!G$11</f>
        <v>313.11</v>
      </c>
      <c r="H31" s="51">
        <f>H13*'Set Up Fee'!H$11</f>
        <v>303.02999999999997</v>
      </c>
      <c r="I31" s="51">
        <f>I13*'Set Up Fee'!I$11</f>
        <v>322.34999999999997</v>
      </c>
      <c r="J31" s="51">
        <f>J13*'Set Up Fee'!J$11</f>
        <v>265.44</v>
      </c>
      <c r="K31" s="51">
        <f>K13*'Set Up Fee'!K$11</f>
        <v>255.98999999999998</v>
      </c>
      <c r="L31" s="51">
        <f>L13*'Set Up Fee'!L$11</f>
        <v>186.26999999999998</v>
      </c>
      <c r="M31" s="51">
        <f>M13*'Set Up Fee'!M$11</f>
        <v>244.64999999999998</v>
      </c>
    </row>
    <row r="32" spans="1:13" hidden="1" x14ac:dyDescent="0.45">
      <c r="A32" t="s">
        <v>879</v>
      </c>
      <c r="B32" s="51">
        <f>B14*'Set Up Fee'!B$11</f>
        <v>34.58</v>
      </c>
      <c r="C32" s="51">
        <f>C14*'Set Up Fee'!C$11</f>
        <v>24.51</v>
      </c>
      <c r="D32" s="51">
        <f>D14*'Set Up Fee'!D$11</f>
        <v>25.080000000000002</v>
      </c>
      <c r="E32" s="51">
        <f>E14*'Set Up Fee'!E$11</f>
        <v>19.38</v>
      </c>
      <c r="F32" s="51">
        <f>F14*'Set Up Fee'!F$11</f>
        <v>29.4</v>
      </c>
      <c r="G32" s="51">
        <f>G14*'Set Up Fee'!G$11</f>
        <v>27.3</v>
      </c>
      <c r="H32" s="51">
        <f>H14*'Set Up Fee'!H$11</f>
        <v>28.56</v>
      </c>
      <c r="I32" s="51">
        <f>I14*'Set Up Fee'!I$11</f>
        <v>23.73</v>
      </c>
      <c r="J32" s="51">
        <f>J14*'Set Up Fee'!J$11</f>
        <v>24.57</v>
      </c>
      <c r="K32" s="51">
        <f>K14*'Set Up Fee'!K$11</f>
        <v>27.09</v>
      </c>
      <c r="L32" s="51">
        <f>L14*'Set Up Fee'!L$11</f>
        <v>30.24</v>
      </c>
      <c r="M32" s="51">
        <f>M14*'Set Up Fee'!M$11</f>
        <v>21.21</v>
      </c>
    </row>
    <row r="33" spans="1:13" hidden="1" x14ac:dyDescent="0.45">
      <c r="A33" t="s">
        <v>880</v>
      </c>
      <c r="B33" s="51">
        <f>B15*'Set Up Fee'!B$11</f>
        <v>67.45</v>
      </c>
      <c r="C33" s="51">
        <f>C15*'Set Up Fee'!C$11</f>
        <v>54.34</v>
      </c>
      <c r="D33" s="51">
        <f>D15*'Set Up Fee'!D$11</f>
        <v>41.99</v>
      </c>
      <c r="E33" s="51">
        <f>E15*'Set Up Fee'!E$11</f>
        <v>48.64</v>
      </c>
      <c r="F33" s="51">
        <f>F15*'Set Up Fee'!F$11</f>
        <v>57.12</v>
      </c>
      <c r="G33" s="51">
        <f>G15*'Set Up Fee'!G$11</f>
        <v>62.79</v>
      </c>
      <c r="H33" s="51">
        <f>H15*'Set Up Fee'!H$11</f>
        <v>57.54</v>
      </c>
      <c r="I33" s="51">
        <f>I15*'Set Up Fee'!I$11</f>
        <v>38.85</v>
      </c>
      <c r="J33" s="51">
        <f>J15*'Set Up Fee'!J$11</f>
        <v>42.839999999999996</v>
      </c>
      <c r="K33" s="51">
        <f>K15*'Set Up Fee'!K$11</f>
        <v>40.53</v>
      </c>
      <c r="L33" s="51">
        <f>L15*'Set Up Fee'!L$11</f>
        <v>39.69</v>
      </c>
      <c r="M33" s="51">
        <f>M15*'Set Up Fee'!M$11</f>
        <v>45.989999999999995</v>
      </c>
    </row>
    <row r="34" spans="1:13" hidden="1" x14ac:dyDescent="0.45">
      <c r="A34" t="s">
        <v>881</v>
      </c>
      <c r="B34" s="51">
        <f>B16*'Set Up Fee'!B$11</f>
        <v>54.910000000000004</v>
      </c>
      <c r="C34" s="51">
        <f>C16*'Set Up Fee'!C$11</f>
        <v>50.160000000000004</v>
      </c>
      <c r="D34" s="51">
        <f>D16*'Set Up Fee'!D$11</f>
        <v>36.480000000000004</v>
      </c>
      <c r="E34" s="51">
        <f>E16*'Set Up Fee'!E$11</f>
        <v>44.08</v>
      </c>
      <c r="F34" s="51">
        <f>F16*'Set Up Fee'!F$11</f>
        <v>56.489999999999995</v>
      </c>
      <c r="G34" s="51">
        <f>G16*'Set Up Fee'!G$11</f>
        <v>55.65</v>
      </c>
      <c r="H34" s="51">
        <f>H16*'Set Up Fee'!H$11</f>
        <v>42</v>
      </c>
      <c r="I34" s="51">
        <f>I16*'Set Up Fee'!I$11</f>
        <v>57.54</v>
      </c>
      <c r="J34" s="51">
        <f>J16*'Set Up Fee'!J$11</f>
        <v>53.129999999999995</v>
      </c>
      <c r="K34" s="51">
        <f>K16*'Set Up Fee'!K$11</f>
        <v>54.18</v>
      </c>
      <c r="L34" s="51">
        <f>L16*'Set Up Fee'!L$11</f>
        <v>52.919999999999995</v>
      </c>
      <c r="M34" s="51">
        <f>M16*'Set Up Fee'!M$11</f>
        <v>48.51</v>
      </c>
    </row>
    <row r="35" spans="1:13" hidden="1" x14ac:dyDescent="0.45">
      <c r="A35" t="s">
        <v>882</v>
      </c>
      <c r="B35" s="51">
        <f>B17*'Set Up Fee'!B$11</f>
        <v>2.09</v>
      </c>
      <c r="C35" s="51">
        <f>C17*'Set Up Fee'!C$11</f>
        <v>2.2800000000000002</v>
      </c>
      <c r="D35" s="51">
        <f>D17*'Set Up Fee'!D$11</f>
        <v>0.57000000000000006</v>
      </c>
      <c r="E35" s="51">
        <f>E17*'Set Up Fee'!E$11</f>
        <v>2.09</v>
      </c>
      <c r="F35" s="51">
        <f>F17*'Set Up Fee'!F$11</f>
        <v>1.05</v>
      </c>
      <c r="G35" s="51">
        <f>G17*'Set Up Fee'!G$11</f>
        <v>1.47</v>
      </c>
      <c r="H35" s="51">
        <f>H17*'Set Up Fee'!H$11</f>
        <v>3.36</v>
      </c>
      <c r="I35" s="51">
        <f>I17*'Set Up Fee'!I$11</f>
        <v>2.52</v>
      </c>
      <c r="J35" s="51">
        <f>J17*'Set Up Fee'!J$11</f>
        <v>0.21</v>
      </c>
      <c r="K35" s="51">
        <f>K17*'Set Up Fee'!K$11</f>
        <v>1.68</v>
      </c>
      <c r="L35" s="51">
        <f>L17*'Set Up Fee'!L$11</f>
        <v>1.68</v>
      </c>
      <c r="M35" s="51">
        <f>M17*'Set Up Fee'!M$11</f>
        <v>1.05</v>
      </c>
    </row>
    <row r="36" spans="1:13" hidden="1" x14ac:dyDescent="0.45"/>
    <row r="37" spans="1:13" x14ac:dyDescent="0.45">
      <c r="A37" s="42" t="s">
        <v>913</v>
      </c>
    </row>
    <row r="39" spans="1:13" x14ac:dyDescent="0.45">
      <c r="A39" t="s">
        <v>870</v>
      </c>
      <c r="B39" s="51">
        <v>159022.84999999995</v>
      </c>
      <c r="C39" s="51">
        <v>133030.25000000003</v>
      </c>
      <c r="D39" s="51">
        <v>99870.734999999986</v>
      </c>
      <c r="E39" s="51">
        <v>107861.13999999996</v>
      </c>
      <c r="F39" s="51">
        <v>113169.07499999995</v>
      </c>
      <c r="G39" s="51">
        <v>106862.38999999993</v>
      </c>
      <c r="H39" s="51">
        <v>104070.47500000001</v>
      </c>
      <c r="I39" s="51">
        <v>107590.35</v>
      </c>
      <c r="J39" s="51">
        <v>106779.77999999997</v>
      </c>
      <c r="K39" s="51">
        <v>106251.23999999993</v>
      </c>
      <c r="L39" s="51">
        <v>109923.93999999999</v>
      </c>
      <c r="M39" s="51">
        <v>94738.299999999974</v>
      </c>
    </row>
    <row r="40" spans="1:13" x14ac:dyDescent="0.45">
      <c r="A40" t="s">
        <v>871</v>
      </c>
      <c r="B40" s="51">
        <v>229328.32500000019</v>
      </c>
      <c r="C40" s="51">
        <v>180198.30500000014</v>
      </c>
      <c r="D40" s="51">
        <v>137400.16500000004</v>
      </c>
      <c r="E40" s="51">
        <v>149256.63000000009</v>
      </c>
      <c r="F40" s="51">
        <v>160625.10000000003</v>
      </c>
      <c r="G40" s="51">
        <v>146685.64499999996</v>
      </c>
      <c r="H40" s="51">
        <v>142481.48499999999</v>
      </c>
      <c r="I40" s="51">
        <v>152595.56000000003</v>
      </c>
      <c r="J40" s="51">
        <v>145188.94999999998</v>
      </c>
      <c r="K40" s="51">
        <v>140401.48000000001</v>
      </c>
      <c r="L40" s="51">
        <v>144264.90999999997</v>
      </c>
      <c r="M40" s="51">
        <v>129232.95499999999</v>
      </c>
    </row>
    <row r="41" spans="1:13" x14ac:dyDescent="0.45">
      <c r="A41" t="s">
        <v>872</v>
      </c>
      <c r="B41" s="51">
        <v>10064.050000000001</v>
      </c>
      <c r="C41" s="51">
        <v>9703.1</v>
      </c>
      <c r="D41" s="51">
        <v>7893.9500000000016</v>
      </c>
      <c r="E41" s="51">
        <v>8270.9999999999982</v>
      </c>
      <c r="F41" s="51">
        <v>9038.81</v>
      </c>
      <c r="G41" s="51">
        <v>8100.8700000000026</v>
      </c>
      <c r="H41" s="51">
        <v>7228.7800000000007</v>
      </c>
      <c r="I41" s="51">
        <v>8708.5500000000011</v>
      </c>
      <c r="J41" s="51">
        <v>7901.9299999999976</v>
      </c>
      <c r="K41" s="51">
        <v>8009.24</v>
      </c>
      <c r="L41" s="51">
        <v>7351.380000000001</v>
      </c>
      <c r="M41" s="51">
        <v>6816.0399999999991</v>
      </c>
    </row>
    <row r="42" spans="1:13" x14ac:dyDescent="0.45">
      <c r="A42" t="s">
        <v>873</v>
      </c>
      <c r="B42" s="51">
        <v>29847.619999999995</v>
      </c>
      <c r="C42" s="51">
        <v>27990.707000000006</v>
      </c>
      <c r="D42" s="51">
        <v>23354.050000000003</v>
      </c>
      <c r="E42" s="51">
        <v>25185.430000000011</v>
      </c>
      <c r="F42" s="51">
        <v>26449.010000000006</v>
      </c>
      <c r="G42" s="51">
        <v>25789.97</v>
      </c>
      <c r="H42" s="51">
        <v>24906.050000000003</v>
      </c>
      <c r="I42" s="51">
        <v>25942.169999999991</v>
      </c>
      <c r="J42" s="51">
        <v>28971.450000000004</v>
      </c>
      <c r="K42" s="51">
        <v>39064.94000000001</v>
      </c>
      <c r="L42" s="51">
        <v>40680.060000000012</v>
      </c>
      <c r="M42" s="51">
        <v>37486.119999999995</v>
      </c>
    </row>
    <row r="43" spans="1:13" x14ac:dyDescent="0.45">
      <c r="A43" t="s">
        <v>874</v>
      </c>
      <c r="B43" s="51">
        <v>610.06999999999982</v>
      </c>
      <c r="C43" s="51">
        <v>500.14000000000016</v>
      </c>
      <c r="D43" s="51">
        <v>429.43000000000012</v>
      </c>
      <c r="E43" s="51">
        <v>474.36</v>
      </c>
      <c r="F43" s="51">
        <v>495.21000000000004</v>
      </c>
      <c r="G43" s="51">
        <v>476.12</v>
      </c>
      <c r="H43" s="51">
        <v>534.93000000000006</v>
      </c>
      <c r="I43" s="51">
        <v>528.86999999999966</v>
      </c>
      <c r="J43" s="51">
        <v>500.71999999999991</v>
      </c>
      <c r="K43" s="51">
        <v>782.28000000000009</v>
      </c>
      <c r="L43" s="51">
        <v>745.28000000000009</v>
      </c>
      <c r="M43" s="51">
        <v>578.98000000000013</v>
      </c>
    </row>
    <row r="44" spans="1:13" x14ac:dyDescent="0.45">
      <c r="A44" t="s">
        <v>875</v>
      </c>
      <c r="B44" s="51">
        <v>1320.1299999999997</v>
      </c>
      <c r="C44" s="51">
        <v>1231.5</v>
      </c>
      <c r="D44" s="51">
        <v>1032.9399999999998</v>
      </c>
      <c r="E44" s="51">
        <v>1187.2800000000002</v>
      </c>
      <c r="F44" s="51">
        <v>1276.4200000000003</v>
      </c>
      <c r="G44" s="51">
        <v>1236.1099999999999</v>
      </c>
      <c r="H44" s="51">
        <v>1184.99</v>
      </c>
      <c r="I44" s="51">
        <v>1260.4100000000008</v>
      </c>
      <c r="J44" s="51">
        <v>1596.3000000000002</v>
      </c>
      <c r="K44" s="51">
        <v>2665.7200000000003</v>
      </c>
      <c r="L44" s="51">
        <v>2416.3799999999997</v>
      </c>
      <c r="M44" s="51">
        <v>2120.3000000000002</v>
      </c>
    </row>
    <row r="45" spans="1:13" x14ac:dyDescent="0.45">
      <c r="A45" t="s">
        <v>876</v>
      </c>
      <c r="B45" s="51">
        <v>2083.2899999999995</v>
      </c>
      <c r="C45" s="51">
        <v>2069.5000000000005</v>
      </c>
      <c r="D45" s="51">
        <v>1837.9300000000003</v>
      </c>
      <c r="E45" s="51">
        <v>1808.2299999999998</v>
      </c>
      <c r="F45" s="51">
        <v>2025.9999999999991</v>
      </c>
      <c r="G45" s="51">
        <v>1685.7400000000005</v>
      </c>
      <c r="H45" s="51">
        <v>1642.14</v>
      </c>
      <c r="I45" s="51">
        <v>1953.4999999999998</v>
      </c>
      <c r="J45" s="51">
        <v>2629.92</v>
      </c>
      <c r="K45" s="51">
        <v>3912.8</v>
      </c>
      <c r="L45" s="51">
        <v>3853.3400000000011</v>
      </c>
      <c r="M45" s="51">
        <v>3468.6199999999994</v>
      </c>
    </row>
    <row r="46" spans="1:13" x14ac:dyDescent="0.45">
      <c r="A46" t="s">
        <v>877</v>
      </c>
      <c r="B46" s="51">
        <v>335.45</v>
      </c>
      <c r="C46" s="51">
        <v>251.39000000000001</v>
      </c>
      <c r="D46" s="51">
        <v>103.38000000000001</v>
      </c>
      <c r="E46" s="51">
        <v>144.45999999999998</v>
      </c>
      <c r="F46" s="51">
        <v>124.76</v>
      </c>
      <c r="G46" s="51">
        <v>201.04000000000005</v>
      </c>
      <c r="H46" s="51">
        <v>99.72999999999999</v>
      </c>
      <c r="I46" s="51">
        <v>116.14</v>
      </c>
      <c r="J46" s="51">
        <v>123.22</v>
      </c>
      <c r="K46" s="51">
        <v>117.92000000000002</v>
      </c>
      <c r="L46" s="51">
        <v>29.7</v>
      </c>
      <c r="M46" s="51">
        <v>106.88000000000001</v>
      </c>
    </row>
    <row r="47" spans="1:13" x14ac:dyDescent="0.45">
      <c r="A47" t="s">
        <v>878</v>
      </c>
      <c r="B47" s="51">
        <v>905.09199999999998</v>
      </c>
      <c r="C47" s="51">
        <v>948.50600000000031</v>
      </c>
      <c r="D47" s="51">
        <v>806.88400000000001</v>
      </c>
      <c r="E47" s="51">
        <v>777.70799999999986</v>
      </c>
      <c r="F47" s="51">
        <v>950.95899999999983</v>
      </c>
      <c r="G47" s="51">
        <v>952.88900000000012</v>
      </c>
      <c r="H47" s="51">
        <v>924.77200000000005</v>
      </c>
      <c r="I47" s="51">
        <v>990.73600000000044</v>
      </c>
      <c r="J47" s="51">
        <v>924.34399999999994</v>
      </c>
      <c r="K47" s="51">
        <v>1231.8080000000002</v>
      </c>
      <c r="L47" s="51">
        <v>1001.3890000000001</v>
      </c>
      <c r="M47" s="51">
        <v>1264.4130000000005</v>
      </c>
    </row>
    <row r="48" spans="1:13" x14ac:dyDescent="0.45">
      <c r="A48" t="s">
        <v>879</v>
      </c>
      <c r="B48" s="51">
        <v>155.64499999999998</v>
      </c>
      <c r="C48" s="51">
        <v>110.43700000000003</v>
      </c>
      <c r="D48" s="51">
        <v>99.476000000000013</v>
      </c>
      <c r="E48" s="51">
        <v>86.335000000000008</v>
      </c>
      <c r="F48" s="51">
        <v>112.625</v>
      </c>
      <c r="G48" s="51">
        <v>120.89000000000001</v>
      </c>
      <c r="H48" s="51">
        <v>94.724999999999994</v>
      </c>
      <c r="I48" s="51">
        <v>108.514</v>
      </c>
      <c r="J48" s="51">
        <v>120.8</v>
      </c>
      <c r="K48" s="51">
        <v>147.547</v>
      </c>
      <c r="L48" s="51">
        <v>211.62800000000007</v>
      </c>
      <c r="M48" s="51">
        <v>130.96100000000001</v>
      </c>
    </row>
    <row r="49" spans="1:13" x14ac:dyDescent="0.45">
      <c r="A49" t="s">
        <v>880</v>
      </c>
      <c r="B49" s="51">
        <v>455.91000000000008</v>
      </c>
      <c r="C49" s="51">
        <v>468.56000000000012</v>
      </c>
      <c r="D49" s="51">
        <v>367.70000000000005</v>
      </c>
      <c r="E49" s="51">
        <v>387.91</v>
      </c>
      <c r="F49" s="51">
        <v>370.76999999999992</v>
      </c>
      <c r="G49" s="51">
        <v>333.02000000000004</v>
      </c>
      <c r="H49" s="51">
        <v>358.49000000000012</v>
      </c>
      <c r="I49" s="51">
        <v>243.95000000000002</v>
      </c>
      <c r="J49" s="51">
        <v>338.55000000000007</v>
      </c>
      <c r="K49" s="51">
        <v>652.54</v>
      </c>
      <c r="L49" s="51">
        <v>528.29999999999995</v>
      </c>
      <c r="M49" s="51">
        <v>619.13999999999976</v>
      </c>
    </row>
    <row r="50" spans="1:13" x14ac:dyDescent="0.45">
      <c r="A50" t="s">
        <v>881</v>
      </c>
      <c r="B50" s="51">
        <v>574.33000000000015</v>
      </c>
      <c r="C50" s="51">
        <v>490.4</v>
      </c>
      <c r="D50" s="51">
        <v>390.80999999999995</v>
      </c>
      <c r="E50" s="51">
        <v>467.16000000000014</v>
      </c>
      <c r="F50" s="51">
        <v>458.46999999999997</v>
      </c>
      <c r="G50" s="51">
        <v>427.53999999999991</v>
      </c>
      <c r="H50" s="51">
        <v>409.34000000000003</v>
      </c>
      <c r="I50" s="51">
        <v>532.45000000000005</v>
      </c>
      <c r="J50" s="51">
        <v>618.33999999999992</v>
      </c>
      <c r="K50" s="51">
        <v>891.96000000000015</v>
      </c>
      <c r="L50" s="51">
        <v>945.84</v>
      </c>
      <c r="M50" s="51">
        <v>818.33999999999992</v>
      </c>
    </row>
    <row r="51" spans="1:13" x14ac:dyDescent="0.45">
      <c r="A51" t="s">
        <v>882</v>
      </c>
      <c r="B51" s="51">
        <v>86.509999999999991</v>
      </c>
      <c r="C51" s="51">
        <v>45.210000000000008</v>
      </c>
      <c r="D51" s="51">
        <v>17.57</v>
      </c>
      <c r="E51" s="51">
        <v>66.230000000000018</v>
      </c>
      <c r="F51" s="51">
        <v>28.850000000000005</v>
      </c>
      <c r="G51" s="51">
        <v>39.78</v>
      </c>
      <c r="H51" s="51">
        <v>102.56</v>
      </c>
      <c r="I51" s="51">
        <v>105.21000000000001</v>
      </c>
      <c r="J51" s="51">
        <v>27.16</v>
      </c>
      <c r="K51" s="51">
        <v>98.72</v>
      </c>
      <c r="L51" s="51">
        <v>104.48</v>
      </c>
      <c r="M51" s="51">
        <v>33.74</v>
      </c>
    </row>
    <row r="53" spans="1:13" x14ac:dyDescent="0.45">
      <c r="A53" s="42" t="s">
        <v>914</v>
      </c>
      <c r="B53" s="51"/>
      <c r="C53" s="51"/>
      <c r="D53" s="51"/>
      <c r="E53" s="51"/>
      <c r="F53" s="51"/>
      <c r="G53" s="51"/>
      <c r="H53" s="51"/>
      <c r="I53" s="51"/>
      <c r="J53" s="51"/>
      <c r="K53" s="51"/>
      <c r="L53" s="51"/>
      <c r="M53" s="51"/>
    </row>
    <row r="55" spans="1:13" x14ac:dyDescent="0.45">
      <c r="A55" t="s">
        <v>870</v>
      </c>
      <c r="B55" s="51">
        <f t="shared" ref="B55:M55" si="0">B39-B23</f>
        <v>151271.79999999996</v>
      </c>
      <c r="C55" s="51">
        <f t="shared" si="0"/>
        <v>126705.91000000003</v>
      </c>
      <c r="D55" s="51">
        <f t="shared" si="0"/>
        <v>95049.864999999991</v>
      </c>
      <c r="E55" s="51">
        <f t="shared" si="0"/>
        <v>102461.33999999995</v>
      </c>
      <c r="F55" s="51">
        <f t="shared" si="0"/>
        <v>107047.99499999995</v>
      </c>
      <c r="G55" s="51">
        <f t="shared" si="0"/>
        <v>100755.37999999993</v>
      </c>
      <c r="H55" s="51">
        <f t="shared" si="0"/>
        <v>98241.505000000005</v>
      </c>
      <c r="I55" s="51">
        <f t="shared" si="0"/>
        <v>101477.46</v>
      </c>
      <c r="J55" s="51">
        <f t="shared" si="0"/>
        <v>100721.48999999998</v>
      </c>
      <c r="K55" s="51">
        <f t="shared" si="0"/>
        <v>99989.879999999932</v>
      </c>
      <c r="L55" s="51">
        <f t="shared" si="0"/>
        <v>103790.26</v>
      </c>
      <c r="M55" s="51">
        <f t="shared" si="0"/>
        <v>89564.739999999976</v>
      </c>
    </row>
    <row r="56" spans="1:13" x14ac:dyDescent="0.45">
      <c r="A56" t="s">
        <v>871</v>
      </c>
      <c r="B56" s="51">
        <f t="shared" ref="B56:M56" si="1">B40-B24</f>
        <v>222007.81500000018</v>
      </c>
      <c r="C56" s="51">
        <f t="shared" si="1"/>
        <v>174508.56500000015</v>
      </c>
      <c r="D56" s="51">
        <f t="shared" si="1"/>
        <v>132894.50500000003</v>
      </c>
      <c r="E56" s="51">
        <f t="shared" si="1"/>
        <v>144263.81000000008</v>
      </c>
      <c r="F56" s="51">
        <f t="shared" si="1"/>
        <v>154838.76000000004</v>
      </c>
      <c r="G56" s="51">
        <f t="shared" si="1"/>
        <v>141204.85499999995</v>
      </c>
      <c r="H56" s="51">
        <f t="shared" si="1"/>
        <v>137176.88499999998</v>
      </c>
      <c r="I56" s="51">
        <f t="shared" si="1"/>
        <v>147064.79000000004</v>
      </c>
      <c r="J56" s="51">
        <f t="shared" si="1"/>
        <v>139887.07999999999</v>
      </c>
      <c r="K56" s="51">
        <f t="shared" si="1"/>
        <v>135182.14000000001</v>
      </c>
      <c r="L56" s="51">
        <f t="shared" si="1"/>
        <v>139038.42999999996</v>
      </c>
      <c r="M56" s="51">
        <f t="shared" si="1"/>
        <v>124501.44499999999</v>
      </c>
    </row>
    <row r="57" spans="1:13" x14ac:dyDescent="0.45">
      <c r="A57" t="s">
        <v>872</v>
      </c>
      <c r="B57" s="51">
        <f t="shared" ref="B57:M57" si="2">B41-B25</f>
        <v>9838.52</v>
      </c>
      <c r="C57" s="51">
        <f t="shared" si="2"/>
        <v>9490.8700000000008</v>
      </c>
      <c r="D57" s="51">
        <f t="shared" si="2"/>
        <v>7721.6200000000017</v>
      </c>
      <c r="E57" s="51">
        <f t="shared" si="2"/>
        <v>8072.6399999999985</v>
      </c>
      <c r="F57" s="51">
        <f t="shared" si="2"/>
        <v>8776.31</v>
      </c>
      <c r="G57" s="51">
        <f t="shared" si="2"/>
        <v>7880.7900000000027</v>
      </c>
      <c r="H57" s="51">
        <f t="shared" si="2"/>
        <v>7041.4600000000009</v>
      </c>
      <c r="I57" s="51">
        <f t="shared" si="2"/>
        <v>8480.9100000000017</v>
      </c>
      <c r="J57" s="51">
        <f t="shared" si="2"/>
        <v>7684.7899999999972</v>
      </c>
      <c r="K57" s="51">
        <f t="shared" si="2"/>
        <v>7772.78</v>
      </c>
      <c r="L57" s="51">
        <f t="shared" si="2"/>
        <v>7134.0300000000007</v>
      </c>
      <c r="M57" s="51">
        <f t="shared" si="2"/>
        <v>6621.579999999999</v>
      </c>
    </row>
    <row r="58" spans="1:13" x14ac:dyDescent="0.45">
      <c r="A58" t="s">
        <v>873</v>
      </c>
      <c r="B58" s="51">
        <f t="shared" ref="B58:M58" si="3">B42-B26</f>
        <v>19323.329999999994</v>
      </c>
      <c r="C58" s="51">
        <f t="shared" si="3"/>
        <v>18535.547000000006</v>
      </c>
      <c r="D58" s="51">
        <f t="shared" si="3"/>
        <v>15477.600000000002</v>
      </c>
      <c r="E58" s="51">
        <f t="shared" si="3"/>
        <v>16476.780000000013</v>
      </c>
      <c r="F58" s="51">
        <f t="shared" si="3"/>
        <v>16680.440000000006</v>
      </c>
      <c r="G58" s="51">
        <f t="shared" si="3"/>
        <v>16164.62</v>
      </c>
      <c r="H58" s="51">
        <f t="shared" si="3"/>
        <v>15604.520000000004</v>
      </c>
      <c r="I58" s="51">
        <f t="shared" si="3"/>
        <v>16231.97999999999</v>
      </c>
      <c r="J58" s="51">
        <f t="shared" si="3"/>
        <v>19742.160000000003</v>
      </c>
      <c r="K58" s="51">
        <f t="shared" si="3"/>
        <v>29950.310000000012</v>
      </c>
      <c r="L58" s="51">
        <f t="shared" si="3"/>
        <v>31387.560000000012</v>
      </c>
      <c r="M58" s="51">
        <f t="shared" si="3"/>
        <v>29019.969999999994</v>
      </c>
    </row>
    <row r="59" spans="1:13" x14ac:dyDescent="0.45">
      <c r="A59" t="s">
        <v>874</v>
      </c>
      <c r="B59" s="51">
        <f t="shared" ref="B59:M59" si="4">B43-B27</f>
        <v>468.89999999999986</v>
      </c>
      <c r="C59" s="51">
        <f t="shared" si="4"/>
        <v>384.24000000000012</v>
      </c>
      <c r="D59" s="51">
        <f t="shared" si="4"/>
        <v>336.90000000000009</v>
      </c>
      <c r="E59" s="51">
        <f t="shared" si="4"/>
        <v>371.95000000000005</v>
      </c>
      <c r="F59" s="51">
        <f t="shared" si="4"/>
        <v>373.20000000000005</v>
      </c>
      <c r="G59" s="51">
        <f t="shared" si="4"/>
        <v>359.57</v>
      </c>
      <c r="H59" s="51">
        <f t="shared" si="4"/>
        <v>423.42000000000007</v>
      </c>
      <c r="I59" s="51">
        <f t="shared" si="4"/>
        <v>415.88999999999965</v>
      </c>
      <c r="J59" s="51">
        <f t="shared" si="4"/>
        <v>392.77999999999992</v>
      </c>
      <c r="K59" s="51">
        <f t="shared" si="4"/>
        <v>680.22</v>
      </c>
      <c r="L59" s="51">
        <f t="shared" si="4"/>
        <v>642.80000000000007</v>
      </c>
      <c r="M59" s="51">
        <f t="shared" si="4"/>
        <v>498.13000000000011</v>
      </c>
    </row>
    <row r="60" spans="1:13" x14ac:dyDescent="0.45">
      <c r="A60" t="s">
        <v>875</v>
      </c>
      <c r="B60" s="51">
        <f t="shared" ref="B60:M60" si="5">B44-B28</f>
        <v>1092.5099999999998</v>
      </c>
      <c r="C60" s="51">
        <f t="shared" si="5"/>
        <v>1006.35</v>
      </c>
      <c r="D60" s="51">
        <f t="shared" si="5"/>
        <v>852.05999999999983</v>
      </c>
      <c r="E60" s="51">
        <f t="shared" si="5"/>
        <v>982.6500000000002</v>
      </c>
      <c r="F60" s="51">
        <f t="shared" si="5"/>
        <v>1036.3900000000003</v>
      </c>
      <c r="G60" s="51">
        <f t="shared" si="5"/>
        <v>1006.3699999999999</v>
      </c>
      <c r="H60" s="51">
        <f t="shared" si="5"/>
        <v>962.18000000000006</v>
      </c>
      <c r="I60" s="51">
        <f t="shared" si="5"/>
        <v>1047.0500000000009</v>
      </c>
      <c r="J60" s="51">
        <f t="shared" si="5"/>
        <v>1394.0700000000002</v>
      </c>
      <c r="K60" s="51">
        <f t="shared" si="5"/>
        <v>2446.9</v>
      </c>
      <c r="L60" s="51">
        <f t="shared" si="5"/>
        <v>2212.89</v>
      </c>
      <c r="M60" s="51">
        <f t="shared" si="5"/>
        <v>1932.7700000000002</v>
      </c>
    </row>
    <row r="61" spans="1:13" x14ac:dyDescent="0.45">
      <c r="A61" t="s">
        <v>876</v>
      </c>
      <c r="B61" s="51">
        <f t="shared" ref="B61:M61" si="6">B45-B29</f>
        <v>1861.7499999999995</v>
      </c>
      <c r="C61" s="51">
        <f t="shared" si="6"/>
        <v>1862.9700000000005</v>
      </c>
      <c r="D61" s="51">
        <f t="shared" si="6"/>
        <v>1657.2400000000002</v>
      </c>
      <c r="E61" s="51">
        <f t="shared" si="6"/>
        <v>1627.7299999999998</v>
      </c>
      <c r="F61" s="51">
        <f t="shared" si="6"/>
        <v>1805.4999999999991</v>
      </c>
      <c r="G61" s="51">
        <f t="shared" si="6"/>
        <v>1498.0000000000005</v>
      </c>
      <c r="H61" s="51">
        <f t="shared" si="6"/>
        <v>1463.64</v>
      </c>
      <c r="I61" s="51">
        <f t="shared" si="6"/>
        <v>1765.3399999999997</v>
      </c>
      <c r="J61" s="51">
        <f t="shared" si="6"/>
        <v>2421.1800000000003</v>
      </c>
      <c r="K61" s="51">
        <f t="shared" si="6"/>
        <v>3704.48</v>
      </c>
      <c r="L61" s="51">
        <f t="shared" si="6"/>
        <v>3678.4100000000012</v>
      </c>
      <c r="M61" s="51">
        <f t="shared" si="6"/>
        <v>3286.1299999999997</v>
      </c>
    </row>
    <row r="62" spans="1:13" x14ac:dyDescent="0.45">
      <c r="A62" t="s">
        <v>877</v>
      </c>
      <c r="B62" s="51">
        <f t="shared" ref="B62:M62" si="7">B46-B30</f>
        <v>330.7</v>
      </c>
      <c r="C62" s="51">
        <f t="shared" si="7"/>
        <v>245.31</v>
      </c>
      <c r="D62" s="51">
        <f t="shared" si="7"/>
        <v>101.67000000000002</v>
      </c>
      <c r="E62" s="51">
        <f t="shared" si="7"/>
        <v>141.04</v>
      </c>
      <c r="F62" s="51">
        <f t="shared" si="7"/>
        <v>121.82000000000001</v>
      </c>
      <c r="G62" s="51">
        <f t="shared" si="7"/>
        <v>198.10000000000005</v>
      </c>
      <c r="H62" s="51">
        <f t="shared" si="7"/>
        <v>98.049999999999983</v>
      </c>
      <c r="I62" s="51">
        <f t="shared" si="7"/>
        <v>114.04</v>
      </c>
      <c r="J62" s="51">
        <f t="shared" si="7"/>
        <v>120.91</v>
      </c>
      <c r="K62" s="51">
        <f t="shared" si="7"/>
        <v>116.24000000000001</v>
      </c>
      <c r="L62" s="51">
        <f t="shared" si="7"/>
        <v>29.07</v>
      </c>
      <c r="M62" s="51">
        <f t="shared" si="7"/>
        <v>105.2</v>
      </c>
    </row>
    <row r="63" spans="1:13" x14ac:dyDescent="0.45">
      <c r="A63" t="s">
        <v>878</v>
      </c>
      <c r="B63" s="51">
        <f t="shared" ref="B63:M63" si="8">B47-B31</f>
        <v>632.63200000000006</v>
      </c>
      <c r="C63" s="51">
        <f t="shared" si="8"/>
        <v>654.19600000000037</v>
      </c>
      <c r="D63" s="51">
        <f t="shared" si="8"/>
        <v>559.50400000000002</v>
      </c>
      <c r="E63" s="51">
        <f t="shared" si="8"/>
        <v>534.31799999999987</v>
      </c>
      <c r="F63" s="51">
        <f t="shared" si="8"/>
        <v>634.69899999999984</v>
      </c>
      <c r="G63" s="51">
        <f t="shared" si="8"/>
        <v>639.77900000000011</v>
      </c>
      <c r="H63" s="51">
        <f t="shared" si="8"/>
        <v>621.74200000000008</v>
      </c>
      <c r="I63" s="51">
        <f t="shared" si="8"/>
        <v>668.38600000000042</v>
      </c>
      <c r="J63" s="51">
        <f t="shared" si="8"/>
        <v>658.904</v>
      </c>
      <c r="K63" s="51">
        <f t="shared" si="8"/>
        <v>975.81800000000021</v>
      </c>
      <c r="L63" s="51">
        <f t="shared" si="8"/>
        <v>815.11900000000014</v>
      </c>
      <c r="M63" s="51">
        <f t="shared" si="8"/>
        <v>1019.7630000000005</v>
      </c>
    </row>
    <row r="64" spans="1:13" x14ac:dyDescent="0.45">
      <c r="A64" t="s">
        <v>879</v>
      </c>
      <c r="B64" s="51">
        <f t="shared" ref="B64:M64" si="9">B48-B32</f>
        <v>121.06499999999998</v>
      </c>
      <c r="C64" s="51">
        <f t="shared" si="9"/>
        <v>85.927000000000021</v>
      </c>
      <c r="D64" s="51">
        <f t="shared" si="9"/>
        <v>74.396000000000015</v>
      </c>
      <c r="E64" s="51">
        <f t="shared" si="9"/>
        <v>66.955000000000013</v>
      </c>
      <c r="F64" s="51">
        <f t="shared" si="9"/>
        <v>83.224999999999994</v>
      </c>
      <c r="G64" s="51">
        <f t="shared" si="9"/>
        <v>93.590000000000018</v>
      </c>
      <c r="H64" s="51">
        <f t="shared" si="9"/>
        <v>66.164999999999992</v>
      </c>
      <c r="I64" s="51">
        <f t="shared" si="9"/>
        <v>84.783999999999992</v>
      </c>
      <c r="J64" s="51">
        <f t="shared" si="9"/>
        <v>96.22999999999999</v>
      </c>
      <c r="K64" s="51">
        <f t="shared" si="9"/>
        <v>120.45699999999999</v>
      </c>
      <c r="L64" s="51">
        <f t="shared" si="9"/>
        <v>181.38800000000006</v>
      </c>
      <c r="M64" s="51">
        <f t="shared" si="9"/>
        <v>109.751</v>
      </c>
    </row>
    <row r="65" spans="1:13" x14ac:dyDescent="0.45">
      <c r="A65" t="s">
        <v>880</v>
      </c>
      <c r="B65" s="51">
        <f t="shared" ref="B65:M65" si="10">B49-B33</f>
        <v>388.46000000000009</v>
      </c>
      <c r="C65" s="51">
        <f t="shared" si="10"/>
        <v>414.22000000000014</v>
      </c>
      <c r="D65" s="51">
        <f t="shared" si="10"/>
        <v>325.71000000000004</v>
      </c>
      <c r="E65" s="51">
        <f t="shared" si="10"/>
        <v>339.27000000000004</v>
      </c>
      <c r="F65" s="51">
        <f t="shared" si="10"/>
        <v>313.64999999999992</v>
      </c>
      <c r="G65" s="51">
        <f t="shared" si="10"/>
        <v>270.23</v>
      </c>
      <c r="H65" s="51">
        <f t="shared" si="10"/>
        <v>300.9500000000001</v>
      </c>
      <c r="I65" s="51">
        <f t="shared" si="10"/>
        <v>205.10000000000002</v>
      </c>
      <c r="J65" s="51">
        <f t="shared" si="10"/>
        <v>295.71000000000009</v>
      </c>
      <c r="K65" s="51">
        <f t="shared" si="10"/>
        <v>612.01</v>
      </c>
      <c r="L65" s="51">
        <f t="shared" si="10"/>
        <v>488.60999999999996</v>
      </c>
      <c r="M65" s="51">
        <f t="shared" si="10"/>
        <v>573.14999999999975</v>
      </c>
    </row>
    <row r="66" spans="1:13" x14ac:dyDescent="0.45">
      <c r="A66" t="s">
        <v>881</v>
      </c>
      <c r="B66" s="51">
        <f t="shared" ref="B66:M66" si="11">B50-B34</f>
        <v>519.42000000000019</v>
      </c>
      <c r="C66" s="51">
        <f t="shared" si="11"/>
        <v>440.23999999999995</v>
      </c>
      <c r="D66" s="51">
        <f t="shared" si="11"/>
        <v>354.32999999999993</v>
      </c>
      <c r="E66" s="51">
        <f t="shared" si="11"/>
        <v>423.08000000000015</v>
      </c>
      <c r="F66" s="51">
        <f t="shared" si="11"/>
        <v>401.97999999999996</v>
      </c>
      <c r="G66" s="51">
        <f t="shared" si="11"/>
        <v>371.88999999999993</v>
      </c>
      <c r="H66" s="51">
        <f t="shared" si="11"/>
        <v>367.34000000000003</v>
      </c>
      <c r="I66" s="51">
        <f t="shared" si="11"/>
        <v>474.91</v>
      </c>
      <c r="J66" s="51">
        <f t="shared" si="11"/>
        <v>565.20999999999992</v>
      </c>
      <c r="K66" s="51">
        <f t="shared" si="11"/>
        <v>837.7800000000002</v>
      </c>
      <c r="L66" s="51">
        <f t="shared" si="11"/>
        <v>892.92000000000007</v>
      </c>
      <c r="M66" s="51">
        <f t="shared" si="11"/>
        <v>769.82999999999993</v>
      </c>
    </row>
    <row r="67" spans="1:13" x14ac:dyDescent="0.45">
      <c r="A67" t="s">
        <v>882</v>
      </c>
      <c r="B67" s="51">
        <f t="shared" ref="B67:M67" si="12">B51-B35</f>
        <v>84.419999999999987</v>
      </c>
      <c r="C67" s="51">
        <f t="shared" si="12"/>
        <v>42.930000000000007</v>
      </c>
      <c r="D67" s="51">
        <f t="shared" si="12"/>
        <v>17</v>
      </c>
      <c r="E67" s="51">
        <f t="shared" si="12"/>
        <v>64.140000000000015</v>
      </c>
      <c r="F67" s="51">
        <f t="shared" si="12"/>
        <v>27.800000000000004</v>
      </c>
      <c r="G67" s="51">
        <f t="shared" si="12"/>
        <v>38.31</v>
      </c>
      <c r="H67" s="51">
        <f t="shared" si="12"/>
        <v>99.2</v>
      </c>
      <c r="I67" s="51">
        <f t="shared" si="12"/>
        <v>102.69000000000001</v>
      </c>
      <c r="J67" s="51">
        <f t="shared" si="12"/>
        <v>26.95</v>
      </c>
      <c r="K67" s="51">
        <f t="shared" si="12"/>
        <v>97.039999999999992</v>
      </c>
      <c r="L67" s="51">
        <f t="shared" si="12"/>
        <v>102.8</v>
      </c>
      <c r="M67" s="51">
        <f t="shared" si="12"/>
        <v>32.690000000000005</v>
      </c>
    </row>
    <row r="69" spans="1:13" x14ac:dyDescent="0.45">
      <c r="A69" s="42" t="s">
        <v>906</v>
      </c>
      <c r="B69" s="51">
        <f>SUM(B39:B51)</f>
        <v>434789.27200000017</v>
      </c>
      <c r="C69" s="51">
        <f t="shared" ref="C69:M69" si="13">SUM(C39:C51)</f>
        <v>357038.00500000018</v>
      </c>
      <c r="D69" s="51">
        <f t="shared" si="13"/>
        <v>273605.02000000008</v>
      </c>
      <c r="E69" s="51">
        <f t="shared" si="13"/>
        <v>295973.87299999996</v>
      </c>
      <c r="F69" s="51">
        <f t="shared" si="13"/>
        <v>315126.05899999995</v>
      </c>
      <c r="G69" s="51">
        <f t="shared" si="13"/>
        <v>292912.0039999999</v>
      </c>
      <c r="H69" s="51">
        <f t="shared" si="13"/>
        <v>284038.46699999995</v>
      </c>
      <c r="I69" s="51">
        <f t="shared" si="13"/>
        <v>300676.41000000003</v>
      </c>
      <c r="J69" s="51">
        <f t="shared" si="13"/>
        <v>295721.4639999998</v>
      </c>
      <c r="K69" s="51">
        <f t="shared" si="13"/>
        <v>304228.19499999995</v>
      </c>
      <c r="L69" s="51">
        <f t="shared" si="13"/>
        <v>312056.62700000009</v>
      </c>
      <c r="M69" s="51">
        <f t="shared" si="13"/>
        <v>277414.78899999993</v>
      </c>
    </row>
    <row r="70" spans="1:13" x14ac:dyDescent="0.45">
      <c r="A70" s="42" t="s">
        <v>915</v>
      </c>
      <c r="B70" s="51">
        <v>435350.30200000037</v>
      </c>
      <c r="C70" s="51">
        <v>357854.8250000003</v>
      </c>
      <c r="D70" s="51">
        <v>274197.7200000002</v>
      </c>
      <c r="E70" s="51">
        <v>296508.02300000004</v>
      </c>
      <c r="F70" s="51">
        <v>315733.65900000016</v>
      </c>
      <c r="G70" s="51">
        <v>293682.03399999981</v>
      </c>
      <c r="H70" s="51">
        <v>284796.05699999974</v>
      </c>
      <c r="I70" s="51">
        <v>301330.61</v>
      </c>
      <c r="J70" s="51">
        <v>296589.46399999992</v>
      </c>
      <c r="K70" s="51">
        <v>305020.07500000007</v>
      </c>
      <c r="L70" s="51">
        <v>312822.1069999999</v>
      </c>
      <c r="M70" s="51">
        <v>278362.96899999987</v>
      </c>
    </row>
    <row r="71" spans="1:13" x14ac:dyDescent="0.45">
      <c r="A71" s="42" t="s">
        <v>908</v>
      </c>
      <c r="B71" s="51">
        <f>B70-B69</f>
        <v>561.03000000020256</v>
      </c>
      <c r="C71" s="51">
        <f t="shared" ref="C71:M71" si="14">C70-C69</f>
        <v>816.8200000001234</v>
      </c>
      <c r="D71" s="51">
        <f t="shared" si="14"/>
        <v>592.70000000012806</v>
      </c>
      <c r="E71" s="51">
        <f t="shared" si="14"/>
        <v>534.15000000008149</v>
      </c>
      <c r="F71" s="51">
        <f t="shared" si="14"/>
        <v>607.60000000020955</v>
      </c>
      <c r="G71" s="51">
        <f t="shared" si="14"/>
        <v>770.02999999991152</v>
      </c>
      <c r="H71" s="51">
        <f t="shared" si="14"/>
        <v>757.58999999979278</v>
      </c>
      <c r="I71" s="51">
        <f t="shared" si="14"/>
        <v>654.19999999995343</v>
      </c>
      <c r="J71" s="51">
        <f t="shared" si="14"/>
        <v>868.00000000011642</v>
      </c>
      <c r="K71" s="51">
        <f t="shared" si="14"/>
        <v>791.88000000012107</v>
      </c>
      <c r="L71" s="51">
        <f t="shared" si="14"/>
        <v>765.47999999980675</v>
      </c>
      <c r="M71" s="51">
        <f t="shared" si="14"/>
        <v>948.17999999993481</v>
      </c>
    </row>
    <row r="72" spans="1:13" x14ac:dyDescent="0.45">
      <c r="B72" s="53">
        <f>B71/B70</f>
        <v>1.2886863691671496E-3</v>
      </c>
      <c r="C72" s="53">
        <f t="shared" ref="C72:M72" si="15">C71/C70</f>
        <v>2.282545722277526E-3</v>
      </c>
      <c r="D72" s="53">
        <f t="shared" si="15"/>
        <v>2.1615788781909917E-3</v>
      </c>
      <c r="E72" s="53">
        <f t="shared" si="15"/>
        <v>1.801468960588906E-3</v>
      </c>
      <c r="F72" s="53">
        <f t="shared" si="15"/>
        <v>1.9244067988335993E-3</v>
      </c>
      <c r="G72" s="53">
        <f t="shared" si="15"/>
        <v>2.6219853816454842E-3</v>
      </c>
      <c r="H72" s="53">
        <f t="shared" si="15"/>
        <v>2.6601140759466113E-3</v>
      </c>
      <c r="I72" s="53">
        <f t="shared" si="15"/>
        <v>2.1710373201048292E-3</v>
      </c>
      <c r="J72" s="53">
        <f t="shared" si="15"/>
        <v>2.9266042977174559E-3</v>
      </c>
      <c r="K72" s="53">
        <f t="shared" si="15"/>
        <v>2.5961569906509298E-3</v>
      </c>
      <c r="L72" s="53">
        <f t="shared" si="15"/>
        <v>2.4470137591644284E-3</v>
      </c>
      <c r="M72" s="53">
        <f t="shared" si="15"/>
        <v>3.4062720461928084E-3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72"/>
  <sheetViews>
    <sheetView topLeftCell="A37" workbookViewId="0">
      <selection activeCell="J33" sqref="J33"/>
    </sheetView>
  </sheetViews>
  <sheetFormatPr defaultRowHeight="14.25" x14ac:dyDescent="0.45"/>
  <cols>
    <col min="1" max="1" width="25.73046875" bestFit="1" customWidth="1"/>
    <col min="2" max="13" width="10.1328125" bestFit="1" customWidth="1"/>
  </cols>
  <sheetData>
    <row r="1" spans="1:13" x14ac:dyDescent="0.45">
      <c r="A1" s="42" t="s">
        <v>883</v>
      </c>
    </row>
    <row r="2" spans="1:13" x14ac:dyDescent="0.45">
      <c r="A2" s="42"/>
      <c r="B2" s="54">
        <v>42705</v>
      </c>
      <c r="C2" s="54">
        <v>42736</v>
      </c>
      <c r="D2" s="54">
        <v>42767</v>
      </c>
      <c r="E2" s="54">
        <v>42795</v>
      </c>
      <c r="F2" s="54">
        <v>42826</v>
      </c>
      <c r="G2" s="54">
        <v>42856</v>
      </c>
      <c r="H2" s="54">
        <v>42887</v>
      </c>
      <c r="I2" s="54">
        <v>42917</v>
      </c>
      <c r="J2" s="54">
        <v>42948</v>
      </c>
      <c r="K2" s="54">
        <v>42979</v>
      </c>
      <c r="L2" s="54">
        <v>43009</v>
      </c>
      <c r="M2" s="54">
        <v>43040</v>
      </c>
    </row>
    <row r="3" spans="1:13" hidden="1" x14ac:dyDescent="0.45">
      <c r="A3" s="42" t="s">
        <v>902</v>
      </c>
    </row>
    <row r="4" spans="1:13" hidden="1" x14ac:dyDescent="0.45"/>
    <row r="5" spans="1:13" hidden="1" x14ac:dyDescent="0.45">
      <c r="A5" t="s">
        <v>870</v>
      </c>
      <c r="B5" s="41">
        <v>3334</v>
      </c>
      <c r="C5" s="41">
        <v>2800</v>
      </c>
      <c r="D5" s="41">
        <v>2264</v>
      </c>
      <c r="E5" s="41">
        <v>2788</v>
      </c>
      <c r="F5" s="41">
        <v>2553</v>
      </c>
      <c r="G5" s="41">
        <v>2523</v>
      </c>
      <c r="H5" s="41">
        <v>2706</v>
      </c>
      <c r="I5" s="41">
        <v>2916</v>
      </c>
      <c r="J5" s="41">
        <v>2901</v>
      </c>
      <c r="K5" s="41">
        <v>2560</v>
      </c>
      <c r="L5" s="41">
        <v>3074</v>
      </c>
      <c r="M5" s="41">
        <v>2672</v>
      </c>
    </row>
    <row r="6" spans="1:13" hidden="1" x14ac:dyDescent="0.45">
      <c r="A6" t="s">
        <v>871</v>
      </c>
      <c r="B6" s="41">
        <v>15246</v>
      </c>
      <c r="C6" s="41">
        <v>11597</v>
      </c>
      <c r="D6" s="41">
        <v>9621</v>
      </c>
      <c r="E6" s="41">
        <v>11430</v>
      </c>
      <c r="F6" s="41">
        <v>11443</v>
      </c>
      <c r="G6" s="41">
        <v>11920</v>
      </c>
      <c r="H6" s="41">
        <v>11392</v>
      </c>
      <c r="I6" s="41">
        <v>11902</v>
      </c>
      <c r="J6" s="41">
        <v>11821</v>
      </c>
      <c r="K6" s="41">
        <v>11273</v>
      </c>
      <c r="L6" s="41">
        <v>11141</v>
      </c>
      <c r="M6" s="41">
        <v>10521</v>
      </c>
    </row>
    <row r="7" spans="1:13" hidden="1" x14ac:dyDescent="0.45">
      <c r="A7" t="s">
        <v>872</v>
      </c>
      <c r="B7" s="41">
        <v>1492</v>
      </c>
      <c r="C7" s="41">
        <v>1523</v>
      </c>
      <c r="D7" s="41">
        <v>1275</v>
      </c>
      <c r="E7" s="41">
        <v>1494</v>
      </c>
      <c r="F7" s="41">
        <v>1487</v>
      </c>
      <c r="G7" s="41">
        <v>1478</v>
      </c>
      <c r="H7" s="41">
        <v>1290</v>
      </c>
      <c r="I7" s="41">
        <v>1443</v>
      </c>
      <c r="J7" s="41">
        <v>1469</v>
      </c>
      <c r="K7" s="41">
        <v>1725</v>
      </c>
      <c r="L7" s="41">
        <v>1391</v>
      </c>
      <c r="M7" s="41">
        <v>1180</v>
      </c>
    </row>
    <row r="8" spans="1:13" hidden="1" x14ac:dyDescent="0.45">
      <c r="A8" t="s">
        <v>873</v>
      </c>
      <c r="B8" s="41">
        <v>9996</v>
      </c>
      <c r="C8" s="41">
        <v>8529</v>
      </c>
      <c r="D8" s="41">
        <v>7059</v>
      </c>
      <c r="E8" s="41">
        <v>7945</v>
      </c>
      <c r="F8" s="41">
        <v>7816</v>
      </c>
      <c r="G8" s="41">
        <v>8066</v>
      </c>
      <c r="H8" s="41">
        <v>8200</v>
      </c>
      <c r="I8" s="41">
        <v>8510</v>
      </c>
      <c r="J8" s="41">
        <v>8772</v>
      </c>
      <c r="K8" s="41">
        <v>8099</v>
      </c>
      <c r="L8" s="41">
        <v>8349</v>
      </c>
      <c r="M8" s="41">
        <v>7522</v>
      </c>
    </row>
    <row r="9" spans="1:13" hidden="1" x14ac:dyDescent="0.45">
      <c r="A9" t="s">
        <v>874</v>
      </c>
      <c r="B9" s="41">
        <v>564</v>
      </c>
      <c r="C9" s="41">
        <v>594</v>
      </c>
      <c r="D9" s="41">
        <v>577</v>
      </c>
      <c r="E9" s="41">
        <v>629</v>
      </c>
      <c r="F9" s="41">
        <v>653</v>
      </c>
      <c r="G9" s="41">
        <v>639</v>
      </c>
      <c r="H9" s="41">
        <v>647</v>
      </c>
      <c r="I9" s="41">
        <v>670</v>
      </c>
      <c r="J9" s="41">
        <v>544</v>
      </c>
      <c r="K9" s="41">
        <v>497</v>
      </c>
      <c r="L9" s="41">
        <v>557</v>
      </c>
      <c r="M9" s="41">
        <v>517</v>
      </c>
    </row>
    <row r="10" spans="1:13" hidden="1" x14ac:dyDescent="0.45">
      <c r="A10" t="s">
        <v>875</v>
      </c>
      <c r="B10" s="41">
        <v>603</v>
      </c>
      <c r="C10" s="41">
        <v>485</v>
      </c>
      <c r="D10" s="41">
        <v>478</v>
      </c>
      <c r="E10" s="41">
        <v>484</v>
      </c>
      <c r="F10" s="41">
        <v>493</v>
      </c>
      <c r="G10" s="41">
        <v>552</v>
      </c>
      <c r="H10" s="41">
        <v>553</v>
      </c>
      <c r="I10" s="41">
        <v>631</v>
      </c>
      <c r="J10" s="41">
        <v>526</v>
      </c>
      <c r="K10" s="41">
        <v>562</v>
      </c>
      <c r="L10" s="41">
        <v>599</v>
      </c>
      <c r="M10" s="41">
        <v>501</v>
      </c>
    </row>
    <row r="11" spans="1:13" hidden="1" x14ac:dyDescent="0.45">
      <c r="A11" t="s">
        <v>876</v>
      </c>
      <c r="B11" s="41">
        <v>899</v>
      </c>
      <c r="C11" s="41">
        <v>831</v>
      </c>
      <c r="D11" s="41">
        <v>694</v>
      </c>
      <c r="E11" s="41">
        <v>737</v>
      </c>
      <c r="F11" s="41">
        <v>790</v>
      </c>
      <c r="G11" s="41">
        <v>798</v>
      </c>
      <c r="H11" s="41">
        <v>751</v>
      </c>
      <c r="I11" s="41">
        <v>871</v>
      </c>
      <c r="J11" s="41">
        <v>877</v>
      </c>
      <c r="K11" s="41">
        <v>844</v>
      </c>
      <c r="L11" s="41">
        <v>843</v>
      </c>
      <c r="M11" s="41">
        <v>875</v>
      </c>
    </row>
    <row r="12" spans="1:13" hidden="1" x14ac:dyDescent="0.45">
      <c r="A12" t="s">
        <v>877</v>
      </c>
      <c r="B12" s="41">
        <v>30</v>
      </c>
      <c r="C12" s="41">
        <v>30</v>
      </c>
      <c r="D12" s="41">
        <v>23</v>
      </c>
      <c r="E12" s="41">
        <v>11</v>
      </c>
      <c r="F12" s="41">
        <v>14</v>
      </c>
      <c r="G12" s="41">
        <v>23</v>
      </c>
      <c r="H12" s="41">
        <v>19</v>
      </c>
      <c r="I12" s="41">
        <v>20</v>
      </c>
      <c r="J12" s="41">
        <v>32</v>
      </c>
      <c r="K12" s="41">
        <v>16</v>
      </c>
      <c r="L12" s="41">
        <v>19</v>
      </c>
      <c r="M12" s="41">
        <v>21</v>
      </c>
    </row>
    <row r="13" spans="1:13" hidden="1" x14ac:dyDescent="0.45">
      <c r="A13" t="s">
        <v>878</v>
      </c>
      <c r="B13" s="41">
        <v>4693</v>
      </c>
      <c r="C13" s="41">
        <v>4283</v>
      </c>
      <c r="D13" s="41">
        <v>3830</v>
      </c>
      <c r="E13" s="41">
        <v>4458</v>
      </c>
      <c r="F13" s="41">
        <v>4113</v>
      </c>
      <c r="G13" s="41">
        <v>4131</v>
      </c>
      <c r="H13" s="41">
        <v>4097</v>
      </c>
      <c r="I13" s="41">
        <v>4183</v>
      </c>
      <c r="J13" s="41">
        <v>4067</v>
      </c>
      <c r="K13" s="41">
        <v>3680</v>
      </c>
      <c r="L13" s="41">
        <v>4137</v>
      </c>
      <c r="M13" s="41">
        <v>3673</v>
      </c>
    </row>
    <row r="14" spans="1:13" hidden="1" x14ac:dyDescent="0.45">
      <c r="A14" t="s">
        <v>879</v>
      </c>
      <c r="B14" s="41">
        <v>133</v>
      </c>
      <c r="C14" s="41">
        <v>159</v>
      </c>
      <c r="D14" s="41">
        <v>95</v>
      </c>
      <c r="E14" s="41">
        <v>154</v>
      </c>
      <c r="F14" s="41">
        <v>87</v>
      </c>
      <c r="G14" s="41">
        <v>136</v>
      </c>
      <c r="H14" s="41">
        <v>126</v>
      </c>
      <c r="I14" s="41">
        <v>107</v>
      </c>
      <c r="J14" s="41">
        <v>148</v>
      </c>
      <c r="K14" s="41">
        <v>97</v>
      </c>
      <c r="L14" s="41">
        <v>83</v>
      </c>
      <c r="M14" s="41">
        <v>137</v>
      </c>
    </row>
    <row r="15" spans="1:13" hidden="1" x14ac:dyDescent="0.45">
      <c r="A15" t="s">
        <v>880</v>
      </c>
      <c r="B15" s="41">
        <v>144</v>
      </c>
      <c r="C15" s="41">
        <v>118</v>
      </c>
      <c r="D15" s="41">
        <v>95</v>
      </c>
      <c r="E15" s="41">
        <v>160</v>
      </c>
      <c r="F15" s="41">
        <v>133</v>
      </c>
      <c r="G15" s="41">
        <v>125</v>
      </c>
      <c r="H15" s="41">
        <v>124</v>
      </c>
      <c r="I15" s="41">
        <v>107</v>
      </c>
      <c r="J15" s="41">
        <v>86</v>
      </c>
      <c r="K15" s="41">
        <v>106</v>
      </c>
      <c r="L15" s="41">
        <v>130</v>
      </c>
      <c r="M15" s="41">
        <v>85</v>
      </c>
    </row>
    <row r="16" spans="1:13" hidden="1" x14ac:dyDescent="0.45">
      <c r="A16" t="s">
        <v>881</v>
      </c>
      <c r="B16" s="41">
        <v>143</v>
      </c>
      <c r="C16" s="41">
        <v>135</v>
      </c>
      <c r="D16" s="41">
        <v>167</v>
      </c>
      <c r="E16" s="41">
        <v>203</v>
      </c>
      <c r="F16" s="41">
        <v>210</v>
      </c>
      <c r="G16" s="41">
        <v>216</v>
      </c>
      <c r="H16" s="41">
        <v>108</v>
      </c>
      <c r="I16" s="41">
        <v>107</v>
      </c>
      <c r="J16" s="41">
        <v>124</v>
      </c>
      <c r="K16" s="41">
        <v>175</v>
      </c>
      <c r="L16" s="41">
        <v>144</v>
      </c>
      <c r="M16" s="41">
        <v>110</v>
      </c>
    </row>
    <row r="17" spans="1:13" hidden="1" x14ac:dyDescent="0.45">
      <c r="A17" t="s">
        <v>882</v>
      </c>
      <c r="B17" s="41">
        <v>7</v>
      </c>
      <c r="C17" s="41">
        <v>4</v>
      </c>
      <c r="D17" s="41">
        <v>1</v>
      </c>
      <c r="E17" s="41">
        <v>9</v>
      </c>
      <c r="F17" s="41">
        <v>9</v>
      </c>
      <c r="G17" s="41">
        <v>3</v>
      </c>
      <c r="H17" s="41">
        <v>1</v>
      </c>
      <c r="I17" s="41"/>
      <c r="J17" s="41">
        <v>3</v>
      </c>
      <c r="K17" s="41">
        <v>4</v>
      </c>
      <c r="L17" s="41"/>
      <c r="M17" s="41">
        <v>1</v>
      </c>
    </row>
    <row r="18" spans="1:13" hidden="1" x14ac:dyDescent="0.45"/>
    <row r="19" spans="1:13" hidden="1" x14ac:dyDescent="0.45">
      <c r="B19" s="41"/>
      <c r="C19" s="41"/>
      <c r="D19" s="41"/>
      <c r="E19" s="41"/>
      <c r="F19" s="41"/>
      <c r="G19" s="41"/>
      <c r="H19" s="41"/>
      <c r="I19" s="41"/>
      <c r="J19" s="41"/>
      <c r="K19" s="41"/>
      <c r="L19" s="41"/>
      <c r="M19" s="41"/>
    </row>
    <row r="20" spans="1:13" hidden="1" x14ac:dyDescent="0.45"/>
    <row r="21" spans="1:13" hidden="1" x14ac:dyDescent="0.45">
      <c r="A21" s="42" t="s">
        <v>903</v>
      </c>
    </row>
    <row r="22" spans="1:13" hidden="1" x14ac:dyDescent="0.45"/>
    <row r="23" spans="1:13" hidden="1" x14ac:dyDescent="0.45">
      <c r="A23" t="s">
        <v>870</v>
      </c>
      <c r="B23" s="51">
        <f>B5*'Set Up Fee'!B$11</f>
        <v>633.46</v>
      </c>
      <c r="C23" s="51">
        <f>C5*'Set Up Fee'!C$11</f>
        <v>532</v>
      </c>
      <c r="D23" s="51">
        <f>D5*'Set Up Fee'!D$11</f>
        <v>430.16</v>
      </c>
      <c r="E23" s="51">
        <f>E5*'Set Up Fee'!E$11</f>
        <v>529.72</v>
      </c>
      <c r="F23" s="51">
        <f>F5*'Set Up Fee'!F$11</f>
        <v>536.13</v>
      </c>
      <c r="G23" s="51">
        <f>G5*'Set Up Fee'!G$11</f>
        <v>529.82999999999993</v>
      </c>
      <c r="H23" s="51">
        <f>H5*'Set Up Fee'!H$11</f>
        <v>568.26</v>
      </c>
      <c r="I23" s="51">
        <f>I5*'Set Up Fee'!I$11</f>
        <v>612.36</v>
      </c>
      <c r="J23" s="51">
        <f>J5*'Set Up Fee'!J$11</f>
        <v>609.20999999999992</v>
      </c>
      <c r="K23" s="51">
        <f>K5*'Set Up Fee'!K$11</f>
        <v>537.6</v>
      </c>
      <c r="L23" s="51">
        <f>L5*'Set Up Fee'!L$11</f>
        <v>645.54</v>
      </c>
      <c r="M23" s="51">
        <f>M5*'Set Up Fee'!M$11</f>
        <v>561.12</v>
      </c>
    </row>
    <row r="24" spans="1:13" hidden="1" x14ac:dyDescent="0.45">
      <c r="A24" t="s">
        <v>871</v>
      </c>
      <c r="B24" s="51">
        <f>B6*'Set Up Fee'!B$11</f>
        <v>2896.7400000000002</v>
      </c>
      <c r="C24" s="51">
        <f>C6*'Set Up Fee'!C$11</f>
        <v>2203.4299999999998</v>
      </c>
      <c r="D24" s="51">
        <f>D6*'Set Up Fee'!D$11</f>
        <v>1827.99</v>
      </c>
      <c r="E24" s="51">
        <f>E6*'Set Up Fee'!E$11</f>
        <v>2171.6999999999998</v>
      </c>
      <c r="F24" s="51">
        <f>F6*'Set Up Fee'!F$11</f>
        <v>2403.0299999999997</v>
      </c>
      <c r="G24" s="51">
        <f>G6*'Set Up Fee'!G$11</f>
        <v>2503.1999999999998</v>
      </c>
      <c r="H24" s="51">
        <f>H6*'Set Up Fee'!H$11</f>
        <v>2392.3199999999997</v>
      </c>
      <c r="I24" s="51">
        <f>I6*'Set Up Fee'!I$11</f>
        <v>2499.42</v>
      </c>
      <c r="J24" s="51">
        <f>J6*'Set Up Fee'!J$11</f>
        <v>2482.41</v>
      </c>
      <c r="K24" s="51">
        <f>K6*'Set Up Fee'!K$11</f>
        <v>2367.33</v>
      </c>
      <c r="L24" s="51">
        <f>L6*'Set Up Fee'!L$11</f>
        <v>2339.61</v>
      </c>
      <c r="M24" s="51">
        <f>M6*'Set Up Fee'!M$11</f>
        <v>2209.41</v>
      </c>
    </row>
    <row r="25" spans="1:13" hidden="1" x14ac:dyDescent="0.45">
      <c r="A25" t="s">
        <v>872</v>
      </c>
      <c r="B25" s="51">
        <f>B7*'Set Up Fee'!B$11</f>
        <v>283.48</v>
      </c>
      <c r="C25" s="51">
        <f>C7*'Set Up Fee'!C$11</f>
        <v>289.37</v>
      </c>
      <c r="D25" s="51">
        <f>D7*'Set Up Fee'!D$11</f>
        <v>242.25</v>
      </c>
      <c r="E25" s="51">
        <f>E7*'Set Up Fee'!E$11</f>
        <v>283.86</v>
      </c>
      <c r="F25" s="51">
        <f>F7*'Set Up Fee'!F$11</f>
        <v>312.27</v>
      </c>
      <c r="G25" s="51">
        <f>G7*'Set Up Fee'!G$11</f>
        <v>310.38</v>
      </c>
      <c r="H25" s="51">
        <f>H7*'Set Up Fee'!H$11</f>
        <v>270.89999999999998</v>
      </c>
      <c r="I25" s="51">
        <f>I7*'Set Up Fee'!I$11</f>
        <v>303.02999999999997</v>
      </c>
      <c r="J25" s="51">
        <f>J7*'Set Up Fee'!J$11</f>
        <v>308.49</v>
      </c>
      <c r="K25" s="51">
        <f>K7*'Set Up Fee'!K$11</f>
        <v>362.25</v>
      </c>
      <c r="L25" s="51">
        <f>L7*'Set Up Fee'!L$11</f>
        <v>292.11</v>
      </c>
      <c r="M25" s="51">
        <f>M7*'Set Up Fee'!M$11</f>
        <v>247.79999999999998</v>
      </c>
    </row>
    <row r="26" spans="1:13" hidden="1" x14ac:dyDescent="0.45">
      <c r="A26" t="s">
        <v>873</v>
      </c>
      <c r="B26" s="51">
        <f>B8*'Set Up Fee'!B$11</f>
        <v>1899.24</v>
      </c>
      <c r="C26" s="51">
        <f>C8*'Set Up Fee'!C$11</f>
        <v>1620.51</v>
      </c>
      <c r="D26" s="51">
        <f>D8*'Set Up Fee'!D$11</f>
        <v>1341.21</v>
      </c>
      <c r="E26" s="51">
        <f>E8*'Set Up Fee'!E$11</f>
        <v>1509.55</v>
      </c>
      <c r="F26" s="51">
        <f>F8*'Set Up Fee'!F$11</f>
        <v>1641.36</v>
      </c>
      <c r="G26" s="51">
        <f>G8*'Set Up Fee'!G$11</f>
        <v>1693.86</v>
      </c>
      <c r="H26" s="51">
        <f>H8*'Set Up Fee'!H$11</f>
        <v>1722</v>
      </c>
      <c r="I26" s="51">
        <f>I8*'Set Up Fee'!I$11</f>
        <v>1787.1</v>
      </c>
      <c r="J26" s="51">
        <f>J8*'Set Up Fee'!J$11</f>
        <v>1842.12</v>
      </c>
      <c r="K26" s="51">
        <f>K8*'Set Up Fee'!K$11</f>
        <v>1700.79</v>
      </c>
      <c r="L26" s="51">
        <f>L8*'Set Up Fee'!L$11</f>
        <v>1753.29</v>
      </c>
      <c r="M26" s="51">
        <f>M8*'Set Up Fee'!M$11</f>
        <v>1579.62</v>
      </c>
    </row>
    <row r="27" spans="1:13" hidden="1" x14ac:dyDescent="0.45">
      <c r="A27" t="s">
        <v>874</v>
      </c>
      <c r="B27" s="51">
        <f>B9*'Set Up Fee'!B$11</f>
        <v>107.16</v>
      </c>
      <c r="C27" s="51">
        <f>C9*'Set Up Fee'!C$11</f>
        <v>112.86</v>
      </c>
      <c r="D27" s="51">
        <f>D9*'Set Up Fee'!D$11</f>
        <v>109.63</v>
      </c>
      <c r="E27" s="51">
        <f>E9*'Set Up Fee'!E$11</f>
        <v>119.51</v>
      </c>
      <c r="F27" s="51">
        <f>F9*'Set Up Fee'!F$11</f>
        <v>137.13</v>
      </c>
      <c r="G27" s="51">
        <f>G9*'Set Up Fee'!G$11</f>
        <v>134.19</v>
      </c>
      <c r="H27" s="51">
        <f>H9*'Set Up Fee'!H$11</f>
        <v>135.87</v>
      </c>
      <c r="I27" s="51">
        <f>I9*'Set Up Fee'!I$11</f>
        <v>140.69999999999999</v>
      </c>
      <c r="J27" s="51">
        <f>J9*'Set Up Fee'!J$11</f>
        <v>114.24</v>
      </c>
      <c r="K27" s="51">
        <f>K9*'Set Up Fee'!K$11</f>
        <v>104.36999999999999</v>
      </c>
      <c r="L27" s="51">
        <f>L9*'Set Up Fee'!L$11</f>
        <v>116.97</v>
      </c>
      <c r="M27" s="51">
        <f>M9*'Set Up Fee'!M$11</f>
        <v>108.57</v>
      </c>
    </row>
    <row r="28" spans="1:13" hidden="1" x14ac:dyDescent="0.45">
      <c r="A28" t="s">
        <v>875</v>
      </c>
      <c r="B28" s="51">
        <f>B10*'Set Up Fee'!B$11</f>
        <v>114.57000000000001</v>
      </c>
      <c r="C28" s="51">
        <f>C10*'Set Up Fee'!C$11</f>
        <v>92.15</v>
      </c>
      <c r="D28" s="51">
        <f>D10*'Set Up Fee'!D$11</f>
        <v>90.820000000000007</v>
      </c>
      <c r="E28" s="51">
        <f>E10*'Set Up Fee'!E$11</f>
        <v>91.960000000000008</v>
      </c>
      <c r="F28" s="51">
        <f>F10*'Set Up Fee'!F$11</f>
        <v>103.53</v>
      </c>
      <c r="G28" s="51">
        <f>G10*'Set Up Fee'!G$11</f>
        <v>115.92</v>
      </c>
      <c r="H28" s="51">
        <f>H10*'Set Up Fee'!H$11</f>
        <v>116.13</v>
      </c>
      <c r="I28" s="51">
        <f>I10*'Set Up Fee'!I$11</f>
        <v>132.51</v>
      </c>
      <c r="J28" s="51">
        <f>J10*'Set Up Fee'!J$11</f>
        <v>110.46</v>
      </c>
      <c r="K28" s="51">
        <f>K10*'Set Up Fee'!K$11</f>
        <v>118.02</v>
      </c>
      <c r="L28" s="51">
        <f>L10*'Set Up Fee'!L$11</f>
        <v>125.78999999999999</v>
      </c>
      <c r="M28" s="51">
        <f>M10*'Set Up Fee'!M$11</f>
        <v>105.21</v>
      </c>
    </row>
    <row r="29" spans="1:13" hidden="1" x14ac:dyDescent="0.45">
      <c r="A29" t="s">
        <v>876</v>
      </c>
      <c r="B29" s="51">
        <f>B11*'Set Up Fee'!B$11</f>
        <v>170.81</v>
      </c>
      <c r="C29" s="51">
        <f>C11*'Set Up Fee'!C$11</f>
        <v>157.89000000000001</v>
      </c>
      <c r="D29" s="51">
        <f>D11*'Set Up Fee'!D$11</f>
        <v>131.86000000000001</v>
      </c>
      <c r="E29" s="51">
        <f>E11*'Set Up Fee'!E$11</f>
        <v>140.03</v>
      </c>
      <c r="F29" s="51">
        <f>F11*'Set Up Fee'!F$11</f>
        <v>165.9</v>
      </c>
      <c r="G29" s="51">
        <f>G11*'Set Up Fee'!G$11</f>
        <v>167.57999999999998</v>
      </c>
      <c r="H29" s="51">
        <f>H11*'Set Up Fee'!H$11</f>
        <v>157.71</v>
      </c>
      <c r="I29" s="51">
        <f>I11*'Set Up Fee'!I$11</f>
        <v>182.91</v>
      </c>
      <c r="J29" s="51">
        <f>J11*'Set Up Fee'!J$11</f>
        <v>184.17</v>
      </c>
      <c r="K29" s="51">
        <f>K11*'Set Up Fee'!K$11</f>
        <v>177.23999999999998</v>
      </c>
      <c r="L29" s="51">
        <f>L11*'Set Up Fee'!L$11</f>
        <v>177.03</v>
      </c>
      <c r="M29" s="51">
        <f>M11*'Set Up Fee'!M$11</f>
        <v>183.75</v>
      </c>
    </row>
    <row r="30" spans="1:13" hidden="1" x14ac:dyDescent="0.45">
      <c r="A30" t="s">
        <v>877</v>
      </c>
      <c r="B30" s="51">
        <f>B12*'Set Up Fee'!B$11</f>
        <v>5.7</v>
      </c>
      <c r="C30" s="51">
        <f>C12*'Set Up Fee'!C$11</f>
        <v>5.7</v>
      </c>
      <c r="D30" s="51">
        <f>D12*'Set Up Fee'!D$11</f>
        <v>4.37</v>
      </c>
      <c r="E30" s="51">
        <f>E12*'Set Up Fee'!E$11</f>
        <v>2.09</v>
      </c>
      <c r="F30" s="51">
        <f>F12*'Set Up Fee'!F$11</f>
        <v>2.94</v>
      </c>
      <c r="G30" s="51">
        <f>G12*'Set Up Fee'!G$11</f>
        <v>4.83</v>
      </c>
      <c r="H30" s="51">
        <f>H12*'Set Up Fee'!H$11</f>
        <v>3.9899999999999998</v>
      </c>
      <c r="I30" s="51">
        <f>I12*'Set Up Fee'!I$11</f>
        <v>4.2</v>
      </c>
      <c r="J30" s="51">
        <f>J12*'Set Up Fee'!J$11</f>
        <v>6.72</v>
      </c>
      <c r="K30" s="51">
        <f>K12*'Set Up Fee'!K$11</f>
        <v>3.36</v>
      </c>
      <c r="L30" s="51">
        <f>L12*'Set Up Fee'!L$11</f>
        <v>3.9899999999999998</v>
      </c>
      <c r="M30" s="51">
        <f>M12*'Set Up Fee'!M$11</f>
        <v>4.41</v>
      </c>
    </row>
    <row r="31" spans="1:13" hidden="1" x14ac:dyDescent="0.45">
      <c r="A31" t="s">
        <v>878</v>
      </c>
      <c r="B31" s="51">
        <f>B13*'Set Up Fee'!B$11</f>
        <v>891.67</v>
      </c>
      <c r="C31" s="51">
        <f>C13*'Set Up Fee'!C$11</f>
        <v>813.77</v>
      </c>
      <c r="D31" s="51">
        <f>D13*'Set Up Fee'!D$11</f>
        <v>727.7</v>
      </c>
      <c r="E31" s="51">
        <f>E13*'Set Up Fee'!E$11</f>
        <v>847.02</v>
      </c>
      <c r="F31" s="51">
        <f>F13*'Set Up Fee'!F$11</f>
        <v>863.73</v>
      </c>
      <c r="G31" s="51">
        <f>G13*'Set Up Fee'!G$11</f>
        <v>867.51</v>
      </c>
      <c r="H31" s="51">
        <f>H13*'Set Up Fee'!H$11</f>
        <v>860.37</v>
      </c>
      <c r="I31" s="51">
        <f>I13*'Set Up Fee'!I$11</f>
        <v>878.43</v>
      </c>
      <c r="J31" s="51">
        <f>J13*'Set Up Fee'!J$11</f>
        <v>854.06999999999994</v>
      </c>
      <c r="K31" s="51">
        <f>K13*'Set Up Fee'!K$11</f>
        <v>772.8</v>
      </c>
      <c r="L31" s="51">
        <f>L13*'Set Up Fee'!L$11</f>
        <v>868.77</v>
      </c>
      <c r="M31" s="51">
        <f>M13*'Set Up Fee'!M$11</f>
        <v>771.32999999999993</v>
      </c>
    </row>
    <row r="32" spans="1:13" hidden="1" x14ac:dyDescent="0.45">
      <c r="A32" t="s">
        <v>879</v>
      </c>
      <c r="B32" s="51">
        <f>B14*'Set Up Fee'!B$11</f>
        <v>25.27</v>
      </c>
      <c r="C32" s="51">
        <f>C14*'Set Up Fee'!C$11</f>
        <v>30.21</v>
      </c>
      <c r="D32" s="51">
        <f>D14*'Set Up Fee'!D$11</f>
        <v>18.05</v>
      </c>
      <c r="E32" s="51">
        <f>E14*'Set Up Fee'!E$11</f>
        <v>29.26</v>
      </c>
      <c r="F32" s="51">
        <f>F14*'Set Up Fee'!F$11</f>
        <v>18.27</v>
      </c>
      <c r="G32" s="51">
        <f>G14*'Set Up Fee'!G$11</f>
        <v>28.56</v>
      </c>
      <c r="H32" s="51">
        <f>H14*'Set Up Fee'!H$11</f>
        <v>26.459999999999997</v>
      </c>
      <c r="I32" s="51">
        <f>I14*'Set Up Fee'!I$11</f>
        <v>22.47</v>
      </c>
      <c r="J32" s="51">
        <f>J14*'Set Up Fee'!J$11</f>
        <v>31.08</v>
      </c>
      <c r="K32" s="51">
        <f>K14*'Set Up Fee'!K$11</f>
        <v>20.37</v>
      </c>
      <c r="L32" s="51">
        <f>L14*'Set Up Fee'!L$11</f>
        <v>17.43</v>
      </c>
      <c r="M32" s="51">
        <f>M14*'Set Up Fee'!M$11</f>
        <v>28.77</v>
      </c>
    </row>
    <row r="33" spans="1:13" hidden="1" x14ac:dyDescent="0.45">
      <c r="A33" t="s">
        <v>880</v>
      </c>
      <c r="B33" s="51">
        <f>B15*'Set Up Fee'!B$11</f>
        <v>27.36</v>
      </c>
      <c r="C33" s="51">
        <f>C15*'Set Up Fee'!C$11</f>
        <v>22.42</v>
      </c>
      <c r="D33" s="51">
        <f>D15*'Set Up Fee'!D$11</f>
        <v>18.05</v>
      </c>
      <c r="E33" s="51">
        <f>E15*'Set Up Fee'!E$11</f>
        <v>30.4</v>
      </c>
      <c r="F33" s="51">
        <f>F15*'Set Up Fee'!F$11</f>
        <v>27.93</v>
      </c>
      <c r="G33" s="51">
        <f>G15*'Set Up Fee'!G$11</f>
        <v>26.25</v>
      </c>
      <c r="H33" s="51">
        <f>H15*'Set Up Fee'!H$11</f>
        <v>26.04</v>
      </c>
      <c r="I33" s="51">
        <f>I15*'Set Up Fee'!I$11</f>
        <v>22.47</v>
      </c>
      <c r="J33" s="51">
        <f>J15*'Set Up Fee'!J$11</f>
        <v>18.059999999999999</v>
      </c>
      <c r="K33" s="51">
        <f>K15*'Set Up Fee'!K$11</f>
        <v>22.259999999999998</v>
      </c>
      <c r="L33" s="51">
        <f>L15*'Set Up Fee'!L$11</f>
        <v>27.3</v>
      </c>
      <c r="M33" s="51">
        <f>M15*'Set Up Fee'!M$11</f>
        <v>17.849999999999998</v>
      </c>
    </row>
    <row r="34" spans="1:13" hidden="1" x14ac:dyDescent="0.45">
      <c r="A34" t="s">
        <v>881</v>
      </c>
      <c r="B34" s="51">
        <f>B16*'Set Up Fee'!B$11</f>
        <v>27.17</v>
      </c>
      <c r="C34" s="51">
        <f>C16*'Set Up Fee'!C$11</f>
        <v>25.65</v>
      </c>
      <c r="D34" s="51">
        <f>D16*'Set Up Fee'!D$11</f>
        <v>31.73</v>
      </c>
      <c r="E34" s="51">
        <f>E16*'Set Up Fee'!E$11</f>
        <v>38.57</v>
      </c>
      <c r="F34" s="51">
        <f>F16*'Set Up Fee'!F$11</f>
        <v>44.1</v>
      </c>
      <c r="G34" s="51">
        <f>G16*'Set Up Fee'!G$11</f>
        <v>45.36</v>
      </c>
      <c r="H34" s="51">
        <f>H16*'Set Up Fee'!H$11</f>
        <v>22.68</v>
      </c>
      <c r="I34" s="51">
        <f>I16*'Set Up Fee'!I$11</f>
        <v>22.47</v>
      </c>
      <c r="J34" s="51">
        <f>J16*'Set Up Fee'!J$11</f>
        <v>26.04</v>
      </c>
      <c r="K34" s="51">
        <f>K16*'Set Up Fee'!K$11</f>
        <v>36.75</v>
      </c>
      <c r="L34" s="51">
        <f>L16*'Set Up Fee'!L$11</f>
        <v>30.24</v>
      </c>
      <c r="M34" s="51">
        <f>M16*'Set Up Fee'!M$11</f>
        <v>23.099999999999998</v>
      </c>
    </row>
    <row r="35" spans="1:13" hidden="1" x14ac:dyDescent="0.45">
      <c r="A35" t="s">
        <v>882</v>
      </c>
      <c r="B35" s="51">
        <f>B17*'Set Up Fee'!B$11</f>
        <v>1.33</v>
      </c>
      <c r="C35" s="51">
        <f>C17*'Set Up Fee'!C$11</f>
        <v>0.76</v>
      </c>
      <c r="D35" s="51">
        <f>D17*'Set Up Fee'!D$11</f>
        <v>0.19</v>
      </c>
      <c r="E35" s="51">
        <f>E17*'Set Up Fee'!E$11</f>
        <v>1.71</v>
      </c>
      <c r="F35" s="51">
        <f>F17*'Set Up Fee'!F$11</f>
        <v>1.89</v>
      </c>
      <c r="G35" s="51">
        <f>G17*'Set Up Fee'!G$11</f>
        <v>0.63</v>
      </c>
      <c r="H35" s="51">
        <f>H17*'Set Up Fee'!H$11</f>
        <v>0.21</v>
      </c>
      <c r="I35" s="51">
        <f>I17*'Set Up Fee'!I$11</f>
        <v>0</v>
      </c>
      <c r="J35" s="51">
        <f>J17*'Set Up Fee'!J$11</f>
        <v>0.63</v>
      </c>
      <c r="K35" s="51">
        <f>K17*'Set Up Fee'!K$11</f>
        <v>0.84</v>
      </c>
      <c r="L35" s="51">
        <f>L17*'Set Up Fee'!L$11</f>
        <v>0</v>
      </c>
      <c r="M35" s="51">
        <f>M17*'Set Up Fee'!M$11</f>
        <v>0.21</v>
      </c>
    </row>
    <row r="36" spans="1:13" hidden="1" x14ac:dyDescent="0.45"/>
    <row r="37" spans="1:13" x14ac:dyDescent="0.45">
      <c r="A37" s="42" t="s">
        <v>916</v>
      </c>
    </row>
    <row r="39" spans="1:13" x14ac:dyDescent="0.45">
      <c r="A39" t="s">
        <v>870</v>
      </c>
      <c r="B39" s="51">
        <v>9555.6500000000015</v>
      </c>
      <c r="C39" s="51">
        <v>8149.25</v>
      </c>
      <c r="D39" s="51">
        <v>6593.5</v>
      </c>
      <c r="E39" s="51">
        <v>7871.0000000000027</v>
      </c>
      <c r="F39" s="51">
        <v>7620.8100000000031</v>
      </c>
      <c r="G39" s="51">
        <v>7158.2500000000018</v>
      </c>
      <c r="H39" s="51">
        <v>7634.07</v>
      </c>
      <c r="I39" s="51">
        <v>8355.59</v>
      </c>
      <c r="J39" s="51">
        <v>8613.034999999998</v>
      </c>
      <c r="K39" s="51">
        <v>7450.6900000000014</v>
      </c>
      <c r="L39" s="51">
        <v>9043.6100000000024</v>
      </c>
      <c r="M39" s="51">
        <v>7972.0700000000015</v>
      </c>
    </row>
    <row r="40" spans="1:13" x14ac:dyDescent="0.45">
      <c r="A40" t="s">
        <v>871</v>
      </c>
      <c r="B40" s="51">
        <v>54125.7</v>
      </c>
      <c r="C40" s="51">
        <v>45097.899999999987</v>
      </c>
      <c r="D40" s="51">
        <v>38296.950000000012</v>
      </c>
      <c r="E40" s="51">
        <v>44472.775000000009</v>
      </c>
      <c r="F40" s="51">
        <v>43946.210000000014</v>
      </c>
      <c r="G40" s="51">
        <v>43888.29</v>
      </c>
      <c r="H40" s="51">
        <v>42890.704999999994</v>
      </c>
      <c r="I40" s="51">
        <v>42952.06500000001</v>
      </c>
      <c r="J40" s="51">
        <v>42030.830000000009</v>
      </c>
      <c r="K40" s="51">
        <v>42119.220000000008</v>
      </c>
      <c r="L40" s="51">
        <v>41398.640000000014</v>
      </c>
      <c r="M40" s="51">
        <v>39675.379999999997</v>
      </c>
    </row>
    <row r="41" spans="1:13" x14ac:dyDescent="0.45">
      <c r="A41" t="s">
        <v>872</v>
      </c>
      <c r="B41" s="51">
        <v>9788.9</v>
      </c>
      <c r="C41" s="51">
        <v>10470.100000000004</v>
      </c>
      <c r="D41" s="51">
        <v>8795.1000000000022</v>
      </c>
      <c r="E41" s="51">
        <v>10637.100000000004</v>
      </c>
      <c r="F41" s="51">
        <v>10011.299999999996</v>
      </c>
      <c r="G41" s="51">
        <v>10695.129999999997</v>
      </c>
      <c r="H41" s="51">
        <v>8842.2799999999988</v>
      </c>
      <c r="I41" s="51">
        <v>9973.4399999999987</v>
      </c>
      <c r="J41" s="51">
        <v>10051.259999999998</v>
      </c>
      <c r="K41" s="51">
        <v>10361.86</v>
      </c>
      <c r="L41" s="51">
        <v>8791.0599999999977</v>
      </c>
      <c r="M41" s="51">
        <v>7847.04</v>
      </c>
    </row>
    <row r="42" spans="1:13" x14ac:dyDescent="0.45">
      <c r="A42" t="s">
        <v>873</v>
      </c>
      <c r="B42" s="51">
        <v>19593.689999999999</v>
      </c>
      <c r="C42" s="51">
        <v>17148.599999999999</v>
      </c>
      <c r="D42" s="51">
        <v>15111.620000000004</v>
      </c>
      <c r="E42" s="51">
        <v>16463.300000000003</v>
      </c>
      <c r="F42" s="51">
        <v>16125.780000000006</v>
      </c>
      <c r="G42" s="51">
        <v>16796.490000000002</v>
      </c>
      <c r="H42" s="51">
        <v>16494.719999999994</v>
      </c>
      <c r="I42" s="51">
        <v>17373.820000000007</v>
      </c>
      <c r="J42" s="51">
        <v>17804.020000000004</v>
      </c>
      <c r="K42" s="51">
        <v>18988.7</v>
      </c>
      <c r="L42" s="51">
        <v>19526.100000000002</v>
      </c>
      <c r="M42" s="51">
        <v>17376.400000000001</v>
      </c>
    </row>
    <row r="43" spans="1:13" x14ac:dyDescent="0.45">
      <c r="A43" t="s">
        <v>874</v>
      </c>
      <c r="B43" s="51">
        <v>1249.22</v>
      </c>
      <c r="C43" s="51">
        <v>1400.16</v>
      </c>
      <c r="D43" s="51">
        <v>1210.3300000000004</v>
      </c>
      <c r="E43" s="51">
        <v>1411.9000000000003</v>
      </c>
      <c r="F43" s="51">
        <v>1392.0800000000002</v>
      </c>
      <c r="G43" s="51">
        <v>1276.2199999999996</v>
      </c>
      <c r="H43" s="51">
        <v>1371.6499999999994</v>
      </c>
      <c r="I43" s="51">
        <v>1509.46</v>
      </c>
      <c r="J43" s="51">
        <v>1289.2700000000002</v>
      </c>
      <c r="K43" s="51">
        <v>1434.6199999999997</v>
      </c>
      <c r="L43" s="51">
        <v>1721.42</v>
      </c>
      <c r="M43" s="51">
        <v>1499.2600000000004</v>
      </c>
    </row>
    <row r="44" spans="1:13" x14ac:dyDescent="0.45">
      <c r="A44" t="s">
        <v>875</v>
      </c>
      <c r="B44" s="51">
        <v>1601.0400000000004</v>
      </c>
      <c r="C44" s="51">
        <v>1510.6699999999998</v>
      </c>
      <c r="D44" s="51">
        <v>1372.8599999999997</v>
      </c>
      <c r="E44" s="51">
        <v>1326.31</v>
      </c>
      <c r="F44" s="51">
        <v>1294.8400000000004</v>
      </c>
      <c r="G44" s="51">
        <v>1568.9999999999998</v>
      </c>
      <c r="H44" s="51">
        <v>1538.6099999999997</v>
      </c>
      <c r="I44" s="51">
        <v>1752.5199999999998</v>
      </c>
      <c r="J44" s="51">
        <v>1963.7499999999998</v>
      </c>
      <c r="K44" s="51">
        <v>2578.2400000000002</v>
      </c>
      <c r="L44" s="51">
        <v>3006.3800000000015</v>
      </c>
      <c r="M44" s="51">
        <v>2432.2199999999998</v>
      </c>
    </row>
    <row r="45" spans="1:13" x14ac:dyDescent="0.45">
      <c r="A45" t="s">
        <v>876</v>
      </c>
      <c r="B45" s="51">
        <v>2948.3299999999995</v>
      </c>
      <c r="C45" s="51">
        <v>2685.3100000000004</v>
      </c>
      <c r="D45" s="51">
        <v>2525.1900000000005</v>
      </c>
      <c r="E45" s="51">
        <v>2474.9299999999994</v>
      </c>
      <c r="F45" s="51">
        <v>2685.3599999999997</v>
      </c>
      <c r="G45" s="51">
        <v>3051.9300000000012</v>
      </c>
      <c r="H45" s="51">
        <v>2666.9500000000007</v>
      </c>
      <c r="I45" s="51">
        <v>3298.809999999999</v>
      </c>
      <c r="J45" s="51">
        <v>3286.3500000000004</v>
      </c>
      <c r="K45" s="51">
        <v>3609.28</v>
      </c>
      <c r="L45" s="51">
        <v>3879.78</v>
      </c>
      <c r="M45" s="51">
        <v>3715.4600000000005</v>
      </c>
    </row>
    <row r="46" spans="1:13" x14ac:dyDescent="0.45">
      <c r="A46" t="s">
        <v>877</v>
      </c>
      <c r="B46" s="51">
        <v>173.83</v>
      </c>
      <c r="C46" s="51">
        <v>213.26999999999998</v>
      </c>
      <c r="D46" s="51">
        <v>105.39000000000003</v>
      </c>
      <c r="E46" s="51">
        <v>80.740000000000009</v>
      </c>
      <c r="F46" s="51">
        <v>104.43</v>
      </c>
      <c r="G46" s="51">
        <v>271.34000000000009</v>
      </c>
      <c r="H46" s="51">
        <v>136.55000000000001</v>
      </c>
      <c r="I46" s="51">
        <v>142.4</v>
      </c>
      <c r="J46" s="51">
        <v>292.73</v>
      </c>
      <c r="K46" s="51">
        <v>76.720000000000013</v>
      </c>
      <c r="L46" s="51">
        <v>115.78</v>
      </c>
      <c r="M46" s="51">
        <v>109.02000000000001</v>
      </c>
    </row>
    <row r="47" spans="1:13" x14ac:dyDescent="0.45">
      <c r="A47" t="s">
        <v>878</v>
      </c>
      <c r="B47" s="51">
        <v>8694.0699999999961</v>
      </c>
      <c r="C47" s="51">
        <v>7901.7999999999993</v>
      </c>
      <c r="D47" s="51">
        <v>7270.2699999999995</v>
      </c>
      <c r="E47" s="51">
        <v>8525.0399999999991</v>
      </c>
      <c r="F47" s="51">
        <v>8227.39</v>
      </c>
      <c r="G47" s="51">
        <v>8260.5800000000017</v>
      </c>
      <c r="H47" s="51">
        <v>7739.8000000000011</v>
      </c>
      <c r="I47" s="51">
        <v>8188.93</v>
      </c>
      <c r="J47" s="51">
        <v>7561.0699999999961</v>
      </c>
      <c r="K47" s="51">
        <v>8040.2</v>
      </c>
      <c r="L47" s="51">
        <v>9306.7799999999988</v>
      </c>
      <c r="M47" s="51">
        <v>8383.1799999999967</v>
      </c>
    </row>
    <row r="48" spans="1:13" x14ac:dyDescent="0.45">
      <c r="A48" t="s">
        <v>879</v>
      </c>
      <c r="B48" s="51">
        <v>304.05999999999995</v>
      </c>
      <c r="C48" s="51">
        <v>326.59000000000003</v>
      </c>
      <c r="D48" s="51">
        <v>185.19</v>
      </c>
      <c r="E48" s="51">
        <v>291.78999999999991</v>
      </c>
      <c r="F48" s="51">
        <v>214.20999999999992</v>
      </c>
      <c r="G48" s="51">
        <v>222.25000000000003</v>
      </c>
      <c r="H48" s="51">
        <v>211.39000000000004</v>
      </c>
      <c r="I48" s="51">
        <v>255.27000000000007</v>
      </c>
      <c r="J48" s="51">
        <v>327.96000000000009</v>
      </c>
      <c r="K48" s="51">
        <v>365.98</v>
      </c>
      <c r="L48" s="51">
        <v>298.58000000000004</v>
      </c>
      <c r="M48" s="51">
        <v>426.62</v>
      </c>
    </row>
    <row r="49" spans="1:13" x14ac:dyDescent="0.45">
      <c r="A49" t="s">
        <v>880</v>
      </c>
      <c r="B49" s="51">
        <v>349.8</v>
      </c>
      <c r="C49" s="51">
        <v>426.77000000000015</v>
      </c>
      <c r="D49" s="51">
        <v>220.31000000000003</v>
      </c>
      <c r="E49" s="51">
        <v>366.49</v>
      </c>
      <c r="F49" s="51">
        <v>354.57999999999993</v>
      </c>
      <c r="G49" s="51">
        <v>350.56</v>
      </c>
      <c r="H49" s="51">
        <v>188.50000000000006</v>
      </c>
      <c r="I49" s="51">
        <v>228.1</v>
      </c>
      <c r="J49" s="51">
        <v>219.56</v>
      </c>
      <c r="K49" s="51">
        <v>506.91999999999996</v>
      </c>
      <c r="L49" s="51">
        <v>606.99999999999977</v>
      </c>
      <c r="M49" s="51">
        <v>480.10000000000008</v>
      </c>
    </row>
    <row r="50" spans="1:13" x14ac:dyDescent="0.45">
      <c r="A50" t="s">
        <v>881</v>
      </c>
      <c r="B50" s="51">
        <v>370.95000000000005</v>
      </c>
      <c r="C50" s="51">
        <v>452.64000000000004</v>
      </c>
      <c r="D50" s="51">
        <v>424.57000000000011</v>
      </c>
      <c r="E50" s="51">
        <v>503.07</v>
      </c>
      <c r="F50" s="51">
        <v>585.65000000000009</v>
      </c>
      <c r="G50" s="51">
        <v>472.90999999999985</v>
      </c>
      <c r="H50" s="51">
        <v>412.64000000000004</v>
      </c>
      <c r="I50" s="51">
        <v>274.2</v>
      </c>
      <c r="J50" s="51">
        <v>358.24000000000007</v>
      </c>
      <c r="K50" s="51">
        <v>740.5</v>
      </c>
      <c r="L50" s="51">
        <v>473.04000000000008</v>
      </c>
      <c r="M50" s="51">
        <v>362.60000000000008</v>
      </c>
    </row>
    <row r="51" spans="1:13" x14ac:dyDescent="0.45">
      <c r="A51" t="s">
        <v>882</v>
      </c>
      <c r="B51" s="51">
        <v>46.510000000000005</v>
      </c>
      <c r="C51" s="51">
        <v>35.299999999999997</v>
      </c>
      <c r="D51" s="51">
        <v>1.1100000000000001</v>
      </c>
      <c r="E51" s="51">
        <v>84.98</v>
      </c>
      <c r="F51" s="51">
        <v>41.230000000000004</v>
      </c>
      <c r="G51" s="51">
        <v>4.2300000000000004</v>
      </c>
      <c r="H51" s="51">
        <v>1.55</v>
      </c>
      <c r="I51" s="51"/>
      <c r="J51" s="51">
        <v>5.59</v>
      </c>
      <c r="K51" s="51">
        <v>5.6800000000000006</v>
      </c>
      <c r="L51" s="51"/>
      <c r="M51" s="51">
        <v>1.4200000000000002</v>
      </c>
    </row>
    <row r="53" spans="1:13" x14ac:dyDescent="0.45">
      <c r="A53" s="42" t="s">
        <v>917</v>
      </c>
      <c r="B53" s="51"/>
      <c r="C53" s="51"/>
      <c r="D53" s="51"/>
      <c r="E53" s="51"/>
      <c r="F53" s="51"/>
      <c r="G53" s="51"/>
      <c r="H53" s="51"/>
      <c r="I53" s="51"/>
      <c r="J53" s="51"/>
      <c r="K53" s="51"/>
      <c r="L53" s="51"/>
      <c r="M53" s="51"/>
    </row>
    <row r="55" spans="1:13" x14ac:dyDescent="0.45">
      <c r="A55" t="s">
        <v>870</v>
      </c>
      <c r="B55" s="51">
        <f t="shared" ref="B55:M67" si="0">B39-B23</f>
        <v>8922.1900000000023</v>
      </c>
      <c r="C55" s="51">
        <f t="shared" si="0"/>
        <v>7617.25</v>
      </c>
      <c r="D55" s="51">
        <f t="shared" si="0"/>
        <v>6163.34</v>
      </c>
      <c r="E55" s="51">
        <f t="shared" si="0"/>
        <v>7341.2800000000025</v>
      </c>
      <c r="F55" s="51">
        <f t="shared" si="0"/>
        <v>7084.680000000003</v>
      </c>
      <c r="G55" s="51">
        <f t="shared" si="0"/>
        <v>6628.4200000000019</v>
      </c>
      <c r="H55" s="51">
        <f t="shared" si="0"/>
        <v>7065.8099999999995</v>
      </c>
      <c r="I55" s="51">
        <f t="shared" si="0"/>
        <v>7743.2300000000005</v>
      </c>
      <c r="J55" s="51">
        <f t="shared" si="0"/>
        <v>8003.824999999998</v>
      </c>
      <c r="K55" s="51">
        <f t="shared" si="0"/>
        <v>6913.0900000000011</v>
      </c>
      <c r="L55" s="51">
        <f t="shared" si="0"/>
        <v>8398.0700000000033</v>
      </c>
      <c r="M55" s="51">
        <f t="shared" si="0"/>
        <v>7410.9500000000016</v>
      </c>
    </row>
    <row r="56" spans="1:13" x14ac:dyDescent="0.45">
      <c r="A56" t="s">
        <v>871</v>
      </c>
      <c r="B56" s="51">
        <f t="shared" si="0"/>
        <v>51228.959999999999</v>
      </c>
      <c r="C56" s="51">
        <f t="shared" si="0"/>
        <v>42894.469999999987</v>
      </c>
      <c r="D56" s="51">
        <f t="shared" si="0"/>
        <v>36468.960000000014</v>
      </c>
      <c r="E56" s="51">
        <f t="shared" si="0"/>
        <v>42301.075000000012</v>
      </c>
      <c r="F56" s="51">
        <f t="shared" si="0"/>
        <v>41543.180000000015</v>
      </c>
      <c r="G56" s="51">
        <f t="shared" si="0"/>
        <v>41385.090000000004</v>
      </c>
      <c r="H56" s="51">
        <f t="shared" si="0"/>
        <v>40498.384999999995</v>
      </c>
      <c r="I56" s="51">
        <f t="shared" si="0"/>
        <v>40452.645000000011</v>
      </c>
      <c r="J56" s="51">
        <f t="shared" si="0"/>
        <v>39548.420000000013</v>
      </c>
      <c r="K56" s="51">
        <f t="shared" si="0"/>
        <v>39751.890000000007</v>
      </c>
      <c r="L56" s="51">
        <f t="shared" si="0"/>
        <v>39059.030000000013</v>
      </c>
      <c r="M56" s="51">
        <f t="shared" si="0"/>
        <v>37465.97</v>
      </c>
    </row>
    <row r="57" spans="1:13" x14ac:dyDescent="0.45">
      <c r="A57" t="s">
        <v>872</v>
      </c>
      <c r="B57" s="51">
        <f t="shared" si="0"/>
        <v>9505.42</v>
      </c>
      <c r="C57" s="51">
        <f t="shared" si="0"/>
        <v>10180.730000000003</v>
      </c>
      <c r="D57" s="51">
        <f t="shared" si="0"/>
        <v>8552.8500000000022</v>
      </c>
      <c r="E57" s="51">
        <f t="shared" si="0"/>
        <v>10353.240000000003</v>
      </c>
      <c r="F57" s="51">
        <f t="shared" si="0"/>
        <v>9699.0299999999952</v>
      </c>
      <c r="G57" s="51">
        <f t="shared" si="0"/>
        <v>10384.749999999998</v>
      </c>
      <c r="H57" s="51">
        <f t="shared" si="0"/>
        <v>8571.3799999999992</v>
      </c>
      <c r="I57" s="51">
        <f t="shared" si="0"/>
        <v>9670.409999999998</v>
      </c>
      <c r="J57" s="51">
        <f t="shared" si="0"/>
        <v>9742.7699999999986</v>
      </c>
      <c r="K57" s="51">
        <f t="shared" si="0"/>
        <v>9999.61</v>
      </c>
      <c r="L57" s="51">
        <f t="shared" si="0"/>
        <v>8498.9499999999971</v>
      </c>
      <c r="M57" s="51">
        <f t="shared" si="0"/>
        <v>7599.24</v>
      </c>
    </row>
    <row r="58" spans="1:13" x14ac:dyDescent="0.45">
      <c r="A58" t="s">
        <v>873</v>
      </c>
      <c r="B58" s="51">
        <f t="shared" si="0"/>
        <v>17694.449999999997</v>
      </c>
      <c r="C58" s="51">
        <f t="shared" si="0"/>
        <v>15528.089999999998</v>
      </c>
      <c r="D58" s="51">
        <f t="shared" si="0"/>
        <v>13770.410000000003</v>
      </c>
      <c r="E58" s="51">
        <f t="shared" si="0"/>
        <v>14953.750000000004</v>
      </c>
      <c r="F58" s="51">
        <f t="shared" si="0"/>
        <v>14484.420000000006</v>
      </c>
      <c r="G58" s="51">
        <f t="shared" si="0"/>
        <v>15102.630000000001</v>
      </c>
      <c r="H58" s="51">
        <f t="shared" si="0"/>
        <v>14772.719999999994</v>
      </c>
      <c r="I58" s="51">
        <f t="shared" si="0"/>
        <v>15586.720000000007</v>
      </c>
      <c r="J58" s="51">
        <f t="shared" si="0"/>
        <v>15961.900000000005</v>
      </c>
      <c r="K58" s="51">
        <f t="shared" si="0"/>
        <v>17287.91</v>
      </c>
      <c r="L58" s="51">
        <f t="shared" si="0"/>
        <v>17772.810000000001</v>
      </c>
      <c r="M58" s="51">
        <f t="shared" si="0"/>
        <v>15796.780000000002</v>
      </c>
    </row>
    <row r="59" spans="1:13" x14ac:dyDescent="0.45">
      <c r="A59" t="s">
        <v>874</v>
      </c>
      <c r="B59" s="51">
        <f t="shared" si="0"/>
        <v>1142.06</v>
      </c>
      <c r="C59" s="51">
        <f t="shared" si="0"/>
        <v>1287.3000000000002</v>
      </c>
      <c r="D59" s="51">
        <f t="shared" si="0"/>
        <v>1100.7000000000003</v>
      </c>
      <c r="E59" s="51">
        <f t="shared" si="0"/>
        <v>1292.3900000000003</v>
      </c>
      <c r="F59" s="51">
        <f t="shared" si="0"/>
        <v>1254.9500000000003</v>
      </c>
      <c r="G59" s="51">
        <f t="shared" si="0"/>
        <v>1142.0299999999995</v>
      </c>
      <c r="H59" s="51">
        <f t="shared" si="0"/>
        <v>1235.7799999999993</v>
      </c>
      <c r="I59" s="51">
        <f t="shared" si="0"/>
        <v>1368.76</v>
      </c>
      <c r="J59" s="51">
        <f t="shared" si="0"/>
        <v>1175.0300000000002</v>
      </c>
      <c r="K59" s="51">
        <f t="shared" si="0"/>
        <v>1330.2499999999998</v>
      </c>
      <c r="L59" s="51">
        <f t="shared" si="0"/>
        <v>1604.45</v>
      </c>
      <c r="M59" s="51">
        <f t="shared" si="0"/>
        <v>1390.6900000000005</v>
      </c>
    </row>
    <row r="60" spans="1:13" x14ac:dyDescent="0.45">
      <c r="A60" t="s">
        <v>875</v>
      </c>
      <c r="B60" s="51">
        <f t="shared" si="0"/>
        <v>1486.4700000000005</v>
      </c>
      <c r="C60" s="51">
        <f t="shared" si="0"/>
        <v>1418.5199999999998</v>
      </c>
      <c r="D60" s="51">
        <f t="shared" si="0"/>
        <v>1282.0399999999997</v>
      </c>
      <c r="E60" s="51">
        <f t="shared" si="0"/>
        <v>1234.3499999999999</v>
      </c>
      <c r="F60" s="51">
        <f t="shared" si="0"/>
        <v>1191.3100000000004</v>
      </c>
      <c r="G60" s="51">
        <f t="shared" si="0"/>
        <v>1453.0799999999997</v>
      </c>
      <c r="H60" s="51">
        <f t="shared" si="0"/>
        <v>1422.4799999999996</v>
      </c>
      <c r="I60" s="51">
        <f t="shared" si="0"/>
        <v>1620.0099999999998</v>
      </c>
      <c r="J60" s="51">
        <f t="shared" si="0"/>
        <v>1853.2899999999997</v>
      </c>
      <c r="K60" s="51">
        <f t="shared" si="0"/>
        <v>2460.2200000000003</v>
      </c>
      <c r="L60" s="51">
        <f t="shared" si="0"/>
        <v>2880.5900000000015</v>
      </c>
      <c r="M60" s="51">
        <f t="shared" si="0"/>
        <v>2327.0099999999998</v>
      </c>
    </row>
    <row r="61" spans="1:13" x14ac:dyDescent="0.45">
      <c r="A61" t="s">
        <v>876</v>
      </c>
      <c r="B61" s="51">
        <f t="shared" si="0"/>
        <v>2777.5199999999995</v>
      </c>
      <c r="C61" s="51">
        <f t="shared" si="0"/>
        <v>2527.4200000000005</v>
      </c>
      <c r="D61" s="51">
        <f t="shared" si="0"/>
        <v>2393.3300000000004</v>
      </c>
      <c r="E61" s="51">
        <f t="shared" si="0"/>
        <v>2334.8999999999992</v>
      </c>
      <c r="F61" s="51">
        <f t="shared" si="0"/>
        <v>2519.4599999999996</v>
      </c>
      <c r="G61" s="51">
        <f t="shared" si="0"/>
        <v>2884.3500000000013</v>
      </c>
      <c r="H61" s="51">
        <f t="shared" si="0"/>
        <v>2509.2400000000007</v>
      </c>
      <c r="I61" s="51">
        <f t="shared" si="0"/>
        <v>3115.8999999999992</v>
      </c>
      <c r="J61" s="51">
        <f t="shared" si="0"/>
        <v>3102.1800000000003</v>
      </c>
      <c r="K61" s="51">
        <f t="shared" si="0"/>
        <v>3432.0400000000004</v>
      </c>
      <c r="L61" s="51">
        <f t="shared" si="0"/>
        <v>3702.75</v>
      </c>
      <c r="M61" s="51">
        <f t="shared" si="0"/>
        <v>3531.7100000000005</v>
      </c>
    </row>
    <row r="62" spans="1:13" x14ac:dyDescent="0.45">
      <c r="A62" t="s">
        <v>877</v>
      </c>
      <c r="B62" s="51">
        <f t="shared" si="0"/>
        <v>168.13000000000002</v>
      </c>
      <c r="C62" s="51">
        <f t="shared" si="0"/>
        <v>207.57</v>
      </c>
      <c r="D62" s="51">
        <f t="shared" si="0"/>
        <v>101.02000000000002</v>
      </c>
      <c r="E62" s="51">
        <f t="shared" si="0"/>
        <v>78.650000000000006</v>
      </c>
      <c r="F62" s="51">
        <f t="shared" si="0"/>
        <v>101.49000000000001</v>
      </c>
      <c r="G62" s="51">
        <f t="shared" si="0"/>
        <v>266.5100000000001</v>
      </c>
      <c r="H62" s="51">
        <f t="shared" si="0"/>
        <v>132.56</v>
      </c>
      <c r="I62" s="51">
        <f t="shared" si="0"/>
        <v>138.20000000000002</v>
      </c>
      <c r="J62" s="51">
        <f t="shared" si="0"/>
        <v>286.01</v>
      </c>
      <c r="K62" s="51">
        <f t="shared" si="0"/>
        <v>73.360000000000014</v>
      </c>
      <c r="L62" s="51">
        <f t="shared" si="0"/>
        <v>111.79</v>
      </c>
      <c r="M62" s="51">
        <f t="shared" si="0"/>
        <v>104.61000000000001</v>
      </c>
    </row>
    <row r="63" spans="1:13" x14ac:dyDescent="0.45">
      <c r="A63" t="s">
        <v>878</v>
      </c>
      <c r="B63" s="51">
        <f t="shared" si="0"/>
        <v>7802.399999999996</v>
      </c>
      <c r="C63" s="51">
        <f t="shared" si="0"/>
        <v>7088.0299999999988</v>
      </c>
      <c r="D63" s="51">
        <f t="shared" si="0"/>
        <v>6542.57</v>
      </c>
      <c r="E63" s="51">
        <f t="shared" si="0"/>
        <v>7678.0199999999986</v>
      </c>
      <c r="F63" s="51">
        <f t="shared" si="0"/>
        <v>7363.66</v>
      </c>
      <c r="G63" s="51">
        <f t="shared" si="0"/>
        <v>7393.0700000000015</v>
      </c>
      <c r="H63" s="51">
        <f t="shared" si="0"/>
        <v>6879.4300000000012</v>
      </c>
      <c r="I63" s="51">
        <f t="shared" si="0"/>
        <v>7310.5</v>
      </c>
      <c r="J63" s="51">
        <f t="shared" si="0"/>
        <v>6706.9999999999964</v>
      </c>
      <c r="K63" s="51">
        <f t="shared" si="0"/>
        <v>7267.4</v>
      </c>
      <c r="L63" s="51">
        <f t="shared" si="0"/>
        <v>8438.0099999999984</v>
      </c>
      <c r="M63" s="51">
        <f t="shared" si="0"/>
        <v>7611.8499999999967</v>
      </c>
    </row>
    <row r="64" spans="1:13" x14ac:dyDescent="0.45">
      <c r="A64" t="s">
        <v>879</v>
      </c>
      <c r="B64" s="51">
        <f t="shared" si="0"/>
        <v>278.78999999999996</v>
      </c>
      <c r="C64" s="51">
        <f t="shared" si="0"/>
        <v>296.38000000000005</v>
      </c>
      <c r="D64" s="51">
        <f t="shared" si="0"/>
        <v>167.14</v>
      </c>
      <c r="E64" s="51">
        <f t="shared" si="0"/>
        <v>262.52999999999992</v>
      </c>
      <c r="F64" s="51">
        <f t="shared" si="0"/>
        <v>195.93999999999991</v>
      </c>
      <c r="G64" s="51">
        <f t="shared" si="0"/>
        <v>193.69000000000003</v>
      </c>
      <c r="H64" s="51">
        <f t="shared" si="0"/>
        <v>184.93000000000004</v>
      </c>
      <c r="I64" s="51">
        <f t="shared" si="0"/>
        <v>232.80000000000007</v>
      </c>
      <c r="J64" s="51">
        <f t="shared" si="0"/>
        <v>296.88000000000011</v>
      </c>
      <c r="K64" s="51">
        <f t="shared" si="0"/>
        <v>345.61</v>
      </c>
      <c r="L64" s="51">
        <f t="shared" si="0"/>
        <v>281.15000000000003</v>
      </c>
      <c r="M64" s="51">
        <f t="shared" si="0"/>
        <v>397.85</v>
      </c>
    </row>
    <row r="65" spans="1:13" x14ac:dyDescent="0.45">
      <c r="A65" t="s">
        <v>880</v>
      </c>
      <c r="B65" s="51">
        <f t="shared" si="0"/>
        <v>322.44</v>
      </c>
      <c r="C65" s="51">
        <f t="shared" si="0"/>
        <v>404.35000000000014</v>
      </c>
      <c r="D65" s="51">
        <f t="shared" si="0"/>
        <v>202.26000000000002</v>
      </c>
      <c r="E65" s="51">
        <f t="shared" si="0"/>
        <v>336.09000000000003</v>
      </c>
      <c r="F65" s="51">
        <f t="shared" si="0"/>
        <v>326.64999999999992</v>
      </c>
      <c r="G65" s="51">
        <f t="shared" si="0"/>
        <v>324.31</v>
      </c>
      <c r="H65" s="51">
        <f t="shared" si="0"/>
        <v>162.46000000000006</v>
      </c>
      <c r="I65" s="51">
        <f t="shared" si="0"/>
        <v>205.63</v>
      </c>
      <c r="J65" s="51">
        <f t="shared" si="0"/>
        <v>201.5</v>
      </c>
      <c r="K65" s="51">
        <f t="shared" si="0"/>
        <v>484.65999999999997</v>
      </c>
      <c r="L65" s="51">
        <f t="shared" si="0"/>
        <v>579.69999999999982</v>
      </c>
      <c r="M65" s="51">
        <f t="shared" si="0"/>
        <v>462.25000000000006</v>
      </c>
    </row>
    <row r="66" spans="1:13" x14ac:dyDescent="0.45">
      <c r="A66" t="s">
        <v>881</v>
      </c>
      <c r="B66" s="51">
        <f t="shared" si="0"/>
        <v>343.78000000000003</v>
      </c>
      <c r="C66" s="51">
        <f t="shared" si="0"/>
        <v>426.99000000000007</v>
      </c>
      <c r="D66" s="51">
        <f t="shared" si="0"/>
        <v>392.84000000000009</v>
      </c>
      <c r="E66" s="51">
        <f t="shared" si="0"/>
        <v>464.5</v>
      </c>
      <c r="F66" s="51">
        <f t="shared" si="0"/>
        <v>541.55000000000007</v>
      </c>
      <c r="G66" s="51">
        <f t="shared" si="0"/>
        <v>427.54999999999984</v>
      </c>
      <c r="H66" s="51">
        <f t="shared" si="0"/>
        <v>389.96000000000004</v>
      </c>
      <c r="I66" s="51">
        <f t="shared" si="0"/>
        <v>251.73</v>
      </c>
      <c r="J66" s="51">
        <f t="shared" si="0"/>
        <v>332.20000000000005</v>
      </c>
      <c r="K66" s="51">
        <f t="shared" si="0"/>
        <v>703.75</v>
      </c>
      <c r="L66" s="51">
        <f t="shared" si="0"/>
        <v>442.80000000000007</v>
      </c>
      <c r="M66" s="51">
        <f t="shared" si="0"/>
        <v>339.50000000000006</v>
      </c>
    </row>
    <row r="67" spans="1:13" x14ac:dyDescent="0.45">
      <c r="A67" t="s">
        <v>882</v>
      </c>
      <c r="B67" s="51">
        <f t="shared" si="0"/>
        <v>45.180000000000007</v>
      </c>
      <c r="C67" s="51">
        <f t="shared" si="0"/>
        <v>34.54</v>
      </c>
      <c r="D67" s="51">
        <f t="shared" si="0"/>
        <v>0.92000000000000015</v>
      </c>
      <c r="E67" s="51">
        <f t="shared" si="0"/>
        <v>83.27000000000001</v>
      </c>
      <c r="F67" s="51">
        <f t="shared" si="0"/>
        <v>39.340000000000003</v>
      </c>
      <c r="G67" s="51">
        <f t="shared" si="0"/>
        <v>3.6000000000000005</v>
      </c>
      <c r="H67" s="51">
        <f t="shared" si="0"/>
        <v>1.34</v>
      </c>
      <c r="I67" s="51">
        <f t="shared" si="0"/>
        <v>0</v>
      </c>
      <c r="J67" s="51">
        <f t="shared" si="0"/>
        <v>4.96</v>
      </c>
      <c r="K67" s="51">
        <f t="shared" si="0"/>
        <v>4.8400000000000007</v>
      </c>
      <c r="L67" s="51">
        <f t="shared" si="0"/>
        <v>0</v>
      </c>
      <c r="M67" s="51">
        <f t="shared" si="0"/>
        <v>1.2100000000000002</v>
      </c>
    </row>
    <row r="69" spans="1:13" x14ac:dyDescent="0.45">
      <c r="A69" s="42" t="s">
        <v>906</v>
      </c>
      <c r="B69" s="51">
        <f>SUM(B39:B51)</f>
        <v>108801.74999999999</v>
      </c>
      <c r="C69" s="51">
        <f t="shared" ref="C69:M69" si="1">SUM(C39:C51)</f>
        <v>95818.36</v>
      </c>
      <c r="D69" s="51">
        <f t="shared" si="1"/>
        <v>82112.390000000043</v>
      </c>
      <c r="E69" s="51">
        <f t="shared" si="1"/>
        <v>94509.425000000003</v>
      </c>
      <c r="F69" s="51">
        <f t="shared" si="1"/>
        <v>92603.87000000001</v>
      </c>
      <c r="G69" s="51">
        <f t="shared" si="1"/>
        <v>94017.180000000008</v>
      </c>
      <c r="H69" s="51">
        <f t="shared" si="1"/>
        <v>90129.414999999994</v>
      </c>
      <c r="I69" s="51">
        <f t="shared" si="1"/>
        <v>94304.60500000004</v>
      </c>
      <c r="J69" s="51">
        <f t="shared" si="1"/>
        <v>93803.665000000008</v>
      </c>
      <c r="K69" s="51">
        <f t="shared" si="1"/>
        <v>96278.61</v>
      </c>
      <c r="L69" s="51">
        <f t="shared" si="1"/>
        <v>98168.170000000013</v>
      </c>
      <c r="M69" s="51">
        <f t="shared" si="1"/>
        <v>90280.77</v>
      </c>
    </row>
    <row r="70" spans="1:13" x14ac:dyDescent="0.45">
      <c r="A70" s="42" t="s">
        <v>918</v>
      </c>
      <c r="B70" s="51">
        <v>108884.19999999998</v>
      </c>
      <c r="C70" s="51">
        <v>95928.609999999957</v>
      </c>
      <c r="D70" s="51">
        <v>82169.989999999962</v>
      </c>
      <c r="E70" s="51">
        <v>94527.625</v>
      </c>
      <c r="F70" s="51">
        <v>92711.380000000034</v>
      </c>
      <c r="G70" s="51">
        <v>94050.750000000029</v>
      </c>
      <c r="H70" s="51">
        <v>90147.275000000038</v>
      </c>
      <c r="I70" s="51">
        <v>94341.72500000002</v>
      </c>
      <c r="J70" s="51">
        <v>93815.645000000033</v>
      </c>
      <c r="K70" s="51">
        <v>96349.710000000036</v>
      </c>
      <c r="L70" s="51">
        <v>98214.950000000026</v>
      </c>
      <c r="M70" s="51">
        <v>90343.750000000029</v>
      </c>
    </row>
    <row r="71" spans="1:13" x14ac:dyDescent="0.45">
      <c r="A71" s="42" t="s">
        <v>908</v>
      </c>
      <c r="B71" s="51">
        <f>B70-B69</f>
        <v>82.44999999999709</v>
      </c>
      <c r="C71" s="51">
        <f t="shared" ref="C71:M71" si="2">C70-C69</f>
        <v>110.24999999995634</v>
      </c>
      <c r="D71" s="51">
        <f t="shared" si="2"/>
        <v>57.599999999918509</v>
      </c>
      <c r="E71" s="51">
        <f t="shared" si="2"/>
        <v>18.19999999999709</v>
      </c>
      <c r="F71" s="51">
        <f t="shared" si="2"/>
        <v>107.51000000002387</v>
      </c>
      <c r="G71" s="51">
        <f t="shared" si="2"/>
        <v>33.570000000021537</v>
      </c>
      <c r="H71" s="51">
        <f t="shared" si="2"/>
        <v>17.860000000044238</v>
      </c>
      <c r="I71" s="51">
        <f t="shared" si="2"/>
        <v>37.119999999980791</v>
      </c>
      <c r="J71" s="51">
        <f t="shared" si="2"/>
        <v>11.980000000025029</v>
      </c>
      <c r="K71" s="51">
        <f t="shared" si="2"/>
        <v>71.100000000034925</v>
      </c>
      <c r="L71" s="51">
        <f t="shared" si="2"/>
        <v>46.780000000013388</v>
      </c>
      <c r="M71" s="51">
        <f t="shared" si="2"/>
        <v>62.980000000025029</v>
      </c>
    </row>
    <row r="72" spans="1:13" x14ac:dyDescent="0.45">
      <c r="B72" s="53">
        <f>B71/B70</f>
        <v>7.5722648465063901E-4</v>
      </c>
      <c r="C72" s="53">
        <f t="shared" ref="C72:M72" si="3">C71/C70</f>
        <v>1.1492921663303199E-3</v>
      </c>
      <c r="D72" s="53">
        <f t="shared" si="3"/>
        <v>7.0098584653495194E-4</v>
      </c>
      <c r="E72" s="53">
        <f t="shared" si="3"/>
        <v>1.9253630883032437E-4</v>
      </c>
      <c r="F72" s="53">
        <f t="shared" si="3"/>
        <v>1.1596203184552297E-3</v>
      </c>
      <c r="G72" s="53">
        <f t="shared" si="3"/>
        <v>3.5693495267205766E-4</v>
      </c>
      <c r="H72" s="53">
        <f t="shared" si="3"/>
        <v>1.9812024268114849E-4</v>
      </c>
      <c r="I72" s="53">
        <f t="shared" si="3"/>
        <v>3.9346323167167851E-4</v>
      </c>
      <c r="J72" s="53">
        <f t="shared" si="3"/>
        <v>1.2769725134890907E-4</v>
      </c>
      <c r="K72" s="53">
        <f t="shared" si="3"/>
        <v>7.379368344755257E-4</v>
      </c>
      <c r="L72" s="53">
        <f t="shared" si="3"/>
        <v>4.7630223301048749E-4</v>
      </c>
      <c r="M72" s="53">
        <f t="shared" si="3"/>
        <v>6.9711518505735052E-4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32"/>
  <sheetViews>
    <sheetView workbookViewId="0">
      <selection activeCell="J33" sqref="J33"/>
    </sheetView>
  </sheetViews>
  <sheetFormatPr defaultRowHeight="14.25" x14ac:dyDescent="0.45"/>
  <cols>
    <col min="1" max="1" width="25.73046875" bestFit="1" customWidth="1"/>
    <col min="2" max="13" width="10.1328125" bestFit="1" customWidth="1"/>
  </cols>
  <sheetData>
    <row r="1" spans="1:13" x14ac:dyDescent="0.45">
      <c r="A1" s="373" t="s">
        <v>884</v>
      </c>
    </row>
    <row r="2" spans="1:13" x14ac:dyDescent="0.45">
      <c r="B2" s="54">
        <v>42705</v>
      </c>
      <c r="C2" s="54">
        <v>42736</v>
      </c>
      <c r="D2" s="54">
        <v>42767</v>
      </c>
      <c r="E2" s="54">
        <v>42795</v>
      </c>
      <c r="F2" s="54">
        <v>42826</v>
      </c>
      <c r="G2" s="54">
        <v>42856</v>
      </c>
      <c r="H2" s="54">
        <v>42887</v>
      </c>
      <c r="I2" s="54">
        <v>42917</v>
      </c>
      <c r="J2" s="54">
        <v>42948</v>
      </c>
      <c r="K2" s="54">
        <v>42979</v>
      </c>
      <c r="L2" s="54">
        <v>43009</v>
      </c>
      <c r="M2" s="54">
        <v>43040</v>
      </c>
    </row>
    <row r="3" spans="1:13" hidden="1" x14ac:dyDescent="0.45">
      <c r="A3" s="42" t="s">
        <v>902</v>
      </c>
    </row>
    <row r="4" spans="1:13" hidden="1" x14ac:dyDescent="0.45"/>
    <row r="5" spans="1:13" hidden="1" x14ac:dyDescent="0.45">
      <c r="A5" t="s">
        <v>858</v>
      </c>
      <c r="B5" s="41">
        <v>52297</v>
      </c>
      <c r="C5" s="41">
        <v>60093</v>
      </c>
      <c r="D5" s="41">
        <v>56022</v>
      </c>
      <c r="E5" s="41">
        <v>66940</v>
      </c>
      <c r="F5" s="41">
        <v>55128</v>
      </c>
      <c r="G5" s="41">
        <v>63093</v>
      </c>
      <c r="H5" s="41">
        <v>60522</v>
      </c>
      <c r="I5" s="41">
        <v>59315</v>
      </c>
      <c r="J5" s="41">
        <v>63086</v>
      </c>
      <c r="K5" s="41">
        <v>60296</v>
      </c>
      <c r="L5" s="41">
        <v>65138</v>
      </c>
      <c r="M5" s="41">
        <v>64748</v>
      </c>
    </row>
    <row r="6" spans="1:13" hidden="1" x14ac:dyDescent="0.45">
      <c r="A6" t="s">
        <v>859</v>
      </c>
      <c r="B6" s="41">
        <v>143866</v>
      </c>
      <c r="C6" s="41">
        <v>161039</v>
      </c>
      <c r="D6" s="41">
        <v>150096</v>
      </c>
      <c r="E6" s="41">
        <v>178776</v>
      </c>
      <c r="F6" s="41">
        <v>147676</v>
      </c>
      <c r="G6" s="41">
        <v>162918</v>
      </c>
      <c r="H6" s="41">
        <v>155858</v>
      </c>
      <c r="I6" s="41">
        <v>154004</v>
      </c>
      <c r="J6" s="41">
        <v>160275</v>
      </c>
      <c r="K6" s="41">
        <v>154670</v>
      </c>
      <c r="L6" s="41">
        <v>165981</v>
      </c>
      <c r="M6" s="41">
        <v>165993</v>
      </c>
    </row>
    <row r="7" spans="1:13" hidden="1" x14ac:dyDescent="0.45">
      <c r="A7" t="s">
        <v>860</v>
      </c>
      <c r="B7" s="41">
        <v>7502</v>
      </c>
      <c r="C7" s="41">
        <v>7029</v>
      </c>
      <c r="D7" s="41">
        <v>6492</v>
      </c>
      <c r="E7" s="41">
        <v>7980</v>
      </c>
      <c r="F7" s="41">
        <v>7182</v>
      </c>
      <c r="G7" s="41">
        <v>8331</v>
      </c>
      <c r="H7" s="41">
        <v>8692</v>
      </c>
      <c r="I7" s="41">
        <v>8312</v>
      </c>
      <c r="J7" s="41">
        <v>8586</v>
      </c>
      <c r="K7" s="41">
        <v>7748</v>
      </c>
      <c r="L7" s="41">
        <v>8235</v>
      </c>
      <c r="M7" s="41">
        <v>9589</v>
      </c>
    </row>
    <row r="8" spans="1:13" hidden="1" x14ac:dyDescent="0.45"/>
    <row r="9" spans="1:13" hidden="1" x14ac:dyDescent="0.45">
      <c r="B9" s="41"/>
      <c r="C9" s="41"/>
      <c r="D9" s="41"/>
      <c r="E9" s="41"/>
      <c r="F9" s="41"/>
      <c r="G9" s="41"/>
      <c r="H9" s="41"/>
      <c r="I9" s="41"/>
      <c r="J9" s="41"/>
      <c r="K9" s="41"/>
      <c r="L9" s="41"/>
      <c r="M9" s="41"/>
    </row>
    <row r="10" spans="1:13" hidden="1" x14ac:dyDescent="0.45"/>
    <row r="11" spans="1:13" hidden="1" x14ac:dyDescent="0.45">
      <c r="A11" s="42" t="s">
        <v>903</v>
      </c>
    </row>
    <row r="12" spans="1:13" hidden="1" x14ac:dyDescent="0.45"/>
    <row r="13" spans="1:13" hidden="1" x14ac:dyDescent="0.45">
      <c r="A13" t="s">
        <v>858</v>
      </c>
      <c r="B13" s="51">
        <f>B5*'Set Up Fee'!B$11</f>
        <v>9936.43</v>
      </c>
      <c r="C13" s="51">
        <f>C5*'Set Up Fee'!C$11</f>
        <v>11417.67</v>
      </c>
      <c r="D13" s="51">
        <f>D5*'Set Up Fee'!D$11</f>
        <v>10644.18</v>
      </c>
      <c r="E13" s="51">
        <f>E5*'Set Up Fee'!E$11</f>
        <v>12718.6</v>
      </c>
      <c r="F13" s="51">
        <f>F5*'Set Up Fee'!F$11</f>
        <v>11576.88</v>
      </c>
      <c r="G13" s="51">
        <f>G5*'Set Up Fee'!G$11</f>
        <v>13249.529999999999</v>
      </c>
      <c r="H13" s="51">
        <f>H5*'Set Up Fee'!H$11</f>
        <v>12709.619999999999</v>
      </c>
      <c r="I13" s="51">
        <f>I5*'Set Up Fee'!I$11</f>
        <v>12456.15</v>
      </c>
      <c r="J13" s="51">
        <f>J5*'Set Up Fee'!J$11</f>
        <v>13248.06</v>
      </c>
      <c r="K13" s="51">
        <f>K5*'Set Up Fee'!K$11</f>
        <v>12662.16</v>
      </c>
      <c r="L13" s="51">
        <f>L5*'Set Up Fee'!L$11</f>
        <v>13678.98</v>
      </c>
      <c r="M13" s="51">
        <f>M5*'Set Up Fee'!M$11</f>
        <v>13597.08</v>
      </c>
    </row>
    <row r="14" spans="1:13" hidden="1" x14ac:dyDescent="0.45">
      <c r="A14" t="s">
        <v>859</v>
      </c>
      <c r="B14" s="51">
        <f>B6*'Set Up Fee'!B$11</f>
        <v>27334.54</v>
      </c>
      <c r="C14" s="51">
        <f>C6*'Set Up Fee'!C$11</f>
        <v>30597.41</v>
      </c>
      <c r="D14" s="51">
        <f>D6*'Set Up Fee'!D$11</f>
        <v>28518.240000000002</v>
      </c>
      <c r="E14" s="51">
        <f>E6*'Set Up Fee'!E$11</f>
        <v>33967.440000000002</v>
      </c>
      <c r="F14" s="51">
        <f>F6*'Set Up Fee'!F$11</f>
        <v>31011.96</v>
      </c>
      <c r="G14" s="51">
        <f>G6*'Set Up Fee'!G$11</f>
        <v>34212.78</v>
      </c>
      <c r="H14" s="51">
        <f>H6*'Set Up Fee'!H$11</f>
        <v>32730.18</v>
      </c>
      <c r="I14" s="51">
        <f>I6*'Set Up Fee'!I$11</f>
        <v>32340.84</v>
      </c>
      <c r="J14" s="51">
        <f>J6*'Set Up Fee'!J$11</f>
        <v>33657.75</v>
      </c>
      <c r="K14" s="51">
        <f>K6*'Set Up Fee'!K$11</f>
        <v>32480.699999999997</v>
      </c>
      <c r="L14" s="51">
        <f>L6*'Set Up Fee'!L$11</f>
        <v>34856.01</v>
      </c>
      <c r="M14" s="51">
        <f>M6*'Set Up Fee'!M$11</f>
        <v>34858.53</v>
      </c>
    </row>
    <row r="15" spans="1:13" hidden="1" x14ac:dyDescent="0.45">
      <c r="A15" t="s">
        <v>860</v>
      </c>
      <c r="B15" s="51">
        <f>B7*'Set Up Fee'!B$11</f>
        <v>1425.38</v>
      </c>
      <c r="C15" s="51">
        <f>C7*'Set Up Fee'!C$11</f>
        <v>1335.51</v>
      </c>
      <c r="D15" s="51">
        <f>D7*'Set Up Fee'!D$11</f>
        <v>1233.48</v>
      </c>
      <c r="E15" s="51">
        <f>E7*'Set Up Fee'!E$11</f>
        <v>1516.2</v>
      </c>
      <c r="F15" s="51">
        <f>F7*'Set Up Fee'!F$11</f>
        <v>1508.22</v>
      </c>
      <c r="G15" s="51">
        <f>G7*'Set Up Fee'!G$11</f>
        <v>1749.51</v>
      </c>
      <c r="H15" s="51">
        <f>H7*'Set Up Fee'!H$11</f>
        <v>1825.32</v>
      </c>
      <c r="I15" s="51">
        <f>I7*'Set Up Fee'!I$11</f>
        <v>1745.52</v>
      </c>
      <c r="J15" s="51">
        <f>J7*'Set Up Fee'!J$11</f>
        <v>1803.06</v>
      </c>
      <c r="K15" s="51">
        <f>K7*'Set Up Fee'!K$11</f>
        <v>1627.08</v>
      </c>
      <c r="L15" s="51">
        <f>L7*'Set Up Fee'!L$11</f>
        <v>1729.35</v>
      </c>
      <c r="M15" s="51">
        <f>M7*'Set Up Fee'!M$11</f>
        <v>2013.6899999999998</v>
      </c>
    </row>
    <row r="16" spans="1:13" hidden="1" x14ac:dyDescent="0.45"/>
    <row r="17" spans="1:13" x14ac:dyDescent="0.45">
      <c r="A17" s="42" t="s">
        <v>904</v>
      </c>
    </row>
    <row r="19" spans="1:13" x14ac:dyDescent="0.45">
      <c r="A19" t="s">
        <v>858</v>
      </c>
      <c r="B19" s="51">
        <v>43936.970000000008</v>
      </c>
      <c r="C19" s="51">
        <v>51450.054999999993</v>
      </c>
      <c r="D19" s="51">
        <v>48386.679999999986</v>
      </c>
      <c r="E19" s="51">
        <v>58356.994999999981</v>
      </c>
      <c r="F19" s="51">
        <v>52142.445000000007</v>
      </c>
      <c r="G19" s="51">
        <v>59029.334999999992</v>
      </c>
      <c r="H19" s="51">
        <v>57041.635000000017</v>
      </c>
      <c r="I19" s="51">
        <v>57056.575000000004</v>
      </c>
      <c r="J19" s="51">
        <v>59471.274999999994</v>
      </c>
      <c r="K19" s="51">
        <v>57758.53</v>
      </c>
      <c r="L19" s="51">
        <v>62165.100000000006</v>
      </c>
      <c r="M19" s="51">
        <v>61552.080000000031</v>
      </c>
    </row>
    <row r="20" spans="1:13" x14ac:dyDescent="0.45">
      <c r="A20" t="s">
        <v>859</v>
      </c>
      <c r="B20" s="51">
        <v>118267.08500000001</v>
      </c>
      <c r="C20" s="51">
        <v>136084.40000000002</v>
      </c>
      <c r="D20" s="51">
        <v>127525.96999999999</v>
      </c>
      <c r="E20" s="51">
        <v>153182.68999999997</v>
      </c>
      <c r="F20" s="51">
        <v>136521.53500000003</v>
      </c>
      <c r="G20" s="51">
        <v>151188.20500000005</v>
      </c>
      <c r="H20" s="51">
        <v>146416.14499999996</v>
      </c>
      <c r="I20" s="51">
        <v>145104.10499999998</v>
      </c>
      <c r="J20" s="51">
        <v>150129.58000000002</v>
      </c>
      <c r="K20" s="51">
        <v>145965.24500000002</v>
      </c>
      <c r="L20" s="51">
        <v>155965.31500000003</v>
      </c>
      <c r="M20" s="51">
        <v>155138.54500000001</v>
      </c>
    </row>
    <row r="21" spans="1:13" x14ac:dyDescent="0.45">
      <c r="A21" t="s">
        <v>860</v>
      </c>
      <c r="B21" s="51">
        <v>2146.7149999999997</v>
      </c>
      <c r="C21" s="51">
        <v>1933.3900000000003</v>
      </c>
      <c r="D21" s="51">
        <v>1887.26</v>
      </c>
      <c r="E21" s="51">
        <v>2320.8050000000003</v>
      </c>
      <c r="F21" s="51">
        <v>2437.8899999999994</v>
      </c>
      <c r="G21" s="51">
        <v>2943.0399999999995</v>
      </c>
      <c r="H21" s="51">
        <v>2878.3</v>
      </c>
      <c r="I21" s="51">
        <v>2814.8150000000005</v>
      </c>
      <c r="J21" s="51">
        <v>2929.9349999999999</v>
      </c>
      <c r="K21" s="51">
        <v>2633.1949999999997</v>
      </c>
      <c r="L21" s="51">
        <v>2728.3649999999998</v>
      </c>
      <c r="M21" s="51">
        <v>3381.39</v>
      </c>
    </row>
    <row r="23" spans="1:13" x14ac:dyDescent="0.45">
      <c r="A23" s="42" t="s">
        <v>905</v>
      </c>
      <c r="B23" s="51"/>
      <c r="C23" s="51"/>
      <c r="D23" s="51"/>
      <c r="E23" s="51"/>
      <c r="F23" s="51"/>
      <c r="G23" s="51"/>
      <c r="H23" s="51"/>
      <c r="I23" s="51"/>
      <c r="J23" s="51"/>
      <c r="K23" s="51"/>
      <c r="L23" s="51"/>
      <c r="M23" s="51"/>
    </row>
    <row r="25" spans="1:13" x14ac:dyDescent="0.45">
      <c r="A25" t="s">
        <v>858</v>
      </c>
      <c r="B25" s="51">
        <f t="shared" ref="B25:M27" si="0">B19-B13</f>
        <v>34000.540000000008</v>
      </c>
      <c r="C25" s="51">
        <f t="shared" si="0"/>
        <v>40032.384999999995</v>
      </c>
      <c r="D25" s="51">
        <f t="shared" si="0"/>
        <v>37742.499999999985</v>
      </c>
      <c r="E25" s="51">
        <f t="shared" si="0"/>
        <v>45638.394999999982</v>
      </c>
      <c r="F25" s="51">
        <f t="shared" si="0"/>
        <v>40565.56500000001</v>
      </c>
      <c r="G25" s="51">
        <f t="shared" si="0"/>
        <v>45779.804999999993</v>
      </c>
      <c r="H25" s="51">
        <f t="shared" si="0"/>
        <v>44332.015000000014</v>
      </c>
      <c r="I25" s="51">
        <f t="shared" si="0"/>
        <v>44600.425000000003</v>
      </c>
      <c r="J25" s="51">
        <f t="shared" si="0"/>
        <v>46223.214999999997</v>
      </c>
      <c r="K25" s="51">
        <f t="shared" si="0"/>
        <v>45096.369999999995</v>
      </c>
      <c r="L25" s="51">
        <f t="shared" si="0"/>
        <v>48486.12000000001</v>
      </c>
      <c r="M25" s="51">
        <f t="shared" si="0"/>
        <v>47955.000000000029</v>
      </c>
    </row>
    <row r="26" spans="1:13" x14ac:dyDescent="0.45">
      <c r="A26" t="s">
        <v>859</v>
      </c>
      <c r="B26" s="51">
        <f t="shared" si="0"/>
        <v>90932.545000000013</v>
      </c>
      <c r="C26" s="51">
        <f t="shared" si="0"/>
        <v>105486.99000000002</v>
      </c>
      <c r="D26" s="51">
        <f t="shared" si="0"/>
        <v>99007.729999999981</v>
      </c>
      <c r="E26" s="51">
        <f t="shared" si="0"/>
        <v>119215.24999999997</v>
      </c>
      <c r="F26" s="51">
        <f t="shared" si="0"/>
        <v>105509.57500000004</v>
      </c>
      <c r="G26" s="51">
        <f t="shared" si="0"/>
        <v>116975.42500000005</v>
      </c>
      <c r="H26" s="51">
        <f t="shared" si="0"/>
        <v>113685.96499999997</v>
      </c>
      <c r="I26" s="51">
        <f t="shared" si="0"/>
        <v>112763.26499999998</v>
      </c>
      <c r="J26" s="51">
        <f t="shared" si="0"/>
        <v>116471.83000000002</v>
      </c>
      <c r="K26" s="51">
        <f t="shared" si="0"/>
        <v>113484.54500000003</v>
      </c>
      <c r="L26" s="51">
        <f t="shared" si="0"/>
        <v>121109.30500000002</v>
      </c>
      <c r="M26" s="51">
        <f t="shared" si="0"/>
        <v>120280.01500000001</v>
      </c>
    </row>
    <row r="27" spans="1:13" x14ac:dyDescent="0.45">
      <c r="A27" t="s">
        <v>860</v>
      </c>
      <c r="B27" s="51">
        <f t="shared" si="0"/>
        <v>721.33499999999958</v>
      </c>
      <c r="C27" s="51">
        <f t="shared" si="0"/>
        <v>597.88000000000034</v>
      </c>
      <c r="D27" s="51">
        <f t="shared" si="0"/>
        <v>653.78</v>
      </c>
      <c r="E27" s="51">
        <f t="shared" si="0"/>
        <v>804.60500000000025</v>
      </c>
      <c r="F27" s="51">
        <f t="shared" si="0"/>
        <v>929.66999999999939</v>
      </c>
      <c r="G27" s="51">
        <f t="shared" si="0"/>
        <v>1193.5299999999995</v>
      </c>
      <c r="H27" s="51">
        <f t="shared" si="0"/>
        <v>1052.9800000000002</v>
      </c>
      <c r="I27" s="51">
        <f t="shared" si="0"/>
        <v>1069.2950000000005</v>
      </c>
      <c r="J27" s="51">
        <f t="shared" si="0"/>
        <v>1126.875</v>
      </c>
      <c r="K27" s="51">
        <f t="shared" si="0"/>
        <v>1006.1149999999998</v>
      </c>
      <c r="L27" s="51">
        <f t="shared" si="0"/>
        <v>999.01499999999987</v>
      </c>
      <c r="M27" s="51">
        <f t="shared" si="0"/>
        <v>1367.7</v>
      </c>
    </row>
    <row r="29" spans="1:13" x14ac:dyDescent="0.45">
      <c r="A29" t="s">
        <v>906</v>
      </c>
      <c r="B29" s="51">
        <f t="shared" ref="B29:M29" si="1">SUM(B19:B21)</f>
        <v>164350.77000000002</v>
      </c>
      <c r="C29" s="51">
        <f t="shared" si="1"/>
        <v>189467.84500000003</v>
      </c>
      <c r="D29" s="51">
        <f t="shared" si="1"/>
        <v>177799.90999999997</v>
      </c>
      <c r="E29" s="51">
        <f t="shared" si="1"/>
        <v>213860.48999999993</v>
      </c>
      <c r="F29" s="51">
        <f t="shared" si="1"/>
        <v>191101.87000000005</v>
      </c>
      <c r="G29" s="51">
        <f t="shared" si="1"/>
        <v>213160.58000000005</v>
      </c>
      <c r="H29" s="51">
        <f t="shared" si="1"/>
        <v>206336.07999999996</v>
      </c>
      <c r="I29" s="51">
        <f t="shared" si="1"/>
        <v>204975.495</v>
      </c>
      <c r="J29" s="51">
        <f t="shared" si="1"/>
        <v>212530.79</v>
      </c>
      <c r="K29" s="51">
        <f t="shared" si="1"/>
        <v>206356.97000000003</v>
      </c>
      <c r="L29" s="51">
        <f t="shared" si="1"/>
        <v>220858.78000000003</v>
      </c>
      <c r="M29" s="51">
        <f t="shared" si="1"/>
        <v>220072.01500000007</v>
      </c>
    </row>
    <row r="30" spans="1:13" x14ac:dyDescent="0.45">
      <c r="A30" t="s">
        <v>907</v>
      </c>
      <c r="B30" s="51">
        <v>164703.36499999999</v>
      </c>
      <c r="C30" s="51">
        <v>189670.01999999984</v>
      </c>
      <c r="D30" s="51">
        <v>177954.75499999995</v>
      </c>
      <c r="E30" s="51">
        <v>214045.94500000001</v>
      </c>
      <c r="F30" s="51">
        <v>191277.73</v>
      </c>
      <c r="G30" s="51">
        <v>213305.29500000013</v>
      </c>
      <c r="H30" s="51">
        <v>206444.05500000002</v>
      </c>
      <c r="I30" s="51">
        <v>205306.58999999994</v>
      </c>
      <c r="J30" s="51">
        <v>212696.51</v>
      </c>
      <c r="K30" s="51">
        <v>206536.4</v>
      </c>
      <c r="L30" s="51">
        <v>221024.89000000007</v>
      </c>
      <c r="M30" s="51">
        <v>220246.52500000005</v>
      </c>
    </row>
    <row r="31" spans="1:13" x14ac:dyDescent="0.45">
      <c r="A31" t="s">
        <v>908</v>
      </c>
      <c r="B31" s="51">
        <f>B30-B29</f>
        <v>352.59499999997206</v>
      </c>
      <c r="C31" s="51">
        <f t="shared" ref="C31:M31" si="2">C30-C29</f>
        <v>202.17499999981374</v>
      </c>
      <c r="D31" s="51">
        <f t="shared" si="2"/>
        <v>154.84499999997206</v>
      </c>
      <c r="E31" s="51">
        <f t="shared" si="2"/>
        <v>185.45500000007451</v>
      </c>
      <c r="F31" s="51">
        <f t="shared" si="2"/>
        <v>175.85999999995693</v>
      </c>
      <c r="G31" s="51">
        <f t="shared" si="2"/>
        <v>144.71500000008382</v>
      </c>
      <c r="H31" s="51">
        <f t="shared" si="2"/>
        <v>107.97500000006403</v>
      </c>
      <c r="I31" s="51">
        <f t="shared" si="2"/>
        <v>331.09499999994296</v>
      </c>
      <c r="J31" s="51">
        <f t="shared" si="2"/>
        <v>165.72000000000116</v>
      </c>
      <c r="K31" s="51">
        <f t="shared" si="2"/>
        <v>179.42999999996391</v>
      </c>
      <c r="L31" s="51">
        <f t="shared" si="2"/>
        <v>166.11000000004424</v>
      </c>
      <c r="M31" s="51">
        <f t="shared" si="2"/>
        <v>174.50999999998021</v>
      </c>
    </row>
    <row r="32" spans="1:13" x14ac:dyDescent="0.45">
      <c r="B32" s="53">
        <f>B31/B30</f>
        <v>2.1407880767947401E-3</v>
      </c>
      <c r="C32" s="53">
        <f t="shared" ref="C32:M32" si="3">C31/C30</f>
        <v>1.0659301875953506E-3</v>
      </c>
      <c r="D32" s="53">
        <f t="shared" si="3"/>
        <v>8.7013690642867114E-4</v>
      </c>
      <c r="E32" s="53">
        <f t="shared" si="3"/>
        <v>8.664261310816914E-4</v>
      </c>
      <c r="F32" s="53">
        <f t="shared" si="3"/>
        <v>9.1939610533833143E-4</v>
      </c>
      <c r="G32" s="53">
        <f t="shared" si="3"/>
        <v>6.7844072975349124E-4</v>
      </c>
      <c r="H32" s="53">
        <f t="shared" si="3"/>
        <v>5.2302305338879345E-4</v>
      </c>
      <c r="I32" s="53">
        <f t="shared" si="3"/>
        <v>1.6126856911896645E-3</v>
      </c>
      <c r="J32" s="53">
        <f t="shared" si="3"/>
        <v>7.7913831308281062E-4</v>
      </c>
      <c r="K32" s="53">
        <f t="shared" si="3"/>
        <v>8.6875727474655271E-4</v>
      </c>
      <c r="L32" s="53">
        <f t="shared" si="3"/>
        <v>7.5154431702259496E-4</v>
      </c>
      <c r="M32" s="53">
        <f t="shared" si="3"/>
        <v>7.9233940240364825E-4</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workbookViewId="0">
      <selection activeCell="J33" sqref="J33"/>
    </sheetView>
  </sheetViews>
  <sheetFormatPr defaultRowHeight="14.25" x14ac:dyDescent="0.45"/>
  <cols>
    <col min="1" max="1" width="25.73046875" bestFit="1" customWidth="1"/>
    <col min="2" max="13" width="10.1328125" bestFit="1" customWidth="1"/>
  </cols>
  <sheetData>
    <row r="1" spans="1:13" x14ac:dyDescent="0.45">
      <c r="A1" s="42" t="s">
        <v>919</v>
      </c>
    </row>
    <row r="2" spans="1:13" x14ac:dyDescent="0.45">
      <c r="B2" s="54">
        <v>42705</v>
      </c>
      <c r="C2" s="54">
        <v>42736</v>
      </c>
      <c r="D2" s="54">
        <v>42767</v>
      </c>
      <c r="E2" s="54">
        <v>42795</v>
      </c>
      <c r="F2" s="54">
        <v>42826</v>
      </c>
      <c r="G2" s="54">
        <v>42856</v>
      </c>
      <c r="H2" s="54">
        <v>42887</v>
      </c>
      <c r="I2" s="54">
        <v>42917</v>
      </c>
      <c r="J2" s="54">
        <v>42948</v>
      </c>
      <c r="K2" s="54">
        <v>42979</v>
      </c>
      <c r="L2" s="54">
        <v>43009</v>
      </c>
      <c r="M2" s="54">
        <v>43040</v>
      </c>
    </row>
    <row r="3" spans="1:13" x14ac:dyDescent="0.45">
      <c r="A3" s="42" t="s">
        <v>920</v>
      </c>
    </row>
    <row r="5" spans="1:13" x14ac:dyDescent="0.45">
      <c r="A5" t="s">
        <v>886</v>
      </c>
      <c r="B5" s="51">
        <v>137199.06</v>
      </c>
      <c r="C5" s="51">
        <v>134117.30999999997</v>
      </c>
      <c r="D5" s="51">
        <v>118811.49999999999</v>
      </c>
      <c r="E5" s="51">
        <v>136902.1</v>
      </c>
      <c r="F5" s="51">
        <v>136235.80000000005</v>
      </c>
      <c r="G5" s="51">
        <v>143728.68999999989</v>
      </c>
      <c r="H5" s="51">
        <v>141789.97999999992</v>
      </c>
      <c r="I5" s="51">
        <v>135917.1999999999</v>
      </c>
      <c r="J5" s="51">
        <v>129397.17999999992</v>
      </c>
      <c r="K5" s="51">
        <v>129735.78999999992</v>
      </c>
      <c r="L5" s="51">
        <v>139357.50999999995</v>
      </c>
      <c r="M5" s="51">
        <v>143994.15999999992</v>
      </c>
    </row>
    <row r="6" spans="1:13" x14ac:dyDescent="0.45">
      <c r="A6" t="s">
        <v>887</v>
      </c>
      <c r="B6" s="51">
        <v>6753.02</v>
      </c>
      <c r="C6" s="51">
        <v>6471.6499999999987</v>
      </c>
      <c r="D6" s="51">
        <v>5759.8799999999983</v>
      </c>
      <c r="E6" s="51">
        <v>6430.7600000000011</v>
      </c>
      <c r="F6" s="51">
        <v>6292.7699999999941</v>
      </c>
      <c r="G6" s="51">
        <v>6355.6299999999947</v>
      </c>
      <c r="H6" s="51">
        <v>5943.7199999999993</v>
      </c>
      <c r="I6" s="51">
        <v>6016.1799999999976</v>
      </c>
      <c r="J6" s="51">
        <v>5875.8199999999988</v>
      </c>
      <c r="K6" s="51">
        <v>5259.9400000000032</v>
      </c>
      <c r="L6" s="51">
        <v>5377.04</v>
      </c>
      <c r="M6" s="51">
        <v>5252.4899999999934</v>
      </c>
    </row>
    <row r="7" spans="1:13" x14ac:dyDescent="0.45">
      <c r="A7" t="s">
        <v>888</v>
      </c>
      <c r="B7" s="51">
        <v>29791.81</v>
      </c>
      <c r="C7" s="51">
        <v>18829.72</v>
      </c>
      <c r="D7" s="51">
        <v>17922.810000000005</v>
      </c>
      <c r="E7" s="51">
        <v>18846.98000000001</v>
      </c>
      <c r="F7" s="51">
        <v>21211.390000000007</v>
      </c>
      <c r="G7" s="51">
        <v>21822.51</v>
      </c>
      <c r="H7" s="51">
        <v>21358.379999999997</v>
      </c>
      <c r="I7" s="51">
        <v>21374.19000000001</v>
      </c>
      <c r="J7" s="51">
        <v>21492.049999999992</v>
      </c>
      <c r="K7" s="51">
        <v>21574.440000000013</v>
      </c>
      <c r="L7" s="51">
        <v>23317.850000000017</v>
      </c>
      <c r="M7" s="51">
        <v>25908.809999999994</v>
      </c>
    </row>
    <row r="8" spans="1:13" x14ac:dyDescent="0.45">
      <c r="A8" t="s">
        <v>889</v>
      </c>
      <c r="B8" s="51">
        <v>6866.87</v>
      </c>
      <c r="C8" s="51">
        <v>7852.470000000003</v>
      </c>
      <c r="D8" s="51">
        <v>6927.8999999999969</v>
      </c>
      <c r="E8" s="51">
        <v>7954.1500000000051</v>
      </c>
      <c r="F8" s="51">
        <v>8472.630000000001</v>
      </c>
      <c r="G8" s="51">
        <v>8778.989999999998</v>
      </c>
      <c r="H8" s="51">
        <v>8043.2999999999975</v>
      </c>
      <c r="I8" s="51">
        <v>7680.8599999999979</v>
      </c>
      <c r="J8" s="51">
        <v>9637.8600000000024</v>
      </c>
      <c r="K8" s="51">
        <v>10999.279999999995</v>
      </c>
      <c r="L8" s="51">
        <v>11500.450000000003</v>
      </c>
      <c r="M8" s="51">
        <v>12495.080000000004</v>
      </c>
    </row>
    <row r="10" spans="1:13" x14ac:dyDescent="0.45">
      <c r="B10" s="41"/>
      <c r="C10" s="41"/>
      <c r="D10" s="41"/>
      <c r="E10" s="41"/>
      <c r="F10" s="41"/>
      <c r="G10" s="41"/>
      <c r="H10" s="41"/>
      <c r="I10" s="41"/>
      <c r="J10" s="41"/>
      <c r="K10" s="41"/>
      <c r="L10" s="41"/>
      <c r="M10" s="41"/>
    </row>
    <row r="12" spans="1:13" x14ac:dyDescent="0.45">
      <c r="A12" s="42" t="s">
        <v>921</v>
      </c>
    </row>
    <row r="14" spans="1:13" x14ac:dyDescent="0.45">
      <c r="A14" t="s">
        <v>886</v>
      </c>
      <c r="B14" s="51">
        <v>95424.152999999991</v>
      </c>
      <c r="C14" s="51">
        <v>94497.644000000029</v>
      </c>
      <c r="D14" s="51">
        <v>84565.060000000056</v>
      </c>
      <c r="E14" s="51">
        <v>98355.86000000003</v>
      </c>
      <c r="F14" s="51">
        <v>90633.560999999987</v>
      </c>
      <c r="G14" s="51">
        <v>97806.764000000025</v>
      </c>
      <c r="H14" s="51">
        <v>99014.431000000055</v>
      </c>
      <c r="I14" s="51">
        <v>92433.725999999951</v>
      </c>
      <c r="J14" s="51">
        <v>86771.238999999987</v>
      </c>
      <c r="K14" s="51">
        <v>88670.976999999984</v>
      </c>
      <c r="L14" s="51">
        <v>96712.268000000011</v>
      </c>
      <c r="M14" s="51">
        <v>101126.48600000002</v>
      </c>
    </row>
    <row r="15" spans="1:13" x14ac:dyDescent="0.45">
      <c r="A15" t="s">
        <v>887</v>
      </c>
      <c r="B15" s="51">
        <v>237938.58000000005</v>
      </c>
      <c r="C15" s="51">
        <v>225505.19100000011</v>
      </c>
      <c r="D15" s="51">
        <v>204035.54199999996</v>
      </c>
      <c r="E15" s="51">
        <v>222876.96800000002</v>
      </c>
      <c r="F15" s="51">
        <v>203939.86199999988</v>
      </c>
      <c r="G15" s="51">
        <v>220850.07800000001</v>
      </c>
      <c r="H15" s="51">
        <v>211433.02600000007</v>
      </c>
      <c r="I15" s="51">
        <v>210935.70000000007</v>
      </c>
      <c r="J15" s="51">
        <v>210849.12600000002</v>
      </c>
      <c r="K15" s="51">
        <v>192225.47899999999</v>
      </c>
      <c r="L15" s="51">
        <v>197421.20300000004</v>
      </c>
      <c r="M15" s="51">
        <v>192006.40900000001</v>
      </c>
    </row>
    <row r="16" spans="1:13" x14ac:dyDescent="0.45">
      <c r="A16" t="s">
        <v>888</v>
      </c>
      <c r="B16" s="51">
        <v>148836.902</v>
      </c>
      <c r="C16" s="51">
        <v>121743.30800000002</v>
      </c>
      <c r="D16" s="51">
        <v>113604.16300000009</v>
      </c>
      <c r="E16" s="51">
        <v>117192.239</v>
      </c>
      <c r="F16" s="51">
        <v>124191.40399999999</v>
      </c>
      <c r="G16" s="51">
        <v>138128.09999999995</v>
      </c>
      <c r="H16" s="51">
        <v>135934.45600000001</v>
      </c>
      <c r="I16" s="51">
        <v>142196.78699999992</v>
      </c>
      <c r="J16" s="51">
        <v>140214.93399999995</v>
      </c>
      <c r="K16" s="51">
        <v>134972.24500000005</v>
      </c>
      <c r="L16" s="51">
        <v>139809.94800000003</v>
      </c>
      <c r="M16" s="51">
        <v>151331.962</v>
      </c>
    </row>
    <row r="17" spans="1:13" x14ac:dyDescent="0.45">
      <c r="A17" t="s">
        <v>889</v>
      </c>
      <c r="B17" s="51">
        <v>197576.8470000001</v>
      </c>
      <c r="C17" s="51">
        <v>191954.64399999994</v>
      </c>
      <c r="D17" s="51">
        <v>165013.177</v>
      </c>
      <c r="E17" s="51">
        <v>198371.30300000019</v>
      </c>
      <c r="F17" s="51">
        <v>178477.99899999998</v>
      </c>
      <c r="G17" s="51">
        <v>188404.78000000003</v>
      </c>
      <c r="H17" s="51">
        <v>185322.133</v>
      </c>
      <c r="I17" s="51">
        <v>185836.15900000007</v>
      </c>
      <c r="J17" s="51">
        <v>189999.837</v>
      </c>
      <c r="K17" s="51">
        <v>183223.90000000008</v>
      </c>
      <c r="L17" s="51">
        <v>211241.22199999969</v>
      </c>
      <c r="M17" s="51">
        <v>191367.90000000008</v>
      </c>
    </row>
    <row r="21" spans="1:13" x14ac:dyDescent="0.45">
      <c r="B21" s="51"/>
      <c r="C21" s="51"/>
      <c r="D21" s="51"/>
      <c r="E21" s="51"/>
      <c r="F21" s="51"/>
      <c r="G21" s="51"/>
      <c r="H21" s="51"/>
      <c r="I21" s="51"/>
      <c r="J21" s="51"/>
      <c r="K21" s="51"/>
      <c r="L21" s="51"/>
      <c r="M21" s="51"/>
    </row>
    <row r="22" spans="1:13" x14ac:dyDescent="0.45">
      <c r="B22" s="51"/>
      <c r="C22" s="51"/>
      <c r="D22" s="51"/>
      <c r="E22" s="51"/>
      <c r="F22" s="51"/>
      <c r="G22" s="51"/>
      <c r="H22" s="51"/>
      <c r="I22" s="51"/>
      <c r="J22" s="51"/>
      <c r="K22" s="51"/>
      <c r="L22" s="51"/>
      <c r="M22" s="51"/>
    </row>
    <row r="23" spans="1:13" x14ac:dyDescent="0.45">
      <c r="B23" s="51"/>
      <c r="C23" s="51"/>
      <c r="D23" s="51"/>
      <c r="E23" s="51"/>
      <c r="F23" s="51"/>
      <c r="G23" s="51"/>
      <c r="H23" s="51"/>
      <c r="I23" s="51"/>
      <c r="J23" s="51"/>
      <c r="K23" s="51"/>
      <c r="L23" s="51"/>
      <c r="M23" s="51"/>
    </row>
    <row r="24" spans="1:13" x14ac:dyDescent="0.45">
      <c r="B24" s="51"/>
      <c r="C24" s="51"/>
      <c r="D24" s="51"/>
      <c r="E24" s="51"/>
      <c r="F24" s="51"/>
      <c r="G24" s="51"/>
      <c r="H24" s="51"/>
      <c r="I24" s="51"/>
      <c r="J24" s="51"/>
      <c r="K24" s="51"/>
      <c r="L24" s="51"/>
      <c r="M24" s="51"/>
    </row>
    <row r="25" spans="1:13" x14ac:dyDescent="0.45">
      <c r="B25" s="51"/>
      <c r="C25" s="51"/>
      <c r="D25" s="51"/>
      <c r="E25" s="51"/>
      <c r="F25" s="51"/>
      <c r="G25" s="51"/>
      <c r="H25" s="51"/>
      <c r="I25" s="51"/>
      <c r="J25" s="51"/>
      <c r="K25" s="51"/>
      <c r="L25" s="51"/>
      <c r="M25" s="51"/>
    </row>
    <row r="26" spans="1:13" x14ac:dyDescent="0.45">
      <c r="B26" s="51"/>
      <c r="C26" s="51"/>
      <c r="D26" s="51"/>
      <c r="E26" s="51"/>
      <c r="F26" s="51"/>
      <c r="G26" s="51"/>
      <c r="H26" s="51"/>
      <c r="I26" s="51"/>
      <c r="J26" s="51"/>
      <c r="K26" s="51"/>
      <c r="L26" s="51"/>
      <c r="M26" s="51"/>
    </row>
    <row r="27" spans="1:13" x14ac:dyDescent="0.45">
      <c r="B27" s="51"/>
      <c r="C27" s="51"/>
      <c r="D27" s="51"/>
      <c r="E27" s="51"/>
      <c r="F27" s="51"/>
      <c r="G27" s="51"/>
      <c r="H27" s="51"/>
      <c r="I27" s="51"/>
      <c r="J27" s="51"/>
      <c r="K27" s="51"/>
      <c r="L27" s="51"/>
      <c r="M27" s="51"/>
    </row>
    <row r="29" spans="1:13" x14ac:dyDescent="0.45">
      <c r="B29" s="51"/>
      <c r="C29" s="51"/>
      <c r="D29" s="51"/>
      <c r="E29" s="51"/>
      <c r="F29" s="51"/>
      <c r="G29" s="51"/>
      <c r="H29" s="51"/>
      <c r="I29" s="51"/>
      <c r="J29" s="51"/>
      <c r="K29" s="51"/>
      <c r="L29" s="51"/>
      <c r="M29" s="51"/>
    </row>
    <row r="31" spans="1:13" x14ac:dyDescent="0.45">
      <c r="B31" s="51"/>
      <c r="C31" s="51"/>
      <c r="D31" s="51"/>
      <c r="E31" s="51"/>
      <c r="F31" s="51"/>
      <c r="G31" s="51"/>
      <c r="H31" s="51"/>
      <c r="I31" s="51"/>
      <c r="J31" s="51"/>
      <c r="K31" s="51"/>
      <c r="L31" s="51"/>
      <c r="M31" s="51"/>
    </row>
    <row r="32" spans="1:13" x14ac:dyDescent="0.45">
      <c r="B32" s="51"/>
      <c r="C32" s="51"/>
      <c r="D32" s="51"/>
      <c r="E32" s="51"/>
      <c r="F32" s="51"/>
      <c r="G32" s="51"/>
      <c r="H32" s="51"/>
      <c r="I32" s="51"/>
      <c r="J32" s="51"/>
      <c r="K32" s="51"/>
      <c r="L32" s="51"/>
      <c r="M32" s="51"/>
    </row>
    <row r="33" spans="2:13" x14ac:dyDescent="0.45">
      <c r="B33" s="51"/>
      <c r="C33" s="51"/>
      <c r="D33" s="51"/>
      <c r="E33" s="51"/>
      <c r="F33" s="51"/>
      <c r="G33" s="51"/>
      <c r="H33" s="51"/>
      <c r="I33" s="51"/>
      <c r="J33" s="51"/>
      <c r="K33" s="51"/>
      <c r="L33" s="51"/>
      <c r="M33" s="51"/>
    </row>
    <row r="34" spans="2:13" x14ac:dyDescent="0.45">
      <c r="B34" s="51"/>
      <c r="C34" s="51"/>
      <c r="D34" s="51"/>
      <c r="E34" s="51"/>
      <c r="F34" s="51"/>
      <c r="G34" s="51"/>
      <c r="H34" s="51"/>
      <c r="I34" s="51"/>
      <c r="J34" s="51"/>
      <c r="K34" s="51"/>
      <c r="L34" s="51"/>
      <c r="M34" s="51"/>
    </row>
    <row r="35" spans="2:13" x14ac:dyDescent="0.45">
      <c r="B35" s="51"/>
      <c r="C35" s="51"/>
      <c r="D35" s="51"/>
      <c r="E35" s="51"/>
      <c r="F35" s="51"/>
      <c r="G35" s="51"/>
      <c r="H35" s="51"/>
      <c r="I35" s="51"/>
      <c r="J35" s="51"/>
      <c r="K35" s="51"/>
      <c r="L35" s="51"/>
      <c r="M35" s="51"/>
    </row>
    <row r="36" spans="2:13" x14ac:dyDescent="0.45">
      <c r="B36" s="51"/>
      <c r="C36" s="51"/>
      <c r="D36" s="51"/>
      <c r="E36" s="51"/>
      <c r="F36" s="51"/>
      <c r="G36" s="51"/>
      <c r="H36" s="51"/>
      <c r="I36" s="51"/>
      <c r="J36" s="51"/>
      <c r="K36" s="51"/>
      <c r="L36" s="51"/>
      <c r="M36" s="51"/>
    </row>
    <row r="37" spans="2:13" x14ac:dyDescent="0.45">
      <c r="B37" s="51"/>
      <c r="C37" s="51"/>
      <c r="D37" s="51"/>
      <c r="E37" s="51"/>
      <c r="F37" s="51"/>
      <c r="G37" s="51"/>
      <c r="H37" s="51"/>
      <c r="I37" s="51"/>
      <c r="J37" s="51"/>
      <c r="K37" s="51"/>
      <c r="L37" s="51"/>
      <c r="M37" s="51"/>
    </row>
    <row r="39" spans="2:13" x14ac:dyDescent="0.45">
      <c r="B39" s="51"/>
      <c r="C39" s="51"/>
      <c r="D39" s="51"/>
      <c r="E39" s="51"/>
      <c r="F39" s="51"/>
      <c r="G39" s="51"/>
      <c r="H39" s="51"/>
      <c r="I39" s="51"/>
      <c r="J39" s="51"/>
      <c r="K39" s="51"/>
      <c r="L39" s="51"/>
      <c r="M39" s="51"/>
    </row>
    <row r="40" spans="2:13" x14ac:dyDescent="0.45">
      <c r="B40" s="51"/>
      <c r="C40" s="51"/>
      <c r="D40" s="51"/>
      <c r="E40" s="51"/>
      <c r="F40" s="51"/>
      <c r="G40" s="51"/>
      <c r="H40" s="51"/>
      <c r="I40" s="51"/>
      <c r="J40" s="51"/>
      <c r="K40" s="51"/>
      <c r="L40" s="51"/>
      <c r="M40" s="51"/>
    </row>
    <row r="41" spans="2:13" x14ac:dyDescent="0.45">
      <c r="B41" s="51"/>
      <c r="C41" s="51"/>
      <c r="D41" s="51"/>
      <c r="E41" s="51"/>
      <c r="F41" s="51"/>
      <c r="G41" s="51"/>
      <c r="H41" s="51"/>
      <c r="I41" s="51"/>
      <c r="J41" s="51"/>
      <c r="K41" s="51"/>
      <c r="L41" s="51"/>
      <c r="M41" s="51"/>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workbookViewId="0">
      <selection activeCell="J33" sqref="J33"/>
    </sheetView>
  </sheetViews>
  <sheetFormatPr defaultRowHeight="14.25" x14ac:dyDescent="0.45"/>
  <cols>
    <col min="1" max="1" width="25.73046875" bestFit="1" customWidth="1"/>
    <col min="2" max="13" width="10.1328125" bestFit="1" customWidth="1"/>
  </cols>
  <sheetData>
    <row r="1" spans="1:13" x14ac:dyDescent="0.45">
      <c r="A1" s="42" t="s">
        <v>922</v>
      </c>
    </row>
    <row r="2" spans="1:13" x14ac:dyDescent="0.45">
      <c r="B2" s="54">
        <v>42705</v>
      </c>
      <c r="C2" s="54">
        <v>42736</v>
      </c>
      <c r="D2" s="54">
        <v>42767</v>
      </c>
      <c r="E2" s="54">
        <v>42795</v>
      </c>
      <c r="F2" s="54">
        <v>42826</v>
      </c>
      <c r="G2" s="54">
        <v>42856</v>
      </c>
      <c r="H2" s="54">
        <v>42887</v>
      </c>
      <c r="I2" s="54">
        <v>42917</v>
      </c>
      <c r="J2" s="54">
        <v>42948</v>
      </c>
      <c r="K2" s="54">
        <v>42979</v>
      </c>
      <c r="L2" s="54">
        <v>43009</v>
      </c>
      <c r="M2" s="54">
        <v>43040</v>
      </c>
    </row>
    <row r="3" spans="1:13" x14ac:dyDescent="0.45">
      <c r="A3" s="42" t="s">
        <v>923</v>
      </c>
    </row>
    <row r="5" spans="1:13" x14ac:dyDescent="0.45">
      <c r="A5" t="s">
        <v>892</v>
      </c>
      <c r="B5" s="51">
        <v>11105.885000000006</v>
      </c>
      <c r="C5" s="51">
        <v>10459.020000000004</v>
      </c>
      <c r="D5" s="51">
        <v>9024.0449999999964</v>
      </c>
      <c r="E5" s="51">
        <v>10181.299999999996</v>
      </c>
      <c r="F5" s="51">
        <v>9910.4399999999914</v>
      </c>
      <c r="G5" s="51">
        <v>10849.574999999993</v>
      </c>
      <c r="H5" s="51">
        <v>10690.624999999998</v>
      </c>
      <c r="I5" s="51">
        <v>10540.474999999997</v>
      </c>
      <c r="J5" s="51">
        <v>10703.274999999998</v>
      </c>
      <c r="K5" s="51">
        <v>10552.849999999997</v>
      </c>
      <c r="L5" s="51">
        <v>11129.525</v>
      </c>
      <c r="M5" s="51">
        <v>10511.324999999999</v>
      </c>
    </row>
    <row r="6" spans="1:13" x14ac:dyDescent="0.45">
      <c r="A6" t="s">
        <v>893</v>
      </c>
      <c r="B6" s="51">
        <v>116798.21999999997</v>
      </c>
      <c r="C6" s="51">
        <v>112024.24500000007</v>
      </c>
      <c r="D6" s="51">
        <v>95778.154999999897</v>
      </c>
      <c r="E6" s="51">
        <v>105505.24499999997</v>
      </c>
      <c r="F6" s="51">
        <v>105249.99499999998</v>
      </c>
      <c r="G6" s="51">
        <v>112765.4</v>
      </c>
      <c r="H6" s="51">
        <v>112564.64999999992</v>
      </c>
      <c r="I6" s="51">
        <v>113412.19999999997</v>
      </c>
      <c r="J6" s="51">
        <v>114776.47500000009</v>
      </c>
      <c r="K6" s="51">
        <v>107193.34999999999</v>
      </c>
      <c r="L6" s="51">
        <v>113744.39999999994</v>
      </c>
      <c r="M6" s="51">
        <v>110321.47499999998</v>
      </c>
    </row>
    <row r="7" spans="1:13" x14ac:dyDescent="0.45">
      <c r="A7" t="s">
        <v>603</v>
      </c>
      <c r="B7" s="51">
        <v>2275.3500000000004</v>
      </c>
      <c r="C7" s="51">
        <v>2417.25</v>
      </c>
      <c r="D7" s="51">
        <v>2209.35</v>
      </c>
      <c r="E7" s="51">
        <v>2419.4499999999994</v>
      </c>
      <c r="F7" s="51">
        <v>2146.6500000000005</v>
      </c>
      <c r="G7" s="51">
        <v>2188.9999999999986</v>
      </c>
      <c r="H7" s="51">
        <v>2116.9499999999989</v>
      </c>
      <c r="I7" s="51">
        <v>2098.25</v>
      </c>
      <c r="J7" s="51">
        <v>2123.5499999999988</v>
      </c>
      <c r="K7" s="51">
        <v>2025.6499999999987</v>
      </c>
      <c r="L7" s="51">
        <v>2060.85</v>
      </c>
      <c r="M7" s="51">
        <v>2203.2999999999997</v>
      </c>
    </row>
    <row r="8" spans="1:13" x14ac:dyDescent="0.45">
      <c r="A8" t="s">
        <v>847</v>
      </c>
      <c r="B8" s="51">
        <v>17669.849999999995</v>
      </c>
      <c r="C8" s="51">
        <v>18269.349999999999</v>
      </c>
      <c r="D8" s="51">
        <v>15388.45</v>
      </c>
      <c r="E8" s="51">
        <v>16758.499999999989</v>
      </c>
      <c r="F8" s="51">
        <v>15798.199999999997</v>
      </c>
      <c r="G8" s="51">
        <v>16748.599999999999</v>
      </c>
      <c r="H8" s="51">
        <v>15588.649999999996</v>
      </c>
      <c r="I8" s="51">
        <v>15658.5</v>
      </c>
      <c r="J8" s="51">
        <v>15772.349999999997</v>
      </c>
      <c r="K8" s="51">
        <v>16337.199999999992</v>
      </c>
      <c r="L8" s="51">
        <v>16616.049999999992</v>
      </c>
      <c r="M8" s="51">
        <v>15639.799999999987</v>
      </c>
    </row>
    <row r="9" spans="1:13" x14ac:dyDescent="0.45">
      <c r="A9" t="s">
        <v>894</v>
      </c>
      <c r="B9" s="51">
        <v>204.92999999999995</v>
      </c>
      <c r="C9" s="51">
        <v>219.41999999999993</v>
      </c>
      <c r="D9" s="51">
        <v>157.31999999999996</v>
      </c>
      <c r="E9" s="51">
        <v>150.41999999999996</v>
      </c>
      <c r="F9" s="51">
        <v>60.030000000000008</v>
      </c>
      <c r="G9" s="51">
        <v>150.41999999999996</v>
      </c>
      <c r="H9" s="51">
        <v>158.00999999999991</v>
      </c>
      <c r="I9" s="51">
        <v>172.49999999999994</v>
      </c>
      <c r="J9" s="51">
        <v>109.70999999999998</v>
      </c>
      <c r="K9" s="51">
        <v>117.98999999999997</v>
      </c>
      <c r="L9" s="51">
        <v>113.84999999999994</v>
      </c>
      <c r="M9" s="51">
        <v>186.29999999999998</v>
      </c>
    </row>
    <row r="10" spans="1:13" x14ac:dyDescent="0.45">
      <c r="A10" t="s">
        <v>849</v>
      </c>
      <c r="B10" s="51">
        <v>37435.5</v>
      </c>
      <c r="C10" s="51">
        <v>36294.299999999996</v>
      </c>
      <c r="D10" s="51">
        <v>31485.60000000002</v>
      </c>
      <c r="E10" s="51">
        <v>50303.94</v>
      </c>
      <c r="F10" s="51">
        <v>33397.200000000012</v>
      </c>
      <c r="G10" s="51">
        <v>33224.400000000016</v>
      </c>
      <c r="H10" s="51">
        <v>32371.890000000014</v>
      </c>
      <c r="I10" s="51">
        <v>31655.70000000003</v>
      </c>
      <c r="J10" s="51">
        <v>31972.499999999996</v>
      </c>
      <c r="K10" s="51">
        <v>31078.800000000003</v>
      </c>
      <c r="L10" s="51">
        <v>50431.949999999975</v>
      </c>
      <c r="M10" s="51">
        <v>35391.600000000006</v>
      </c>
    </row>
    <row r="14" spans="1:13" x14ac:dyDescent="0.45">
      <c r="B14" s="51"/>
      <c r="C14" s="51"/>
      <c r="D14" s="51"/>
      <c r="E14" s="51"/>
      <c r="F14" s="51"/>
      <c r="G14" s="51"/>
      <c r="H14" s="51"/>
      <c r="I14" s="51"/>
      <c r="J14" s="51"/>
      <c r="K14" s="51"/>
      <c r="L14" s="51"/>
      <c r="M14" s="51"/>
    </row>
    <row r="15" spans="1:13" x14ac:dyDescent="0.45">
      <c r="B15" s="51"/>
      <c r="C15" s="51"/>
      <c r="D15" s="51"/>
      <c r="E15" s="51"/>
      <c r="F15" s="51"/>
      <c r="G15" s="51"/>
      <c r="H15" s="51"/>
      <c r="I15" s="51"/>
      <c r="J15" s="51"/>
      <c r="K15" s="51"/>
      <c r="L15" s="51"/>
      <c r="M15" s="51"/>
    </row>
    <row r="16" spans="1:13" x14ac:dyDescent="0.45">
      <c r="B16" s="51"/>
      <c r="C16" s="51"/>
      <c r="D16" s="51"/>
      <c r="E16" s="51"/>
      <c r="F16" s="51"/>
      <c r="G16" s="51"/>
      <c r="H16" s="51"/>
      <c r="I16" s="51"/>
      <c r="J16" s="51"/>
      <c r="K16" s="51"/>
      <c r="L16" s="51"/>
      <c r="M16" s="51"/>
    </row>
    <row r="17" spans="2:13" x14ac:dyDescent="0.45">
      <c r="B17" s="51"/>
      <c r="C17" s="51"/>
      <c r="D17" s="51"/>
      <c r="E17" s="51"/>
      <c r="F17" s="51"/>
      <c r="G17" s="51"/>
      <c r="H17" s="51"/>
      <c r="I17" s="51"/>
      <c r="J17" s="51"/>
      <c r="K17" s="51"/>
      <c r="L17" s="51"/>
      <c r="M17" s="51"/>
    </row>
    <row r="21" spans="2:13" x14ac:dyDescent="0.45">
      <c r="B21" s="51"/>
      <c r="C21" s="51"/>
      <c r="D21" s="51"/>
      <c r="E21" s="51"/>
      <c r="F21" s="51"/>
      <c r="G21" s="51"/>
      <c r="H21" s="51"/>
      <c r="I21" s="51"/>
      <c r="J21" s="51"/>
      <c r="K21" s="51"/>
      <c r="L21" s="51"/>
      <c r="M21" s="51"/>
    </row>
    <row r="22" spans="2:13" x14ac:dyDescent="0.45">
      <c r="B22" s="51"/>
      <c r="C22" s="51"/>
      <c r="D22" s="51"/>
      <c r="E22" s="51"/>
      <c r="F22" s="51"/>
      <c r="G22" s="51"/>
      <c r="H22" s="51"/>
      <c r="I22" s="51"/>
      <c r="J22" s="51"/>
      <c r="K22" s="51"/>
      <c r="L22" s="51"/>
      <c r="M22" s="51"/>
    </row>
    <row r="23" spans="2:13" x14ac:dyDescent="0.45">
      <c r="B23" s="51"/>
      <c r="C23" s="51"/>
      <c r="D23" s="51"/>
      <c r="E23" s="51"/>
      <c r="F23" s="51"/>
      <c r="G23" s="51"/>
      <c r="H23" s="51"/>
      <c r="I23" s="51"/>
      <c r="J23" s="51"/>
      <c r="K23" s="51"/>
      <c r="L23" s="51"/>
      <c r="M23" s="51"/>
    </row>
    <row r="24" spans="2:13" x14ac:dyDescent="0.45">
      <c r="B24" s="51"/>
      <c r="C24" s="51"/>
      <c r="D24" s="51"/>
      <c r="E24" s="51"/>
      <c r="F24" s="51"/>
      <c r="G24" s="51"/>
      <c r="H24" s="51"/>
      <c r="I24" s="51"/>
      <c r="J24" s="51"/>
      <c r="K24" s="51"/>
      <c r="L24" s="51"/>
      <c r="M24" s="51"/>
    </row>
    <row r="25" spans="2:13" x14ac:dyDescent="0.45">
      <c r="B25" s="51"/>
      <c r="C25" s="51"/>
      <c r="D25" s="51"/>
      <c r="E25" s="51"/>
      <c r="F25" s="51"/>
      <c r="G25" s="51"/>
      <c r="H25" s="51"/>
      <c r="I25" s="51"/>
      <c r="J25" s="51"/>
      <c r="K25" s="51"/>
      <c r="L25" s="51"/>
      <c r="M25" s="51"/>
    </row>
    <row r="26" spans="2:13" x14ac:dyDescent="0.45">
      <c r="B26" s="51"/>
      <c r="C26" s="51"/>
      <c r="D26" s="51"/>
      <c r="E26" s="51"/>
      <c r="F26" s="51"/>
      <c r="G26" s="51"/>
      <c r="H26" s="51"/>
      <c r="I26" s="51"/>
      <c r="J26" s="51"/>
      <c r="K26" s="51"/>
      <c r="L26" s="51"/>
      <c r="M26" s="51"/>
    </row>
    <row r="27" spans="2:13" x14ac:dyDescent="0.45">
      <c r="B27" s="51"/>
      <c r="C27" s="51"/>
      <c r="D27" s="51"/>
      <c r="E27" s="51"/>
      <c r="F27" s="51"/>
      <c r="G27" s="51"/>
      <c r="H27" s="51"/>
      <c r="I27" s="51"/>
      <c r="J27" s="51"/>
      <c r="K27" s="51"/>
      <c r="L27" s="51"/>
      <c r="M27" s="51"/>
    </row>
    <row r="29" spans="2:13" x14ac:dyDescent="0.45">
      <c r="B29" s="51"/>
      <c r="C29" s="51"/>
      <c r="D29" s="51"/>
      <c r="E29" s="51"/>
      <c r="F29" s="51"/>
      <c r="G29" s="51"/>
      <c r="H29" s="51"/>
      <c r="I29" s="51"/>
      <c r="J29" s="51"/>
      <c r="K29" s="51"/>
      <c r="L29" s="51"/>
      <c r="M29" s="51"/>
    </row>
    <row r="31" spans="2:13" x14ac:dyDescent="0.45">
      <c r="B31" s="51"/>
      <c r="C31" s="51"/>
      <c r="D31" s="51"/>
      <c r="E31" s="51"/>
      <c r="F31" s="51"/>
      <c r="G31" s="51"/>
      <c r="H31" s="51"/>
      <c r="I31" s="51"/>
      <c r="J31" s="51"/>
      <c r="K31" s="51"/>
      <c r="L31" s="51"/>
      <c r="M31" s="51"/>
    </row>
    <row r="32" spans="2:13" x14ac:dyDescent="0.45">
      <c r="B32" s="51"/>
      <c r="C32" s="51"/>
      <c r="D32" s="51"/>
      <c r="E32" s="51"/>
      <c r="F32" s="51"/>
      <c r="G32" s="51"/>
      <c r="H32" s="51"/>
      <c r="I32" s="51"/>
      <c r="J32" s="51"/>
      <c r="K32" s="51"/>
      <c r="L32" s="51"/>
      <c r="M32" s="51"/>
    </row>
    <row r="33" spans="2:13" x14ac:dyDescent="0.45">
      <c r="B33" s="51"/>
      <c r="C33" s="51"/>
      <c r="D33" s="51"/>
      <c r="E33" s="51"/>
      <c r="F33" s="51"/>
      <c r="G33" s="51"/>
      <c r="H33" s="51"/>
      <c r="I33" s="51"/>
      <c r="J33" s="51"/>
      <c r="K33" s="51"/>
      <c r="L33" s="51"/>
      <c r="M33" s="51"/>
    </row>
    <row r="34" spans="2:13" x14ac:dyDescent="0.45">
      <c r="B34" s="51"/>
      <c r="C34" s="51"/>
      <c r="D34" s="51"/>
      <c r="E34" s="51"/>
      <c r="F34" s="51"/>
      <c r="G34" s="51"/>
      <c r="H34" s="51"/>
      <c r="I34" s="51"/>
      <c r="J34" s="51"/>
      <c r="K34" s="51"/>
      <c r="L34" s="51"/>
      <c r="M34" s="51"/>
    </row>
    <row r="35" spans="2:13" x14ac:dyDescent="0.45">
      <c r="B35" s="51"/>
      <c r="C35" s="51"/>
      <c r="D35" s="51"/>
      <c r="E35" s="51"/>
      <c r="F35" s="51"/>
      <c r="G35" s="51"/>
      <c r="H35" s="51"/>
      <c r="I35" s="51"/>
      <c r="J35" s="51"/>
      <c r="K35" s="51"/>
      <c r="L35" s="51"/>
      <c r="M35" s="51"/>
    </row>
    <row r="36" spans="2:13" x14ac:dyDescent="0.45">
      <c r="B36" s="51"/>
      <c r="C36" s="51"/>
      <c r="D36" s="51"/>
      <c r="E36" s="51"/>
      <c r="F36" s="51"/>
      <c r="G36" s="51"/>
      <c r="H36" s="51"/>
      <c r="I36" s="51"/>
      <c r="J36" s="51"/>
      <c r="K36" s="51"/>
      <c r="L36" s="51"/>
      <c r="M36" s="51"/>
    </row>
    <row r="37" spans="2:13" x14ac:dyDescent="0.45">
      <c r="B37" s="51"/>
      <c r="C37" s="51"/>
      <c r="D37" s="51"/>
      <c r="E37" s="51"/>
      <c r="F37" s="51"/>
      <c r="G37" s="51"/>
      <c r="H37" s="51"/>
      <c r="I37" s="51"/>
      <c r="J37" s="51"/>
      <c r="K37" s="51"/>
      <c r="L37" s="51"/>
      <c r="M37" s="51"/>
    </row>
    <row r="39" spans="2:13" x14ac:dyDescent="0.45">
      <c r="B39" s="51"/>
      <c r="C39" s="51"/>
      <c r="D39" s="51"/>
      <c r="E39" s="51"/>
      <c r="F39" s="51"/>
      <c r="G39" s="51"/>
      <c r="H39" s="51"/>
      <c r="I39" s="51"/>
      <c r="J39" s="51"/>
      <c r="K39" s="51"/>
      <c r="L39" s="51"/>
      <c r="M39" s="51"/>
    </row>
    <row r="40" spans="2:13" x14ac:dyDescent="0.45">
      <c r="B40" s="51"/>
      <c r="C40" s="51"/>
      <c r="D40" s="51"/>
      <c r="E40" s="51"/>
      <c r="F40" s="51"/>
      <c r="G40" s="51"/>
      <c r="H40" s="51"/>
      <c r="I40" s="51"/>
      <c r="J40" s="51"/>
      <c r="K40" s="51"/>
      <c r="L40" s="51"/>
      <c r="M40" s="51"/>
    </row>
    <row r="41" spans="2:13" x14ac:dyDescent="0.45">
      <c r="B41" s="51"/>
      <c r="C41" s="51"/>
      <c r="D41" s="51"/>
      <c r="E41" s="51"/>
      <c r="F41" s="51"/>
      <c r="G41" s="51"/>
      <c r="H41" s="51"/>
      <c r="I41" s="51"/>
      <c r="J41" s="51"/>
      <c r="K41" s="51"/>
      <c r="L41" s="51"/>
      <c r="M41" s="51"/>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C3:G11"/>
  <sheetViews>
    <sheetView workbookViewId="0">
      <selection activeCell="C3" sqref="C3"/>
    </sheetView>
  </sheetViews>
  <sheetFormatPr defaultRowHeight="14.25" x14ac:dyDescent="0.45"/>
  <cols>
    <col min="1" max="1" width="2.265625" customWidth="1"/>
    <col min="2" max="2" width="2.73046875" customWidth="1"/>
    <col min="6" max="7" width="9.59765625" bestFit="1" customWidth="1"/>
  </cols>
  <sheetData>
    <row r="3" spans="3:7" x14ac:dyDescent="0.45">
      <c r="C3" t="s">
        <v>1212</v>
      </c>
    </row>
    <row r="4" spans="3:7" ht="15.75" customHeight="1" x14ac:dyDescent="0.45">
      <c r="C4" t="s">
        <v>1211</v>
      </c>
    </row>
    <row r="5" spans="3:7" ht="15.75" customHeight="1" x14ac:dyDescent="0.45">
      <c r="D5" s="641" t="s">
        <v>1210</v>
      </c>
      <c r="E5" s="641"/>
      <c r="F5" s="642" t="s">
        <v>1209</v>
      </c>
      <c r="G5" s="642"/>
    </row>
    <row r="6" spans="3:7" x14ac:dyDescent="0.45">
      <c r="D6" t="s">
        <v>1208</v>
      </c>
      <c r="E6" t="s">
        <v>1207</v>
      </c>
      <c r="F6" t="s">
        <v>1208</v>
      </c>
      <c r="G6" t="s">
        <v>1207</v>
      </c>
    </row>
    <row r="7" spans="3:7" x14ac:dyDescent="0.45">
      <c r="C7" t="s">
        <v>1206</v>
      </c>
      <c r="D7" s="28">
        <f>'Band 1'!H5</f>
        <v>2.9546075180212674</v>
      </c>
      <c r="E7" s="28">
        <f>'Band 1'!I5</f>
        <v>30.007547409103644</v>
      </c>
      <c r="F7" s="28">
        <f>'Band 1'!N5</f>
        <v>3.6200097744275657</v>
      </c>
      <c r="G7" s="28">
        <f>'Band 1'!O5</f>
        <v>32.561979483112424</v>
      </c>
    </row>
    <row r="8" spans="3:7" x14ac:dyDescent="0.45">
      <c r="C8" t="s">
        <v>1205</v>
      </c>
      <c r="D8" s="28">
        <f>'Band 2'!H5</f>
        <v>5.8459771317682812</v>
      </c>
      <c r="E8" s="28">
        <f>'Band 2'!I5</f>
        <v>33.61483589257638</v>
      </c>
      <c r="F8" s="28">
        <f>'Band 2'!N5</f>
        <v>5.7613913559764782</v>
      </c>
      <c r="G8" s="28">
        <f>'Band 2'!O5</f>
        <v>33.586613586937908</v>
      </c>
    </row>
    <row r="9" spans="3:7" x14ac:dyDescent="0.45">
      <c r="C9" t="s">
        <v>1204</v>
      </c>
      <c r="D9" s="28">
        <f>'Band 3'!H5</f>
        <v>9.4011433933836432</v>
      </c>
      <c r="E9" s="28">
        <f>'Band 3'!I5</f>
        <v>38.602326771850009</v>
      </c>
      <c r="F9" s="28">
        <f>'Band 3'!N5</f>
        <v>9.2844203960944611</v>
      </c>
      <c r="G9" s="28">
        <f>'Band 3'!O5</f>
        <v>38.570245861354486</v>
      </c>
    </row>
    <row r="10" spans="3:7" x14ac:dyDescent="0.45">
      <c r="C10" t="s">
        <v>1203</v>
      </c>
      <c r="D10" s="28">
        <f>'Band 4'!G5</f>
        <v>21.165708510982011</v>
      </c>
      <c r="E10" s="28">
        <f>'Band 4'!H5</f>
        <v>51.201654216734404</v>
      </c>
      <c r="F10" s="28">
        <f>'Band 4'!M5</f>
        <v>21.994034573842821</v>
      </c>
      <c r="G10" s="28">
        <f>'Band 4'!N5</f>
        <v>52.324083441149988</v>
      </c>
    </row>
    <row r="11" spans="3:7" x14ac:dyDescent="0.45">
      <c r="C11" t="s">
        <v>1202</v>
      </c>
      <c r="D11" s="28">
        <f>'Band 5'!H5</f>
        <v>98.403823274994238</v>
      </c>
      <c r="E11" s="28">
        <f>'Band 5'!I5</f>
        <v>113.39949591068806</v>
      </c>
      <c r="F11" s="28">
        <f>'Band 5'!N5</f>
        <v>103.30872063166346</v>
      </c>
      <c r="G11" s="28">
        <f>'Band 5'!O5</f>
        <v>127.60498114828388</v>
      </c>
    </row>
  </sheetData>
  <mergeCells count="2">
    <mergeCell ref="D5:E5"/>
    <mergeCell ref="F5:G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247"/>
  <sheetViews>
    <sheetView showGridLines="0" zoomScale="110" zoomScaleNormal="110" workbookViewId="0">
      <pane xSplit="2" ySplit="11" topLeftCell="C12" activePane="bottomRight" state="frozen"/>
      <selection activeCell="M8" sqref="M8"/>
      <selection pane="topRight" activeCell="M8" sqref="M8"/>
      <selection pane="bottomLeft" activeCell="M8" sqref="M8"/>
      <selection pane="bottomRight" activeCell="M8" sqref="M8"/>
    </sheetView>
  </sheetViews>
  <sheetFormatPr defaultColWidth="9.1328125" defaultRowHeight="10.15" x14ac:dyDescent="0.45"/>
  <cols>
    <col min="1" max="1" width="9.1328125" style="61"/>
    <col min="2" max="2" width="21" style="61" bestFit="1" customWidth="1"/>
    <col min="3" max="7" width="9.1328125" style="61" customWidth="1"/>
    <col min="8" max="8" width="9.1328125" style="62"/>
    <col min="9" max="9" width="10.59765625" style="62" customWidth="1"/>
    <col min="10" max="12" width="9.1328125" style="62"/>
    <col min="13" max="15" width="9.1328125" style="62" customWidth="1"/>
    <col min="16" max="16" width="9.1328125" style="61"/>
    <col min="17" max="17" width="17.3984375" style="61" customWidth="1"/>
    <col min="18" max="16384" width="9.1328125" style="61"/>
  </cols>
  <sheetData>
    <row r="1" spans="2:19" x14ac:dyDescent="0.45">
      <c r="C1" s="61" t="s">
        <v>1334</v>
      </c>
    </row>
    <row r="2" spans="2:19" x14ac:dyDescent="0.45">
      <c r="C2" s="61" t="s">
        <v>928</v>
      </c>
      <c r="M2" s="90"/>
    </row>
    <row r="3" spans="2:19" x14ac:dyDescent="0.45">
      <c r="C3" s="61" t="s">
        <v>929</v>
      </c>
      <c r="H3" s="61"/>
      <c r="I3" s="61"/>
      <c r="J3" s="61"/>
      <c r="K3" s="61"/>
    </row>
    <row r="4" spans="2:19" ht="11.25" customHeight="1" x14ac:dyDescent="0.45">
      <c r="C4" s="644" t="s">
        <v>930</v>
      </c>
      <c r="D4" s="644"/>
      <c r="E4" s="644"/>
      <c r="F4" s="644"/>
      <c r="G4" s="644"/>
      <c r="H4" s="644"/>
      <c r="I4" s="644"/>
      <c r="J4" s="644"/>
    </row>
    <row r="5" spans="2:19" x14ac:dyDescent="0.45">
      <c r="C5" s="644"/>
      <c r="D5" s="644"/>
      <c r="E5" s="644"/>
      <c r="F5" s="644"/>
      <c r="G5" s="644"/>
      <c r="H5" s="644"/>
      <c r="I5" s="644"/>
      <c r="J5" s="644"/>
    </row>
    <row r="6" spans="2:19" x14ac:dyDescent="0.45">
      <c r="C6" s="644"/>
      <c r="D6" s="644"/>
      <c r="E6" s="644"/>
      <c r="F6" s="644"/>
      <c r="G6" s="644"/>
      <c r="H6" s="644"/>
      <c r="I6" s="644"/>
      <c r="J6" s="644"/>
    </row>
    <row r="7" spans="2:19" x14ac:dyDescent="0.45">
      <c r="C7" s="644"/>
      <c r="D7" s="644"/>
      <c r="E7" s="644"/>
      <c r="F7" s="644"/>
      <c r="G7" s="644"/>
      <c r="H7" s="644"/>
      <c r="I7" s="644"/>
      <c r="J7" s="644"/>
    </row>
    <row r="8" spans="2:19" x14ac:dyDescent="0.45">
      <c r="C8" s="61" t="s">
        <v>931</v>
      </c>
    </row>
    <row r="10" spans="2:19" ht="33.75" customHeight="1" x14ac:dyDescent="0.45">
      <c r="C10" s="645" t="s">
        <v>932</v>
      </c>
      <c r="D10" s="645"/>
      <c r="E10" s="645"/>
      <c r="F10" s="646" t="s">
        <v>933</v>
      </c>
      <c r="G10" s="646"/>
      <c r="H10" s="647" t="s">
        <v>563</v>
      </c>
      <c r="I10" s="647"/>
      <c r="J10" s="647" t="s">
        <v>562</v>
      </c>
      <c r="K10" s="647"/>
      <c r="M10" s="63"/>
      <c r="N10" s="63"/>
      <c r="O10" s="63"/>
    </row>
    <row r="11" spans="2:19" ht="20.25" x14ac:dyDescent="0.45">
      <c r="B11" s="64" t="s">
        <v>934</v>
      </c>
      <c r="C11" s="64" t="s">
        <v>935</v>
      </c>
      <c r="D11" s="65" t="s">
        <v>936</v>
      </c>
      <c r="E11" s="66" t="s">
        <v>937</v>
      </c>
      <c r="F11" s="64" t="s">
        <v>935</v>
      </c>
      <c r="G11" s="65" t="s">
        <v>936</v>
      </c>
      <c r="H11" s="64" t="s">
        <v>935</v>
      </c>
      <c r="I11" s="65" t="s">
        <v>936</v>
      </c>
      <c r="J11" s="64" t="s">
        <v>935</v>
      </c>
      <c r="K11" s="65" t="s">
        <v>936</v>
      </c>
      <c r="L11" s="64" t="s">
        <v>938</v>
      </c>
      <c r="M11" s="65" t="s">
        <v>939</v>
      </c>
      <c r="N11" s="86"/>
      <c r="O11" s="86"/>
      <c r="Q11" s="67" t="s">
        <v>940</v>
      </c>
      <c r="R11" s="68" t="s">
        <v>941</v>
      </c>
      <c r="S11" s="68" t="s">
        <v>942</v>
      </c>
    </row>
    <row r="12" spans="2:19" x14ac:dyDescent="0.45">
      <c r="B12" s="69" t="s">
        <v>943</v>
      </c>
      <c r="C12" s="61">
        <v>136</v>
      </c>
      <c r="D12" s="61">
        <v>136</v>
      </c>
      <c r="E12" s="70" t="s">
        <v>944</v>
      </c>
      <c r="F12" s="61">
        <v>40.700000000000003</v>
      </c>
      <c r="G12" s="61">
        <v>70.099999999999994</v>
      </c>
      <c r="H12" s="71">
        <v>48</v>
      </c>
      <c r="I12" s="71">
        <v>72</v>
      </c>
      <c r="J12" s="71">
        <v>48</v>
      </c>
      <c r="K12" s="71">
        <v>72</v>
      </c>
      <c r="L12" s="71">
        <v>4</v>
      </c>
      <c r="Q12" s="72">
        <v>1</v>
      </c>
      <c r="R12" s="73">
        <v>6</v>
      </c>
      <c r="S12" s="73">
        <v>36</v>
      </c>
    </row>
    <row r="13" spans="2:19" x14ac:dyDescent="0.45">
      <c r="B13" s="69" t="s">
        <v>945</v>
      </c>
      <c r="C13" s="61">
        <v>76</v>
      </c>
      <c r="D13" s="61">
        <v>76</v>
      </c>
      <c r="E13" s="70" t="s">
        <v>946</v>
      </c>
      <c r="F13" s="61">
        <v>18.100000000000001</v>
      </c>
      <c r="G13" s="61">
        <v>46.9</v>
      </c>
      <c r="H13" s="71">
        <v>48</v>
      </c>
      <c r="I13" s="71">
        <v>72</v>
      </c>
      <c r="J13" s="71">
        <v>48</v>
      </c>
      <c r="K13" s="71">
        <v>72</v>
      </c>
      <c r="L13" s="71">
        <v>4</v>
      </c>
      <c r="Q13" s="74">
        <v>2</v>
      </c>
      <c r="R13" s="75">
        <v>12</v>
      </c>
      <c r="S13" s="75">
        <v>48</v>
      </c>
    </row>
    <row r="14" spans="2:19" x14ac:dyDescent="0.45">
      <c r="B14" s="69" t="s">
        <v>947</v>
      </c>
      <c r="C14" s="61">
        <v>76</v>
      </c>
      <c r="D14" s="61">
        <v>76</v>
      </c>
      <c r="E14" s="70" t="s">
        <v>946</v>
      </c>
      <c r="F14" s="61">
        <v>30.5</v>
      </c>
      <c r="G14" s="61">
        <v>59.6</v>
      </c>
      <c r="H14" s="71">
        <v>48</v>
      </c>
      <c r="I14" s="71">
        <v>72</v>
      </c>
      <c r="J14" s="71">
        <v>48</v>
      </c>
      <c r="K14" s="71">
        <v>72</v>
      </c>
      <c r="L14" s="71">
        <v>4</v>
      </c>
      <c r="Q14" s="76">
        <v>3</v>
      </c>
      <c r="R14" s="77">
        <v>24</v>
      </c>
      <c r="S14" s="77">
        <v>60</v>
      </c>
    </row>
    <row r="15" spans="2:19" x14ac:dyDescent="0.45">
      <c r="B15" s="69" t="s">
        <v>948</v>
      </c>
      <c r="C15" s="61">
        <v>76</v>
      </c>
      <c r="D15" s="61">
        <v>76</v>
      </c>
      <c r="E15" s="70" t="s">
        <v>946</v>
      </c>
      <c r="F15" s="61">
        <v>9</v>
      </c>
      <c r="G15" s="61">
        <v>37.9</v>
      </c>
      <c r="H15" s="77">
        <v>24</v>
      </c>
      <c r="I15" s="77">
        <v>60</v>
      </c>
      <c r="J15" s="77">
        <v>24</v>
      </c>
      <c r="K15" s="77">
        <v>60</v>
      </c>
      <c r="L15" s="77">
        <v>3</v>
      </c>
      <c r="Q15" s="78">
        <v>4</v>
      </c>
      <c r="R15" s="71">
        <v>48</v>
      </c>
      <c r="S15" s="71">
        <v>72</v>
      </c>
    </row>
    <row r="16" spans="2:19" x14ac:dyDescent="0.45">
      <c r="B16" s="69" t="s">
        <v>949</v>
      </c>
      <c r="C16" s="61">
        <v>136</v>
      </c>
      <c r="D16" s="61">
        <v>136</v>
      </c>
      <c r="E16" s="70" t="s">
        <v>944</v>
      </c>
      <c r="F16" s="61">
        <v>18.100000000000001</v>
      </c>
      <c r="G16" s="61">
        <v>46.9</v>
      </c>
      <c r="H16" s="71">
        <v>48</v>
      </c>
      <c r="I16" s="71">
        <v>72</v>
      </c>
      <c r="J16" s="71">
        <v>48</v>
      </c>
      <c r="K16" s="71">
        <v>72</v>
      </c>
      <c r="L16" s="71">
        <v>4</v>
      </c>
      <c r="Q16" s="79">
        <v>5</v>
      </c>
      <c r="R16" s="80">
        <v>96</v>
      </c>
      <c r="S16" s="80">
        <v>120</v>
      </c>
    </row>
    <row r="17" spans="1:19" ht="11.25" customHeight="1" x14ac:dyDescent="0.45">
      <c r="B17" s="69" t="s">
        <v>950</v>
      </c>
      <c r="C17" s="61">
        <v>136</v>
      </c>
      <c r="D17" s="61">
        <v>136</v>
      </c>
      <c r="E17" s="70" t="s">
        <v>944</v>
      </c>
      <c r="F17" s="61">
        <v>30.5</v>
      </c>
      <c r="G17" s="61">
        <v>59.6</v>
      </c>
      <c r="H17" s="71">
        <v>48</v>
      </c>
      <c r="I17" s="71">
        <v>72</v>
      </c>
      <c r="J17" s="71">
        <v>48</v>
      </c>
      <c r="K17" s="71">
        <v>72</v>
      </c>
      <c r="L17" s="71">
        <v>4</v>
      </c>
      <c r="Q17" s="648" t="s">
        <v>951</v>
      </c>
      <c r="R17" s="643">
        <v>0</v>
      </c>
      <c r="S17" s="643">
        <v>36</v>
      </c>
    </row>
    <row r="18" spans="1:19" ht="10.5" x14ac:dyDescent="0.45">
      <c r="A18" s="81" t="s">
        <v>952</v>
      </c>
      <c r="B18" s="69" t="s">
        <v>953</v>
      </c>
      <c r="C18" s="61">
        <v>136</v>
      </c>
      <c r="D18" s="61">
        <v>136</v>
      </c>
      <c r="E18" s="70" t="s">
        <v>944</v>
      </c>
      <c r="F18" s="61">
        <v>61.1</v>
      </c>
      <c r="G18" s="61">
        <v>61.1</v>
      </c>
      <c r="H18" s="80">
        <v>96</v>
      </c>
      <c r="I18" s="80">
        <v>96</v>
      </c>
      <c r="J18" s="80">
        <v>96</v>
      </c>
      <c r="K18" s="80">
        <v>96</v>
      </c>
      <c r="L18" s="80">
        <v>5</v>
      </c>
      <c r="Q18" s="648"/>
      <c r="R18" s="643"/>
      <c r="S18" s="643"/>
    </row>
    <row r="19" spans="1:19" x14ac:dyDescent="0.45">
      <c r="B19" s="69" t="s">
        <v>1168</v>
      </c>
      <c r="C19" s="61">
        <v>76</v>
      </c>
      <c r="D19" s="61">
        <v>76</v>
      </c>
      <c r="E19" s="70" t="s">
        <v>946</v>
      </c>
      <c r="F19" s="61">
        <v>18.100000000000001</v>
      </c>
      <c r="G19" s="61">
        <v>46.9</v>
      </c>
      <c r="H19" s="71">
        <v>48</v>
      </c>
      <c r="I19" s="71">
        <v>72</v>
      </c>
      <c r="J19" s="71">
        <v>48</v>
      </c>
      <c r="K19" s="71">
        <v>72</v>
      </c>
      <c r="L19" s="71">
        <v>4</v>
      </c>
    </row>
    <row r="20" spans="1:19" x14ac:dyDescent="0.45">
      <c r="B20" s="69" t="s">
        <v>1167</v>
      </c>
      <c r="C20" s="61">
        <v>136</v>
      </c>
      <c r="D20" s="61">
        <v>136</v>
      </c>
      <c r="E20" s="70" t="s">
        <v>944</v>
      </c>
      <c r="F20" s="61">
        <v>30.5</v>
      </c>
      <c r="G20" s="61">
        <v>59.6</v>
      </c>
      <c r="H20" s="71">
        <v>48</v>
      </c>
      <c r="I20" s="71">
        <v>72</v>
      </c>
      <c r="J20" s="71">
        <v>48</v>
      </c>
      <c r="K20" s="71">
        <v>72</v>
      </c>
      <c r="L20" s="71">
        <v>4</v>
      </c>
    </row>
    <row r="21" spans="1:19" x14ac:dyDescent="0.45">
      <c r="B21" s="69" t="s">
        <v>954</v>
      </c>
      <c r="C21" s="61">
        <v>136</v>
      </c>
      <c r="D21" s="61">
        <v>136</v>
      </c>
      <c r="E21" s="70" t="s">
        <v>944</v>
      </c>
      <c r="F21" s="61">
        <v>5.6</v>
      </c>
      <c r="G21" s="61">
        <v>33.299999999999997</v>
      </c>
      <c r="H21" s="75">
        <v>12</v>
      </c>
      <c r="I21" s="75">
        <v>48</v>
      </c>
      <c r="J21" s="75">
        <v>12</v>
      </c>
      <c r="K21" s="75">
        <v>48</v>
      </c>
      <c r="L21" s="75">
        <v>2</v>
      </c>
    </row>
    <row r="22" spans="1:19" x14ac:dyDescent="0.45">
      <c r="B22" s="69" t="s">
        <v>955</v>
      </c>
      <c r="C22" s="61">
        <v>136</v>
      </c>
      <c r="D22" s="61">
        <v>136</v>
      </c>
      <c r="E22" s="70" t="s">
        <v>944</v>
      </c>
      <c r="F22" s="61">
        <v>24.2</v>
      </c>
      <c r="G22" s="61">
        <v>53.3</v>
      </c>
      <c r="H22" s="71">
        <v>48</v>
      </c>
      <c r="I22" s="71">
        <v>72</v>
      </c>
      <c r="J22" s="71">
        <v>48</v>
      </c>
      <c r="K22" s="71">
        <v>72</v>
      </c>
      <c r="L22" s="71">
        <v>4</v>
      </c>
    </row>
    <row r="23" spans="1:19" x14ac:dyDescent="0.45">
      <c r="B23" s="69" t="s">
        <v>956</v>
      </c>
      <c r="C23" s="61">
        <v>136</v>
      </c>
      <c r="D23" s="61">
        <v>136</v>
      </c>
      <c r="E23" s="70" t="s">
        <v>944</v>
      </c>
      <c r="F23" s="61">
        <v>18.100000000000001</v>
      </c>
      <c r="G23" s="61">
        <v>46.9</v>
      </c>
      <c r="H23" s="71">
        <v>48</v>
      </c>
      <c r="I23" s="71">
        <v>72</v>
      </c>
      <c r="J23" s="71">
        <v>48</v>
      </c>
      <c r="K23" s="71">
        <v>72</v>
      </c>
      <c r="L23" s="71">
        <v>4</v>
      </c>
    </row>
    <row r="24" spans="1:19" ht="10.5" x14ac:dyDescent="0.45">
      <c r="A24" s="81" t="s">
        <v>952</v>
      </c>
      <c r="B24" s="69" t="s">
        <v>957</v>
      </c>
      <c r="C24" s="61">
        <v>136</v>
      </c>
      <c r="D24" s="61">
        <v>136</v>
      </c>
      <c r="E24" s="70" t="s">
        <v>944</v>
      </c>
      <c r="F24" s="61">
        <v>61.1</v>
      </c>
      <c r="G24" s="61">
        <v>61.1</v>
      </c>
      <c r="H24" s="80">
        <v>96</v>
      </c>
      <c r="I24" s="80">
        <v>96</v>
      </c>
      <c r="J24" s="80">
        <v>96</v>
      </c>
      <c r="K24" s="80">
        <v>96</v>
      </c>
      <c r="L24" s="80">
        <v>5</v>
      </c>
    </row>
    <row r="25" spans="1:19" x14ac:dyDescent="0.45">
      <c r="B25" s="82" t="s">
        <v>958</v>
      </c>
      <c r="C25" s="61">
        <v>76</v>
      </c>
      <c r="D25" s="61">
        <v>76</v>
      </c>
      <c r="E25" s="70" t="s">
        <v>946</v>
      </c>
      <c r="F25" s="61">
        <v>2.9</v>
      </c>
      <c r="G25" s="61">
        <v>33.799999999999997</v>
      </c>
      <c r="H25" s="73">
        <v>6</v>
      </c>
      <c r="I25" s="73">
        <v>36</v>
      </c>
      <c r="J25" s="83">
        <v>0</v>
      </c>
      <c r="K25" s="83">
        <v>36</v>
      </c>
      <c r="L25" s="73">
        <v>1</v>
      </c>
      <c r="M25" s="83" t="s">
        <v>464</v>
      </c>
      <c r="N25" s="83"/>
    </row>
    <row r="26" spans="1:19" x14ac:dyDescent="0.45">
      <c r="B26" s="82" t="s">
        <v>959</v>
      </c>
      <c r="C26" s="61">
        <v>76</v>
      </c>
      <c r="D26" s="61">
        <v>76</v>
      </c>
      <c r="E26" s="70" t="s">
        <v>946</v>
      </c>
      <c r="F26" s="61">
        <v>2.9</v>
      </c>
      <c r="G26" s="61">
        <v>33.799999999999997</v>
      </c>
      <c r="H26" s="73">
        <v>6</v>
      </c>
      <c r="I26" s="73">
        <v>36</v>
      </c>
      <c r="J26" s="83">
        <v>0</v>
      </c>
      <c r="K26" s="83">
        <v>36</v>
      </c>
      <c r="L26" s="73">
        <v>1</v>
      </c>
      <c r="M26" s="83" t="s">
        <v>464</v>
      </c>
      <c r="N26" s="83"/>
    </row>
    <row r="27" spans="1:19" x14ac:dyDescent="0.45">
      <c r="B27" s="69" t="s">
        <v>1154</v>
      </c>
      <c r="C27" s="61">
        <v>76</v>
      </c>
      <c r="D27" s="61">
        <v>76</v>
      </c>
      <c r="E27" s="70" t="s">
        <v>946</v>
      </c>
      <c r="F27" s="61">
        <v>24.2</v>
      </c>
      <c r="G27" s="61">
        <v>53.3</v>
      </c>
      <c r="H27" s="71">
        <v>48</v>
      </c>
      <c r="I27" s="71">
        <v>72</v>
      </c>
      <c r="J27" s="71">
        <v>48</v>
      </c>
      <c r="K27" s="71">
        <v>72</v>
      </c>
      <c r="L27" s="71">
        <v>4</v>
      </c>
    </row>
    <row r="28" spans="1:19" x14ac:dyDescent="0.45">
      <c r="B28" s="82" t="s">
        <v>960</v>
      </c>
      <c r="C28" s="61">
        <v>76</v>
      </c>
      <c r="D28" s="61">
        <v>76</v>
      </c>
      <c r="E28" s="70" t="s">
        <v>946</v>
      </c>
      <c r="F28" s="61">
        <v>2.8</v>
      </c>
      <c r="G28" s="61">
        <v>33.700000000000003</v>
      </c>
      <c r="H28" s="73">
        <v>6</v>
      </c>
      <c r="I28" s="73">
        <v>36</v>
      </c>
      <c r="J28" s="83">
        <v>0</v>
      </c>
      <c r="K28" s="83">
        <v>36</v>
      </c>
      <c r="L28" s="73">
        <v>1</v>
      </c>
      <c r="M28" s="83" t="s">
        <v>464</v>
      </c>
      <c r="N28" s="83"/>
    </row>
    <row r="29" spans="1:19" ht="10.5" x14ac:dyDescent="0.45">
      <c r="A29" s="81" t="s">
        <v>961</v>
      </c>
      <c r="B29" s="82" t="s">
        <v>962</v>
      </c>
      <c r="C29" s="61">
        <v>136</v>
      </c>
      <c r="D29" s="61">
        <v>136</v>
      </c>
      <c r="E29" s="70" t="s">
        <v>944</v>
      </c>
      <c r="F29" s="61">
        <v>9</v>
      </c>
      <c r="G29" s="61">
        <v>9</v>
      </c>
      <c r="H29" s="77">
        <v>24</v>
      </c>
      <c r="I29" s="77">
        <v>24</v>
      </c>
      <c r="J29" s="83">
        <v>0</v>
      </c>
      <c r="K29" s="83">
        <v>0</v>
      </c>
      <c r="L29" s="77">
        <v>3</v>
      </c>
      <c r="M29" s="83" t="s">
        <v>464</v>
      </c>
      <c r="N29" s="83"/>
    </row>
    <row r="30" spans="1:19" x14ac:dyDescent="0.45">
      <c r="B30" s="69" t="s">
        <v>963</v>
      </c>
      <c r="C30" s="61">
        <v>136</v>
      </c>
      <c r="D30" s="61">
        <v>136</v>
      </c>
      <c r="E30" s="70" t="s">
        <v>944</v>
      </c>
      <c r="F30" s="61">
        <v>30.5</v>
      </c>
      <c r="G30" s="61">
        <v>59.6</v>
      </c>
      <c r="H30" s="71">
        <v>48</v>
      </c>
      <c r="I30" s="71">
        <v>72</v>
      </c>
      <c r="J30" s="71">
        <v>48</v>
      </c>
      <c r="K30" s="71">
        <v>72</v>
      </c>
      <c r="L30" s="71">
        <v>4</v>
      </c>
    </row>
    <row r="31" spans="1:19" x14ac:dyDescent="0.45">
      <c r="B31" s="69" t="s">
        <v>964</v>
      </c>
      <c r="C31" s="61">
        <v>76</v>
      </c>
      <c r="D31" s="61">
        <v>76</v>
      </c>
      <c r="E31" s="70" t="s">
        <v>946</v>
      </c>
      <c r="F31" s="61">
        <v>5.8</v>
      </c>
      <c r="G31" s="61">
        <v>10.9</v>
      </c>
      <c r="H31" s="73">
        <v>6</v>
      </c>
      <c r="I31" s="73">
        <v>36</v>
      </c>
      <c r="J31" s="73">
        <v>6</v>
      </c>
      <c r="K31" s="73">
        <v>36</v>
      </c>
      <c r="L31" s="73">
        <v>1</v>
      </c>
    </row>
    <row r="32" spans="1:19" x14ac:dyDescent="0.45">
      <c r="B32" s="69" t="s">
        <v>965</v>
      </c>
      <c r="C32" s="61">
        <v>76</v>
      </c>
      <c r="D32" s="61">
        <v>76</v>
      </c>
      <c r="E32" s="70" t="s">
        <v>946</v>
      </c>
      <c r="F32" s="61">
        <v>9.9</v>
      </c>
      <c r="G32" s="61">
        <v>38.9</v>
      </c>
      <c r="H32" s="77">
        <v>24</v>
      </c>
      <c r="I32" s="77">
        <v>60</v>
      </c>
      <c r="J32" s="77">
        <v>24</v>
      </c>
      <c r="K32" s="77">
        <v>60</v>
      </c>
      <c r="L32" s="77">
        <v>3</v>
      </c>
    </row>
    <row r="33" spans="2:14" x14ac:dyDescent="0.45">
      <c r="B33" s="69" t="s">
        <v>966</v>
      </c>
      <c r="C33" s="61">
        <v>76</v>
      </c>
      <c r="D33" s="61">
        <v>76</v>
      </c>
      <c r="E33" s="70" t="s">
        <v>946</v>
      </c>
      <c r="F33" s="61">
        <v>32.200000000000003</v>
      </c>
      <c r="G33" s="61">
        <v>61.3</v>
      </c>
      <c r="H33" s="71">
        <v>48</v>
      </c>
      <c r="I33" s="71">
        <v>72</v>
      </c>
      <c r="J33" s="71">
        <v>48</v>
      </c>
      <c r="K33" s="71">
        <v>72</v>
      </c>
      <c r="L33" s="71">
        <v>4</v>
      </c>
    </row>
    <row r="34" spans="2:14" x14ac:dyDescent="0.45">
      <c r="B34" s="82" t="s">
        <v>967</v>
      </c>
      <c r="C34" s="61">
        <v>76</v>
      </c>
      <c r="D34" s="61">
        <v>76</v>
      </c>
      <c r="E34" s="70" t="s">
        <v>946</v>
      </c>
      <c r="F34" s="61">
        <v>2.9</v>
      </c>
      <c r="G34" s="61">
        <v>33.799999999999997</v>
      </c>
      <c r="H34" s="73">
        <v>6</v>
      </c>
      <c r="I34" s="73">
        <v>36</v>
      </c>
      <c r="J34" s="83">
        <v>0</v>
      </c>
      <c r="K34" s="83">
        <v>36</v>
      </c>
      <c r="L34" s="73">
        <v>1</v>
      </c>
      <c r="M34" s="83" t="s">
        <v>464</v>
      </c>
      <c r="N34" s="83"/>
    </row>
    <row r="35" spans="2:14" x14ac:dyDescent="0.45">
      <c r="B35" s="69" t="s">
        <v>968</v>
      </c>
      <c r="C35" s="61">
        <v>136</v>
      </c>
      <c r="D35" s="61">
        <v>136</v>
      </c>
      <c r="E35" s="70" t="s">
        <v>944</v>
      </c>
      <c r="F35" s="61">
        <v>30.5</v>
      </c>
      <c r="G35" s="61">
        <v>59.6</v>
      </c>
      <c r="H35" s="71">
        <v>48</v>
      </c>
      <c r="I35" s="71">
        <v>72</v>
      </c>
      <c r="J35" s="71">
        <v>48</v>
      </c>
      <c r="K35" s="71">
        <v>72</v>
      </c>
      <c r="L35" s="71">
        <v>4</v>
      </c>
    </row>
    <row r="36" spans="2:14" x14ac:dyDescent="0.45">
      <c r="B36" s="69" t="s">
        <v>969</v>
      </c>
      <c r="C36" s="61">
        <v>136</v>
      </c>
      <c r="D36" s="61">
        <v>136</v>
      </c>
      <c r="E36" s="70" t="s">
        <v>944</v>
      </c>
      <c r="F36" s="61">
        <v>30.5</v>
      </c>
      <c r="G36" s="61">
        <v>59.6</v>
      </c>
      <c r="H36" s="71">
        <v>48</v>
      </c>
      <c r="I36" s="71">
        <v>72</v>
      </c>
      <c r="J36" s="71">
        <v>48</v>
      </c>
      <c r="K36" s="71">
        <v>72</v>
      </c>
      <c r="L36" s="71">
        <v>4</v>
      </c>
    </row>
    <row r="37" spans="2:14" x14ac:dyDescent="0.45">
      <c r="B37" s="69" t="s">
        <v>970</v>
      </c>
      <c r="C37" s="61">
        <v>76</v>
      </c>
      <c r="D37" s="61">
        <v>76</v>
      </c>
      <c r="E37" s="70" t="s">
        <v>946</v>
      </c>
      <c r="F37" s="61">
        <v>9</v>
      </c>
      <c r="G37" s="61">
        <v>37.9</v>
      </c>
      <c r="H37" s="77">
        <v>24</v>
      </c>
      <c r="I37" s="77">
        <v>60</v>
      </c>
      <c r="J37" s="77">
        <v>24</v>
      </c>
      <c r="K37" s="77">
        <v>60</v>
      </c>
      <c r="L37" s="77">
        <v>3</v>
      </c>
    </row>
    <row r="38" spans="2:14" x14ac:dyDescent="0.45">
      <c r="B38" s="69" t="s">
        <v>971</v>
      </c>
      <c r="C38" s="61">
        <v>136</v>
      </c>
      <c r="D38" s="61">
        <v>136</v>
      </c>
      <c r="E38" s="70" t="s">
        <v>944</v>
      </c>
      <c r="F38" s="61">
        <v>30.5</v>
      </c>
      <c r="G38" s="61">
        <v>59.6</v>
      </c>
      <c r="H38" s="71">
        <v>48</v>
      </c>
      <c r="I38" s="71">
        <v>72</v>
      </c>
      <c r="J38" s="71">
        <v>48</v>
      </c>
      <c r="K38" s="71">
        <v>72</v>
      </c>
      <c r="L38" s="71">
        <v>4</v>
      </c>
    </row>
    <row r="39" spans="2:14" x14ac:dyDescent="0.45">
      <c r="B39" s="69" t="s">
        <v>972</v>
      </c>
      <c r="C39" s="61">
        <v>136</v>
      </c>
      <c r="D39" s="61">
        <v>136</v>
      </c>
      <c r="E39" s="70" t="s">
        <v>944</v>
      </c>
      <c r="F39" s="61">
        <v>30.5</v>
      </c>
      <c r="G39" s="61">
        <v>59.6</v>
      </c>
      <c r="H39" s="71">
        <v>48</v>
      </c>
      <c r="I39" s="71">
        <v>72</v>
      </c>
      <c r="J39" s="71">
        <v>48</v>
      </c>
      <c r="K39" s="71">
        <v>72</v>
      </c>
      <c r="L39" s="71">
        <v>4</v>
      </c>
    </row>
    <row r="40" spans="2:14" x14ac:dyDescent="0.45">
      <c r="B40" s="69" t="s">
        <v>1155</v>
      </c>
      <c r="C40" s="61">
        <v>76</v>
      </c>
      <c r="D40" s="61">
        <v>76</v>
      </c>
      <c r="E40" s="70" t="s">
        <v>946</v>
      </c>
      <c r="F40" s="61">
        <v>18.100000000000001</v>
      </c>
      <c r="G40" s="61">
        <v>46.9</v>
      </c>
      <c r="H40" s="71">
        <v>48</v>
      </c>
      <c r="I40" s="71">
        <v>72</v>
      </c>
      <c r="J40" s="71">
        <v>48</v>
      </c>
      <c r="K40" s="71">
        <v>72</v>
      </c>
      <c r="L40" s="71">
        <v>4</v>
      </c>
    </row>
    <row r="41" spans="2:14" x14ac:dyDescent="0.45">
      <c r="B41" s="69" t="s">
        <v>973</v>
      </c>
      <c r="C41" s="61">
        <v>136</v>
      </c>
      <c r="D41" s="61">
        <v>136</v>
      </c>
      <c r="E41" s="70" t="s">
        <v>944</v>
      </c>
      <c r="F41" s="61">
        <v>18.100000000000001</v>
      </c>
      <c r="G41" s="61">
        <v>46.9</v>
      </c>
      <c r="H41" s="71">
        <v>48</v>
      </c>
      <c r="I41" s="71">
        <v>72</v>
      </c>
      <c r="J41" s="71">
        <v>48</v>
      </c>
      <c r="K41" s="71">
        <v>72</v>
      </c>
      <c r="L41" s="71">
        <v>4</v>
      </c>
    </row>
    <row r="42" spans="2:14" x14ac:dyDescent="0.45">
      <c r="B42" s="69" t="s">
        <v>974</v>
      </c>
      <c r="C42" s="61">
        <v>46</v>
      </c>
      <c r="D42" s="61">
        <v>46</v>
      </c>
      <c r="E42" s="70" t="s">
        <v>975</v>
      </c>
      <c r="F42" s="61">
        <v>6.1</v>
      </c>
      <c r="G42" s="61">
        <v>33.799999999999997</v>
      </c>
      <c r="H42" s="75">
        <v>12</v>
      </c>
      <c r="I42" s="75">
        <v>48</v>
      </c>
      <c r="J42" s="75">
        <v>12</v>
      </c>
      <c r="K42" s="75">
        <v>48</v>
      </c>
      <c r="L42" s="75">
        <v>2</v>
      </c>
    </row>
    <row r="43" spans="2:14" x14ac:dyDescent="0.45">
      <c r="B43" s="69" t="s">
        <v>1156</v>
      </c>
      <c r="C43" s="61">
        <v>136</v>
      </c>
      <c r="D43" s="61">
        <v>136</v>
      </c>
      <c r="E43" s="70" t="s">
        <v>944</v>
      </c>
      <c r="F43" s="61">
        <v>18.100000000000001</v>
      </c>
      <c r="G43" s="61">
        <v>46.9</v>
      </c>
      <c r="H43" s="71">
        <v>48</v>
      </c>
      <c r="I43" s="71">
        <v>72</v>
      </c>
      <c r="J43" s="71">
        <v>48</v>
      </c>
      <c r="K43" s="71">
        <v>72</v>
      </c>
      <c r="L43" s="71">
        <v>4</v>
      </c>
    </row>
    <row r="44" spans="2:14" x14ac:dyDescent="0.45">
      <c r="B44" s="69" t="s">
        <v>976</v>
      </c>
      <c r="C44" s="61">
        <v>76</v>
      </c>
      <c r="D44" s="61">
        <v>76</v>
      </c>
      <c r="E44" s="70" t="s">
        <v>946</v>
      </c>
      <c r="F44" s="61">
        <v>9.4</v>
      </c>
      <c r="G44" s="61">
        <v>38.299999999999997</v>
      </c>
      <c r="H44" s="77">
        <v>24</v>
      </c>
      <c r="I44" s="77">
        <v>60</v>
      </c>
      <c r="J44" s="77">
        <v>24</v>
      </c>
      <c r="K44" s="77">
        <v>60</v>
      </c>
      <c r="L44" s="77">
        <v>3</v>
      </c>
    </row>
    <row r="45" spans="2:14" x14ac:dyDescent="0.45">
      <c r="B45" s="69" t="s">
        <v>977</v>
      </c>
      <c r="C45" s="61">
        <v>136</v>
      </c>
      <c r="D45" s="61">
        <v>136</v>
      </c>
      <c r="E45" s="70" t="s">
        <v>944</v>
      </c>
      <c r="F45" s="61">
        <v>30.5</v>
      </c>
      <c r="G45" s="61">
        <v>59.6</v>
      </c>
      <c r="H45" s="71">
        <v>48</v>
      </c>
      <c r="I45" s="71">
        <v>72</v>
      </c>
      <c r="J45" s="71">
        <v>48</v>
      </c>
      <c r="K45" s="71">
        <v>72</v>
      </c>
      <c r="L45" s="71">
        <v>4</v>
      </c>
    </row>
    <row r="46" spans="2:14" x14ac:dyDescent="0.45">
      <c r="B46" s="69" t="s">
        <v>978</v>
      </c>
      <c r="C46" s="61">
        <v>136</v>
      </c>
      <c r="D46" s="61">
        <v>136</v>
      </c>
      <c r="E46" s="70" t="s">
        <v>944</v>
      </c>
      <c r="F46" s="61">
        <v>30.5</v>
      </c>
      <c r="G46" s="61">
        <v>59.6</v>
      </c>
      <c r="H46" s="71">
        <v>48</v>
      </c>
      <c r="I46" s="71">
        <v>72</v>
      </c>
      <c r="J46" s="71">
        <v>48</v>
      </c>
      <c r="K46" s="71">
        <v>72</v>
      </c>
      <c r="L46" s="71">
        <v>4</v>
      </c>
    </row>
    <row r="47" spans="2:14" x14ac:dyDescent="0.45">
      <c r="B47" s="69" t="s">
        <v>1157</v>
      </c>
      <c r="C47" s="61">
        <v>136</v>
      </c>
      <c r="D47" s="61">
        <v>136</v>
      </c>
      <c r="E47" s="70" t="s">
        <v>944</v>
      </c>
      <c r="F47" s="61">
        <v>61.1</v>
      </c>
      <c r="G47" s="61">
        <v>91.3</v>
      </c>
      <c r="H47" s="80">
        <v>96</v>
      </c>
      <c r="I47" s="80">
        <v>120</v>
      </c>
      <c r="J47" s="80">
        <v>96</v>
      </c>
      <c r="K47" s="80">
        <v>120</v>
      </c>
      <c r="L47" s="80">
        <v>5</v>
      </c>
    </row>
    <row r="48" spans="2:14" x14ac:dyDescent="0.45">
      <c r="B48" s="69" t="s">
        <v>979</v>
      </c>
      <c r="C48" s="61">
        <v>136</v>
      </c>
      <c r="D48" s="61">
        <v>136</v>
      </c>
      <c r="E48" s="70" t="s">
        <v>944</v>
      </c>
      <c r="F48" s="61">
        <v>18.100000000000001</v>
      </c>
      <c r="G48" s="61">
        <v>46.9</v>
      </c>
      <c r="H48" s="71">
        <v>48</v>
      </c>
      <c r="I48" s="71">
        <v>72</v>
      </c>
      <c r="J48" s="71">
        <v>48</v>
      </c>
      <c r="K48" s="71">
        <v>72</v>
      </c>
      <c r="L48" s="71">
        <v>4</v>
      </c>
    </row>
    <row r="49" spans="1:14" ht="10.5" x14ac:dyDescent="0.45">
      <c r="A49" s="81" t="s">
        <v>961</v>
      </c>
      <c r="B49" s="82" t="s">
        <v>980</v>
      </c>
      <c r="C49" s="61">
        <v>46</v>
      </c>
      <c r="D49" s="61">
        <v>46</v>
      </c>
      <c r="E49" s="70" t="s">
        <v>975</v>
      </c>
      <c r="F49" s="61">
        <v>2.9</v>
      </c>
      <c r="G49" s="61">
        <v>2.9</v>
      </c>
      <c r="H49" s="73">
        <v>6</v>
      </c>
      <c r="I49" s="73">
        <v>6</v>
      </c>
      <c r="J49" s="83">
        <v>0</v>
      </c>
      <c r="K49" s="83">
        <v>0</v>
      </c>
      <c r="L49" s="73">
        <v>1</v>
      </c>
      <c r="M49" s="83" t="s">
        <v>464</v>
      </c>
      <c r="N49" s="83"/>
    </row>
    <row r="50" spans="1:14" x14ac:dyDescent="0.45">
      <c r="B50" s="69" t="s">
        <v>981</v>
      </c>
      <c r="C50" s="61">
        <v>76</v>
      </c>
      <c r="D50" s="61">
        <v>76</v>
      </c>
      <c r="E50" s="70" t="s">
        <v>946</v>
      </c>
      <c r="F50" s="61">
        <v>2.9</v>
      </c>
      <c r="G50" s="61">
        <v>33.799999999999997</v>
      </c>
      <c r="H50" s="73">
        <v>6</v>
      </c>
      <c r="I50" s="73">
        <v>36</v>
      </c>
      <c r="J50" s="73">
        <v>6</v>
      </c>
      <c r="K50" s="73">
        <v>36</v>
      </c>
      <c r="L50" s="73">
        <v>1</v>
      </c>
    </row>
    <row r="51" spans="1:14" x14ac:dyDescent="0.45">
      <c r="B51" s="69" t="s">
        <v>982</v>
      </c>
      <c r="C51" s="61">
        <v>136</v>
      </c>
      <c r="D51" s="61">
        <v>136</v>
      </c>
      <c r="E51" s="70" t="s">
        <v>944</v>
      </c>
      <c r="F51" s="61">
        <v>40.700000000000003</v>
      </c>
      <c r="G51" s="61">
        <v>70.099999999999994</v>
      </c>
      <c r="H51" s="71">
        <v>48</v>
      </c>
      <c r="I51" s="71">
        <v>72</v>
      </c>
      <c r="J51" s="71">
        <v>48</v>
      </c>
      <c r="K51" s="71">
        <v>72</v>
      </c>
      <c r="L51" s="71">
        <v>4</v>
      </c>
    </row>
    <row r="52" spans="1:14" x14ac:dyDescent="0.45">
      <c r="B52" s="69" t="s">
        <v>983</v>
      </c>
      <c r="C52" s="61">
        <v>136</v>
      </c>
      <c r="D52" s="61">
        <v>136</v>
      </c>
      <c r="E52" s="70" t="s">
        <v>944</v>
      </c>
      <c r="F52" s="61">
        <v>18.100000000000001</v>
      </c>
      <c r="G52" s="61">
        <v>46.9</v>
      </c>
      <c r="H52" s="71">
        <v>48</v>
      </c>
      <c r="I52" s="71">
        <v>72</v>
      </c>
      <c r="J52" s="71">
        <v>48</v>
      </c>
      <c r="K52" s="71">
        <v>72</v>
      </c>
      <c r="L52" s="71">
        <v>4</v>
      </c>
    </row>
    <row r="53" spans="1:14" ht="10.5" x14ac:dyDescent="0.45">
      <c r="A53" s="81" t="s">
        <v>952</v>
      </c>
      <c r="B53" s="69" t="s">
        <v>984</v>
      </c>
      <c r="C53" s="61">
        <v>136</v>
      </c>
      <c r="D53" s="61">
        <v>136</v>
      </c>
      <c r="E53" s="70" t="s">
        <v>944</v>
      </c>
      <c r="F53" s="61">
        <v>40.700000000000003</v>
      </c>
      <c r="G53" s="61">
        <v>40.700000000000003</v>
      </c>
      <c r="H53" s="71">
        <v>48</v>
      </c>
      <c r="I53" s="71">
        <v>48</v>
      </c>
      <c r="J53" s="71">
        <v>48</v>
      </c>
      <c r="K53" s="71">
        <v>48</v>
      </c>
      <c r="L53" s="71">
        <v>4</v>
      </c>
    </row>
    <row r="54" spans="1:14" ht="10.5" x14ac:dyDescent="0.45">
      <c r="A54" s="81" t="s">
        <v>952</v>
      </c>
      <c r="B54" s="69" t="s">
        <v>985</v>
      </c>
      <c r="C54" s="61">
        <v>136</v>
      </c>
      <c r="D54" s="61">
        <v>136</v>
      </c>
      <c r="E54" s="70" t="s">
        <v>944</v>
      </c>
      <c r="F54" s="61">
        <v>40.700000000000003</v>
      </c>
      <c r="G54" s="61">
        <v>40.700000000000003</v>
      </c>
      <c r="H54" s="71">
        <v>48</v>
      </c>
      <c r="I54" s="71">
        <v>48</v>
      </c>
      <c r="J54" s="71">
        <v>48</v>
      </c>
      <c r="K54" s="71">
        <v>48</v>
      </c>
      <c r="L54" s="71">
        <v>4</v>
      </c>
    </row>
    <row r="55" spans="1:14" x14ac:dyDescent="0.45">
      <c r="B55" s="69" t="s">
        <v>986</v>
      </c>
      <c r="C55" s="61">
        <v>136</v>
      </c>
      <c r="D55" s="61">
        <v>136</v>
      </c>
      <c r="E55" s="70" t="s">
        <v>944</v>
      </c>
      <c r="F55" s="61">
        <v>5.6</v>
      </c>
      <c r="G55" s="61">
        <v>33.299999999999997</v>
      </c>
      <c r="H55" s="75">
        <v>12</v>
      </c>
      <c r="I55" s="75">
        <v>48</v>
      </c>
      <c r="J55" s="75">
        <v>12</v>
      </c>
      <c r="K55" s="75">
        <v>48</v>
      </c>
      <c r="L55" s="75">
        <v>2</v>
      </c>
    </row>
    <row r="56" spans="1:14" x14ac:dyDescent="0.45">
      <c r="B56" s="82" t="s">
        <v>987</v>
      </c>
      <c r="C56" s="61">
        <v>76</v>
      </c>
      <c r="D56" s="61">
        <v>76</v>
      </c>
      <c r="E56" s="70" t="s">
        <v>946</v>
      </c>
      <c r="F56" s="61">
        <v>2.8</v>
      </c>
      <c r="G56" s="61">
        <v>33.700000000000003</v>
      </c>
      <c r="H56" s="73">
        <v>6</v>
      </c>
      <c r="I56" s="73">
        <v>36</v>
      </c>
      <c r="J56" s="83">
        <v>0</v>
      </c>
      <c r="K56" s="83">
        <v>36</v>
      </c>
      <c r="L56" s="73">
        <v>1</v>
      </c>
      <c r="M56" s="83" t="s">
        <v>464</v>
      </c>
      <c r="N56" s="83"/>
    </row>
    <row r="57" spans="1:14" x14ac:dyDescent="0.45">
      <c r="B57" s="69" t="s">
        <v>988</v>
      </c>
      <c r="C57" s="61">
        <v>136</v>
      </c>
      <c r="D57" s="61">
        <v>136</v>
      </c>
      <c r="E57" s="70" t="s">
        <v>944</v>
      </c>
      <c r="F57" s="61">
        <v>18.100000000000001</v>
      </c>
      <c r="G57" s="61">
        <v>46.9</v>
      </c>
      <c r="H57" s="71">
        <v>48</v>
      </c>
      <c r="I57" s="71">
        <v>72</v>
      </c>
      <c r="J57" s="71">
        <v>48</v>
      </c>
      <c r="K57" s="71">
        <v>72</v>
      </c>
      <c r="L57" s="71">
        <v>4</v>
      </c>
    </row>
    <row r="58" spans="1:14" x14ac:dyDescent="0.45">
      <c r="B58" s="69" t="s">
        <v>989</v>
      </c>
      <c r="C58" s="61">
        <v>136</v>
      </c>
      <c r="D58" s="61">
        <v>136</v>
      </c>
      <c r="E58" s="70" t="s">
        <v>944</v>
      </c>
      <c r="F58" s="61">
        <v>61.1</v>
      </c>
      <c r="G58" s="61">
        <v>91.3</v>
      </c>
      <c r="H58" s="80">
        <v>96</v>
      </c>
      <c r="I58" s="80">
        <v>120</v>
      </c>
      <c r="J58" s="80">
        <v>96</v>
      </c>
      <c r="K58" s="80">
        <v>120</v>
      </c>
      <c r="L58" s="80">
        <v>5</v>
      </c>
    </row>
    <row r="59" spans="1:14" x14ac:dyDescent="0.45">
      <c r="B59" s="69" t="s">
        <v>990</v>
      </c>
      <c r="C59" s="61">
        <v>136</v>
      </c>
      <c r="D59" s="61">
        <v>136</v>
      </c>
      <c r="E59" s="70" t="s">
        <v>944</v>
      </c>
      <c r="F59" s="61">
        <v>30.5</v>
      </c>
      <c r="G59" s="61">
        <v>59.6</v>
      </c>
      <c r="H59" s="71">
        <v>48</v>
      </c>
      <c r="I59" s="71">
        <v>72</v>
      </c>
      <c r="J59" s="71">
        <v>48</v>
      </c>
      <c r="K59" s="71">
        <v>72</v>
      </c>
      <c r="L59" s="71">
        <v>4</v>
      </c>
    </row>
    <row r="60" spans="1:14" ht="10.5" x14ac:dyDescent="0.45">
      <c r="A60" s="81" t="s">
        <v>952</v>
      </c>
      <c r="B60" s="69" t="s">
        <v>991</v>
      </c>
      <c r="C60" s="61">
        <v>136</v>
      </c>
      <c r="D60" s="61">
        <v>136</v>
      </c>
      <c r="E60" s="70" t="s">
        <v>944</v>
      </c>
      <c r="F60" s="61">
        <v>82.7</v>
      </c>
      <c r="G60" s="61">
        <v>82.7</v>
      </c>
      <c r="H60" s="80">
        <v>96</v>
      </c>
      <c r="I60" s="80">
        <v>96</v>
      </c>
      <c r="J60" s="80">
        <v>96</v>
      </c>
      <c r="K60" s="80">
        <v>96</v>
      </c>
      <c r="L60" s="80">
        <v>5</v>
      </c>
    </row>
    <row r="61" spans="1:14" x14ac:dyDescent="0.45">
      <c r="B61" s="69" t="s">
        <v>992</v>
      </c>
      <c r="C61" s="61">
        <v>136</v>
      </c>
      <c r="D61" s="61">
        <v>136</v>
      </c>
      <c r="E61" s="70" t="s">
        <v>944</v>
      </c>
      <c r="F61" s="61">
        <v>18.100000000000001</v>
      </c>
      <c r="G61" s="61">
        <v>46.9</v>
      </c>
      <c r="H61" s="71">
        <v>48</v>
      </c>
      <c r="I61" s="71">
        <v>72</v>
      </c>
      <c r="J61" s="71">
        <v>48</v>
      </c>
      <c r="K61" s="71">
        <v>72</v>
      </c>
      <c r="L61" s="71">
        <v>4</v>
      </c>
    </row>
    <row r="62" spans="1:14" x14ac:dyDescent="0.45">
      <c r="B62" s="69" t="s">
        <v>1161</v>
      </c>
      <c r="C62" s="61">
        <v>136</v>
      </c>
      <c r="D62" s="61">
        <v>136</v>
      </c>
      <c r="E62" s="70" t="s">
        <v>944</v>
      </c>
      <c r="F62" s="61">
        <v>30.5</v>
      </c>
      <c r="G62" s="61">
        <v>59.6</v>
      </c>
      <c r="H62" s="71">
        <v>48</v>
      </c>
      <c r="I62" s="71">
        <v>72</v>
      </c>
      <c r="J62" s="71">
        <v>48</v>
      </c>
      <c r="K62" s="71">
        <v>72</v>
      </c>
      <c r="L62" s="71">
        <v>4</v>
      </c>
    </row>
    <row r="63" spans="1:14" x14ac:dyDescent="0.45">
      <c r="B63" s="82" t="s">
        <v>993</v>
      </c>
      <c r="C63" s="61">
        <v>76</v>
      </c>
      <c r="D63" s="61">
        <v>76</v>
      </c>
      <c r="E63" s="70" t="s">
        <v>946</v>
      </c>
      <c r="F63" s="61">
        <v>2.7</v>
      </c>
      <c r="G63" s="61">
        <v>33.6</v>
      </c>
      <c r="H63" s="73">
        <v>6</v>
      </c>
      <c r="I63" s="73">
        <v>36</v>
      </c>
      <c r="J63" s="83">
        <v>0</v>
      </c>
      <c r="K63" s="83">
        <v>36</v>
      </c>
      <c r="L63" s="73">
        <v>1</v>
      </c>
      <c r="M63" s="83" t="s">
        <v>464</v>
      </c>
      <c r="N63" s="83"/>
    </row>
    <row r="64" spans="1:14" x14ac:dyDescent="0.45">
      <c r="B64" s="69" t="s">
        <v>994</v>
      </c>
      <c r="C64" s="61">
        <v>136</v>
      </c>
      <c r="D64" s="61">
        <v>136</v>
      </c>
      <c r="E64" s="70" t="s">
        <v>944</v>
      </c>
      <c r="F64" s="61">
        <v>103.6</v>
      </c>
      <c r="G64" s="61">
        <v>132.69999999999999</v>
      </c>
      <c r="H64" s="80">
        <v>96</v>
      </c>
      <c r="I64" s="80">
        <v>120</v>
      </c>
      <c r="J64" s="80">
        <v>96</v>
      </c>
      <c r="K64" s="80">
        <v>120</v>
      </c>
      <c r="L64" s="80">
        <v>5</v>
      </c>
    </row>
    <row r="65" spans="1:14" x14ac:dyDescent="0.45">
      <c r="B65" s="82" t="s">
        <v>995</v>
      </c>
      <c r="C65" s="61">
        <v>76</v>
      </c>
      <c r="D65" s="61">
        <v>76</v>
      </c>
      <c r="E65" s="70" t="s">
        <v>946</v>
      </c>
      <c r="F65" s="61">
        <v>2.9</v>
      </c>
      <c r="G65" s="61">
        <v>33.799999999999997</v>
      </c>
      <c r="H65" s="73">
        <v>6</v>
      </c>
      <c r="I65" s="73">
        <v>36</v>
      </c>
      <c r="J65" s="83">
        <v>0</v>
      </c>
      <c r="K65" s="83">
        <v>36</v>
      </c>
      <c r="L65" s="73">
        <v>1</v>
      </c>
      <c r="M65" s="83" t="s">
        <v>464</v>
      </c>
      <c r="N65" s="83"/>
    </row>
    <row r="66" spans="1:14" x14ac:dyDescent="0.45">
      <c r="B66" s="82" t="s">
        <v>996</v>
      </c>
      <c r="C66" s="61">
        <v>76</v>
      </c>
      <c r="D66" s="61">
        <v>76</v>
      </c>
      <c r="E66" s="70" t="s">
        <v>946</v>
      </c>
      <c r="F66" s="61">
        <v>2.8</v>
      </c>
      <c r="G66" s="61">
        <v>33.700000000000003</v>
      </c>
      <c r="H66" s="73">
        <v>6</v>
      </c>
      <c r="I66" s="73">
        <v>36</v>
      </c>
      <c r="J66" s="83">
        <v>0</v>
      </c>
      <c r="K66" s="83">
        <v>36</v>
      </c>
      <c r="L66" s="73">
        <v>1</v>
      </c>
      <c r="M66" s="83" t="s">
        <v>464</v>
      </c>
      <c r="N66" s="83"/>
    </row>
    <row r="67" spans="1:14" x14ac:dyDescent="0.45">
      <c r="B67" s="69" t="s">
        <v>1158</v>
      </c>
      <c r="C67" s="61">
        <v>136</v>
      </c>
      <c r="D67" s="61">
        <v>136</v>
      </c>
      <c r="E67" s="70" t="s">
        <v>944</v>
      </c>
      <c r="F67" s="61">
        <v>40.700000000000003</v>
      </c>
      <c r="G67" s="61">
        <v>70.099999999999994</v>
      </c>
      <c r="H67" s="71">
        <v>48</v>
      </c>
      <c r="I67" s="71">
        <v>72</v>
      </c>
      <c r="J67" s="71">
        <v>48</v>
      </c>
      <c r="K67" s="71">
        <v>72</v>
      </c>
      <c r="L67" s="71">
        <v>4</v>
      </c>
    </row>
    <row r="68" spans="1:14" x14ac:dyDescent="0.45">
      <c r="B68" s="82" t="s">
        <v>997</v>
      </c>
      <c r="C68" s="61">
        <v>76</v>
      </c>
      <c r="D68" s="61">
        <v>76</v>
      </c>
      <c r="E68" s="70" t="s">
        <v>946</v>
      </c>
      <c r="F68" s="61">
        <v>2.9</v>
      </c>
      <c r="G68" s="61">
        <v>33.799999999999997</v>
      </c>
      <c r="H68" s="73">
        <v>6</v>
      </c>
      <c r="I68" s="73">
        <v>36</v>
      </c>
      <c r="J68" s="83">
        <v>0</v>
      </c>
      <c r="K68" s="83">
        <v>36</v>
      </c>
      <c r="L68" s="73">
        <v>1</v>
      </c>
      <c r="M68" s="83" t="s">
        <v>464</v>
      </c>
      <c r="N68" s="83"/>
    </row>
    <row r="69" spans="1:14" ht="10.5" x14ac:dyDescent="0.45">
      <c r="A69" s="81" t="s">
        <v>952</v>
      </c>
      <c r="B69" s="69" t="s">
        <v>998</v>
      </c>
      <c r="C69" s="61">
        <v>151</v>
      </c>
      <c r="D69" s="61">
        <v>151</v>
      </c>
      <c r="E69" s="84" t="s">
        <v>999</v>
      </c>
      <c r="F69" s="61">
        <v>103.6</v>
      </c>
      <c r="G69" s="61">
        <v>103.6</v>
      </c>
      <c r="H69" s="80">
        <v>96</v>
      </c>
      <c r="I69" s="80">
        <v>96</v>
      </c>
      <c r="J69" s="80">
        <v>96</v>
      </c>
      <c r="K69" s="80">
        <v>96</v>
      </c>
      <c r="L69" s="80">
        <v>5</v>
      </c>
    </row>
    <row r="70" spans="1:14" x14ac:dyDescent="0.45">
      <c r="B70" s="69" t="s">
        <v>1000</v>
      </c>
      <c r="C70" s="61">
        <v>136</v>
      </c>
      <c r="D70" s="61">
        <v>136</v>
      </c>
      <c r="E70" s="70" t="s">
        <v>944</v>
      </c>
      <c r="F70" s="61">
        <v>40.700000000000003</v>
      </c>
      <c r="G70" s="61">
        <v>70.099999999999994</v>
      </c>
      <c r="H70" s="71">
        <v>48</v>
      </c>
      <c r="I70" s="71">
        <v>72</v>
      </c>
      <c r="J70" s="71">
        <v>48</v>
      </c>
      <c r="K70" s="71">
        <v>72</v>
      </c>
      <c r="L70" s="71">
        <v>4</v>
      </c>
    </row>
    <row r="71" spans="1:14" x14ac:dyDescent="0.45">
      <c r="B71" s="69" t="s">
        <v>1001</v>
      </c>
      <c r="C71" s="61">
        <v>136</v>
      </c>
      <c r="D71" s="61">
        <v>136</v>
      </c>
      <c r="E71" s="70" t="s">
        <v>944</v>
      </c>
      <c r="F71" s="61">
        <v>18.100000000000001</v>
      </c>
      <c r="G71" s="61">
        <v>46.9</v>
      </c>
      <c r="H71" s="71">
        <v>48</v>
      </c>
      <c r="I71" s="71">
        <v>72</v>
      </c>
      <c r="J71" s="71">
        <v>48</v>
      </c>
      <c r="K71" s="71">
        <v>72</v>
      </c>
      <c r="L71" s="71">
        <v>4</v>
      </c>
    </row>
    <row r="72" spans="1:14" x14ac:dyDescent="0.45">
      <c r="B72" s="69" t="s">
        <v>1002</v>
      </c>
      <c r="C72" s="61">
        <v>136</v>
      </c>
      <c r="D72" s="61">
        <v>136</v>
      </c>
      <c r="E72" s="70" t="s">
        <v>944</v>
      </c>
      <c r="F72" s="61">
        <v>18.100000000000001</v>
      </c>
      <c r="G72" s="61">
        <v>46.9</v>
      </c>
      <c r="H72" s="71">
        <v>48</v>
      </c>
      <c r="I72" s="71">
        <v>72</v>
      </c>
      <c r="J72" s="71">
        <v>48</v>
      </c>
      <c r="K72" s="71">
        <v>72</v>
      </c>
      <c r="L72" s="71">
        <v>4</v>
      </c>
    </row>
    <row r="73" spans="1:14" x14ac:dyDescent="0.45">
      <c r="B73" s="69" t="s">
        <v>1003</v>
      </c>
      <c r="C73" s="61">
        <v>136</v>
      </c>
      <c r="D73" s="61">
        <v>136</v>
      </c>
      <c r="E73" s="70" t="s">
        <v>944</v>
      </c>
      <c r="F73" s="61">
        <v>103.6</v>
      </c>
      <c r="G73" s="61">
        <v>132.69999999999999</v>
      </c>
      <c r="H73" s="80">
        <v>96</v>
      </c>
      <c r="I73" s="80">
        <v>120</v>
      </c>
      <c r="J73" s="80">
        <v>96</v>
      </c>
      <c r="K73" s="80">
        <v>120</v>
      </c>
      <c r="L73" s="80">
        <v>5</v>
      </c>
    </row>
    <row r="74" spans="1:14" x14ac:dyDescent="0.45">
      <c r="B74" s="69" t="s">
        <v>1004</v>
      </c>
      <c r="C74" s="61">
        <v>136</v>
      </c>
      <c r="D74" s="61">
        <v>136</v>
      </c>
      <c r="E74" s="70" t="s">
        <v>944</v>
      </c>
      <c r="F74" s="61">
        <v>30.5</v>
      </c>
      <c r="G74" s="61">
        <v>59.6</v>
      </c>
      <c r="H74" s="71">
        <v>48</v>
      </c>
      <c r="I74" s="71">
        <v>72</v>
      </c>
      <c r="J74" s="71">
        <v>48</v>
      </c>
      <c r="K74" s="71">
        <v>72</v>
      </c>
      <c r="L74" s="71">
        <v>4</v>
      </c>
    </row>
    <row r="75" spans="1:14" x14ac:dyDescent="0.45">
      <c r="B75" s="69" t="s">
        <v>1005</v>
      </c>
      <c r="C75" s="61">
        <v>136</v>
      </c>
      <c r="D75" s="61">
        <v>136</v>
      </c>
      <c r="E75" s="70" t="s">
        <v>944</v>
      </c>
      <c r="F75" s="61">
        <v>20</v>
      </c>
      <c r="G75" s="61">
        <v>48.9</v>
      </c>
      <c r="H75" s="71">
        <v>48</v>
      </c>
      <c r="I75" s="71">
        <v>72</v>
      </c>
      <c r="J75" s="71">
        <v>48</v>
      </c>
      <c r="K75" s="71">
        <v>72</v>
      </c>
      <c r="L75" s="71">
        <v>4</v>
      </c>
    </row>
    <row r="76" spans="1:14" x14ac:dyDescent="0.45">
      <c r="B76" s="69" t="s">
        <v>1006</v>
      </c>
      <c r="C76" s="61">
        <v>136</v>
      </c>
      <c r="D76" s="61">
        <v>136</v>
      </c>
      <c r="E76" s="70" t="s">
        <v>944</v>
      </c>
      <c r="F76" s="61">
        <v>30.5</v>
      </c>
      <c r="G76" s="61">
        <v>59.6</v>
      </c>
      <c r="H76" s="71">
        <v>48</v>
      </c>
      <c r="I76" s="71">
        <v>72</v>
      </c>
      <c r="J76" s="71">
        <v>48</v>
      </c>
      <c r="K76" s="71">
        <v>72</v>
      </c>
      <c r="L76" s="71">
        <v>4</v>
      </c>
    </row>
    <row r="77" spans="1:14" x14ac:dyDescent="0.45">
      <c r="B77" s="69" t="s">
        <v>1007</v>
      </c>
      <c r="C77" s="61">
        <v>136</v>
      </c>
      <c r="D77" s="61">
        <v>136</v>
      </c>
      <c r="E77" s="70" t="s">
        <v>944</v>
      </c>
      <c r="F77" s="61">
        <v>40.700000000000003</v>
      </c>
      <c r="G77" s="61">
        <v>70.099999999999994</v>
      </c>
      <c r="H77" s="71">
        <v>48</v>
      </c>
      <c r="I77" s="71">
        <v>72</v>
      </c>
      <c r="J77" s="71">
        <v>48</v>
      </c>
      <c r="K77" s="71">
        <v>72</v>
      </c>
      <c r="L77" s="71">
        <v>4</v>
      </c>
    </row>
    <row r="78" spans="1:14" x14ac:dyDescent="0.45">
      <c r="B78" s="69" t="s">
        <v>1008</v>
      </c>
      <c r="C78" s="61">
        <v>136</v>
      </c>
      <c r="D78" s="61">
        <v>136</v>
      </c>
      <c r="E78" s="70" t="s">
        <v>944</v>
      </c>
      <c r="F78" s="61">
        <v>40.700000000000003</v>
      </c>
      <c r="G78" s="61">
        <v>70.099999999999994</v>
      </c>
      <c r="H78" s="71">
        <v>48</v>
      </c>
      <c r="I78" s="71">
        <v>72</v>
      </c>
      <c r="J78" s="71">
        <v>48</v>
      </c>
      <c r="K78" s="71">
        <v>72</v>
      </c>
      <c r="L78" s="71">
        <v>4</v>
      </c>
    </row>
    <row r="79" spans="1:14" x14ac:dyDescent="0.45">
      <c r="B79" s="69" t="s">
        <v>1009</v>
      </c>
      <c r="C79" s="61">
        <v>76</v>
      </c>
      <c r="D79" s="61">
        <v>76</v>
      </c>
      <c r="E79" s="70" t="s">
        <v>946</v>
      </c>
      <c r="F79" s="61">
        <v>5.6</v>
      </c>
      <c r="G79" s="61">
        <v>33.299999999999997</v>
      </c>
      <c r="H79" s="75">
        <v>12</v>
      </c>
      <c r="I79" s="75">
        <v>48</v>
      </c>
      <c r="J79" s="75">
        <v>12</v>
      </c>
      <c r="K79" s="75">
        <v>48</v>
      </c>
      <c r="L79" s="75">
        <v>2</v>
      </c>
    </row>
    <row r="80" spans="1:14" x14ac:dyDescent="0.45">
      <c r="B80" s="69" t="s">
        <v>1010</v>
      </c>
      <c r="C80" s="61">
        <v>136</v>
      </c>
      <c r="D80" s="61">
        <v>136</v>
      </c>
      <c r="E80" s="70" t="s">
        <v>944</v>
      </c>
      <c r="F80" s="61">
        <v>30.5</v>
      </c>
      <c r="G80" s="61">
        <v>59.6</v>
      </c>
      <c r="H80" s="71">
        <v>48</v>
      </c>
      <c r="I80" s="71">
        <v>72</v>
      </c>
      <c r="J80" s="71">
        <v>48</v>
      </c>
      <c r="K80" s="71">
        <v>72</v>
      </c>
      <c r="L80" s="71">
        <v>4</v>
      </c>
    </row>
    <row r="81" spans="1:14" ht="10.5" x14ac:dyDescent="0.45">
      <c r="A81" s="81" t="s">
        <v>952</v>
      </c>
      <c r="B81" s="69" t="s">
        <v>1011</v>
      </c>
      <c r="C81" s="61">
        <v>136</v>
      </c>
      <c r="D81" s="61">
        <v>136</v>
      </c>
      <c r="E81" s="70" t="s">
        <v>944</v>
      </c>
      <c r="F81" s="61">
        <v>61.1</v>
      </c>
      <c r="G81" s="61">
        <v>61.1</v>
      </c>
      <c r="H81" s="80">
        <v>96</v>
      </c>
      <c r="I81" s="80">
        <v>96</v>
      </c>
      <c r="J81" s="80">
        <v>96</v>
      </c>
      <c r="K81" s="80">
        <v>96</v>
      </c>
      <c r="L81" s="80">
        <v>5</v>
      </c>
    </row>
    <row r="82" spans="1:14" x14ac:dyDescent="0.45">
      <c r="B82" s="69" t="s">
        <v>1012</v>
      </c>
      <c r="C82" s="61">
        <v>76</v>
      </c>
      <c r="D82" s="61">
        <v>76</v>
      </c>
      <c r="E82" s="70" t="s">
        <v>946</v>
      </c>
      <c r="F82" s="61">
        <v>30.5</v>
      </c>
      <c r="G82" s="61">
        <v>59.6</v>
      </c>
      <c r="H82" s="71">
        <v>48</v>
      </c>
      <c r="I82" s="71">
        <v>72</v>
      </c>
      <c r="J82" s="71">
        <v>48</v>
      </c>
      <c r="K82" s="71">
        <v>72</v>
      </c>
      <c r="L82" s="71">
        <v>4</v>
      </c>
    </row>
    <row r="83" spans="1:14" x14ac:dyDescent="0.45">
      <c r="B83" s="69" t="s">
        <v>1013</v>
      </c>
      <c r="C83" s="61">
        <v>136</v>
      </c>
      <c r="D83" s="61">
        <v>136</v>
      </c>
      <c r="E83" s="70" t="s">
        <v>944</v>
      </c>
      <c r="F83" s="61">
        <v>40.700000000000003</v>
      </c>
      <c r="G83" s="61">
        <v>70.099999999999994</v>
      </c>
      <c r="H83" s="71">
        <v>48</v>
      </c>
      <c r="I83" s="71">
        <v>72</v>
      </c>
      <c r="J83" s="71">
        <v>48</v>
      </c>
      <c r="K83" s="71">
        <v>72</v>
      </c>
      <c r="L83" s="71">
        <v>4</v>
      </c>
    </row>
    <row r="84" spans="1:14" x14ac:dyDescent="0.45">
      <c r="B84" s="82" t="s">
        <v>1014</v>
      </c>
      <c r="C84" s="61">
        <v>76</v>
      </c>
      <c r="D84" s="61">
        <v>76</v>
      </c>
      <c r="E84" s="70" t="s">
        <v>946</v>
      </c>
      <c r="F84" s="61">
        <v>5.8</v>
      </c>
      <c r="G84" s="61">
        <v>33.6</v>
      </c>
      <c r="H84" s="75">
        <v>12</v>
      </c>
      <c r="I84" s="75">
        <v>48</v>
      </c>
      <c r="J84" s="83">
        <v>0</v>
      </c>
      <c r="K84" s="83">
        <v>48</v>
      </c>
      <c r="L84" s="75">
        <v>2</v>
      </c>
      <c r="M84" s="83" t="s">
        <v>464</v>
      </c>
      <c r="N84" s="83"/>
    </row>
    <row r="85" spans="1:14" x14ac:dyDescent="0.45">
      <c r="B85" s="82" t="s">
        <v>1015</v>
      </c>
      <c r="C85" s="61">
        <v>76</v>
      </c>
      <c r="D85" s="61">
        <v>76</v>
      </c>
      <c r="E85" s="70" t="s">
        <v>946</v>
      </c>
      <c r="F85" s="61">
        <v>2.9</v>
      </c>
      <c r="G85" s="61">
        <v>33.799999999999997</v>
      </c>
      <c r="H85" s="73">
        <v>6</v>
      </c>
      <c r="I85" s="73">
        <v>36</v>
      </c>
      <c r="J85" s="83">
        <v>0</v>
      </c>
      <c r="K85" s="83">
        <v>36</v>
      </c>
      <c r="L85" s="73">
        <v>1</v>
      </c>
      <c r="M85" s="83" t="s">
        <v>464</v>
      </c>
      <c r="N85" s="83"/>
    </row>
    <row r="86" spans="1:14" x14ac:dyDescent="0.45">
      <c r="B86" s="69" t="s">
        <v>1016</v>
      </c>
      <c r="C86" s="61">
        <v>136</v>
      </c>
      <c r="D86" s="61">
        <v>136</v>
      </c>
      <c r="E86" s="70" t="s">
        <v>944</v>
      </c>
      <c r="F86" s="61">
        <v>30.5</v>
      </c>
      <c r="G86" s="61">
        <v>59.6</v>
      </c>
      <c r="H86" s="71">
        <v>48</v>
      </c>
      <c r="I86" s="71">
        <v>72</v>
      </c>
      <c r="J86" s="71">
        <v>48</v>
      </c>
      <c r="K86" s="71">
        <v>72</v>
      </c>
      <c r="L86" s="71">
        <v>4</v>
      </c>
    </row>
    <row r="87" spans="1:14" x14ac:dyDescent="0.45">
      <c r="B87" s="69" t="s">
        <v>1017</v>
      </c>
      <c r="C87" s="61">
        <v>136</v>
      </c>
      <c r="D87" s="61">
        <v>136</v>
      </c>
      <c r="E87" s="70" t="s">
        <v>944</v>
      </c>
      <c r="F87" s="61">
        <v>40.700000000000003</v>
      </c>
      <c r="G87" s="61">
        <v>70.099999999999994</v>
      </c>
      <c r="H87" s="71">
        <v>48</v>
      </c>
      <c r="I87" s="71">
        <v>72</v>
      </c>
      <c r="J87" s="71">
        <v>48</v>
      </c>
      <c r="K87" s="71">
        <v>72</v>
      </c>
      <c r="L87" s="71">
        <v>4</v>
      </c>
    </row>
    <row r="88" spans="1:14" x14ac:dyDescent="0.45">
      <c r="B88" s="69" t="s">
        <v>1018</v>
      </c>
      <c r="C88" s="61">
        <v>136</v>
      </c>
      <c r="D88" s="61">
        <v>136</v>
      </c>
      <c r="E88" s="70" t="s">
        <v>944</v>
      </c>
      <c r="F88" s="61">
        <v>30.5</v>
      </c>
      <c r="G88" s="61">
        <v>59.6</v>
      </c>
      <c r="H88" s="71">
        <v>48</v>
      </c>
      <c r="I88" s="71">
        <v>72</v>
      </c>
      <c r="J88" s="71">
        <v>48</v>
      </c>
      <c r="K88" s="71">
        <v>72</v>
      </c>
      <c r="L88" s="71">
        <v>4</v>
      </c>
    </row>
    <row r="89" spans="1:14" x14ac:dyDescent="0.45">
      <c r="B89" s="69" t="s">
        <v>1019</v>
      </c>
      <c r="C89" s="61">
        <v>136</v>
      </c>
      <c r="D89" s="61">
        <v>136</v>
      </c>
      <c r="E89" s="70" t="s">
        <v>944</v>
      </c>
      <c r="F89" s="61">
        <v>32.200000000000003</v>
      </c>
      <c r="G89" s="61">
        <v>61.3</v>
      </c>
      <c r="H89" s="71">
        <v>48</v>
      </c>
      <c r="I89" s="71">
        <v>72</v>
      </c>
      <c r="J89" s="71">
        <v>48</v>
      </c>
      <c r="K89" s="71">
        <v>72</v>
      </c>
      <c r="L89" s="71">
        <v>4</v>
      </c>
    </row>
    <row r="90" spans="1:14" x14ac:dyDescent="0.45">
      <c r="B90" s="69" t="s">
        <v>1020</v>
      </c>
      <c r="C90" s="61">
        <v>136</v>
      </c>
      <c r="D90" s="61">
        <v>136</v>
      </c>
      <c r="E90" s="70" t="s">
        <v>944</v>
      </c>
      <c r="F90" s="61">
        <v>18.100000000000001</v>
      </c>
      <c r="G90" s="61">
        <v>46.9</v>
      </c>
      <c r="H90" s="71">
        <v>48</v>
      </c>
      <c r="I90" s="71">
        <v>72</v>
      </c>
      <c r="J90" s="71">
        <v>48</v>
      </c>
      <c r="K90" s="71">
        <v>72</v>
      </c>
      <c r="L90" s="71">
        <v>4</v>
      </c>
    </row>
    <row r="91" spans="1:14" x14ac:dyDescent="0.45">
      <c r="B91" s="82" t="s">
        <v>1021</v>
      </c>
      <c r="C91" s="61">
        <v>76</v>
      </c>
      <c r="D91" s="61">
        <v>76</v>
      </c>
      <c r="E91" s="70" t="s">
        <v>946</v>
      </c>
      <c r="F91" s="61">
        <v>2.9</v>
      </c>
      <c r="G91" s="61">
        <v>33.799999999999997</v>
      </c>
      <c r="H91" s="73">
        <v>6</v>
      </c>
      <c r="I91" s="73">
        <v>36</v>
      </c>
      <c r="J91" s="83">
        <v>0</v>
      </c>
      <c r="K91" s="83">
        <v>36</v>
      </c>
      <c r="L91" s="73">
        <v>1</v>
      </c>
      <c r="M91" s="83" t="s">
        <v>464</v>
      </c>
      <c r="N91" s="83"/>
    </row>
    <row r="92" spans="1:14" x14ac:dyDescent="0.45">
      <c r="B92" s="69" t="s">
        <v>1022</v>
      </c>
      <c r="C92" s="61">
        <v>136</v>
      </c>
      <c r="D92" s="61">
        <v>136</v>
      </c>
      <c r="E92" s="70" t="s">
        <v>944</v>
      </c>
      <c r="F92" s="61">
        <v>9.9</v>
      </c>
      <c r="G92" s="61">
        <v>38.9</v>
      </c>
      <c r="H92" s="77">
        <v>24</v>
      </c>
      <c r="I92" s="77">
        <v>60</v>
      </c>
      <c r="J92" s="77">
        <v>24</v>
      </c>
      <c r="K92" s="77">
        <v>60</v>
      </c>
      <c r="L92" s="77">
        <v>3</v>
      </c>
    </row>
    <row r="93" spans="1:14" x14ac:dyDescent="0.45">
      <c r="B93" s="82" t="s">
        <v>1023</v>
      </c>
      <c r="C93" s="61">
        <v>76</v>
      </c>
      <c r="D93" s="61">
        <v>76</v>
      </c>
      <c r="E93" s="70" t="s">
        <v>946</v>
      </c>
      <c r="F93" s="61">
        <v>5.6</v>
      </c>
      <c r="G93" s="61">
        <v>33.299999999999997</v>
      </c>
      <c r="H93" s="75">
        <v>12</v>
      </c>
      <c r="I93" s="75">
        <v>48</v>
      </c>
      <c r="J93" s="83">
        <v>0</v>
      </c>
      <c r="K93" s="83">
        <v>48</v>
      </c>
      <c r="L93" s="75">
        <v>2</v>
      </c>
      <c r="M93" s="83" t="s">
        <v>464</v>
      </c>
      <c r="N93" s="83"/>
    </row>
    <row r="94" spans="1:14" x14ac:dyDescent="0.45">
      <c r="B94" s="82" t="s">
        <v>1024</v>
      </c>
      <c r="C94" s="61">
        <v>46</v>
      </c>
      <c r="D94" s="61">
        <v>46</v>
      </c>
      <c r="E94" s="70" t="s">
        <v>975</v>
      </c>
      <c r="F94" s="61">
        <v>2.9</v>
      </c>
      <c r="G94" s="61">
        <v>33.799999999999997</v>
      </c>
      <c r="H94" s="73">
        <v>6</v>
      </c>
      <c r="I94" s="73">
        <v>36</v>
      </c>
      <c r="J94" s="83">
        <v>0</v>
      </c>
      <c r="K94" s="83">
        <v>36</v>
      </c>
      <c r="L94" s="73">
        <v>1</v>
      </c>
      <c r="M94" s="83" t="s">
        <v>464</v>
      </c>
      <c r="N94" s="83"/>
    </row>
    <row r="95" spans="1:14" x14ac:dyDescent="0.45">
      <c r="B95" s="69" t="s">
        <v>1025</v>
      </c>
      <c r="C95" s="61">
        <v>136</v>
      </c>
      <c r="D95" s="61">
        <v>136</v>
      </c>
      <c r="E95" s="70" t="s">
        <v>944</v>
      </c>
      <c r="F95" s="61">
        <v>61.1</v>
      </c>
      <c r="G95" s="61">
        <v>91.3</v>
      </c>
      <c r="H95" s="80">
        <v>96</v>
      </c>
      <c r="I95" s="80">
        <v>120</v>
      </c>
      <c r="J95" s="80">
        <v>96</v>
      </c>
      <c r="K95" s="80">
        <v>120</v>
      </c>
      <c r="L95" s="80">
        <v>5</v>
      </c>
    </row>
    <row r="96" spans="1:14" x14ac:dyDescent="0.45">
      <c r="B96" s="69" t="s">
        <v>1159</v>
      </c>
      <c r="C96" s="61">
        <v>76</v>
      </c>
      <c r="D96" s="61">
        <v>76</v>
      </c>
      <c r="E96" s="70" t="s">
        <v>946</v>
      </c>
      <c r="F96" s="61">
        <v>18.100000000000001</v>
      </c>
      <c r="G96" s="61">
        <v>46.9</v>
      </c>
      <c r="H96" s="71">
        <v>48</v>
      </c>
      <c r="I96" s="71">
        <v>72</v>
      </c>
      <c r="J96" s="71">
        <v>48</v>
      </c>
      <c r="K96" s="71">
        <v>72</v>
      </c>
      <c r="L96" s="71">
        <v>4</v>
      </c>
    </row>
    <row r="97" spans="1:14" x14ac:dyDescent="0.45">
      <c r="B97" s="69" t="s">
        <v>1026</v>
      </c>
      <c r="C97" s="61">
        <v>136</v>
      </c>
      <c r="D97" s="61">
        <v>136</v>
      </c>
      <c r="E97" s="70" t="s">
        <v>944</v>
      </c>
      <c r="F97" s="61">
        <v>18.100000000000001</v>
      </c>
      <c r="G97" s="61">
        <v>46.9</v>
      </c>
      <c r="H97" s="71">
        <v>48</v>
      </c>
      <c r="I97" s="71">
        <v>72</v>
      </c>
      <c r="J97" s="71">
        <v>48</v>
      </c>
      <c r="K97" s="71">
        <v>72</v>
      </c>
      <c r="L97" s="71">
        <v>4</v>
      </c>
    </row>
    <row r="98" spans="1:14" ht="10.5" x14ac:dyDescent="0.45">
      <c r="A98" s="81" t="s">
        <v>952</v>
      </c>
      <c r="B98" s="69" t="s">
        <v>1027</v>
      </c>
      <c r="C98" s="61">
        <v>136</v>
      </c>
      <c r="D98" s="61">
        <v>136</v>
      </c>
      <c r="E98" s="70" t="s">
        <v>944</v>
      </c>
      <c r="F98" s="61">
        <v>30.5</v>
      </c>
      <c r="G98" s="61">
        <v>30.5</v>
      </c>
      <c r="H98" s="71">
        <v>48</v>
      </c>
      <c r="I98" s="71">
        <v>48</v>
      </c>
      <c r="J98" s="71">
        <v>48</v>
      </c>
      <c r="K98" s="71">
        <v>48</v>
      </c>
      <c r="L98" s="71">
        <v>4</v>
      </c>
    </row>
    <row r="99" spans="1:14" x14ac:dyDescent="0.45">
      <c r="B99" s="69" t="s">
        <v>1028</v>
      </c>
      <c r="C99" s="61">
        <v>136</v>
      </c>
      <c r="D99" s="61">
        <v>136</v>
      </c>
      <c r="E99" s="70" t="s">
        <v>944</v>
      </c>
      <c r="F99" s="61">
        <v>30.5</v>
      </c>
      <c r="G99" s="61">
        <v>59.6</v>
      </c>
      <c r="H99" s="71">
        <v>48</v>
      </c>
      <c r="I99" s="71">
        <v>72</v>
      </c>
      <c r="J99" s="71">
        <v>48</v>
      </c>
      <c r="K99" s="71">
        <v>72</v>
      </c>
      <c r="L99" s="71">
        <v>4</v>
      </c>
    </row>
    <row r="100" spans="1:14" x14ac:dyDescent="0.45">
      <c r="B100" s="69" t="s">
        <v>1029</v>
      </c>
      <c r="C100" s="61">
        <v>136</v>
      </c>
      <c r="D100" s="61">
        <v>136</v>
      </c>
      <c r="E100" s="70" t="s">
        <v>944</v>
      </c>
      <c r="F100" s="61">
        <v>30.5</v>
      </c>
      <c r="G100" s="61">
        <v>59.6</v>
      </c>
      <c r="H100" s="71">
        <v>48</v>
      </c>
      <c r="I100" s="71">
        <v>72</v>
      </c>
      <c r="J100" s="71">
        <v>48</v>
      </c>
      <c r="K100" s="71">
        <v>72</v>
      </c>
      <c r="L100" s="71">
        <v>4</v>
      </c>
    </row>
    <row r="101" spans="1:14" ht="10.5" x14ac:dyDescent="0.45">
      <c r="A101" s="81" t="s">
        <v>952</v>
      </c>
      <c r="B101" s="69" t="s">
        <v>1169</v>
      </c>
      <c r="C101" s="61">
        <v>136</v>
      </c>
      <c r="D101" s="61">
        <v>136</v>
      </c>
      <c r="E101" s="70" t="s">
        <v>944</v>
      </c>
      <c r="F101" s="61">
        <v>82.7</v>
      </c>
      <c r="G101" s="61">
        <v>82.7</v>
      </c>
      <c r="H101" s="80">
        <v>96</v>
      </c>
      <c r="I101" s="80">
        <v>96</v>
      </c>
      <c r="J101" s="80">
        <v>96</v>
      </c>
      <c r="K101" s="80">
        <v>96</v>
      </c>
      <c r="L101" s="80">
        <v>5</v>
      </c>
    </row>
    <row r="102" spans="1:14" x14ac:dyDescent="0.45">
      <c r="B102" s="69" t="s">
        <v>1030</v>
      </c>
      <c r="C102" s="61">
        <v>136</v>
      </c>
      <c r="D102" s="61">
        <v>136</v>
      </c>
      <c r="E102" s="70" t="s">
        <v>944</v>
      </c>
      <c r="F102" s="61">
        <v>40.700000000000003</v>
      </c>
      <c r="G102" s="61">
        <v>70.099999999999994</v>
      </c>
      <c r="H102" s="71">
        <v>48</v>
      </c>
      <c r="I102" s="71">
        <v>72</v>
      </c>
      <c r="J102" s="71">
        <v>48</v>
      </c>
      <c r="K102" s="71">
        <v>72</v>
      </c>
      <c r="L102" s="71">
        <v>4</v>
      </c>
    </row>
    <row r="103" spans="1:14" x14ac:dyDescent="0.45">
      <c r="B103" s="69" t="s">
        <v>1031</v>
      </c>
      <c r="C103" s="61">
        <v>136</v>
      </c>
      <c r="D103" s="61">
        <v>136</v>
      </c>
      <c r="E103" s="70" t="s">
        <v>944</v>
      </c>
      <c r="F103" s="61">
        <v>30.5</v>
      </c>
      <c r="G103" s="61">
        <v>59.6</v>
      </c>
      <c r="H103" s="71">
        <v>48</v>
      </c>
      <c r="I103" s="71">
        <v>72</v>
      </c>
      <c r="J103" s="71">
        <v>48</v>
      </c>
      <c r="K103" s="71">
        <v>72</v>
      </c>
      <c r="L103" s="71">
        <v>4</v>
      </c>
    </row>
    <row r="104" spans="1:14" x14ac:dyDescent="0.45">
      <c r="B104" s="69" t="s">
        <v>1032</v>
      </c>
      <c r="C104" s="61">
        <v>136</v>
      </c>
      <c r="D104" s="61">
        <v>136</v>
      </c>
      <c r="E104" s="70" t="s">
        <v>944</v>
      </c>
      <c r="F104" s="61">
        <v>30.5</v>
      </c>
      <c r="G104" s="61">
        <v>59.6</v>
      </c>
      <c r="H104" s="71">
        <v>48</v>
      </c>
      <c r="I104" s="71">
        <v>72</v>
      </c>
      <c r="J104" s="71">
        <v>48</v>
      </c>
      <c r="K104" s="71">
        <v>72</v>
      </c>
      <c r="L104" s="71">
        <v>4</v>
      </c>
    </row>
    <row r="105" spans="1:14" ht="10.5" x14ac:dyDescent="0.45">
      <c r="A105" s="81" t="s">
        <v>961</v>
      </c>
      <c r="B105" s="82" t="s">
        <v>1033</v>
      </c>
      <c r="C105" s="61">
        <v>46</v>
      </c>
      <c r="D105" s="61">
        <v>46</v>
      </c>
      <c r="E105" s="70" t="s">
        <v>975</v>
      </c>
      <c r="F105" s="61">
        <v>2.8</v>
      </c>
      <c r="G105" s="61">
        <v>2.8</v>
      </c>
      <c r="H105" s="73">
        <v>6</v>
      </c>
      <c r="I105" s="73">
        <v>6</v>
      </c>
      <c r="J105" s="83">
        <v>0</v>
      </c>
      <c r="K105" s="83">
        <v>0</v>
      </c>
      <c r="L105" s="73">
        <v>1</v>
      </c>
      <c r="M105" s="83" t="s">
        <v>464</v>
      </c>
      <c r="N105" s="83"/>
    </row>
    <row r="106" spans="1:14" x14ac:dyDescent="0.45">
      <c r="B106" s="82" t="s">
        <v>1034</v>
      </c>
      <c r="C106" s="61">
        <v>76</v>
      </c>
      <c r="D106" s="61">
        <v>76</v>
      </c>
      <c r="E106" s="70" t="s">
        <v>946</v>
      </c>
      <c r="F106" s="61">
        <v>2.8</v>
      </c>
      <c r="G106" s="61">
        <v>33.700000000000003</v>
      </c>
      <c r="H106" s="73">
        <v>6</v>
      </c>
      <c r="I106" s="73">
        <v>36</v>
      </c>
      <c r="J106" s="83">
        <v>0</v>
      </c>
      <c r="K106" s="83">
        <v>36</v>
      </c>
      <c r="L106" s="73">
        <v>1</v>
      </c>
      <c r="M106" s="83" t="s">
        <v>464</v>
      </c>
      <c r="N106" s="83"/>
    </row>
    <row r="107" spans="1:14" x14ac:dyDescent="0.45">
      <c r="B107" s="69" t="s">
        <v>1035</v>
      </c>
      <c r="C107" s="61">
        <v>76</v>
      </c>
      <c r="D107" s="61">
        <v>76</v>
      </c>
      <c r="E107" s="70" t="s">
        <v>946</v>
      </c>
      <c r="F107" s="61">
        <v>5.6</v>
      </c>
      <c r="G107" s="61">
        <v>33.299999999999997</v>
      </c>
      <c r="H107" s="75">
        <v>12</v>
      </c>
      <c r="I107" s="75">
        <v>48</v>
      </c>
      <c r="J107" s="75">
        <v>12</v>
      </c>
      <c r="K107" s="75">
        <v>48</v>
      </c>
      <c r="L107" s="75">
        <v>2</v>
      </c>
    </row>
    <row r="108" spans="1:14" x14ac:dyDescent="0.45">
      <c r="B108" s="69" t="s">
        <v>1036</v>
      </c>
      <c r="C108" s="61">
        <v>76</v>
      </c>
      <c r="D108" s="61">
        <v>76</v>
      </c>
      <c r="E108" s="70" t="s">
        <v>946</v>
      </c>
      <c r="F108" s="61">
        <v>6.1</v>
      </c>
      <c r="G108" s="61">
        <v>11.1</v>
      </c>
      <c r="H108" s="73">
        <v>6</v>
      </c>
      <c r="I108" s="73">
        <v>36</v>
      </c>
      <c r="J108" s="73">
        <v>6</v>
      </c>
      <c r="K108" s="73">
        <v>36</v>
      </c>
      <c r="L108" s="73">
        <v>1</v>
      </c>
    </row>
    <row r="109" spans="1:14" x14ac:dyDescent="0.45">
      <c r="B109" s="69" t="s">
        <v>1037</v>
      </c>
      <c r="C109" s="61">
        <v>136</v>
      </c>
      <c r="D109" s="61">
        <v>136</v>
      </c>
      <c r="E109" s="70" t="s">
        <v>944</v>
      </c>
      <c r="F109" s="61">
        <v>18.100000000000001</v>
      </c>
      <c r="G109" s="61">
        <v>46.9</v>
      </c>
      <c r="H109" s="71">
        <v>48</v>
      </c>
      <c r="I109" s="71">
        <v>72</v>
      </c>
      <c r="J109" s="71">
        <v>48</v>
      </c>
      <c r="K109" s="71">
        <v>72</v>
      </c>
      <c r="L109" s="71">
        <v>4</v>
      </c>
    </row>
    <row r="110" spans="1:14" x14ac:dyDescent="0.45">
      <c r="B110" s="69" t="s">
        <v>1038</v>
      </c>
      <c r="C110" s="61">
        <v>136</v>
      </c>
      <c r="D110" s="61">
        <v>136</v>
      </c>
      <c r="E110" s="70" t="s">
        <v>944</v>
      </c>
      <c r="F110" s="61">
        <v>9.4</v>
      </c>
      <c r="G110" s="61">
        <v>38.299999999999997</v>
      </c>
      <c r="H110" s="77">
        <v>24</v>
      </c>
      <c r="I110" s="77">
        <v>60</v>
      </c>
      <c r="J110" s="77">
        <v>24</v>
      </c>
      <c r="K110" s="77">
        <v>60</v>
      </c>
      <c r="L110" s="77">
        <v>3</v>
      </c>
    </row>
    <row r="111" spans="1:14" x14ac:dyDescent="0.45">
      <c r="B111" s="69" t="s">
        <v>1039</v>
      </c>
      <c r="C111" s="61">
        <v>136</v>
      </c>
      <c r="D111" s="61">
        <v>136</v>
      </c>
      <c r="E111" s="70" t="s">
        <v>944</v>
      </c>
      <c r="F111" s="61">
        <v>18.100000000000001</v>
      </c>
      <c r="G111" s="61">
        <v>46.9</v>
      </c>
      <c r="H111" s="71">
        <v>48</v>
      </c>
      <c r="I111" s="71">
        <v>72</v>
      </c>
      <c r="J111" s="71">
        <v>48</v>
      </c>
      <c r="K111" s="71">
        <v>72</v>
      </c>
      <c r="L111" s="71">
        <v>4</v>
      </c>
    </row>
    <row r="112" spans="1:14" x14ac:dyDescent="0.45">
      <c r="B112" s="82" t="s">
        <v>1160</v>
      </c>
      <c r="C112" s="61">
        <v>46</v>
      </c>
      <c r="D112" s="61">
        <v>46</v>
      </c>
      <c r="E112" s="70" t="s">
        <v>975</v>
      </c>
      <c r="F112" s="61">
        <v>2.9</v>
      </c>
      <c r="G112" s="61">
        <v>33.799999999999997</v>
      </c>
      <c r="H112" s="73">
        <v>6</v>
      </c>
      <c r="I112" s="73">
        <v>36</v>
      </c>
      <c r="J112" s="83">
        <v>0</v>
      </c>
      <c r="K112" s="83">
        <v>36</v>
      </c>
      <c r="L112" s="73">
        <v>1</v>
      </c>
      <c r="M112" s="83" t="s">
        <v>464</v>
      </c>
      <c r="N112" s="83"/>
    </row>
    <row r="113" spans="1:14" x14ac:dyDescent="0.45">
      <c r="B113" s="69" t="s">
        <v>1040</v>
      </c>
      <c r="C113" s="61">
        <v>76</v>
      </c>
      <c r="D113" s="61">
        <v>76</v>
      </c>
      <c r="E113" s="70" t="s">
        <v>946</v>
      </c>
      <c r="F113" s="61">
        <v>2.9</v>
      </c>
      <c r="G113" s="61">
        <v>33.799999999999997</v>
      </c>
      <c r="H113" s="73">
        <v>6</v>
      </c>
      <c r="I113" s="73">
        <v>36</v>
      </c>
      <c r="J113" s="73">
        <v>6</v>
      </c>
      <c r="K113" s="73">
        <v>36</v>
      </c>
      <c r="L113" s="73">
        <v>1</v>
      </c>
    </row>
    <row r="114" spans="1:14" x14ac:dyDescent="0.45">
      <c r="B114" s="82" t="s">
        <v>1041</v>
      </c>
      <c r="C114" s="61">
        <v>76</v>
      </c>
      <c r="D114" s="61">
        <v>76</v>
      </c>
      <c r="E114" s="70" t="s">
        <v>946</v>
      </c>
      <c r="F114" s="61">
        <v>2.9</v>
      </c>
      <c r="G114" s="61">
        <v>33.799999999999997</v>
      </c>
      <c r="H114" s="73">
        <v>6</v>
      </c>
      <c r="I114" s="73">
        <v>36</v>
      </c>
      <c r="J114" s="83">
        <v>0</v>
      </c>
      <c r="K114" s="83">
        <v>36</v>
      </c>
      <c r="L114" s="73">
        <v>1</v>
      </c>
      <c r="M114" s="83" t="s">
        <v>464</v>
      </c>
      <c r="N114" s="83"/>
    </row>
    <row r="115" spans="1:14" x14ac:dyDescent="0.45">
      <c r="B115" s="69" t="s">
        <v>1042</v>
      </c>
      <c r="C115" s="61">
        <v>76</v>
      </c>
      <c r="D115" s="61">
        <v>76</v>
      </c>
      <c r="E115" s="70" t="s">
        <v>946</v>
      </c>
      <c r="F115" s="61">
        <v>6.1</v>
      </c>
      <c r="G115" s="61">
        <v>33.799999999999997</v>
      </c>
      <c r="H115" s="73">
        <v>6</v>
      </c>
      <c r="I115" s="73">
        <v>36</v>
      </c>
      <c r="J115" s="73">
        <v>6</v>
      </c>
      <c r="K115" s="73">
        <v>36</v>
      </c>
      <c r="L115" s="73">
        <v>1</v>
      </c>
    </row>
    <row r="116" spans="1:14" x14ac:dyDescent="0.45">
      <c r="B116" s="82" t="s">
        <v>1043</v>
      </c>
      <c r="C116" s="61">
        <v>46</v>
      </c>
      <c r="D116" s="61">
        <v>46</v>
      </c>
      <c r="E116" s="70" t="s">
        <v>975</v>
      </c>
      <c r="F116" s="61">
        <v>2.8</v>
      </c>
      <c r="G116" s="61">
        <v>33.700000000000003</v>
      </c>
      <c r="H116" s="73">
        <v>6</v>
      </c>
      <c r="I116" s="73">
        <v>36</v>
      </c>
      <c r="J116" s="83">
        <v>0</v>
      </c>
      <c r="K116" s="83">
        <v>36</v>
      </c>
      <c r="L116" s="73">
        <v>1</v>
      </c>
      <c r="M116" s="83" t="s">
        <v>464</v>
      </c>
      <c r="N116" s="83"/>
    </row>
    <row r="117" spans="1:14" x14ac:dyDescent="0.45">
      <c r="B117" s="69" t="s">
        <v>1044</v>
      </c>
      <c r="C117" s="61">
        <v>136</v>
      </c>
      <c r="D117" s="61">
        <v>136</v>
      </c>
      <c r="E117" s="70" t="s">
        <v>944</v>
      </c>
      <c r="F117" s="61">
        <v>18.100000000000001</v>
      </c>
      <c r="G117" s="61">
        <v>46.9</v>
      </c>
      <c r="H117" s="71">
        <v>48</v>
      </c>
      <c r="I117" s="71">
        <v>72</v>
      </c>
      <c r="J117" s="71">
        <v>48</v>
      </c>
      <c r="K117" s="71">
        <v>72</v>
      </c>
      <c r="L117" s="71">
        <v>4</v>
      </c>
    </row>
    <row r="118" spans="1:14" x14ac:dyDescent="0.45">
      <c r="B118" s="69" t="s">
        <v>1045</v>
      </c>
      <c r="C118" s="61">
        <v>136</v>
      </c>
      <c r="D118" s="61">
        <v>136</v>
      </c>
      <c r="E118" s="70" t="s">
        <v>944</v>
      </c>
      <c r="F118" s="61">
        <v>30.5</v>
      </c>
      <c r="G118" s="61">
        <v>59.6</v>
      </c>
      <c r="H118" s="71">
        <v>48</v>
      </c>
      <c r="I118" s="71">
        <v>72</v>
      </c>
      <c r="J118" s="71">
        <v>48</v>
      </c>
      <c r="K118" s="71">
        <v>72</v>
      </c>
      <c r="L118" s="71">
        <v>4</v>
      </c>
    </row>
    <row r="119" spans="1:14" x14ac:dyDescent="0.45">
      <c r="B119" s="69" t="s">
        <v>1046</v>
      </c>
      <c r="C119" s="61">
        <v>136</v>
      </c>
      <c r="D119" s="61">
        <v>136</v>
      </c>
      <c r="E119" s="70" t="s">
        <v>944</v>
      </c>
      <c r="F119" s="61">
        <v>20</v>
      </c>
      <c r="G119" s="61">
        <v>48.9</v>
      </c>
      <c r="H119" s="71">
        <v>48</v>
      </c>
      <c r="I119" s="71">
        <v>72</v>
      </c>
      <c r="J119" s="71">
        <v>48</v>
      </c>
      <c r="K119" s="71">
        <v>72</v>
      </c>
      <c r="L119" s="71">
        <v>4</v>
      </c>
    </row>
    <row r="120" spans="1:14" ht="10.5" x14ac:dyDescent="0.45">
      <c r="A120" s="81" t="s">
        <v>952</v>
      </c>
      <c r="B120" s="69" t="s">
        <v>1047</v>
      </c>
      <c r="C120" s="61">
        <v>136</v>
      </c>
      <c r="D120" s="61">
        <v>136</v>
      </c>
      <c r="E120" s="70" t="s">
        <v>944</v>
      </c>
      <c r="F120" s="61">
        <v>82.7</v>
      </c>
      <c r="G120" s="61">
        <v>82.7</v>
      </c>
      <c r="H120" s="80">
        <v>96</v>
      </c>
      <c r="I120" s="80">
        <v>96</v>
      </c>
      <c r="J120" s="80">
        <v>96</v>
      </c>
      <c r="K120" s="80">
        <v>96</v>
      </c>
      <c r="L120" s="80">
        <v>5</v>
      </c>
    </row>
    <row r="121" spans="1:14" ht="10.5" x14ac:dyDescent="0.45">
      <c r="A121" s="81" t="s">
        <v>952</v>
      </c>
      <c r="B121" s="69" t="s">
        <v>1162</v>
      </c>
      <c r="C121" s="61">
        <v>136</v>
      </c>
      <c r="D121" s="61">
        <v>136</v>
      </c>
      <c r="E121" s="70" t="s">
        <v>944</v>
      </c>
      <c r="F121" s="61">
        <v>82.7</v>
      </c>
      <c r="G121" s="61">
        <v>82.7</v>
      </c>
      <c r="H121" s="80">
        <v>96</v>
      </c>
      <c r="I121" s="80">
        <v>96</v>
      </c>
      <c r="J121" s="80">
        <v>96</v>
      </c>
      <c r="K121" s="80">
        <v>96</v>
      </c>
      <c r="L121" s="80">
        <v>5</v>
      </c>
    </row>
    <row r="122" spans="1:14" ht="14.25" x14ac:dyDescent="0.45">
      <c r="B122" t="s">
        <v>1163</v>
      </c>
      <c r="C122" s="61">
        <v>136</v>
      </c>
      <c r="D122" s="61">
        <v>136</v>
      </c>
      <c r="E122" s="70" t="s">
        <v>944</v>
      </c>
      <c r="F122" s="61">
        <v>5.6</v>
      </c>
      <c r="G122" s="61">
        <v>33.299999999999997</v>
      </c>
      <c r="H122" s="75">
        <v>12</v>
      </c>
      <c r="I122" s="75">
        <v>48</v>
      </c>
      <c r="J122" s="75">
        <v>12</v>
      </c>
      <c r="K122" s="75">
        <v>48</v>
      </c>
      <c r="L122" s="75">
        <v>2</v>
      </c>
    </row>
    <row r="123" spans="1:14" x14ac:dyDescent="0.45">
      <c r="B123" s="69" t="s">
        <v>1048</v>
      </c>
      <c r="C123" s="61">
        <v>136</v>
      </c>
      <c r="D123" s="61">
        <v>136</v>
      </c>
      <c r="E123" s="70" t="s">
        <v>944</v>
      </c>
      <c r="F123" s="61">
        <v>18.100000000000001</v>
      </c>
      <c r="G123" s="61">
        <v>46.9</v>
      </c>
      <c r="H123" s="71">
        <v>48</v>
      </c>
      <c r="I123" s="71">
        <v>72</v>
      </c>
      <c r="J123" s="71">
        <v>48</v>
      </c>
      <c r="K123" s="71">
        <v>72</v>
      </c>
      <c r="L123" s="71">
        <v>4</v>
      </c>
    </row>
    <row r="124" spans="1:14" x14ac:dyDescent="0.45">
      <c r="B124" s="69" t="s">
        <v>1164</v>
      </c>
      <c r="C124" s="61">
        <v>136</v>
      </c>
      <c r="D124" s="61">
        <v>136</v>
      </c>
      <c r="E124" s="70" t="s">
        <v>944</v>
      </c>
      <c r="F124" s="61">
        <v>30.5</v>
      </c>
      <c r="G124" s="61">
        <v>59.6</v>
      </c>
      <c r="H124" s="71">
        <v>48</v>
      </c>
      <c r="I124" s="71">
        <v>72</v>
      </c>
      <c r="J124" s="71">
        <v>48</v>
      </c>
      <c r="K124" s="71">
        <v>72</v>
      </c>
      <c r="L124" s="71">
        <v>4</v>
      </c>
    </row>
    <row r="125" spans="1:14" x14ac:dyDescent="0.45">
      <c r="B125" s="69" t="s">
        <v>1049</v>
      </c>
      <c r="C125" s="61">
        <v>136</v>
      </c>
      <c r="D125" s="61">
        <v>136</v>
      </c>
      <c r="E125" s="70" t="s">
        <v>944</v>
      </c>
      <c r="F125" s="61">
        <v>40.700000000000003</v>
      </c>
      <c r="G125" s="61">
        <v>70.099999999999994</v>
      </c>
      <c r="H125" s="71">
        <v>48</v>
      </c>
      <c r="I125" s="71">
        <v>72</v>
      </c>
      <c r="J125" s="71">
        <v>48</v>
      </c>
      <c r="K125" s="71">
        <v>72</v>
      </c>
      <c r="L125" s="71">
        <v>4</v>
      </c>
    </row>
    <row r="126" spans="1:14" x14ac:dyDescent="0.45">
      <c r="B126" s="69" t="s">
        <v>1050</v>
      </c>
      <c r="C126" s="61">
        <v>76</v>
      </c>
      <c r="D126" s="61">
        <v>76</v>
      </c>
      <c r="E126" s="70" t="s">
        <v>946</v>
      </c>
      <c r="F126" s="61">
        <v>5.6</v>
      </c>
      <c r="G126" s="61">
        <v>33.299999999999997</v>
      </c>
      <c r="H126" s="75">
        <v>12</v>
      </c>
      <c r="I126" s="75">
        <v>48</v>
      </c>
      <c r="J126" s="75">
        <v>12</v>
      </c>
      <c r="K126" s="75">
        <v>48</v>
      </c>
      <c r="L126" s="75">
        <v>2</v>
      </c>
    </row>
    <row r="127" spans="1:14" x14ac:dyDescent="0.45">
      <c r="B127" s="69" t="s">
        <v>1051</v>
      </c>
      <c r="C127" s="61">
        <v>136</v>
      </c>
      <c r="D127" s="61">
        <v>136</v>
      </c>
      <c r="E127" s="70" t="s">
        <v>944</v>
      </c>
      <c r="F127" s="61">
        <v>19</v>
      </c>
      <c r="G127" s="61">
        <v>48</v>
      </c>
      <c r="H127" s="71">
        <v>48</v>
      </c>
      <c r="I127" s="71">
        <v>72</v>
      </c>
      <c r="J127" s="71">
        <v>48</v>
      </c>
      <c r="K127" s="71">
        <v>72</v>
      </c>
      <c r="L127" s="71">
        <v>4</v>
      </c>
    </row>
    <row r="128" spans="1:14" x14ac:dyDescent="0.45">
      <c r="B128" s="69" t="s">
        <v>1052</v>
      </c>
      <c r="C128" s="61">
        <v>136</v>
      </c>
      <c r="D128" s="61">
        <v>136</v>
      </c>
      <c r="E128" s="70" t="s">
        <v>944</v>
      </c>
      <c r="F128" s="61">
        <v>30.5</v>
      </c>
      <c r="G128" s="61">
        <v>59.6</v>
      </c>
      <c r="H128" s="71">
        <v>48</v>
      </c>
      <c r="I128" s="71">
        <v>72</v>
      </c>
      <c r="J128" s="71">
        <v>48</v>
      </c>
      <c r="K128" s="71">
        <v>72</v>
      </c>
      <c r="L128" s="71">
        <v>4</v>
      </c>
    </row>
    <row r="129" spans="1:14" x14ac:dyDescent="0.45">
      <c r="B129" s="69" t="s">
        <v>1053</v>
      </c>
      <c r="C129" s="61">
        <v>136</v>
      </c>
      <c r="D129" s="61">
        <v>136</v>
      </c>
      <c r="E129" s="70" t="s">
        <v>944</v>
      </c>
      <c r="F129" s="61">
        <v>30.5</v>
      </c>
      <c r="G129" s="61">
        <v>59.6</v>
      </c>
      <c r="H129" s="71">
        <v>48</v>
      </c>
      <c r="I129" s="71">
        <v>72</v>
      </c>
      <c r="J129" s="71">
        <v>48</v>
      </c>
      <c r="K129" s="71">
        <v>72</v>
      </c>
      <c r="L129" s="71">
        <v>4</v>
      </c>
    </row>
    <row r="130" spans="1:14" x14ac:dyDescent="0.45">
      <c r="B130" s="69" t="s">
        <v>1054</v>
      </c>
      <c r="C130" s="61">
        <v>76</v>
      </c>
      <c r="D130" s="61">
        <v>76</v>
      </c>
      <c r="E130" s="70" t="s">
        <v>946</v>
      </c>
      <c r="F130" s="61">
        <v>30.5</v>
      </c>
      <c r="G130" s="61">
        <v>59.6</v>
      </c>
      <c r="H130" s="71">
        <v>48</v>
      </c>
      <c r="I130" s="71">
        <v>72</v>
      </c>
      <c r="J130" s="71">
        <v>48</v>
      </c>
      <c r="K130" s="71">
        <v>72</v>
      </c>
      <c r="L130" s="71">
        <v>4</v>
      </c>
    </row>
    <row r="131" spans="1:14" x14ac:dyDescent="0.45">
      <c r="B131" s="69" t="s">
        <v>1055</v>
      </c>
      <c r="C131" s="61">
        <v>76</v>
      </c>
      <c r="D131" s="61">
        <v>76</v>
      </c>
      <c r="E131" s="70" t="s">
        <v>946</v>
      </c>
      <c r="F131" s="61">
        <v>9</v>
      </c>
      <c r="G131" s="61">
        <v>37.9</v>
      </c>
      <c r="H131" s="77">
        <v>24</v>
      </c>
      <c r="I131" s="77">
        <v>60</v>
      </c>
      <c r="J131" s="77">
        <v>24</v>
      </c>
      <c r="K131" s="77">
        <v>60</v>
      </c>
      <c r="L131" s="77">
        <v>3</v>
      </c>
    </row>
    <row r="132" spans="1:14" x14ac:dyDescent="0.45">
      <c r="B132" s="69" t="s">
        <v>1056</v>
      </c>
      <c r="C132" s="61">
        <v>76</v>
      </c>
      <c r="D132" s="61">
        <v>76</v>
      </c>
      <c r="E132" s="70" t="s">
        <v>946</v>
      </c>
      <c r="F132" s="61">
        <v>5.6</v>
      </c>
      <c r="G132" s="61">
        <v>33.299999999999997</v>
      </c>
      <c r="H132" s="75">
        <v>12</v>
      </c>
      <c r="I132" s="75">
        <v>48</v>
      </c>
      <c r="J132" s="75">
        <v>12</v>
      </c>
      <c r="K132" s="75">
        <v>48</v>
      </c>
      <c r="L132" s="75">
        <v>2</v>
      </c>
    </row>
    <row r="133" spans="1:14" x14ac:dyDescent="0.45">
      <c r="B133" s="82" t="s">
        <v>1057</v>
      </c>
      <c r="C133" s="61">
        <v>76</v>
      </c>
      <c r="D133" s="61">
        <v>76</v>
      </c>
      <c r="E133" s="70" t="s">
        <v>946</v>
      </c>
      <c r="F133" s="61">
        <v>2.7</v>
      </c>
      <c r="G133" s="61">
        <v>33.6</v>
      </c>
      <c r="H133" s="73">
        <v>6</v>
      </c>
      <c r="I133" s="73">
        <v>36</v>
      </c>
      <c r="J133" s="83">
        <v>0</v>
      </c>
      <c r="K133" s="83">
        <v>36</v>
      </c>
      <c r="L133" s="73">
        <v>1</v>
      </c>
      <c r="M133" s="83" t="s">
        <v>464</v>
      </c>
      <c r="N133" s="83"/>
    </row>
    <row r="134" spans="1:14" x14ac:dyDescent="0.45">
      <c r="B134" s="69" t="s">
        <v>1058</v>
      </c>
      <c r="C134" s="61">
        <v>136</v>
      </c>
      <c r="D134" s="61">
        <v>136</v>
      </c>
      <c r="E134" s="70" t="s">
        <v>944</v>
      </c>
      <c r="F134" s="61">
        <v>24.2</v>
      </c>
      <c r="G134" s="61">
        <v>53.3</v>
      </c>
      <c r="H134" s="71">
        <v>48</v>
      </c>
      <c r="I134" s="71">
        <v>72</v>
      </c>
      <c r="J134" s="71">
        <v>48</v>
      </c>
      <c r="K134" s="71">
        <v>72</v>
      </c>
      <c r="L134" s="71">
        <v>4</v>
      </c>
    </row>
    <row r="135" spans="1:14" x14ac:dyDescent="0.45">
      <c r="B135" s="69" t="s">
        <v>1059</v>
      </c>
      <c r="C135" s="61">
        <v>76</v>
      </c>
      <c r="D135" s="61">
        <v>76</v>
      </c>
      <c r="E135" s="70" t="s">
        <v>946</v>
      </c>
      <c r="F135" s="61">
        <v>18.100000000000001</v>
      </c>
      <c r="G135" s="61">
        <v>46.9</v>
      </c>
      <c r="H135" s="71">
        <v>48</v>
      </c>
      <c r="I135" s="71">
        <v>72</v>
      </c>
      <c r="J135" s="71">
        <v>48</v>
      </c>
      <c r="K135" s="71">
        <v>72</v>
      </c>
      <c r="L135" s="71">
        <v>4</v>
      </c>
    </row>
    <row r="136" spans="1:14" x14ac:dyDescent="0.45">
      <c r="B136" s="69" t="s">
        <v>1060</v>
      </c>
      <c r="C136" s="61">
        <v>136</v>
      </c>
      <c r="D136" s="61">
        <v>136</v>
      </c>
      <c r="E136" s="70" t="s">
        <v>944</v>
      </c>
      <c r="F136" s="61">
        <v>30.5</v>
      </c>
      <c r="G136" s="61">
        <v>59.6</v>
      </c>
      <c r="H136" s="71">
        <v>48</v>
      </c>
      <c r="I136" s="71">
        <v>72</v>
      </c>
      <c r="J136" s="71">
        <v>48</v>
      </c>
      <c r="K136" s="71">
        <v>72</v>
      </c>
      <c r="L136" s="71">
        <v>4</v>
      </c>
    </row>
    <row r="137" spans="1:14" x14ac:dyDescent="0.45">
      <c r="B137" s="82" t="s">
        <v>1061</v>
      </c>
      <c r="C137" s="61">
        <v>76</v>
      </c>
      <c r="D137" s="61">
        <v>76</v>
      </c>
      <c r="E137" s="70" t="s">
        <v>946</v>
      </c>
      <c r="F137" s="61">
        <v>2.8</v>
      </c>
      <c r="G137" s="61">
        <v>33.700000000000003</v>
      </c>
      <c r="H137" s="73">
        <v>6</v>
      </c>
      <c r="I137" s="73">
        <v>36</v>
      </c>
      <c r="J137" s="83">
        <v>0</v>
      </c>
      <c r="K137" s="83">
        <v>36</v>
      </c>
      <c r="L137" s="73">
        <v>1</v>
      </c>
      <c r="M137" s="83" t="s">
        <v>464</v>
      </c>
      <c r="N137" s="83"/>
    </row>
    <row r="138" spans="1:14" x14ac:dyDescent="0.45">
      <c r="B138" s="69" t="s">
        <v>1165</v>
      </c>
      <c r="C138" s="61">
        <v>136</v>
      </c>
      <c r="D138" s="61">
        <v>136</v>
      </c>
      <c r="E138" s="70" t="s">
        <v>944</v>
      </c>
      <c r="F138" s="61">
        <v>18.100000000000001</v>
      </c>
      <c r="G138" s="61">
        <v>46.9</v>
      </c>
      <c r="H138" s="71">
        <v>48</v>
      </c>
      <c r="I138" s="71">
        <v>72</v>
      </c>
      <c r="J138" s="71">
        <v>48</v>
      </c>
      <c r="K138" s="71">
        <v>72</v>
      </c>
      <c r="L138" s="71">
        <v>4</v>
      </c>
    </row>
    <row r="139" spans="1:14" x14ac:dyDescent="0.45">
      <c r="B139" s="82" t="s">
        <v>1062</v>
      </c>
      <c r="C139" s="61">
        <v>76</v>
      </c>
      <c r="D139" s="61">
        <v>76</v>
      </c>
      <c r="E139" s="70" t="s">
        <v>946</v>
      </c>
      <c r="F139" s="61">
        <v>5.8</v>
      </c>
      <c r="G139" s="61">
        <v>33.6</v>
      </c>
      <c r="H139" s="75">
        <v>12</v>
      </c>
      <c r="I139" s="75">
        <v>48</v>
      </c>
      <c r="J139" s="83">
        <v>0</v>
      </c>
      <c r="K139" s="83">
        <v>48</v>
      </c>
      <c r="L139" s="75">
        <v>2</v>
      </c>
      <c r="M139" s="83" t="s">
        <v>464</v>
      </c>
      <c r="N139" s="83"/>
    </row>
    <row r="140" spans="1:14" x14ac:dyDescent="0.45">
      <c r="B140" s="69" t="s">
        <v>1063</v>
      </c>
      <c r="C140" s="61">
        <v>136</v>
      </c>
      <c r="D140" s="61">
        <v>136</v>
      </c>
      <c r="E140" s="70" t="s">
        <v>944</v>
      </c>
      <c r="F140" s="61">
        <v>40.700000000000003</v>
      </c>
      <c r="G140" s="61">
        <v>70.099999999999994</v>
      </c>
      <c r="H140" s="71">
        <v>48</v>
      </c>
      <c r="I140" s="71">
        <v>72</v>
      </c>
      <c r="J140" s="71">
        <v>48</v>
      </c>
      <c r="K140" s="71">
        <v>72</v>
      </c>
      <c r="L140" s="71">
        <v>4</v>
      </c>
    </row>
    <row r="141" spans="1:14" x14ac:dyDescent="0.45">
      <c r="B141" s="69" t="s">
        <v>1064</v>
      </c>
      <c r="C141" s="61">
        <v>136</v>
      </c>
      <c r="D141" s="61">
        <v>136</v>
      </c>
      <c r="E141" s="70" t="s">
        <v>944</v>
      </c>
      <c r="F141" s="61">
        <v>40.700000000000003</v>
      </c>
      <c r="G141" s="61">
        <v>70.099999999999994</v>
      </c>
      <c r="H141" s="71">
        <v>48</v>
      </c>
      <c r="I141" s="71">
        <v>72</v>
      </c>
      <c r="J141" s="71">
        <v>48</v>
      </c>
      <c r="K141" s="71">
        <v>72</v>
      </c>
      <c r="L141" s="71">
        <v>4</v>
      </c>
    </row>
    <row r="142" spans="1:14" x14ac:dyDescent="0.45">
      <c r="B142" s="69" t="s">
        <v>1065</v>
      </c>
      <c r="C142" s="61">
        <v>76</v>
      </c>
      <c r="D142" s="61">
        <v>76</v>
      </c>
      <c r="E142" s="70" t="s">
        <v>946</v>
      </c>
      <c r="F142" s="61">
        <v>9.4</v>
      </c>
      <c r="G142" s="61">
        <v>38.299999999999997</v>
      </c>
      <c r="H142" s="77">
        <v>24</v>
      </c>
      <c r="I142" s="77">
        <v>60</v>
      </c>
      <c r="J142" s="77">
        <v>24</v>
      </c>
      <c r="K142" s="77">
        <v>60</v>
      </c>
      <c r="L142" s="77">
        <v>3</v>
      </c>
    </row>
    <row r="143" spans="1:14" ht="10.5" x14ac:dyDescent="0.45">
      <c r="A143" s="81" t="s">
        <v>952</v>
      </c>
      <c r="B143" s="69" t="s">
        <v>1170</v>
      </c>
      <c r="C143" s="61">
        <v>136</v>
      </c>
      <c r="D143" s="61">
        <v>136</v>
      </c>
      <c r="E143" s="70" t="s">
        <v>944</v>
      </c>
      <c r="F143" s="61">
        <v>40.700000000000003</v>
      </c>
      <c r="G143" s="61">
        <v>40.700000000000003</v>
      </c>
      <c r="H143" s="71">
        <v>48</v>
      </c>
      <c r="I143" s="71">
        <v>48</v>
      </c>
      <c r="J143" s="71">
        <v>48</v>
      </c>
      <c r="K143" s="71">
        <v>48</v>
      </c>
      <c r="L143" s="71">
        <v>4</v>
      </c>
    </row>
    <row r="144" spans="1:14" x14ac:dyDescent="0.45">
      <c r="B144" s="69" t="s">
        <v>1066</v>
      </c>
      <c r="C144" s="61">
        <v>136</v>
      </c>
      <c r="D144" s="61">
        <v>136</v>
      </c>
      <c r="E144" s="70" t="s">
        <v>944</v>
      </c>
      <c r="F144" s="61">
        <v>18.100000000000001</v>
      </c>
      <c r="G144" s="61">
        <v>46.9</v>
      </c>
      <c r="H144" s="71">
        <v>48</v>
      </c>
      <c r="I144" s="71">
        <v>72</v>
      </c>
      <c r="J144" s="71">
        <v>48</v>
      </c>
      <c r="K144" s="71">
        <v>72</v>
      </c>
      <c r="L144" s="71">
        <v>4</v>
      </c>
    </row>
    <row r="145" spans="1:12" x14ac:dyDescent="0.45">
      <c r="B145" s="69" t="s">
        <v>1067</v>
      </c>
      <c r="C145" s="61">
        <v>136</v>
      </c>
      <c r="D145" s="61">
        <v>136</v>
      </c>
      <c r="E145" s="70" t="s">
        <v>944</v>
      </c>
      <c r="F145" s="61">
        <v>30.5</v>
      </c>
      <c r="G145" s="61">
        <v>59.6</v>
      </c>
      <c r="H145" s="71">
        <v>48</v>
      </c>
      <c r="I145" s="71">
        <v>72</v>
      </c>
      <c r="J145" s="71">
        <v>48</v>
      </c>
      <c r="K145" s="71">
        <v>72</v>
      </c>
      <c r="L145" s="71">
        <v>4</v>
      </c>
    </row>
    <row r="146" spans="1:12" x14ac:dyDescent="0.45">
      <c r="B146" s="69" t="s">
        <v>1068</v>
      </c>
      <c r="C146" s="61">
        <v>136</v>
      </c>
      <c r="D146" s="61">
        <v>136</v>
      </c>
      <c r="E146" s="70" t="s">
        <v>944</v>
      </c>
      <c r="F146" s="61">
        <v>32.200000000000003</v>
      </c>
      <c r="G146" s="61">
        <v>61.3</v>
      </c>
      <c r="H146" s="71">
        <v>48</v>
      </c>
      <c r="I146" s="71">
        <v>72</v>
      </c>
      <c r="J146" s="71">
        <v>48</v>
      </c>
      <c r="K146" s="71">
        <v>72</v>
      </c>
      <c r="L146" s="71">
        <v>4</v>
      </c>
    </row>
    <row r="147" spans="1:12" x14ac:dyDescent="0.45">
      <c r="B147" s="69" t="s">
        <v>1069</v>
      </c>
      <c r="C147" s="61">
        <v>136</v>
      </c>
      <c r="D147" s="61">
        <v>136</v>
      </c>
      <c r="E147" s="70" t="s">
        <v>944</v>
      </c>
      <c r="F147" s="61">
        <v>30.5</v>
      </c>
      <c r="G147" s="61">
        <v>59.6</v>
      </c>
      <c r="H147" s="71">
        <v>48</v>
      </c>
      <c r="I147" s="71">
        <v>72</v>
      </c>
      <c r="J147" s="71">
        <v>48</v>
      </c>
      <c r="K147" s="71">
        <v>72</v>
      </c>
      <c r="L147" s="71">
        <v>4</v>
      </c>
    </row>
    <row r="148" spans="1:12" x14ac:dyDescent="0.45">
      <c r="B148" s="69" t="s">
        <v>1070</v>
      </c>
      <c r="C148" s="61">
        <v>46</v>
      </c>
      <c r="D148" s="61">
        <v>46</v>
      </c>
      <c r="E148" s="70" t="s">
        <v>975</v>
      </c>
      <c r="F148" s="61">
        <v>9</v>
      </c>
      <c r="G148" s="61">
        <v>37.9</v>
      </c>
      <c r="H148" s="77">
        <v>24</v>
      </c>
      <c r="I148" s="77">
        <v>60</v>
      </c>
      <c r="J148" s="77">
        <v>24</v>
      </c>
      <c r="K148" s="77">
        <v>60</v>
      </c>
      <c r="L148" s="77">
        <v>3</v>
      </c>
    </row>
    <row r="149" spans="1:12" ht="10.5" x14ac:dyDescent="0.45">
      <c r="A149" s="81" t="s">
        <v>952</v>
      </c>
      <c r="B149" s="69" t="s">
        <v>1071</v>
      </c>
      <c r="C149" s="61">
        <v>136</v>
      </c>
      <c r="D149" s="61">
        <v>136</v>
      </c>
      <c r="E149" s="70" t="s">
        <v>944</v>
      </c>
      <c r="F149" s="61">
        <v>30.5</v>
      </c>
      <c r="G149" s="61">
        <v>30.5</v>
      </c>
      <c r="H149" s="71">
        <v>48</v>
      </c>
      <c r="I149" s="71">
        <v>48</v>
      </c>
      <c r="J149" s="71">
        <v>48</v>
      </c>
      <c r="K149" s="71">
        <v>48</v>
      </c>
      <c r="L149" s="71">
        <v>4</v>
      </c>
    </row>
    <row r="150" spans="1:12" x14ac:dyDescent="0.45">
      <c r="B150" s="69" t="s">
        <v>1072</v>
      </c>
      <c r="C150" s="61">
        <v>136</v>
      </c>
      <c r="D150" s="61">
        <v>136</v>
      </c>
      <c r="E150" s="70" t="s">
        <v>944</v>
      </c>
      <c r="F150" s="61">
        <v>18.100000000000001</v>
      </c>
      <c r="G150" s="61">
        <v>46.9</v>
      </c>
      <c r="H150" s="71">
        <v>48</v>
      </c>
      <c r="I150" s="71">
        <v>72</v>
      </c>
      <c r="J150" s="71">
        <v>48</v>
      </c>
      <c r="K150" s="71">
        <v>72</v>
      </c>
      <c r="L150" s="71">
        <v>4</v>
      </c>
    </row>
    <row r="151" spans="1:12" x14ac:dyDescent="0.45">
      <c r="B151" s="69" t="s">
        <v>1073</v>
      </c>
      <c r="C151" s="61">
        <v>76</v>
      </c>
      <c r="D151" s="61">
        <v>76</v>
      </c>
      <c r="E151" s="70" t="s">
        <v>946</v>
      </c>
      <c r="F151" s="61">
        <v>5.6</v>
      </c>
      <c r="G151" s="61">
        <v>33.299999999999997</v>
      </c>
      <c r="H151" s="75">
        <v>12</v>
      </c>
      <c r="I151" s="75">
        <v>48</v>
      </c>
      <c r="J151" s="75">
        <v>12</v>
      </c>
      <c r="K151" s="75">
        <v>48</v>
      </c>
      <c r="L151" s="75">
        <v>2</v>
      </c>
    </row>
    <row r="152" spans="1:12" x14ac:dyDescent="0.45">
      <c r="B152" s="69" t="s">
        <v>1074</v>
      </c>
      <c r="C152" s="61">
        <v>136</v>
      </c>
      <c r="D152" s="61">
        <v>136</v>
      </c>
      <c r="E152" s="70" t="s">
        <v>944</v>
      </c>
      <c r="F152" s="61">
        <v>40.700000000000003</v>
      </c>
      <c r="G152" s="61">
        <v>70.099999999999994</v>
      </c>
      <c r="H152" s="71">
        <v>48</v>
      </c>
      <c r="I152" s="71">
        <v>72</v>
      </c>
      <c r="J152" s="71">
        <v>48</v>
      </c>
      <c r="K152" s="71">
        <v>72</v>
      </c>
      <c r="L152" s="71">
        <v>4</v>
      </c>
    </row>
    <row r="153" spans="1:12" x14ac:dyDescent="0.45">
      <c r="B153" s="69" t="s">
        <v>1075</v>
      </c>
      <c r="C153" s="61">
        <v>76</v>
      </c>
      <c r="D153" s="61">
        <v>76</v>
      </c>
      <c r="E153" s="70" t="s">
        <v>946</v>
      </c>
      <c r="F153" s="61">
        <v>18.100000000000001</v>
      </c>
      <c r="G153" s="61">
        <v>46.9</v>
      </c>
      <c r="H153" s="71">
        <v>48</v>
      </c>
      <c r="I153" s="71">
        <v>72</v>
      </c>
      <c r="J153" s="71">
        <v>48</v>
      </c>
      <c r="K153" s="71">
        <v>72</v>
      </c>
      <c r="L153" s="71">
        <v>4</v>
      </c>
    </row>
    <row r="154" spans="1:12" x14ac:dyDescent="0.45">
      <c r="B154" s="69" t="s">
        <v>1076</v>
      </c>
      <c r="C154" s="61">
        <v>136</v>
      </c>
      <c r="D154" s="61">
        <v>136</v>
      </c>
      <c r="E154" s="70" t="s">
        <v>944</v>
      </c>
      <c r="F154" s="61">
        <v>30.5</v>
      </c>
      <c r="G154" s="61">
        <v>59.6</v>
      </c>
      <c r="H154" s="71">
        <v>48</v>
      </c>
      <c r="I154" s="71">
        <v>72</v>
      </c>
      <c r="J154" s="71">
        <v>48</v>
      </c>
      <c r="K154" s="71">
        <v>72</v>
      </c>
      <c r="L154" s="71">
        <v>4</v>
      </c>
    </row>
    <row r="155" spans="1:12" x14ac:dyDescent="0.45">
      <c r="B155" s="69" t="s">
        <v>1077</v>
      </c>
      <c r="C155" s="61">
        <v>76</v>
      </c>
      <c r="D155" s="61">
        <v>76</v>
      </c>
      <c r="E155" s="70" t="s">
        <v>946</v>
      </c>
      <c r="F155" s="61">
        <v>19</v>
      </c>
      <c r="G155" s="61">
        <v>48</v>
      </c>
      <c r="H155" s="71">
        <v>48</v>
      </c>
      <c r="I155" s="71">
        <v>72</v>
      </c>
      <c r="J155" s="71">
        <v>48</v>
      </c>
      <c r="K155" s="71">
        <v>72</v>
      </c>
      <c r="L155" s="71">
        <v>4</v>
      </c>
    </row>
    <row r="156" spans="1:12" x14ac:dyDescent="0.45">
      <c r="B156" s="69" t="s">
        <v>1078</v>
      </c>
      <c r="C156" s="61">
        <v>136</v>
      </c>
      <c r="D156" s="61">
        <v>136</v>
      </c>
      <c r="E156" s="70" t="s">
        <v>944</v>
      </c>
      <c r="F156" s="61">
        <v>24.2</v>
      </c>
      <c r="G156" s="61">
        <v>53.3</v>
      </c>
      <c r="H156" s="71">
        <v>48</v>
      </c>
      <c r="I156" s="71">
        <v>72</v>
      </c>
      <c r="J156" s="71">
        <v>48</v>
      </c>
      <c r="K156" s="71">
        <v>72</v>
      </c>
      <c r="L156" s="71">
        <v>4</v>
      </c>
    </row>
    <row r="157" spans="1:12" x14ac:dyDescent="0.45">
      <c r="B157" s="69" t="s">
        <v>1166</v>
      </c>
      <c r="C157" s="61">
        <v>136</v>
      </c>
      <c r="D157" s="61">
        <v>136</v>
      </c>
      <c r="E157" s="70" t="s">
        <v>944</v>
      </c>
      <c r="F157" s="61">
        <v>40.700000000000003</v>
      </c>
      <c r="G157" s="61">
        <v>70.099999999999994</v>
      </c>
      <c r="H157" s="71">
        <v>48</v>
      </c>
      <c r="I157" s="71">
        <v>72</v>
      </c>
      <c r="J157" s="71">
        <v>48</v>
      </c>
      <c r="K157" s="71">
        <v>72</v>
      </c>
      <c r="L157" s="71">
        <v>4</v>
      </c>
    </row>
    <row r="158" spans="1:12" x14ac:dyDescent="0.45">
      <c r="B158" s="69" t="s">
        <v>1079</v>
      </c>
      <c r="C158" s="61">
        <v>136</v>
      </c>
      <c r="D158" s="61">
        <v>136</v>
      </c>
      <c r="E158" s="70" t="s">
        <v>944</v>
      </c>
      <c r="F158" s="61">
        <v>18.100000000000001</v>
      </c>
      <c r="G158" s="61">
        <v>46.9</v>
      </c>
      <c r="H158" s="71">
        <v>48</v>
      </c>
      <c r="I158" s="71">
        <v>72</v>
      </c>
      <c r="J158" s="71">
        <v>48</v>
      </c>
      <c r="K158" s="71">
        <v>72</v>
      </c>
      <c r="L158" s="71">
        <v>4</v>
      </c>
    </row>
    <row r="159" spans="1:12" ht="10.5" x14ac:dyDescent="0.45">
      <c r="A159" s="81" t="s">
        <v>952</v>
      </c>
      <c r="B159" s="69" t="s">
        <v>1080</v>
      </c>
      <c r="C159" s="61">
        <v>136</v>
      </c>
      <c r="D159" s="61">
        <v>136</v>
      </c>
      <c r="E159" s="70" t="s">
        <v>944</v>
      </c>
      <c r="F159" s="61">
        <v>103.6</v>
      </c>
      <c r="G159" s="61">
        <v>103.6</v>
      </c>
      <c r="H159" s="80">
        <v>96</v>
      </c>
      <c r="I159" s="80">
        <v>96</v>
      </c>
      <c r="J159" s="80">
        <v>96</v>
      </c>
      <c r="K159" s="80">
        <v>96</v>
      </c>
      <c r="L159" s="80">
        <v>5</v>
      </c>
    </row>
    <row r="160" spans="1:12" x14ac:dyDescent="0.45">
      <c r="B160" s="69" t="s">
        <v>1081</v>
      </c>
      <c r="C160" s="61">
        <v>136</v>
      </c>
      <c r="D160" s="61">
        <v>136</v>
      </c>
      <c r="E160" s="70" t="s">
        <v>944</v>
      </c>
      <c r="F160" s="61">
        <v>61.1</v>
      </c>
      <c r="G160" s="61">
        <v>91.3</v>
      </c>
      <c r="H160" s="80">
        <v>96</v>
      </c>
      <c r="I160" s="80">
        <v>120</v>
      </c>
      <c r="J160" s="80">
        <v>96</v>
      </c>
      <c r="K160" s="80">
        <v>120</v>
      </c>
      <c r="L160" s="80">
        <v>5</v>
      </c>
    </row>
    <row r="161" spans="1:14" x14ac:dyDescent="0.45">
      <c r="B161" s="82" t="s">
        <v>1082</v>
      </c>
      <c r="C161" s="61">
        <v>76</v>
      </c>
      <c r="D161" s="61">
        <v>76</v>
      </c>
      <c r="E161" s="70" t="s">
        <v>946</v>
      </c>
      <c r="F161" s="61">
        <v>2.9</v>
      </c>
      <c r="G161" s="61">
        <v>33.799999999999997</v>
      </c>
      <c r="H161" s="73">
        <v>6</v>
      </c>
      <c r="I161" s="73">
        <v>36</v>
      </c>
      <c r="J161" s="83">
        <v>0</v>
      </c>
      <c r="K161" s="83">
        <v>36</v>
      </c>
      <c r="L161" s="73">
        <v>1</v>
      </c>
      <c r="M161" s="83" t="s">
        <v>464</v>
      </c>
      <c r="N161" s="83"/>
    </row>
    <row r="162" spans="1:14" x14ac:dyDescent="0.45">
      <c r="B162" s="69" t="s">
        <v>1083</v>
      </c>
      <c r="C162" s="61">
        <v>136</v>
      </c>
      <c r="D162" s="61">
        <v>136</v>
      </c>
      <c r="E162" s="70" t="s">
        <v>944</v>
      </c>
      <c r="F162" s="61">
        <v>40.700000000000003</v>
      </c>
      <c r="G162" s="61">
        <v>70.099999999999994</v>
      </c>
      <c r="H162" s="71">
        <v>48</v>
      </c>
      <c r="I162" s="71">
        <v>72</v>
      </c>
      <c r="J162" s="71">
        <v>48</v>
      </c>
      <c r="K162" s="71">
        <v>72</v>
      </c>
      <c r="L162" s="71">
        <v>4</v>
      </c>
    </row>
    <row r="163" spans="1:14" x14ac:dyDescent="0.45">
      <c r="B163" s="82" t="s">
        <v>1084</v>
      </c>
      <c r="C163" s="61">
        <v>76</v>
      </c>
      <c r="D163" s="61">
        <v>76</v>
      </c>
      <c r="E163" s="70" t="s">
        <v>946</v>
      </c>
      <c r="F163" s="61">
        <v>2.9</v>
      </c>
      <c r="G163" s="61">
        <v>33.799999999999997</v>
      </c>
      <c r="H163" s="73">
        <v>6</v>
      </c>
      <c r="I163" s="73">
        <v>36</v>
      </c>
      <c r="J163" s="83">
        <v>0</v>
      </c>
      <c r="K163" s="83">
        <v>36</v>
      </c>
      <c r="L163" s="73">
        <v>1</v>
      </c>
      <c r="M163" s="83" t="s">
        <v>464</v>
      </c>
      <c r="N163" s="83"/>
    </row>
    <row r="164" spans="1:14" x14ac:dyDescent="0.45">
      <c r="B164" s="69" t="s">
        <v>1085</v>
      </c>
      <c r="C164" s="61">
        <v>136</v>
      </c>
      <c r="D164" s="61">
        <v>136</v>
      </c>
      <c r="E164" s="70" t="s">
        <v>944</v>
      </c>
      <c r="F164" s="61">
        <v>30.5</v>
      </c>
      <c r="G164" s="61">
        <v>59.6</v>
      </c>
      <c r="H164" s="71">
        <v>48</v>
      </c>
      <c r="I164" s="71">
        <v>72</v>
      </c>
      <c r="J164" s="71">
        <v>48</v>
      </c>
      <c r="K164" s="71">
        <v>72</v>
      </c>
      <c r="L164" s="71">
        <v>4</v>
      </c>
    </row>
    <row r="165" spans="1:14" x14ac:dyDescent="0.45">
      <c r="B165" s="69" t="s">
        <v>1086</v>
      </c>
      <c r="C165" s="61">
        <v>136</v>
      </c>
      <c r="D165" s="61">
        <v>136</v>
      </c>
      <c r="E165" s="70" t="s">
        <v>944</v>
      </c>
      <c r="F165" s="61">
        <v>18.100000000000001</v>
      </c>
      <c r="G165" s="61">
        <v>46.9</v>
      </c>
      <c r="H165" s="71">
        <v>48</v>
      </c>
      <c r="I165" s="71">
        <v>72</v>
      </c>
      <c r="J165" s="71">
        <v>48</v>
      </c>
      <c r="K165" s="71">
        <v>72</v>
      </c>
      <c r="L165" s="71">
        <v>4</v>
      </c>
    </row>
    <row r="166" spans="1:14" x14ac:dyDescent="0.45">
      <c r="B166" s="69" t="s">
        <v>1087</v>
      </c>
      <c r="C166" s="61">
        <v>136</v>
      </c>
      <c r="D166" s="61">
        <v>136</v>
      </c>
      <c r="E166" s="70" t="s">
        <v>944</v>
      </c>
      <c r="F166" s="61">
        <v>9.9</v>
      </c>
      <c r="G166" s="61">
        <v>38.9</v>
      </c>
      <c r="H166" s="77">
        <v>24</v>
      </c>
      <c r="I166" s="77">
        <v>60</v>
      </c>
      <c r="J166" s="77">
        <v>24</v>
      </c>
      <c r="K166" s="77">
        <v>60</v>
      </c>
      <c r="L166" s="77">
        <v>3</v>
      </c>
    </row>
    <row r="167" spans="1:14" ht="10.5" x14ac:dyDescent="0.45">
      <c r="A167" s="81" t="s">
        <v>952</v>
      </c>
      <c r="B167" s="69" t="s">
        <v>1171</v>
      </c>
      <c r="C167" s="61">
        <v>136</v>
      </c>
      <c r="D167" s="61">
        <v>136</v>
      </c>
      <c r="E167" s="70" t="s">
        <v>944</v>
      </c>
      <c r="F167" s="61">
        <v>82.7</v>
      </c>
      <c r="G167" s="61">
        <v>82.7</v>
      </c>
      <c r="H167" s="80">
        <v>96</v>
      </c>
      <c r="I167" s="80">
        <v>96</v>
      </c>
      <c r="J167" s="80">
        <v>96</v>
      </c>
      <c r="K167" s="80">
        <v>96</v>
      </c>
      <c r="L167" s="80">
        <v>5</v>
      </c>
    </row>
    <row r="168" spans="1:14" ht="10.5" x14ac:dyDescent="0.45">
      <c r="A168" s="81" t="s">
        <v>952</v>
      </c>
      <c r="B168" s="69" t="s">
        <v>1088</v>
      </c>
      <c r="C168" s="61">
        <v>136</v>
      </c>
      <c r="D168" s="61">
        <v>136</v>
      </c>
      <c r="E168" s="70" t="s">
        <v>944</v>
      </c>
      <c r="F168" s="61">
        <v>103.6</v>
      </c>
      <c r="G168" s="61">
        <v>103.6</v>
      </c>
      <c r="H168" s="80">
        <v>96</v>
      </c>
      <c r="I168" s="80">
        <v>96</v>
      </c>
      <c r="J168" s="80">
        <v>96</v>
      </c>
      <c r="K168" s="80">
        <v>96</v>
      </c>
      <c r="L168" s="80">
        <v>5</v>
      </c>
    </row>
    <row r="169" spans="1:14" ht="10.5" x14ac:dyDescent="0.45">
      <c r="A169" s="81" t="s">
        <v>952</v>
      </c>
      <c r="B169" s="69" t="s">
        <v>1089</v>
      </c>
      <c r="C169" s="61">
        <v>136</v>
      </c>
      <c r="D169" s="61">
        <v>136</v>
      </c>
      <c r="E169" s="70" t="s">
        <v>944</v>
      </c>
      <c r="F169" s="61">
        <v>61.1</v>
      </c>
      <c r="G169" s="61">
        <v>61.1</v>
      </c>
      <c r="H169" s="80">
        <v>96</v>
      </c>
      <c r="I169" s="80">
        <v>96</v>
      </c>
      <c r="J169" s="80">
        <v>96</v>
      </c>
      <c r="K169" s="80">
        <v>96</v>
      </c>
      <c r="L169" s="80">
        <v>5</v>
      </c>
    </row>
    <row r="170" spans="1:14" x14ac:dyDescent="0.45">
      <c r="B170" s="82" t="s">
        <v>1090</v>
      </c>
      <c r="C170" s="61">
        <v>76</v>
      </c>
      <c r="D170" s="61">
        <v>76</v>
      </c>
      <c r="E170" s="70" t="s">
        <v>946</v>
      </c>
      <c r="F170" s="61">
        <v>2.9</v>
      </c>
      <c r="G170" s="61">
        <v>33.799999999999997</v>
      </c>
      <c r="H170" s="73">
        <v>6</v>
      </c>
      <c r="I170" s="73">
        <v>36</v>
      </c>
      <c r="J170" s="83">
        <v>0</v>
      </c>
      <c r="K170" s="83">
        <v>36</v>
      </c>
      <c r="L170" s="73">
        <v>1</v>
      </c>
      <c r="M170" s="83" t="s">
        <v>464</v>
      </c>
      <c r="N170" s="83"/>
    </row>
    <row r="171" spans="1:14" x14ac:dyDescent="0.45">
      <c r="B171" s="69" t="s">
        <v>1091</v>
      </c>
      <c r="C171" s="61">
        <v>136</v>
      </c>
      <c r="D171" s="61">
        <v>136</v>
      </c>
      <c r="E171" s="70" t="s">
        <v>944</v>
      </c>
      <c r="F171" s="61">
        <v>32.200000000000003</v>
      </c>
      <c r="G171" s="61">
        <v>61.3</v>
      </c>
      <c r="H171" s="71">
        <v>48</v>
      </c>
      <c r="I171" s="71">
        <v>72</v>
      </c>
      <c r="J171" s="71">
        <v>48</v>
      </c>
      <c r="K171" s="71">
        <v>72</v>
      </c>
      <c r="L171" s="71">
        <v>4</v>
      </c>
    </row>
    <row r="172" spans="1:14" x14ac:dyDescent="0.45">
      <c r="B172" s="69" t="s">
        <v>1092</v>
      </c>
      <c r="C172" s="61">
        <v>76</v>
      </c>
      <c r="D172" s="61">
        <v>76</v>
      </c>
      <c r="E172" s="70" t="s">
        <v>946</v>
      </c>
      <c r="F172" s="61">
        <v>6.1</v>
      </c>
      <c r="G172" s="61">
        <v>11.1</v>
      </c>
      <c r="H172" s="73">
        <v>6</v>
      </c>
      <c r="I172" s="73">
        <v>36</v>
      </c>
      <c r="J172" s="73">
        <v>6</v>
      </c>
      <c r="K172" s="73">
        <v>36</v>
      </c>
      <c r="L172" s="73">
        <v>1</v>
      </c>
    </row>
    <row r="173" spans="1:14" ht="10.5" x14ac:dyDescent="0.45">
      <c r="A173" s="81" t="s">
        <v>952</v>
      </c>
      <c r="B173" s="69" t="s">
        <v>1172</v>
      </c>
      <c r="C173" s="61">
        <v>136</v>
      </c>
      <c r="D173" s="61">
        <v>136</v>
      </c>
      <c r="E173" s="70" t="s">
        <v>944</v>
      </c>
      <c r="F173" s="61">
        <v>61.1</v>
      </c>
      <c r="G173" s="61">
        <v>61.1</v>
      </c>
      <c r="H173" s="80">
        <v>96</v>
      </c>
      <c r="I173" s="80">
        <v>96</v>
      </c>
      <c r="J173" s="80">
        <v>96</v>
      </c>
      <c r="K173" s="80">
        <v>96</v>
      </c>
      <c r="L173" s="80">
        <v>5</v>
      </c>
    </row>
    <row r="174" spans="1:14" x14ac:dyDescent="0.45">
      <c r="B174" s="69" t="s">
        <v>1093</v>
      </c>
      <c r="C174" s="61">
        <v>76</v>
      </c>
      <c r="D174" s="61">
        <v>76</v>
      </c>
      <c r="E174" s="70" t="s">
        <v>946</v>
      </c>
      <c r="F174" s="61">
        <v>18.100000000000001</v>
      </c>
      <c r="G174" s="61">
        <v>46.9</v>
      </c>
      <c r="H174" s="71">
        <v>48</v>
      </c>
      <c r="I174" s="71">
        <v>72</v>
      </c>
      <c r="J174" s="71">
        <v>48</v>
      </c>
      <c r="K174" s="71">
        <v>72</v>
      </c>
      <c r="L174" s="71">
        <v>4</v>
      </c>
    </row>
    <row r="175" spans="1:14" x14ac:dyDescent="0.45">
      <c r="B175" s="69" t="s">
        <v>1094</v>
      </c>
      <c r="C175" s="61">
        <v>136</v>
      </c>
      <c r="D175" s="61">
        <v>136</v>
      </c>
      <c r="E175" s="70" t="s">
        <v>944</v>
      </c>
      <c r="F175" s="61">
        <v>18.100000000000001</v>
      </c>
      <c r="G175" s="61">
        <v>46.9</v>
      </c>
      <c r="H175" s="71">
        <v>48</v>
      </c>
      <c r="I175" s="71">
        <v>72</v>
      </c>
      <c r="J175" s="71">
        <v>48</v>
      </c>
      <c r="K175" s="71">
        <v>72</v>
      </c>
      <c r="L175" s="71">
        <v>4</v>
      </c>
    </row>
    <row r="176" spans="1:14" x14ac:dyDescent="0.45">
      <c r="B176" s="69" t="s">
        <v>1095</v>
      </c>
      <c r="C176" s="61">
        <v>136</v>
      </c>
      <c r="D176" s="61">
        <v>136</v>
      </c>
      <c r="E176" s="70" t="s">
        <v>944</v>
      </c>
      <c r="F176" s="61">
        <v>82.7</v>
      </c>
      <c r="G176" s="61">
        <v>111.7</v>
      </c>
      <c r="H176" s="80">
        <v>96</v>
      </c>
      <c r="I176" s="80">
        <v>120</v>
      </c>
      <c r="J176" s="80">
        <v>96</v>
      </c>
      <c r="K176" s="80">
        <v>96</v>
      </c>
      <c r="L176" s="80">
        <v>5</v>
      </c>
    </row>
    <row r="177" spans="1:14" x14ac:dyDescent="0.45">
      <c r="B177" s="69" t="s">
        <v>1096</v>
      </c>
      <c r="C177" s="61">
        <v>136</v>
      </c>
      <c r="D177" s="61">
        <v>136</v>
      </c>
      <c r="E177" s="70" t="s">
        <v>944</v>
      </c>
      <c r="F177" s="61">
        <v>24.2</v>
      </c>
      <c r="G177" s="61">
        <v>53.3</v>
      </c>
      <c r="H177" s="71">
        <v>48</v>
      </c>
      <c r="I177" s="71">
        <v>72</v>
      </c>
      <c r="J177" s="71">
        <v>48</v>
      </c>
      <c r="K177" s="71">
        <v>72</v>
      </c>
      <c r="L177" s="71">
        <v>4</v>
      </c>
    </row>
    <row r="178" spans="1:14" x14ac:dyDescent="0.45">
      <c r="B178" s="69" t="s">
        <v>1097</v>
      </c>
      <c r="C178" s="61">
        <v>136</v>
      </c>
      <c r="D178" s="61">
        <v>136</v>
      </c>
      <c r="E178" s="70" t="s">
        <v>944</v>
      </c>
      <c r="F178" s="61">
        <v>40.700000000000003</v>
      </c>
      <c r="G178" s="61">
        <v>70.099999999999994</v>
      </c>
      <c r="H178" s="71">
        <v>48</v>
      </c>
      <c r="I178" s="71">
        <v>72</v>
      </c>
      <c r="J178" s="71">
        <v>48</v>
      </c>
      <c r="K178" s="71">
        <v>72</v>
      </c>
      <c r="L178" s="71">
        <v>4</v>
      </c>
    </row>
    <row r="179" spans="1:14" x14ac:dyDescent="0.45">
      <c r="B179" s="69" t="s">
        <v>1098</v>
      </c>
      <c r="C179" s="61">
        <v>136</v>
      </c>
      <c r="D179" s="61">
        <v>136</v>
      </c>
      <c r="E179" s="70" t="s">
        <v>944</v>
      </c>
      <c r="F179" s="61">
        <v>9.9</v>
      </c>
      <c r="G179" s="61">
        <v>38.9</v>
      </c>
      <c r="H179" s="77">
        <v>24</v>
      </c>
      <c r="I179" s="77">
        <v>60</v>
      </c>
      <c r="J179" s="77">
        <v>24</v>
      </c>
      <c r="K179" s="77">
        <v>60</v>
      </c>
      <c r="L179" s="77">
        <v>3</v>
      </c>
    </row>
    <row r="180" spans="1:14" x14ac:dyDescent="0.45">
      <c r="B180" s="82" t="s">
        <v>1099</v>
      </c>
      <c r="C180" s="61">
        <v>76</v>
      </c>
      <c r="D180" s="61">
        <v>76</v>
      </c>
      <c r="E180" s="70" t="s">
        <v>946</v>
      </c>
      <c r="F180" s="61">
        <v>2.9</v>
      </c>
      <c r="G180" s="61">
        <v>33.799999999999997</v>
      </c>
      <c r="H180" s="73">
        <v>6</v>
      </c>
      <c r="I180" s="73">
        <v>36</v>
      </c>
      <c r="J180" s="83">
        <v>0</v>
      </c>
      <c r="K180" s="83">
        <v>36</v>
      </c>
      <c r="L180" s="73">
        <v>1</v>
      </c>
      <c r="M180" s="83" t="s">
        <v>464</v>
      </c>
      <c r="N180" s="83"/>
    </row>
    <row r="181" spans="1:14" x14ac:dyDescent="0.45">
      <c r="B181" s="82" t="s">
        <v>1100</v>
      </c>
      <c r="C181" s="61">
        <v>76</v>
      </c>
      <c r="D181" s="61">
        <v>76</v>
      </c>
      <c r="E181" s="70" t="s">
        <v>946</v>
      </c>
      <c r="F181" s="61">
        <v>2.8</v>
      </c>
      <c r="G181" s="61">
        <v>33.700000000000003</v>
      </c>
      <c r="H181" s="73">
        <v>6</v>
      </c>
      <c r="I181" s="73">
        <v>36</v>
      </c>
      <c r="J181" s="83">
        <v>0</v>
      </c>
      <c r="K181" s="83">
        <v>36</v>
      </c>
      <c r="L181" s="73">
        <v>1</v>
      </c>
      <c r="M181" s="83" t="s">
        <v>464</v>
      </c>
      <c r="N181" s="83"/>
    </row>
    <row r="182" spans="1:14" ht="10.5" x14ac:dyDescent="0.45">
      <c r="A182" s="81" t="s">
        <v>952</v>
      </c>
      <c r="B182" s="69" t="s">
        <v>1101</v>
      </c>
      <c r="C182" s="61">
        <v>76</v>
      </c>
      <c r="D182" s="61">
        <v>76</v>
      </c>
      <c r="E182" s="70" t="s">
        <v>946</v>
      </c>
      <c r="F182" s="61">
        <v>5.6</v>
      </c>
      <c r="G182" s="61">
        <v>5.6</v>
      </c>
      <c r="H182" s="75">
        <v>12</v>
      </c>
      <c r="I182" s="75">
        <v>12</v>
      </c>
      <c r="J182" s="75">
        <v>12</v>
      </c>
      <c r="K182" s="75">
        <v>12</v>
      </c>
      <c r="L182" s="75">
        <v>2</v>
      </c>
    </row>
    <row r="183" spans="1:14" x14ac:dyDescent="0.45">
      <c r="B183" s="69" t="s">
        <v>1102</v>
      </c>
      <c r="C183" s="61">
        <v>136</v>
      </c>
      <c r="D183" s="61">
        <v>136</v>
      </c>
      <c r="E183" s="70" t="s">
        <v>944</v>
      </c>
      <c r="F183" s="61">
        <v>25.6</v>
      </c>
      <c r="G183" s="61">
        <v>54.7</v>
      </c>
      <c r="H183" s="71">
        <v>48</v>
      </c>
      <c r="I183" s="71">
        <v>72</v>
      </c>
      <c r="J183" s="71">
        <v>48</v>
      </c>
      <c r="K183" s="71">
        <v>72</v>
      </c>
      <c r="L183" s="71">
        <v>4</v>
      </c>
    </row>
    <row r="184" spans="1:14" x14ac:dyDescent="0.45">
      <c r="B184" s="69" t="s">
        <v>1103</v>
      </c>
      <c r="C184" s="61">
        <v>136</v>
      </c>
      <c r="D184" s="61">
        <v>136</v>
      </c>
      <c r="E184" s="70" t="s">
        <v>944</v>
      </c>
      <c r="F184" s="61">
        <v>18.100000000000001</v>
      </c>
      <c r="G184" s="61">
        <v>46.9</v>
      </c>
      <c r="H184" s="71">
        <v>48</v>
      </c>
      <c r="I184" s="71">
        <v>72</v>
      </c>
      <c r="J184" s="71">
        <v>48</v>
      </c>
      <c r="K184" s="71">
        <v>72</v>
      </c>
      <c r="L184" s="71">
        <v>4</v>
      </c>
    </row>
    <row r="185" spans="1:14" ht="10.5" x14ac:dyDescent="0.45">
      <c r="A185" s="81" t="s">
        <v>952</v>
      </c>
      <c r="B185" s="69" t="s">
        <v>1173</v>
      </c>
      <c r="C185" s="61">
        <v>136</v>
      </c>
      <c r="D185" s="61">
        <v>136</v>
      </c>
      <c r="E185" s="70" t="s">
        <v>944</v>
      </c>
      <c r="F185" s="61">
        <v>30.5</v>
      </c>
      <c r="G185" s="61">
        <v>30.5</v>
      </c>
      <c r="H185" s="71">
        <v>48</v>
      </c>
      <c r="I185" s="71">
        <v>48</v>
      </c>
      <c r="J185" s="71">
        <v>48</v>
      </c>
      <c r="K185" s="71">
        <v>48</v>
      </c>
      <c r="L185" s="71">
        <v>4</v>
      </c>
    </row>
    <row r="186" spans="1:14" x14ac:dyDescent="0.45">
      <c r="B186" s="69" t="s">
        <v>1104</v>
      </c>
      <c r="C186" s="61">
        <v>76</v>
      </c>
      <c r="D186" s="61">
        <v>76</v>
      </c>
      <c r="E186" s="70" t="s">
        <v>946</v>
      </c>
      <c r="F186" s="61">
        <v>5.8</v>
      </c>
      <c r="G186" s="61">
        <v>33.6</v>
      </c>
      <c r="H186" s="75">
        <v>12</v>
      </c>
      <c r="I186" s="75">
        <v>48</v>
      </c>
      <c r="J186" s="75">
        <v>12</v>
      </c>
      <c r="K186" s="75">
        <v>48</v>
      </c>
      <c r="L186" s="75">
        <v>2</v>
      </c>
    </row>
    <row r="187" spans="1:14" ht="10.5" x14ac:dyDescent="0.45">
      <c r="A187" s="81" t="s">
        <v>952</v>
      </c>
      <c r="B187" s="69" t="s">
        <v>1105</v>
      </c>
      <c r="C187" s="61">
        <v>136</v>
      </c>
      <c r="D187" s="61">
        <v>136</v>
      </c>
      <c r="E187" s="70" t="s">
        <v>944</v>
      </c>
      <c r="F187" s="61">
        <v>30.5</v>
      </c>
      <c r="G187" s="61">
        <v>30.5</v>
      </c>
      <c r="H187" s="71">
        <v>48</v>
      </c>
      <c r="I187" s="71">
        <v>48</v>
      </c>
      <c r="J187" s="71">
        <v>48</v>
      </c>
      <c r="K187" s="71">
        <v>48</v>
      </c>
      <c r="L187" s="71">
        <v>4</v>
      </c>
    </row>
    <row r="188" spans="1:14" x14ac:dyDescent="0.45">
      <c r="B188" s="69" t="s">
        <v>1174</v>
      </c>
      <c r="C188" s="61">
        <v>46</v>
      </c>
      <c r="D188" s="61">
        <v>46</v>
      </c>
      <c r="E188" s="70" t="s">
        <v>975</v>
      </c>
      <c r="F188" s="61">
        <v>6.1</v>
      </c>
      <c r="G188" s="61">
        <v>33.799999999999997</v>
      </c>
      <c r="H188" s="75">
        <v>12</v>
      </c>
      <c r="I188" s="75">
        <v>48</v>
      </c>
      <c r="J188" s="75">
        <v>12</v>
      </c>
      <c r="K188" s="75">
        <v>48</v>
      </c>
      <c r="L188" s="75">
        <v>2</v>
      </c>
    </row>
    <row r="189" spans="1:14" x14ac:dyDescent="0.45">
      <c r="B189" s="69" t="s">
        <v>1106</v>
      </c>
      <c r="C189" s="61">
        <v>136</v>
      </c>
      <c r="D189" s="61">
        <v>136</v>
      </c>
      <c r="E189" s="70" t="s">
        <v>944</v>
      </c>
      <c r="F189" s="61">
        <v>24.2</v>
      </c>
      <c r="G189" s="61">
        <v>53.3</v>
      </c>
      <c r="H189" s="71">
        <v>48</v>
      </c>
      <c r="I189" s="71">
        <v>72</v>
      </c>
      <c r="J189" s="71">
        <v>48</v>
      </c>
      <c r="K189" s="71">
        <v>72</v>
      </c>
      <c r="L189" s="71">
        <v>4</v>
      </c>
    </row>
    <row r="190" spans="1:14" ht="10.5" x14ac:dyDescent="0.45">
      <c r="A190" s="81" t="s">
        <v>952</v>
      </c>
      <c r="B190" s="69" t="s">
        <v>1175</v>
      </c>
      <c r="C190" s="61">
        <v>136</v>
      </c>
      <c r="D190" s="61">
        <v>136</v>
      </c>
      <c r="E190" s="70" t="s">
        <v>944</v>
      </c>
      <c r="F190" s="61">
        <v>30.5</v>
      </c>
      <c r="G190" s="61">
        <v>30.5</v>
      </c>
      <c r="H190" s="71">
        <v>48</v>
      </c>
      <c r="I190" s="71">
        <v>48</v>
      </c>
      <c r="J190" s="71">
        <v>48</v>
      </c>
      <c r="K190" s="71">
        <v>48</v>
      </c>
      <c r="L190" s="71">
        <v>4</v>
      </c>
    </row>
    <row r="191" spans="1:14" x14ac:dyDescent="0.45">
      <c r="B191" s="69" t="s">
        <v>1107</v>
      </c>
      <c r="C191" s="61">
        <v>136</v>
      </c>
      <c r="D191" s="61">
        <v>136</v>
      </c>
      <c r="E191" s="70" t="s">
        <v>944</v>
      </c>
      <c r="F191" s="61">
        <v>40.700000000000003</v>
      </c>
      <c r="G191" s="61">
        <v>70.099999999999994</v>
      </c>
      <c r="H191" s="71">
        <v>48</v>
      </c>
      <c r="I191" s="71">
        <v>72</v>
      </c>
      <c r="J191" s="71">
        <v>48</v>
      </c>
      <c r="K191" s="71">
        <v>72</v>
      </c>
      <c r="L191" s="71">
        <v>4</v>
      </c>
    </row>
    <row r="192" spans="1:14" ht="10.5" x14ac:dyDescent="0.45">
      <c r="A192" s="81" t="s">
        <v>961</v>
      </c>
      <c r="B192" s="82" t="s">
        <v>1108</v>
      </c>
      <c r="C192" s="61">
        <v>76</v>
      </c>
      <c r="D192" s="61">
        <v>76</v>
      </c>
      <c r="E192" s="70" t="s">
        <v>946</v>
      </c>
      <c r="F192" s="61">
        <v>2.7</v>
      </c>
      <c r="G192" s="61">
        <v>2.7</v>
      </c>
      <c r="H192" s="73">
        <v>6</v>
      </c>
      <c r="I192" s="73">
        <v>6</v>
      </c>
      <c r="J192" s="83">
        <v>0</v>
      </c>
      <c r="K192" s="83">
        <v>0</v>
      </c>
      <c r="L192" s="73">
        <v>1</v>
      </c>
      <c r="M192" s="83" t="s">
        <v>464</v>
      </c>
      <c r="N192" s="83"/>
    </row>
    <row r="193" spans="1:14" x14ac:dyDescent="0.45">
      <c r="B193" s="69" t="s">
        <v>1176</v>
      </c>
      <c r="C193" s="61">
        <v>136</v>
      </c>
      <c r="D193" s="61">
        <v>136</v>
      </c>
      <c r="E193" s="70" t="s">
        <v>944</v>
      </c>
      <c r="F193" s="61">
        <v>103.6</v>
      </c>
      <c r="G193" s="61">
        <v>132.69999999999999</v>
      </c>
      <c r="H193" s="80">
        <v>96</v>
      </c>
      <c r="I193" s="80">
        <v>120</v>
      </c>
      <c r="J193" s="80">
        <v>96</v>
      </c>
      <c r="K193" s="80">
        <v>120</v>
      </c>
      <c r="L193" s="80">
        <v>5</v>
      </c>
    </row>
    <row r="194" spans="1:14" x14ac:dyDescent="0.45">
      <c r="B194" s="69" t="s">
        <v>1109</v>
      </c>
      <c r="C194" s="61">
        <v>136</v>
      </c>
      <c r="D194" s="61">
        <v>136</v>
      </c>
      <c r="E194" s="70" t="s">
        <v>944</v>
      </c>
      <c r="F194" s="61">
        <v>20</v>
      </c>
      <c r="G194" s="61">
        <v>48.9</v>
      </c>
      <c r="H194" s="71">
        <v>48</v>
      </c>
      <c r="I194" s="71">
        <v>72</v>
      </c>
      <c r="J194" s="71">
        <v>48</v>
      </c>
      <c r="K194" s="71">
        <v>72</v>
      </c>
      <c r="L194" s="71">
        <v>4</v>
      </c>
    </row>
    <row r="195" spans="1:14" x14ac:dyDescent="0.45">
      <c r="B195" s="69" t="s">
        <v>1110</v>
      </c>
      <c r="C195" s="61">
        <v>136</v>
      </c>
      <c r="D195" s="61">
        <v>136</v>
      </c>
      <c r="E195" s="70" t="s">
        <v>944</v>
      </c>
      <c r="F195" s="61">
        <v>30.5</v>
      </c>
      <c r="G195" s="61">
        <v>59.6</v>
      </c>
      <c r="H195" s="71">
        <v>48</v>
      </c>
      <c r="I195" s="71">
        <v>72</v>
      </c>
      <c r="J195" s="71">
        <v>48</v>
      </c>
      <c r="K195" s="71">
        <v>72</v>
      </c>
      <c r="L195" s="71">
        <v>4</v>
      </c>
    </row>
    <row r="196" spans="1:14" x14ac:dyDescent="0.45">
      <c r="B196" s="69" t="s">
        <v>1111</v>
      </c>
      <c r="C196" s="61">
        <v>76</v>
      </c>
      <c r="D196" s="61">
        <v>76</v>
      </c>
      <c r="E196" s="70" t="s">
        <v>946</v>
      </c>
      <c r="F196" s="61">
        <v>18.100000000000001</v>
      </c>
      <c r="G196" s="61">
        <v>46.9</v>
      </c>
      <c r="H196" s="71">
        <v>48</v>
      </c>
      <c r="I196" s="71">
        <v>72</v>
      </c>
      <c r="J196" s="71">
        <v>48</v>
      </c>
      <c r="K196" s="71">
        <v>72</v>
      </c>
      <c r="L196" s="71">
        <v>4</v>
      </c>
    </row>
    <row r="197" spans="1:14" x14ac:dyDescent="0.45">
      <c r="B197" s="69" t="s">
        <v>1112</v>
      </c>
      <c r="C197" s="61">
        <v>136</v>
      </c>
      <c r="D197" s="61">
        <v>136</v>
      </c>
      <c r="E197" s="70" t="s">
        <v>944</v>
      </c>
      <c r="F197" s="61">
        <v>18.100000000000001</v>
      </c>
      <c r="G197" s="61">
        <v>46.9</v>
      </c>
      <c r="H197" s="71">
        <v>48</v>
      </c>
      <c r="I197" s="71">
        <v>72</v>
      </c>
      <c r="J197" s="71">
        <v>48</v>
      </c>
      <c r="K197" s="71">
        <v>72</v>
      </c>
      <c r="L197" s="71">
        <v>4</v>
      </c>
    </row>
    <row r="198" spans="1:14" x14ac:dyDescent="0.45">
      <c r="B198" s="69" t="s">
        <v>1113</v>
      </c>
      <c r="C198" s="61">
        <v>136</v>
      </c>
      <c r="D198" s="61">
        <v>136</v>
      </c>
      <c r="E198" s="70" t="s">
        <v>944</v>
      </c>
      <c r="F198" s="61">
        <v>25.6</v>
      </c>
      <c r="G198" s="61">
        <v>54.7</v>
      </c>
      <c r="H198" s="71">
        <v>48</v>
      </c>
      <c r="I198" s="71">
        <v>72</v>
      </c>
      <c r="J198" s="71">
        <v>48</v>
      </c>
      <c r="K198" s="71">
        <v>72</v>
      </c>
      <c r="L198" s="71">
        <v>4</v>
      </c>
    </row>
    <row r="199" spans="1:14" x14ac:dyDescent="0.45">
      <c r="B199" s="82" t="s">
        <v>1114</v>
      </c>
      <c r="C199" s="61">
        <v>76</v>
      </c>
      <c r="D199" s="61">
        <v>76</v>
      </c>
      <c r="E199" s="70" t="s">
        <v>946</v>
      </c>
      <c r="F199" s="61">
        <v>2.8</v>
      </c>
      <c r="G199" s="61">
        <v>33.700000000000003</v>
      </c>
      <c r="H199" s="73">
        <v>6</v>
      </c>
      <c r="I199" s="73">
        <v>36</v>
      </c>
      <c r="J199" s="83">
        <v>0</v>
      </c>
      <c r="K199" s="83">
        <v>36</v>
      </c>
      <c r="L199" s="73">
        <v>1</v>
      </c>
      <c r="M199" s="83" t="s">
        <v>464</v>
      </c>
      <c r="N199" s="83"/>
    </row>
    <row r="200" spans="1:14" x14ac:dyDescent="0.45">
      <c r="B200" s="69" t="s">
        <v>1115</v>
      </c>
      <c r="C200" s="61">
        <v>136</v>
      </c>
      <c r="D200" s="61">
        <v>136</v>
      </c>
      <c r="E200" s="70" t="s">
        <v>944</v>
      </c>
      <c r="F200" s="61">
        <v>30.5</v>
      </c>
      <c r="G200" s="61">
        <v>59.6</v>
      </c>
      <c r="H200" s="71">
        <v>48</v>
      </c>
      <c r="I200" s="71">
        <v>72</v>
      </c>
      <c r="J200" s="71">
        <v>48</v>
      </c>
      <c r="K200" s="71">
        <v>72</v>
      </c>
      <c r="L200" s="71">
        <v>4</v>
      </c>
    </row>
    <row r="201" spans="1:14" x14ac:dyDescent="0.45">
      <c r="B201" s="69" t="s">
        <v>1116</v>
      </c>
      <c r="C201" s="61">
        <v>76</v>
      </c>
      <c r="D201" s="61">
        <v>76</v>
      </c>
      <c r="E201" s="70" t="s">
        <v>946</v>
      </c>
      <c r="F201" s="61">
        <v>2.7</v>
      </c>
      <c r="G201" s="61">
        <v>33.6</v>
      </c>
      <c r="H201" s="73">
        <v>6</v>
      </c>
      <c r="I201" s="73">
        <v>36</v>
      </c>
      <c r="J201" s="73">
        <v>6</v>
      </c>
      <c r="K201" s="73">
        <v>36</v>
      </c>
      <c r="L201" s="73">
        <v>1</v>
      </c>
    </row>
    <row r="202" spans="1:14" x14ac:dyDescent="0.45">
      <c r="B202" s="82" t="s">
        <v>1117</v>
      </c>
      <c r="C202" s="61">
        <v>76</v>
      </c>
      <c r="D202" s="61">
        <v>76</v>
      </c>
      <c r="E202" s="70" t="s">
        <v>946</v>
      </c>
      <c r="F202" s="61">
        <v>2.7</v>
      </c>
      <c r="G202" s="61">
        <v>33.6</v>
      </c>
      <c r="H202" s="73">
        <v>6</v>
      </c>
      <c r="I202" s="73">
        <v>36</v>
      </c>
      <c r="J202" s="83">
        <v>0</v>
      </c>
      <c r="K202" s="83">
        <v>36</v>
      </c>
      <c r="L202" s="73">
        <v>1</v>
      </c>
      <c r="M202" s="83" t="s">
        <v>464</v>
      </c>
      <c r="N202" s="83"/>
    </row>
    <row r="203" spans="1:14" ht="10.5" x14ac:dyDescent="0.45">
      <c r="A203" s="81" t="s">
        <v>952</v>
      </c>
      <c r="B203" s="69" t="s">
        <v>1177</v>
      </c>
      <c r="C203" s="61">
        <v>136</v>
      </c>
      <c r="D203" s="61">
        <v>136</v>
      </c>
      <c r="E203" s="70" t="s">
        <v>944</v>
      </c>
      <c r="F203" s="61">
        <v>103.6</v>
      </c>
      <c r="G203" s="61">
        <v>103.6</v>
      </c>
      <c r="H203" s="80">
        <v>96</v>
      </c>
      <c r="I203" s="80">
        <v>96</v>
      </c>
      <c r="J203" s="80">
        <v>96</v>
      </c>
      <c r="K203" s="80">
        <v>96</v>
      </c>
      <c r="L203" s="80">
        <v>5</v>
      </c>
    </row>
    <row r="204" spans="1:14" x14ac:dyDescent="0.45">
      <c r="B204" s="69" t="s">
        <v>1118</v>
      </c>
      <c r="C204" s="61">
        <v>136</v>
      </c>
      <c r="D204" s="61">
        <v>136</v>
      </c>
      <c r="E204" s="70" t="s">
        <v>944</v>
      </c>
      <c r="F204" s="61">
        <v>61.1</v>
      </c>
      <c r="G204" s="61">
        <v>91.3</v>
      </c>
      <c r="H204" s="80">
        <v>96</v>
      </c>
      <c r="I204" s="80">
        <v>120</v>
      </c>
      <c r="J204" s="80">
        <v>96</v>
      </c>
      <c r="K204" s="80">
        <v>120</v>
      </c>
      <c r="L204" s="80">
        <v>5</v>
      </c>
    </row>
    <row r="205" spans="1:14" x14ac:dyDescent="0.45">
      <c r="B205" s="69" t="s">
        <v>1119</v>
      </c>
      <c r="C205" s="61">
        <v>76</v>
      </c>
      <c r="D205" s="61">
        <v>76</v>
      </c>
      <c r="E205" s="70" t="s">
        <v>946</v>
      </c>
      <c r="F205" s="61">
        <v>2.9</v>
      </c>
      <c r="G205" s="61">
        <v>33.799999999999997</v>
      </c>
      <c r="H205" s="73">
        <v>6</v>
      </c>
      <c r="I205" s="73">
        <v>36</v>
      </c>
      <c r="J205" s="73">
        <v>6</v>
      </c>
      <c r="K205" s="73">
        <v>36</v>
      </c>
      <c r="L205" s="73">
        <v>1</v>
      </c>
    </row>
    <row r="206" spans="1:14" x14ac:dyDescent="0.45">
      <c r="B206" s="69" t="s">
        <v>1120</v>
      </c>
      <c r="C206" s="61">
        <v>136</v>
      </c>
      <c r="D206" s="61">
        <v>136</v>
      </c>
      <c r="E206" s="70" t="s">
        <v>944</v>
      </c>
      <c r="F206" s="61">
        <v>24.2</v>
      </c>
      <c r="G206" s="61">
        <v>53.3</v>
      </c>
      <c r="H206" s="71">
        <v>48</v>
      </c>
      <c r="I206" s="71">
        <v>72</v>
      </c>
      <c r="J206" s="71">
        <v>48</v>
      </c>
      <c r="K206" s="71">
        <v>72</v>
      </c>
      <c r="L206" s="71">
        <v>4</v>
      </c>
    </row>
    <row r="207" spans="1:14" x14ac:dyDescent="0.45">
      <c r="B207" s="82" t="s">
        <v>1121</v>
      </c>
      <c r="C207" s="61">
        <v>76</v>
      </c>
      <c r="D207" s="61">
        <v>76</v>
      </c>
      <c r="E207" s="70" t="s">
        <v>946</v>
      </c>
      <c r="F207" s="61">
        <v>2.9</v>
      </c>
      <c r="G207" s="61">
        <v>33.799999999999997</v>
      </c>
      <c r="H207" s="73">
        <v>6</v>
      </c>
      <c r="I207" s="73">
        <v>36</v>
      </c>
      <c r="J207" s="83">
        <v>0</v>
      </c>
      <c r="K207" s="83">
        <v>36</v>
      </c>
      <c r="L207" s="73">
        <v>1</v>
      </c>
      <c r="M207" s="83" t="s">
        <v>464</v>
      </c>
      <c r="N207" s="83"/>
    </row>
    <row r="208" spans="1:14" x14ac:dyDescent="0.45">
      <c r="B208" s="69" t="s">
        <v>1122</v>
      </c>
      <c r="C208" s="61">
        <v>136</v>
      </c>
      <c r="D208" s="61">
        <v>136</v>
      </c>
      <c r="E208" s="70" t="s">
        <v>944</v>
      </c>
      <c r="F208" s="61">
        <v>19</v>
      </c>
      <c r="G208" s="61">
        <v>48</v>
      </c>
      <c r="H208" s="71">
        <v>48</v>
      </c>
      <c r="I208" s="71">
        <v>72</v>
      </c>
      <c r="J208" s="71">
        <v>48</v>
      </c>
      <c r="K208" s="71">
        <v>72</v>
      </c>
      <c r="L208" s="71">
        <v>4</v>
      </c>
    </row>
    <row r="209" spans="1:14" ht="10.5" x14ac:dyDescent="0.45">
      <c r="A209" s="81" t="s">
        <v>952</v>
      </c>
      <c r="B209" s="69" t="s">
        <v>1123</v>
      </c>
      <c r="C209" s="61">
        <v>136</v>
      </c>
      <c r="D209" s="61">
        <v>136</v>
      </c>
      <c r="E209" s="70" t="s">
        <v>944</v>
      </c>
      <c r="F209" s="61">
        <v>103.6</v>
      </c>
      <c r="G209" s="61">
        <v>103.6</v>
      </c>
      <c r="H209" s="80">
        <v>96</v>
      </c>
      <c r="I209" s="80">
        <v>96</v>
      </c>
      <c r="J209" s="80">
        <v>96</v>
      </c>
      <c r="K209" s="80">
        <v>96</v>
      </c>
      <c r="L209" s="80">
        <v>5</v>
      </c>
    </row>
    <row r="210" spans="1:14" x14ac:dyDescent="0.45">
      <c r="B210" s="69" t="s">
        <v>1178</v>
      </c>
      <c r="C210" s="61">
        <v>136</v>
      </c>
      <c r="D210" s="61">
        <v>136</v>
      </c>
      <c r="E210" s="70" t="s">
        <v>944</v>
      </c>
      <c r="F210" s="61">
        <v>18.100000000000001</v>
      </c>
      <c r="G210" s="61">
        <v>46.9</v>
      </c>
      <c r="H210" s="71">
        <v>48</v>
      </c>
      <c r="I210" s="71">
        <v>72</v>
      </c>
      <c r="J210" s="71">
        <v>48</v>
      </c>
      <c r="K210" s="71">
        <v>72</v>
      </c>
      <c r="L210" s="71">
        <v>4</v>
      </c>
    </row>
    <row r="211" spans="1:14" x14ac:dyDescent="0.45">
      <c r="B211" s="69" t="s">
        <v>1124</v>
      </c>
      <c r="C211" s="61">
        <v>76</v>
      </c>
      <c r="D211" s="61">
        <v>76</v>
      </c>
      <c r="E211" s="70" t="s">
        <v>946</v>
      </c>
      <c r="F211" s="61">
        <v>9</v>
      </c>
      <c r="G211" s="61">
        <v>37.9</v>
      </c>
      <c r="H211" s="77">
        <v>24</v>
      </c>
      <c r="I211" s="77">
        <v>60</v>
      </c>
      <c r="J211" s="77">
        <v>24</v>
      </c>
      <c r="K211" s="77">
        <v>60</v>
      </c>
      <c r="L211" s="77">
        <v>3</v>
      </c>
    </row>
    <row r="212" spans="1:14" x14ac:dyDescent="0.45">
      <c r="B212" s="69" t="s">
        <v>1179</v>
      </c>
      <c r="C212" s="61">
        <v>136</v>
      </c>
      <c r="D212" s="61">
        <v>136</v>
      </c>
      <c r="E212" s="70" t="s">
        <v>944</v>
      </c>
      <c r="F212" s="61">
        <v>30.5</v>
      </c>
      <c r="G212" s="61">
        <v>59.6</v>
      </c>
      <c r="H212" s="71">
        <v>48</v>
      </c>
      <c r="I212" s="71">
        <v>72</v>
      </c>
      <c r="J212" s="71">
        <v>48</v>
      </c>
      <c r="K212" s="71">
        <v>72</v>
      </c>
      <c r="L212" s="71">
        <v>4</v>
      </c>
    </row>
    <row r="213" spans="1:14" x14ac:dyDescent="0.45">
      <c r="B213" s="69" t="s">
        <v>1180</v>
      </c>
      <c r="C213" s="61">
        <v>136</v>
      </c>
      <c r="D213" s="61">
        <v>136</v>
      </c>
      <c r="E213" s="70" t="s">
        <v>944</v>
      </c>
      <c r="F213" s="61">
        <v>18.100000000000001</v>
      </c>
      <c r="G213" s="61">
        <v>46.9</v>
      </c>
      <c r="H213" s="71">
        <v>48</v>
      </c>
      <c r="I213" s="71">
        <v>72</v>
      </c>
      <c r="J213" s="71">
        <v>48</v>
      </c>
      <c r="K213" s="71">
        <v>72</v>
      </c>
      <c r="L213" s="71">
        <v>4</v>
      </c>
    </row>
    <row r="214" spans="1:14" x14ac:dyDescent="0.45">
      <c r="B214" s="69" t="s">
        <v>1125</v>
      </c>
      <c r="C214" s="61">
        <v>136</v>
      </c>
      <c r="D214" s="61">
        <v>136</v>
      </c>
      <c r="E214" s="70" t="s">
        <v>944</v>
      </c>
      <c r="F214" s="61">
        <v>24.2</v>
      </c>
      <c r="G214" s="61">
        <v>53.3</v>
      </c>
      <c r="H214" s="71">
        <v>48</v>
      </c>
      <c r="I214" s="71">
        <v>72</v>
      </c>
      <c r="J214" s="71">
        <v>48</v>
      </c>
      <c r="K214" s="71">
        <v>72</v>
      </c>
      <c r="L214" s="71">
        <v>4</v>
      </c>
    </row>
    <row r="215" spans="1:14" x14ac:dyDescent="0.45">
      <c r="B215" s="69" t="s">
        <v>1126</v>
      </c>
      <c r="C215" s="61">
        <v>136</v>
      </c>
      <c r="D215" s="61">
        <v>136</v>
      </c>
      <c r="E215" s="70" t="s">
        <v>944</v>
      </c>
      <c r="F215" s="61">
        <v>40.700000000000003</v>
      </c>
      <c r="G215" s="61">
        <v>70.099999999999994</v>
      </c>
      <c r="H215" s="71">
        <v>48</v>
      </c>
      <c r="I215" s="71">
        <v>72</v>
      </c>
      <c r="J215" s="71">
        <v>48</v>
      </c>
      <c r="K215" s="71">
        <v>72</v>
      </c>
      <c r="L215" s="71">
        <v>4</v>
      </c>
    </row>
    <row r="216" spans="1:14" x14ac:dyDescent="0.45">
      <c r="B216" s="69" t="s">
        <v>1127</v>
      </c>
      <c r="C216" s="61">
        <v>136</v>
      </c>
      <c r="D216" s="61">
        <v>136</v>
      </c>
      <c r="E216" s="70" t="s">
        <v>944</v>
      </c>
      <c r="F216" s="61">
        <v>18.100000000000001</v>
      </c>
      <c r="G216" s="61">
        <v>46.9</v>
      </c>
      <c r="H216" s="71">
        <v>48</v>
      </c>
      <c r="I216" s="71">
        <v>72</v>
      </c>
      <c r="J216" s="71">
        <v>48</v>
      </c>
      <c r="K216" s="71">
        <v>72</v>
      </c>
      <c r="L216" s="71">
        <v>4</v>
      </c>
    </row>
    <row r="217" spans="1:14" x14ac:dyDescent="0.45">
      <c r="B217" s="82" t="s">
        <v>1128</v>
      </c>
      <c r="C217" s="61">
        <v>76</v>
      </c>
      <c r="D217" s="61">
        <v>76</v>
      </c>
      <c r="E217" s="70" t="s">
        <v>946</v>
      </c>
      <c r="F217" s="61">
        <v>2.9</v>
      </c>
      <c r="G217" s="61">
        <v>33.799999999999997</v>
      </c>
      <c r="H217" s="73">
        <v>6</v>
      </c>
      <c r="I217" s="73">
        <v>36</v>
      </c>
      <c r="J217" s="83">
        <v>0</v>
      </c>
      <c r="K217" s="83">
        <v>36</v>
      </c>
      <c r="L217" s="73">
        <v>1</v>
      </c>
      <c r="M217" s="83" t="s">
        <v>464</v>
      </c>
      <c r="N217" s="83"/>
    </row>
    <row r="218" spans="1:14" x14ac:dyDescent="0.45">
      <c r="B218" s="82" t="s">
        <v>1129</v>
      </c>
      <c r="C218" s="61">
        <v>76</v>
      </c>
      <c r="D218" s="61">
        <v>76</v>
      </c>
      <c r="E218" s="70" t="s">
        <v>946</v>
      </c>
      <c r="F218" s="61">
        <v>2.9</v>
      </c>
      <c r="G218" s="61">
        <v>33.799999999999997</v>
      </c>
      <c r="H218" s="73">
        <v>6</v>
      </c>
      <c r="I218" s="73">
        <v>36</v>
      </c>
      <c r="J218" s="83">
        <v>0</v>
      </c>
      <c r="K218" s="83">
        <v>36</v>
      </c>
      <c r="L218" s="73">
        <v>1</v>
      </c>
      <c r="M218" s="83" t="s">
        <v>464</v>
      </c>
      <c r="N218" s="83"/>
    </row>
    <row r="219" spans="1:14" x14ac:dyDescent="0.45">
      <c r="B219" s="69" t="s">
        <v>1130</v>
      </c>
      <c r="C219" s="61">
        <v>136</v>
      </c>
      <c r="D219" s="61">
        <v>136</v>
      </c>
      <c r="E219" s="70" t="s">
        <v>944</v>
      </c>
      <c r="F219" s="61">
        <v>61.1</v>
      </c>
      <c r="G219" s="61">
        <v>91.3</v>
      </c>
      <c r="H219" s="80">
        <v>96</v>
      </c>
      <c r="I219" s="80">
        <v>120</v>
      </c>
      <c r="J219" s="80">
        <v>96</v>
      </c>
      <c r="K219" s="80">
        <v>120</v>
      </c>
      <c r="L219" s="80">
        <v>5</v>
      </c>
    </row>
    <row r="220" spans="1:14" x14ac:dyDescent="0.45">
      <c r="B220" s="69" t="s">
        <v>1131</v>
      </c>
      <c r="C220" s="61">
        <v>136</v>
      </c>
      <c r="D220" s="61">
        <v>136</v>
      </c>
      <c r="E220" s="70" t="s">
        <v>944</v>
      </c>
      <c r="F220" s="61">
        <v>5.6</v>
      </c>
      <c r="G220" s="61">
        <v>33.299999999999997</v>
      </c>
      <c r="H220" s="75">
        <v>12</v>
      </c>
      <c r="I220" s="75">
        <v>48</v>
      </c>
      <c r="J220" s="75">
        <v>12</v>
      </c>
      <c r="K220" s="75">
        <v>48</v>
      </c>
      <c r="L220" s="75">
        <v>2</v>
      </c>
    </row>
    <row r="221" spans="1:14" x14ac:dyDescent="0.45">
      <c r="B221" s="69" t="s">
        <v>1181</v>
      </c>
      <c r="C221" s="61">
        <v>136</v>
      </c>
      <c r="D221" s="61">
        <v>136</v>
      </c>
      <c r="E221" s="70" t="s">
        <v>944</v>
      </c>
      <c r="F221" s="61">
        <v>24.2</v>
      </c>
      <c r="G221" s="61">
        <v>53.3</v>
      </c>
      <c r="H221" s="71">
        <v>48</v>
      </c>
      <c r="I221" s="71">
        <v>72</v>
      </c>
      <c r="J221" s="71">
        <v>48</v>
      </c>
      <c r="K221" s="71">
        <v>72</v>
      </c>
      <c r="L221" s="71">
        <v>4</v>
      </c>
    </row>
    <row r="222" spans="1:14" x14ac:dyDescent="0.45">
      <c r="B222" s="69" t="s">
        <v>1132</v>
      </c>
      <c r="C222" s="61">
        <v>136</v>
      </c>
      <c r="D222" s="61">
        <v>136</v>
      </c>
      <c r="E222" s="70" t="s">
        <v>944</v>
      </c>
      <c r="F222" s="61">
        <v>18.100000000000001</v>
      </c>
      <c r="G222" s="61">
        <v>46.9</v>
      </c>
      <c r="H222" s="71">
        <v>48</v>
      </c>
      <c r="I222" s="71">
        <v>72</v>
      </c>
      <c r="J222" s="71">
        <v>48</v>
      </c>
      <c r="K222" s="71">
        <v>72</v>
      </c>
      <c r="L222" s="71">
        <v>4</v>
      </c>
    </row>
    <row r="223" spans="1:14" x14ac:dyDescent="0.45">
      <c r="B223" s="69" t="s">
        <v>1133</v>
      </c>
      <c r="C223" s="61">
        <v>136</v>
      </c>
      <c r="D223" s="61">
        <v>136</v>
      </c>
      <c r="E223" s="70" t="s">
        <v>944</v>
      </c>
      <c r="F223" s="61">
        <v>6.1</v>
      </c>
      <c r="G223" s="61">
        <v>33.799999999999997</v>
      </c>
      <c r="H223" s="75">
        <v>12</v>
      </c>
      <c r="I223" s="75">
        <v>48</v>
      </c>
      <c r="J223" s="75">
        <v>12</v>
      </c>
      <c r="K223" s="75">
        <v>48</v>
      </c>
      <c r="L223" s="75">
        <v>2</v>
      </c>
    </row>
    <row r="224" spans="1:14" x14ac:dyDescent="0.45">
      <c r="B224" s="69" t="s">
        <v>1134</v>
      </c>
      <c r="C224" s="61">
        <v>136</v>
      </c>
      <c r="D224" s="61">
        <v>136</v>
      </c>
      <c r="E224" s="70" t="s">
        <v>944</v>
      </c>
      <c r="F224" s="61">
        <v>30.5</v>
      </c>
      <c r="G224" s="61">
        <v>59.6</v>
      </c>
      <c r="H224" s="71">
        <v>48</v>
      </c>
      <c r="I224" s="71">
        <v>72</v>
      </c>
      <c r="J224" s="71">
        <v>48</v>
      </c>
      <c r="K224" s="71">
        <v>72</v>
      </c>
      <c r="L224" s="71">
        <v>4</v>
      </c>
    </row>
    <row r="225" spans="1:14" ht="10.5" x14ac:dyDescent="0.45">
      <c r="A225" s="81" t="s">
        <v>952</v>
      </c>
      <c r="B225" s="69" t="s">
        <v>1135</v>
      </c>
      <c r="C225" s="61">
        <v>136</v>
      </c>
      <c r="D225" s="61">
        <v>136</v>
      </c>
      <c r="E225" s="70" t="s">
        <v>944</v>
      </c>
      <c r="F225" s="61">
        <v>82.7</v>
      </c>
      <c r="G225" s="61">
        <v>82.7</v>
      </c>
      <c r="H225" s="80">
        <v>96</v>
      </c>
      <c r="I225" s="80">
        <v>96</v>
      </c>
      <c r="J225" s="80">
        <v>96</v>
      </c>
      <c r="K225" s="80">
        <v>96</v>
      </c>
      <c r="L225" s="80">
        <v>5</v>
      </c>
    </row>
    <row r="226" spans="1:14" x14ac:dyDescent="0.45">
      <c r="B226" s="69" t="s">
        <v>1136</v>
      </c>
      <c r="C226" s="61">
        <v>136</v>
      </c>
      <c r="D226" s="61">
        <v>136</v>
      </c>
      <c r="E226" s="70" t="s">
        <v>944</v>
      </c>
      <c r="F226" s="61">
        <v>40.700000000000003</v>
      </c>
      <c r="G226" s="61">
        <v>70.099999999999994</v>
      </c>
      <c r="H226" s="71">
        <v>48</v>
      </c>
      <c r="I226" s="71">
        <v>72</v>
      </c>
      <c r="J226" s="71">
        <v>48</v>
      </c>
      <c r="K226" s="71">
        <v>72</v>
      </c>
      <c r="L226" s="71">
        <v>4</v>
      </c>
    </row>
    <row r="227" spans="1:14" x14ac:dyDescent="0.45">
      <c r="B227" s="69" t="s">
        <v>1182</v>
      </c>
      <c r="C227" s="61">
        <v>76</v>
      </c>
      <c r="D227" s="61">
        <v>76</v>
      </c>
      <c r="E227" s="70" t="s">
        <v>946</v>
      </c>
      <c r="F227" s="61">
        <v>5.8</v>
      </c>
      <c r="G227" s="61">
        <v>33.6</v>
      </c>
      <c r="H227" s="75">
        <v>12</v>
      </c>
      <c r="I227" s="75">
        <v>48</v>
      </c>
      <c r="J227" s="75">
        <v>12</v>
      </c>
      <c r="K227" s="75">
        <v>48</v>
      </c>
      <c r="L227" s="75">
        <v>2</v>
      </c>
    </row>
    <row r="228" spans="1:14" x14ac:dyDescent="0.45">
      <c r="B228" s="69" t="s">
        <v>1137</v>
      </c>
      <c r="C228" s="61">
        <v>76</v>
      </c>
      <c r="D228" s="61">
        <v>76</v>
      </c>
      <c r="E228" s="70" t="s">
        <v>946</v>
      </c>
      <c r="F228" s="61">
        <v>19</v>
      </c>
      <c r="G228" s="61">
        <v>48</v>
      </c>
      <c r="H228" s="71">
        <v>48</v>
      </c>
      <c r="I228" s="71">
        <v>72</v>
      </c>
      <c r="J228" s="71">
        <v>48</v>
      </c>
      <c r="K228" s="71">
        <v>72</v>
      </c>
      <c r="L228" s="71">
        <v>4</v>
      </c>
    </row>
    <row r="229" spans="1:14" x14ac:dyDescent="0.45">
      <c r="B229" s="69" t="s">
        <v>1138</v>
      </c>
      <c r="C229" s="61">
        <v>76</v>
      </c>
      <c r="D229" s="61">
        <v>76</v>
      </c>
      <c r="E229" s="70" t="s">
        <v>946</v>
      </c>
      <c r="F229" s="61">
        <v>8.6</v>
      </c>
      <c r="G229" s="61">
        <v>37.6</v>
      </c>
      <c r="H229" s="77">
        <v>24</v>
      </c>
      <c r="I229" s="77">
        <v>60</v>
      </c>
      <c r="J229" s="77">
        <v>24</v>
      </c>
      <c r="K229" s="77">
        <v>60</v>
      </c>
      <c r="L229" s="77">
        <v>3</v>
      </c>
    </row>
    <row r="230" spans="1:14" x14ac:dyDescent="0.45">
      <c r="B230" s="69" t="s">
        <v>1139</v>
      </c>
      <c r="C230" s="61">
        <v>136</v>
      </c>
      <c r="D230" s="61">
        <v>136</v>
      </c>
      <c r="E230" s="70" t="s">
        <v>944</v>
      </c>
      <c r="F230" s="61">
        <v>24.2</v>
      </c>
      <c r="G230" s="61">
        <v>53.3</v>
      </c>
      <c r="H230" s="71">
        <v>48</v>
      </c>
      <c r="I230" s="71">
        <v>72</v>
      </c>
      <c r="J230" s="71">
        <v>48</v>
      </c>
      <c r="K230" s="71">
        <v>72</v>
      </c>
      <c r="L230" s="71">
        <v>4</v>
      </c>
    </row>
    <row r="231" spans="1:14" x14ac:dyDescent="0.45">
      <c r="B231" s="69" t="s">
        <v>1183</v>
      </c>
      <c r="C231" s="61">
        <v>136</v>
      </c>
      <c r="D231" s="61">
        <v>136</v>
      </c>
      <c r="E231" s="70" t="s">
        <v>944</v>
      </c>
      <c r="F231" s="61">
        <v>18.100000000000001</v>
      </c>
      <c r="G231" s="61">
        <v>46.9</v>
      </c>
      <c r="H231" s="71">
        <v>48</v>
      </c>
      <c r="I231" s="71">
        <v>72</v>
      </c>
      <c r="J231" s="71">
        <v>48</v>
      </c>
      <c r="K231" s="71">
        <v>72</v>
      </c>
      <c r="L231" s="71">
        <v>4</v>
      </c>
    </row>
    <row r="232" spans="1:14" ht="10.5" x14ac:dyDescent="0.45">
      <c r="A232" s="81" t="s">
        <v>952</v>
      </c>
      <c r="B232" s="69" t="s">
        <v>1140</v>
      </c>
      <c r="C232" s="61">
        <v>136</v>
      </c>
      <c r="D232" s="61">
        <v>136</v>
      </c>
      <c r="E232" s="70" t="s">
        <v>944</v>
      </c>
      <c r="F232" s="61">
        <v>61.1</v>
      </c>
      <c r="G232" s="61">
        <v>61.1</v>
      </c>
      <c r="H232" s="80">
        <v>96</v>
      </c>
      <c r="I232" s="80">
        <v>96</v>
      </c>
      <c r="J232" s="80">
        <v>96</v>
      </c>
      <c r="K232" s="80">
        <v>96</v>
      </c>
      <c r="L232" s="80">
        <v>5</v>
      </c>
    </row>
    <row r="233" spans="1:14" x14ac:dyDescent="0.45">
      <c r="B233" s="69" t="s">
        <v>1141</v>
      </c>
      <c r="C233" s="61">
        <v>136</v>
      </c>
      <c r="D233" s="61">
        <v>136</v>
      </c>
      <c r="E233" s="70" t="s">
        <v>944</v>
      </c>
      <c r="F233" s="61">
        <v>18.100000000000001</v>
      </c>
      <c r="G233" s="61">
        <v>46.9</v>
      </c>
      <c r="H233" s="71">
        <v>48</v>
      </c>
      <c r="I233" s="71">
        <v>72</v>
      </c>
      <c r="J233" s="71">
        <v>48</v>
      </c>
      <c r="K233" s="71">
        <v>72</v>
      </c>
      <c r="L233" s="71">
        <v>4</v>
      </c>
    </row>
    <row r="234" spans="1:14" x14ac:dyDescent="0.45">
      <c r="B234" s="69" t="s">
        <v>1142</v>
      </c>
      <c r="C234" s="61">
        <v>76</v>
      </c>
      <c r="D234" s="61">
        <v>76</v>
      </c>
      <c r="E234" s="70" t="s">
        <v>946</v>
      </c>
      <c r="F234" s="61">
        <v>18.100000000000001</v>
      </c>
      <c r="G234" s="61">
        <v>46.9</v>
      </c>
      <c r="H234" s="71">
        <v>48</v>
      </c>
      <c r="I234" s="71">
        <v>72</v>
      </c>
      <c r="J234" s="71">
        <v>48</v>
      </c>
      <c r="K234" s="71">
        <v>72</v>
      </c>
      <c r="L234" s="71">
        <v>4</v>
      </c>
    </row>
    <row r="235" spans="1:14" x14ac:dyDescent="0.45">
      <c r="B235" s="69" t="s">
        <v>1143</v>
      </c>
      <c r="C235" s="61">
        <v>136</v>
      </c>
      <c r="D235" s="61">
        <v>136</v>
      </c>
      <c r="E235" s="70" t="s">
        <v>944</v>
      </c>
      <c r="F235" s="61">
        <v>20</v>
      </c>
      <c r="G235" s="61">
        <v>48.9</v>
      </c>
      <c r="H235" s="71">
        <v>48</v>
      </c>
      <c r="I235" s="71">
        <v>72</v>
      </c>
      <c r="J235" s="71">
        <v>48</v>
      </c>
      <c r="K235" s="71">
        <v>72</v>
      </c>
      <c r="L235" s="71">
        <v>4</v>
      </c>
    </row>
    <row r="236" spans="1:14" x14ac:dyDescent="0.45">
      <c r="B236" s="69" t="s">
        <v>1144</v>
      </c>
      <c r="C236" s="61">
        <v>136</v>
      </c>
      <c r="D236" s="61">
        <v>136</v>
      </c>
      <c r="E236" s="70" t="s">
        <v>944</v>
      </c>
      <c r="F236" s="61">
        <v>18.100000000000001</v>
      </c>
      <c r="G236" s="61">
        <v>46.9</v>
      </c>
      <c r="H236" s="71">
        <v>48</v>
      </c>
      <c r="I236" s="71">
        <v>72</v>
      </c>
      <c r="J236" s="71">
        <v>48</v>
      </c>
      <c r="K236" s="71">
        <v>72</v>
      </c>
      <c r="L236" s="71">
        <v>4</v>
      </c>
    </row>
    <row r="237" spans="1:14" ht="10.5" x14ac:dyDescent="0.45">
      <c r="A237" s="81" t="s">
        <v>961</v>
      </c>
      <c r="B237" s="82" t="s">
        <v>1184</v>
      </c>
      <c r="C237" s="61">
        <v>46</v>
      </c>
      <c r="D237" s="61">
        <v>46</v>
      </c>
      <c r="E237" s="70" t="s">
        <v>975</v>
      </c>
      <c r="F237" s="61">
        <v>2.9</v>
      </c>
      <c r="G237" s="61">
        <v>2.9</v>
      </c>
      <c r="H237" s="73">
        <v>6</v>
      </c>
      <c r="I237" s="73">
        <v>6</v>
      </c>
      <c r="J237" s="83">
        <v>0</v>
      </c>
      <c r="K237" s="83">
        <v>0</v>
      </c>
      <c r="L237" s="73">
        <v>1</v>
      </c>
      <c r="M237" s="83" t="s">
        <v>464</v>
      </c>
      <c r="N237" s="83"/>
    </row>
    <row r="238" spans="1:14" x14ac:dyDescent="0.45">
      <c r="B238" s="69" t="s">
        <v>1145</v>
      </c>
      <c r="C238" s="61">
        <v>136</v>
      </c>
      <c r="D238" s="61">
        <v>136</v>
      </c>
      <c r="E238" s="70" t="s">
        <v>944</v>
      </c>
      <c r="F238" s="61">
        <v>18.100000000000001</v>
      </c>
      <c r="G238" s="61">
        <v>46.9</v>
      </c>
      <c r="H238" s="71">
        <v>48</v>
      </c>
      <c r="I238" s="71">
        <v>72</v>
      </c>
      <c r="J238" s="71">
        <v>48</v>
      </c>
      <c r="K238" s="71">
        <v>72</v>
      </c>
      <c r="L238" s="71">
        <v>4</v>
      </c>
    </row>
    <row r="239" spans="1:14" x14ac:dyDescent="0.45">
      <c r="B239" s="85" t="s">
        <v>1146</v>
      </c>
      <c r="C239" s="61">
        <v>136</v>
      </c>
      <c r="D239" s="61">
        <v>136</v>
      </c>
      <c r="E239" s="70" t="s">
        <v>944</v>
      </c>
      <c r="F239" s="61">
        <v>82.7</v>
      </c>
      <c r="G239" s="61">
        <v>111.7</v>
      </c>
      <c r="H239" s="80">
        <v>120</v>
      </c>
      <c r="I239" s="80">
        <v>120</v>
      </c>
      <c r="J239" s="80">
        <v>120</v>
      </c>
      <c r="K239" s="80">
        <v>120</v>
      </c>
      <c r="L239" s="80">
        <v>5</v>
      </c>
    </row>
    <row r="240" spans="1:14" x14ac:dyDescent="0.45">
      <c r="B240" s="69" t="s">
        <v>1147</v>
      </c>
      <c r="C240" s="61">
        <v>136</v>
      </c>
      <c r="D240" s="61">
        <v>136</v>
      </c>
      <c r="E240" s="70" t="s">
        <v>944</v>
      </c>
      <c r="F240" s="61">
        <v>9</v>
      </c>
      <c r="G240" s="61">
        <v>37.9</v>
      </c>
      <c r="H240" s="77">
        <v>24</v>
      </c>
      <c r="I240" s="77">
        <v>60</v>
      </c>
      <c r="J240" s="77">
        <v>24</v>
      </c>
      <c r="K240" s="77">
        <v>60</v>
      </c>
      <c r="L240" s="77">
        <v>3</v>
      </c>
    </row>
    <row r="241" spans="1:12" ht="10.5" x14ac:dyDescent="0.45">
      <c r="A241" s="81"/>
      <c r="B241" s="69" t="s">
        <v>1148</v>
      </c>
      <c r="C241" s="61">
        <v>76</v>
      </c>
      <c r="D241" s="61">
        <v>76</v>
      </c>
      <c r="E241" s="70" t="s">
        <v>946</v>
      </c>
      <c r="F241" s="61">
        <v>61.1</v>
      </c>
      <c r="G241" s="61">
        <v>91.3</v>
      </c>
      <c r="H241" s="71">
        <v>48</v>
      </c>
      <c r="I241" s="71">
        <v>72</v>
      </c>
      <c r="J241" s="71">
        <v>48</v>
      </c>
      <c r="K241" s="71">
        <v>72</v>
      </c>
      <c r="L241" s="71">
        <v>4</v>
      </c>
    </row>
    <row r="242" spans="1:12" x14ac:dyDescent="0.45">
      <c r="B242" s="69" t="s">
        <v>1149</v>
      </c>
      <c r="C242" s="61">
        <v>136</v>
      </c>
      <c r="D242" s="61">
        <v>136</v>
      </c>
      <c r="E242" s="70" t="s">
        <v>944</v>
      </c>
      <c r="F242" s="61">
        <v>30.5</v>
      </c>
      <c r="G242" s="61">
        <v>59.6</v>
      </c>
      <c r="H242" s="71">
        <v>48</v>
      </c>
      <c r="I242" s="71">
        <v>72</v>
      </c>
      <c r="J242" s="71">
        <v>48</v>
      </c>
      <c r="K242" s="71">
        <v>72</v>
      </c>
      <c r="L242" s="71">
        <v>4</v>
      </c>
    </row>
    <row r="243" spans="1:12" ht="10.5" x14ac:dyDescent="0.45">
      <c r="A243" s="81" t="s">
        <v>952</v>
      </c>
      <c r="B243" s="69" t="s">
        <v>1150</v>
      </c>
      <c r="C243" s="61">
        <v>136</v>
      </c>
      <c r="D243" s="61">
        <v>136</v>
      </c>
      <c r="E243" s="70" t="s">
        <v>944</v>
      </c>
      <c r="F243" s="61">
        <v>9</v>
      </c>
      <c r="G243" s="61">
        <v>9</v>
      </c>
      <c r="H243" s="77">
        <v>24</v>
      </c>
      <c r="I243" s="77">
        <v>24</v>
      </c>
      <c r="J243" s="77">
        <v>24</v>
      </c>
      <c r="K243" s="77">
        <v>24</v>
      </c>
      <c r="L243" s="77">
        <v>3</v>
      </c>
    </row>
    <row r="244" spans="1:12" x14ac:dyDescent="0.45">
      <c r="B244" s="69" t="s">
        <v>1185</v>
      </c>
      <c r="C244" s="61">
        <v>136</v>
      </c>
      <c r="D244" s="61">
        <v>136</v>
      </c>
      <c r="E244" s="70" t="s">
        <v>944</v>
      </c>
      <c r="F244" s="61">
        <v>103.6</v>
      </c>
      <c r="G244" s="61">
        <v>103.6</v>
      </c>
      <c r="H244" s="80">
        <v>96</v>
      </c>
      <c r="I244" s="80">
        <v>120</v>
      </c>
      <c r="J244" s="80">
        <v>96</v>
      </c>
      <c r="K244" s="80">
        <v>120</v>
      </c>
      <c r="L244" s="80">
        <v>5</v>
      </c>
    </row>
    <row r="245" spans="1:12" x14ac:dyDescent="0.45">
      <c r="B245" s="69" t="s">
        <v>1151</v>
      </c>
      <c r="C245" s="61">
        <v>136</v>
      </c>
      <c r="D245" s="61">
        <v>136</v>
      </c>
      <c r="E245" s="70" t="s">
        <v>944</v>
      </c>
      <c r="F245" s="61">
        <v>40.700000000000003</v>
      </c>
      <c r="G245" s="61">
        <v>70.099999999999994</v>
      </c>
      <c r="H245" s="71">
        <v>48</v>
      </c>
      <c r="I245" s="71">
        <v>72</v>
      </c>
      <c r="J245" s="71">
        <v>48</v>
      </c>
      <c r="K245" s="71">
        <v>72</v>
      </c>
      <c r="L245" s="71">
        <v>4</v>
      </c>
    </row>
    <row r="246" spans="1:12" x14ac:dyDescent="0.45">
      <c r="B246" s="69" t="s">
        <v>1152</v>
      </c>
      <c r="C246" s="61">
        <v>136</v>
      </c>
      <c r="D246" s="61">
        <v>136</v>
      </c>
      <c r="E246" s="70" t="s">
        <v>944</v>
      </c>
      <c r="F246" s="61">
        <v>2.7</v>
      </c>
      <c r="G246" s="61">
        <v>33.6</v>
      </c>
      <c r="H246" s="73">
        <v>6</v>
      </c>
      <c r="I246" s="73">
        <v>36</v>
      </c>
      <c r="J246" s="73">
        <v>6</v>
      </c>
      <c r="K246" s="73">
        <v>36</v>
      </c>
      <c r="L246" s="73">
        <v>1</v>
      </c>
    </row>
    <row r="247" spans="1:12" x14ac:dyDescent="0.45">
      <c r="B247" s="69" t="s">
        <v>1153</v>
      </c>
      <c r="C247" s="61">
        <v>136</v>
      </c>
      <c r="D247" s="61">
        <v>136</v>
      </c>
      <c r="E247" s="70" t="s">
        <v>944</v>
      </c>
      <c r="F247" s="61">
        <v>9.9</v>
      </c>
      <c r="G247" s="61">
        <v>38.9</v>
      </c>
      <c r="H247" s="77">
        <v>24</v>
      </c>
      <c r="I247" s="77">
        <v>60</v>
      </c>
      <c r="J247" s="77">
        <v>24</v>
      </c>
      <c r="K247" s="77">
        <v>60</v>
      </c>
      <c r="L247" s="77">
        <v>3</v>
      </c>
    </row>
  </sheetData>
  <autoFilter ref="B11:M247" xr:uid="{00000000-0009-0000-0000-00002A000000}"/>
  <mergeCells count="8">
    <mergeCell ref="R17:R18"/>
    <mergeCell ref="S17:S18"/>
    <mergeCell ref="C4:J7"/>
    <mergeCell ref="C10:E10"/>
    <mergeCell ref="F10:G10"/>
    <mergeCell ref="H10:I10"/>
    <mergeCell ref="J10:K10"/>
    <mergeCell ref="Q17:Q18"/>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filterMode="1"/>
  <dimension ref="A2:U247"/>
  <sheetViews>
    <sheetView showGridLines="0" zoomScale="110" zoomScaleNormal="110" workbookViewId="0">
      <pane xSplit="2" ySplit="11" topLeftCell="C12" activePane="bottomRight" state="frozen"/>
      <selection activeCell="M8" sqref="M8"/>
      <selection pane="topRight" activeCell="M8" sqref="M8"/>
      <selection pane="bottomLeft" activeCell="M8" sqref="M8"/>
      <selection pane="bottomRight" activeCell="M8" sqref="M8"/>
    </sheetView>
  </sheetViews>
  <sheetFormatPr defaultColWidth="9.1328125" defaultRowHeight="10.15" x14ac:dyDescent="0.45"/>
  <cols>
    <col min="1" max="1" width="9.1328125" style="61"/>
    <col min="2" max="2" width="21" style="61" bestFit="1" customWidth="1"/>
    <col min="3" max="7" width="9.1328125" style="61" customWidth="1"/>
    <col min="8" max="8" width="9.1328125" style="62"/>
    <col min="9" max="9" width="10.59765625" style="62" customWidth="1"/>
    <col min="10" max="12" width="9.1328125" style="62"/>
    <col min="13" max="13" width="9.1328125" style="62" customWidth="1"/>
    <col min="14" max="14" width="9.1328125" style="61"/>
    <col min="15" max="15" width="17.3984375" style="61" customWidth="1"/>
    <col min="16" max="16384" width="9.1328125" style="61"/>
  </cols>
  <sheetData>
    <row r="2" spans="2:21" x14ac:dyDescent="0.45">
      <c r="C2" s="61" t="s">
        <v>928</v>
      </c>
      <c r="N2" s="67" t="s">
        <v>940</v>
      </c>
      <c r="O2" s="92" t="s">
        <v>941</v>
      </c>
      <c r="P2" s="92" t="s">
        <v>942</v>
      </c>
    </row>
    <row r="3" spans="2:21" x14ac:dyDescent="0.45">
      <c r="C3" s="61" t="s">
        <v>929</v>
      </c>
      <c r="H3" s="61"/>
      <c r="I3" s="61"/>
      <c r="J3" s="61"/>
      <c r="K3" s="61"/>
      <c r="N3" s="72">
        <v>1</v>
      </c>
      <c r="O3" s="73">
        <v>6</v>
      </c>
      <c r="P3" s="73">
        <v>36</v>
      </c>
    </row>
    <row r="4" spans="2:21" ht="11.25" customHeight="1" x14ac:dyDescent="0.45">
      <c r="C4" s="644" t="s">
        <v>930</v>
      </c>
      <c r="D4" s="644"/>
      <c r="E4" s="644"/>
      <c r="F4" s="644"/>
      <c r="G4" s="644"/>
      <c r="H4" s="644"/>
      <c r="I4" s="644"/>
      <c r="J4" s="644"/>
      <c r="N4" s="74">
        <v>2</v>
      </c>
      <c r="O4" s="75">
        <v>12</v>
      </c>
      <c r="P4" s="75">
        <v>48</v>
      </c>
    </row>
    <row r="5" spans="2:21" x14ac:dyDescent="0.45">
      <c r="C5" s="644"/>
      <c r="D5" s="644"/>
      <c r="E5" s="644"/>
      <c r="F5" s="644"/>
      <c r="G5" s="644"/>
      <c r="H5" s="644"/>
      <c r="I5" s="644"/>
      <c r="J5" s="644"/>
      <c r="N5" s="76">
        <v>3</v>
      </c>
      <c r="O5" s="77">
        <v>24</v>
      </c>
      <c r="P5" s="77">
        <v>60</v>
      </c>
    </row>
    <row r="6" spans="2:21" x14ac:dyDescent="0.45">
      <c r="C6" s="644"/>
      <c r="D6" s="644"/>
      <c r="E6" s="644"/>
      <c r="F6" s="644"/>
      <c r="G6" s="644"/>
      <c r="H6" s="644"/>
      <c r="I6" s="644"/>
      <c r="J6" s="644"/>
      <c r="N6" s="78">
        <v>4</v>
      </c>
      <c r="O6" s="71">
        <v>48</v>
      </c>
      <c r="P6" s="71">
        <v>72</v>
      </c>
    </row>
    <row r="7" spans="2:21" x14ac:dyDescent="0.45">
      <c r="C7" s="644"/>
      <c r="D7" s="644"/>
      <c r="E7" s="644"/>
      <c r="F7" s="644"/>
      <c r="G7" s="644"/>
      <c r="H7" s="644"/>
      <c r="I7" s="644"/>
      <c r="J7" s="644"/>
      <c r="N7" s="79">
        <v>5</v>
      </c>
      <c r="O7" s="80">
        <v>96</v>
      </c>
      <c r="P7" s="80">
        <v>120</v>
      </c>
    </row>
    <row r="8" spans="2:21" x14ac:dyDescent="0.45">
      <c r="C8" s="61" t="s">
        <v>931</v>
      </c>
      <c r="N8" s="648" t="s">
        <v>951</v>
      </c>
      <c r="O8" s="643">
        <v>0</v>
      </c>
      <c r="P8" s="643">
        <v>36</v>
      </c>
    </row>
    <row r="9" spans="2:21" x14ac:dyDescent="0.45">
      <c r="N9" s="648"/>
      <c r="O9" s="643"/>
      <c r="P9" s="643"/>
    </row>
    <row r="10" spans="2:21" ht="33.75" customHeight="1" x14ac:dyDescent="0.45">
      <c r="C10" s="645" t="s">
        <v>932</v>
      </c>
      <c r="D10" s="645"/>
      <c r="E10" s="645"/>
      <c r="F10" s="646" t="s">
        <v>933</v>
      </c>
      <c r="G10" s="646"/>
      <c r="H10" s="647" t="s">
        <v>563</v>
      </c>
      <c r="I10" s="647"/>
      <c r="J10" s="647" t="s">
        <v>562</v>
      </c>
      <c r="K10" s="647"/>
      <c r="M10" s="63"/>
      <c r="Q10" s="61" t="s">
        <v>1210</v>
      </c>
      <c r="T10" s="61" t="s">
        <v>1209</v>
      </c>
    </row>
    <row r="11" spans="2:21" ht="20.25" x14ac:dyDescent="0.45">
      <c r="B11" s="64" t="s">
        <v>934</v>
      </c>
      <c r="C11" s="64" t="s">
        <v>935</v>
      </c>
      <c r="D11" s="65" t="s">
        <v>936</v>
      </c>
      <c r="E11" s="66" t="s">
        <v>937</v>
      </c>
      <c r="F11" s="64" t="s">
        <v>935</v>
      </c>
      <c r="G11" s="65" t="s">
        <v>936</v>
      </c>
      <c r="H11" s="64" t="s">
        <v>935</v>
      </c>
      <c r="I11" s="65" t="s">
        <v>936</v>
      </c>
      <c r="J11" s="64" t="s">
        <v>935</v>
      </c>
      <c r="K11" s="65" t="s">
        <v>936</v>
      </c>
      <c r="L11" s="64" t="s">
        <v>938</v>
      </c>
      <c r="M11" s="65" t="s">
        <v>939</v>
      </c>
      <c r="N11" s="96" t="s">
        <v>935</v>
      </c>
      <c r="O11" s="95" t="s">
        <v>936</v>
      </c>
      <c r="Q11" s="61" t="s">
        <v>1254</v>
      </c>
      <c r="R11" s="61" t="s">
        <v>1207</v>
      </c>
      <c r="T11" s="61" t="s">
        <v>1254</v>
      </c>
      <c r="U11" s="61" t="s">
        <v>1207</v>
      </c>
    </row>
    <row r="12" spans="2:21" ht="10.5" hidden="1" x14ac:dyDescent="0.35">
      <c r="B12" s="69" t="s">
        <v>943</v>
      </c>
      <c r="C12" s="61">
        <v>136</v>
      </c>
      <c r="D12" s="61">
        <v>136</v>
      </c>
      <c r="E12" s="70" t="s">
        <v>944</v>
      </c>
      <c r="F12" s="61">
        <v>40.700000000000003</v>
      </c>
      <c r="G12" s="61">
        <v>70.099999999999994</v>
      </c>
      <c r="H12" s="71">
        <v>48</v>
      </c>
      <c r="I12" s="71">
        <v>72</v>
      </c>
      <c r="J12" s="71">
        <v>48</v>
      </c>
      <c r="K12" s="71">
        <v>72</v>
      </c>
      <c r="L12" s="71">
        <v>4</v>
      </c>
      <c r="N12" s="94">
        <v>1.0245</v>
      </c>
      <c r="O12" s="94">
        <v>103.42685714285712</v>
      </c>
      <c r="Q12" s="61">
        <v>2.105</v>
      </c>
      <c r="R12" s="61">
        <v>78.97</v>
      </c>
      <c r="T12" s="61">
        <v>3.71</v>
      </c>
      <c r="U12" s="61">
        <v>60.926000000000002</v>
      </c>
    </row>
    <row r="13" spans="2:21" ht="10.5" hidden="1" x14ac:dyDescent="0.35">
      <c r="B13" s="69" t="s">
        <v>945</v>
      </c>
      <c r="C13" s="61">
        <v>76</v>
      </c>
      <c r="D13" s="61">
        <v>76</v>
      </c>
      <c r="E13" s="70" t="s">
        <v>946</v>
      </c>
      <c r="F13" s="61">
        <v>18.100000000000001</v>
      </c>
      <c r="G13" s="61">
        <v>46.9</v>
      </c>
      <c r="H13" s="71">
        <v>48</v>
      </c>
      <c r="I13" s="71">
        <v>72</v>
      </c>
      <c r="J13" s="71">
        <v>48</v>
      </c>
      <c r="K13" s="71">
        <v>72</v>
      </c>
      <c r="L13" s="71">
        <v>4</v>
      </c>
      <c r="N13" s="94">
        <v>545.54514285714288</v>
      </c>
      <c r="O13" s="94">
        <v>517.42228571428575</v>
      </c>
      <c r="Q13" s="61">
        <v>322.29000000000002</v>
      </c>
      <c r="R13" s="61">
        <v>432.02600000000001</v>
      </c>
      <c r="T13" s="61">
        <v>162.88200000000001</v>
      </c>
      <c r="U13" s="61">
        <v>156.15600000000001</v>
      </c>
    </row>
    <row r="14" spans="2:21" ht="10.5" hidden="1" x14ac:dyDescent="0.35">
      <c r="B14" s="69" t="s">
        <v>947</v>
      </c>
      <c r="C14" s="61">
        <v>76</v>
      </c>
      <c r="D14" s="61">
        <v>76</v>
      </c>
      <c r="E14" s="70" t="s">
        <v>946</v>
      </c>
      <c r="F14" s="61">
        <v>30.5</v>
      </c>
      <c r="G14" s="61">
        <v>59.6</v>
      </c>
      <c r="H14" s="71">
        <v>48</v>
      </c>
      <c r="I14" s="71">
        <v>72</v>
      </c>
      <c r="J14" s="71">
        <v>48</v>
      </c>
      <c r="K14" s="71">
        <v>72</v>
      </c>
      <c r="L14" s="71">
        <v>4</v>
      </c>
      <c r="N14" s="94">
        <v>1227.5095714285715</v>
      </c>
      <c r="O14" s="93">
        <v>1499.4837142857143</v>
      </c>
      <c r="Q14" s="61">
        <v>1014.876</v>
      </c>
      <c r="R14" s="61">
        <v>1192.634</v>
      </c>
      <c r="T14" s="61">
        <v>924.49599999999987</v>
      </c>
      <c r="U14" s="61">
        <v>367.99799999999993</v>
      </c>
    </row>
    <row r="15" spans="2:21" ht="10.5" hidden="1" x14ac:dyDescent="0.35">
      <c r="B15" s="69" t="s">
        <v>948</v>
      </c>
      <c r="C15" s="61">
        <v>76</v>
      </c>
      <c r="D15" s="61">
        <v>76</v>
      </c>
      <c r="E15" s="70" t="s">
        <v>946</v>
      </c>
      <c r="F15" s="61">
        <v>9</v>
      </c>
      <c r="G15" s="61">
        <v>37.9</v>
      </c>
      <c r="H15" s="77">
        <v>24</v>
      </c>
      <c r="I15" s="77">
        <v>60</v>
      </c>
      <c r="J15" s="77">
        <v>24</v>
      </c>
      <c r="K15" s="77">
        <v>60</v>
      </c>
      <c r="L15" s="77">
        <v>3</v>
      </c>
      <c r="N15" s="94">
        <v>1000.1375714285715</v>
      </c>
      <c r="O15" s="93">
        <v>80.950142857142851</v>
      </c>
      <c r="Q15" s="61">
        <v>605.42600000000004</v>
      </c>
      <c r="R15" s="61">
        <v>64.063999999999993</v>
      </c>
      <c r="T15" s="61">
        <v>128.86000000000001</v>
      </c>
      <c r="U15" s="61">
        <v>62.996000000000002</v>
      </c>
    </row>
    <row r="16" spans="2:21" ht="10.5" hidden="1" x14ac:dyDescent="0.35">
      <c r="B16" s="69" t="s">
        <v>949</v>
      </c>
      <c r="C16" s="61">
        <v>136</v>
      </c>
      <c r="D16" s="61">
        <v>136</v>
      </c>
      <c r="E16" s="70" t="s">
        <v>944</v>
      </c>
      <c r="F16" s="61">
        <v>18.100000000000001</v>
      </c>
      <c r="G16" s="61">
        <v>46.9</v>
      </c>
      <c r="H16" s="71">
        <v>48</v>
      </c>
      <c r="I16" s="71">
        <v>72</v>
      </c>
      <c r="J16" s="71">
        <v>48</v>
      </c>
      <c r="K16" s="71">
        <v>72</v>
      </c>
      <c r="L16" s="71">
        <v>4</v>
      </c>
      <c r="N16" s="94">
        <v>75.75200000000001</v>
      </c>
      <c r="O16" s="93">
        <v>814.18500000000006</v>
      </c>
      <c r="Q16" s="61">
        <v>11.617500000000001</v>
      </c>
      <c r="R16" s="61">
        <v>338.3</v>
      </c>
      <c r="T16" s="61">
        <v>18.41</v>
      </c>
      <c r="U16" s="61">
        <v>157.38200000000001</v>
      </c>
    </row>
    <row r="17" spans="1:21" ht="11.25" hidden="1" customHeight="1" x14ac:dyDescent="0.35">
      <c r="B17" s="69" t="s">
        <v>950</v>
      </c>
      <c r="C17" s="61">
        <v>136</v>
      </c>
      <c r="D17" s="61">
        <v>136</v>
      </c>
      <c r="E17" s="70" t="s">
        <v>944</v>
      </c>
      <c r="F17" s="61">
        <v>30.5</v>
      </c>
      <c r="G17" s="61">
        <v>59.6</v>
      </c>
      <c r="H17" s="71">
        <v>48</v>
      </c>
      <c r="I17" s="71">
        <v>72</v>
      </c>
      <c r="J17" s="71">
        <v>48</v>
      </c>
      <c r="K17" s="71">
        <v>72</v>
      </c>
      <c r="L17" s="71">
        <v>4</v>
      </c>
      <c r="N17" s="94">
        <v>214.48614285714285</v>
      </c>
      <c r="O17" s="93">
        <v>80.937571428571431</v>
      </c>
      <c r="Q17" s="61">
        <v>190.108</v>
      </c>
      <c r="R17" s="61">
        <v>87.941999999999979</v>
      </c>
      <c r="T17" s="61">
        <v>16.285999999999998</v>
      </c>
      <c r="U17" s="61">
        <v>33.745999999999995</v>
      </c>
    </row>
    <row r="18" spans="1:21" ht="10.5" hidden="1" x14ac:dyDescent="0.35">
      <c r="A18" s="81" t="s">
        <v>952</v>
      </c>
      <c r="B18" s="69" t="s">
        <v>953</v>
      </c>
      <c r="C18" s="61">
        <v>136</v>
      </c>
      <c r="D18" s="61">
        <v>136</v>
      </c>
      <c r="E18" s="70" t="s">
        <v>944</v>
      </c>
      <c r="F18" s="61">
        <v>61.1</v>
      </c>
      <c r="G18" s="61">
        <v>61.1</v>
      </c>
      <c r="H18" s="80">
        <v>96</v>
      </c>
      <c r="I18" s="80">
        <v>96</v>
      </c>
      <c r="J18" s="80">
        <v>96</v>
      </c>
      <c r="K18" s="80">
        <v>96</v>
      </c>
      <c r="L18" s="80">
        <v>5</v>
      </c>
      <c r="N18" s="94">
        <v>0.11700000000000001</v>
      </c>
      <c r="O18" s="93"/>
    </row>
    <row r="19" spans="1:21" ht="10.5" hidden="1" x14ac:dyDescent="0.35">
      <c r="B19" s="69" t="s">
        <v>1253</v>
      </c>
      <c r="C19" s="61">
        <v>76</v>
      </c>
      <c r="D19" s="61">
        <v>76</v>
      </c>
      <c r="E19" s="70" t="s">
        <v>946</v>
      </c>
      <c r="F19" s="61">
        <v>18.100000000000001</v>
      </c>
      <c r="G19" s="61">
        <v>46.9</v>
      </c>
      <c r="H19" s="71">
        <v>48</v>
      </c>
      <c r="I19" s="71">
        <v>72</v>
      </c>
      <c r="J19" s="71">
        <v>48</v>
      </c>
      <c r="K19" s="71">
        <v>72</v>
      </c>
      <c r="L19" s="71">
        <v>4</v>
      </c>
      <c r="N19" s="94">
        <v>2140.2132857142856</v>
      </c>
      <c r="O19" s="93">
        <v>1068.7440000000001</v>
      </c>
      <c r="Q19" s="61">
        <v>2462.7719999999999</v>
      </c>
      <c r="R19" s="61">
        <v>939.93399999999997</v>
      </c>
      <c r="T19" s="61">
        <v>345.42999999999995</v>
      </c>
      <c r="U19" s="61">
        <v>122.19000000000001</v>
      </c>
    </row>
    <row r="20" spans="1:21" ht="10.5" hidden="1" x14ac:dyDescent="0.35">
      <c r="B20" s="69" t="s">
        <v>1252</v>
      </c>
      <c r="C20" s="61">
        <v>136</v>
      </c>
      <c r="D20" s="61">
        <v>136</v>
      </c>
      <c r="E20" s="70" t="s">
        <v>944</v>
      </c>
      <c r="F20" s="61">
        <v>30.5</v>
      </c>
      <c r="G20" s="61">
        <v>59.6</v>
      </c>
      <c r="H20" s="71">
        <v>48</v>
      </c>
      <c r="I20" s="71">
        <v>72</v>
      </c>
      <c r="J20" s="71">
        <v>48</v>
      </c>
      <c r="K20" s="71">
        <v>72</v>
      </c>
      <c r="L20" s="71">
        <v>4</v>
      </c>
      <c r="N20" s="94">
        <v>145.90814285714285</v>
      </c>
      <c r="O20" s="93">
        <v>123.18471428571429</v>
      </c>
    </row>
    <row r="21" spans="1:21" ht="10.5" hidden="1" x14ac:dyDescent="0.35">
      <c r="B21" s="69" t="s">
        <v>954</v>
      </c>
      <c r="C21" s="61">
        <v>136</v>
      </c>
      <c r="D21" s="61">
        <v>136</v>
      </c>
      <c r="E21" s="70" t="s">
        <v>944</v>
      </c>
      <c r="F21" s="61">
        <v>5.6</v>
      </c>
      <c r="G21" s="61">
        <v>33.299999999999997</v>
      </c>
      <c r="H21" s="75">
        <v>12</v>
      </c>
      <c r="I21" s="75">
        <v>48</v>
      </c>
      <c r="J21" s="75">
        <v>12</v>
      </c>
      <c r="K21" s="75">
        <v>48</v>
      </c>
      <c r="L21" s="75">
        <v>2</v>
      </c>
      <c r="N21" s="94">
        <v>7636.2938571428558</v>
      </c>
      <c r="O21" s="93">
        <v>279.13914285714287</v>
      </c>
      <c r="Q21" s="61">
        <v>6229.6779999999999</v>
      </c>
      <c r="R21" s="61">
        <v>161.18</v>
      </c>
      <c r="T21" s="61">
        <v>1772.8419999999999</v>
      </c>
      <c r="U21" s="61">
        <v>210.09800000000001</v>
      </c>
    </row>
    <row r="22" spans="1:21" ht="10.5" hidden="1" x14ac:dyDescent="0.35">
      <c r="B22" s="69" t="s">
        <v>955</v>
      </c>
      <c r="C22" s="61">
        <v>136</v>
      </c>
      <c r="D22" s="61">
        <v>136</v>
      </c>
      <c r="E22" s="70" t="s">
        <v>944</v>
      </c>
      <c r="F22" s="61">
        <v>24.2</v>
      </c>
      <c r="G22" s="61">
        <v>53.3</v>
      </c>
      <c r="H22" s="71">
        <v>48</v>
      </c>
      <c r="I22" s="71">
        <v>72</v>
      </c>
      <c r="J22" s="71">
        <v>48</v>
      </c>
      <c r="K22" s="71">
        <v>72</v>
      </c>
      <c r="L22" s="71">
        <v>4</v>
      </c>
      <c r="N22" s="94">
        <v>203.7041428571429</v>
      </c>
      <c r="O22" s="93">
        <v>17.483714285714285</v>
      </c>
      <c r="Q22" s="61">
        <v>265.584</v>
      </c>
      <c r="R22" s="61">
        <v>23.312000000000001</v>
      </c>
      <c r="T22" s="61">
        <v>27.202000000000005</v>
      </c>
      <c r="U22" s="61">
        <v>24.650000000000002</v>
      </c>
    </row>
    <row r="23" spans="1:21" ht="10.5" hidden="1" x14ac:dyDescent="0.35">
      <c r="B23" s="69" t="s">
        <v>956</v>
      </c>
      <c r="C23" s="61">
        <v>136</v>
      </c>
      <c r="D23" s="61">
        <v>136</v>
      </c>
      <c r="E23" s="70" t="s">
        <v>944</v>
      </c>
      <c r="F23" s="61">
        <v>18.100000000000001</v>
      </c>
      <c r="G23" s="61">
        <v>46.9</v>
      </c>
      <c r="H23" s="71">
        <v>48</v>
      </c>
      <c r="I23" s="71">
        <v>72</v>
      </c>
      <c r="J23" s="71">
        <v>48</v>
      </c>
      <c r="K23" s="71">
        <v>72</v>
      </c>
      <c r="L23" s="71">
        <v>4</v>
      </c>
      <c r="N23" s="94">
        <v>100.79742857142857</v>
      </c>
      <c r="O23" s="93">
        <v>11.51675</v>
      </c>
      <c r="Q23" s="61">
        <v>88.740000000000009</v>
      </c>
      <c r="R23" s="61">
        <v>8.17</v>
      </c>
      <c r="T23" s="61">
        <v>9.4333333333333336</v>
      </c>
      <c r="U23" s="61">
        <v>0.23</v>
      </c>
    </row>
    <row r="24" spans="1:21" ht="10.5" hidden="1" x14ac:dyDescent="0.35">
      <c r="A24" s="81" t="s">
        <v>952</v>
      </c>
      <c r="B24" s="69" t="s">
        <v>957</v>
      </c>
      <c r="C24" s="61">
        <v>136</v>
      </c>
      <c r="D24" s="61">
        <v>136</v>
      </c>
      <c r="E24" s="70" t="s">
        <v>944</v>
      </c>
      <c r="F24" s="61">
        <v>61.1</v>
      </c>
      <c r="G24" s="61">
        <v>61.1</v>
      </c>
      <c r="H24" s="80">
        <v>96</v>
      </c>
      <c r="I24" s="80">
        <v>96</v>
      </c>
      <c r="J24" s="80">
        <v>96</v>
      </c>
      <c r="K24" s="80">
        <v>96</v>
      </c>
      <c r="L24" s="80">
        <v>5</v>
      </c>
      <c r="N24" s="94">
        <v>94.317142857142855</v>
      </c>
      <c r="O24" s="93"/>
      <c r="Q24" s="61">
        <v>64.855999999999995</v>
      </c>
    </row>
    <row r="25" spans="1:21" ht="20.25" x14ac:dyDescent="0.45">
      <c r="B25" s="82" t="s">
        <v>1251</v>
      </c>
      <c r="C25" s="61">
        <v>76</v>
      </c>
      <c r="D25" s="61">
        <v>76</v>
      </c>
      <c r="E25" s="70" t="s">
        <v>946</v>
      </c>
      <c r="F25" s="61">
        <v>2.9</v>
      </c>
      <c r="G25" s="61">
        <v>33.799999999999997</v>
      </c>
      <c r="H25" s="73">
        <v>6</v>
      </c>
      <c r="I25" s="73">
        <v>36</v>
      </c>
      <c r="J25" s="91">
        <v>0</v>
      </c>
      <c r="K25" s="91">
        <v>36</v>
      </c>
      <c r="L25" s="73">
        <v>1</v>
      </c>
      <c r="M25" s="91" t="s">
        <v>464</v>
      </c>
      <c r="N25" s="94">
        <v>754238.53571428568</v>
      </c>
      <c r="O25" s="93">
        <v>65901.308428571429</v>
      </c>
      <c r="Q25" s="61">
        <v>670439.74800000002</v>
      </c>
      <c r="R25" s="28">
        <v>57704.152000000002</v>
      </c>
      <c r="T25" s="61">
        <v>808382.60600000003</v>
      </c>
      <c r="U25" s="61">
        <v>34665.050000000003</v>
      </c>
    </row>
    <row r="26" spans="1:21" ht="10.5" x14ac:dyDescent="0.35">
      <c r="B26" s="82" t="s">
        <v>959</v>
      </c>
      <c r="C26" s="61">
        <v>76</v>
      </c>
      <c r="D26" s="61">
        <v>76</v>
      </c>
      <c r="E26" s="70" t="s">
        <v>946</v>
      </c>
      <c r="F26" s="61">
        <v>2.9</v>
      </c>
      <c r="G26" s="61">
        <v>33.799999999999997</v>
      </c>
      <c r="H26" s="73">
        <v>6</v>
      </c>
      <c r="I26" s="73">
        <v>36</v>
      </c>
      <c r="J26" s="91">
        <v>0</v>
      </c>
      <c r="K26" s="91">
        <v>36</v>
      </c>
      <c r="L26" s="73">
        <v>1</v>
      </c>
      <c r="M26" s="91" t="s">
        <v>464</v>
      </c>
      <c r="N26" s="94">
        <v>29886.61185714286</v>
      </c>
      <c r="O26" s="93">
        <v>7326.998285714285</v>
      </c>
      <c r="Q26" s="61">
        <v>25435.462</v>
      </c>
      <c r="R26" s="61">
        <v>5465.1240000000007</v>
      </c>
      <c r="T26" s="61">
        <v>56910.742000000006</v>
      </c>
      <c r="U26" s="61">
        <v>4340.268</v>
      </c>
    </row>
    <row r="27" spans="1:21" ht="10.5" hidden="1" x14ac:dyDescent="0.35">
      <c r="B27" s="69" t="s">
        <v>1250</v>
      </c>
      <c r="C27" s="61">
        <v>76</v>
      </c>
      <c r="D27" s="61">
        <v>76</v>
      </c>
      <c r="E27" s="70" t="s">
        <v>946</v>
      </c>
      <c r="F27" s="61">
        <v>24.2</v>
      </c>
      <c r="G27" s="61">
        <v>53.3</v>
      </c>
      <c r="H27" s="71">
        <v>48</v>
      </c>
      <c r="I27" s="71">
        <v>72</v>
      </c>
      <c r="J27" s="71">
        <v>48</v>
      </c>
      <c r="K27" s="71">
        <v>72</v>
      </c>
      <c r="L27" s="71">
        <v>4</v>
      </c>
      <c r="N27" s="94">
        <v>1351.0627142857143</v>
      </c>
      <c r="O27" s="93">
        <v>522.16357142857146</v>
      </c>
      <c r="Q27" s="61">
        <v>1059.8820000000001</v>
      </c>
      <c r="R27" s="61">
        <v>147.71799999999999</v>
      </c>
      <c r="T27" s="61">
        <v>33.847499999999997</v>
      </c>
      <c r="U27" s="61">
        <v>39.766000000000005</v>
      </c>
    </row>
    <row r="28" spans="1:21" ht="10.5" x14ac:dyDescent="0.35">
      <c r="B28" s="82" t="s">
        <v>960</v>
      </c>
      <c r="C28" s="61">
        <v>76</v>
      </c>
      <c r="D28" s="61">
        <v>76</v>
      </c>
      <c r="E28" s="70" t="s">
        <v>946</v>
      </c>
      <c r="F28" s="61">
        <v>2.8</v>
      </c>
      <c r="G28" s="61">
        <v>33.700000000000003</v>
      </c>
      <c r="H28" s="73">
        <v>6</v>
      </c>
      <c r="I28" s="73">
        <v>36</v>
      </c>
      <c r="J28" s="91">
        <v>0</v>
      </c>
      <c r="K28" s="91">
        <v>36</v>
      </c>
      <c r="L28" s="73">
        <v>1</v>
      </c>
      <c r="M28" s="91" t="s">
        <v>464</v>
      </c>
      <c r="N28" s="94">
        <v>507.40742857142862</v>
      </c>
      <c r="O28" s="93"/>
      <c r="Q28" s="61">
        <v>390.86399999999998</v>
      </c>
      <c r="T28" s="61">
        <v>1475.2900000000002</v>
      </c>
    </row>
    <row r="29" spans="1:21" ht="10.5" hidden="1" x14ac:dyDescent="0.35">
      <c r="A29" s="81" t="s">
        <v>961</v>
      </c>
      <c r="B29" s="82" t="s">
        <v>962</v>
      </c>
      <c r="C29" s="61">
        <v>136</v>
      </c>
      <c r="D29" s="61">
        <v>136</v>
      </c>
      <c r="E29" s="70" t="s">
        <v>944</v>
      </c>
      <c r="F29" s="61">
        <v>9</v>
      </c>
      <c r="G29" s="61">
        <v>9</v>
      </c>
      <c r="H29" s="77">
        <v>24</v>
      </c>
      <c r="I29" s="77">
        <v>24</v>
      </c>
      <c r="J29" s="91">
        <v>0</v>
      </c>
      <c r="K29" s="91">
        <v>0</v>
      </c>
      <c r="L29" s="77">
        <v>3</v>
      </c>
      <c r="M29" s="91" t="s">
        <v>464</v>
      </c>
      <c r="N29" s="94">
        <v>1866.1068571428573</v>
      </c>
      <c r="O29" s="93"/>
      <c r="Q29" s="61">
        <v>946.90200000000004</v>
      </c>
      <c r="T29" s="61">
        <v>9573.4459999999999</v>
      </c>
    </row>
    <row r="30" spans="1:21" ht="10.5" hidden="1" x14ac:dyDescent="0.35">
      <c r="B30" s="69" t="s">
        <v>963</v>
      </c>
      <c r="C30" s="61">
        <v>136</v>
      </c>
      <c r="D30" s="61">
        <v>136</v>
      </c>
      <c r="E30" s="70" t="s">
        <v>944</v>
      </c>
      <c r="F30" s="61">
        <v>30.5</v>
      </c>
      <c r="G30" s="61">
        <v>59.6</v>
      </c>
      <c r="H30" s="71">
        <v>48</v>
      </c>
      <c r="I30" s="71">
        <v>72</v>
      </c>
      <c r="J30" s="71">
        <v>48</v>
      </c>
      <c r="K30" s="71">
        <v>72</v>
      </c>
      <c r="L30" s="71">
        <v>4</v>
      </c>
      <c r="N30" s="94">
        <v>754.84514285714283</v>
      </c>
      <c r="O30" s="93">
        <v>1156.2707142857143</v>
      </c>
      <c r="Q30" s="61">
        <v>460.39200000000011</v>
      </c>
      <c r="R30" s="61">
        <v>765.25000000000011</v>
      </c>
      <c r="T30" s="61">
        <v>135.28</v>
      </c>
      <c r="U30" s="61">
        <v>213.81799999999998</v>
      </c>
    </row>
    <row r="31" spans="1:21" ht="10.5" x14ac:dyDescent="0.35">
      <c r="B31" s="69" t="s">
        <v>964</v>
      </c>
      <c r="C31" s="61">
        <v>76</v>
      </c>
      <c r="D31" s="61">
        <v>76</v>
      </c>
      <c r="E31" s="70" t="s">
        <v>946</v>
      </c>
      <c r="F31" s="61">
        <v>5.8</v>
      </c>
      <c r="G31" s="61">
        <v>10.9</v>
      </c>
      <c r="H31" s="73">
        <v>6</v>
      </c>
      <c r="I31" s="73">
        <v>36</v>
      </c>
      <c r="J31" s="73">
        <v>6</v>
      </c>
      <c r="K31" s="73">
        <v>36</v>
      </c>
      <c r="L31" s="73">
        <v>1</v>
      </c>
      <c r="N31" s="94">
        <v>3640.0364285714281</v>
      </c>
      <c r="O31" s="93">
        <v>11715.338428571429</v>
      </c>
      <c r="Q31" s="61">
        <v>2607.4079999999999</v>
      </c>
      <c r="R31" s="61">
        <v>10677.286</v>
      </c>
      <c r="T31" s="61">
        <v>1069.95</v>
      </c>
      <c r="U31" s="61">
        <v>1452.604</v>
      </c>
    </row>
    <row r="32" spans="1:21" ht="10.5" hidden="1" x14ac:dyDescent="0.35">
      <c r="B32" s="69" t="s">
        <v>965</v>
      </c>
      <c r="C32" s="61">
        <v>76</v>
      </c>
      <c r="D32" s="61">
        <v>76</v>
      </c>
      <c r="E32" s="70" t="s">
        <v>946</v>
      </c>
      <c r="F32" s="61">
        <v>9.9</v>
      </c>
      <c r="G32" s="61">
        <v>38.9</v>
      </c>
      <c r="H32" s="77">
        <v>24</v>
      </c>
      <c r="I32" s="77">
        <v>60</v>
      </c>
      <c r="J32" s="77">
        <v>24</v>
      </c>
      <c r="K32" s="77">
        <v>60</v>
      </c>
      <c r="L32" s="77">
        <v>3</v>
      </c>
      <c r="N32" s="94">
        <v>34711.512714285716</v>
      </c>
      <c r="O32" s="93">
        <v>4206.0544285714286</v>
      </c>
      <c r="Q32" s="61">
        <v>32284.321999999996</v>
      </c>
      <c r="R32" s="61">
        <v>2549.346</v>
      </c>
      <c r="T32" s="61">
        <v>7012.2959999999994</v>
      </c>
      <c r="U32" s="61">
        <v>785.43000000000006</v>
      </c>
    </row>
    <row r="33" spans="2:21" ht="10.5" hidden="1" x14ac:dyDescent="0.35">
      <c r="B33" s="69" t="s">
        <v>966</v>
      </c>
      <c r="C33" s="61">
        <v>76</v>
      </c>
      <c r="D33" s="61">
        <v>76</v>
      </c>
      <c r="E33" s="70" t="s">
        <v>946</v>
      </c>
      <c r="F33" s="61">
        <v>32.200000000000003</v>
      </c>
      <c r="G33" s="61">
        <v>61.3</v>
      </c>
      <c r="H33" s="71">
        <v>48</v>
      </c>
      <c r="I33" s="71">
        <v>72</v>
      </c>
      <c r="J33" s="71">
        <v>48</v>
      </c>
      <c r="K33" s="71">
        <v>72</v>
      </c>
      <c r="L33" s="71">
        <v>4</v>
      </c>
      <c r="N33" s="94">
        <v>713.25114285714278</v>
      </c>
      <c r="O33" s="93">
        <v>222.42428571428576</v>
      </c>
      <c r="Q33" s="61">
        <v>434.93999999999994</v>
      </c>
      <c r="R33" s="61">
        <v>377.89000000000004</v>
      </c>
      <c r="T33" s="61">
        <v>49.173999999999999</v>
      </c>
      <c r="U33" s="61">
        <v>67.597999999999999</v>
      </c>
    </row>
    <row r="34" spans="2:21" ht="10.5" x14ac:dyDescent="0.35">
      <c r="B34" s="82" t="s">
        <v>967</v>
      </c>
      <c r="C34" s="61">
        <v>76</v>
      </c>
      <c r="D34" s="61">
        <v>76</v>
      </c>
      <c r="E34" s="70" t="s">
        <v>946</v>
      </c>
      <c r="F34" s="61">
        <v>2.9</v>
      </c>
      <c r="G34" s="61">
        <v>33.799999999999997</v>
      </c>
      <c r="H34" s="73">
        <v>6</v>
      </c>
      <c r="I34" s="73">
        <v>36</v>
      </c>
      <c r="J34" s="91">
        <v>0</v>
      </c>
      <c r="K34" s="91">
        <v>36</v>
      </c>
      <c r="L34" s="73">
        <v>1</v>
      </c>
      <c r="M34" s="91" t="s">
        <v>464</v>
      </c>
      <c r="N34" s="94">
        <v>67640.775571428574</v>
      </c>
      <c r="O34" s="93">
        <v>8429.9678571428576</v>
      </c>
      <c r="Q34" s="61">
        <v>56084.73</v>
      </c>
      <c r="R34" s="61">
        <v>6756.503999999999</v>
      </c>
      <c r="T34" s="61">
        <v>108481.18999999999</v>
      </c>
      <c r="U34" s="61">
        <v>7845.2199999999993</v>
      </c>
    </row>
    <row r="35" spans="2:21" ht="10.5" hidden="1" x14ac:dyDescent="0.35">
      <c r="B35" s="69" t="s">
        <v>968</v>
      </c>
      <c r="C35" s="61">
        <v>136</v>
      </c>
      <c r="D35" s="61">
        <v>136</v>
      </c>
      <c r="E35" s="70" t="s">
        <v>944</v>
      </c>
      <c r="F35" s="61">
        <v>30.5</v>
      </c>
      <c r="G35" s="61">
        <v>59.6</v>
      </c>
      <c r="H35" s="71">
        <v>48</v>
      </c>
      <c r="I35" s="71">
        <v>72</v>
      </c>
      <c r="J35" s="71">
        <v>48</v>
      </c>
      <c r="K35" s="71">
        <v>72</v>
      </c>
      <c r="L35" s="71">
        <v>4</v>
      </c>
      <c r="N35" s="94">
        <v>310.23099999999994</v>
      </c>
      <c r="O35" s="93">
        <v>133.90357142857144</v>
      </c>
      <c r="Q35" s="61">
        <v>306.51799999999997</v>
      </c>
      <c r="R35" s="61">
        <v>96.532000000000011</v>
      </c>
      <c r="T35" s="61">
        <v>207.47199999999998</v>
      </c>
      <c r="U35" s="61">
        <v>11.47</v>
      </c>
    </row>
    <row r="36" spans="2:21" ht="10.5" hidden="1" x14ac:dyDescent="0.35">
      <c r="B36" s="69" t="s">
        <v>969</v>
      </c>
      <c r="C36" s="61">
        <v>136</v>
      </c>
      <c r="D36" s="61">
        <v>136</v>
      </c>
      <c r="E36" s="70" t="s">
        <v>944</v>
      </c>
      <c r="F36" s="61">
        <v>30.5</v>
      </c>
      <c r="G36" s="61">
        <v>59.6</v>
      </c>
      <c r="H36" s="71">
        <v>48</v>
      </c>
      <c r="I36" s="71">
        <v>72</v>
      </c>
      <c r="J36" s="71">
        <v>48</v>
      </c>
      <c r="K36" s="71">
        <v>72</v>
      </c>
      <c r="L36" s="71">
        <v>4</v>
      </c>
      <c r="N36" s="94">
        <v>1.5620000000000001</v>
      </c>
      <c r="O36" s="93">
        <v>31.8322</v>
      </c>
      <c r="Q36" s="61">
        <v>0.25</v>
      </c>
      <c r="R36" s="61">
        <v>38.82</v>
      </c>
      <c r="T36" s="61">
        <v>8.07</v>
      </c>
      <c r="U36" s="61">
        <v>10.224</v>
      </c>
    </row>
    <row r="37" spans="2:21" ht="10.5" hidden="1" x14ac:dyDescent="0.35">
      <c r="B37" s="69" t="s">
        <v>970</v>
      </c>
      <c r="C37" s="61">
        <v>76</v>
      </c>
      <c r="D37" s="61">
        <v>76</v>
      </c>
      <c r="E37" s="70" t="s">
        <v>946</v>
      </c>
      <c r="F37" s="61">
        <v>9</v>
      </c>
      <c r="G37" s="61">
        <v>37.9</v>
      </c>
      <c r="H37" s="77">
        <v>24</v>
      </c>
      <c r="I37" s="77">
        <v>60</v>
      </c>
      <c r="J37" s="77">
        <v>24</v>
      </c>
      <c r="K37" s="77">
        <v>60</v>
      </c>
      <c r="L37" s="77">
        <v>3</v>
      </c>
      <c r="N37" s="94">
        <v>5770.5692857142858</v>
      </c>
      <c r="O37" s="93">
        <v>1065.7614285714285</v>
      </c>
      <c r="Q37" s="61">
        <v>5236.74</v>
      </c>
      <c r="R37" s="61">
        <v>679.91200000000003</v>
      </c>
      <c r="T37" s="61">
        <v>1508.3440000000001</v>
      </c>
      <c r="U37" s="61">
        <v>248.67</v>
      </c>
    </row>
    <row r="38" spans="2:21" ht="10.5" hidden="1" x14ac:dyDescent="0.35">
      <c r="B38" s="69" t="s">
        <v>971</v>
      </c>
      <c r="C38" s="61">
        <v>136</v>
      </c>
      <c r="D38" s="61">
        <v>136</v>
      </c>
      <c r="E38" s="70" t="s">
        <v>944</v>
      </c>
      <c r="F38" s="61">
        <v>30.5</v>
      </c>
      <c r="G38" s="61">
        <v>59.6</v>
      </c>
      <c r="H38" s="71">
        <v>48</v>
      </c>
      <c r="I38" s="71">
        <v>72</v>
      </c>
      <c r="J38" s="71">
        <v>48</v>
      </c>
      <c r="K38" s="71">
        <v>72</v>
      </c>
      <c r="L38" s="71">
        <v>4</v>
      </c>
      <c r="N38" s="94">
        <v>7.0625</v>
      </c>
      <c r="O38" s="93">
        <v>35.875</v>
      </c>
      <c r="Q38" s="61">
        <v>78.524000000000001</v>
      </c>
      <c r="R38" s="61">
        <v>35.54</v>
      </c>
      <c r="T38" s="61">
        <v>6.3099999999999987</v>
      </c>
      <c r="U38" s="61">
        <v>0.03</v>
      </c>
    </row>
    <row r="39" spans="2:21" ht="10.5" hidden="1" x14ac:dyDescent="0.35">
      <c r="B39" s="69" t="s">
        <v>972</v>
      </c>
      <c r="C39" s="61">
        <v>136</v>
      </c>
      <c r="D39" s="61">
        <v>136</v>
      </c>
      <c r="E39" s="70" t="s">
        <v>944</v>
      </c>
      <c r="F39" s="61">
        <v>30.5</v>
      </c>
      <c r="G39" s="61">
        <v>59.6</v>
      </c>
      <c r="H39" s="71">
        <v>48</v>
      </c>
      <c r="I39" s="71">
        <v>72</v>
      </c>
      <c r="J39" s="71">
        <v>48</v>
      </c>
      <c r="K39" s="71">
        <v>72</v>
      </c>
      <c r="L39" s="71">
        <v>4</v>
      </c>
      <c r="N39" s="94">
        <v>141.0697142857143</v>
      </c>
      <c r="O39" s="93">
        <v>47.675428571428561</v>
      </c>
      <c r="Q39" s="61">
        <v>192.40999999999997</v>
      </c>
      <c r="R39" s="61">
        <v>21.661999999999999</v>
      </c>
      <c r="T39" s="61">
        <v>36.403999999999996</v>
      </c>
      <c r="U39" s="61">
        <v>56.56600000000001</v>
      </c>
    </row>
    <row r="40" spans="2:21" ht="10.5" hidden="1" x14ac:dyDescent="0.35">
      <c r="B40" s="69" t="s">
        <v>1249</v>
      </c>
      <c r="C40" s="61">
        <v>76</v>
      </c>
      <c r="D40" s="61">
        <v>76</v>
      </c>
      <c r="E40" s="70" t="s">
        <v>946</v>
      </c>
      <c r="F40" s="61">
        <v>18.100000000000001</v>
      </c>
      <c r="G40" s="61">
        <v>46.9</v>
      </c>
      <c r="H40" s="71">
        <v>48</v>
      </c>
      <c r="I40" s="71">
        <v>72</v>
      </c>
      <c r="J40" s="71">
        <v>48</v>
      </c>
      <c r="K40" s="71">
        <v>72</v>
      </c>
      <c r="L40" s="71">
        <v>4</v>
      </c>
      <c r="N40" s="94">
        <v>2068.709142857143</v>
      </c>
      <c r="O40" s="93">
        <v>260.86685714285716</v>
      </c>
      <c r="Q40" s="61">
        <v>1266.4019999999998</v>
      </c>
      <c r="R40" s="61">
        <v>272.322</v>
      </c>
      <c r="T40" s="61">
        <v>460.56800000000004</v>
      </c>
      <c r="U40" s="61">
        <v>221.214</v>
      </c>
    </row>
    <row r="41" spans="2:21" ht="10.5" hidden="1" x14ac:dyDescent="0.35">
      <c r="B41" s="69" t="s">
        <v>973</v>
      </c>
      <c r="C41" s="61">
        <v>136</v>
      </c>
      <c r="D41" s="61">
        <v>136</v>
      </c>
      <c r="E41" s="70" t="s">
        <v>944</v>
      </c>
      <c r="F41" s="61">
        <v>18.100000000000001</v>
      </c>
      <c r="G41" s="61">
        <v>46.9</v>
      </c>
      <c r="H41" s="71">
        <v>48</v>
      </c>
      <c r="I41" s="71">
        <v>72</v>
      </c>
      <c r="J41" s="71">
        <v>48</v>
      </c>
      <c r="K41" s="71">
        <v>72</v>
      </c>
      <c r="L41" s="71">
        <v>4</v>
      </c>
      <c r="N41" s="94">
        <v>884.87071428571437</v>
      </c>
      <c r="O41" s="93">
        <v>1220.9714285714288</v>
      </c>
      <c r="Q41" s="61">
        <v>832.69799999999998</v>
      </c>
      <c r="R41" s="61">
        <v>916.76199999999994</v>
      </c>
      <c r="T41" s="61">
        <v>193.66399999999999</v>
      </c>
      <c r="U41" s="61">
        <v>106.824</v>
      </c>
    </row>
    <row r="42" spans="2:21" ht="10.5" hidden="1" x14ac:dyDescent="0.35">
      <c r="B42" s="69" t="s">
        <v>974</v>
      </c>
      <c r="C42" s="61">
        <v>46</v>
      </c>
      <c r="D42" s="61">
        <v>46</v>
      </c>
      <c r="E42" s="70" t="s">
        <v>975</v>
      </c>
      <c r="F42" s="61">
        <v>6.1</v>
      </c>
      <c r="G42" s="61">
        <v>33.799999999999997</v>
      </c>
      <c r="H42" s="75">
        <v>12</v>
      </c>
      <c r="I42" s="75">
        <v>48</v>
      </c>
      <c r="J42" s="75">
        <v>12</v>
      </c>
      <c r="K42" s="75">
        <v>48</v>
      </c>
      <c r="L42" s="75">
        <v>2</v>
      </c>
      <c r="N42" s="94">
        <v>22191.860000000004</v>
      </c>
      <c r="O42" s="93">
        <v>3049.726285714286</v>
      </c>
      <c r="Q42" s="61">
        <v>16119.798000000001</v>
      </c>
      <c r="R42" s="61">
        <v>1601.2139999999999</v>
      </c>
      <c r="T42" s="61">
        <v>4355.6459999999997</v>
      </c>
      <c r="U42" s="61">
        <v>631.654</v>
      </c>
    </row>
    <row r="43" spans="2:21" ht="10.5" hidden="1" x14ac:dyDescent="0.35">
      <c r="B43" s="69" t="s">
        <v>1248</v>
      </c>
      <c r="C43" s="61">
        <v>136</v>
      </c>
      <c r="D43" s="61">
        <v>136</v>
      </c>
      <c r="E43" s="70" t="s">
        <v>944</v>
      </c>
      <c r="F43" s="61">
        <v>18.100000000000001</v>
      </c>
      <c r="G43" s="61">
        <v>46.9</v>
      </c>
      <c r="H43" s="71">
        <v>48</v>
      </c>
      <c r="I43" s="71">
        <v>72</v>
      </c>
      <c r="J43" s="71">
        <v>48</v>
      </c>
      <c r="K43" s="71">
        <v>72</v>
      </c>
      <c r="L43" s="71">
        <v>4</v>
      </c>
      <c r="N43" s="94">
        <v>89.116</v>
      </c>
      <c r="O43" s="93">
        <v>44.257333333333328</v>
      </c>
      <c r="Q43" s="61">
        <v>54.277999999999999</v>
      </c>
      <c r="R43" s="61">
        <v>76.006</v>
      </c>
      <c r="T43" s="61">
        <v>33.887999999999998</v>
      </c>
      <c r="U43" s="61">
        <v>31.183999999999997</v>
      </c>
    </row>
    <row r="44" spans="2:21" ht="10.5" hidden="1" x14ac:dyDescent="0.35">
      <c r="B44" s="69" t="s">
        <v>976</v>
      </c>
      <c r="C44" s="61">
        <v>76</v>
      </c>
      <c r="D44" s="61">
        <v>76</v>
      </c>
      <c r="E44" s="70" t="s">
        <v>946</v>
      </c>
      <c r="F44" s="61">
        <v>9.4</v>
      </c>
      <c r="G44" s="61">
        <v>38.299999999999997</v>
      </c>
      <c r="H44" s="77">
        <v>24</v>
      </c>
      <c r="I44" s="77">
        <v>60</v>
      </c>
      <c r="J44" s="77">
        <v>24</v>
      </c>
      <c r="K44" s="77">
        <v>60</v>
      </c>
      <c r="L44" s="77">
        <v>3</v>
      </c>
      <c r="N44" s="94">
        <v>4574.6059999999998</v>
      </c>
      <c r="O44" s="93">
        <v>1660.5668571428573</v>
      </c>
      <c r="Q44" s="61">
        <v>4241.2440000000006</v>
      </c>
      <c r="R44" s="61">
        <v>1163.5360000000001</v>
      </c>
      <c r="T44" s="61">
        <v>2119.4059999999999</v>
      </c>
      <c r="U44" s="61">
        <v>490.988</v>
      </c>
    </row>
    <row r="45" spans="2:21" ht="10.5" hidden="1" x14ac:dyDescent="0.35">
      <c r="B45" s="69" t="s">
        <v>977</v>
      </c>
      <c r="C45" s="61">
        <v>136</v>
      </c>
      <c r="D45" s="61">
        <v>136</v>
      </c>
      <c r="E45" s="70" t="s">
        <v>944</v>
      </c>
      <c r="F45" s="61">
        <v>30.5</v>
      </c>
      <c r="G45" s="61">
        <v>59.6</v>
      </c>
      <c r="H45" s="71">
        <v>48</v>
      </c>
      <c r="I45" s="71">
        <v>72</v>
      </c>
      <c r="J45" s="71">
        <v>48</v>
      </c>
      <c r="K45" s="71">
        <v>72</v>
      </c>
      <c r="L45" s="71">
        <v>4</v>
      </c>
      <c r="N45" s="94">
        <v>5.9187500000000002</v>
      </c>
      <c r="O45" s="93">
        <v>74.811142857142855</v>
      </c>
      <c r="Q45" s="61">
        <v>22.02</v>
      </c>
      <c r="R45" s="61">
        <v>92.896000000000001</v>
      </c>
      <c r="T45" s="61">
        <v>83.61</v>
      </c>
      <c r="U45" s="61">
        <v>56.376000000000012</v>
      </c>
    </row>
    <row r="46" spans="2:21" ht="10.5" hidden="1" x14ac:dyDescent="0.35">
      <c r="B46" s="69" t="s">
        <v>978</v>
      </c>
      <c r="C46" s="61">
        <v>136</v>
      </c>
      <c r="D46" s="61">
        <v>136</v>
      </c>
      <c r="E46" s="70" t="s">
        <v>944</v>
      </c>
      <c r="F46" s="61">
        <v>30.5</v>
      </c>
      <c r="G46" s="61">
        <v>59.6</v>
      </c>
      <c r="H46" s="71">
        <v>48</v>
      </c>
      <c r="I46" s="71">
        <v>72</v>
      </c>
      <c r="J46" s="71">
        <v>48</v>
      </c>
      <c r="K46" s="71">
        <v>72</v>
      </c>
      <c r="L46" s="71">
        <v>4</v>
      </c>
      <c r="N46" s="94">
        <v>2.8234999999999997</v>
      </c>
      <c r="O46" s="93">
        <v>46.213571428571427</v>
      </c>
      <c r="U46" s="61">
        <v>2.3199999999999998</v>
      </c>
    </row>
    <row r="47" spans="2:21" ht="10.5" hidden="1" x14ac:dyDescent="0.35">
      <c r="B47" s="69" t="s">
        <v>1247</v>
      </c>
      <c r="C47" s="61">
        <v>136</v>
      </c>
      <c r="D47" s="61">
        <v>136</v>
      </c>
      <c r="E47" s="70" t="s">
        <v>944</v>
      </c>
      <c r="F47" s="61">
        <v>61.1</v>
      </c>
      <c r="G47" s="61">
        <v>91.3</v>
      </c>
      <c r="H47" s="80">
        <v>96</v>
      </c>
      <c r="I47" s="80">
        <v>120</v>
      </c>
      <c r="J47" s="80">
        <v>96</v>
      </c>
      <c r="K47" s="80">
        <v>120</v>
      </c>
      <c r="L47" s="80">
        <v>5</v>
      </c>
      <c r="N47" s="94">
        <v>111.04099999999997</v>
      </c>
      <c r="O47" s="93">
        <v>100.31771428571427</v>
      </c>
      <c r="Q47" s="61">
        <v>105.86000000000001</v>
      </c>
      <c r="R47" s="61">
        <v>64.75800000000001</v>
      </c>
      <c r="T47" s="61">
        <v>15.155000000000001</v>
      </c>
      <c r="U47" s="61">
        <v>46.575000000000003</v>
      </c>
    </row>
    <row r="48" spans="2:21" ht="10.5" hidden="1" x14ac:dyDescent="0.35">
      <c r="B48" s="69" t="s">
        <v>979</v>
      </c>
      <c r="C48" s="61">
        <v>136</v>
      </c>
      <c r="D48" s="61">
        <v>136</v>
      </c>
      <c r="E48" s="70" t="s">
        <v>944</v>
      </c>
      <c r="F48" s="61">
        <v>18.100000000000001</v>
      </c>
      <c r="G48" s="61">
        <v>46.9</v>
      </c>
      <c r="H48" s="71">
        <v>48</v>
      </c>
      <c r="I48" s="71">
        <v>72</v>
      </c>
      <c r="J48" s="71">
        <v>48</v>
      </c>
      <c r="K48" s="71">
        <v>72</v>
      </c>
      <c r="L48" s="71">
        <v>4</v>
      </c>
      <c r="N48" s="94">
        <v>55.522000000000006</v>
      </c>
      <c r="O48" s="93">
        <v>808.20242857142864</v>
      </c>
      <c r="Q48" s="61">
        <v>9.2299999999999986</v>
      </c>
      <c r="R48" s="61">
        <v>413.47200000000004</v>
      </c>
      <c r="T48" s="61">
        <v>75.544999999999987</v>
      </c>
      <c r="U48" s="61">
        <v>242.70199999999994</v>
      </c>
    </row>
    <row r="49" spans="1:21" ht="10.5" x14ac:dyDescent="0.35">
      <c r="A49" s="81" t="s">
        <v>961</v>
      </c>
      <c r="B49" s="82" t="s">
        <v>980</v>
      </c>
      <c r="C49" s="61">
        <v>46</v>
      </c>
      <c r="D49" s="61">
        <v>46</v>
      </c>
      <c r="E49" s="70" t="s">
        <v>975</v>
      </c>
      <c r="F49" s="61">
        <v>2.9</v>
      </c>
      <c r="G49" s="61">
        <v>2.9</v>
      </c>
      <c r="H49" s="73">
        <v>6</v>
      </c>
      <c r="I49" s="73">
        <v>6</v>
      </c>
      <c r="J49" s="91">
        <v>0</v>
      </c>
      <c r="K49" s="91">
        <v>0</v>
      </c>
      <c r="L49" s="73">
        <v>1</v>
      </c>
      <c r="M49" s="91" t="s">
        <v>464</v>
      </c>
      <c r="N49" s="94">
        <v>597219.82228571433</v>
      </c>
      <c r="O49" s="93"/>
      <c r="Q49" s="61">
        <v>516480.68</v>
      </c>
      <c r="T49" s="61">
        <v>772483.51</v>
      </c>
    </row>
    <row r="50" spans="1:21" ht="10.5" x14ac:dyDescent="0.35">
      <c r="B50" s="69" t="s">
        <v>981</v>
      </c>
      <c r="C50" s="61">
        <v>76</v>
      </c>
      <c r="D50" s="61">
        <v>76</v>
      </c>
      <c r="E50" s="70" t="s">
        <v>946</v>
      </c>
      <c r="F50" s="61">
        <v>2.9</v>
      </c>
      <c r="G50" s="61">
        <v>33.799999999999997</v>
      </c>
      <c r="H50" s="73">
        <v>6</v>
      </c>
      <c r="I50" s="73">
        <v>36</v>
      </c>
      <c r="J50" s="73">
        <v>6</v>
      </c>
      <c r="K50" s="73">
        <v>36</v>
      </c>
      <c r="L50" s="73">
        <v>1</v>
      </c>
      <c r="N50" s="94">
        <v>32417.524571428574</v>
      </c>
      <c r="O50" s="93"/>
      <c r="Q50" s="61">
        <v>27231.03</v>
      </c>
      <c r="T50" s="61">
        <v>30442.356</v>
      </c>
    </row>
    <row r="51" spans="1:21" ht="10.5" hidden="1" x14ac:dyDescent="0.35">
      <c r="B51" s="69" t="s">
        <v>982</v>
      </c>
      <c r="C51" s="61">
        <v>136</v>
      </c>
      <c r="D51" s="61">
        <v>136</v>
      </c>
      <c r="E51" s="70" t="s">
        <v>944</v>
      </c>
      <c r="F51" s="61">
        <v>40.700000000000003</v>
      </c>
      <c r="G51" s="61">
        <v>70.099999999999994</v>
      </c>
      <c r="H51" s="71">
        <v>48</v>
      </c>
      <c r="I51" s="71">
        <v>72</v>
      </c>
      <c r="J51" s="71">
        <v>48</v>
      </c>
      <c r="K51" s="71">
        <v>72</v>
      </c>
      <c r="L51" s="71">
        <v>4</v>
      </c>
      <c r="N51" s="94">
        <v>62.177714285714288</v>
      </c>
      <c r="O51" s="93">
        <v>38.845500000000008</v>
      </c>
      <c r="Q51" s="61">
        <v>38.410000000000004</v>
      </c>
      <c r="R51" s="61">
        <v>10.435000000000002</v>
      </c>
      <c r="T51" s="61">
        <v>18.542000000000002</v>
      </c>
      <c r="U51" s="61">
        <v>22.931999999999999</v>
      </c>
    </row>
    <row r="52" spans="1:21" ht="10.5" hidden="1" x14ac:dyDescent="0.35">
      <c r="B52" s="69" t="s">
        <v>983</v>
      </c>
      <c r="C52" s="61">
        <v>136</v>
      </c>
      <c r="D52" s="61">
        <v>136</v>
      </c>
      <c r="E52" s="70" t="s">
        <v>944</v>
      </c>
      <c r="F52" s="61">
        <v>18.100000000000001</v>
      </c>
      <c r="G52" s="61">
        <v>46.9</v>
      </c>
      <c r="H52" s="71">
        <v>48</v>
      </c>
      <c r="I52" s="71">
        <v>72</v>
      </c>
      <c r="J52" s="71">
        <v>48</v>
      </c>
      <c r="K52" s="71">
        <v>72</v>
      </c>
      <c r="L52" s="71">
        <v>4</v>
      </c>
      <c r="N52" s="94">
        <v>1097.6091428571428</v>
      </c>
      <c r="O52" s="93">
        <v>1375.2350000000001</v>
      </c>
      <c r="Q52" s="61">
        <v>868.85399999999993</v>
      </c>
      <c r="R52" s="61">
        <v>1216.8340000000001</v>
      </c>
      <c r="T52" s="61">
        <v>430.96800000000002</v>
      </c>
      <c r="U52" s="61">
        <v>225.78200000000001</v>
      </c>
    </row>
    <row r="53" spans="1:21" ht="10.5" hidden="1" x14ac:dyDescent="0.35">
      <c r="A53" s="81" t="s">
        <v>952</v>
      </c>
      <c r="B53" s="69" t="s">
        <v>984</v>
      </c>
      <c r="C53" s="61">
        <v>136</v>
      </c>
      <c r="D53" s="61">
        <v>136</v>
      </c>
      <c r="E53" s="70" t="s">
        <v>944</v>
      </c>
      <c r="F53" s="61">
        <v>40.700000000000003</v>
      </c>
      <c r="G53" s="61">
        <v>40.700000000000003</v>
      </c>
      <c r="H53" s="71">
        <v>48</v>
      </c>
      <c r="I53" s="71">
        <v>48</v>
      </c>
      <c r="J53" s="71">
        <v>48</v>
      </c>
      <c r="K53" s="71">
        <v>48</v>
      </c>
      <c r="L53" s="71">
        <v>4</v>
      </c>
      <c r="N53" s="94">
        <v>46.165166666666664</v>
      </c>
      <c r="O53" s="93"/>
      <c r="Q53" s="61">
        <v>21.433333333333337</v>
      </c>
      <c r="T53" s="61">
        <v>17.145999999999997</v>
      </c>
    </row>
    <row r="54" spans="1:21" ht="10.5" hidden="1" x14ac:dyDescent="0.35">
      <c r="A54" s="81" t="s">
        <v>952</v>
      </c>
      <c r="B54" s="69" t="s">
        <v>985</v>
      </c>
      <c r="C54" s="61">
        <v>136</v>
      </c>
      <c r="D54" s="61">
        <v>136</v>
      </c>
      <c r="E54" s="70" t="s">
        <v>944</v>
      </c>
      <c r="F54" s="61">
        <v>40.700000000000003</v>
      </c>
      <c r="G54" s="61">
        <v>40.700000000000003</v>
      </c>
      <c r="H54" s="71">
        <v>48</v>
      </c>
      <c r="I54" s="71">
        <v>48</v>
      </c>
      <c r="J54" s="71">
        <v>48</v>
      </c>
      <c r="K54" s="71">
        <v>48</v>
      </c>
      <c r="L54" s="71">
        <v>4</v>
      </c>
      <c r="N54" s="94">
        <v>7.2123333333333335</v>
      </c>
      <c r="O54" s="93"/>
      <c r="Q54" s="61">
        <v>19.422000000000004</v>
      </c>
      <c r="T54" s="61">
        <v>22.160000000000004</v>
      </c>
    </row>
    <row r="55" spans="1:21" ht="10.5" hidden="1" x14ac:dyDescent="0.35">
      <c r="B55" s="69" t="s">
        <v>986</v>
      </c>
      <c r="C55" s="61">
        <v>136</v>
      </c>
      <c r="D55" s="61">
        <v>136</v>
      </c>
      <c r="E55" s="70" t="s">
        <v>944</v>
      </c>
      <c r="F55" s="61">
        <v>5.6</v>
      </c>
      <c r="G55" s="61">
        <v>33.299999999999997</v>
      </c>
      <c r="H55" s="75">
        <v>12</v>
      </c>
      <c r="I55" s="75">
        <v>48</v>
      </c>
      <c r="J55" s="75">
        <v>12</v>
      </c>
      <c r="K55" s="75">
        <v>48</v>
      </c>
      <c r="L55" s="75">
        <v>2</v>
      </c>
      <c r="N55" s="94">
        <v>3803.154428571429</v>
      </c>
      <c r="O55" s="93">
        <v>712.17842857142853</v>
      </c>
      <c r="Q55" s="61">
        <v>2759.1979999999999</v>
      </c>
      <c r="R55" s="61">
        <v>566.05400000000009</v>
      </c>
      <c r="T55" s="61">
        <v>544.81999999999994</v>
      </c>
      <c r="U55" s="61">
        <v>275.64400000000001</v>
      </c>
    </row>
    <row r="56" spans="1:21" ht="10.5" x14ac:dyDescent="0.35">
      <c r="B56" s="82" t="s">
        <v>987</v>
      </c>
      <c r="C56" s="61">
        <v>76</v>
      </c>
      <c r="D56" s="61">
        <v>76</v>
      </c>
      <c r="E56" s="70" t="s">
        <v>946</v>
      </c>
      <c r="F56" s="61">
        <v>2.8</v>
      </c>
      <c r="G56" s="61">
        <v>33.700000000000003</v>
      </c>
      <c r="H56" s="73">
        <v>6</v>
      </c>
      <c r="I56" s="73">
        <v>36</v>
      </c>
      <c r="J56" s="91">
        <v>0</v>
      </c>
      <c r="K56" s="91">
        <v>36</v>
      </c>
      <c r="L56" s="73">
        <v>1</v>
      </c>
      <c r="M56" s="91" t="s">
        <v>464</v>
      </c>
      <c r="N56" s="94">
        <v>6508.0587142857139</v>
      </c>
      <c r="O56" s="93">
        <v>3805.2478571428574</v>
      </c>
      <c r="Q56" s="61">
        <v>4526.2359999999999</v>
      </c>
      <c r="R56" s="61">
        <v>2832.4739999999997</v>
      </c>
      <c r="T56" s="61">
        <v>36557.17</v>
      </c>
      <c r="U56" s="61">
        <v>3694.9839999999995</v>
      </c>
    </row>
    <row r="57" spans="1:21" ht="10.5" hidden="1" x14ac:dyDescent="0.35">
      <c r="B57" s="69" t="s">
        <v>988</v>
      </c>
      <c r="C57" s="61">
        <v>136</v>
      </c>
      <c r="D57" s="61">
        <v>136</v>
      </c>
      <c r="E57" s="70" t="s">
        <v>944</v>
      </c>
      <c r="F57" s="61">
        <v>18.100000000000001</v>
      </c>
      <c r="G57" s="61">
        <v>46.9</v>
      </c>
      <c r="H57" s="71">
        <v>48</v>
      </c>
      <c r="I57" s="71">
        <v>72</v>
      </c>
      <c r="J57" s="71">
        <v>48</v>
      </c>
      <c r="K57" s="71">
        <v>72</v>
      </c>
      <c r="L57" s="71">
        <v>4</v>
      </c>
      <c r="N57" s="94">
        <v>1762.4398571428569</v>
      </c>
      <c r="O57" s="93">
        <v>970.29699999999991</v>
      </c>
      <c r="Q57" s="61">
        <v>1694.068</v>
      </c>
      <c r="R57" s="61">
        <v>555.98400000000004</v>
      </c>
      <c r="T57" s="61">
        <v>425.46600000000001</v>
      </c>
      <c r="U57" s="61">
        <v>254.11999999999998</v>
      </c>
    </row>
    <row r="58" spans="1:21" ht="10.5" hidden="1" x14ac:dyDescent="0.35">
      <c r="B58" s="69" t="s">
        <v>989</v>
      </c>
      <c r="C58" s="61">
        <v>136</v>
      </c>
      <c r="D58" s="61">
        <v>136</v>
      </c>
      <c r="E58" s="70" t="s">
        <v>944</v>
      </c>
      <c r="F58" s="61">
        <v>61.1</v>
      </c>
      <c r="G58" s="61">
        <v>91.3</v>
      </c>
      <c r="H58" s="80">
        <v>96</v>
      </c>
      <c r="I58" s="80">
        <v>120</v>
      </c>
      <c r="J58" s="80">
        <v>96</v>
      </c>
      <c r="K58" s="80">
        <v>120</v>
      </c>
      <c r="L58" s="80">
        <v>5</v>
      </c>
      <c r="N58" s="94">
        <v>4.5824999999999996</v>
      </c>
      <c r="O58" s="93"/>
      <c r="R58" s="61">
        <v>0.4</v>
      </c>
      <c r="T58" s="61">
        <v>12.052499999999998</v>
      </c>
      <c r="U58" s="61">
        <v>11.62</v>
      </c>
    </row>
    <row r="59" spans="1:21" ht="10.5" hidden="1" x14ac:dyDescent="0.35">
      <c r="B59" s="69" t="s">
        <v>990</v>
      </c>
      <c r="C59" s="61">
        <v>136</v>
      </c>
      <c r="D59" s="61">
        <v>136</v>
      </c>
      <c r="E59" s="70" t="s">
        <v>944</v>
      </c>
      <c r="F59" s="61">
        <v>30.5</v>
      </c>
      <c r="G59" s="61">
        <v>59.6</v>
      </c>
      <c r="H59" s="71">
        <v>48</v>
      </c>
      <c r="I59" s="71">
        <v>72</v>
      </c>
      <c r="J59" s="71">
        <v>48</v>
      </c>
      <c r="K59" s="71">
        <v>72</v>
      </c>
      <c r="L59" s="71">
        <v>4</v>
      </c>
      <c r="N59" s="94">
        <v>5.6438571428571427</v>
      </c>
      <c r="O59" s="93">
        <v>86.732428571428571</v>
      </c>
      <c r="Q59" s="61">
        <v>28.405999999999995</v>
      </c>
      <c r="R59" s="61">
        <v>127.90599999999999</v>
      </c>
      <c r="T59" s="61">
        <v>2.3660000000000001</v>
      </c>
      <c r="U59" s="61">
        <v>55.775999999999996</v>
      </c>
    </row>
    <row r="60" spans="1:21" ht="10.5" hidden="1" x14ac:dyDescent="0.35">
      <c r="A60" s="81" t="s">
        <v>952</v>
      </c>
      <c r="B60" s="69" t="s">
        <v>991</v>
      </c>
      <c r="C60" s="61">
        <v>136</v>
      </c>
      <c r="D60" s="61">
        <v>136</v>
      </c>
      <c r="E60" s="70" t="s">
        <v>944</v>
      </c>
      <c r="F60" s="61">
        <v>82.7</v>
      </c>
      <c r="G60" s="61">
        <v>82.7</v>
      </c>
      <c r="H60" s="80">
        <v>96</v>
      </c>
      <c r="I60" s="80">
        <v>96</v>
      </c>
      <c r="J60" s="80">
        <v>96</v>
      </c>
      <c r="K60" s="80">
        <v>96</v>
      </c>
      <c r="L60" s="80">
        <v>5</v>
      </c>
      <c r="N60" s="94">
        <v>16.274000000000001</v>
      </c>
      <c r="O60" s="93"/>
      <c r="Q60" s="61">
        <v>15.14</v>
      </c>
      <c r="T60" s="61">
        <v>0.38</v>
      </c>
    </row>
    <row r="61" spans="1:21" ht="10.5" hidden="1" x14ac:dyDescent="0.35">
      <c r="B61" s="69" t="s">
        <v>992</v>
      </c>
      <c r="C61" s="61">
        <v>136</v>
      </c>
      <c r="D61" s="61">
        <v>136</v>
      </c>
      <c r="E61" s="70" t="s">
        <v>944</v>
      </c>
      <c r="F61" s="61">
        <v>18.100000000000001</v>
      </c>
      <c r="G61" s="61">
        <v>46.9</v>
      </c>
      <c r="H61" s="71">
        <v>48</v>
      </c>
      <c r="I61" s="71">
        <v>72</v>
      </c>
      <c r="J61" s="71">
        <v>48</v>
      </c>
      <c r="K61" s="71">
        <v>72</v>
      </c>
      <c r="L61" s="71">
        <v>4</v>
      </c>
      <c r="N61" s="94">
        <v>379.93585714285712</v>
      </c>
      <c r="O61" s="93">
        <v>162.18457142857142</v>
      </c>
      <c r="Q61" s="61">
        <v>368.22199999999998</v>
      </c>
      <c r="R61" s="61">
        <v>108.88</v>
      </c>
      <c r="T61" s="61">
        <v>107.67999999999999</v>
      </c>
      <c r="U61" s="61">
        <v>36.657999999999994</v>
      </c>
    </row>
    <row r="62" spans="1:21" ht="10.5" hidden="1" x14ac:dyDescent="0.35">
      <c r="B62" s="69" t="s">
        <v>1246</v>
      </c>
      <c r="C62" s="61">
        <v>136</v>
      </c>
      <c r="D62" s="61">
        <v>136</v>
      </c>
      <c r="E62" s="70" t="s">
        <v>944</v>
      </c>
      <c r="F62" s="61">
        <v>30.5</v>
      </c>
      <c r="G62" s="61">
        <v>59.6</v>
      </c>
      <c r="H62" s="71">
        <v>48</v>
      </c>
      <c r="I62" s="71">
        <v>72</v>
      </c>
      <c r="J62" s="71">
        <v>48</v>
      </c>
      <c r="K62" s="71">
        <v>72</v>
      </c>
      <c r="L62" s="71">
        <v>4</v>
      </c>
      <c r="N62" s="94">
        <v>71.686142857142855</v>
      </c>
      <c r="O62" s="93">
        <v>330.12399999999997</v>
      </c>
      <c r="Q62" s="61">
        <v>87.617999999999995</v>
      </c>
      <c r="R62" s="61">
        <v>331.35</v>
      </c>
      <c r="T62" s="61">
        <v>17.832000000000001</v>
      </c>
      <c r="U62" s="61">
        <v>173.44800000000001</v>
      </c>
    </row>
    <row r="63" spans="1:21" ht="10.5" x14ac:dyDescent="0.35">
      <c r="B63" s="82" t="s">
        <v>993</v>
      </c>
      <c r="C63" s="61">
        <v>76</v>
      </c>
      <c r="D63" s="61">
        <v>76</v>
      </c>
      <c r="E63" s="70" t="s">
        <v>946</v>
      </c>
      <c r="F63" s="61">
        <v>2.7</v>
      </c>
      <c r="G63" s="61">
        <v>33.6</v>
      </c>
      <c r="H63" s="73">
        <v>6</v>
      </c>
      <c r="I63" s="73">
        <v>36</v>
      </c>
      <c r="J63" s="91">
        <v>0</v>
      </c>
      <c r="K63" s="91">
        <v>36</v>
      </c>
      <c r="L63" s="73">
        <v>1</v>
      </c>
      <c r="M63" s="91" t="s">
        <v>464</v>
      </c>
      <c r="N63" s="94">
        <v>11760.957857142856</v>
      </c>
      <c r="O63" s="93">
        <v>1162.2364285714286</v>
      </c>
      <c r="Q63" s="61">
        <v>9955.8760000000002</v>
      </c>
      <c r="R63" s="61">
        <v>920.13199999999995</v>
      </c>
      <c r="T63" s="61">
        <v>45009.822</v>
      </c>
      <c r="U63" s="61">
        <v>1117.8340000000001</v>
      </c>
    </row>
    <row r="64" spans="1:21" ht="10.5" hidden="1" x14ac:dyDescent="0.35">
      <c r="B64" s="69" t="s">
        <v>993</v>
      </c>
      <c r="C64" s="61">
        <v>136</v>
      </c>
      <c r="D64" s="61">
        <v>136</v>
      </c>
      <c r="E64" s="70" t="s">
        <v>944</v>
      </c>
      <c r="F64" s="61">
        <v>103.6</v>
      </c>
      <c r="G64" s="61">
        <v>132.69999999999999</v>
      </c>
      <c r="H64" s="80">
        <v>96</v>
      </c>
      <c r="I64" s="80">
        <v>120</v>
      </c>
      <c r="J64" s="80">
        <v>96</v>
      </c>
      <c r="K64" s="80">
        <v>120</v>
      </c>
      <c r="L64" s="80">
        <v>5</v>
      </c>
      <c r="N64" s="94">
        <v>1723.4327142857144</v>
      </c>
      <c r="O64" s="93">
        <v>1208.5335714285716</v>
      </c>
      <c r="Q64" s="61">
        <v>9955.8760000000002</v>
      </c>
      <c r="R64" s="61">
        <v>920.13199999999995</v>
      </c>
      <c r="T64" s="61">
        <v>45009.822</v>
      </c>
      <c r="U64" s="61">
        <v>1117.8340000000001</v>
      </c>
    </row>
    <row r="65" spans="1:21" ht="20.25" x14ac:dyDescent="0.35">
      <c r="B65" s="82" t="s">
        <v>1245</v>
      </c>
      <c r="C65" s="61">
        <v>76</v>
      </c>
      <c r="D65" s="61">
        <v>76</v>
      </c>
      <c r="E65" s="70" t="s">
        <v>946</v>
      </c>
      <c r="F65" s="61">
        <v>2.9</v>
      </c>
      <c r="G65" s="61">
        <v>33.799999999999997</v>
      </c>
      <c r="H65" s="73">
        <v>6</v>
      </c>
      <c r="I65" s="73">
        <v>36</v>
      </c>
      <c r="J65" s="91">
        <v>0</v>
      </c>
      <c r="K65" s="91">
        <v>36</v>
      </c>
      <c r="L65" s="73">
        <v>1</v>
      </c>
      <c r="M65" s="91" t="s">
        <v>464</v>
      </c>
      <c r="N65" s="94">
        <v>51857.023428571425</v>
      </c>
      <c r="O65" s="93">
        <v>11175.393142857143</v>
      </c>
      <c r="Q65" s="61">
        <v>46256.42</v>
      </c>
      <c r="R65" s="61">
        <v>9217.866</v>
      </c>
      <c r="T65" s="61">
        <v>132074.70800000001</v>
      </c>
      <c r="U65" s="61">
        <v>7702.8260000000009</v>
      </c>
    </row>
    <row r="66" spans="1:21" ht="10.5" x14ac:dyDescent="0.35">
      <c r="B66" s="82" t="s">
        <v>996</v>
      </c>
      <c r="C66" s="61">
        <v>76</v>
      </c>
      <c r="D66" s="61">
        <v>76</v>
      </c>
      <c r="E66" s="70" t="s">
        <v>946</v>
      </c>
      <c r="F66" s="61">
        <v>2.8</v>
      </c>
      <c r="G66" s="61">
        <v>33.700000000000003</v>
      </c>
      <c r="H66" s="73">
        <v>6</v>
      </c>
      <c r="I66" s="73">
        <v>36</v>
      </c>
      <c r="J66" s="91">
        <v>0</v>
      </c>
      <c r="K66" s="91">
        <v>36</v>
      </c>
      <c r="L66" s="73">
        <v>1</v>
      </c>
      <c r="M66" s="91" t="s">
        <v>464</v>
      </c>
      <c r="N66" s="94">
        <v>11100.603714285713</v>
      </c>
      <c r="O66" s="93">
        <v>3612.4034285714283</v>
      </c>
      <c r="Q66" s="61">
        <v>8621.851999999999</v>
      </c>
      <c r="R66" s="61">
        <v>3472.364</v>
      </c>
      <c r="T66" s="61">
        <v>33062.142000000007</v>
      </c>
      <c r="U66" s="61">
        <v>2299.34</v>
      </c>
    </row>
    <row r="67" spans="1:21" ht="20.25" hidden="1" x14ac:dyDescent="0.35">
      <c r="B67" s="69" t="s">
        <v>1244</v>
      </c>
      <c r="C67" s="61">
        <v>136</v>
      </c>
      <c r="D67" s="61">
        <v>136</v>
      </c>
      <c r="E67" s="70" t="s">
        <v>944</v>
      </c>
      <c r="F67" s="61">
        <v>40.700000000000003</v>
      </c>
      <c r="G67" s="61">
        <v>70.099999999999994</v>
      </c>
      <c r="H67" s="71">
        <v>48</v>
      </c>
      <c r="I67" s="71">
        <v>72</v>
      </c>
      <c r="J67" s="71">
        <v>48</v>
      </c>
      <c r="K67" s="71">
        <v>72</v>
      </c>
      <c r="L67" s="71">
        <v>4</v>
      </c>
      <c r="N67" s="94"/>
      <c r="O67" s="93">
        <v>319.68128571428576</v>
      </c>
      <c r="Q67" s="61">
        <v>0.56999999999999995</v>
      </c>
      <c r="R67" s="61">
        <v>225.67599999999999</v>
      </c>
      <c r="T67" s="61">
        <v>13.93</v>
      </c>
      <c r="U67" s="61">
        <v>734.11599999999999</v>
      </c>
    </row>
    <row r="68" spans="1:21" ht="10.5" x14ac:dyDescent="0.35">
      <c r="B68" s="82" t="s">
        <v>997</v>
      </c>
      <c r="C68" s="61">
        <v>76</v>
      </c>
      <c r="D68" s="61">
        <v>76</v>
      </c>
      <c r="E68" s="70" t="s">
        <v>946</v>
      </c>
      <c r="F68" s="61">
        <v>2.9</v>
      </c>
      <c r="G68" s="61">
        <v>33.799999999999997</v>
      </c>
      <c r="H68" s="73">
        <v>6</v>
      </c>
      <c r="I68" s="73">
        <v>36</v>
      </c>
      <c r="J68" s="91">
        <v>0</v>
      </c>
      <c r="K68" s="91">
        <v>36</v>
      </c>
      <c r="L68" s="73">
        <v>1</v>
      </c>
      <c r="M68" s="91" t="s">
        <v>464</v>
      </c>
      <c r="N68" s="94">
        <v>42522.806714285711</v>
      </c>
      <c r="O68" s="93">
        <v>12113.52357142857</v>
      </c>
      <c r="Q68" s="61">
        <v>33701.493999999999</v>
      </c>
      <c r="R68" s="61">
        <v>10326.330000000002</v>
      </c>
      <c r="T68" s="61">
        <v>64347.702000000005</v>
      </c>
      <c r="U68" s="61">
        <v>8633.2219999999998</v>
      </c>
    </row>
    <row r="69" spans="1:21" ht="10.5" hidden="1" x14ac:dyDescent="0.35">
      <c r="A69" s="81" t="s">
        <v>952</v>
      </c>
      <c r="B69" s="69" t="s">
        <v>998</v>
      </c>
      <c r="C69" s="61">
        <v>151</v>
      </c>
      <c r="D69" s="61">
        <v>151</v>
      </c>
      <c r="E69" s="84" t="s">
        <v>999</v>
      </c>
      <c r="F69" s="61">
        <v>103.6</v>
      </c>
      <c r="G69" s="61">
        <v>103.6</v>
      </c>
      <c r="H69" s="80">
        <v>96</v>
      </c>
      <c r="I69" s="80">
        <v>96</v>
      </c>
      <c r="J69" s="80">
        <v>96</v>
      </c>
      <c r="K69" s="80">
        <v>96</v>
      </c>
      <c r="L69" s="80">
        <v>5</v>
      </c>
      <c r="N69" s="94"/>
      <c r="O69" s="93"/>
    </row>
    <row r="70" spans="1:21" ht="10.5" hidden="1" x14ac:dyDescent="0.35">
      <c r="B70" s="69" t="s">
        <v>1000</v>
      </c>
      <c r="C70" s="61">
        <v>136</v>
      </c>
      <c r="D70" s="61">
        <v>136</v>
      </c>
      <c r="E70" s="70" t="s">
        <v>944</v>
      </c>
      <c r="F70" s="61">
        <v>40.700000000000003</v>
      </c>
      <c r="G70" s="61">
        <v>70.099999999999994</v>
      </c>
      <c r="H70" s="71">
        <v>48</v>
      </c>
      <c r="I70" s="71">
        <v>72</v>
      </c>
      <c r="J70" s="71">
        <v>48</v>
      </c>
      <c r="K70" s="71">
        <v>72</v>
      </c>
      <c r="L70" s="71">
        <v>4</v>
      </c>
      <c r="N70" s="94">
        <v>43.577857142857148</v>
      </c>
      <c r="O70" s="93">
        <v>45.546833333333332</v>
      </c>
      <c r="Q70" s="61">
        <v>25.897500000000001</v>
      </c>
      <c r="R70" s="61">
        <v>12.1175</v>
      </c>
      <c r="T70" s="61">
        <v>7.0666666666666673</v>
      </c>
      <c r="U70" s="61">
        <v>24.764999999999997</v>
      </c>
    </row>
    <row r="71" spans="1:21" ht="10.5" hidden="1" x14ac:dyDescent="0.35">
      <c r="B71" s="69" t="s">
        <v>1001</v>
      </c>
      <c r="C71" s="61">
        <v>136</v>
      </c>
      <c r="D71" s="61">
        <v>136</v>
      </c>
      <c r="E71" s="70" t="s">
        <v>944</v>
      </c>
      <c r="F71" s="61">
        <v>18.100000000000001</v>
      </c>
      <c r="G71" s="61">
        <v>46.9</v>
      </c>
      <c r="H71" s="71">
        <v>48</v>
      </c>
      <c r="I71" s="71">
        <v>72</v>
      </c>
      <c r="J71" s="71">
        <v>48</v>
      </c>
      <c r="K71" s="71">
        <v>72</v>
      </c>
      <c r="L71" s="71">
        <v>4</v>
      </c>
      <c r="N71" s="94">
        <v>2469.1664285714287</v>
      </c>
      <c r="O71" s="93">
        <v>690.42371428571437</v>
      </c>
      <c r="Q71" s="61">
        <v>2536.6800000000003</v>
      </c>
      <c r="R71" s="61">
        <v>484.15600000000006</v>
      </c>
      <c r="T71" s="61">
        <v>482.36400000000003</v>
      </c>
      <c r="U71" s="61">
        <v>194.05199999999999</v>
      </c>
    </row>
    <row r="72" spans="1:21" ht="10.5" hidden="1" x14ac:dyDescent="0.35">
      <c r="B72" s="69" t="s">
        <v>1002</v>
      </c>
      <c r="C72" s="61">
        <v>136</v>
      </c>
      <c r="D72" s="61">
        <v>136</v>
      </c>
      <c r="E72" s="70" t="s">
        <v>944</v>
      </c>
      <c r="F72" s="61">
        <v>18.100000000000001</v>
      </c>
      <c r="G72" s="61">
        <v>46.9</v>
      </c>
      <c r="H72" s="71">
        <v>48</v>
      </c>
      <c r="I72" s="71">
        <v>72</v>
      </c>
      <c r="J72" s="71">
        <v>48</v>
      </c>
      <c r="K72" s="71">
        <v>72</v>
      </c>
      <c r="L72" s="71">
        <v>4</v>
      </c>
      <c r="N72" s="94">
        <v>370.36799999999999</v>
      </c>
      <c r="O72" s="93">
        <v>126.66828571428573</v>
      </c>
      <c r="Q72" s="61">
        <v>380.90200000000004</v>
      </c>
      <c r="R72" s="61">
        <v>180.38000000000002</v>
      </c>
      <c r="T72" s="61">
        <v>121.88600000000001</v>
      </c>
      <c r="U72" s="61">
        <v>173.02600000000001</v>
      </c>
    </row>
    <row r="73" spans="1:21" ht="10.5" hidden="1" x14ac:dyDescent="0.35">
      <c r="B73" s="69" t="s">
        <v>1003</v>
      </c>
      <c r="C73" s="61">
        <v>136</v>
      </c>
      <c r="D73" s="61">
        <v>136</v>
      </c>
      <c r="E73" s="70" t="s">
        <v>944</v>
      </c>
      <c r="F73" s="61">
        <v>103.6</v>
      </c>
      <c r="G73" s="61">
        <v>132.69999999999999</v>
      </c>
      <c r="H73" s="80">
        <v>96</v>
      </c>
      <c r="I73" s="80">
        <v>120</v>
      </c>
      <c r="J73" s="80">
        <v>96</v>
      </c>
      <c r="K73" s="80">
        <v>120</v>
      </c>
      <c r="L73" s="80">
        <v>5</v>
      </c>
      <c r="N73" s="94"/>
      <c r="O73" s="93">
        <v>68.755400000000009</v>
      </c>
    </row>
    <row r="74" spans="1:21" ht="10.5" hidden="1" x14ac:dyDescent="0.35">
      <c r="B74" s="69" t="s">
        <v>1004</v>
      </c>
      <c r="C74" s="61">
        <v>136</v>
      </c>
      <c r="D74" s="61">
        <v>136</v>
      </c>
      <c r="E74" s="70" t="s">
        <v>944</v>
      </c>
      <c r="F74" s="61">
        <v>30.5</v>
      </c>
      <c r="G74" s="61">
        <v>59.6</v>
      </c>
      <c r="H74" s="71">
        <v>48</v>
      </c>
      <c r="I74" s="71">
        <v>72</v>
      </c>
      <c r="J74" s="71">
        <v>48</v>
      </c>
      <c r="K74" s="71">
        <v>72</v>
      </c>
      <c r="L74" s="71">
        <v>4</v>
      </c>
      <c r="N74" s="94">
        <v>373.43157142857143</v>
      </c>
      <c r="O74" s="93">
        <v>283.97828571428573</v>
      </c>
      <c r="Q74" s="61">
        <v>130.72999999999999</v>
      </c>
      <c r="R74" s="61">
        <v>130.01599999999999</v>
      </c>
      <c r="T74" s="61">
        <v>107.08199999999999</v>
      </c>
      <c r="U74" s="61">
        <v>38.198</v>
      </c>
    </row>
    <row r="75" spans="1:21" ht="10.5" hidden="1" x14ac:dyDescent="0.35">
      <c r="B75" s="69" t="s">
        <v>1005</v>
      </c>
      <c r="C75" s="61">
        <v>136</v>
      </c>
      <c r="D75" s="61">
        <v>136</v>
      </c>
      <c r="E75" s="70" t="s">
        <v>944</v>
      </c>
      <c r="F75" s="61">
        <v>20</v>
      </c>
      <c r="G75" s="61">
        <v>48.9</v>
      </c>
      <c r="H75" s="71">
        <v>48</v>
      </c>
      <c r="I75" s="71">
        <v>72</v>
      </c>
      <c r="J75" s="71">
        <v>48</v>
      </c>
      <c r="K75" s="71">
        <v>72</v>
      </c>
      <c r="L75" s="71">
        <v>4</v>
      </c>
      <c r="N75" s="94">
        <v>3361.3881428571431</v>
      </c>
      <c r="O75" s="93">
        <v>3824.0980000000004</v>
      </c>
      <c r="Q75" s="61">
        <v>3167.5360000000005</v>
      </c>
      <c r="R75" s="61">
        <v>3171.498</v>
      </c>
      <c r="T75" s="61">
        <v>796.71399999999994</v>
      </c>
      <c r="U75" s="61">
        <v>786.18599999999992</v>
      </c>
    </row>
    <row r="76" spans="1:21" ht="10.5" hidden="1" x14ac:dyDescent="0.35">
      <c r="B76" s="69" t="s">
        <v>1006</v>
      </c>
      <c r="C76" s="61">
        <v>136</v>
      </c>
      <c r="D76" s="61">
        <v>136</v>
      </c>
      <c r="E76" s="70" t="s">
        <v>944</v>
      </c>
      <c r="F76" s="61">
        <v>30.5</v>
      </c>
      <c r="G76" s="61">
        <v>59.6</v>
      </c>
      <c r="H76" s="71">
        <v>48</v>
      </c>
      <c r="I76" s="71">
        <v>72</v>
      </c>
      <c r="J76" s="71">
        <v>48</v>
      </c>
      <c r="K76" s="71">
        <v>72</v>
      </c>
      <c r="L76" s="71">
        <v>4</v>
      </c>
      <c r="N76" s="94">
        <v>145.66428571428568</v>
      </c>
      <c r="O76" s="93">
        <v>18.581833333333332</v>
      </c>
      <c r="Q76" s="61">
        <v>86.635999999999996</v>
      </c>
      <c r="R76" s="61">
        <v>54.878</v>
      </c>
      <c r="T76" s="61">
        <v>2.04</v>
      </c>
      <c r="U76" s="61">
        <v>30.67</v>
      </c>
    </row>
    <row r="77" spans="1:21" ht="10.5" hidden="1" x14ac:dyDescent="0.35">
      <c r="B77" s="69" t="s">
        <v>1007</v>
      </c>
      <c r="C77" s="61">
        <v>136</v>
      </c>
      <c r="D77" s="61">
        <v>136</v>
      </c>
      <c r="E77" s="70" t="s">
        <v>944</v>
      </c>
      <c r="F77" s="61">
        <v>40.700000000000003</v>
      </c>
      <c r="G77" s="61">
        <v>70.099999999999994</v>
      </c>
      <c r="H77" s="71">
        <v>48</v>
      </c>
      <c r="I77" s="71">
        <v>72</v>
      </c>
      <c r="J77" s="71">
        <v>48</v>
      </c>
      <c r="K77" s="71">
        <v>72</v>
      </c>
      <c r="L77" s="71">
        <v>4</v>
      </c>
      <c r="N77" s="94">
        <v>0.38550000000000001</v>
      </c>
      <c r="O77" s="93">
        <v>34.698714285714289</v>
      </c>
      <c r="Q77" s="61" t="e">
        <v>#DIV/0!</v>
      </c>
      <c r="R77" s="61">
        <v>106.0625</v>
      </c>
      <c r="U77" s="61">
        <v>7.1733333333333329</v>
      </c>
    </row>
    <row r="78" spans="1:21" ht="10.5" hidden="1" x14ac:dyDescent="0.35">
      <c r="B78" s="69" t="s">
        <v>1008</v>
      </c>
      <c r="C78" s="61">
        <v>136</v>
      </c>
      <c r="D78" s="61">
        <v>136</v>
      </c>
      <c r="E78" s="70" t="s">
        <v>944</v>
      </c>
      <c r="F78" s="61">
        <v>40.700000000000003</v>
      </c>
      <c r="G78" s="61">
        <v>70.099999999999994</v>
      </c>
      <c r="H78" s="71">
        <v>48</v>
      </c>
      <c r="I78" s="71">
        <v>72</v>
      </c>
      <c r="J78" s="71">
        <v>48</v>
      </c>
      <c r="K78" s="71">
        <v>72</v>
      </c>
      <c r="L78" s="71">
        <v>4</v>
      </c>
      <c r="N78" s="94">
        <v>123.26642857142859</v>
      </c>
      <c r="O78" s="93">
        <v>388.87100000000004</v>
      </c>
      <c r="Q78" s="61">
        <v>194.57</v>
      </c>
      <c r="R78" s="61">
        <v>353.69799999999998</v>
      </c>
      <c r="T78" s="61">
        <v>20.9375</v>
      </c>
      <c r="U78" s="61">
        <v>51.518000000000008</v>
      </c>
    </row>
    <row r="79" spans="1:21" ht="10.5" hidden="1" x14ac:dyDescent="0.35">
      <c r="B79" s="69" t="s">
        <v>1009</v>
      </c>
      <c r="C79" s="61">
        <v>76</v>
      </c>
      <c r="D79" s="61">
        <v>76</v>
      </c>
      <c r="E79" s="70" t="s">
        <v>946</v>
      </c>
      <c r="F79" s="61">
        <v>5.6</v>
      </c>
      <c r="G79" s="61">
        <v>33.299999999999997</v>
      </c>
      <c r="H79" s="75">
        <v>12</v>
      </c>
      <c r="I79" s="75">
        <v>48</v>
      </c>
      <c r="J79" s="75">
        <v>12</v>
      </c>
      <c r="K79" s="75">
        <v>48</v>
      </c>
      <c r="L79" s="75">
        <v>2</v>
      </c>
      <c r="N79" s="94">
        <v>2706.2678571428573</v>
      </c>
      <c r="O79" s="93">
        <v>629.28871428571438</v>
      </c>
      <c r="Q79" s="61">
        <v>1912.3139999999999</v>
      </c>
      <c r="R79" s="61">
        <v>499.96800000000002</v>
      </c>
      <c r="T79" s="61">
        <v>288.334</v>
      </c>
      <c r="U79" s="61">
        <v>267.06399999999996</v>
      </c>
    </row>
    <row r="80" spans="1:21" ht="20.25" hidden="1" x14ac:dyDescent="0.35">
      <c r="B80" s="69" t="s">
        <v>1243</v>
      </c>
      <c r="C80" s="61">
        <v>136</v>
      </c>
      <c r="D80" s="61">
        <v>136</v>
      </c>
      <c r="E80" s="70" t="s">
        <v>944</v>
      </c>
      <c r="F80" s="61">
        <v>30.5</v>
      </c>
      <c r="G80" s="61">
        <v>59.6</v>
      </c>
      <c r="H80" s="71">
        <v>48</v>
      </c>
      <c r="I80" s="71">
        <v>72</v>
      </c>
      <c r="J80" s="71">
        <v>48</v>
      </c>
      <c r="K80" s="71">
        <v>72</v>
      </c>
      <c r="L80" s="71">
        <v>4</v>
      </c>
      <c r="N80" s="94">
        <v>289.06242857142854</v>
      </c>
      <c r="O80" s="93">
        <v>891.63928571428573</v>
      </c>
      <c r="Q80" s="61">
        <v>208.42800000000003</v>
      </c>
      <c r="R80" s="61">
        <v>1271.4279999999999</v>
      </c>
      <c r="T80" s="61">
        <v>90.02200000000002</v>
      </c>
      <c r="U80" s="61">
        <v>352.18200000000002</v>
      </c>
    </row>
    <row r="81" spans="1:21" ht="10.5" hidden="1" x14ac:dyDescent="0.35">
      <c r="A81" s="81" t="s">
        <v>952</v>
      </c>
      <c r="B81" s="69" t="s">
        <v>1011</v>
      </c>
      <c r="C81" s="61">
        <v>136</v>
      </c>
      <c r="D81" s="61">
        <v>136</v>
      </c>
      <c r="E81" s="70" t="s">
        <v>944</v>
      </c>
      <c r="F81" s="61">
        <v>61.1</v>
      </c>
      <c r="G81" s="61">
        <v>61.1</v>
      </c>
      <c r="H81" s="80">
        <v>96</v>
      </c>
      <c r="I81" s="80">
        <v>96</v>
      </c>
      <c r="J81" s="80">
        <v>96</v>
      </c>
      <c r="K81" s="80">
        <v>96</v>
      </c>
      <c r="L81" s="80">
        <v>5</v>
      </c>
      <c r="N81" s="94">
        <v>934.22100000000012</v>
      </c>
      <c r="O81" s="93"/>
      <c r="Q81" s="61">
        <v>964.91599999999994</v>
      </c>
      <c r="T81" s="61">
        <v>33.922499999999992</v>
      </c>
    </row>
    <row r="82" spans="1:21" ht="10.5" hidden="1" x14ac:dyDescent="0.35">
      <c r="B82" s="69" t="s">
        <v>1012</v>
      </c>
      <c r="C82" s="61">
        <v>76</v>
      </c>
      <c r="D82" s="61">
        <v>76</v>
      </c>
      <c r="E82" s="70" t="s">
        <v>946</v>
      </c>
      <c r="F82" s="61">
        <v>30.5</v>
      </c>
      <c r="G82" s="61">
        <v>59.6</v>
      </c>
      <c r="H82" s="71">
        <v>48</v>
      </c>
      <c r="I82" s="71">
        <v>72</v>
      </c>
      <c r="J82" s="71">
        <v>48</v>
      </c>
      <c r="K82" s="71">
        <v>72</v>
      </c>
      <c r="L82" s="71">
        <v>4</v>
      </c>
      <c r="N82" s="94">
        <v>168.14457142857142</v>
      </c>
      <c r="O82" s="93">
        <v>56.481428571428573</v>
      </c>
      <c r="Q82" s="61">
        <v>73.061999999999998</v>
      </c>
      <c r="R82" s="61">
        <v>67.820000000000007</v>
      </c>
      <c r="T82" s="61">
        <v>51.884</v>
      </c>
      <c r="U82" s="61">
        <v>8.86</v>
      </c>
    </row>
    <row r="83" spans="1:21" ht="10.5" hidden="1" x14ac:dyDescent="0.35">
      <c r="B83" s="69" t="s">
        <v>1013</v>
      </c>
      <c r="C83" s="61">
        <v>136</v>
      </c>
      <c r="D83" s="61">
        <v>136</v>
      </c>
      <c r="E83" s="70" t="s">
        <v>944</v>
      </c>
      <c r="F83" s="61">
        <v>40.700000000000003</v>
      </c>
      <c r="G83" s="61">
        <v>70.099999999999994</v>
      </c>
      <c r="H83" s="71">
        <v>48</v>
      </c>
      <c r="I83" s="71">
        <v>72</v>
      </c>
      <c r="J83" s="71">
        <v>48</v>
      </c>
      <c r="K83" s="71">
        <v>72</v>
      </c>
      <c r="L83" s="71">
        <v>4</v>
      </c>
      <c r="N83" s="94">
        <v>263.65228571428571</v>
      </c>
      <c r="O83" s="93">
        <v>282.98657142857144</v>
      </c>
      <c r="Q83" s="61">
        <v>252.51600000000002</v>
      </c>
      <c r="R83" s="61">
        <v>186.29000000000002</v>
      </c>
      <c r="T83" s="61">
        <v>181.17599999999999</v>
      </c>
      <c r="U83" s="61">
        <v>157.78199999999998</v>
      </c>
    </row>
    <row r="84" spans="1:21" ht="10.5" hidden="1" x14ac:dyDescent="0.35">
      <c r="B84" s="82" t="s">
        <v>1014</v>
      </c>
      <c r="C84" s="61">
        <v>76</v>
      </c>
      <c r="D84" s="61">
        <v>76</v>
      </c>
      <c r="E84" s="70" t="s">
        <v>946</v>
      </c>
      <c r="F84" s="61">
        <v>5.8</v>
      </c>
      <c r="G84" s="61">
        <v>33.6</v>
      </c>
      <c r="H84" s="75">
        <v>12</v>
      </c>
      <c r="I84" s="75">
        <v>48</v>
      </c>
      <c r="J84" s="91">
        <v>0</v>
      </c>
      <c r="K84" s="91">
        <v>48</v>
      </c>
      <c r="L84" s="75">
        <v>2</v>
      </c>
      <c r="M84" s="91" t="s">
        <v>464</v>
      </c>
      <c r="N84" s="94">
        <v>4313.0481428571429</v>
      </c>
      <c r="O84" s="93">
        <v>4605.7767142857138</v>
      </c>
      <c r="Q84" s="61">
        <v>3586.8379999999997</v>
      </c>
      <c r="R84" s="61">
        <v>4564.518</v>
      </c>
      <c r="T84" s="61">
        <v>15645.005999999999</v>
      </c>
      <c r="U84" s="61">
        <v>3315.9159999999997</v>
      </c>
    </row>
    <row r="85" spans="1:21" ht="10.5" x14ac:dyDescent="0.35">
      <c r="B85" s="82" t="s">
        <v>1015</v>
      </c>
      <c r="C85" s="61">
        <v>76</v>
      </c>
      <c r="D85" s="61">
        <v>76</v>
      </c>
      <c r="E85" s="70" t="s">
        <v>946</v>
      </c>
      <c r="F85" s="61">
        <v>2.9</v>
      </c>
      <c r="G85" s="61">
        <v>33.799999999999997</v>
      </c>
      <c r="H85" s="73">
        <v>6</v>
      </c>
      <c r="I85" s="73">
        <v>36</v>
      </c>
      <c r="J85" s="91">
        <v>0</v>
      </c>
      <c r="K85" s="91">
        <v>36</v>
      </c>
      <c r="L85" s="73">
        <v>1</v>
      </c>
      <c r="M85" s="91" t="s">
        <v>464</v>
      </c>
      <c r="N85" s="94">
        <v>644003.74800000002</v>
      </c>
      <c r="O85" s="93">
        <v>52528.250714285714</v>
      </c>
      <c r="Q85" s="61">
        <v>569484.27599999995</v>
      </c>
      <c r="R85" s="61">
        <v>43779.471999999994</v>
      </c>
      <c r="T85" s="61">
        <v>972139.14</v>
      </c>
      <c r="U85" s="61">
        <v>46599.465999999993</v>
      </c>
    </row>
    <row r="86" spans="1:21" ht="10.5" hidden="1" x14ac:dyDescent="0.35">
      <c r="B86" s="69" t="s">
        <v>1016</v>
      </c>
      <c r="C86" s="61">
        <v>136</v>
      </c>
      <c r="D86" s="61">
        <v>136</v>
      </c>
      <c r="E86" s="70" t="s">
        <v>944</v>
      </c>
      <c r="F86" s="61">
        <v>30.5</v>
      </c>
      <c r="G86" s="61">
        <v>59.6</v>
      </c>
      <c r="H86" s="71">
        <v>48</v>
      </c>
      <c r="I86" s="71">
        <v>72</v>
      </c>
      <c r="J86" s="71">
        <v>48</v>
      </c>
      <c r="K86" s="71">
        <v>72</v>
      </c>
      <c r="L86" s="71">
        <v>4</v>
      </c>
      <c r="N86" s="94">
        <v>61.901571428571437</v>
      </c>
      <c r="O86" s="93">
        <v>93.417857142857159</v>
      </c>
      <c r="Q86" s="61">
        <v>12.686</v>
      </c>
      <c r="R86" s="61">
        <v>95.328000000000003</v>
      </c>
      <c r="T86" s="61">
        <v>99.962000000000003</v>
      </c>
      <c r="U86" s="61">
        <v>3.8925000000000001</v>
      </c>
    </row>
    <row r="87" spans="1:21" ht="10.5" hidden="1" x14ac:dyDescent="0.35">
      <c r="B87" s="69" t="s">
        <v>1017</v>
      </c>
      <c r="C87" s="61">
        <v>136</v>
      </c>
      <c r="D87" s="61">
        <v>136</v>
      </c>
      <c r="E87" s="70" t="s">
        <v>944</v>
      </c>
      <c r="F87" s="61">
        <v>40.700000000000003</v>
      </c>
      <c r="G87" s="61">
        <v>70.099999999999994</v>
      </c>
      <c r="H87" s="71">
        <v>48</v>
      </c>
      <c r="I87" s="71">
        <v>72</v>
      </c>
      <c r="J87" s="71">
        <v>48</v>
      </c>
      <c r="K87" s="71">
        <v>72</v>
      </c>
      <c r="L87" s="71">
        <v>4</v>
      </c>
      <c r="N87" s="94">
        <v>6.0282857142857154</v>
      </c>
      <c r="O87" s="93">
        <v>3.4790000000000001</v>
      </c>
      <c r="Q87" s="61">
        <v>11.526666666666666</v>
      </c>
      <c r="R87" s="61">
        <v>0.17</v>
      </c>
      <c r="T87" s="61">
        <v>30.481999999999999</v>
      </c>
      <c r="U87" s="61">
        <v>1.79</v>
      </c>
    </row>
    <row r="88" spans="1:21" ht="10.5" hidden="1" x14ac:dyDescent="0.35">
      <c r="B88" s="69" t="s">
        <v>1018</v>
      </c>
      <c r="C88" s="61">
        <v>136</v>
      </c>
      <c r="D88" s="61">
        <v>136</v>
      </c>
      <c r="E88" s="70" t="s">
        <v>944</v>
      </c>
      <c r="F88" s="61">
        <v>30.5</v>
      </c>
      <c r="G88" s="61">
        <v>59.6</v>
      </c>
      <c r="H88" s="71">
        <v>48</v>
      </c>
      <c r="I88" s="71">
        <v>72</v>
      </c>
      <c r="J88" s="71">
        <v>48</v>
      </c>
      <c r="K88" s="71">
        <v>72</v>
      </c>
      <c r="L88" s="71">
        <v>4</v>
      </c>
      <c r="N88" s="94">
        <v>0.34499999999999997</v>
      </c>
      <c r="O88" s="93">
        <v>28.923749999999998</v>
      </c>
      <c r="Q88" s="61">
        <v>2.7075</v>
      </c>
      <c r="R88" s="61">
        <v>39.21</v>
      </c>
      <c r="T88" s="61">
        <v>6.42</v>
      </c>
      <c r="U88" s="61">
        <v>14.69</v>
      </c>
    </row>
    <row r="89" spans="1:21" ht="10.5" hidden="1" x14ac:dyDescent="0.35">
      <c r="B89" s="69" t="s">
        <v>1019</v>
      </c>
      <c r="C89" s="61">
        <v>136</v>
      </c>
      <c r="D89" s="61">
        <v>136</v>
      </c>
      <c r="E89" s="70" t="s">
        <v>944</v>
      </c>
      <c r="F89" s="61">
        <v>32.200000000000003</v>
      </c>
      <c r="G89" s="61">
        <v>61.3</v>
      </c>
      <c r="H89" s="71">
        <v>48</v>
      </c>
      <c r="I89" s="71">
        <v>72</v>
      </c>
      <c r="J89" s="71">
        <v>48</v>
      </c>
      <c r="K89" s="71">
        <v>72</v>
      </c>
      <c r="L89" s="71">
        <v>4</v>
      </c>
      <c r="N89" s="94">
        <v>339.32171428571434</v>
      </c>
      <c r="O89" s="93">
        <v>3793.1415714285718</v>
      </c>
      <c r="Q89" s="61">
        <v>151.41</v>
      </c>
      <c r="R89" s="61">
        <v>2536.3620000000001</v>
      </c>
      <c r="T89" s="61">
        <v>208.506</v>
      </c>
      <c r="U89" s="61">
        <v>287.78399999999999</v>
      </c>
    </row>
    <row r="90" spans="1:21" ht="10.5" hidden="1" x14ac:dyDescent="0.35">
      <c r="B90" s="69" t="s">
        <v>1020</v>
      </c>
      <c r="C90" s="61">
        <v>136</v>
      </c>
      <c r="D90" s="61">
        <v>136</v>
      </c>
      <c r="E90" s="70" t="s">
        <v>944</v>
      </c>
      <c r="F90" s="61">
        <v>18.100000000000001</v>
      </c>
      <c r="G90" s="61">
        <v>46.9</v>
      </c>
      <c r="H90" s="71">
        <v>48</v>
      </c>
      <c r="I90" s="71">
        <v>72</v>
      </c>
      <c r="J90" s="71">
        <v>48</v>
      </c>
      <c r="K90" s="71">
        <v>72</v>
      </c>
      <c r="L90" s="71">
        <v>4</v>
      </c>
      <c r="N90" s="94">
        <v>331.34557142857142</v>
      </c>
      <c r="O90" s="93">
        <v>124.69600000000001</v>
      </c>
      <c r="Q90" s="61">
        <v>347.45600000000002</v>
      </c>
      <c r="R90" s="61">
        <v>144.22200000000001</v>
      </c>
      <c r="T90" s="61">
        <v>110.46999999999998</v>
      </c>
      <c r="U90" s="61">
        <v>96.825999999999993</v>
      </c>
    </row>
    <row r="91" spans="1:21" ht="10.5" x14ac:dyDescent="0.35">
      <c r="B91" s="82" t="s">
        <v>1021</v>
      </c>
      <c r="C91" s="61">
        <v>76</v>
      </c>
      <c r="D91" s="61">
        <v>76</v>
      </c>
      <c r="E91" s="70" t="s">
        <v>946</v>
      </c>
      <c r="F91" s="61">
        <v>2.9</v>
      </c>
      <c r="G91" s="61">
        <v>33.799999999999997</v>
      </c>
      <c r="H91" s="73">
        <v>6</v>
      </c>
      <c r="I91" s="73">
        <v>36</v>
      </c>
      <c r="J91" s="91">
        <v>0</v>
      </c>
      <c r="K91" s="91">
        <v>36</v>
      </c>
      <c r="L91" s="73">
        <v>1</v>
      </c>
      <c r="M91" s="91" t="s">
        <v>464</v>
      </c>
      <c r="N91" s="94">
        <v>520989.58485714288</v>
      </c>
      <c r="O91" s="93">
        <v>26007.133428571429</v>
      </c>
      <c r="Q91" s="61">
        <v>458094.92599999998</v>
      </c>
      <c r="R91" s="61">
        <v>20187.870000000003</v>
      </c>
      <c r="T91" s="61">
        <v>1035653.458</v>
      </c>
      <c r="U91" s="61">
        <v>26791.629999999997</v>
      </c>
    </row>
    <row r="92" spans="1:21" ht="10.5" hidden="1" x14ac:dyDescent="0.35">
      <c r="B92" s="69" t="s">
        <v>1022</v>
      </c>
      <c r="C92" s="61">
        <v>136</v>
      </c>
      <c r="D92" s="61">
        <v>136</v>
      </c>
      <c r="E92" s="70" t="s">
        <v>944</v>
      </c>
      <c r="F92" s="61">
        <v>9.9</v>
      </c>
      <c r="G92" s="61">
        <v>38.9</v>
      </c>
      <c r="H92" s="77">
        <v>24</v>
      </c>
      <c r="I92" s="77">
        <v>60</v>
      </c>
      <c r="J92" s="77">
        <v>24</v>
      </c>
      <c r="K92" s="77">
        <v>60</v>
      </c>
      <c r="L92" s="77">
        <v>3</v>
      </c>
      <c r="N92" s="94">
        <v>1719.8932857142859</v>
      </c>
      <c r="O92" s="93">
        <v>12182.096000000001</v>
      </c>
      <c r="Q92" s="61">
        <v>1059.3340000000001</v>
      </c>
      <c r="R92" s="61">
        <v>10376.992</v>
      </c>
      <c r="T92" s="61">
        <v>197.68399999999997</v>
      </c>
      <c r="U92" s="61">
        <v>3764.558</v>
      </c>
    </row>
    <row r="93" spans="1:21" ht="10.5" hidden="1" x14ac:dyDescent="0.35">
      <c r="B93" s="82" t="s">
        <v>1023</v>
      </c>
      <c r="C93" s="61">
        <v>76</v>
      </c>
      <c r="D93" s="61">
        <v>76</v>
      </c>
      <c r="E93" s="70" t="s">
        <v>946</v>
      </c>
      <c r="F93" s="61">
        <v>5.6</v>
      </c>
      <c r="G93" s="61">
        <v>33.299999999999997</v>
      </c>
      <c r="H93" s="75">
        <v>12</v>
      </c>
      <c r="I93" s="75">
        <v>48</v>
      </c>
      <c r="J93" s="91">
        <v>0</v>
      </c>
      <c r="K93" s="91">
        <v>48</v>
      </c>
      <c r="L93" s="75">
        <v>2</v>
      </c>
      <c r="M93" s="91" t="s">
        <v>464</v>
      </c>
      <c r="N93" s="94">
        <v>9772.8428571428558</v>
      </c>
      <c r="O93" s="93">
        <v>1163.7021428571427</v>
      </c>
      <c r="Q93" s="61">
        <v>9137.7960000000003</v>
      </c>
      <c r="R93" s="61">
        <v>1163.1619999999998</v>
      </c>
      <c r="T93" s="61">
        <v>29542.364000000001</v>
      </c>
      <c r="U93" s="61">
        <v>514.21600000000012</v>
      </c>
    </row>
    <row r="94" spans="1:21" ht="10.5" x14ac:dyDescent="0.35">
      <c r="B94" s="82" t="s">
        <v>1024</v>
      </c>
      <c r="C94" s="61">
        <v>46</v>
      </c>
      <c r="D94" s="61">
        <v>46</v>
      </c>
      <c r="E94" s="70" t="s">
        <v>975</v>
      </c>
      <c r="F94" s="61">
        <v>2.9</v>
      </c>
      <c r="G94" s="61">
        <v>33.799999999999997</v>
      </c>
      <c r="H94" s="73">
        <v>6</v>
      </c>
      <c r="I94" s="73">
        <v>36</v>
      </c>
      <c r="J94" s="91">
        <v>0</v>
      </c>
      <c r="K94" s="91">
        <v>36</v>
      </c>
      <c r="L94" s="73">
        <v>1</v>
      </c>
      <c r="M94" s="91" t="s">
        <v>464</v>
      </c>
      <c r="N94" s="94">
        <v>77427.604714285713</v>
      </c>
      <c r="O94" s="93">
        <v>10450.182428571426</v>
      </c>
      <c r="Q94" s="61">
        <v>69739.136000000013</v>
      </c>
      <c r="R94" s="61">
        <v>8868.2380000000012</v>
      </c>
      <c r="T94" s="61">
        <v>361132.44400000002</v>
      </c>
      <c r="U94" s="61">
        <v>16005.964000000002</v>
      </c>
    </row>
    <row r="95" spans="1:21" ht="10.5" hidden="1" x14ac:dyDescent="0.35">
      <c r="B95" s="69" t="s">
        <v>1025</v>
      </c>
      <c r="C95" s="61">
        <v>136</v>
      </c>
      <c r="D95" s="61">
        <v>136</v>
      </c>
      <c r="E95" s="70" t="s">
        <v>944</v>
      </c>
      <c r="F95" s="61">
        <v>61.1</v>
      </c>
      <c r="G95" s="61">
        <v>91.3</v>
      </c>
      <c r="H95" s="80">
        <v>96</v>
      </c>
      <c r="I95" s="80">
        <v>120</v>
      </c>
      <c r="J95" s="80">
        <v>96</v>
      </c>
      <c r="K95" s="80">
        <v>120</v>
      </c>
      <c r="L95" s="80">
        <v>5</v>
      </c>
      <c r="N95" s="94">
        <v>6.91275</v>
      </c>
      <c r="O95" s="93">
        <v>7.2004000000000001</v>
      </c>
      <c r="Q95" s="61">
        <v>16.38</v>
      </c>
      <c r="R95" s="61">
        <v>57.067999999999998</v>
      </c>
      <c r="T95" s="61">
        <v>10.722500000000002</v>
      </c>
      <c r="U95" s="61">
        <v>2.7566666666666664</v>
      </c>
    </row>
    <row r="96" spans="1:21" ht="10.5" hidden="1" x14ac:dyDescent="0.35">
      <c r="B96" s="69" t="s">
        <v>1242</v>
      </c>
      <c r="C96" s="61">
        <v>76</v>
      </c>
      <c r="D96" s="61">
        <v>76</v>
      </c>
      <c r="E96" s="70" t="s">
        <v>946</v>
      </c>
      <c r="F96" s="61">
        <v>18.100000000000001</v>
      </c>
      <c r="G96" s="61">
        <v>46.9</v>
      </c>
      <c r="H96" s="71">
        <v>48</v>
      </c>
      <c r="I96" s="71">
        <v>72</v>
      </c>
      <c r="J96" s="71">
        <v>48</v>
      </c>
      <c r="K96" s="71">
        <v>72</v>
      </c>
      <c r="L96" s="71">
        <v>4</v>
      </c>
      <c r="N96" s="94">
        <v>8852.6218571428581</v>
      </c>
      <c r="O96" s="93">
        <v>1325.5824285714284</v>
      </c>
      <c r="Q96" s="61">
        <v>7871.2619999999997</v>
      </c>
      <c r="R96" s="61">
        <v>927.98199999999997</v>
      </c>
      <c r="T96" s="61">
        <v>1749.116</v>
      </c>
      <c r="U96" s="61">
        <v>313.31799999999998</v>
      </c>
    </row>
    <row r="97" spans="1:21" ht="10.5" hidden="1" x14ac:dyDescent="0.35">
      <c r="B97" s="69" t="s">
        <v>1026</v>
      </c>
      <c r="C97" s="61">
        <v>136</v>
      </c>
      <c r="D97" s="61">
        <v>136</v>
      </c>
      <c r="E97" s="70" t="s">
        <v>944</v>
      </c>
      <c r="F97" s="61">
        <v>18.100000000000001</v>
      </c>
      <c r="G97" s="61">
        <v>46.9</v>
      </c>
      <c r="H97" s="71">
        <v>48</v>
      </c>
      <c r="I97" s="71">
        <v>72</v>
      </c>
      <c r="J97" s="71">
        <v>48</v>
      </c>
      <c r="K97" s="71">
        <v>72</v>
      </c>
      <c r="L97" s="71">
        <v>4</v>
      </c>
      <c r="N97" s="94">
        <v>667.98728571428569</v>
      </c>
      <c r="O97" s="93">
        <v>139.23271428571428</v>
      </c>
      <c r="Q97" s="61">
        <v>357.66400000000004</v>
      </c>
      <c r="R97" s="61">
        <v>97.471999999999994</v>
      </c>
      <c r="T97" s="61">
        <v>395.95599999999996</v>
      </c>
      <c r="U97" s="61">
        <v>78.27000000000001</v>
      </c>
    </row>
    <row r="98" spans="1:21" ht="10.5" hidden="1" x14ac:dyDescent="0.35">
      <c r="A98" s="81" t="s">
        <v>952</v>
      </c>
      <c r="B98" s="69" t="s">
        <v>1027</v>
      </c>
      <c r="C98" s="61">
        <v>136</v>
      </c>
      <c r="D98" s="61">
        <v>136</v>
      </c>
      <c r="E98" s="70" t="s">
        <v>944</v>
      </c>
      <c r="F98" s="61">
        <v>30.5</v>
      </c>
      <c r="G98" s="61">
        <v>30.5</v>
      </c>
      <c r="H98" s="71">
        <v>48</v>
      </c>
      <c r="I98" s="71">
        <v>48</v>
      </c>
      <c r="J98" s="71">
        <v>48</v>
      </c>
      <c r="K98" s="71">
        <v>48</v>
      </c>
      <c r="L98" s="71">
        <v>4</v>
      </c>
      <c r="N98" s="94">
        <v>33.265571428571427</v>
      </c>
      <c r="O98" s="93"/>
      <c r="Q98" s="61">
        <v>9.5875000000000004</v>
      </c>
      <c r="T98" s="61">
        <v>14.678000000000001</v>
      </c>
    </row>
    <row r="99" spans="1:21" ht="10.5" hidden="1" x14ac:dyDescent="0.35">
      <c r="B99" s="69" t="s">
        <v>1028</v>
      </c>
      <c r="C99" s="61">
        <v>136</v>
      </c>
      <c r="D99" s="61">
        <v>136</v>
      </c>
      <c r="E99" s="70" t="s">
        <v>944</v>
      </c>
      <c r="F99" s="61">
        <v>30.5</v>
      </c>
      <c r="G99" s="61">
        <v>59.6</v>
      </c>
      <c r="H99" s="71">
        <v>48</v>
      </c>
      <c r="I99" s="71">
        <v>72</v>
      </c>
      <c r="J99" s="71">
        <v>48</v>
      </c>
      <c r="K99" s="71">
        <v>72</v>
      </c>
      <c r="L99" s="71">
        <v>4</v>
      </c>
      <c r="N99" s="94">
        <v>123.79542857142859</v>
      </c>
      <c r="O99" s="93">
        <v>85.650714285714272</v>
      </c>
      <c r="Q99" s="61">
        <v>92.914000000000001</v>
      </c>
      <c r="R99" s="61">
        <v>58.427999999999997</v>
      </c>
      <c r="T99" s="61">
        <v>44.622</v>
      </c>
      <c r="U99" s="61">
        <v>12.049999999999999</v>
      </c>
    </row>
    <row r="100" spans="1:21" ht="10.5" hidden="1" x14ac:dyDescent="0.35">
      <c r="B100" s="69" t="s">
        <v>1029</v>
      </c>
      <c r="C100" s="61">
        <v>136</v>
      </c>
      <c r="D100" s="61">
        <v>136</v>
      </c>
      <c r="E100" s="70" t="s">
        <v>944</v>
      </c>
      <c r="F100" s="61">
        <v>30.5</v>
      </c>
      <c r="G100" s="61">
        <v>59.6</v>
      </c>
      <c r="H100" s="71">
        <v>48</v>
      </c>
      <c r="I100" s="71">
        <v>72</v>
      </c>
      <c r="J100" s="71">
        <v>48</v>
      </c>
      <c r="K100" s="71">
        <v>72</v>
      </c>
      <c r="L100" s="71">
        <v>4</v>
      </c>
      <c r="N100" s="94">
        <v>48.998000000000005</v>
      </c>
      <c r="O100" s="93">
        <v>190.69757142857142</v>
      </c>
    </row>
    <row r="101" spans="1:21" ht="10.5" hidden="1" x14ac:dyDescent="0.35">
      <c r="A101" s="81" t="s">
        <v>952</v>
      </c>
      <c r="B101" s="69" t="s">
        <v>1241</v>
      </c>
      <c r="C101" s="61">
        <v>136</v>
      </c>
      <c r="D101" s="61">
        <v>136</v>
      </c>
      <c r="E101" s="70" t="s">
        <v>944</v>
      </c>
      <c r="F101" s="61">
        <v>82.7</v>
      </c>
      <c r="G101" s="61">
        <v>82.7</v>
      </c>
      <c r="H101" s="80">
        <v>96</v>
      </c>
      <c r="I101" s="80">
        <v>96</v>
      </c>
      <c r="J101" s="80">
        <v>96</v>
      </c>
      <c r="K101" s="80">
        <v>96</v>
      </c>
      <c r="L101" s="80">
        <v>5</v>
      </c>
      <c r="N101" s="94">
        <v>0.10299999999999999</v>
      </c>
      <c r="O101" s="93"/>
      <c r="Q101" s="61">
        <v>27.268000000000001</v>
      </c>
      <c r="T101" s="61">
        <v>34.943333333333335</v>
      </c>
    </row>
    <row r="102" spans="1:21" ht="10.5" hidden="1" x14ac:dyDescent="0.35">
      <c r="B102" s="69" t="s">
        <v>1030</v>
      </c>
      <c r="C102" s="61">
        <v>136</v>
      </c>
      <c r="D102" s="61">
        <v>136</v>
      </c>
      <c r="E102" s="70" t="s">
        <v>944</v>
      </c>
      <c r="F102" s="61">
        <v>40.700000000000003</v>
      </c>
      <c r="G102" s="61">
        <v>70.099999999999994</v>
      </c>
      <c r="H102" s="71">
        <v>48</v>
      </c>
      <c r="I102" s="71">
        <v>72</v>
      </c>
      <c r="J102" s="71">
        <v>48</v>
      </c>
      <c r="K102" s="71">
        <v>72</v>
      </c>
      <c r="L102" s="71">
        <v>4</v>
      </c>
      <c r="N102" s="94">
        <v>2305.4981428571427</v>
      </c>
      <c r="O102" s="93">
        <v>721.65800000000002</v>
      </c>
      <c r="Q102" s="61">
        <v>2319.71</v>
      </c>
      <c r="R102" s="61">
        <v>584.46</v>
      </c>
      <c r="T102" s="61">
        <v>876.97200000000009</v>
      </c>
      <c r="U102" s="61">
        <v>497.726</v>
      </c>
    </row>
    <row r="103" spans="1:21" ht="10.5" hidden="1" x14ac:dyDescent="0.35">
      <c r="B103" s="69" t="s">
        <v>1031</v>
      </c>
      <c r="C103" s="61">
        <v>136</v>
      </c>
      <c r="D103" s="61">
        <v>136</v>
      </c>
      <c r="E103" s="70" t="s">
        <v>944</v>
      </c>
      <c r="F103" s="61">
        <v>30.5</v>
      </c>
      <c r="G103" s="61">
        <v>59.6</v>
      </c>
      <c r="H103" s="71">
        <v>48</v>
      </c>
      <c r="I103" s="71">
        <v>72</v>
      </c>
      <c r="J103" s="71">
        <v>48</v>
      </c>
      <c r="K103" s="71">
        <v>72</v>
      </c>
      <c r="L103" s="71">
        <v>4</v>
      </c>
      <c r="N103" s="94">
        <v>63.344500000000004</v>
      </c>
      <c r="O103" s="93">
        <v>32.322166666666668</v>
      </c>
      <c r="Q103" s="61">
        <v>85.41</v>
      </c>
      <c r="R103" s="61">
        <v>14.525</v>
      </c>
      <c r="T103" s="61">
        <v>6.8466666666666667</v>
      </c>
      <c r="U103" s="61">
        <v>0.625</v>
      </c>
    </row>
    <row r="104" spans="1:21" ht="10.5" hidden="1" x14ac:dyDescent="0.35">
      <c r="B104" s="69" t="s">
        <v>1032</v>
      </c>
      <c r="C104" s="61">
        <v>136</v>
      </c>
      <c r="D104" s="61">
        <v>136</v>
      </c>
      <c r="E104" s="70" t="s">
        <v>944</v>
      </c>
      <c r="F104" s="61">
        <v>30.5</v>
      </c>
      <c r="G104" s="61">
        <v>59.6</v>
      </c>
      <c r="H104" s="71">
        <v>48</v>
      </c>
      <c r="I104" s="71">
        <v>72</v>
      </c>
      <c r="J104" s="71">
        <v>48</v>
      </c>
      <c r="K104" s="71">
        <v>72</v>
      </c>
      <c r="L104" s="71">
        <v>4</v>
      </c>
      <c r="N104" s="94">
        <v>37.533428571428566</v>
      </c>
      <c r="O104" s="93">
        <v>173.09957142857144</v>
      </c>
      <c r="Q104" s="61">
        <v>40.744</v>
      </c>
      <c r="R104" s="61">
        <v>117.578</v>
      </c>
      <c r="T104" s="61">
        <v>36.335999999999999</v>
      </c>
      <c r="U104" s="61">
        <v>302.87200000000001</v>
      </c>
    </row>
    <row r="105" spans="1:21" ht="10.5" x14ac:dyDescent="0.35">
      <c r="A105" s="81" t="s">
        <v>961</v>
      </c>
      <c r="B105" s="82" t="s">
        <v>1033</v>
      </c>
      <c r="C105" s="61">
        <v>46</v>
      </c>
      <c r="D105" s="61">
        <v>46</v>
      </c>
      <c r="E105" s="70" t="s">
        <v>975</v>
      </c>
      <c r="F105" s="61">
        <v>2.8</v>
      </c>
      <c r="G105" s="61">
        <v>2.8</v>
      </c>
      <c r="H105" s="73">
        <v>6</v>
      </c>
      <c r="I105" s="73">
        <v>6</v>
      </c>
      <c r="J105" s="91">
        <v>0</v>
      </c>
      <c r="K105" s="91">
        <v>0</v>
      </c>
      <c r="L105" s="73">
        <v>1</v>
      </c>
      <c r="M105" s="91" t="s">
        <v>464</v>
      </c>
      <c r="N105" s="94">
        <v>33930.177142857145</v>
      </c>
      <c r="O105" s="93"/>
      <c r="Q105" s="61">
        <v>27856.444</v>
      </c>
      <c r="T105" s="61">
        <v>73692.167999999991</v>
      </c>
    </row>
    <row r="106" spans="1:21" ht="10.5" x14ac:dyDescent="0.35">
      <c r="B106" s="82" t="s">
        <v>1034</v>
      </c>
      <c r="C106" s="61">
        <v>76</v>
      </c>
      <c r="D106" s="61">
        <v>76</v>
      </c>
      <c r="E106" s="70" t="s">
        <v>946</v>
      </c>
      <c r="F106" s="61">
        <v>2.8</v>
      </c>
      <c r="G106" s="61">
        <v>33.700000000000003</v>
      </c>
      <c r="H106" s="73">
        <v>6</v>
      </c>
      <c r="I106" s="73">
        <v>36</v>
      </c>
      <c r="J106" s="91">
        <v>0</v>
      </c>
      <c r="K106" s="91">
        <v>36</v>
      </c>
      <c r="L106" s="73">
        <v>1</v>
      </c>
      <c r="M106" s="91" t="s">
        <v>464</v>
      </c>
      <c r="N106" s="94">
        <v>22815.303428571428</v>
      </c>
      <c r="O106" s="93">
        <v>3152.6805714285715</v>
      </c>
      <c r="Q106" s="61">
        <v>21368.781999999999</v>
      </c>
      <c r="R106" s="61">
        <v>2312.4299999999998</v>
      </c>
      <c r="T106" s="61">
        <v>80567.785999999993</v>
      </c>
      <c r="U106" s="61">
        <v>2730.9440000000004</v>
      </c>
    </row>
    <row r="107" spans="1:21" ht="10.5" hidden="1" x14ac:dyDescent="0.35">
      <c r="B107" s="69" t="s">
        <v>1035</v>
      </c>
      <c r="C107" s="61">
        <v>76</v>
      </c>
      <c r="D107" s="61">
        <v>76</v>
      </c>
      <c r="E107" s="70" t="s">
        <v>946</v>
      </c>
      <c r="F107" s="61">
        <v>5.6</v>
      </c>
      <c r="G107" s="61">
        <v>33.299999999999997</v>
      </c>
      <c r="H107" s="75">
        <v>12</v>
      </c>
      <c r="I107" s="75">
        <v>48</v>
      </c>
      <c r="J107" s="75">
        <v>12</v>
      </c>
      <c r="K107" s="75">
        <v>48</v>
      </c>
      <c r="L107" s="75">
        <v>2</v>
      </c>
      <c r="N107" s="94">
        <v>2680.3392857142858</v>
      </c>
      <c r="O107" s="93">
        <v>678.30685714285698</v>
      </c>
      <c r="Q107" s="61">
        <v>2275.9780000000001</v>
      </c>
      <c r="R107" s="61">
        <v>581.00800000000004</v>
      </c>
      <c r="T107" s="61">
        <v>863.4620000000001</v>
      </c>
      <c r="U107" s="61">
        <v>269.47199999999998</v>
      </c>
    </row>
    <row r="108" spans="1:21" ht="10.5" x14ac:dyDescent="0.35">
      <c r="B108" s="69" t="s">
        <v>1036</v>
      </c>
      <c r="C108" s="61">
        <v>76</v>
      </c>
      <c r="D108" s="61">
        <v>76</v>
      </c>
      <c r="E108" s="70" t="s">
        <v>946</v>
      </c>
      <c r="F108" s="61">
        <v>6.1</v>
      </c>
      <c r="G108" s="61">
        <v>11.1</v>
      </c>
      <c r="H108" s="73">
        <v>6</v>
      </c>
      <c r="I108" s="73">
        <v>36</v>
      </c>
      <c r="J108" s="73">
        <v>6</v>
      </c>
      <c r="K108" s="73">
        <v>36</v>
      </c>
      <c r="L108" s="73">
        <v>1</v>
      </c>
      <c r="N108" s="94">
        <v>54431.245142857137</v>
      </c>
      <c r="O108" s="93">
        <v>63906.551714285706</v>
      </c>
      <c r="Q108" s="61">
        <v>41417.550000000003</v>
      </c>
      <c r="R108" s="61">
        <v>50711.188000000009</v>
      </c>
      <c r="T108" s="61">
        <v>10383.826000000001</v>
      </c>
      <c r="U108" s="61">
        <v>13179.685999999998</v>
      </c>
    </row>
    <row r="109" spans="1:21" ht="10.5" hidden="1" x14ac:dyDescent="0.35">
      <c r="B109" s="69" t="s">
        <v>1037</v>
      </c>
      <c r="C109" s="61">
        <v>136</v>
      </c>
      <c r="D109" s="61">
        <v>136</v>
      </c>
      <c r="E109" s="70" t="s">
        <v>944</v>
      </c>
      <c r="F109" s="61">
        <v>18.100000000000001</v>
      </c>
      <c r="G109" s="61">
        <v>46.9</v>
      </c>
      <c r="H109" s="71">
        <v>48</v>
      </c>
      <c r="I109" s="71">
        <v>72</v>
      </c>
      <c r="J109" s="71">
        <v>48</v>
      </c>
      <c r="K109" s="71">
        <v>72</v>
      </c>
      <c r="L109" s="71">
        <v>4</v>
      </c>
      <c r="N109" s="94">
        <v>1091.5999999999999</v>
      </c>
      <c r="O109" s="93">
        <v>1634.7365714285716</v>
      </c>
      <c r="Q109" s="61">
        <v>695.04000000000008</v>
      </c>
      <c r="R109" s="61">
        <v>998.30799999999999</v>
      </c>
      <c r="T109" s="61">
        <v>345.55</v>
      </c>
      <c r="U109" s="61">
        <v>319.50400000000002</v>
      </c>
    </row>
    <row r="110" spans="1:21" ht="10.5" hidden="1" x14ac:dyDescent="0.35">
      <c r="B110" s="69" t="s">
        <v>1038</v>
      </c>
      <c r="C110" s="61">
        <v>136</v>
      </c>
      <c r="D110" s="61">
        <v>136</v>
      </c>
      <c r="E110" s="70" t="s">
        <v>944</v>
      </c>
      <c r="F110" s="61">
        <v>9.4</v>
      </c>
      <c r="G110" s="61">
        <v>38.299999999999997</v>
      </c>
      <c r="H110" s="77">
        <v>24</v>
      </c>
      <c r="I110" s="77">
        <v>60</v>
      </c>
      <c r="J110" s="77">
        <v>24</v>
      </c>
      <c r="K110" s="77">
        <v>60</v>
      </c>
      <c r="L110" s="77">
        <v>3</v>
      </c>
      <c r="N110" s="94">
        <v>24922.97842857143</v>
      </c>
      <c r="O110" s="93">
        <v>3101.5247142857143</v>
      </c>
      <c r="Q110" s="61">
        <v>21699.074000000001</v>
      </c>
      <c r="R110" s="61">
        <v>1740.712</v>
      </c>
      <c r="T110" s="61">
        <v>7281.2540000000008</v>
      </c>
      <c r="U110" s="61">
        <v>841.88199999999995</v>
      </c>
    </row>
    <row r="111" spans="1:21" ht="10.5" hidden="1" x14ac:dyDescent="0.35">
      <c r="B111" s="69" t="s">
        <v>1039</v>
      </c>
      <c r="C111" s="61">
        <v>136</v>
      </c>
      <c r="D111" s="61">
        <v>136</v>
      </c>
      <c r="E111" s="70" t="s">
        <v>944</v>
      </c>
      <c r="F111" s="61">
        <v>18.100000000000001</v>
      </c>
      <c r="G111" s="61">
        <v>46.9</v>
      </c>
      <c r="H111" s="71">
        <v>48</v>
      </c>
      <c r="I111" s="71">
        <v>72</v>
      </c>
      <c r="J111" s="71">
        <v>48</v>
      </c>
      <c r="K111" s="71">
        <v>72</v>
      </c>
      <c r="L111" s="71">
        <v>4</v>
      </c>
      <c r="N111" s="94">
        <v>16.361999999999998</v>
      </c>
      <c r="O111" s="93">
        <v>612.05028571428568</v>
      </c>
      <c r="Q111" s="61">
        <v>49.043999999999997</v>
      </c>
      <c r="R111" s="61">
        <v>342.95400000000001</v>
      </c>
      <c r="T111" s="61">
        <v>1.9750000000000001</v>
      </c>
      <c r="U111" s="61">
        <v>210.95</v>
      </c>
    </row>
    <row r="112" spans="1:21" ht="10.5" x14ac:dyDescent="0.35">
      <c r="B112" s="82" t="s">
        <v>1240</v>
      </c>
      <c r="C112" s="61">
        <v>46</v>
      </c>
      <c r="D112" s="61">
        <v>46</v>
      </c>
      <c r="E112" s="70" t="s">
        <v>975</v>
      </c>
      <c r="F112" s="61">
        <v>2.9</v>
      </c>
      <c r="G112" s="61">
        <v>33.799999999999997</v>
      </c>
      <c r="H112" s="73">
        <v>6</v>
      </c>
      <c r="I112" s="73">
        <v>36</v>
      </c>
      <c r="J112" s="91">
        <v>0</v>
      </c>
      <c r="K112" s="91">
        <v>36</v>
      </c>
      <c r="L112" s="73">
        <v>1</v>
      </c>
      <c r="M112" s="91" t="s">
        <v>464</v>
      </c>
      <c r="N112" s="94">
        <v>929549.79528571421</v>
      </c>
      <c r="O112" s="93">
        <v>100010.71357142857</v>
      </c>
      <c r="Q112" s="61">
        <v>807076.79399999999</v>
      </c>
      <c r="R112" s="61">
        <v>84542.051999999996</v>
      </c>
      <c r="T112" s="61">
        <v>1283004.5560000001</v>
      </c>
      <c r="U112" s="61">
        <v>66875.176000000007</v>
      </c>
    </row>
    <row r="113" spans="1:21" ht="10.5" x14ac:dyDescent="0.35">
      <c r="B113" s="69" t="s">
        <v>1040</v>
      </c>
      <c r="C113" s="61">
        <v>76</v>
      </c>
      <c r="D113" s="61">
        <v>76</v>
      </c>
      <c r="E113" s="70" t="s">
        <v>946</v>
      </c>
      <c r="F113" s="61">
        <v>2.9</v>
      </c>
      <c r="G113" s="61">
        <v>33.799999999999997</v>
      </c>
      <c r="H113" s="73">
        <v>6</v>
      </c>
      <c r="I113" s="73">
        <v>36</v>
      </c>
      <c r="J113" s="73">
        <v>6</v>
      </c>
      <c r="K113" s="73">
        <v>36</v>
      </c>
      <c r="L113" s="73">
        <v>1</v>
      </c>
      <c r="N113" s="94">
        <v>43713.848428571422</v>
      </c>
      <c r="O113" s="94">
        <v>8229.1301428571423</v>
      </c>
      <c r="Q113" s="61">
        <v>37036.271999999997</v>
      </c>
      <c r="R113" s="61">
        <v>6819.554000000001</v>
      </c>
      <c r="T113" s="61">
        <v>16639.624</v>
      </c>
      <c r="U113" s="61">
        <v>5239.2699999999995</v>
      </c>
    </row>
    <row r="114" spans="1:21" ht="10.5" x14ac:dyDescent="0.35">
      <c r="B114" s="82" t="s">
        <v>1239</v>
      </c>
      <c r="C114" s="61">
        <v>76</v>
      </c>
      <c r="D114" s="61">
        <v>76</v>
      </c>
      <c r="E114" s="70" t="s">
        <v>946</v>
      </c>
      <c r="F114" s="61">
        <v>2.9</v>
      </c>
      <c r="G114" s="61">
        <v>33.799999999999997</v>
      </c>
      <c r="H114" s="73">
        <v>6</v>
      </c>
      <c r="I114" s="73">
        <v>36</v>
      </c>
      <c r="J114" s="91">
        <v>0</v>
      </c>
      <c r="K114" s="91">
        <v>36</v>
      </c>
      <c r="L114" s="73">
        <v>1</v>
      </c>
      <c r="M114" s="91" t="s">
        <v>464</v>
      </c>
      <c r="N114" s="94">
        <v>214770.94185714284</v>
      </c>
      <c r="O114" s="94">
        <v>34604.259285714288</v>
      </c>
      <c r="Q114" s="61">
        <v>178661.01799999998</v>
      </c>
      <c r="R114" s="61">
        <v>28925.314000000002</v>
      </c>
      <c r="T114" s="61">
        <v>495712.46399999998</v>
      </c>
      <c r="U114" s="61">
        <v>29212.892</v>
      </c>
    </row>
    <row r="115" spans="1:21" ht="10.5" x14ac:dyDescent="0.35">
      <c r="B115" s="69" t="s">
        <v>1042</v>
      </c>
      <c r="C115" s="61">
        <v>76</v>
      </c>
      <c r="D115" s="61">
        <v>76</v>
      </c>
      <c r="E115" s="70" t="s">
        <v>946</v>
      </c>
      <c r="F115" s="61">
        <v>6.1</v>
      </c>
      <c r="G115" s="61">
        <v>33.799999999999997</v>
      </c>
      <c r="H115" s="73">
        <v>6</v>
      </c>
      <c r="I115" s="73">
        <v>36</v>
      </c>
      <c r="J115" s="73">
        <v>6</v>
      </c>
      <c r="K115" s="73">
        <v>36</v>
      </c>
      <c r="L115" s="73">
        <v>1</v>
      </c>
      <c r="N115" s="94">
        <v>33735.063571428567</v>
      </c>
      <c r="O115" s="93">
        <v>41469.895714285711</v>
      </c>
      <c r="Q115" s="61">
        <v>28946.98</v>
      </c>
      <c r="R115" s="61">
        <v>31599.783999999996</v>
      </c>
      <c r="T115" s="61">
        <v>8144.4719999999998</v>
      </c>
      <c r="U115" s="61">
        <v>9136.5300000000007</v>
      </c>
    </row>
    <row r="116" spans="1:21" ht="10.5" x14ac:dyDescent="0.35">
      <c r="B116" s="82" t="s">
        <v>1043</v>
      </c>
      <c r="C116" s="61">
        <v>46</v>
      </c>
      <c r="D116" s="61">
        <v>46</v>
      </c>
      <c r="E116" s="70" t="s">
        <v>975</v>
      </c>
      <c r="F116" s="61">
        <v>2.8</v>
      </c>
      <c r="G116" s="61">
        <v>33.700000000000003</v>
      </c>
      <c r="H116" s="73">
        <v>6</v>
      </c>
      <c r="I116" s="73">
        <v>36</v>
      </c>
      <c r="J116" s="91">
        <v>0</v>
      </c>
      <c r="K116" s="91">
        <v>36</v>
      </c>
      <c r="L116" s="73">
        <v>1</v>
      </c>
      <c r="M116" s="91" t="s">
        <v>464</v>
      </c>
      <c r="N116" s="94">
        <v>35011.995285714285</v>
      </c>
      <c r="O116" s="94">
        <v>1678.6467142857143</v>
      </c>
      <c r="Q116" s="61">
        <v>30491.956000000006</v>
      </c>
      <c r="R116" s="61">
        <v>1193.1259999999997</v>
      </c>
      <c r="T116" s="61">
        <v>73906.813999999984</v>
      </c>
      <c r="U116" s="61">
        <v>1197.3</v>
      </c>
    </row>
    <row r="117" spans="1:21" ht="10.5" hidden="1" x14ac:dyDescent="0.35">
      <c r="B117" s="69" t="s">
        <v>1044</v>
      </c>
      <c r="C117" s="61">
        <v>136</v>
      </c>
      <c r="D117" s="61">
        <v>136</v>
      </c>
      <c r="E117" s="70" t="s">
        <v>944</v>
      </c>
      <c r="F117" s="61">
        <v>18.100000000000001</v>
      </c>
      <c r="G117" s="61">
        <v>46.9</v>
      </c>
      <c r="H117" s="71">
        <v>48</v>
      </c>
      <c r="I117" s="71">
        <v>72</v>
      </c>
      <c r="J117" s="71">
        <v>48</v>
      </c>
      <c r="K117" s="71">
        <v>72</v>
      </c>
      <c r="L117" s="71">
        <v>4</v>
      </c>
      <c r="N117" s="94">
        <v>1018.1865714285714</v>
      </c>
      <c r="O117" s="93">
        <v>678.17457142857143</v>
      </c>
      <c r="Q117" s="61">
        <v>1016.566</v>
      </c>
      <c r="R117" s="61">
        <v>1103.432</v>
      </c>
      <c r="T117" s="61">
        <v>237.26400000000004</v>
      </c>
      <c r="U117" s="61">
        <v>333.64600000000002</v>
      </c>
    </row>
    <row r="118" spans="1:21" ht="10.5" hidden="1" x14ac:dyDescent="0.35">
      <c r="B118" s="69" t="s">
        <v>1045</v>
      </c>
      <c r="C118" s="61">
        <v>136</v>
      </c>
      <c r="D118" s="61">
        <v>136</v>
      </c>
      <c r="E118" s="70" t="s">
        <v>944</v>
      </c>
      <c r="F118" s="61">
        <v>30.5</v>
      </c>
      <c r="G118" s="61">
        <v>59.6</v>
      </c>
      <c r="H118" s="71">
        <v>48</v>
      </c>
      <c r="I118" s="71">
        <v>72</v>
      </c>
      <c r="J118" s="71">
        <v>48</v>
      </c>
      <c r="K118" s="71">
        <v>72</v>
      </c>
      <c r="L118" s="71">
        <v>4</v>
      </c>
      <c r="N118" s="94">
        <v>367.17842857142853</v>
      </c>
      <c r="O118" s="93">
        <v>265.61099999999999</v>
      </c>
      <c r="Q118" s="61">
        <v>352.71600000000001</v>
      </c>
      <c r="R118" s="61">
        <v>152.65</v>
      </c>
      <c r="T118" s="61">
        <v>183.69199999999998</v>
      </c>
      <c r="U118" s="61">
        <v>94.1</v>
      </c>
    </row>
    <row r="119" spans="1:21" ht="10.5" hidden="1" x14ac:dyDescent="0.35">
      <c r="B119" s="69" t="s">
        <v>1046</v>
      </c>
      <c r="C119" s="61">
        <v>136</v>
      </c>
      <c r="D119" s="61">
        <v>136</v>
      </c>
      <c r="E119" s="70" t="s">
        <v>944</v>
      </c>
      <c r="F119" s="61">
        <v>20</v>
      </c>
      <c r="G119" s="61">
        <v>48.9</v>
      </c>
      <c r="H119" s="71">
        <v>48</v>
      </c>
      <c r="I119" s="71">
        <v>72</v>
      </c>
      <c r="J119" s="71">
        <v>48</v>
      </c>
      <c r="K119" s="71">
        <v>72</v>
      </c>
      <c r="L119" s="71">
        <v>4</v>
      </c>
      <c r="N119" s="94">
        <v>549.70671428571427</v>
      </c>
      <c r="O119" s="93">
        <v>6202.9324285714292</v>
      </c>
      <c r="Q119" s="61">
        <v>488.59399999999994</v>
      </c>
      <c r="R119" s="61">
        <v>4577.6639999999998</v>
      </c>
      <c r="T119" s="61">
        <v>127.27200000000001</v>
      </c>
      <c r="U119" s="61">
        <v>920.36599999999999</v>
      </c>
    </row>
    <row r="120" spans="1:21" ht="10.5" hidden="1" x14ac:dyDescent="0.35">
      <c r="A120" s="81" t="s">
        <v>952</v>
      </c>
      <c r="B120" s="69" t="s">
        <v>1047</v>
      </c>
      <c r="C120" s="61">
        <v>136</v>
      </c>
      <c r="D120" s="61">
        <v>136</v>
      </c>
      <c r="E120" s="70" t="s">
        <v>944</v>
      </c>
      <c r="F120" s="61">
        <v>82.7</v>
      </c>
      <c r="G120" s="61">
        <v>82.7</v>
      </c>
      <c r="H120" s="80">
        <v>96</v>
      </c>
      <c r="I120" s="80">
        <v>96</v>
      </c>
      <c r="J120" s="80">
        <v>96</v>
      </c>
      <c r="K120" s="80">
        <v>96</v>
      </c>
      <c r="L120" s="80">
        <v>5</v>
      </c>
      <c r="N120" s="94">
        <v>8.6293333333333333</v>
      </c>
      <c r="O120" s="93"/>
      <c r="Q120" s="61">
        <v>0.45</v>
      </c>
      <c r="T120" s="61">
        <v>1.1299999999999999</v>
      </c>
    </row>
    <row r="121" spans="1:21" ht="10.5" hidden="1" x14ac:dyDescent="0.35">
      <c r="A121" s="81" t="s">
        <v>952</v>
      </c>
      <c r="B121" s="69" t="s">
        <v>1238</v>
      </c>
      <c r="C121" s="61">
        <v>136</v>
      </c>
      <c r="D121" s="61">
        <v>136</v>
      </c>
      <c r="E121" s="70" t="s">
        <v>944</v>
      </c>
      <c r="F121" s="61">
        <v>82.7</v>
      </c>
      <c r="G121" s="61">
        <v>82.7</v>
      </c>
      <c r="H121" s="80">
        <v>96</v>
      </c>
      <c r="I121" s="80">
        <v>96</v>
      </c>
      <c r="J121" s="80">
        <v>96</v>
      </c>
      <c r="K121" s="80">
        <v>96</v>
      </c>
      <c r="L121" s="80">
        <v>5</v>
      </c>
      <c r="N121" s="94">
        <v>50.549500000000002</v>
      </c>
      <c r="O121" s="93"/>
      <c r="Q121" s="61">
        <v>20.866666666666667</v>
      </c>
      <c r="T121" s="61">
        <v>6.07</v>
      </c>
    </row>
    <row r="122" spans="1:21" ht="10.5" hidden="1" x14ac:dyDescent="0.35">
      <c r="B122" s="69" t="s">
        <v>1237</v>
      </c>
      <c r="C122" s="61">
        <v>136</v>
      </c>
      <c r="D122" s="61">
        <v>136</v>
      </c>
      <c r="E122" s="70" t="s">
        <v>944</v>
      </c>
      <c r="F122" s="61">
        <v>5.6</v>
      </c>
      <c r="G122" s="61">
        <v>33.299999999999997</v>
      </c>
      <c r="H122" s="75">
        <v>12</v>
      </c>
      <c r="I122" s="75">
        <v>48</v>
      </c>
      <c r="J122" s="75">
        <v>12</v>
      </c>
      <c r="K122" s="75">
        <v>48</v>
      </c>
      <c r="L122" s="75">
        <v>2</v>
      </c>
      <c r="N122" s="94">
        <v>1951.2491428571432</v>
      </c>
      <c r="O122" s="93">
        <v>680.48385714285712</v>
      </c>
      <c r="Q122" s="61">
        <v>1201.3259999999998</v>
      </c>
      <c r="R122" s="61">
        <v>946.2639999999999</v>
      </c>
      <c r="T122" s="61">
        <v>568.88799999999992</v>
      </c>
      <c r="U122" s="61">
        <v>523.17399999999998</v>
      </c>
    </row>
    <row r="123" spans="1:21" ht="10.5" hidden="1" x14ac:dyDescent="0.35">
      <c r="B123" s="69" t="s">
        <v>1048</v>
      </c>
      <c r="C123" s="61">
        <v>136</v>
      </c>
      <c r="D123" s="61">
        <v>136</v>
      </c>
      <c r="E123" s="70" t="s">
        <v>944</v>
      </c>
      <c r="F123" s="61">
        <v>18.100000000000001</v>
      </c>
      <c r="G123" s="61">
        <v>46.9</v>
      </c>
      <c r="H123" s="71">
        <v>48</v>
      </c>
      <c r="I123" s="71">
        <v>72</v>
      </c>
      <c r="J123" s="71">
        <v>48</v>
      </c>
      <c r="K123" s="71">
        <v>72</v>
      </c>
      <c r="L123" s="71">
        <v>4</v>
      </c>
      <c r="N123" s="94">
        <v>609.38571428571424</v>
      </c>
      <c r="O123" s="93">
        <v>844.36685714285716</v>
      </c>
      <c r="Q123" s="61">
        <v>357.31</v>
      </c>
      <c r="R123" s="61">
        <v>806.96799999999996</v>
      </c>
      <c r="T123" s="61">
        <v>107.476</v>
      </c>
      <c r="U123" s="61">
        <v>157.262</v>
      </c>
    </row>
    <row r="124" spans="1:21" ht="10.5" hidden="1" x14ac:dyDescent="0.35">
      <c r="B124" s="69" t="s">
        <v>1236</v>
      </c>
      <c r="C124" s="61">
        <v>136</v>
      </c>
      <c r="D124" s="61">
        <v>136</v>
      </c>
      <c r="E124" s="70" t="s">
        <v>944</v>
      </c>
      <c r="F124" s="61">
        <v>30.5</v>
      </c>
      <c r="G124" s="61">
        <v>59.6</v>
      </c>
      <c r="H124" s="71">
        <v>48</v>
      </c>
      <c r="I124" s="71">
        <v>72</v>
      </c>
      <c r="J124" s="71">
        <v>48</v>
      </c>
      <c r="K124" s="71">
        <v>72</v>
      </c>
      <c r="L124" s="71">
        <v>4</v>
      </c>
      <c r="N124" s="94">
        <v>30.358714285714289</v>
      </c>
      <c r="O124" s="93">
        <v>408.33485714285717</v>
      </c>
      <c r="Q124" s="61">
        <v>20</v>
      </c>
      <c r="R124" s="61">
        <v>493.79400000000004</v>
      </c>
      <c r="T124" s="61">
        <v>6.376666666666666</v>
      </c>
      <c r="U124" s="61">
        <v>105.18</v>
      </c>
    </row>
    <row r="125" spans="1:21" ht="10.5" hidden="1" x14ac:dyDescent="0.35">
      <c r="B125" s="69" t="s">
        <v>1049</v>
      </c>
      <c r="C125" s="61">
        <v>136</v>
      </c>
      <c r="D125" s="61">
        <v>136</v>
      </c>
      <c r="E125" s="70" t="s">
        <v>944</v>
      </c>
      <c r="F125" s="61">
        <v>40.700000000000003</v>
      </c>
      <c r="G125" s="61">
        <v>70.099999999999994</v>
      </c>
      <c r="H125" s="71">
        <v>48</v>
      </c>
      <c r="I125" s="71">
        <v>72</v>
      </c>
      <c r="J125" s="71">
        <v>48</v>
      </c>
      <c r="K125" s="71">
        <v>72</v>
      </c>
      <c r="L125" s="71">
        <v>4</v>
      </c>
      <c r="N125" s="94">
        <v>59.295285714285718</v>
      </c>
      <c r="O125" s="93">
        <v>95.752571428571429</v>
      </c>
      <c r="Q125" s="61">
        <v>19.038</v>
      </c>
      <c r="R125" s="61">
        <v>69.146000000000001</v>
      </c>
      <c r="U125" s="61">
        <v>7.833333333333333</v>
      </c>
    </row>
    <row r="126" spans="1:21" ht="10.5" hidden="1" x14ac:dyDescent="0.35">
      <c r="B126" s="69" t="s">
        <v>1050</v>
      </c>
      <c r="C126" s="61">
        <v>76</v>
      </c>
      <c r="D126" s="61">
        <v>76</v>
      </c>
      <c r="E126" s="70" t="s">
        <v>946</v>
      </c>
      <c r="F126" s="61">
        <v>5.6</v>
      </c>
      <c r="G126" s="61">
        <v>33.299999999999997</v>
      </c>
      <c r="H126" s="75">
        <v>12</v>
      </c>
      <c r="I126" s="75">
        <v>48</v>
      </c>
      <c r="J126" s="75">
        <v>12</v>
      </c>
      <c r="K126" s="75">
        <v>48</v>
      </c>
      <c r="L126" s="75">
        <v>2</v>
      </c>
      <c r="N126" s="94">
        <v>4124.5591428571433</v>
      </c>
      <c r="O126" s="93">
        <v>1796.394</v>
      </c>
      <c r="Q126" s="61">
        <v>2584.1320000000005</v>
      </c>
      <c r="R126" s="61">
        <v>1577.502</v>
      </c>
      <c r="T126" s="61">
        <v>423.67399999999998</v>
      </c>
      <c r="U126" s="61">
        <v>322.85599999999999</v>
      </c>
    </row>
    <row r="127" spans="1:21" ht="10.5" hidden="1" x14ac:dyDescent="0.35">
      <c r="B127" s="69" t="s">
        <v>1051</v>
      </c>
      <c r="C127" s="61">
        <v>136</v>
      </c>
      <c r="D127" s="61">
        <v>136</v>
      </c>
      <c r="E127" s="70" t="s">
        <v>944</v>
      </c>
      <c r="F127" s="61">
        <v>19</v>
      </c>
      <c r="G127" s="61">
        <v>48</v>
      </c>
      <c r="H127" s="71">
        <v>48</v>
      </c>
      <c r="I127" s="71">
        <v>72</v>
      </c>
      <c r="J127" s="71">
        <v>48</v>
      </c>
      <c r="K127" s="71">
        <v>72</v>
      </c>
      <c r="L127" s="71">
        <v>4</v>
      </c>
      <c r="N127" s="94">
        <v>2677.0795714285714</v>
      </c>
      <c r="O127" s="93">
        <v>1349.5937142857142</v>
      </c>
      <c r="Q127" s="61">
        <v>2126.4899999999998</v>
      </c>
      <c r="R127" s="61">
        <v>1131.3620000000001</v>
      </c>
      <c r="T127" s="61">
        <v>609.61599999999999</v>
      </c>
      <c r="U127" s="61">
        <v>300.15800000000002</v>
      </c>
    </row>
    <row r="128" spans="1:21" ht="10.5" hidden="1" x14ac:dyDescent="0.35">
      <c r="B128" s="69" t="s">
        <v>1052</v>
      </c>
      <c r="C128" s="61">
        <v>136</v>
      </c>
      <c r="D128" s="61">
        <v>136</v>
      </c>
      <c r="E128" s="70" t="s">
        <v>944</v>
      </c>
      <c r="F128" s="61">
        <v>30.5</v>
      </c>
      <c r="G128" s="61">
        <v>59.6</v>
      </c>
      <c r="H128" s="71">
        <v>48</v>
      </c>
      <c r="I128" s="71">
        <v>72</v>
      </c>
      <c r="J128" s="71">
        <v>48</v>
      </c>
      <c r="K128" s="71">
        <v>72</v>
      </c>
      <c r="L128" s="71">
        <v>4</v>
      </c>
      <c r="N128" s="94">
        <v>27.418285714285719</v>
      </c>
      <c r="O128" s="93">
        <v>82.543285714285716</v>
      </c>
      <c r="Q128" s="61">
        <v>46.477499999999999</v>
      </c>
      <c r="R128" s="61">
        <v>111.54400000000001</v>
      </c>
      <c r="U128" s="61">
        <v>20.87</v>
      </c>
    </row>
    <row r="129" spans="1:21" ht="10.5" hidden="1" x14ac:dyDescent="0.35">
      <c r="B129" s="69" t="s">
        <v>1053</v>
      </c>
      <c r="C129" s="61">
        <v>136</v>
      </c>
      <c r="D129" s="61">
        <v>136</v>
      </c>
      <c r="E129" s="70" t="s">
        <v>944</v>
      </c>
      <c r="F129" s="61">
        <v>30.5</v>
      </c>
      <c r="G129" s="61">
        <v>59.6</v>
      </c>
      <c r="H129" s="71">
        <v>48</v>
      </c>
      <c r="I129" s="71">
        <v>72</v>
      </c>
      <c r="J129" s="71">
        <v>48</v>
      </c>
      <c r="K129" s="71">
        <v>72</v>
      </c>
      <c r="L129" s="71">
        <v>4</v>
      </c>
      <c r="N129" s="94">
        <v>1.7385000000000002</v>
      </c>
      <c r="O129" s="93">
        <v>431.40885714285713</v>
      </c>
      <c r="Q129" s="61">
        <v>0.73499999999999999</v>
      </c>
      <c r="R129" s="61">
        <v>79.260000000000005</v>
      </c>
      <c r="T129" s="61">
        <v>0.75</v>
      </c>
      <c r="U129" s="61">
        <v>169.84399999999999</v>
      </c>
    </row>
    <row r="130" spans="1:21" ht="10.5" hidden="1" x14ac:dyDescent="0.35">
      <c r="B130" s="69" t="s">
        <v>1054</v>
      </c>
      <c r="C130" s="61">
        <v>76</v>
      </c>
      <c r="D130" s="61">
        <v>76</v>
      </c>
      <c r="E130" s="70" t="s">
        <v>946</v>
      </c>
      <c r="F130" s="61">
        <v>30.5</v>
      </c>
      <c r="G130" s="61">
        <v>59.6</v>
      </c>
      <c r="H130" s="71">
        <v>48</v>
      </c>
      <c r="I130" s="71">
        <v>72</v>
      </c>
      <c r="J130" s="71">
        <v>48</v>
      </c>
      <c r="K130" s="71">
        <v>72</v>
      </c>
      <c r="L130" s="71">
        <v>4</v>
      </c>
      <c r="N130" s="94">
        <v>165.20971428571428</v>
      </c>
      <c r="O130" s="93">
        <v>1445.3052857142859</v>
      </c>
      <c r="Q130" s="61">
        <v>73.837999999999994</v>
      </c>
      <c r="R130" s="61">
        <v>1069.19</v>
      </c>
      <c r="T130" s="61">
        <v>0.59666666666666668</v>
      </c>
      <c r="U130" s="61">
        <v>111.154</v>
      </c>
    </row>
    <row r="131" spans="1:21" ht="10.5" hidden="1" x14ac:dyDescent="0.35">
      <c r="B131" s="69" t="s">
        <v>1055</v>
      </c>
      <c r="C131" s="61">
        <v>76</v>
      </c>
      <c r="D131" s="61">
        <v>76</v>
      </c>
      <c r="E131" s="70" t="s">
        <v>946</v>
      </c>
      <c r="F131" s="61">
        <v>9</v>
      </c>
      <c r="G131" s="61">
        <v>37.9</v>
      </c>
      <c r="H131" s="77">
        <v>24</v>
      </c>
      <c r="I131" s="77">
        <v>60</v>
      </c>
      <c r="J131" s="77">
        <v>24</v>
      </c>
      <c r="K131" s="77">
        <v>60</v>
      </c>
      <c r="L131" s="77">
        <v>3</v>
      </c>
      <c r="N131" s="94">
        <v>716.21357142857141</v>
      </c>
      <c r="O131" s="93">
        <v>5.9288333333333334</v>
      </c>
      <c r="Q131" s="61">
        <v>822.81999999999994</v>
      </c>
      <c r="R131" s="61">
        <v>64.644000000000005</v>
      </c>
      <c r="T131" s="61">
        <v>436.226</v>
      </c>
      <c r="U131" s="61">
        <v>76.667999999999992</v>
      </c>
    </row>
    <row r="132" spans="1:21" ht="10.5" hidden="1" x14ac:dyDescent="0.35">
      <c r="B132" s="69" t="s">
        <v>1056</v>
      </c>
      <c r="C132" s="61">
        <v>76</v>
      </c>
      <c r="D132" s="61">
        <v>76</v>
      </c>
      <c r="E132" s="70" t="s">
        <v>946</v>
      </c>
      <c r="F132" s="61">
        <v>5.6</v>
      </c>
      <c r="G132" s="61">
        <v>33.299999999999997</v>
      </c>
      <c r="H132" s="75">
        <v>12</v>
      </c>
      <c r="I132" s="75">
        <v>48</v>
      </c>
      <c r="J132" s="75">
        <v>12</v>
      </c>
      <c r="K132" s="75">
        <v>48</v>
      </c>
      <c r="L132" s="75">
        <v>2</v>
      </c>
      <c r="N132" s="94">
        <v>6750.8207142857145</v>
      </c>
      <c r="O132" s="93">
        <v>1676.2194285714286</v>
      </c>
      <c r="Q132" s="61">
        <v>4564.7440000000006</v>
      </c>
      <c r="R132" s="61">
        <v>1187.2359999999999</v>
      </c>
      <c r="T132" s="61">
        <v>1056.3720000000001</v>
      </c>
      <c r="U132" s="61">
        <v>422.03399999999993</v>
      </c>
    </row>
    <row r="133" spans="1:21" ht="10.5" x14ac:dyDescent="0.35">
      <c r="B133" s="82" t="s">
        <v>1057</v>
      </c>
      <c r="C133" s="61">
        <v>76</v>
      </c>
      <c r="D133" s="61">
        <v>76</v>
      </c>
      <c r="E133" s="70" t="s">
        <v>946</v>
      </c>
      <c r="F133" s="61">
        <v>2.7</v>
      </c>
      <c r="G133" s="61">
        <v>33.6</v>
      </c>
      <c r="H133" s="73">
        <v>6</v>
      </c>
      <c r="I133" s="73">
        <v>36</v>
      </c>
      <c r="J133" s="91">
        <v>0</v>
      </c>
      <c r="K133" s="91">
        <v>36</v>
      </c>
      <c r="L133" s="73">
        <v>1</v>
      </c>
      <c r="M133" s="91" t="s">
        <v>464</v>
      </c>
      <c r="N133" s="94">
        <v>12099.07757142857</v>
      </c>
      <c r="O133" s="93">
        <v>1493.8838571428571</v>
      </c>
      <c r="Q133" s="61">
        <v>9778.5799999999981</v>
      </c>
      <c r="R133" s="61">
        <v>1543.4379999999999</v>
      </c>
      <c r="T133" s="61">
        <v>13850.880000000001</v>
      </c>
      <c r="U133" s="61">
        <v>1019.2599999999999</v>
      </c>
    </row>
    <row r="134" spans="1:21" ht="10.5" hidden="1" x14ac:dyDescent="0.35">
      <c r="B134" s="69" t="s">
        <v>1058</v>
      </c>
      <c r="C134" s="61">
        <v>136</v>
      </c>
      <c r="D134" s="61">
        <v>136</v>
      </c>
      <c r="E134" s="70" t="s">
        <v>944</v>
      </c>
      <c r="F134" s="61">
        <v>24.2</v>
      </c>
      <c r="G134" s="61">
        <v>53.3</v>
      </c>
      <c r="H134" s="71">
        <v>48</v>
      </c>
      <c r="I134" s="71">
        <v>72</v>
      </c>
      <c r="J134" s="71">
        <v>48</v>
      </c>
      <c r="K134" s="71">
        <v>72</v>
      </c>
      <c r="L134" s="71">
        <v>4</v>
      </c>
      <c r="N134" s="94">
        <v>58.701999999999998</v>
      </c>
      <c r="O134" s="93">
        <v>117.93999999999998</v>
      </c>
      <c r="Q134" s="61">
        <v>39.655999999999999</v>
      </c>
      <c r="R134" s="61">
        <v>96.622</v>
      </c>
      <c r="T134" s="61">
        <v>78.843999999999994</v>
      </c>
      <c r="U134" s="61">
        <v>46.823999999999998</v>
      </c>
    </row>
    <row r="135" spans="1:21" ht="10.5" hidden="1" x14ac:dyDescent="0.35">
      <c r="B135" s="69" t="s">
        <v>1059</v>
      </c>
      <c r="C135" s="61">
        <v>76</v>
      </c>
      <c r="D135" s="61">
        <v>76</v>
      </c>
      <c r="E135" s="70" t="s">
        <v>946</v>
      </c>
      <c r="F135" s="61">
        <v>18.100000000000001</v>
      </c>
      <c r="G135" s="61">
        <v>46.9</v>
      </c>
      <c r="H135" s="71">
        <v>48</v>
      </c>
      <c r="I135" s="71">
        <v>72</v>
      </c>
      <c r="J135" s="71">
        <v>48</v>
      </c>
      <c r="K135" s="71">
        <v>72</v>
      </c>
      <c r="L135" s="71">
        <v>4</v>
      </c>
      <c r="N135" s="94">
        <v>740.18728571428562</v>
      </c>
      <c r="O135" s="93">
        <v>124.92200000000001</v>
      </c>
      <c r="Q135" s="61">
        <v>474.25200000000007</v>
      </c>
      <c r="R135" s="61">
        <v>98.022000000000006</v>
      </c>
      <c r="T135" s="61">
        <v>111.378</v>
      </c>
      <c r="U135" s="61">
        <v>9.7639999999999993</v>
      </c>
    </row>
    <row r="136" spans="1:21" ht="10.5" hidden="1" x14ac:dyDescent="0.35">
      <c r="B136" s="69" t="s">
        <v>1060</v>
      </c>
      <c r="C136" s="61">
        <v>136</v>
      </c>
      <c r="D136" s="61">
        <v>136</v>
      </c>
      <c r="E136" s="70" t="s">
        <v>944</v>
      </c>
      <c r="F136" s="61">
        <v>30.5</v>
      </c>
      <c r="G136" s="61">
        <v>59.6</v>
      </c>
      <c r="H136" s="71">
        <v>48</v>
      </c>
      <c r="I136" s="71">
        <v>72</v>
      </c>
      <c r="J136" s="71">
        <v>48</v>
      </c>
      <c r="K136" s="71">
        <v>72</v>
      </c>
      <c r="L136" s="71">
        <v>4</v>
      </c>
      <c r="N136" s="94">
        <v>8.448599999999999</v>
      </c>
      <c r="O136" s="93">
        <v>393.83928571428572</v>
      </c>
      <c r="Q136" s="61">
        <v>0.54666666666666675</v>
      </c>
      <c r="R136" s="61">
        <v>325.37599999999998</v>
      </c>
      <c r="T136" s="61">
        <v>17.897500000000001</v>
      </c>
      <c r="U136" s="61">
        <v>90.390000000000015</v>
      </c>
    </row>
    <row r="137" spans="1:21" ht="10.5" x14ac:dyDescent="0.35">
      <c r="B137" s="82" t="s">
        <v>1061</v>
      </c>
      <c r="C137" s="61">
        <v>76</v>
      </c>
      <c r="D137" s="61">
        <v>76</v>
      </c>
      <c r="E137" s="70" t="s">
        <v>946</v>
      </c>
      <c r="F137" s="61">
        <v>2.8</v>
      </c>
      <c r="G137" s="61">
        <v>33.700000000000003</v>
      </c>
      <c r="H137" s="73">
        <v>6</v>
      </c>
      <c r="I137" s="73">
        <v>36</v>
      </c>
      <c r="J137" s="91">
        <v>0</v>
      </c>
      <c r="K137" s="91">
        <v>36</v>
      </c>
      <c r="L137" s="73">
        <v>1</v>
      </c>
      <c r="M137" s="91" t="s">
        <v>464</v>
      </c>
      <c r="N137" s="94">
        <v>6475.2394285714281</v>
      </c>
      <c r="O137" s="93"/>
      <c r="Q137" s="61">
        <v>5466.0479999999998</v>
      </c>
      <c r="T137" s="61">
        <v>32783.507999999994</v>
      </c>
    </row>
    <row r="138" spans="1:21" ht="10.5" hidden="1" x14ac:dyDescent="0.35">
      <c r="B138" s="69" t="s">
        <v>1235</v>
      </c>
      <c r="C138" s="61">
        <v>136</v>
      </c>
      <c r="D138" s="61">
        <v>136</v>
      </c>
      <c r="E138" s="70" t="s">
        <v>944</v>
      </c>
      <c r="F138" s="61">
        <v>18.100000000000001</v>
      </c>
      <c r="G138" s="61">
        <v>46.9</v>
      </c>
      <c r="H138" s="71">
        <v>48</v>
      </c>
      <c r="I138" s="71">
        <v>72</v>
      </c>
      <c r="J138" s="71">
        <v>48</v>
      </c>
      <c r="K138" s="71">
        <v>72</v>
      </c>
      <c r="L138" s="71">
        <v>4</v>
      </c>
      <c r="N138" s="94">
        <v>330.13500000000005</v>
      </c>
      <c r="O138" s="93">
        <v>1275.1174285714285</v>
      </c>
      <c r="Q138" s="61">
        <v>189.87999999999997</v>
      </c>
      <c r="R138" s="61">
        <v>1317.556</v>
      </c>
      <c r="T138" s="61">
        <v>27.324000000000002</v>
      </c>
      <c r="U138" s="61">
        <v>285.154</v>
      </c>
    </row>
    <row r="139" spans="1:21" ht="10.5" hidden="1" x14ac:dyDescent="0.35">
      <c r="B139" s="82" t="s">
        <v>1062</v>
      </c>
      <c r="C139" s="61">
        <v>76</v>
      </c>
      <c r="D139" s="61">
        <v>76</v>
      </c>
      <c r="E139" s="70" t="s">
        <v>946</v>
      </c>
      <c r="F139" s="61">
        <v>5.8</v>
      </c>
      <c r="G139" s="61">
        <v>33.6</v>
      </c>
      <c r="H139" s="75">
        <v>12</v>
      </c>
      <c r="I139" s="75">
        <v>48</v>
      </c>
      <c r="J139" s="91">
        <v>0</v>
      </c>
      <c r="K139" s="91">
        <v>48</v>
      </c>
      <c r="L139" s="75">
        <v>2</v>
      </c>
      <c r="M139" s="91" t="s">
        <v>464</v>
      </c>
      <c r="N139" s="94">
        <v>8081.3329999999996</v>
      </c>
      <c r="O139" s="93">
        <v>3148.0242857142862</v>
      </c>
      <c r="Q139" s="61">
        <v>6068.0619999999999</v>
      </c>
      <c r="R139" s="61">
        <v>2506.4260000000004</v>
      </c>
      <c r="T139" s="61">
        <v>49489.469999999994</v>
      </c>
      <c r="U139" s="61">
        <v>1877.818</v>
      </c>
    </row>
    <row r="140" spans="1:21" ht="10.5" hidden="1" x14ac:dyDescent="0.35">
      <c r="B140" s="69" t="s">
        <v>1063</v>
      </c>
      <c r="C140" s="61">
        <v>136</v>
      </c>
      <c r="D140" s="61">
        <v>136</v>
      </c>
      <c r="E140" s="70" t="s">
        <v>944</v>
      </c>
      <c r="F140" s="61">
        <v>40.700000000000003</v>
      </c>
      <c r="G140" s="61">
        <v>70.099999999999994</v>
      </c>
      <c r="H140" s="71">
        <v>48</v>
      </c>
      <c r="I140" s="71">
        <v>72</v>
      </c>
      <c r="J140" s="71">
        <v>48</v>
      </c>
      <c r="K140" s="71">
        <v>72</v>
      </c>
      <c r="L140" s="71">
        <v>4</v>
      </c>
      <c r="N140" s="94">
        <v>224.30314285714286</v>
      </c>
      <c r="O140" s="93">
        <v>106.74385714285714</v>
      </c>
      <c r="Q140" s="61">
        <v>140.548</v>
      </c>
      <c r="R140" s="61">
        <v>58.601999999999997</v>
      </c>
      <c r="T140" s="61">
        <v>71.53</v>
      </c>
      <c r="U140" s="61">
        <v>2.4966666666666666</v>
      </c>
    </row>
    <row r="141" spans="1:21" ht="10.5" hidden="1" x14ac:dyDescent="0.35">
      <c r="B141" s="69" t="s">
        <v>1064</v>
      </c>
      <c r="C141" s="61">
        <v>136</v>
      </c>
      <c r="D141" s="61">
        <v>136</v>
      </c>
      <c r="E141" s="70" t="s">
        <v>944</v>
      </c>
      <c r="F141" s="61">
        <v>40.700000000000003</v>
      </c>
      <c r="G141" s="61">
        <v>70.099999999999994</v>
      </c>
      <c r="H141" s="71">
        <v>48</v>
      </c>
      <c r="I141" s="71">
        <v>72</v>
      </c>
      <c r="J141" s="71">
        <v>48</v>
      </c>
      <c r="K141" s="71">
        <v>72</v>
      </c>
      <c r="L141" s="71">
        <v>4</v>
      </c>
      <c r="N141" s="94">
        <v>32.442857142857136</v>
      </c>
      <c r="O141" s="93">
        <v>27.907285714285713</v>
      </c>
      <c r="Q141" s="61">
        <v>10.225</v>
      </c>
      <c r="R141" s="61">
        <v>48.707999999999991</v>
      </c>
      <c r="T141" s="61">
        <v>2.2799999999999998</v>
      </c>
      <c r="U141" s="61">
        <v>10.022</v>
      </c>
    </row>
    <row r="142" spans="1:21" ht="10.5" hidden="1" x14ac:dyDescent="0.35">
      <c r="B142" s="69" t="s">
        <v>1065</v>
      </c>
      <c r="C142" s="61">
        <v>76</v>
      </c>
      <c r="D142" s="61">
        <v>76</v>
      </c>
      <c r="E142" s="70" t="s">
        <v>946</v>
      </c>
      <c r="F142" s="61">
        <v>9.4</v>
      </c>
      <c r="G142" s="61">
        <v>38.299999999999997</v>
      </c>
      <c r="H142" s="77">
        <v>24</v>
      </c>
      <c r="I142" s="77">
        <v>60</v>
      </c>
      <c r="J142" s="77">
        <v>24</v>
      </c>
      <c r="K142" s="77">
        <v>60</v>
      </c>
      <c r="L142" s="77">
        <v>3</v>
      </c>
      <c r="N142" s="94">
        <v>27306.360714285718</v>
      </c>
      <c r="O142" s="93">
        <v>2325.7048571428572</v>
      </c>
      <c r="Q142" s="61">
        <v>23080.835999999999</v>
      </c>
      <c r="R142" s="61">
        <v>2038.19</v>
      </c>
      <c r="T142" s="61">
        <v>4161.9440000000004</v>
      </c>
      <c r="U142" s="61">
        <v>596.0139999999999</v>
      </c>
    </row>
    <row r="143" spans="1:21" ht="10.5" hidden="1" x14ac:dyDescent="0.35">
      <c r="A143" s="81" t="s">
        <v>952</v>
      </c>
      <c r="B143" s="69" t="s">
        <v>1234</v>
      </c>
      <c r="C143" s="61">
        <v>136</v>
      </c>
      <c r="D143" s="61">
        <v>136</v>
      </c>
      <c r="E143" s="70" t="s">
        <v>944</v>
      </c>
      <c r="F143" s="61">
        <v>40.700000000000003</v>
      </c>
      <c r="G143" s="61">
        <v>40.700000000000003</v>
      </c>
      <c r="H143" s="71">
        <v>48</v>
      </c>
      <c r="I143" s="71">
        <v>48</v>
      </c>
      <c r="J143" s="71">
        <v>48</v>
      </c>
      <c r="K143" s="71">
        <v>48</v>
      </c>
      <c r="L143" s="71">
        <v>4</v>
      </c>
      <c r="N143" s="94"/>
      <c r="O143" s="93"/>
      <c r="Q143" s="61">
        <v>0.25</v>
      </c>
      <c r="T143" s="61">
        <v>10.6</v>
      </c>
    </row>
    <row r="144" spans="1:21" ht="10.5" hidden="1" x14ac:dyDescent="0.35">
      <c r="B144" s="69" t="s">
        <v>1066</v>
      </c>
      <c r="C144" s="61">
        <v>136</v>
      </c>
      <c r="D144" s="61">
        <v>136</v>
      </c>
      <c r="E144" s="70" t="s">
        <v>944</v>
      </c>
      <c r="F144" s="61">
        <v>18.100000000000001</v>
      </c>
      <c r="G144" s="61">
        <v>46.9</v>
      </c>
      <c r="H144" s="71">
        <v>48</v>
      </c>
      <c r="I144" s="71">
        <v>72</v>
      </c>
      <c r="J144" s="71">
        <v>48</v>
      </c>
      <c r="K144" s="71">
        <v>72</v>
      </c>
      <c r="L144" s="71">
        <v>4</v>
      </c>
      <c r="N144" s="94">
        <v>433.27757142857138</v>
      </c>
      <c r="O144" s="93">
        <v>48.827999999999996</v>
      </c>
      <c r="Q144" s="61">
        <v>416.62800000000004</v>
      </c>
      <c r="R144" s="61">
        <v>65.722000000000008</v>
      </c>
      <c r="T144" s="61">
        <v>247.75599999999994</v>
      </c>
      <c r="U144" s="61">
        <v>62.052</v>
      </c>
    </row>
    <row r="145" spans="1:21" ht="10.5" hidden="1" x14ac:dyDescent="0.35">
      <c r="B145" s="69" t="s">
        <v>1067</v>
      </c>
      <c r="C145" s="61">
        <v>136</v>
      </c>
      <c r="D145" s="61">
        <v>136</v>
      </c>
      <c r="E145" s="70" t="s">
        <v>944</v>
      </c>
      <c r="F145" s="61">
        <v>30.5</v>
      </c>
      <c r="G145" s="61">
        <v>59.6</v>
      </c>
      <c r="H145" s="71">
        <v>48</v>
      </c>
      <c r="I145" s="71">
        <v>72</v>
      </c>
      <c r="J145" s="71">
        <v>48</v>
      </c>
      <c r="K145" s="71">
        <v>72</v>
      </c>
      <c r="L145" s="71">
        <v>4</v>
      </c>
      <c r="N145" s="94">
        <v>10.4405</v>
      </c>
      <c r="O145" s="93">
        <v>1.0529999999999999</v>
      </c>
      <c r="Q145" s="61">
        <v>0.80333333333333334</v>
      </c>
      <c r="R145" s="61">
        <v>2.5000000000000001E-2</v>
      </c>
      <c r="T145" s="61">
        <v>0.67</v>
      </c>
      <c r="U145" s="61">
        <v>1.5</v>
      </c>
    </row>
    <row r="146" spans="1:21" ht="10.5" hidden="1" x14ac:dyDescent="0.35">
      <c r="B146" s="69" t="s">
        <v>1068</v>
      </c>
      <c r="C146" s="61">
        <v>136</v>
      </c>
      <c r="D146" s="61">
        <v>136</v>
      </c>
      <c r="E146" s="70" t="s">
        <v>944</v>
      </c>
      <c r="F146" s="61">
        <v>32.200000000000003</v>
      </c>
      <c r="G146" s="61">
        <v>61.3</v>
      </c>
      <c r="H146" s="71">
        <v>48</v>
      </c>
      <c r="I146" s="71">
        <v>72</v>
      </c>
      <c r="J146" s="71">
        <v>48</v>
      </c>
      <c r="K146" s="71">
        <v>72</v>
      </c>
      <c r="L146" s="71">
        <v>4</v>
      </c>
      <c r="N146" s="94">
        <v>3472.072714285714</v>
      </c>
      <c r="O146" s="93">
        <v>1099.395</v>
      </c>
      <c r="Q146" s="61">
        <v>3248.826</v>
      </c>
      <c r="R146" s="61">
        <v>1056.02</v>
      </c>
      <c r="T146" s="61">
        <v>1476.1220000000001</v>
      </c>
      <c r="U146" s="61">
        <v>247.202</v>
      </c>
    </row>
    <row r="147" spans="1:21" ht="10.5" hidden="1" x14ac:dyDescent="0.35">
      <c r="B147" s="69" t="s">
        <v>1069</v>
      </c>
      <c r="C147" s="61">
        <v>136</v>
      </c>
      <c r="D147" s="61">
        <v>136</v>
      </c>
      <c r="E147" s="70" t="s">
        <v>944</v>
      </c>
      <c r="F147" s="61">
        <v>30.5</v>
      </c>
      <c r="G147" s="61">
        <v>59.6</v>
      </c>
      <c r="H147" s="71">
        <v>48</v>
      </c>
      <c r="I147" s="71">
        <v>72</v>
      </c>
      <c r="J147" s="71">
        <v>48</v>
      </c>
      <c r="K147" s="71">
        <v>72</v>
      </c>
      <c r="L147" s="71">
        <v>4</v>
      </c>
      <c r="N147" s="94"/>
      <c r="O147" s="93"/>
      <c r="Q147" s="61" t="e">
        <v>#N/A</v>
      </c>
      <c r="T147" s="61">
        <v>1.5579999999999998</v>
      </c>
    </row>
    <row r="148" spans="1:21" ht="10.5" hidden="1" x14ac:dyDescent="0.35">
      <c r="B148" s="69" t="s">
        <v>1070</v>
      </c>
      <c r="C148" s="61">
        <v>46</v>
      </c>
      <c r="D148" s="61">
        <v>46</v>
      </c>
      <c r="E148" s="70" t="s">
        <v>975</v>
      </c>
      <c r="F148" s="61">
        <v>9</v>
      </c>
      <c r="G148" s="61">
        <v>37.9</v>
      </c>
      <c r="H148" s="77">
        <v>24</v>
      </c>
      <c r="I148" s="77">
        <v>60</v>
      </c>
      <c r="J148" s="77">
        <v>24</v>
      </c>
      <c r="K148" s="77">
        <v>60</v>
      </c>
      <c r="L148" s="77">
        <v>3</v>
      </c>
      <c r="N148" s="94">
        <v>7529.2454285714275</v>
      </c>
      <c r="O148" s="93">
        <v>798.08171428571427</v>
      </c>
      <c r="Q148" s="61">
        <v>5877.9080000000004</v>
      </c>
      <c r="R148" s="61">
        <v>502.29200000000003</v>
      </c>
      <c r="T148" s="61">
        <v>1991.65</v>
      </c>
      <c r="U148" s="61">
        <v>387.07600000000002</v>
      </c>
    </row>
    <row r="149" spans="1:21" ht="10.5" hidden="1" x14ac:dyDescent="0.35">
      <c r="A149" s="81" t="s">
        <v>952</v>
      </c>
      <c r="B149" s="69" t="s">
        <v>1071</v>
      </c>
      <c r="C149" s="61">
        <v>136</v>
      </c>
      <c r="D149" s="61">
        <v>136</v>
      </c>
      <c r="E149" s="70" t="s">
        <v>944</v>
      </c>
      <c r="F149" s="61">
        <v>30.5</v>
      </c>
      <c r="G149" s="61">
        <v>30.5</v>
      </c>
      <c r="H149" s="71">
        <v>48</v>
      </c>
      <c r="I149" s="71">
        <v>48</v>
      </c>
      <c r="J149" s="71">
        <v>48</v>
      </c>
      <c r="K149" s="71">
        <v>48</v>
      </c>
      <c r="L149" s="71">
        <v>4</v>
      </c>
      <c r="N149" s="94">
        <v>8.1000000000000003E-2</v>
      </c>
      <c r="O149" s="93"/>
      <c r="Q149" s="61" t="e">
        <v>#N/A</v>
      </c>
    </row>
    <row r="150" spans="1:21" ht="10.5" hidden="1" x14ac:dyDescent="0.35">
      <c r="B150" s="69" t="s">
        <v>1072</v>
      </c>
      <c r="C150" s="61">
        <v>136</v>
      </c>
      <c r="D150" s="61">
        <v>136</v>
      </c>
      <c r="E150" s="70" t="s">
        <v>944</v>
      </c>
      <c r="F150" s="61">
        <v>18.100000000000001</v>
      </c>
      <c r="G150" s="61">
        <v>46.9</v>
      </c>
      <c r="H150" s="71">
        <v>48</v>
      </c>
      <c r="I150" s="71">
        <v>72</v>
      </c>
      <c r="J150" s="71">
        <v>48</v>
      </c>
      <c r="K150" s="71">
        <v>72</v>
      </c>
      <c r="L150" s="71">
        <v>4</v>
      </c>
      <c r="N150" s="94">
        <v>769.71042857142857</v>
      </c>
      <c r="O150" s="93">
        <v>167.23128571428575</v>
      </c>
      <c r="Q150" s="61">
        <v>615.298</v>
      </c>
      <c r="R150" s="61">
        <v>154.226</v>
      </c>
      <c r="T150" s="61">
        <v>79.342000000000013</v>
      </c>
      <c r="U150" s="61">
        <v>35.814999999999998</v>
      </c>
    </row>
    <row r="151" spans="1:21" ht="10.5" hidden="1" x14ac:dyDescent="0.35">
      <c r="B151" s="69" t="s">
        <v>1073</v>
      </c>
      <c r="C151" s="61">
        <v>76</v>
      </c>
      <c r="D151" s="61">
        <v>76</v>
      </c>
      <c r="E151" s="70" t="s">
        <v>946</v>
      </c>
      <c r="F151" s="61">
        <v>5.6</v>
      </c>
      <c r="G151" s="61">
        <v>33.299999999999997</v>
      </c>
      <c r="H151" s="75">
        <v>12</v>
      </c>
      <c r="I151" s="75">
        <v>48</v>
      </c>
      <c r="J151" s="75">
        <v>12</v>
      </c>
      <c r="K151" s="75">
        <v>48</v>
      </c>
      <c r="L151" s="75">
        <v>2</v>
      </c>
      <c r="N151" s="94">
        <v>2937.5821428571426</v>
      </c>
      <c r="O151" s="93">
        <v>335.54085714285713</v>
      </c>
      <c r="Q151" s="61">
        <v>2194.4960000000001</v>
      </c>
      <c r="R151" s="61">
        <v>227.916</v>
      </c>
      <c r="T151" s="61">
        <v>2160.2460000000001</v>
      </c>
      <c r="U151" s="61">
        <v>99.925999999999988</v>
      </c>
    </row>
    <row r="152" spans="1:21" ht="10.5" hidden="1" x14ac:dyDescent="0.35">
      <c r="B152" s="69" t="s">
        <v>1074</v>
      </c>
      <c r="C152" s="61">
        <v>136</v>
      </c>
      <c r="D152" s="61">
        <v>136</v>
      </c>
      <c r="E152" s="70" t="s">
        <v>944</v>
      </c>
      <c r="F152" s="61">
        <v>40.700000000000003</v>
      </c>
      <c r="G152" s="61">
        <v>70.099999999999994</v>
      </c>
      <c r="H152" s="71">
        <v>48</v>
      </c>
      <c r="I152" s="71">
        <v>72</v>
      </c>
      <c r="J152" s="71">
        <v>48</v>
      </c>
      <c r="K152" s="71">
        <v>72</v>
      </c>
      <c r="L152" s="71">
        <v>4</v>
      </c>
      <c r="N152" s="94">
        <v>23.745499999999996</v>
      </c>
      <c r="O152" s="93">
        <v>48.118571428571435</v>
      </c>
      <c r="Q152" s="61">
        <v>14.164999999999999</v>
      </c>
      <c r="R152" s="61">
        <v>13.053999999999998</v>
      </c>
      <c r="T152" s="61">
        <v>33.44</v>
      </c>
      <c r="U152" s="61">
        <v>51.773333333333333</v>
      </c>
    </row>
    <row r="153" spans="1:21" ht="10.5" hidden="1" x14ac:dyDescent="0.35">
      <c r="B153" s="69" t="s">
        <v>1075</v>
      </c>
      <c r="C153" s="61">
        <v>76</v>
      </c>
      <c r="D153" s="61">
        <v>76</v>
      </c>
      <c r="E153" s="70" t="s">
        <v>946</v>
      </c>
      <c r="F153" s="61">
        <v>18.100000000000001</v>
      </c>
      <c r="G153" s="61">
        <v>46.9</v>
      </c>
      <c r="H153" s="71">
        <v>48</v>
      </c>
      <c r="I153" s="71">
        <v>72</v>
      </c>
      <c r="J153" s="71">
        <v>48</v>
      </c>
      <c r="K153" s="71">
        <v>72</v>
      </c>
      <c r="L153" s="71">
        <v>4</v>
      </c>
      <c r="N153" s="94">
        <v>273.69442857142855</v>
      </c>
      <c r="O153" s="93">
        <v>258.1318571428572</v>
      </c>
      <c r="Q153" s="61">
        <v>207.65799999999999</v>
      </c>
      <c r="R153" s="61">
        <v>116.944</v>
      </c>
      <c r="T153" s="61">
        <v>69.595999999999989</v>
      </c>
      <c r="U153" s="61">
        <v>35.800000000000004</v>
      </c>
    </row>
    <row r="154" spans="1:21" ht="10.5" hidden="1" x14ac:dyDescent="0.35">
      <c r="B154" s="69" t="s">
        <v>1076</v>
      </c>
      <c r="C154" s="61">
        <v>136</v>
      </c>
      <c r="D154" s="61">
        <v>136</v>
      </c>
      <c r="E154" s="70" t="s">
        <v>944</v>
      </c>
      <c r="F154" s="61">
        <v>30.5</v>
      </c>
      <c r="G154" s="61">
        <v>59.6</v>
      </c>
      <c r="H154" s="71">
        <v>48</v>
      </c>
      <c r="I154" s="71">
        <v>72</v>
      </c>
      <c r="J154" s="71">
        <v>48</v>
      </c>
      <c r="K154" s="71">
        <v>72</v>
      </c>
      <c r="L154" s="71">
        <v>4</v>
      </c>
      <c r="N154" s="94">
        <v>280.59857142857135</v>
      </c>
      <c r="O154" s="93">
        <v>172.73299999999998</v>
      </c>
      <c r="Q154" s="61">
        <v>310.98799999999994</v>
      </c>
      <c r="R154" s="61">
        <v>111.38999999999999</v>
      </c>
      <c r="T154" s="61">
        <v>44.352000000000004</v>
      </c>
      <c r="U154" s="61">
        <v>17.454000000000001</v>
      </c>
    </row>
    <row r="155" spans="1:21" ht="10.5" hidden="1" x14ac:dyDescent="0.35">
      <c r="B155" s="69" t="s">
        <v>1077</v>
      </c>
      <c r="C155" s="61">
        <v>76</v>
      </c>
      <c r="D155" s="61">
        <v>76</v>
      </c>
      <c r="E155" s="70" t="s">
        <v>946</v>
      </c>
      <c r="F155" s="61">
        <v>19</v>
      </c>
      <c r="G155" s="61">
        <v>48</v>
      </c>
      <c r="H155" s="71">
        <v>48</v>
      </c>
      <c r="I155" s="71">
        <v>72</v>
      </c>
      <c r="J155" s="71">
        <v>48</v>
      </c>
      <c r="K155" s="71">
        <v>72</v>
      </c>
      <c r="L155" s="71">
        <v>4</v>
      </c>
      <c r="N155" s="94">
        <v>3732.5461428571434</v>
      </c>
      <c r="O155" s="93">
        <v>5889.1360000000004</v>
      </c>
      <c r="Q155" s="61">
        <v>2127.3219999999997</v>
      </c>
      <c r="R155" s="61">
        <v>3602.3440000000001</v>
      </c>
      <c r="T155" s="61">
        <v>1004.604</v>
      </c>
      <c r="U155" s="61">
        <v>623.45399999999995</v>
      </c>
    </row>
    <row r="156" spans="1:21" ht="10.5" hidden="1" x14ac:dyDescent="0.35">
      <c r="B156" s="69" t="s">
        <v>1078</v>
      </c>
      <c r="C156" s="61">
        <v>136</v>
      </c>
      <c r="D156" s="61">
        <v>136</v>
      </c>
      <c r="E156" s="70" t="s">
        <v>944</v>
      </c>
      <c r="F156" s="61">
        <v>24.2</v>
      </c>
      <c r="G156" s="61">
        <v>53.3</v>
      </c>
      <c r="H156" s="71">
        <v>48</v>
      </c>
      <c r="I156" s="71">
        <v>72</v>
      </c>
      <c r="J156" s="71">
        <v>48</v>
      </c>
      <c r="K156" s="71">
        <v>72</v>
      </c>
      <c r="L156" s="71">
        <v>4</v>
      </c>
      <c r="N156" s="94">
        <v>158.17471428571429</v>
      </c>
      <c r="O156" s="93">
        <v>313.68385714285711</v>
      </c>
      <c r="Q156" s="61">
        <v>15.214000000000002</v>
      </c>
      <c r="R156" s="61">
        <v>180.16200000000001</v>
      </c>
      <c r="T156" s="61">
        <v>12.75</v>
      </c>
      <c r="U156" s="61">
        <v>62.65</v>
      </c>
    </row>
    <row r="157" spans="1:21" ht="10.5" hidden="1" x14ac:dyDescent="0.35">
      <c r="B157" s="69" t="s">
        <v>1233</v>
      </c>
      <c r="C157" s="61">
        <v>136</v>
      </c>
      <c r="D157" s="61">
        <v>136</v>
      </c>
      <c r="E157" s="70" t="s">
        <v>944</v>
      </c>
      <c r="F157" s="61">
        <v>40.700000000000003</v>
      </c>
      <c r="G157" s="61">
        <v>70.099999999999994</v>
      </c>
      <c r="H157" s="71">
        <v>48</v>
      </c>
      <c r="I157" s="71">
        <v>72</v>
      </c>
      <c r="J157" s="71">
        <v>48</v>
      </c>
      <c r="K157" s="71">
        <v>72</v>
      </c>
      <c r="L157" s="71">
        <v>4</v>
      </c>
      <c r="N157" s="94">
        <v>316.03957142857143</v>
      </c>
      <c r="O157" s="93">
        <v>156.03185714285715</v>
      </c>
      <c r="Q157" s="61">
        <v>143.64600000000002</v>
      </c>
      <c r="R157" s="61">
        <v>53.072000000000003</v>
      </c>
      <c r="T157" s="61">
        <v>44.656000000000006</v>
      </c>
      <c r="U157" s="61">
        <v>179.72200000000004</v>
      </c>
    </row>
    <row r="158" spans="1:21" ht="10.5" hidden="1" x14ac:dyDescent="0.35">
      <c r="B158" s="69" t="s">
        <v>1079</v>
      </c>
      <c r="C158" s="61">
        <v>136</v>
      </c>
      <c r="D158" s="61">
        <v>136</v>
      </c>
      <c r="E158" s="70" t="s">
        <v>944</v>
      </c>
      <c r="F158" s="61">
        <v>18.100000000000001</v>
      </c>
      <c r="G158" s="61">
        <v>46.9</v>
      </c>
      <c r="H158" s="71">
        <v>48</v>
      </c>
      <c r="I158" s="71">
        <v>72</v>
      </c>
      <c r="J158" s="71">
        <v>48</v>
      </c>
      <c r="K158" s="71">
        <v>72</v>
      </c>
      <c r="L158" s="71">
        <v>4</v>
      </c>
      <c r="N158" s="94">
        <v>777.75300000000004</v>
      </c>
      <c r="O158" s="93">
        <v>681.2712857142858</v>
      </c>
      <c r="Q158" s="61">
        <v>908.81799999999998</v>
      </c>
      <c r="R158" s="61">
        <v>315.964</v>
      </c>
      <c r="T158" s="61">
        <v>152.31800000000004</v>
      </c>
      <c r="U158" s="61">
        <v>77.397999999999996</v>
      </c>
    </row>
    <row r="159" spans="1:21" ht="10.5" hidden="1" x14ac:dyDescent="0.35">
      <c r="A159" s="81" t="s">
        <v>952</v>
      </c>
      <c r="B159" s="69" t="s">
        <v>1080</v>
      </c>
      <c r="C159" s="61">
        <v>136</v>
      </c>
      <c r="D159" s="61">
        <v>136</v>
      </c>
      <c r="E159" s="70" t="s">
        <v>944</v>
      </c>
      <c r="F159" s="61">
        <v>103.6</v>
      </c>
      <c r="G159" s="61">
        <v>103.6</v>
      </c>
      <c r="H159" s="80">
        <v>96</v>
      </c>
      <c r="I159" s="80">
        <v>96</v>
      </c>
      <c r="J159" s="80">
        <v>96</v>
      </c>
      <c r="K159" s="80">
        <v>96</v>
      </c>
      <c r="L159" s="80">
        <v>5</v>
      </c>
      <c r="N159" s="94">
        <v>86.431285714285721</v>
      </c>
      <c r="O159" s="93"/>
      <c r="T159" s="61">
        <v>0.28000000000000003</v>
      </c>
    </row>
    <row r="160" spans="1:21" ht="10.5" hidden="1" x14ac:dyDescent="0.35">
      <c r="B160" s="69" t="s">
        <v>1081</v>
      </c>
      <c r="C160" s="61">
        <v>136</v>
      </c>
      <c r="D160" s="61">
        <v>136</v>
      </c>
      <c r="E160" s="70" t="s">
        <v>944</v>
      </c>
      <c r="F160" s="61">
        <v>61.1</v>
      </c>
      <c r="G160" s="61">
        <v>91.3</v>
      </c>
      <c r="H160" s="80">
        <v>96</v>
      </c>
      <c r="I160" s="80">
        <v>120</v>
      </c>
      <c r="J160" s="80">
        <v>96</v>
      </c>
      <c r="K160" s="80">
        <v>120</v>
      </c>
      <c r="L160" s="80">
        <v>5</v>
      </c>
      <c r="N160" s="94">
        <v>188902.57128571431</v>
      </c>
      <c r="O160" s="93">
        <v>418.71799999999996</v>
      </c>
      <c r="Q160" s="61">
        <v>74.53</v>
      </c>
      <c r="R160" s="61">
        <v>611.40200000000004</v>
      </c>
      <c r="T160" s="61">
        <v>30.13</v>
      </c>
      <c r="U160" s="61">
        <v>46.708000000000006</v>
      </c>
    </row>
    <row r="161" spans="1:21" ht="10.5" x14ac:dyDescent="0.35">
      <c r="B161" s="82" t="s">
        <v>1082</v>
      </c>
      <c r="C161" s="61">
        <v>76</v>
      </c>
      <c r="D161" s="61">
        <v>76</v>
      </c>
      <c r="E161" s="70" t="s">
        <v>946</v>
      </c>
      <c r="F161" s="61">
        <v>2.9</v>
      </c>
      <c r="G161" s="61">
        <v>33.799999999999997</v>
      </c>
      <c r="H161" s="73">
        <v>6</v>
      </c>
      <c r="I161" s="73">
        <v>36</v>
      </c>
      <c r="J161" s="91">
        <v>0</v>
      </c>
      <c r="K161" s="91">
        <v>36</v>
      </c>
      <c r="L161" s="73">
        <v>1</v>
      </c>
      <c r="M161" s="91" t="s">
        <v>464</v>
      </c>
      <c r="N161" s="94">
        <v>145.90814285714285</v>
      </c>
      <c r="O161" s="93">
        <v>18016.863000000001</v>
      </c>
      <c r="Q161" s="61">
        <v>158199.446</v>
      </c>
      <c r="R161" s="61">
        <v>15985.428</v>
      </c>
      <c r="T161" s="61">
        <v>254728.93200000003</v>
      </c>
      <c r="U161" s="61">
        <v>14797.504000000001</v>
      </c>
    </row>
    <row r="162" spans="1:21" ht="10.5" hidden="1" x14ac:dyDescent="0.35">
      <c r="B162" s="69" t="s">
        <v>1083</v>
      </c>
      <c r="C162" s="61">
        <v>136</v>
      </c>
      <c r="D162" s="61">
        <v>136</v>
      </c>
      <c r="E162" s="70" t="s">
        <v>944</v>
      </c>
      <c r="F162" s="61">
        <v>40.700000000000003</v>
      </c>
      <c r="G162" s="61">
        <v>70.099999999999994</v>
      </c>
      <c r="H162" s="71">
        <v>48</v>
      </c>
      <c r="I162" s="71">
        <v>72</v>
      </c>
      <c r="J162" s="71">
        <v>48</v>
      </c>
      <c r="K162" s="71">
        <v>72</v>
      </c>
      <c r="L162" s="71">
        <v>4</v>
      </c>
      <c r="N162" s="94">
        <v>7.95</v>
      </c>
      <c r="O162" s="93">
        <v>8.5120000000000005</v>
      </c>
      <c r="Q162" s="61">
        <v>1.58</v>
      </c>
      <c r="R162" s="61">
        <v>0.1</v>
      </c>
      <c r="T162" s="61">
        <v>18.404000000000003</v>
      </c>
      <c r="U162" s="61">
        <v>7.7600000000000007</v>
      </c>
    </row>
    <row r="163" spans="1:21" ht="20.25" x14ac:dyDescent="0.35">
      <c r="B163" s="82" t="s">
        <v>1232</v>
      </c>
      <c r="C163" s="61">
        <v>76</v>
      </c>
      <c r="D163" s="61">
        <v>76</v>
      </c>
      <c r="E163" s="70" t="s">
        <v>946</v>
      </c>
      <c r="F163" s="61">
        <v>2.9</v>
      </c>
      <c r="G163" s="61">
        <v>33.799999999999997</v>
      </c>
      <c r="H163" s="73">
        <v>6</v>
      </c>
      <c r="I163" s="73">
        <v>36</v>
      </c>
      <c r="J163" s="91">
        <v>0</v>
      </c>
      <c r="K163" s="91">
        <v>36</v>
      </c>
      <c r="L163" s="73">
        <v>1</v>
      </c>
      <c r="M163" s="91" t="s">
        <v>464</v>
      </c>
      <c r="N163" s="94">
        <v>271088.576</v>
      </c>
      <c r="O163" s="93">
        <v>11387.973142857143</v>
      </c>
      <c r="Q163" s="61">
        <v>234460.79400000005</v>
      </c>
      <c r="R163" s="61">
        <v>10688.300000000001</v>
      </c>
      <c r="T163" s="61">
        <v>271876.28599999996</v>
      </c>
      <c r="U163" s="61">
        <v>6415.1459999999997</v>
      </c>
    </row>
    <row r="164" spans="1:21" ht="10.5" hidden="1" x14ac:dyDescent="0.35">
      <c r="B164" s="69" t="s">
        <v>1085</v>
      </c>
      <c r="C164" s="61">
        <v>136</v>
      </c>
      <c r="D164" s="61">
        <v>136</v>
      </c>
      <c r="E164" s="70" t="s">
        <v>944</v>
      </c>
      <c r="F164" s="61">
        <v>30.5</v>
      </c>
      <c r="G164" s="61">
        <v>59.6</v>
      </c>
      <c r="H164" s="71">
        <v>48</v>
      </c>
      <c r="I164" s="71">
        <v>72</v>
      </c>
      <c r="J164" s="71">
        <v>48</v>
      </c>
      <c r="K164" s="71">
        <v>72</v>
      </c>
      <c r="L164" s="71">
        <v>4</v>
      </c>
      <c r="N164" s="94">
        <v>216.55685714285713</v>
      </c>
      <c r="O164" s="94">
        <v>23.179857142857145</v>
      </c>
      <c r="Q164" s="61">
        <v>157.74</v>
      </c>
      <c r="R164" s="61">
        <v>15.984999999999999</v>
      </c>
      <c r="T164" s="61">
        <v>1.7899999999999998</v>
      </c>
    </row>
    <row r="165" spans="1:21" ht="10.5" hidden="1" x14ac:dyDescent="0.35">
      <c r="B165" s="69" t="s">
        <v>1086</v>
      </c>
      <c r="C165" s="61">
        <v>136</v>
      </c>
      <c r="D165" s="61">
        <v>136</v>
      </c>
      <c r="E165" s="70" t="s">
        <v>944</v>
      </c>
      <c r="F165" s="61">
        <v>18.100000000000001</v>
      </c>
      <c r="G165" s="61">
        <v>46.9</v>
      </c>
      <c r="H165" s="71">
        <v>48</v>
      </c>
      <c r="I165" s="71">
        <v>72</v>
      </c>
      <c r="J165" s="71">
        <v>48</v>
      </c>
      <c r="K165" s="71">
        <v>72</v>
      </c>
      <c r="L165" s="71">
        <v>4</v>
      </c>
      <c r="N165" s="94">
        <v>9.9986666666666668</v>
      </c>
      <c r="O165" s="93">
        <v>1.1472500000000001</v>
      </c>
      <c r="Q165" s="61" t="e">
        <v>#DIV/0!</v>
      </c>
      <c r="R165" s="61">
        <v>17.52</v>
      </c>
      <c r="T165" s="61">
        <v>0.05</v>
      </c>
      <c r="U165" s="61">
        <v>1.98</v>
      </c>
    </row>
    <row r="166" spans="1:21" ht="10.5" hidden="1" x14ac:dyDescent="0.35">
      <c r="B166" s="69" t="s">
        <v>1087</v>
      </c>
      <c r="C166" s="61">
        <v>136</v>
      </c>
      <c r="D166" s="61">
        <v>136</v>
      </c>
      <c r="E166" s="70" t="s">
        <v>944</v>
      </c>
      <c r="F166" s="61">
        <v>9.9</v>
      </c>
      <c r="G166" s="61">
        <v>38.9</v>
      </c>
      <c r="H166" s="77">
        <v>24</v>
      </c>
      <c r="I166" s="77">
        <v>60</v>
      </c>
      <c r="J166" s="77">
        <v>24</v>
      </c>
      <c r="K166" s="77">
        <v>60</v>
      </c>
      <c r="L166" s="77">
        <v>3</v>
      </c>
      <c r="N166" s="94">
        <v>250.7597142857143</v>
      </c>
      <c r="O166" s="93">
        <v>10684.699285714287</v>
      </c>
      <c r="Q166" s="61">
        <v>106.15</v>
      </c>
      <c r="R166" s="61">
        <v>8535.1</v>
      </c>
      <c r="T166" s="61">
        <v>35.475999999999999</v>
      </c>
      <c r="U166" s="61">
        <v>3144.1559999999999</v>
      </c>
    </row>
    <row r="167" spans="1:21" ht="10.5" hidden="1" x14ac:dyDescent="0.35">
      <c r="A167" s="81" t="s">
        <v>952</v>
      </c>
      <c r="B167" s="69" t="s">
        <v>1231</v>
      </c>
      <c r="C167" s="61">
        <v>136</v>
      </c>
      <c r="D167" s="61">
        <v>136</v>
      </c>
      <c r="E167" s="70" t="s">
        <v>944</v>
      </c>
      <c r="F167" s="61">
        <v>82.7</v>
      </c>
      <c r="G167" s="61">
        <v>82.7</v>
      </c>
      <c r="H167" s="80">
        <v>96</v>
      </c>
      <c r="I167" s="80">
        <v>96</v>
      </c>
      <c r="J167" s="80">
        <v>96</v>
      </c>
      <c r="K167" s="80">
        <v>96</v>
      </c>
      <c r="L167" s="80">
        <v>5</v>
      </c>
      <c r="N167" s="94">
        <v>5.5666666666666663E-2</v>
      </c>
      <c r="O167" s="93"/>
      <c r="Q167" s="61">
        <v>0.22</v>
      </c>
    </row>
    <row r="168" spans="1:21" ht="10.5" hidden="1" x14ac:dyDescent="0.35">
      <c r="A168" s="81" t="s">
        <v>952</v>
      </c>
      <c r="B168" s="69" t="s">
        <v>1088</v>
      </c>
      <c r="C168" s="61">
        <v>136</v>
      </c>
      <c r="D168" s="61">
        <v>136</v>
      </c>
      <c r="E168" s="70" t="s">
        <v>944</v>
      </c>
      <c r="F168" s="61">
        <v>103.6</v>
      </c>
      <c r="G168" s="61">
        <v>103.6</v>
      </c>
      <c r="H168" s="80">
        <v>96</v>
      </c>
      <c r="I168" s="80">
        <v>96</v>
      </c>
      <c r="J168" s="80">
        <v>96</v>
      </c>
      <c r="K168" s="80">
        <v>96</v>
      </c>
      <c r="L168" s="80">
        <v>5</v>
      </c>
      <c r="N168" s="94">
        <v>3.3432000000000004</v>
      </c>
      <c r="O168" s="93"/>
      <c r="Q168" s="61">
        <v>7.18</v>
      </c>
      <c r="T168" s="61">
        <v>15.778</v>
      </c>
    </row>
    <row r="169" spans="1:21" ht="10.5" hidden="1" x14ac:dyDescent="0.35">
      <c r="A169" s="81" t="s">
        <v>952</v>
      </c>
      <c r="B169" s="69" t="s">
        <v>1089</v>
      </c>
      <c r="C169" s="61">
        <v>136</v>
      </c>
      <c r="D169" s="61">
        <v>136</v>
      </c>
      <c r="E169" s="70" t="s">
        <v>944</v>
      </c>
      <c r="F169" s="61">
        <v>61.1</v>
      </c>
      <c r="G169" s="61">
        <v>61.1</v>
      </c>
      <c r="H169" s="80">
        <v>96</v>
      </c>
      <c r="I169" s="80">
        <v>96</v>
      </c>
      <c r="J169" s="80">
        <v>96</v>
      </c>
      <c r="K169" s="80">
        <v>96</v>
      </c>
      <c r="L169" s="80">
        <v>5</v>
      </c>
      <c r="N169" s="93"/>
      <c r="O169" s="93"/>
    </row>
    <row r="170" spans="1:21" ht="10.5" x14ac:dyDescent="0.35">
      <c r="B170" s="82" t="s">
        <v>1090</v>
      </c>
      <c r="C170" s="61">
        <v>76</v>
      </c>
      <c r="D170" s="61">
        <v>76</v>
      </c>
      <c r="E170" s="70" t="s">
        <v>946</v>
      </c>
      <c r="F170" s="61">
        <v>2.9</v>
      </c>
      <c r="G170" s="61">
        <v>33.799999999999997</v>
      </c>
      <c r="H170" s="73">
        <v>6</v>
      </c>
      <c r="I170" s="73">
        <v>36</v>
      </c>
      <c r="J170" s="91">
        <v>0</v>
      </c>
      <c r="K170" s="91">
        <v>36</v>
      </c>
      <c r="L170" s="73">
        <v>1</v>
      </c>
      <c r="M170" s="91" t="s">
        <v>464</v>
      </c>
      <c r="N170" s="94">
        <v>29669.813428571426</v>
      </c>
      <c r="O170" s="93">
        <v>14717.701714285717</v>
      </c>
      <c r="Q170" s="61">
        <v>25940.771999999997</v>
      </c>
      <c r="R170" s="61">
        <v>10501.045999999998</v>
      </c>
      <c r="T170" s="61">
        <v>40048.042000000001</v>
      </c>
      <c r="U170" s="61">
        <v>7141.1479999999992</v>
      </c>
    </row>
    <row r="171" spans="1:21" ht="10.5" hidden="1" x14ac:dyDescent="0.35">
      <c r="B171" s="69" t="s">
        <v>1091</v>
      </c>
      <c r="C171" s="61">
        <v>136</v>
      </c>
      <c r="D171" s="61">
        <v>136</v>
      </c>
      <c r="E171" s="70" t="s">
        <v>944</v>
      </c>
      <c r="F171" s="61">
        <v>32.200000000000003</v>
      </c>
      <c r="G171" s="61">
        <v>61.3</v>
      </c>
      <c r="H171" s="71">
        <v>48</v>
      </c>
      <c r="I171" s="71">
        <v>72</v>
      </c>
      <c r="J171" s="71">
        <v>48</v>
      </c>
      <c r="K171" s="71">
        <v>72</v>
      </c>
      <c r="L171" s="71">
        <v>4</v>
      </c>
      <c r="N171" s="94">
        <v>1298.9242857142856</v>
      </c>
      <c r="O171" s="93">
        <v>1586.7424285714289</v>
      </c>
      <c r="Q171" s="61">
        <v>830.06399999999996</v>
      </c>
      <c r="R171" s="61">
        <v>1477.614</v>
      </c>
      <c r="T171" s="61">
        <v>254.77999999999997</v>
      </c>
      <c r="U171" s="61">
        <v>336.67999999999995</v>
      </c>
    </row>
    <row r="172" spans="1:21" ht="10.5" x14ac:dyDescent="0.35">
      <c r="B172" s="69" t="s">
        <v>1092</v>
      </c>
      <c r="C172" s="61">
        <v>76</v>
      </c>
      <c r="D172" s="61">
        <v>76</v>
      </c>
      <c r="E172" s="70" t="s">
        <v>946</v>
      </c>
      <c r="F172" s="61">
        <v>6.1</v>
      </c>
      <c r="G172" s="61">
        <v>11.1</v>
      </c>
      <c r="H172" s="73">
        <v>6</v>
      </c>
      <c r="I172" s="73">
        <v>36</v>
      </c>
      <c r="J172" s="73">
        <v>6</v>
      </c>
      <c r="K172" s="73">
        <v>36</v>
      </c>
      <c r="L172" s="73">
        <v>1</v>
      </c>
      <c r="N172" s="94">
        <v>62143.089142857141</v>
      </c>
      <c r="O172" s="93">
        <v>58389.234857142852</v>
      </c>
      <c r="Q172" s="61">
        <v>43652.406000000003</v>
      </c>
      <c r="R172" s="61">
        <v>41488.654000000002</v>
      </c>
      <c r="T172" s="61">
        <v>9345.5320000000011</v>
      </c>
      <c r="U172" s="61">
        <v>8276.4419999999991</v>
      </c>
    </row>
    <row r="173" spans="1:21" ht="10.5" hidden="1" x14ac:dyDescent="0.35">
      <c r="A173" s="81" t="s">
        <v>952</v>
      </c>
      <c r="B173" s="69" t="s">
        <v>1230</v>
      </c>
      <c r="C173" s="61">
        <v>136</v>
      </c>
      <c r="D173" s="61">
        <v>136</v>
      </c>
      <c r="E173" s="70" t="s">
        <v>944</v>
      </c>
      <c r="F173" s="61">
        <v>61.1</v>
      </c>
      <c r="G173" s="61">
        <v>61.1</v>
      </c>
      <c r="H173" s="80">
        <v>96</v>
      </c>
      <c r="I173" s="80">
        <v>96</v>
      </c>
      <c r="J173" s="80">
        <v>96</v>
      </c>
      <c r="K173" s="80">
        <v>96</v>
      </c>
      <c r="L173" s="80">
        <v>5</v>
      </c>
      <c r="N173" s="94">
        <v>7.2999999999999995E-2</v>
      </c>
      <c r="O173" s="93"/>
    </row>
    <row r="174" spans="1:21" ht="10.5" hidden="1" x14ac:dyDescent="0.35">
      <c r="B174" s="69" t="s">
        <v>1093</v>
      </c>
      <c r="C174" s="61">
        <v>76</v>
      </c>
      <c r="D174" s="61">
        <v>76</v>
      </c>
      <c r="E174" s="70" t="s">
        <v>946</v>
      </c>
      <c r="F174" s="61">
        <v>18.100000000000001</v>
      </c>
      <c r="G174" s="61">
        <v>46.9</v>
      </c>
      <c r="H174" s="71">
        <v>48</v>
      </c>
      <c r="I174" s="71">
        <v>72</v>
      </c>
      <c r="J174" s="71">
        <v>48</v>
      </c>
      <c r="K174" s="71">
        <v>72</v>
      </c>
      <c r="L174" s="71">
        <v>4</v>
      </c>
      <c r="N174" s="94">
        <v>81.004000000000005</v>
      </c>
      <c r="O174" s="93">
        <v>43.898857142857146</v>
      </c>
      <c r="Q174" s="61">
        <v>8.1974999999999998</v>
      </c>
      <c r="R174" s="61">
        <v>21.206000000000003</v>
      </c>
      <c r="T174" s="61">
        <v>20.443333333333332</v>
      </c>
      <c r="U174" s="61">
        <v>64.372500000000002</v>
      </c>
    </row>
    <row r="175" spans="1:21" ht="10.5" hidden="1" x14ac:dyDescent="0.35">
      <c r="B175" s="69" t="s">
        <v>1094</v>
      </c>
      <c r="C175" s="61">
        <v>136</v>
      </c>
      <c r="D175" s="61">
        <v>136</v>
      </c>
      <c r="E175" s="70" t="s">
        <v>944</v>
      </c>
      <c r="F175" s="61">
        <v>18.100000000000001</v>
      </c>
      <c r="G175" s="61">
        <v>46.9</v>
      </c>
      <c r="H175" s="71">
        <v>48</v>
      </c>
      <c r="I175" s="71">
        <v>72</v>
      </c>
      <c r="J175" s="71">
        <v>48</v>
      </c>
      <c r="K175" s="71">
        <v>72</v>
      </c>
      <c r="L175" s="71">
        <v>4</v>
      </c>
      <c r="N175" s="94">
        <v>240.48414285714284</v>
      </c>
      <c r="O175" s="93">
        <v>237.63957142857143</v>
      </c>
      <c r="Q175" s="61">
        <v>284.06200000000001</v>
      </c>
      <c r="R175" s="61">
        <v>107.83</v>
      </c>
      <c r="T175" s="61">
        <v>65.945999999999998</v>
      </c>
      <c r="U175" s="61">
        <v>82.792000000000002</v>
      </c>
    </row>
    <row r="176" spans="1:21" ht="10.5" hidden="1" x14ac:dyDescent="0.35">
      <c r="B176" s="69" t="s">
        <v>1095</v>
      </c>
      <c r="C176" s="61">
        <v>136</v>
      </c>
      <c r="D176" s="61">
        <v>136</v>
      </c>
      <c r="E176" s="70" t="s">
        <v>944</v>
      </c>
      <c r="F176" s="61">
        <v>82.7</v>
      </c>
      <c r="G176" s="61">
        <v>111.7</v>
      </c>
      <c r="H176" s="80">
        <v>96</v>
      </c>
      <c r="I176" s="80">
        <v>120</v>
      </c>
      <c r="J176" s="80">
        <v>96</v>
      </c>
      <c r="K176" s="80">
        <v>96</v>
      </c>
      <c r="L176" s="80">
        <v>5</v>
      </c>
      <c r="N176" s="94">
        <v>12.932000000000002</v>
      </c>
      <c r="O176" s="93">
        <v>93.61271428571429</v>
      </c>
      <c r="Q176" s="61">
        <v>4.21</v>
      </c>
      <c r="R176" s="61">
        <v>195.59599999999998</v>
      </c>
      <c r="T176" s="61">
        <v>0.92</v>
      </c>
      <c r="U176" s="61">
        <v>3.293333333333333</v>
      </c>
    </row>
    <row r="177" spans="1:21" ht="10.5" hidden="1" x14ac:dyDescent="0.35">
      <c r="B177" s="69" t="s">
        <v>1096</v>
      </c>
      <c r="C177" s="61">
        <v>136</v>
      </c>
      <c r="D177" s="61">
        <v>136</v>
      </c>
      <c r="E177" s="70" t="s">
        <v>944</v>
      </c>
      <c r="F177" s="61">
        <v>24.2</v>
      </c>
      <c r="G177" s="61">
        <v>53.3</v>
      </c>
      <c r="H177" s="71">
        <v>48</v>
      </c>
      <c r="I177" s="71">
        <v>72</v>
      </c>
      <c r="J177" s="71">
        <v>48</v>
      </c>
      <c r="K177" s="71">
        <v>72</v>
      </c>
      <c r="L177" s="71">
        <v>4</v>
      </c>
      <c r="N177" s="94">
        <v>28.340399999999999</v>
      </c>
      <c r="O177" s="93">
        <v>19.457000000000001</v>
      </c>
      <c r="Q177" s="61">
        <v>61.603999999999999</v>
      </c>
      <c r="R177" s="61">
        <v>7.9749999999999996</v>
      </c>
      <c r="T177" s="61">
        <v>20.134999999999998</v>
      </c>
      <c r="U177" s="61">
        <v>12.2</v>
      </c>
    </row>
    <row r="178" spans="1:21" ht="10.5" hidden="1" x14ac:dyDescent="0.35">
      <c r="B178" s="69" t="s">
        <v>1097</v>
      </c>
      <c r="C178" s="61">
        <v>136</v>
      </c>
      <c r="D178" s="61">
        <v>136</v>
      </c>
      <c r="E178" s="70" t="s">
        <v>944</v>
      </c>
      <c r="F178" s="61">
        <v>40.700000000000003</v>
      </c>
      <c r="G178" s="61">
        <v>70.099999999999994</v>
      </c>
      <c r="H178" s="71">
        <v>48</v>
      </c>
      <c r="I178" s="71">
        <v>72</v>
      </c>
      <c r="J178" s="71">
        <v>48</v>
      </c>
      <c r="K178" s="71">
        <v>72</v>
      </c>
      <c r="L178" s="71">
        <v>4</v>
      </c>
      <c r="N178" s="94">
        <v>697.52042857142862</v>
      </c>
      <c r="O178" s="93">
        <v>579.10385714285701</v>
      </c>
      <c r="Q178" s="61">
        <v>514.20600000000002</v>
      </c>
      <c r="R178" s="61">
        <v>282.01</v>
      </c>
      <c r="T178" s="61">
        <v>215.38200000000001</v>
      </c>
      <c r="U178" s="61">
        <v>100.95600000000002</v>
      </c>
    </row>
    <row r="179" spans="1:21" ht="10.5" hidden="1" x14ac:dyDescent="0.35">
      <c r="B179" s="69" t="s">
        <v>1098</v>
      </c>
      <c r="C179" s="61">
        <v>136</v>
      </c>
      <c r="D179" s="61">
        <v>136</v>
      </c>
      <c r="E179" s="70" t="s">
        <v>944</v>
      </c>
      <c r="F179" s="61">
        <v>9.9</v>
      </c>
      <c r="G179" s="61">
        <v>38.9</v>
      </c>
      <c r="H179" s="77">
        <v>24</v>
      </c>
      <c r="I179" s="77">
        <v>60</v>
      </c>
      <c r="J179" s="77">
        <v>24</v>
      </c>
      <c r="K179" s="77">
        <v>60</v>
      </c>
      <c r="L179" s="77">
        <v>3</v>
      </c>
      <c r="N179" s="94">
        <v>11002.937571428571</v>
      </c>
      <c r="O179" s="93">
        <v>8303.5471428571436</v>
      </c>
      <c r="Q179" s="61">
        <v>8866.4259999999995</v>
      </c>
      <c r="R179" s="61">
        <v>5648.4</v>
      </c>
      <c r="T179" s="61">
        <v>1658.8700000000001</v>
      </c>
      <c r="U179" s="61">
        <v>1298.4379999999999</v>
      </c>
    </row>
    <row r="180" spans="1:21" ht="10.5" x14ac:dyDescent="0.35">
      <c r="B180" s="82" t="s">
        <v>1099</v>
      </c>
      <c r="C180" s="61">
        <v>76</v>
      </c>
      <c r="D180" s="61">
        <v>76</v>
      </c>
      <c r="E180" s="70" t="s">
        <v>946</v>
      </c>
      <c r="F180" s="61">
        <v>2.9</v>
      </c>
      <c r="G180" s="61">
        <v>33.799999999999997</v>
      </c>
      <c r="H180" s="73">
        <v>6</v>
      </c>
      <c r="I180" s="73">
        <v>36</v>
      </c>
      <c r="J180" s="91">
        <v>0</v>
      </c>
      <c r="K180" s="91">
        <v>36</v>
      </c>
      <c r="L180" s="73">
        <v>1</v>
      </c>
      <c r="M180" s="91" t="s">
        <v>464</v>
      </c>
      <c r="N180" s="94">
        <v>99939.246714285706</v>
      </c>
      <c r="O180" s="93">
        <v>12959.980428571429</v>
      </c>
      <c r="Q180" s="61">
        <v>85376.055999999997</v>
      </c>
      <c r="R180" s="61">
        <v>9701.2999999999993</v>
      </c>
      <c r="T180" s="61">
        <v>617426.06800000009</v>
      </c>
      <c r="U180" s="61">
        <v>14936.972</v>
      </c>
    </row>
    <row r="181" spans="1:21" ht="10.5" x14ac:dyDescent="0.35">
      <c r="B181" s="82" t="s">
        <v>1100</v>
      </c>
      <c r="C181" s="61">
        <v>76</v>
      </c>
      <c r="D181" s="61">
        <v>76</v>
      </c>
      <c r="E181" s="70" t="s">
        <v>946</v>
      </c>
      <c r="F181" s="61">
        <v>2.8</v>
      </c>
      <c r="G181" s="61">
        <v>33.700000000000003</v>
      </c>
      <c r="H181" s="73">
        <v>6</v>
      </c>
      <c r="I181" s="73">
        <v>36</v>
      </c>
      <c r="J181" s="91">
        <v>0</v>
      </c>
      <c r="K181" s="91">
        <v>36</v>
      </c>
      <c r="L181" s="73">
        <v>1</v>
      </c>
      <c r="M181" s="91" t="s">
        <v>464</v>
      </c>
      <c r="N181" s="94">
        <v>72091.05857142857</v>
      </c>
      <c r="O181" s="93">
        <v>12935.661428571428</v>
      </c>
      <c r="Q181" s="61">
        <v>61011.268000000004</v>
      </c>
      <c r="R181" s="61">
        <v>11758.582</v>
      </c>
      <c r="T181" s="61">
        <v>200751.26199999999</v>
      </c>
      <c r="U181" s="61">
        <v>9482.8119999999999</v>
      </c>
    </row>
    <row r="182" spans="1:21" ht="10.5" hidden="1" x14ac:dyDescent="0.35">
      <c r="A182" s="81" t="s">
        <v>952</v>
      </c>
      <c r="B182" s="69" t="s">
        <v>1101</v>
      </c>
      <c r="C182" s="61">
        <v>76</v>
      </c>
      <c r="D182" s="61">
        <v>76</v>
      </c>
      <c r="E182" s="70" t="s">
        <v>946</v>
      </c>
      <c r="F182" s="61">
        <v>5.6</v>
      </c>
      <c r="G182" s="61">
        <v>5.6</v>
      </c>
      <c r="H182" s="75">
        <v>12</v>
      </c>
      <c r="I182" s="75">
        <v>12</v>
      </c>
      <c r="J182" s="75">
        <v>12</v>
      </c>
      <c r="K182" s="75">
        <v>12</v>
      </c>
      <c r="L182" s="75">
        <v>2</v>
      </c>
      <c r="N182" s="94">
        <v>1269.5657142857144</v>
      </c>
      <c r="O182" s="93"/>
      <c r="Q182" s="61">
        <v>954.52399999999977</v>
      </c>
      <c r="T182" s="61">
        <v>433.80600000000004</v>
      </c>
    </row>
    <row r="183" spans="1:21" ht="10.5" hidden="1" x14ac:dyDescent="0.35">
      <c r="B183" s="69" t="s">
        <v>1102</v>
      </c>
      <c r="C183" s="61">
        <v>136</v>
      </c>
      <c r="D183" s="61">
        <v>136</v>
      </c>
      <c r="E183" s="70" t="s">
        <v>944</v>
      </c>
      <c r="F183" s="61">
        <v>25.6</v>
      </c>
      <c r="G183" s="61">
        <v>54.7</v>
      </c>
      <c r="H183" s="71">
        <v>48</v>
      </c>
      <c r="I183" s="71">
        <v>72</v>
      </c>
      <c r="J183" s="71">
        <v>48</v>
      </c>
      <c r="K183" s="71">
        <v>72</v>
      </c>
      <c r="L183" s="71">
        <v>4</v>
      </c>
      <c r="N183" s="94">
        <v>1064.4858571428572</v>
      </c>
      <c r="O183" s="93">
        <v>1611.0304285714285</v>
      </c>
      <c r="Q183" s="61">
        <v>708.19600000000003</v>
      </c>
      <c r="R183" s="61">
        <v>909.42000000000007</v>
      </c>
      <c r="T183" s="61">
        <v>257.55</v>
      </c>
      <c r="U183" s="61">
        <v>349.37199999999996</v>
      </c>
    </row>
    <row r="184" spans="1:21" ht="10.5" hidden="1" x14ac:dyDescent="0.35">
      <c r="B184" s="69" t="s">
        <v>1103</v>
      </c>
      <c r="C184" s="61">
        <v>136</v>
      </c>
      <c r="D184" s="61">
        <v>136</v>
      </c>
      <c r="E184" s="70" t="s">
        <v>944</v>
      </c>
      <c r="F184" s="61">
        <v>18.100000000000001</v>
      </c>
      <c r="G184" s="61">
        <v>46.9</v>
      </c>
      <c r="H184" s="71">
        <v>48</v>
      </c>
      <c r="I184" s="71">
        <v>72</v>
      </c>
      <c r="J184" s="71">
        <v>48</v>
      </c>
      <c r="K184" s="71">
        <v>72</v>
      </c>
      <c r="L184" s="71">
        <v>4</v>
      </c>
      <c r="N184" s="94">
        <v>261.90885714285707</v>
      </c>
      <c r="O184" s="93">
        <v>20.12442857142857</v>
      </c>
      <c r="Q184" s="61">
        <v>230.27999999999997</v>
      </c>
      <c r="R184" s="61">
        <v>17.448</v>
      </c>
      <c r="T184" s="61">
        <v>253.33800000000002</v>
      </c>
      <c r="U184" s="61">
        <v>19.73</v>
      </c>
    </row>
    <row r="185" spans="1:21" ht="10.5" hidden="1" x14ac:dyDescent="0.35">
      <c r="A185" s="81" t="s">
        <v>952</v>
      </c>
      <c r="B185" s="69" t="s">
        <v>1229</v>
      </c>
      <c r="C185" s="61">
        <v>136</v>
      </c>
      <c r="D185" s="61">
        <v>136</v>
      </c>
      <c r="E185" s="70" t="s">
        <v>944</v>
      </c>
      <c r="F185" s="61">
        <v>30.5</v>
      </c>
      <c r="G185" s="61">
        <v>30.5</v>
      </c>
      <c r="H185" s="71">
        <v>48</v>
      </c>
      <c r="I185" s="71">
        <v>48</v>
      </c>
      <c r="J185" s="71">
        <v>48</v>
      </c>
      <c r="K185" s="71">
        <v>48</v>
      </c>
      <c r="L185" s="71">
        <v>4</v>
      </c>
      <c r="N185" s="93">
        <v>38.993499999999997</v>
      </c>
      <c r="O185" s="93"/>
      <c r="Q185" s="61">
        <v>24.906666666666666</v>
      </c>
      <c r="T185" s="61">
        <v>12.07</v>
      </c>
    </row>
    <row r="186" spans="1:21" ht="10.5" hidden="1" x14ac:dyDescent="0.35">
      <c r="B186" s="69" t="s">
        <v>1104</v>
      </c>
      <c r="C186" s="61">
        <v>76</v>
      </c>
      <c r="D186" s="61">
        <v>76</v>
      </c>
      <c r="E186" s="70" t="s">
        <v>946</v>
      </c>
      <c r="F186" s="61">
        <v>5.8</v>
      </c>
      <c r="G186" s="61">
        <v>33.6</v>
      </c>
      <c r="H186" s="75">
        <v>12</v>
      </c>
      <c r="I186" s="75">
        <v>48</v>
      </c>
      <c r="J186" s="75">
        <v>12</v>
      </c>
      <c r="K186" s="75">
        <v>48</v>
      </c>
      <c r="L186" s="75">
        <v>2</v>
      </c>
      <c r="N186" s="94">
        <v>17958.496714285713</v>
      </c>
      <c r="O186" s="94">
        <v>5265.4145714285714</v>
      </c>
      <c r="Q186" s="61">
        <v>15270.606</v>
      </c>
      <c r="R186" s="61">
        <v>4114.4319999999998</v>
      </c>
      <c r="T186" s="61">
        <v>4925.3059999999996</v>
      </c>
      <c r="U186" s="61">
        <v>1317.308</v>
      </c>
    </row>
    <row r="187" spans="1:21" ht="10.5" hidden="1" x14ac:dyDescent="0.35">
      <c r="A187" s="81" t="s">
        <v>952</v>
      </c>
      <c r="B187" s="69" t="s">
        <v>1105</v>
      </c>
      <c r="C187" s="61">
        <v>136</v>
      </c>
      <c r="D187" s="61">
        <v>136</v>
      </c>
      <c r="E187" s="70" t="s">
        <v>944</v>
      </c>
      <c r="F187" s="61">
        <v>30.5</v>
      </c>
      <c r="G187" s="61">
        <v>30.5</v>
      </c>
      <c r="H187" s="71">
        <v>48</v>
      </c>
      <c r="I187" s="71">
        <v>48</v>
      </c>
      <c r="J187" s="71">
        <v>48</v>
      </c>
      <c r="K187" s="71">
        <v>48</v>
      </c>
      <c r="L187" s="71">
        <v>4</v>
      </c>
      <c r="N187" s="93"/>
      <c r="O187" s="93"/>
      <c r="Q187" s="61" t="e">
        <v>#N/A</v>
      </c>
    </row>
    <row r="188" spans="1:21" ht="10.5" hidden="1" x14ac:dyDescent="0.35">
      <c r="B188" s="69" t="s">
        <v>1228</v>
      </c>
      <c r="C188" s="61">
        <v>46</v>
      </c>
      <c r="D188" s="61">
        <v>46</v>
      </c>
      <c r="E188" s="70" t="s">
        <v>975</v>
      </c>
      <c r="F188" s="61">
        <v>6.1</v>
      </c>
      <c r="G188" s="61">
        <v>33.799999999999997</v>
      </c>
      <c r="H188" s="75">
        <v>12</v>
      </c>
      <c r="I188" s="75">
        <v>48</v>
      </c>
      <c r="J188" s="75">
        <v>12</v>
      </c>
      <c r="K188" s="75">
        <v>48</v>
      </c>
      <c r="L188" s="75">
        <v>2</v>
      </c>
      <c r="N188" s="94">
        <v>28153.602000000003</v>
      </c>
      <c r="O188" s="93">
        <v>5248.7011428571423</v>
      </c>
      <c r="Q188" s="61">
        <v>25658.291999999998</v>
      </c>
      <c r="R188" s="61">
        <v>4277.0160000000005</v>
      </c>
      <c r="T188" s="61">
        <v>4417.9260000000004</v>
      </c>
      <c r="U188" s="61">
        <v>2169.5</v>
      </c>
    </row>
    <row r="189" spans="1:21" ht="10.5" hidden="1" x14ac:dyDescent="0.35">
      <c r="B189" s="69" t="s">
        <v>1227</v>
      </c>
      <c r="C189" s="61">
        <v>136</v>
      </c>
      <c r="D189" s="61">
        <v>136</v>
      </c>
      <c r="E189" s="70" t="s">
        <v>944</v>
      </c>
      <c r="F189" s="61">
        <v>24.2</v>
      </c>
      <c r="G189" s="61">
        <v>53.3</v>
      </c>
      <c r="H189" s="71">
        <v>48</v>
      </c>
      <c r="I189" s="71">
        <v>72</v>
      </c>
      <c r="J189" s="71">
        <v>48</v>
      </c>
      <c r="K189" s="71">
        <v>72</v>
      </c>
      <c r="L189" s="71">
        <v>4</v>
      </c>
      <c r="N189" s="94">
        <v>12.482250000000001</v>
      </c>
      <c r="O189" s="93">
        <v>149.60942857142859</v>
      </c>
      <c r="Q189" s="61">
        <v>1.5933333333333335</v>
      </c>
      <c r="R189" s="61">
        <v>247.08800000000002</v>
      </c>
      <c r="T189" s="61">
        <v>7.97</v>
      </c>
      <c r="U189" s="61">
        <v>99.927999999999997</v>
      </c>
    </row>
    <row r="190" spans="1:21" ht="10.5" hidden="1" x14ac:dyDescent="0.35">
      <c r="A190" s="81" t="s">
        <v>952</v>
      </c>
      <c r="B190" s="69" t="s">
        <v>1226</v>
      </c>
      <c r="C190" s="61">
        <v>136</v>
      </c>
      <c r="D190" s="61">
        <v>136</v>
      </c>
      <c r="E190" s="70" t="s">
        <v>944</v>
      </c>
      <c r="F190" s="61">
        <v>30.5</v>
      </c>
      <c r="G190" s="61">
        <v>30.5</v>
      </c>
      <c r="H190" s="71">
        <v>48</v>
      </c>
      <c r="I190" s="71">
        <v>48</v>
      </c>
      <c r="J190" s="71">
        <v>48</v>
      </c>
      <c r="K190" s="71">
        <v>48</v>
      </c>
      <c r="L190" s="71">
        <v>4</v>
      </c>
      <c r="N190" s="94"/>
      <c r="O190" s="93"/>
      <c r="Q190" s="61">
        <v>1.49</v>
      </c>
      <c r="T190" s="61">
        <v>8.3699999999999992</v>
      </c>
    </row>
    <row r="191" spans="1:21" ht="10.5" hidden="1" x14ac:dyDescent="0.35">
      <c r="B191" s="69" t="s">
        <v>1107</v>
      </c>
      <c r="C191" s="61">
        <v>136</v>
      </c>
      <c r="D191" s="61">
        <v>136</v>
      </c>
      <c r="E191" s="70" t="s">
        <v>944</v>
      </c>
      <c r="F191" s="61">
        <v>40.700000000000003</v>
      </c>
      <c r="G191" s="61">
        <v>70.099999999999994</v>
      </c>
      <c r="H191" s="71">
        <v>48</v>
      </c>
      <c r="I191" s="71">
        <v>72</v>
      </c>
      <c r="J191" s="71">
        <v>48</v>
      </c>
      <c r="K191" s="71">
        <v>72</v>
      </c>
      <c r="L191" s="71">
        <v>4</v>
      </c>
      <c r="N191" s="94">
        <v>384.12271428571427</v>
      </c>
      <c r="O191" s="93">
        <v>20.544999999999998</v>
      </c>
      <c r="Q191" s="61">
        <v>0.28500000000000003</v>
      </c>
      <c r="R191" s="61">
        <v>21.77</v>
      </c>
      <c r="T191" s="61">
        <v>18.834</v>
      </c>
      <c r="U191" s="61">
        <v>11.986666666666666</v>
      </c>
    </row>
    <row r="192" spans="1:21" ht="10.5" x14ac:dyDescent="0.35">
      <c r="A192" s="81" t="s">
        <v>961</v>
      </c>
      <c r="B192" s="82" t="s">
        <v>1108</v>
      </c>
      <c r="C192" s="61">
        <v>76</v>
      </c>
      <c r="D192" s="61">
        <v>76</v>
      </c>
      <c r="E192" s="70" t="s">
        <v>946</v>
      </c>
      <c r="F192" s="61">
        <v>2.7</v>
      </c>
      <c r="G192" s="61">
        <v>2.7</v>
      </c>
      <c r="H192" s="73">
        <v>6</v>
      </c>
      <c r="I192" s="73">
        <v>6</v>
      </c>
      <c r="J192" s="91">
        <v>0</v>
      </c>
      <c r="K192" s="91">
        <v>0</v>
      </c>
      <c r="L192" s="73">
        <v>1</v>
      </c>
      <c r="M192" s="91" t="s">
        <v>464</v>
      </c>
      <c r="N192" s="94">
        <v>107.35185714285714</v>
      </c>
      <c r="O192" s="93"/>
      <c r="Q192" s="61">
        <v>47.241999999999997</v>
      </c>
      <c r="T192" s="61">
        <v>27.756</v>
      </c>
    </row>
    <row r="193" spans="1:21" ht="10.5" hidden="1" x14ac:dyDescent="0.35">
      <c r="B193" s="69" t="s">
        <v>1225</v>
      </c>
      <c r="C193" s="61">
        <v>136</v>
      </c>
      <c r="D193" s="61">
        <v>136</v>
      </c>
      <c r="E193" s="70" t="s">
        <v>944</v>
      </c>
      <c r="F193" s="61">
        <v>103.6</v>
      </c>
      <c r="G193" s="61">
        <v>132.69999999999999</v>
      </c>
      <c r="H193" s="80">
        <v>96</v>
      </c>
      <c r="I193" s="80">
        <v>120</v>
      </c>
      <c r="J193" s="80">
        <v>96</v>
      </c>
      <c r="K193" s="80">
        <v>120</v>
      </c>
      <c r="L193" s="80">
        <v>5</v>
      </c>
      <c r="N193" s="94">
        <v>3.7686666666666664</v>
      </c>
      <c r="O193" s="93">
        <v>8.904166666666665</v>
      </c>
      <c r="Q193" s="61">
        <v>4.1500000000000004</v>
      </c>
      <c r="R193" s="61">
        <v>5.13</v>
      </c>
      <c r="T193" s="61">
        <v>1.1299999999999999</v>
      </c>
      <c r="U193" s="61">
        <v>11.45</v>
      </c>
    </row>
    <row r="194" spans="1:21" ht="10.5" hidden="1" x14ac:dyDescent="0.35">
      <c r="B194" s="69" t="s">
        <v>1109</v>
      </c>
      <c r="C194" s="61">
        <v>136</v>
      </c>
      <c r="D194" s="61">
        <v>136</v>
      </c>
      <c r="E194" s="70" t="s">
        <v>944</v>
      </c>
      <c r="F194" s="61">
        <v>20</v>
      </c>
      <c r="G194" s="61">
        <v>48.9</v>
      </c>
      <c r="H194" s="71">
        <v>48</v>
      </c>
      <c r="I194" s="71">
        <v>72</v>
      </c>
      <c r="J194" s="71">
        <v>48</v>
      </c>
      <c r="K194" s="71">
        <v>72</v>
      </c>
      <c r="L194" s="71">
        <v>4</v>
      </c>
      <c r="N194" s="94">
        <v>2802.2972857142854</v>
      </c>
      <c r="O194" s="93">
        <v>4293.4248571428561</v>
      </c>
      <c r="Q194" s="61">
        <v>1855.136</v>
      </c>
      <c r="R194" s="61">
        <v>3882.2339999999995</v>
      </c>
      <c r="T194" s="61">
        <v>504.74200000000002</v>
      </c>
      <c r="U194" s="61">
        <v>1800.3720000000001</v>
      </c>
    </row>
    <row r="195" spans="1:21" ht="10.5" hidden="1" x14ac:dyDescent="0.35">
      <c r="B195" s="69" t="s">
        <v>1110</v>
      </c>
      <c r="C195" s="61">
        <v>136</v>
      </c>
      <c r="D195" s="61">
        <v>136</v>
      </c>
      <c r="E195" s="70" t="s">
        <v>944</v>
      </c>
      <c r="F195" s="61">
        <v>30.5</v>
      </c>
      <c r="G195" s="61">
        <v>59.6</v>
      </c>
      <c r="H195" s="71">
        <v>48</v>
      </c>
      <c r="I195" s="71">
        <v>72</v>
      </c>
      <c r="J195" s="71">
        <v>48</v>
      </c>
      <c r="K195" s="71">
        <v>72</v>
      </c>
      <c r="L195" s="71">
        <v>4</v>
      </c>
      <c r="N195" s="94">
        <v>27.792428571428566</v>
      </c>
      <c r="O195" s="93">
        <v>343.84342857142855</v>
      </c>
      <c r="Q195" s="61">
        <v>38.326000000000001</v>
      </c>
      <c r="R195" s="61">
        <v>221.75600000000003</v>
      </c>
      <c r="T195" s="61">
        <v>8.4525000000000006</v>
      </c>
      <c r="U195" s="61">
        <v>153.06399999999999</v>
      </c>
    </row>
    <row r="196" spans="1:21" ht="10.5" hidden="1" x14ac:dyDescent="0.35">
      <c r="B196" s="69" t="s">
        <v>1111</v>
      </c>
      <c r="C196" s="61">
        <v>76</v>
      </c>
      <c r="D196" s="61">
        <v>76</v>
      </c>
      <c r="E196" s="70" t="s">
        <v>946</v>
      </c>
      <c r="F196" s="61">
        <v>18.100000000000001</v>
      </c>
      <c r="G196" s="61">
        <v>46.9</v>
      </c>
      <c r="H196" s="71">
        <v>48</v>
      </c>
      <c r="I196" s="71">
        <v>72</v>
      </c>
      <c r="J196" s="71">
        <v>48</v>
      </c>
      <c r="K196" s="71">
        <v>72</v>
      </c>
      <c r="L196" s="71">
        <v>4</v>
      </c>
      <c r="N196" s="94">
        <v>7581.6068571428568</v>
      </c>
      <c r="O196" s="93"/>
      <c r="Q196" s="61">
        <v>6801.2119999999995</v>
      </c>
      <c r="R196" s="61">
        <v>680.30199999999991</v>
      </c>
      <c r="T196" s="61">
        <v>1565.924</v>
      </c>
      <c r="U196" s="61">
        <v>190.666</v>
      </c>
    </row>
    <row r="197" spans="1:21" ht="10.5" hidden="1" x14ac:dyDescent="0.35">
      <c r="B197" s="69" t="s">
        <v>1112</v>
      </c>
      <c r="C197" s="61">
        <v>136</v>
      </c>
      <c r="D197" s="61">
        <v>136</v>
      </c>
      <c r="E197" s="70" t="s">
        <v>944</v>
      </c>
      <c r="F197" s="61">
        <v>18.100000000000001</v>
      </c>
      <c r="G197" s="61">
        <v>46.9</v>
      </c>
      <c r="H197" s="71">
        <v>48</v>
      </c>
      <c r="I197" s="71">
        <v>72</v>
      </c>
      <c r="J197" s="71">
        <v>48</v>
      </c>
      <c r="K197" s="71">
        <v>72</v>
      </c>
      <c r="L197" s="71">
        <v>4</v>
      </c>
      <c r="N197" s="94">
        <v>2759.216142857143</v>
      </c>
      <c r="O197" s="93">
        <v>810.62971428571416</v>
      </c>
      <c r="Q197" s="61">
        <v>2567.6860000000001</v>
      </c>
      <c r="R197" s="61">
        <v>909.51</v>
      </c>
      <c r="T197" s="61">
        <v>426.12600000000003</v>
      </c>
      <c r="U197" s="61">
        <v>210.41799999999998</v>
      </c>
    </row>
    <row r="198" spans="1:21" ht="10.5" hidden="1" x14ac:dyDescent="0.35">
      <c r="B198" s="69" t="s">
        <v>1113</v>
      </c>
      <c r="C198" s="61">
        <v>136</v>
      </c>
      <c r="D198" s="61">
        <v>136</v>
      </c>
      <c r="E198" s="70" t="s">
        <v>944</v>
      </c>
      <c r="F198" s="61">
        <v>25.6</v>
      </c>
      <c r="G198" s="61">
        <v>54.7</v>
      </c>
      <c r="H198" s="71">
        <v>48</v>
      </c>
      <c r="I198" s="71">
        <v>72</v>
      </c>
      <c r="J198" s="71">
        <v>48</v>
      </c>
      <c r="K198" s="71">
        <v>72</v>
      </c>
      <c r="L198" s="71">
        <v>4</v>
      </c>
      <c r="N198" s="94">
        <v>130.74914285714286</v>
      </c>
      <c r="O198" s="93">
        <v>2899.8602857142855</v>
      </c>
      <c r="Q198" s="61">
        <v>48.143333333333324</v>
      </c>
      <c r="R198" s="61">
        <v>2056.61</v>
      </c>
      <c r="T198" s="61">
        <v>79.254999999999995</v>
      </c>
      <c r="U198" s="61">
        <v>1207.5920000000001</v>
      </c>
    </row>
    <row r="199" spans="1:21" ht="10.5" x14ac:dyDescent="0.35">
      <c r="B199" s="82" t="s">
        <v>1114</v>
      </c>
      <c r="C199" s="61">
        <v>76</v>
      </c>
      <c r="D199" s="61">
        <v>76</v>
      </c>
      <c r="E199" s="70" t="s">
        <v>946</v>
      </c>
      <c r="F199" s="61">
        <v>2.8</v>
      </c>
      <c r="G199" s="61">
        <v>33.700000000000003</v>
      </c>
      <c r="H199" s="73">
        <v>6</v>
      </c>
      <c r="I199" s="73">
        <v>36</v>
      </c>
      <c r="J199" s="91">
        <v>0</v>
      </c>
      <c r="K199" s="91">
        <v>36</v>
      </c>
      <c r="L199" s="73">
        <v>1</v>
      </c>
      <c r="M199" s="91" t="s">
        <v>464</v>
      </c>
      <c r="N199" s="94">
        <v>15200.475000000002</v>
      </c>
      <c r="O199" s="93">
        <v>4574.8852857142856</v>
      </c>
      <c r="Q199" s="61">
        <v>11945.096000000001</v>
      </c>
      <c r="R199" s="61">
        <v>3451.35</v>
      </c>
      <c r="T199" s="61">
        <v>24020.954000000002</v>
      </c>
      <c r="U199" s="61">
        <v>2534.5279999999998</v>
      </c>
    </row>
    <row r="200" spans="1:21" ht="10.5" hidden="1" x14ac:dyDescent="0.35">
      <c r="B200" s="69" t="s">
        <v>1115</v>
      </c>
      <c r="C200" s="61">
        <v>136</v>
      </c>
      <c r="D200" s="61">
        <v>136</v>
      </c>
      <c r="E200" s="70" t="s">
        <v>944</v>
      </c>
      <c r="F200" s="61">
        <v>30.5</v>
      </c>
      <c r="G200" s="61">
        <v>59.6</v>
      </c>
      <c r="H200" s="71">
        <v>48</v>
      </c>
      <c r="I200" s="71">
        <v>72</v>
      </c>
      <c r="J200" s="71">
        <v>48</v>
      </c>
      <c r="K200" s="71">
        <v>72</v>
      </c>
      <c r="L200" s="71">
        <v>4</v>
      </c>
      <c r="N200" s="94"/>
      <c r="O200" s="93"/>
      <c r="Q200" s="61">
        <v>118.85</v>
      </c>
      <c r="R200" s="61">
        <v>18.931999999999999</v>
      </c>
      <c r="T200" s="61">
        <v>33.914999999999999</v>
      </c>
      <c r="U200" s="61">
        <v>30.332000000000004</v>
      </c>
    </row>
    <row r="201" spans="1:21" ht="14.25" x14ac:dyDescent="0.45">
      <c r="B201" s="69" t="s">
        <v>1224</v>
      </c>
      <c r="C201" s="61">
        <v>76</v>
      </c>
      <c r="D201" s="61">
        <v>76</v>
      </c>
      <c r="E201" s="70" t="s">
        <v>946</v>
      </c>
      <c r="F201" s="61">
        <v>2.7</v>
      </c>
      <c r="G201" s="61">
        <v>33.6</v>
      </c>
      <c r="H201" s="73">
        <v>6</v>
      </c>
      <c r="I201" s="73">
        <v>36</v>
      </c>
      <c r="J201" s="73">
        <v>6</v>
      </c>
      <c r="K201" s="73">
        <v>36</v>
      </c>
      <c r="L201" s="73">
        <v>1</v>
      </c>
      <c r="N201" s="94">
        <v>24567.717571428569</v>
      </c>
      <c r="O201" s="93">
        <v>2674.0860000000002</v>
      </c>
      <c r="Q201">
        <v>21104.386000000002</v>
      </c>
      <c r="R201" s="61">
        <v>1799.2180000000001</v>
      </c>
      <c r="T201" s="61">
        <v>3316.4439999999995</v>
      </c>
      <c r="U201" s="61">
        <v>540.87799999999993</v>
      </c>
    </row>
    <row r="202" spans="1:21" ht="10.5" x14ac:dyDescent="0.35">
      <c r="B202" s="82" t="s">
        <v>1117</v>
      </c>
      <c r="C202" s="61">
        <v>76</v>
      </c>
      <c r="D202" s="61">
        <v>76</v>
      </c>
      <c r="E202" s="70" t="s">
        <v>946</v>
      </c>
      <c r="F202" s="61">
        <v>2.7</v>
      </c>
      <c r="G202" s="61">
        <v>33.6</v>
      </c>
      <c r="H202" s="73">
        <v>6</v>
      </c>
      <c r="I202" s="73">
        <v>36</v>
      </c>
      <c r="J202" s="91">
        <v>0</v>
      </c>
      <c r="K202" s="91">
        <v>36</v>
      </c>
      <c r="L202" s="73">
        <v>1</v>
      </c>
      <c r="M202" s="91" t="s">
        <v>464</v>
      </c>
      <c r="N202" s="94">
        <v>3642.3199999999997</v>
      </c>
      <c r="O202" s="93">
        <v>343.31799999999993</v>
      </c>
      <c r="Q202" s="61">
        <v>3020.64</v>
      </c>
      <c r="R202" s="61">
        <v>448.77199999999993</v>
      </c>
      <c r="T202" s="61">
        <v>6731.8380000000006</v>
      </c>
      <c r="U202" s="61">
        <v>580.17399999999998</v>
      </c>
    </row>
    <row r="203" spans="1:21" ht="10.5" hidden="1" x14ac:dyDescent="0.35">
      <c r="A203" s="81" t="s">
        <v>952</v>
      </c>
      <c r="B203" s="69" t="s">
        <v>1223</v>
      </c>
      <c r="C203" s="61">
        <v>136</v>
      </c>
      <c r="D203" s="61">
        <v>136</v>
      </c>
      <c r="E203" s="70" t="s">
        <v>944</v>
      </c>
      <c r="F203" s="61">
        <v>103.6</v>
      </c>
      <c r="G203" s="61">
        <v>103.6</v>
      </c>
      <c r="H203" s="80">
        <v>96</v>
      </c>
      <c r="I203" s="80">
        <v>96</v>
      </c>
      <c r="J203" s="80">
        <v>96</v>
      </c>
      <c r="K203" s="80">
        <v>96</v>
      </c>
      <c r="L203" s="80">
        <v>5</v>
      </c>
      <c r="N203" s="94">
        <v>49.1798</v>
      </c>
      <c r="O203" s="93"/>
      <c r="Q203" s="61">
        <v>32.921999999999997</v>
      </c>
      <c r="T203" s="61">
        <v>0.38</v>
      </c>
    </row>
    <row r="204" spans="1:21" ht="10.5" hidden="1" x14ac:dyDescent="0.35">
      <c r="B204" s="69" t="s">
        <v>1118</v>
      </c>
      <c r="C204" s="61">
        <v>136</v>
      </c>
      <c r="D204" s="61">
        <v>136</v>
      </c>
      <c r="E204" s="70" t="s">
        <v>944</v>
      </c>
      <c r="F204" s="61">
        <v>61.1</v>
      </c>
      <c r="G204" s="61">
        <v>91.3</v>
      </c>
      <c r="H204" s="80">
        <v>96</v>
      </c>
      <c r="I204" s="80">
        <v>120</v>
      </c>
      <c r="J204" s="80">
        <v>96</v>
      </c>
      <c r="K204" s="80">
        <v>120</v>
      </c>
      <c r="L204" s="80">
        <v>5</v>
      </c>
      <c r="N204" s="94">
        <v>31.128000000000007</v>
      </c>
      <c r="O204" s="93">
        <v>18.554000000000002</v>
      </c>
      <c r="Q204" s="61">
        <v>37.665999999999997</v>
      </c>
      <c r="R204" s="61">
        <v>15.372</v>
      </c>
      <c r="T204" s="61">
        <v>124.024</v>
      </c>
      <c r="U204" s="61">
        <v>36.25</v>
      </c>
    </row>
    <row r="205" spans="1:21" ht="10.5" x14ac:dyDescent="0.35">
      <c r="B205" s="69" t="s">
        <v>1119</v>
      </c>
      <c r="C205" s="61">
        <v>76</v>
      </c>
      <c r="D205" s="61">
        <v>76</v>
      </c>
      <c r="E205" s="70" t="s">
        <v>946</v>
      </c>
      <c r="F205" s="61">
        <v>2.9</v>
      </c>
      <c r="G205" s="61">
        <v>33.799999999999997</v>
      </c>
      <c r="H205" s="73">
        <v>6</v>
      </c>
      <c r="I205" s="73">
        <v>36</v>
      </c>
      <c r="J205" s="73">
        <v>6</v>
      </c>
      <c r="K205" s="73">
        <v>36</v>
      </c>
      <c r="L205" s="73">
        <v>1</v>
      </c>
      <c r="N205" s="94">
        <v>521654.3522857143</v>
      </c>
      <c r="O205" s="94">
        <v>62934.824428571432</v>
      </c>
      <c r="Q205" s="61">
        <v>396982.89600000001</v>
      </c>
      <c r="R205" s="61">
        <v>46431.355999999992</v>
      </c>
      <c r="T205" s="61">
        <v>46707.340000000004</v>
      </c>
      <c r="U205" s="61">
        <v>9999.7820000000011</v>
      </c>
    </row>
    <row r="206" spans="1:21" ht="10.5" hidden="1" x14ac:dyDescent="0.35">
      <c r="B206" s="69" t="s">
        <v>1120</v>
      </c>
      <c r="C206" s="61">
        <v>136</v>
      </c>
      <c r="D206" s="61">
        <v>136</v>
      </c>
      <c r="E206" s="70" t="s">
        <v>944</v>
      </c>
      <c r="F206" s="61">
        <v>24.2</v>
      </c>
      <c r="G206" s="61">
        <v>53.3</v>
      </c>
      <c r="H206" s="71">
        <v>48</v>
      </c>
      <c r="I206" s="71">
        <v>72</v>
      </c>
      <c r="J206" s="71">
        <v>48</v>
      </c>
      <c r="K206" s="71">
        <v>72</v>
      </c>
      <c r="L206" s="71">
        <v>4</v>
      </c>
      <c r="N206" s="94"/>
      <c r="O206" s="93"/>
      <c r="Q206" s="61">
        <v>1.51</v>
      </c>
      <c r="R206" s="61">
        <v>108.322</v>
      </c>
      <c r="T206" s="61">
        <v>0.76</v>
      </c>
      <c r="U206" s="61">
        <v>128.76000000000002</v>
      </c>
    </row>
    <row r="207" spans="1:21" ht="10.5" x14ac:dyDescent="0.35">
      <c r="B207" s="82" t="s">
        <v>1222</v>
      </c>
      <c r="C207" s="61">
        <v>76</v>
      </c>
      <c r="D207" s="61">
        <v>76</v>
      </c>
      <c r="E207" s="70" t="s">
        <v>946</v>
      </c>
      <c r="F207" s="61">
        <v>2.9</v>
      </c>
      <c r="G207" s="61">
        <v>33.799999999999997</v>
      </c>
      <c r="H207" s="73">
        <v>6</v>
      </c>
      <c r="I207" s="73">
        <v>36</v>
      </c>
      <c r="J207" s="91">
        <v>0</v>
      </c>
      <c r="K207" s="91">
        <v>36</v>
      </c>
      <c r="L207" s="73">
        <v>1</v>
      </c>
      <c r="M207" s="91" t="s">
        <v>464</v>
      </c>
      <c r="N207" s="94">
        <v>422625.31142857153</v>
      </c>
      <c r="O207" s="93">
        <v>60336.635428571426</v>
      </c>
      <c r="Q207" s="61">
        <v>354299.22200000001</v>
      </c>
      <c r="R207" s="61">
        <v>47388.84</v>
      </c>
      <c r="T207" s="61">
        <v>678957.10800000001</v>
      </c>
      <c r="U207" s="61">
        <v>30979.090000000004</v>
      </c>
    </row>
    <row r="208" spans="1:21" ht="10.5" hidden="1" x14ac:dyDescent="0.35">
      <c r="B208" s="69" t="s">
        <v>1122</v>
      </c>
      <c r="C208" s="61">
        <v>136</v>
      </c>
      <c r="D208" s="61">
        <v>136</v>
      </c>
      <c r="E208" s="70" t="s">
        <v>944</v>
      </c>
      <c r="F208" s="61">
        <v>19</v>
      </c>
      <c r="G208" s="61">
        <v>48</v>
      </c>
      <c r="H208" s="71">
        <v>48</v>
      </c>
      <c r="I208" s="71">
        <v>72</v>
      </c>
      <c r="J208" s="71">
        <v>48</v>
      </c>
      <c r="K208" s="71">
        <v>72</v>
      </c>
      <c r="L208" s="71">
        <v>4</v>
      </c>
      <c r="N208" s="94">
        <v>11723.100714285714</v>
      </c>
      <c r="O208" s="93">
        <v>1456.408714285714</v>
      </c>
      <c r="Q208" s="61">
        <v>10188.799999999999</v>
      </c>
      <c r="R208" s="61">
        <v>1151.8579999999999</v>
      </c>
      <c r="T208" s="61">
        <v>4918.1239999999998</v>
      </c>
      <c r="U208" s="61">
        <v>524.15200000000004</v>
      </c>
    </row>
    <row r="209" spans="1:21" ht="10.5" hidden="1" x14ac:dyDescent="0.35">
      <c r="A209" s="81" t="s">
        <v>952</v>
      </c>
      <c r="B209" s="69" t="s">
        <v>1123</v>
      </c>
      <c r="C209" s="61">
        <v>136</v>
      </c>
      <c r="D209" s="61">
        <v>136</v>
      </c>
      <c r="E209" s="70" t="s">
        <v>944</v>
      </c>
      <c r="F209" s="61">
        <v>103.6</v>
      </c>
      <c r="G209" s="61">
        <v>103.6</v>
      </c>
      <c r="H209" s="80">
        <v>96</v>
      </c>
      <c r="I209" s="80">
        <v>96</v>
      </c>
      <c r="J209" s="80">
        <v>96</v>
      </c>
      <c r="K209" s="80">
        <v>96</v>
      </c>
      <c r="L209" s="80">
        <v>5</v>
      </c>
      <c r="N209" s="94">
        <v>849.25942857142866</v>
      </c>
      <c r="O209" s="93"/>
      <c r="Q209" s="61">
        <v>1144.19</v>
      </c>
      <c r="T209" s="61">
        <v>76.333999999999989</v>
      </c>
    </row>
    <row r="210" spans="1:21" ht="20.25" hidden="1" x14ac:dyDescent="0.35">
      <c r="B210" s="69" t="s">
        <v>1221</v>
      </c>
      <c r="C210" s="61">
        <v>136</v>
      </c>
      <c r="D210" s="61">
        <v>136</v>
      </c>
      <c r="E210" s="70" t="s">
        <v>944</v>
      </c>
      <c r="F210" s="61">
        <v>18.100000000000001</v>
      </c>
      <c r="G210" s="61">
        <v>46.9</v>
      </c>
      <c r="H210" s="71">
        <v>48</v>
      </c>
      <c r="I210" s="71">
        <v>72</v>
      </c>
      <c r="J210" s="71">
        <v>48</v>
      </c>
      <c r="K210" s="71">
        <v>72</v>
      </c>
      <c r="L210" s="71">
        <v>4</v>
      </c>
      <c r="N210" s="94">
        <v>1514.5192857142858</v>
      </c>
      <c r="O210" s="93">
        <v>417.8591428571429</v>
      </c>
      <c r="Q210" s="61">
        <v>1749.1620000000003</v>
      </c>
      <c r="R210" s="61">
        <v>428.19799999999998</v>
      </c>
      <c r="T210" s="61">
        <v>245.31399999999999</v>
      </c>
      <c r="U210" s="61">
        <v>102.146</v>
      </c>
    </row>
    <row r="211" spans="1:21" ht="10.5" hidden="1" x14ac:dyDescent="0.35">
      <c r="B211" s="69" t="s">
        <v>1124</v>
      </c>
      <c r="C211" s="61">
        <v>76</v>
      </c>
      <c r="D211" s="61">
        <v>76</v>
      </c>
      <c r="E211" s="70" t="s">
        <v>946</v>
      </c>
      <c r="F211" s="61">
        <v>9</v>
      </c>
      <c r="G211" s="61">
        <v>37.9</v>
      </c>
      <c r="H211" s="77">
        <v>24</v>
      </c>
      <c r="I211" s="77">
        <v>60</v>
      </c>
      <c r="J211" s="77">
        <v>24</v>
      </c>
      <c r="K211" s="77">
        <v>60</v>
      </c>
      <c r="L211" s="77">
        <v>3</v>
      </c>
      <c r="N211" s="94">
        <v>9829.1025714285697</v>
      </c>
      <c r="O211" s="93">
        <v>2355.5224285714289</v>
      </c>
      <c r="Q211" s="61">
        <v>7871.9259999999995</v>
      </c>
      <c r="R211" s="61">
        <v>1681.5159999999996</v>
      </c>
      <c r="T211" s="61">
        <v>1053.3259999999998</v>
      </c>
      <c r="U211" s="61">
        <v>817.226</v>
      </c>
    </row>
    <row r="212" spans="1:21" ht="10.5" hidden="1" x14ac:dyDescent="0.35">
      <c r="B212" s="69" t="s">
        <v>1220</v>
      </c>
      <c r="C212" s="61">
        <v>136</v>
      </c>
      <c r="D212" s="61">
        <v>136</v>
      </c>
      <c r="E212" s="70" t="s">
        <v>944</v>
      </c>
      <c r="F212" s="61">
        <v>30.5</v>
      </c>
      <c r="G212" s="61">
        <v>59.6</v>
      </c>
      <c r="H212" s="71">
        <v>48</v>
      </c>
      <c r="I212" s="71">
        <v>72</v>
      </c>
      <c r="J212" s="71">
        <v>48</v>
      </c>
      <c r="K212" s="71">
        <v>72</v>
      </c>
      <c r="L212" s="71">
        <v>4</v>
      </c>
      <c r="N212" s="94"/>
      <c r="O212" s="93"/>
      <c r="Q212" s="61">
        <v>0.32</v>
      </c>
    </row>
    <row r="213" spans="1:21" ht="14.25" hidden="1" x14ac:dyDescent="0.45">
      <c r="B213" s="69" t="s">
        <v>1219</v>
      </c>
      <c r="C213" s="61">
        <v>136</v>
      </c>
      <c r="D213" s="61">
        <v>136</v>
      </c>
      <c r="E213" s="70" t="s">
        <v>944</v>
      </c>
      <c r="F213" s="61">
        <v>18.100000000000001</v>
      </c>
      <c r="G213" s="61">
        <v>46.9</v>
      </c>
      <c r="H213" s="71">
        <v>48</v>
      </c>
      <c r="I213" s="71">
        <v>72</v>
      </c>
      <c r="J213" s="71">
        <v>48</v>
      </c>
      <c r="K213" s="71">
        <v>72</v>
      </c>
      <c r="L213" s="71">
        <v>4</v>
      </c>
      <c r="N213" s="94">
        <v>3648.8275714285714</v>
      </c>
      <c r="O213" s="93">
        <v>908.58414285714287</v>
      </c>
      <c r="Q213" s="61">
        <v>3059.0879999999997</v>
      </c>
      <c r="R213" s="28">
        <v>657.79600000000005</v>
      </c>
      <c r="T213" s="61">
        <v>624.20799999999997</v>
      </c>
      <c r="U213" s="61">
        <v>82.177999999999997</v>
      </c>
    </row>
    <row r="214" spans="1:21" ht="10.5" hidden="1" x14ac:dyDescent="0.35">
      <c r="B214" s="69" t="s">
        <v>1125</v>
      </c>
      <c r="C214" s="61">
        <v>136</v>
      </c>
      <c r="D214" s="61">
        <v>136</v>
      </c>
      <c r="E214" s="70" t="s">
        <v>944</v>
      </c>
      <c r="F214" s="61">
        <v>24.2</v>
      </c>
      <c r="G214" s="61">
        <v>53.3</v>
      </c>
      <c r="H214" s="71">
        <v>48</v>
      </c>
      <c r="I214" s="71">
        <v>72</v>
      </c>
      <c r="J214" s="71">
        <v>48</v>
      </c>
      <c r="K214" s="71">
        <v>72</v>
      </c>
      <c r="L214" s="71">
        <v>4</v>
      </c>
      <c r="N214" s="94">
        <v>234.1022857142857</v>
      </c>
      <c r="O214" s="93">
        <v>738.4898571428572</v>
      </c>
      <c r="Q214" s="61">
        <v>224.75799999999998</v>
      </c>
      <c r="R214" s="61">
        <v>1521.904</v>
      </c>
      <c r="T214" s="61">
        <v>286.93600000000004</v>
      </c>
      <c r="U214" s="61">
        <v>281.54000000000002</v>
      </c>
    </row>
    <row r="215" spans="1:21" ht="10.5" hidden="1" x14ac:dyDescent="0.35">
      <c r="B215" s="69" t="s">
        <v>1126</v>
      </c>
      <c r="C215" s="61">
        <v>136</v>
      </c>
      <c r="D215" s="61">
        <v>136</v>
      </c>
      <c r="E215" s="70" t="s">
        <v>944</v>
      </c>
      <c r="F215" s="61">
        <v>40.700000000000003</v>
      </c>
      <c r="G215" s="61">
        <v>70.099999999999994</v>
      </c>
      <c r="H215" s="71">
        <v>48</v>
      </c>
      <c r="I215" s="71">
        <v>72</v>
      </c>
      <c r="J215" s="71">
        <v>48</v>
      </c>
      <c r="K215" s="71">
        <v>72</v>
      </c>
      <c r="L215" s="71">
        <v>4</v>
      </c>
      <c r="N215" s="94">
        <v>71.604428571428585</v>
      </c>
      <c r="O215" s="93">
        <v>32.485249999999994</v>
      </c>
      <c r="Q215" s="61">
        <v>38.703999999999994</v>
      </c>
      <c r="R215" s="61">
        <v>5.3449999999999998</v>
      </c>
      <c r="T215" s="61">
        <v>21.446666666666669</v>
      </c>
      <c r="U215" s="61">
        <v>0.21</v>
      </c>
    </row>
    <row r="216" spans="1:21" ht="10.5" hidden="1" x14ac:dyDescent="0.35">
      <c r="B216" s="69" t="s">
        <v>1127</v>
      </c>
      <c r="C216" s="61">
        <v>136</v>
      </c>
      <c r="D216" s="61">
        <v>136</v>
      </c>
      <c r="E216" s="70" t="s">
        <v>944</v>
      </c>
      <c r="F216" s="61">
        <v>18.100000000000001</v>
      </c>
      <c r="G216" s="61">
        <v>46.9</v>
      </c>
      <c r="H216" s="71">
        <v>48</v>
      </c>
      <c r="I216" s="71">
        <v>72</v>
      </c>
      <c r="J216" s="71">
        <v>48</v>
      </c>
      <c r="K216" s="71">
        <v>72</v>
      </c>
      <c r="L216" s="71">
        <v>4</v>
      </c>
      <c r="N216" s="94">
        <v>375.94500000000005</v>
      </c>
      <c r="O216" s="93">
        <v>531.77671428571432</v>
      </c>
      <c r="Q216" s="61">
        <v>407.64199999999994</v>
      </c>
      <c r="R216" s="61">
        <v>516.90200000000004</v>
      </c>
      <c r="T216" s="61">
        <v>21.657499999999999</v>
      </c>
      <c r="U216" s="61">
        <v>5.6400000000000006</v>
      </c>
    </row>
    <row r="217" spans="1:21" ht="10.5" x14ac:dyDescent="0.35">
      <c r="B217" s="82" t="s">
        <v>1128</v>
      </c>
      <c r="C217" s="61">
        <v>76</v>
      </c>
      <c r="D217" s="61">
        <v>76</v>
      </c>
      <c r="E217" s="70" t="s">
        <v>946</v>
      </c>
      <c r="F217" s="61">
        <v>2.9</v>
      </c>
      <c r="G217" s="61">
        <v>33.799999999999997</v>
      </c>
      <c r="H217" s="73">
        <v>6</v>
      </c>
      <c r="I217" s="73">
        <v>36</v>
      </c>
      <c r="J217" s="91">
        <v>0</v>
      </c>
      <c r="K217" s="91">
        <v>36</v>
      </c>
      <c r="L217" s="73">
        <v>1</v>
      </c>
      <c r="M217" s="91" t="s">
        <v>464</v>
      </c>
      <c r="N217" s="94">
        <v>72622.778000000006</v>
      </c>
      <c r="O217" s="93">
        <v>12817.054714285714</v>
      </c>
      <c r="Q217" s="61">
        <v>58069.52</v>
      </c>
      <c r="R217" s="61">
        <v>11219.41</v>
      </c>
      <c r="T217" s="61">
        <v>120891.41400000002</v>
      </c>
      <c r="U217" s="61">
        <v>11648.567999999999</v>
      </c>
    </row>
    <row r="218" spans="1:21" ht="10.5" x14ac:dyDescent="0.35">
      <c r="B218" s="82" t="s">
        <v>1129</v>
      </c>
      <c r="C218" s="61">
        <v>76</v>
      </c>
      <c r="D218" s="61">
        <v>76</v>
      </c>
      <c r="E218" s="70" t="s">
        <v>946</v>
      </c>
      <c r="F218" s="61">
        <v>2.9</v>
      </c>
      <c r="G218" s="61">
        <v>33.799999999999997</v>
      </c>
      <c r="H218" s="73">
        <v>6</v>
      </c>
      <c r="I218" s="73">
        <v>36</v>
      </c>
      <c r="J218" s="91">
        <v>0</v>
      </c>
      <c r="K218" s="91">
        <v>36</v>
      </c>
      <c r="L218" s="73">
        <v>1</v>
      </c>
      <c r="M218" s="91" t="s">
        <v>464</v>
      </c>
      <c r="N218" s="94">
        <v>124806.87957142857</v>
      </c>
      <c r="O218" s="93">
        <v>16529.525714285712</v>
      </c>
      <c r="Q218" s="61">
        <v>105678.09000000001</v>
      </c>
      <c r="R218" s="61">
        <v>12961.368000000002</v>
      </c>
      <c r="T218" s="61">
        <v>170193.546</v>
      </c>
      <c r="U218" s="61">
        <v>14827.238000000001</v>
      </c>
    </row>
    <row r="219" spans="1:21" ht="10.5" hidden="1" x14ac:dyDescent="0.35">
      <c r="B219" s="69" t="s">
        <v>1130</v>
      </c>
      <c r="C219" s="61">
        <v>136</v>
      </c>
      <c r="D219" s="61">
        <v>136</v>
      </c>
      <c r="E219" s="70" t="s">
        <v>944</v>
      </c>
      <c r="F219" s="61">
        <v>61.1</v>
      </c>
      <c r="G219" s="61">
        <v>91.3</v>
      </c>
      <c r="H219" s="80">
        <v>96</v>
      </c>
      <c r="I219" s="80">
        <v>120</v>
      </c>
      <c r="J219" s="80">
        <v>96</v>
      </c>
      <c r="K219" s="80">
        <v>120</v>
      </c>
      <c r="L219" s="80">
        <v>5</v>
      </c>
      <c r="N219" s="94">
        <v>238.7497142857143</v>
      </c>
      <c r="O219" s="94">
        <v>95.421571428571454</v>
      </c>
      <c r="Q219" s="61">
        <v>251.10399999999998</v>
      </c>
      <c r="R219" s="61">
        <v>43.817999999999998</v>
      </c>
      <c r="T219" s="61">
        <v>63.314</v>
      </c>
      <c r="U219" s="61">
        <v>12.986000000000001</v>
      </c>
    </row>
    <row r="220" spans="1:21" ht="10.5" hidden="1" x14ac:dyDescent="0.35">
      <c r="B220" s="69" t="s">
        <v>1131</v>
      </c>
      <c r="C220" s="61">
        <v>136</v>
      </c>
      <c r="D220" s="61">
        <v>136</v>
      </c>
      <c r="E220" s="70" t="s">
        <v>944</v>
      </c>
      <c r="F220" s="61">
        <v>5.6</v>
      </c>
      <c r="G220" s="61">
        <v>33.299999999999997</v>
      </c>
      <c r="H220" s="75">
        <v>12</v>
      </c>
      <c r="I220" s="75">
        <v>48</v>
      </c>
      <c r="J220" s="75">
        <v>12</v>
      </c>
      <c r="K220" s="75">
        <v>48</v>
      </c>
      <c r="L220" s="75">
        <v>2</v>
      </c>
      <c r="N220" s="94">
        <v>1433.954857142857</v>
      </c>
      <c r="O220" s="94">
        <v>377.53885714285713</v>
      </c>
      <c r="Q220" s="61">
        <v>900.05</v>
      </c>
      <c r="R220" s="61">
        <v>256.596</v>
      </c>
      <c r="T220" s="61">
        <v>872.72600000000023</v>
      </c>
      <c r="U220" s="61">
        <v>121.244</v>
      </c>
    </row>
    <row r="221" spans="1:21" ht="10.5" hidden="1" x14ac:dyDescent="0.35">
      <c r="B221" s="69" t="s">
        <v>1218</v>
      </c>
      <c r="C221" s="61">
        <v>136</v>
      </c>
      <c r="D221" s="61">
        <v>136</v>
      </c>
      <c r="E221" s="70" t="s">
        <v>944</v>
      </c>
      <c r="F221" s="61">
        <v>24.2</v>
      </c>
      <c r="G221" s="61">
        <v>53.3</v>
      </c>
      <c r="H221" s="71">
        <v>48</v>
      </c>
      <c r="I221" s="71">
        <v>72</v>
      </c>
      <c r="J221" s="71">
        <v>48</v>
      </c>
      <c r="K221" s="71">
        <v>72</v>
      </c>
      <c r="L221" s="71">
        <v>4</v>
      </c>
      <c r="N221" s="94">
        <v>3.0076666666666667</v>
      </c>
      <c r="O221" s="93">
        <v>74.712285714285713</v>
      </c>
      <c r="Q221" s="61">
        <v>13.81</v>
      </c>
      <c r="R221" s="61">
        <v>28.227999999999998</v>
      </c>
      <c r="U221" s="61">
        <v>1.02</v>
      </c>
    </row>
    <row r="222" spans="1:21" ht="10.5" hidden="1" x14ac:dyDescent="0.35">
      <c r="B222" s="69" t="s">
        <v>1132</v>
      </c>
      <c r="C222" s="61">
        <v>136</v>
      </c>
      <c r="D222" s="61">
        <v>136</v>
      </c>
      <c r="E222" s="70" t="s">
        <v>944</v>
      </c>
      <c r="F222" s="61">
        <v>18.100000000000001</v>
      </c>
      <c r="G222" s="61">
        <v>46.9</v>
      </c>
      <c r="H222" s="71">
        <v>48</v>
      </c>
      <c r="I222" s="71">
        <v>72</v>
      </c>
      <c r="J222" s="71">
        <v>48</v>
      </c>
      <c r="K222" s="71">
        <v>72</v>
      </c>
      <c r="L222" s="71">
        <v>4</v>
      </c>
      <c r="N222" s="94">
        <v>408.92500000000007</v>
      </c>
      <c r="O222" s="93">
        <v>2238.0292857142858</v>
      </c>
      <c r="Q222" s="61">
        <v>310.61399999999998</v>
      </c>
      <c r="R222" s="61">
        <v>1879.116</v>
      </c>
      <c r="T222" s="61">
        <v>312.214</v>
      </c>
      <c r="U222" s="61">
        <v>329.62600000000003</v>
      </c>
    </row>
    <row r="223" spans="1:21" ht="10.5" hidden="1" x14ac:dyDescent="0.35">
      <c r="B223" s="69" t="s">
        <v>1133</v>
      </c>
      <c r="C223" s="61">
        <v>136</v>
      </c>
      <c r="D223" s="61">
        <v>136</v>
      </c>
      <c r="E223" s="70" t="s">
        <v>944</v>
      </c>
      <c r="F223" s="61">
        <v>6.1</v>
      </c>
      <c r="G223" s="61">
        <v>33.799999999999997</v>
      </c>
      <c r="H223" s="75">
        <v>12</v>
      </c>
      <c r="I223" s="75">
        <v>48</v>
      </c>
      <c r="J223" s="75">
        <v>12</v>
      </c>
      <c r="K223" s="75">
        <v>48</v>
      </c>
      <c r="L223" s="75">
        <v>2</v>
      </c>
      <c r="N223" s="94">
        <v>4018.5509999999999</v>
      </c>
      <c r="O223" s="93">
        <v>8580.8275714285719</v>
      </c>
      <c r="Q223" s="61">
        <v>2475.9879999999998</v>
      </c>
      <c r="R223" s="61">
        <v>7892.9560000000001</v>
      </c>
      <c r="T223" s="61">
        <v>736.98599999999999</v>
      </c>
      <c r="U223" s="61">
        <v>771.46600000000001</v>
      </c>
    </row>
    <row r="224" spans="1:21" ht="10.5" hidden="1" x14ac:dyDescent="0.35">
      <c r="B224" s="69" t="s">
        <v>1217</v>
      </c>
      <c r="C224" s="61">
        <v>136</v>
      </c>
      <c r="D224" s="61">
        <v>136</v>
      </c>
      <c r="E224" s="70" t="s">
        <v>944</v>
      </c>
      <c r="F224" s="61">
        <v>30.5</v>
      </c>
      <c r="G224" s="61">
        <v>59.6</v>
      </c>
      <c r="H224" s="71">
        <v>48</v>
      </c>
      <c r="I224" s="71">
        <v>72</v>
      </c>
      <c r="J224" s="71">
        <v>48</v>
      </c>
      <c r="K224" s="71">
        <v>72</v>
      </c>
      <c r="L224" s="71">
        <v>4</v>
      </c>
      <c r="N224" s="94">
        <v>5.6616666666666662</v>
      </c>
      <c r="O224" s="93">
        <v>41.224714285714292</v>
      </c>
      <c r="Q224" s="61">
        <v>19.212</v>
      </c>
      <c r="R224" s="61">
        <v>16.899999999999999</v>
      </c>
      <c r="T224" s="61">
        <v>2.4700000000000002</v>
      </c>
      <c r="U224" s="61">
        <v>32.826000000000001</v>
      </c>
    </row>
    <row r="225" spans="1:21" ht="10.5" hidden="1" x14ac:dyDescent="0.35">
      <c r="A225" s="81" t="s">
        <v>952</v>
      </c>
      <c r="B225" s="69" t="s">
        <v>1135</v>
      </c>
      <c r="C225" s="61">
        <v>136</v>
      </c>
      <c r="D225" s="61">
        <v>136</v>
      </c>
      <c r="E225" s="70" t="s">
        <v>944</v>
      </c>
      <c r="F225" s="61">
        <v>82.7</v>
      </c>
      <c r="G225" s="61">
        <v>82.7</v>
      </c>
      <c r="H225" s="80">
        <v>96</v>
      </c>
      <c r="I225" s="80">
        <v>96</v>
      </c>
      <c r="J225" s="80">
        <v>96</v>
      </c>
      <c r="K225" s="80">
        <v>96</v>
      </c>
      <c r="L225" s="80">
        <v>5</v>
      </c>
      <c r="N225" s="94">
        <v>66.311142857142855</v>
      </c>
      <c r="O225" s="93"/>
      <c r="Q225" s="61">
        <v>0.89399999999999991</v>
      </c>
      <c r="T225" s="61">
        <v>1.486</v>
      </c>
    </row>
    <row r="226" spans="1:21" ht="10.5" hidden="1" x14ac:dyDescent="0.35">
      <c r="B226" s="69" t="s">
        <v>1136</v>
      </c>
      <c r="C226" s="61">
        <v>136</v>
      </c>
      <c r="D226" s="61">
        <v>136</v>
      </c>
      <c r="E226" s="70" t="s">
        <v>944</v>
      </c>
      <c r="F226" s="61">
        <v>40.700000000000003</v>
      </c>
      <c r="G226" s="61">
        <v>70.099999999999994</v>
      </c>
      <c r="H226" s="71">
        <v>48</v>
      </c>
      <c r="I226" s="71">
        <v>72</v>
      </c>
      <c r="J226" s="71">
        <v>48</v>
      </c>
      <c r="K226" s="71">
        <v>72</v>
      </c>
      <c r="L226" s="71">
        <v>4</v>
      </c>
      <c r="N226" s="94">
        <v>35229.583714285713</v>
      </c>
      <c r="O226" s="93">
        <v>23.723833333333332</v>
      </c>
      <c r="Q226" s="61">
        <v>19.212</v>
      </c>
      <c r="R226" s="61">
        <v>26.035</v>
      </c>
      <c r="T226" s="61">
        <v>2.4700000000000002</v>
      </c>
      <c r="U226" s="61">
        <v>57.531999999999996</v>
      </c>
    </row>
    <row r="227" spans="1:21" ht="10.5" hidden="1" x14ac:dyDescent="0.35">
      <c r="B227" s="69" t="s">
        <v>1216</v>
      </c>
      <c r="C227" s="61">
        <v>76</v>
      </c>
      <c r="D227" s="61">
        <v>76</v>
      </c>
      <c r="E227" s="70" t="s">
        <v>946</v>
      </c>
      <c r="F227" s="61">
        <v>5.8</v>
      </c>
      <c r="G227" s="61">
        <v>33.6</v>
      </c>
      <c r="H227" s="75">
        <v>12</v>
      </c>
      <c r="I227" s="75">
        <v>48</v>
      </c>
      <c r="J227" s="75">
        <v>12</v>
      </c>
      <c r="K227" s="75">
        <v>48</v>
      </c>
      <c r="L227" s="75">
        <v>2</v>
      </c>
      <c r="N227" s="94">
        <v>1.3168571428571429</v>
      </c>
      <c r="O227" s="93">
        <v>9355.5290000000005</v>
      </c>
      <c r="Q227" s="61">
        <v>33856.751999999993</v>
      </c>
      <c r="R227" s="61">
        <v>8600.1820000000007</v>
      </c>
      <c r="T227" s="61">
        <v>7582.2559999999994</v>
      </c>
      <c r="U227" s="61">
        <v>1322.7360000000001</v>
      </c>
    </row>
    <row r="228" spans="1:21" ht="10.5" hidden="1" x14ac:dyDescent="0.35">
      <c r="B228" s="69" t="s">
        <v>1137</v>
      </c>
      <c r="C228" s="61">
        <v>76</v>
      </c>
      <c r="D228" s="61">
        <v>76</v>
      </c>
      <c r="E228" s="70" t="s">
        <v>946</v>
      </c>
      <c r="F228" s="61">
        <v>19</v>
      </c>
      <c r="G228" s="61">
        <v>48</v>
      </c>
      <c r="H228" s="71">
        <v>48</v>
      </c>
      <c r="I228" s="71">
        <v>72</v>
      </c>
      <c r="J228" s="71">
        <v>48</v>
      </c>
      <c r="K228" s="71">
        <v>72</v>
      </c>
      <c r="L228" s="71">
        <v>4</v>
      </c>
      <c r="N228" s="94">
        <v>1782.7254285714287</v>
      </c>
      <c r="O228" s="93">
        <v>2507.7395714285713</v>
      </c>
      <c r="Q228" s="61">
        <v>1322.6880000000001</v>
      </c>
      <c r="R228" s="61">
        <v>1372.4539999999997</v>
      </c>
      <c r="T228" s="61">
        <v>593.60799999999995</v>
      </c>
      <c r="U228" s="61">
        <v>416.55</v>
      </c>
    </row>
    <row r="229" spans="1:21" ht="10.5" hidden="1" x14ac:dyDescent="0.35">
      <c r="B229" s="69" t="s">
        <v>1138</v>
      </c>
      <c r="C229" s="61">
        <v>76</v>
      </c>
      <c r="D229" s="61">
        <v>76</v>
      </c>
      <c r="E229" s="70" t="s">
        <v>946</v>
      </c>
      <c r="F229" s="61">
        <v>8.6</v>
      </c>
      <c r="G229" s="61">
        <v>37.6</v>
      </c>
      <c r="H229" s="77">
        <v>24</v>
      </c>
      <c r="I229" s="77">
        <v>60</v>
      </c>
      <c r="J229" s="77">
        <v>24</v>
      </c>
      <c r="K229" s="77">
        <v>60</v>
      </c>
      <c r="L229" s="77">
        <v>3</v>
      </c>
      <c r="N229" s="94">
        <v>29445.913285714283</v>
      </c>
      <c r="O229" s="93">
        <v>9456.5069999999996</v>
      </c>
      <c r="Q229" s="61">
        <v>18894.081999999999</v>
      </c>
      <c r="R229" s="61">
        <v>7081.4240000000009</v>
      </c>
      <c r="T229" s="61">
        <v>4662.6779999999999</v>
      </c>
      <c r="U229" s="61">
        <v>1633.19</v>
      </c>
    </row>
    <row r="230" spans="1:21" ht="10.5" hidden="1" x14ac:dyDescent="0.35">
      <c r="B230" s="69" t="s">
        <v>1139</v>
      </c>
      <c r="C230" s="61">
        <v>136</v>
      </c>
      <c r="D230" s="61">
        <v>136</v>
      </c>
      <c r="E230" s="70" t="s">
        <v>944</v>
      </c>
      <c r="F230" s="61">
        <v>24.2</v>
      </c>
      <c r="G230" s="61">
        <v>53.3</v>
      </c>
      <c r="H230" s="71">
        <v>48</v>
      </c>
      <c r="I230" s="71">
        <v>72</v>
      </c>
      <c r="J230" s="71">
        <v>48</v>
      </c>
      <c r="K230" s="71">
        <v>72</v>
      </c>
      <c r="L230" s="71">
        <v>4</v>
      </c>
      <c r="N230" s="94">
        <v>140.85528571428571</v>
      </c>
      <c r="O230" s="93">
        <v>20.978428571428573</v>
      </c>
      <c r="Q230" s="61">
        <v>274.13800000000003</v>
      </c>
      <c r="R230" s="61">
        <v>15.345000000000001</v>
      </c>
      <c r="T230" s="61">
        <v>16.178000000000001</v>
      </c>
      <c r="U230" s="61">
        <v>9.0724999999999998</v>
      </c>
    </row>
    <row r="231" spans="1:21" ht="10.5" hidden="1" x14ac:dyDescent="0.35">
      <c r="B231" s="69" t="s">
        <v>1215</v>
      </c>
      <c r="C231" s="61">
        <v>136</v>
      </c>
      <c r="D231" s="61">
        <v>136</v>
      </c>
      <c r="E231" s="70" t="s">
        <v>944</v>
      </c>
      <c r="F231" s="61">
        <v>18.100000000000001</v>
      </c>
      <c r="G231" s="61">
        <v>46.9</v>
      </c>
      <c r="H231" s="71">
        <v>48</v>
      </c>
      <c r="I231" s="71">
        <v>72</v>
      </c>
      <c r="J231" s="71">
        <v>48</v>
      </c>
      <c r="K231" s="71">
        <v>72</v>
      </c>
      <c r="L231" s="71">
        <v>4</v>
      </c>
      <c r="N231" s="93">
        <v>34.344428571428573</v>
      </c>
      <c r="O231" s="93">
        <v>95.049999999999983</v>
      </c>
      <c r="Q231" s="61">
        <v>12.846</v>
      </c>
      <c r="R231" s="61">
        <v>53.379999999999995</v>
      </c>
      <c r="T231" s="61">
        <v>23.986000000000001</v>
      </c>
      <c r="U231" s="61">
        <v>36.323999999999998</v>
      </c>
    </row>
    <row r="232" spans="1:21" ht="10.5" hidden="1" x14ac:dyDescent="0.35">
      <c r="A232" s="81" t="s">
        <v>952</v>
      </c>
      <c r="B232" s="69" t="s">
        <v>1140</v>
      </c>
      <c r="C232" s="61">
        <v>136</v>
      </c>
      <c r="D232" s="61">
        <v>136</v>
      </c>
      <c r="E232" s="70" t="s">
        <v>944</v>
      </c>
      <c r="F232" s="61">
        <v>61.1</v>
      </c>
      <c r="G232" s="61">
        <v>61.1</v>
      </c>
      <c r="H232" s="80">
        <v>96</v>
      </c>
      <c r="I232" s="80">
        <v>96</v>
      </c>
      <c r="J232" s="80">
        <v>96</v>
      </c>
      <c r="K232" s="80">
        <v>96</v>
      </c>
      <c r="L232" s="80">
        <v>5</v>
      </c>
      <c r="N232" s="94">
        <v>10.923666666666668</v>
      </c>
      <c r="O232" s="93"/>
      <c r="Q232" s="61">
        <v>0.05</v>
      </c>
    </row>
    <row r="233" spans="1:21" ht="10.5" hidden="1" x14ac:dyDescent="0.35">
      <c r="B233" s="69" t="s">
        <v>1141</v>
      </c>
      <c r="C233" s="61">
        <v>136</v>
      </c>
      <c r="D233" s="61">
        <v>136</v>
      </c>
      <c r="E233" s="70" t="s">
        <v>944</v>
      </c>
      <c r="F233" s="61">
        <v>18.100000000000001</v>
      </c>
      <c r="G233" s="61">
        <v>46.9</v>
      </c>
      <c r="H233" s="71">
        <v>48</v>
      </c>
      <c r="I233" s="71">
        <v>72</v>
      </c>
      <c r="J233" s="71">
        <v>48</v>
      </c>
      <c r="K233" s="71">
        <v>72</v>
      </c>
      <c r="L233" s="71">
        <v>4</v>
      </c>
      <c r="N233" s="94">
        <v>60.38</v>
      </c>
      <c r="O233" s="93">
        <v>2404.8555714285712</v>
      </c>
      <c r="Q233" s="61">
        <v>56.082000000000008</v>
      </c>
      <c r="R233" s="61">
        <v>3483.3820000000001</v>
      </c>
      <c r="T233" s="61">
        <v>175.55599999999998</v>
      </c>
      <c r="U233" s="61">
        <v>757.65199999999993</v>
      </c>
    </row>
    <row r="234" spans="1:21" ht="10.5" hidden="1" x14ac:dyDescent="0.35">
      <c r="B234" s="69" t="s">
        <v>1142</v>
      </c>
      <c r="C234" s="61">
        <v>76</v>
      </c>
      <c r="D234" s="61">
        <v>76</v>
      </c>
      <c r="E234" s="70" t="s">
        <v>946</v>
      </c>
      <c r="F234" s="61">
        <v>18.100000000000001</v>
      </c>
      <c r="G234" s="61">
        <v>46.9</v>
      </c>
      <c r="H234" s="71">
        <v>48</v>
      </c>
      <c r="I234" s="71">
        <v>72</v>
      </c>
      <c r="J234" s="71">
        <v>48</v>
      </c>
      <c r="K234" s="71">
        <v>72</v>
      </c>
      <c r="L234" s="71">
        <v>4</v>
      </c>
      <c r="N234" s="94">
        <v>3057.6822857142856</v>
      </c>
      <c r="O234" s="93">
        <v>1275.5981428571429</v>
      </c>
      <c r="Q234" s="61">
        <v>1921.5099999999998</v>
      </c>
      <c r="R234" s="61">
        <v>1505.664</v>
      </c>
      <c r="T234" s="61">
        <v>398.25799999999992</v>
      </c>
      <c r="U234" s="61">
        <v>350.46600000000001</v>
      </c>
    </row>
    <row r="235" spans="1:21" ht="10.5" hidden="1" x14ac:dyDescent="0.35">
      <c r="B235" s="69" t="s">
        <v>1143</v>
      </c>
      <c r="C235" s="61">
        <v>136</v>
      </c>
      <c r="D235" s="61">
        <v>136</v>
      </c>
      <c r="E235" s="70" t="s">
        <v>944</v>
      </c>
      <c r="F235" s="61">
        <v>20</v>
      </c>
      <c r="G235" s="61">
        <v>48.9</v>
      </c>
      <c r="H235" s="71">
        <v>48</v>
      </c>
      <c r="I235" s="71">
        <v>72</v>
      </c>
      <c r="J235" s="71">
        <v>48</v>
      </c>
      <c r="K235" s="71">
        <v>72</v>
      </c>
      <c r="L235" s="71">
        <v>4</v>
      </c>
      <c r="N235" s="94">
        <v>14382.622285714286</v>
      </c>
      <c r="O235" s="93">
        <v>20465.173714285713</v>
      </c>
      <c r="Q235" s="61">
        <v>12184.949999999999</v>
      </c>
      <c r="R235" s="61">
        <v>17704.075999999997</v>
      </c>
      <c r="T235" s="61">
        <v>5012.9679999999989</v>
      </c>
      <c r="U235" s="61">
        <v>7514.13</v>
      </c>
    </row>
    <row r="236" spans="1:21" ht="10.5" hidden="1" x14ac:dyDescent="0.35">
      <c r="B236" s="69" t="s">
        <v>1144</v>
      </c>
      <c r="C236" s="61">
        <v>136</v>
      </c>
      <c r="D236" s="61">
        <v>136</v>
      </c>
      <c r="E236" s="70" t="s">
        <v>944</v>
      </c>
      <c r="F236" s="61">
        <v>18.100000000000001</v>
      </c>
      <c r="G236" s="61">
        <v>46.9</v>
      </c>
      <c r="H236" s="71">
        <v>48</v>
      </c>
      <c r="I236" s="71">
        <v>72</v>
      </c>
      <c r="J236" s="71">
        <v>48</v>
      </c>
      <c r="K236" s="71">
        <v>72</v>
      </c>
      <c r="L236" s="71">
        <v>4</v>
      </c>
      <c r="N236" s="94">
        <v>330.74671428571435</v>
      </c>
      <c r="O236" s="93">
        <v>30.039714285714279</v>
      </c>
      <c r="Q236" s="61">
        <v>233.36199999999999</v>
      </c>
      <c r="R236" s="61">
        <v>18.110000000000003</v>
      </c>
      <c r="T236" s="61">
        <v>127.994</v>
      </c>
      <c r="U236" s="61">
        <v>7.915</v>
      </c>
    </row>
    <row r="237" spans="1:21" ht="10.5" x14ac:dyDescent="0.35">
      <c r="A237" s="81" t="s">
        <v>961</v>
      </c>
      <c r="B237" s="82" t="s">
        <v>1214</v>
      </c>
      <c r="C237" s="61">
        <v>46</v>
      </c>
      <c r="D237" s="61">
        <v>46</v>
      </c>
      <c r="E237" s="70" t="s">
        <v>975</v>
      </c>
      <c r="F237" s="61">
        <v>2.9</v>
      </c>
      <c r="G237" s="61">
        <v>2.9</v>
      </c>
      <c r="H237" s="73">
        <v>6</v>
      </c>
      <c r="I237" s="73">
        <v>6</v>
      </c>
      <c r="J237" s="91">
        <v>0</v>
      </c>
      <c r="K237" s="91">
        <v>0</v>
      </c>
      <c r="L237" s="73">
        <v>1</v>
      </c>
      <c r="M237" s="91" t="s">
        <v>464</v>
      </c>
      <c r="N237" s="94">
        <v>1319648.72</v>
      </c>
      <c r="O237" s="93"/>
      <c r="Q237" s="61">
        <v>1084980.196</v>
      </c>
      <c r="T237" s="61">
        <v>2010521.25</v>
      </c>
    </row>
    <row r="238" spans="1:21" ht="10.5" hidden="1" x14ac:dyDescent="0.35">
      <c r="B238" s="69" t="s">
        <v>1145</v>
      </c>
      <c r="C238" s="61">
        <v>136</v>
      </c>
      <c r="D238" s="61">
        <v>136</v>
      </c>
      <c r="E238" s="70" t="s">
        <v>944</v>
      </c>
      <c r="F238" s="61">
        <v>18.100000000000001</v>
      </c>
      <c r="G238" s="61">
        <v>46.9</v>
      </c>
      <c r="H238" s="71">
        <v>48</v>
      </c>
      <c r="I238" s="71">
        <v>72</v>
      </c>
      <c r="J238" s="71">
        <v>48</v>
      </c>
      <c r="K238" s="71">
        <v>72</v>
      </c>
      <c r="L238" s="71">
        <v>4</v>
      </c>
      <c r="N238" s="94">
        <v>163.04199999999997</v>
      </c>
      <c r="O238" s="93">
        <v>21.318000000000001</v>
      </c>
      <c r="Q238" s="61">
        <v>134.58199999999999</v>
      </c>
      <c r="R238" s="61">
        <v>4.0599999999999996</v>
      </c>
      <c r="T238" s="61">
        <v>11.626666666666667</v>
      </c>
      <c r="U238" s="61">
        <v>2.31</v>
      </c>
    </row>
    <row r="239" spans="1:21" ht="10.5" hidden="1" x14ac:dyDescent="0.35">
      <c r="B239" s="85" t="s">
        <v>1146</v>
      </c>
      <c r="C239" s="61">
        <v>136</v>
      </c>
      <c r="D239" s="61">
        <v>136</v>
      </c>
      <c r="E239" s="70" t="s">
        <v>944</v>
      </c>
      <c r="F239" s="61">
        <v>82.7</v>
      </c>
      <c r="G239" s="61">
        <v>111.7</v>
      </c>
      <c r="H239" s="80">
        <v>120</v>
      </c>
      <c r="I239" s="80">
        <v>120</v>
      </c>
      <c r="J239" s="80">
        <v>120</v>
      </c>
      <c r="K239" s="80">
        <v>120</v>
      </c>
      <c r="L239" s="80">
        <v>5</v>
      </c>
      <c r="N239" s="94">
        <v>27.588000000000001</v>
      </c>
      <c r="O239" s="93">
        <v>7.5141428571428577</v>
      </c>
      <c r="Q239" s="61">
        <v>18.767500000000002</v>
      </c>
      <c r="R239" s="61">
        <v>2.7833333333333337</v>
      </c>
      <c r="U239" s="61">
        <v>0.33</v>
      </c>
    </row>
    <row r="240" spans="1:21" ht="10.5" hidden="1" x14ac:dyDescent="0.35">
      <c r="B240" s="69" t="s">
        <v>1147</v>
      </c>
      <c r="C240" s="61">
        <v>136</v>
      </c>
      <c r="D240" s="61">
        <v>136</v>
      </c>
      <c r="E240" s="70" t="s">
        <v>944</v>
      </c>
      <c r="F240" s="61">
        <v>9</v>
      </c>
      <c r="G240" s="61">
        <v>37.9</v>
      </c>
      <c r="H240" s="77">
        <v>24</v>
      </c>
      <c r="I240" s="77">
        <v>60</v>
      </c>
      <c r="J240" s="77">
        <v>24</v>
      </c>
      <c r="K240" s="77">
        <v>60</v>
      </c>
      <c r="L240" s="77">
        <v>3</v>
      </c>
      <c r="N240" s="94">
        <v>4039.3067142857149</v>
      </c>
      <c r="O240" s="93">
        <v>653.25642857142861</v>
      </c>
      <c r="Q240" s="61">
        <v>3608.3180000000002</v>
      </c>
      <c r="R240" s="61">
        <v>727.80999999999983</v>
      </c>
      <c r="T240" s="61">
        <v>1508.0139999999999</v>
      </c>
      <c r="U240" s="61">
        <v>192.54</v>
      </c>
    </row>
    <row r="241" spans="1:21" ht="10.5" hidden="1" x14ac:dyDescent="0.35">
      <c r="A241" s="81"/>
      <c r="B241" s="69" t="s">
        <v>1148</v>
      </c>
      <c r="C241" s="61">
        <v>76</v>
      </c>
      <c r="D241" s="61">
        <v>76</v>
      </c>
      <c r="E241" s="70" t="s">
        <v>946</v>
      </c>
      <c r="F241" s="61">
        <v>61.1</v>
      </c>
      <c r="G241" s="61">
        <v>91.3</v>
      </c>
      <c r="H241" s="71">
        <v>48</v>
      </c>
      <c r="I241" s="71">
        <v>72</v>
      </c>
      <c r="J241" s="71">
        <v>48</v>
      </c>
      <c r="K241" s="71">
        <v>72</v>
      </c>
      <c r="L241" s="71">
        <v>4</v>
      </c>
      <c r="N241" s="94">
        <v>231.09757142857143</v>
      </c>
      <c r="O241" s="93">
        <v>422.01571428571424</v>
      </c>
      <c r="Q241" s="61">
        <v>172.29400000000001</v>
      </c>
      <c r="R241" s="61">
        <v>324.75</v>
      </c>
      <c r="T241" s="61">
        <v>60.35</v>
      </c>
      <c r="U241" s="61">
        <v>302.084</v>
      </c>
    </row>
    <row r="242" spans="1:21" ht="10.5" hidden="1" x14ac:dyDescent="0.35">
      <c r="B242" s="69" t="s">
        <v>1149</v>
      </c>
      <c r="C242" s="61">
        <v>136</v>
      </c>
      <c r="D242" s="61">
        <v>136</v>
      </c>
      <c r="E242" s="70" t="s">
        <v>944</v>
      </c>
      <c r="F242" s="61">
        <v>30.5</v>
      </c>
      <c r="G242" s="61">
        <v>59.6</v>
      </c>
      <c r="H242" s="71">
        <v>48</v>
      </c>
      <c r="I242" s="71">
        <v>72</v>
      </c>
      <c r="J242" s="71">
        <v>48</v>
      </c>
      <c r="K242" s="71">
        <v>72</v>
      </c>
      <c r="L242" s="71">
        <v>4</v>
      </c>
      <c r="N242" s="94">
        <v>197.96614285714284</v>
      </c>
      <c r="O242" s="93">
        <v>290.79585714285713</v>
      </c>
      <c r="Q242" s="61">
        <v>195.304</v>
      </c>
      <c r="R242" s="61">
        <v>245.208</v>
      </c>
      <c r="T242" s="61">
        <v>145.018</v>
      </c>
      <c r="U242" s="61">
        <v>60.585999999999999</v>
      </c>
    </row>
    <row r="243" spans="1:21" ht="10.5" hidden="1" x14ac:dyDescent="0.35">
      <c r="A243" s="81" t="s">
        <v>952</v>
      </c>
      <c r="B243" s="69" t="s">
        <v>1150</v>
      </c>
      <c r="C243" s="61">
        <v>136</v>
      </c>
      <c r="D243" s="61">
        <v>136</v>
      </c>
      <c r="E243" s="70" t="s">
        <v>944</v>
      </c>
      <c r="F243" s="61">
        <v>9</v>
      </c>
      <c r="G243" s="61">
        <v>9</v>
      </c>
      <c r="H243" s="77">
        <v>24</v>
      </c>
      <c r="I243" s="77">
        <v>24</v>
      </c>
      <c r="J243" s="77">
        <v>24</v>
      </c>
      <c r="K243" s="77">
        <v>24</v>
      </c>
      <c r="L243" s="77">
        <v>3</v>
      </c>
      <c r="N243" s="94">
        <v>906.09500000000003</v>
      </c>
      <c r="O243" s="93"/>
      <c r="Q243" s="61">
        <v>493.66200000000009</v>
      </c>
      <c r="T243" s="61">
        <v>274.524</v>
      </c>
    </row>
    <row r="244" spans="1:21" ht="10.5" hidden="1" x14ac:dyDescent="0.35">
      <c r="B244" s="69" t="s">
        <v>1213</v>
      </c>
      <c r="C244" s="61">
        <v>136</v>
      </c>
      <c r="D244" s="61">
        <v>136</v>
      </c>
      <c r="E244" s="70" t="s">
        <v>944</v>
      </c>
      <c r="F244" s="61">
        <v>103.6</v>
      </c>
      <c r="G244" s="61">
        <v>103.6</v>
      </c>
      <c r="H244" s="80">
        <v>96</v>
      </c>
      <c r="I244" s="80">
        <v>120</v>
      </c>
      <c r="J244" s="80">
        <v>96</v>
      </c>
      <c r="K244" s="80">
        <v>120</v>
      </c>
      <c r="L244" s="80">
        <v>5</v>
      </c>
      <c r="N244" s="94">
        <v>81.279000000000011</v>
      </c>
      <c r="O244" s="93">
        <v>131.38414285714285</v>
      </c>
    </row>
    <row r="245" spans="1:21" ht="10.5" hidden="1" x14ac:dyDescent="0.35">
      <c r="B245" s="69" t="s">
        <v>1151</v>
      </c>
      <c r="C245" s="61">
        <v>136</v>
      </c>
      <c r="D245" s="61">
        <v>136</v>
      </c>
      <c r="E245" s="70" t="s">
        <v>944</v>
      </c>
      <c r="F245" s="61">
        <v>40.700000000000003</v>
      </c>
      <c r="G245" s="61">
        <v>70.099999999999994</v>
      </c>
      <c r="H245" s="71">
        <v>48</v>
      </c>
      <c r="I245" s="71">
        <v>72</v>
      </c>
      <c r="J245" s="71">
        <v>48</v>
      </c>
      <c r="K245" s="71">
        <v>72</v>
      </c>
      <c r="L245" s="71">
        <v>4</v>
      </c>
      <c r="N245" s="94">
        <v>0.23899999999999999</v>
      </c>
      <c r="O245" s="93">
        <v>777.74414285714283</v>
      </c>
      <c r="Q245" s="61">
        <v>28.582000000000004</v>
      </c>
      <c r="R245" s="61">
        <v>94.47</v>
      </c>
      <c r="T245" s="61">
        <v>30.32</v>
      </c>
      <c r="U245" s="61">
        <v>12.324000000000002</v>
      </c>
    </row>
    <row r="246" spans="1:21" ht="10.5" x14ac:dyDescent="0.35">
      <c r="B246" s="69" t="s">
        <v>1152</v>
      </c>
      <c r="C246" s="61">
        <v>136</v>
      </c>
      <c r="D246" s="61">
        <v>136</v>
      </c>
      <c r="E246" s="70" t="s">
        <v>944</v>
      </c>
      <c r="F246" s="61">
        <v>2.7</v>
      </c>
      <c r="G246" s="61">
        <v>33.6</v>
      </c>
      <c r="H246" s="73">
        <v>6</v>
      </c>
      <c r="I246" s="73">
        <v>36</v>
      </c>
      <c r="J246" s="73">
        <v>6</v>
      </c>
      <c r="K246" s="73">
        <v>36</v>
      </c>
      <c r="L246" s="73">
        <v>1</v>
      </c>
      <c r="N246" s="94">
        <v>3406.3028571428576</v>
      </c>
      <c r="O246" s="93">
        <v>6198.7435714285721</v>
      </c>
      <c r="Q246" s="61">
        <v>2734.0920000000001</v>
      </c>
      <c r="R246" s="61">
        <v>5881.6559999999999</v>
      </c>
      <c r="T246" s="61">
        <v>955.33600000000001</v>
      </c>
      <c r="U246" s="61">
        <v>812.90599999999995</v>
      </c>
    </row>
    <row r="247" spans="1:21" ht="10.5" hidden="1" x14ac:dyDescent="0.35">
      <c r="B247" s="69" t="s">
        <v>1153</v>
      </c>
      <c r="C247" s="61">
        <v>136</v>
      </c>
      <c r="D247" s="61">
        <v>136</v>
      </c>
      <c r="E247" s="70" t="s">
        <v>944</v>
      </c>
      <c r="F247" s="61">
        <v>9.9</v>
      </c>
      <c r="G247" s="61">
        <v>38.9</v>
      </c>
      <c r="H247" s="77">
        <v>24</v>
      </c>
      <c r="I247" s="77">
        <v>60</v>
      </c>
      <c r="J247" s="77">
        <v>24</v>
      </c>
      <c r="K247" s="77">
        <v>60</v>
      </c>
      <c r="L247" s="77">
        <v>3</v>
      </c>
      <c r="N247" s="94">
        <v>15296.714857142859</v>
      </c>
      <c r="O247" s="93">
        <v>13839.19242857143</v>
      </c>
      <c r="Q247" s="61">
        <v>8615.268</v>
      </c>
      <c r="R247" s="61">
        <v>10531.958000000001</v>
      </c>
      <c r="T247" s="61">
        <v>1345.078</v>
      </c>
      <c r="U247" s="61">
        <v>1022.0780000000001</v>
      </c>
    </row>
  </sheetData>
  <autoFilter ref="B11:U247" xr:uid="{00000000-0009-0000-0000-00002B000000}">
    <filterColumn colId="10">
      <filters>
        <filter val="1"/>
      </filters>
    </filterColumn>
  </autoFilter>
  <mergeCells count="8">
    <mergeCell ref="O8:O9"/>
    <mergeCell ref="P8:P9"/>
    <mergeCell ref="C4:J7"/>
    <mergeCell ref="F10:G10"/>
    <mergeCell ref="C10:E10"/>
    <mergeCell ref="J10:K10"/>
    <mergeCell ref="H10:I10"/>
    <mergeCell ref="N8:N9"/>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C2:O45"/>
  <sheetViews>
    <sheetView workbookViewId="0">
      <selection activeCell="M8" sqref="M8"/>
    </sheetView>
  </sheetViews>
  <sheetFormatPr defaultColWidth="9.1328125" defaultRowHeight="14.25" x14ac:dyDescent="0.45"/>
  <cols>
    <col min="1" max="1" width="4.3984375" style="97" customWidth="1"/>
    <col min="2" max="2" width="5.265625" style="97" customWidth="1"/>
    <col min="3" max="3" width="28" style="97" customWidth="1"/>
    <col min="4" max="7" width="9.1328125" style="97"/>
    <col min="8" max="8" width="12.59765625" style="97" customWidth="1"/>
    <col min="9" max="9" width="13.86328125" style="97" customWidth="1"/>
    <col min="10" max="13" width="9.1328125" style="97"/>
    <col min="14" max="14" width="15.59765625" style="97" customWidth="1"/>
    <col min="15" max="15" width="14.73046875" style="97" customWidth="1"/>
    <col min="16" max="16384" width="9.1328125" style="97"/>
  </cols>
  <sheetData>
    <row r="2" spans="3:15" x14ac:dyDescent="0.45">
      <c r="D2" s="641" t="s">
        <v>563</v>
      </c>
      <c r="E2" s="641"/>
      <c r="F2" s="641"/>
      <c r="G2" s="641"/>
      <c r="H2" s="641"/>
      <c r="I2" s="641"/>
      <c r="J2" s="641" t="s">
        <v>562</v>
      </c>
      <c r="K2" s="641"/>
      <c r="L2" s="641"/>
      <c r="M2" s="641"/>
      <c r="N2" s="641"/>
      <c r="O2" s="641"/>
    </row>
    <row r="3" spans="3:15" x14ac:dyDescent="0.45">
      <c r="D3" s="650" t="s">
        <v>1330</v>
      </c>
      <c r="E3" s="650"/>
      <c r="F3" s="650" t="s">
        <v>1331</v>
      </c>
      <c r="G3" s="650"/>
      <c r="H3" s="649" t="s">
        <v>1255</v>
      </c>
      <c r="I3" s="649"/>
      <c r="J3" s="650" t="s">
        <v>1330</v>
      </c>
      <c r="K3" s="650"/>
      <c r="L3" s="650" t="s">
        <v>1331</v>
      </c>
      <c r="M3" s="650"/>
      <c r="N3" s="649" t="s">
        <v>1255</v>
      </c>
      <c r="O3" s="649"/>
    </row>
    <row r="4" spans="3:15" ht="20.25" x14ac:dyDescent="0.45">
      <c r="C4" s="97" t="s">
        <v>1206</v>
      </c>
      <c r="D4" s="64" t="s">
        <v>935</v>
      </c>
      <c r="E4" s="65" t="s">
        <v>936</v>
      </c>
      <c r="F4" s="104" t="s">
        <v>935</v>
      </c>
      <c r="G4" s="103" t="s">
        <v>936</v>
      </c>
      <c r="H4" s="96" t="s">
        <v>935</v>
      </c>
      <c r="I4" s="95" t="s">
        <v>936</v>
      </c>
      <c r="J4" s="64" t="s">
        <v>935</v>
      </c>
      <c r="K4" s="65" t="s">
        <v>936</v>
      </c>
      <c r="L4" s="104" t="s">
        <v>935</v>
      </c>
      <c r="M4" s="103" t="s">
        <v>936</v>
      </c>
      <c r="N4" s="96" t="s">
        <v>935</v>
      </c>
      <c r="O4" s="95" t="s">
        <v>936</v>
      </c>
    </row>
    <row r="5" spans="3:15" x14ac:dyDescent="0.45">
      <c r="C5" s="82" t="s">
        <v>1251</v>
      </c>
      <c r="D5" s="61">
        <v>2.9</v>
      </c>
      <c r="E5" s="61">
        <v>33.799999999999997</v>
      </c>
      <c r="F5" s="100">
        <v>670439.74800000002</v>
      </c>
      <c r="G5" s="99">
        <v>57704.152000000002</v>
      </c>
      <c r="H5" s="101">
        <f>SUMPRODUCT(D5:D45,F5:F45)/SUM(F5:F45)</f>
        <v>2.9546075180212674</v>
      </c>
      <c r="I5" s="101">
        <f>SUMPRODUCT(E5:E45,G5:G45)/SUM(G5:G45)</f>
        <v>30.007547409103644</v>
      </c>
      <c r="J5" s="97">
        <v>0</v>
      </c>
      <c r="K5" s="97">
        <v>33.799999999999997</v>
      </c>
      <c r="M5" s="97">
        <v>34665.050000000003</v>
      </c>
      <c r="N5" s="102">
        <f>SUMPRODUCT(J5:J45,L5:L45)/SUM(L5:L45)</f>
        <v>3.6200097744275657</v>
      </c>
      <c r="O5" s="101">
        <f>SUMPRODUCT(K5:K45,M5:M45)/SUM(M5:M45)</f>
        <v>32.561979483112424</v>
      </c>
    </row>
    <row r="6" spans="3:15" x14ac:dyDescent="0.45">
      <c r="C6" s="82" t="s">
        <v>959</v>
      </c>
      <c r="D6" s="61">
        <v>2.9</v>
      </c>
      <c r="E6" s="61">
        <v>33.799999999999997</v>
      </c>
      <c r="F6" s="100">
        <v>25435.462</v>
      </c>
      <c r="G6" s="99">
        <v>5465.1240000000007</v>
      </c>
      <c r="H6" s="98"/>
      <c r="I6" s="98"/>
      <c r="J6" s="97">
        <v>0</v>
      </c>
      <c r="K6" s="97">
        <v>33.799999999999997</v>
      </c>
      <c r="M6" s="97">
        <v>4340.268</v>
      </c>
    </row>
    <row r="7" spans="3:15" x14ac:dyDescent="0.45">
      <c r="C7" s="82" t="s">
        <v>960</v>
      </c>
      <c r="D7" s="61">
        <v>2.8</v>
      </c>
      <c r="E7" s="61">
        <v>33.700000000000003</v>
      </c>
      <c r="F7" s="100">
        <v>390.86399999999998</v>
      </c>
      <c r="G7" s="99"/>
      <c r="H7" s="98"/>
      <c r="I7" s="98"/>
      <c r="J7" s="97">
        <v>0</v>
      </c>
      <c r="K7" s="97">
        <v>33.700000000000003</v>
      </c>
    </row>
    <row r="8" spans="3:15" x14ac:dyDescent="0.45">
      <c r="C8" s="69" t="s">
        <v>964</v>
      </c>
      <c r="D8" s="61">
        <v>5.8</v>
      </c>
      <c r="E8" s="61">
        <v>10.9</v>
      </c>
      <c r="F8" s="100">
        <v>2607.4079999999999</v>
      </c>
      <c r="G8" s="99">
        <v>10677.286</v>
      </c>
      <c r="H8" s="98"/>
      <c r="I8" s="98"/>
      <c r="J8" s="97">
        <v>5.8</v>
      </c>
      <c r="K8" s="97">
        <v>10.9</v>
      </c>
      <c r="L8" s="97">
        <v>1069.95</v>
      </c>
      <c r="M8" s="97">
        <v>1452.604</v>
      </c>
    </row>
    <row r="9" spans="3:15" x14ac:dyDescent="0.45">
      <c r="C9" s="82" t="s">
        <v>967</v>
      </c>
      <c r="D9" s="61">
        <v>2.9</v>
      </c>
      <c r="E9" s="61">
        <v>33.799999999999997</v>
      </c>
      <c r="F9" s="100">
        <v>56084.73</v>
      </c>
      <c r="G9" s="99">
        <v>6756.503999999999</v>
      </c>
      <c r="H9" s="98"/>
      <c r="I9" s="98"/>
      <c r="J9" s="97">
        <v>0</v>
      </c>
      <c r="K9" s="97">
        <v>33.799999999999997</v>
      </c>
      <c r="M9" s="97">
        <v>7845.2199999999993</v>
      </c>
    </row>
    <row r="10" spans="3:15" x14ac:dyDescent="0.45">
      <c r="C10" s="82" t="s">
        <v>980</v>
      </c>
      <c r="D10" s="61">
        <v>2.9</v>
      </c>
      <c r="E10" s="61">
        <v>2.9</v>
      </c>
      <c r="F10" s="100">
        <v>516480.68</v>
      </c>
      <c r="G10" s="99"/>
      <c r="H10" s="98"/>
      <c r="I10" s="98"/>
      <c r="J10" s="97">
        <v>0</v>
      </c>
      <c r="K10" s="97">
        <v>0</v>
      </c>
    </row>
    <row r="11" spans="3:15" x14ac:dyDescent="0.45">
      <c r="C11" s="69" t="s">
        <v>981</v>
      </c>
      <c r="D11" s="61">
        <v>2.9</v>
      </c>
      <c r="E11" s="61">
        <v>33.799999999999997</v>
      </c>
      <c r="F11" s="100">
        <v>27231.03</v>
      </c>
      <c r="G11" s="99"/>
      <c r="H11" s="98"/>
      <c r="I11" s="98"/>
      <c r="J11" s="97">
        <v>2.9</v>
      </c>
      <c r="K11" s="97">
        <v>33.799999999999997</v>
      </c>
      <c r="L11" s="97">
        <v>30442.356</v>
      </c>
    </row>
    <row r="12" spans="3:15" x14ac:dyDescent="0.45">
      <c r="C12" s="82" t="s">
        <v>987</v>
      </c>
      <c r="D12" s="61">
        <v>2.8</v>
      </c>
      <c r="E12" s="61">
        <v>33.700000000000003</v>
      </c>
      <c r="F12" s="100">
        <v>4526.2359999999999</v>
      </c>
      <c r="G12" s="99">
        <v>2832.4739999999997</v>
      </c>
      <c r="H12" s="98"/>
      <c r="I12" s="98"/>
      <c r="J12" s="97">
        <v>0</v>
      </c>
      <c r="K12" s="97">
        <v>33.700000000000003</v>
      </c>
      <c r="M12" s="97">
        <v>3694.9839999999995</v>
      </c>
    </row>
    <row r="13" spans="3:15" x14ac:dyDescent="0.45">
      <c r="C13" s="82" t="s">
        <v>993</v>
      </c>
      <c r="D13" s="61">
        <v>2.7</v>
      </c>
      <c r="E13" s="61">
        <v>33.6</v>
      </c>
      <c r="F13" s="100">
        <v>9955.8760000000002</v>
      </c>
      <c r="G13" s="99">
        <v>920.13199999999995</v>
      </c>
      <c r="H13" s="98"/>
      <c r="I13" s="98"/>
      <c r="J13" s="97">
        <v>0</v>
      </c>
      <c r="K13" s="97">
        <v>33.6</v>
      </c>
      <c r="M13" s="97">
        <v>1117.8340000000001</v>
      </c>
    </row>
    <row r="14" spans="3:15" x14ac:dyDescent="0.45">
      <c r="C14" s="82" t="s">
        <v>1245</v>
      </c>
      <c r="D14" s="61">
        <v>2.9</v>
      </c>
      <c r="E14" s="61">
        <v>33.799999999999997</v>
      </c>
      <c r="F14" s="100">
        <v>46256.42</v>
      </c>
      <c r="G14" s="99">
        <v>9217.866</v>
      </c>
      <c r="H14" s="98"/>
      <c r="I14" s="98"/>
      <c r="J14" s="97">
        <v>0</v>
      </c>
      <c r="K14" s="97">
        <v>33.799999999999997</v>
      </c>
      <c r="M14" s="97">
        <v>7702.8260000000009</v>
      </c>
    </row>
    <row r="15" spans="3:15" x14ac:dyDescent="0.45">
      <c r="C15" s="82" t="s">
        <v>996</v>
      </c>
      <c r="D15" s="61">
        <v>2.8</v>
      </c>
      <c r="E15" s="61">
        <v>33.700000000000003</v>
      </c>
      <c r="F15" s="100">
        <v>8621.851999999999</v>
      </c>
      <c r="G15" s="99">
        <v>3472.364</v>
      </c>
      <c r="H15" s="98"/>
      <c r="I15" s="98"/>
      <c r="J15" s="97">
        <v>0</v>
      </c>
      <c r="K15" s="97">
        <v>33.700000000000003</v>
      </c>
      <c r="M15" s="97">
        <v>2299.34</v>
      </c>
    </row>
    <row r="16" spans="3:15" x14ac:dyDescent="0.45">
      <c r="C16" s="82" t="s">
        <v>997</v>
      </c>
      <c r="D16" s="61">
        <v>2.9</v>
      </c>
      <c r="E16" s="61">
        <v>33.799999999999997</v>
      </c>
      <c r="F16" s="100">
        <v>33701.493999999999</v>
      </c>
      <c r="G16" s="99">
        <v>10326.330000000002</v>
      </c>
      <c r="H16" s="98"/>
      <c r="I16" s="98"/>
      <c r="J16" s="97">
        <v>0</v>
      </c>
      <c r="K16" s="97">
        <v>33.799999999999997</v>
      </c>
      <c r="M16" s="97">
        <v>8633.2219999999998</v>
      </c>
    </row>
    <row r="17" spans="3:13" x14ac:dyDescent="0.45">
      <c r="C17" s="82" t="s">
        <v>1015</v>
      </c>
      <c r="D17" s="61">
        <v>2.9</v>
      </c>
      <c r="E17" s="61">
        <v>33.799999999999997</v>
      </c>
      <c r="F17" s="100">
        <v>569484.27599999995</v>
      </c>
      <c r="G17" s="99">
        <v>43779.471999999994</v>
      </c>
      <c r="H17" s="98"/>
      <c r="I17" s="98"/>
      <c r="J17" s="97">
        <v>0</v>
      </c>
      <c r="K17" s="97">
        <v>33.799999999999997</v>
      </c>
      <c r="M17" s="97">
        <v>46599.465999999993</v>
      </c>
    </row>
    <row r="18" spans="3:13" x14ac:dyDescent="0.45">
      <c r="C18" s="82" t="s">
        <v>1021</v>
      </c>
      <c r="D18" s="61">
        <v>2.9</v>
      </c>
      <c r="E18" s="61">
        <v>33.799999999999997</v>
      </c>
      <c r="F18" s="100">
        <v>458094.92599999998</v>
      </c>
      <c r="G18" s="99">
        <v>20187.870000000003</v>
      </c>
      <c r="H18" s="98"/>
      <c r="I18" s="98"/>
      <c r="J18" s="97">
        <v>0</v>
      </c>
      <c r="K18" s="97">
        <v>33.799999999999997</v>
      </c>
      <c r="M18" s="97">
        <v>26791.629999999997</v>
      </c>
    </row>
    <row r="19" spans="3:13" x14ac:dyDescent="0.45">
      <c r="C19" s="82" t="s">
        <v>1024</v>
      </c>
      <c r="D19" s="61">
        <v>2.9</v>
      </c>
      <c r="E19" s="61">
        <v>33.799999999999997</v>
      </c>
      <c r="F19" s="100">
        <v>69739.136000000013</v>
      </c>
      <c r="G19" s="99">
        <v>8868.2380000000012</v>
      </c>
      <c r="H19" s="98"/>
      <c r="I19" s="98"/>
      <c r="J19" s="97">
        <v>0</v>
      </c>
      <c r="K19" s="97">
        <v>33.799999999999997</v>
      </c>
      <c r="M19" s="97">
        <v>16005.964000000002</v>
      </c>
    </row>
    <row r="20" spans="3:13" x14ac:dyDescent="0.45">
      <c r="C20" s="82" t="s">
        <v>1033</v>
      </c>
      <c r="D20" s="61">
        <v>2.8</v>
      </c>
      <c r="E20" s="61">
        <v>2.8</v>
      </c>
      <c r="F20" s="100">
        <v>27856.444</v>
      </c>
      <c r="G20" s="99"/>
      <c r="H20" s="98"/>
      <c r="I20" s="98"/>
      <c r="J20" s="97">
        <v>0</v>
      </c>
      <c r="K20" s="97">
        <v>0</v>
      </c>
    </row>
    <row r="21" spans="3:13" x14ac:dyDescent="0.45">
      <c r="C21" s="82" t="s">
        <v>1034</v>
      </c>
      <c r="D21" s="61">
        <v>2.8</v>
      </c>
      <c r="E21" s="61">
        <v>33.700000000000003</v>
      </c>
      <c r="F21" s="100">
        <v>21368.781999999999</v>
      </c>
      <c r="G21" s="99">
        <v>2312.4299999999998</v>
      </c>
      <c r="H21" s="98"/>
      <c r="I21" s="98"/>
      <c r="J21" s="97">
        <v>0</v>
      </c>
      <c r="K21" s="97">
        <v>33.700000000000003</v>
      </c>
      <c r="M21" s="97">
        <v>2730.9440000000004</v>
      </c>
    </row>
    <row r="22" spans="3:13" x14ac:dyDescent="0.45">
      <c r="C22" s="69" t="s">
        <v>1036</v>
      </c>
      <c r="D22" s="61">
        <v>6.1</v>
      </c>
      <c r="E22" s="61">
        <v>11.1</v>
      </c>
      <c r="F22" s="100">
        <v>41417.550000000003</v>
      </c>
      <c r="G22" s="99">
        <v>50711.188000000009</v>
      </c>
      <c r="H22" s="98"/>
      <c r="I22" s="98"/>
      <c r="J22" s="97">
        <v>6.1</v>
      </c>
      <c r="K22" s="97">
        <v>11.1</v>
      </c>
      <c r="L22" s="97">
        <v>10383.826000000001</v>
      </c>
      <c r="M22" s="97">
        <v>13179.685999999998</v>
      </c>
    </row>
    <row r="23" spans="3:13" x14ac:dyDescent="0.45">
      <c r="C23" s="82" t="s">
        <v>1240</v>
      </c>
      <c r="D23" s="61">
        <v>2.9</v>
      </c>
      <c r="E23" s="61">
        <v>33.799999999999997</v>
      </c>
      <c r="F23" s="100">
        <v>807076.79399999999</v>
      </c>
      <c r="G23" s="99">
        <v>84542.051999999996</v>
      </c>
      <c r="H23" s="98"/>
      <c r="I23" s="98"/>
      <c r="J23" s="97">
        <v>0</v>
      </c>
      <c r="K23" s="97">
        <v>33.799999999999997</v>
      </c>
      <c r="M23" s="97">
        <v>66875.176000000007</v>
      </c>
    </row>
    <row r="24" spans="3:13" x14ac:dyDescent="0.45">
      <c r="C24" s="69" t="s">
        <v>1040</v>
      </c>
      <c r="D24" s="61">
        <v>2.9</v>
      </c>
      <c r="E24" s="61">
        <v>33.799999999999997</v>
      </c>
      <c r="F24" s="100">
        <v>37036.271999999997</v>
      </c>
      <c r="G24" s="100">
        <v>6819.554000000001</v>
      </c>
      <c r="H24" s="98"/>
      <c r="I24" s="98"/>
      <c r="J24" s="97">
        <v>2.9</v>
      </c>
      <c r="K24" s="97">
        <v>33.799999999999997</v>
      </c>
      <c r="L24" s="97">
        <v>16639.624</v>
      </c>
      <c r="M24" s="97">
        <v>5239.2699999999995</v>
      </c>
    </row>
    <row r="25" spans="3:13" x14ac:dyDescent="0.45">
      <c r="C25" s="82" t="s">
        <v>1239</v>
      </c>
      <c r="D25" s="61">
        <v>2.9</v>
      </c>
      <c r="E25" s="61">
        <v>33.799999999999997</v>
      </c>
      <c r="F25" s="100">
        <v>178661.01799999998</v>
      </c>
      <c r="G25" s="100">
        <v>28925.314000000002</v>
      </c>
      <c r="H25" s="98"/>
      <c r="I25" s="98"/>
      <c r="J25" s="97">
        <v>0</v>
      </c>
      <c r="K25" s="97">
        <v>33.799999999999997</v>
      </c>
      <c r="M25" s="97">
        <v>29212.892</v>
      </c>
    </row>
    <row r="26" spans="3:13" x14ac:dyDescent="0.45">
      <c r="C26" s="69" t="s">
        <v>1042</v>
      </c>
      <c r="D26" s="61">
        <v>6.1</v>
      </c>
      <c r="E26" s="61">
        <v>33.799999999999997</v>
      </c>
      <c r="F26" s="100">
        <v>28946.98</v>
      </c>
      <c r="G26" s="99">
        <v>31599.783999999996</v>
      </c>
      <c r="H26" s="98"/>
      <c r="I26" s="98"/>
      <c r="J26" s="97">
        <v>6.1</v>
      </c>
      <c r="K26" s="97">
        <v>33.799999999999997</v>
      </c>
      <c r="L26" s="97">
        <v>8144.4719999999998</v>
      </c>
      <c r="M26" s="97">
        <v>9136.5300000000007</v>
      </c>
    </row>
    <row r="27" spans="3:13" x14ac:dyDescent="0.45">
      <c r="C27" s="82" t="s">
        <v>1043</v>
      </c>
      <c r="D27" s="61">
        <v>2.8</v>
      </c>
      <c r="E27" s="61">
        <v>33.700000000000003</v>
      </c>
      <c r="F27" s="100">
        <v>30491.956000000006</v>
      </c>
      <c r="G27" s="100">
        <v>1193.1259999999997</v>
      </c>
      <c r="H27" s="98"/>
      <c r="I27" s="98"/>
      <c r="J27" s="97">
        <v>0</v>
      </c>
      <c r="K27" s="97">
        <v>33.700000000000003</v>
      </c>
      <c r="M27" s="97">
        <v>1197.3</v>
      </c>
    </row>
    <row r="28" spans="3:13" x14ac:dyDescent="0.45">
      <c r="C28" s="82" t="s">
        <v>1057</v>
      </c>
      <c r="D28" s="61">
        <v>2.7</v>
      </c>
      <c r="E28" s="61">
        <v>33.6</v>
      </c>
      <c r="F28" s="100">
        <v>9778.5799999999981</v>
      </c>
      <c r="G28" s="99">
        <v>1543.4379999999999</v>
      </c>
      <c r="H28" s="98"/>
      <c r="I28" s="98"/>
      <c r="J28" s="97">
        <v>0</v>
      </c>
      <c r="K28" s="97">
        <v>33.6</v>
      </c>
      <c r="M28" s="97">
        <v>1019.2599999999999</v>
      </c>
    </row>
    <row r="29" spans="3:13" x14ac:dyDescent="0.45">
      <c r="C29" s="82" t="s">
        <v>1061</v>
      </c>
      <c r="D29" s="61">
        <v>2.8</v>
      </c>
      <c r="E29" s="61">
        <v>33.700000000000003</v>
      </c>
      <c r="F29" s="100">
        <v>5466.0479999999998</v>
      </c>
      <c r="G29" s="99"/>
      <c r="H29" s="98"/>
      <c r="I29" s="98"/>
      <c r="J29" s="97">
        <v>0</v>
      </c>
      <c r="K29" s="97">
        <v>33.700000000000003</v>
      </c>
    </row>
    <row r="30" spans="3:13" x14ac:dyDescent="0.45">
      <c r="C30" s="82" t="s">
        <v>1082</v>
      </c>
      <c r="D30" s="61">
        <v>2.9</v>
      </c>
      <c r="E30" s="61">
        <v>33.799999999999997</v>
      </c>
      <c r="F30" s="100">
        <v>158199.446</v>
      </c>
      <c r="G30" s="99">
        <v>15985.428</v>
      </c>
      <c r="H30" s="98"/>
      <c r="I30" s="98"/>
      <c r="J30" s="97">
        <v>0</v>
      </c>
      <c r="K30" s="97">
        <v>33.799999999999997</v>
      </c>
      <c r="M30" s="97">
        <v>14797.504000000001</v>
      </c>
    </row>
    <row r="31" spans="3:13" x14ac:dyDescent="0.45">
      <c r="C31" s="82" t="s">
        <v>1232</v>
      </c>
      <c r="D31" s="61">
        <v>2.9</v>
      </c>
      <c r="E31" s="61">
        <v>33.799999999999997</v>
      </c>
      <c r="F31" s="100">
        <v>234460.79400000005</v>
      </c>
      <c r="G31" s="99">
        <v>10688.300000000001</v>
      </c>
      <c r="H31" s="98"/>
      <c r="I31" s="98"/>
      <c r="J31" s="97">
        <v>0</v>
      </c>
      <c r="K31" s="97">
        <v>33.799999999999997</v>
      </c>
      <c r="M31" s="97">
        <v>6415.1459999999997</v>
      </c>
    </row>
    <row r="32" spans="3:13" x14ac:dyDescent="0.45">
      <c r="C32" s="82" t="s">
        <v>1090</v>
      </c>
      <c r="D32" s="61">
        <v>2.9</v>
      </c>
      <c r="E32" s="61">
        <v>33.799999999999997</v>
      </c>
      <c r="F32" s="100">
        <v>25940.771999999997</v>
      </c>
      <c r="G32" s="99">
        <v>10501.045999999998</v>
      </c>
      <c r="H32" s="98"/>
      <c r="I32" s="98"/>
      <c r="J32" s="97">
        <v>0</v>
      </c>
      <c r="K32" s="97">
        <v>33.799999999999997</v>
      </c>
      <c r="M32" s="97">
        <v>7141.1479999999992</v>
      </c>
    </row>
    <row r="33" spans="3:13" x14ac:dyDescent="0.45">
      <c r="C33" s="69" t="s">
        <v>1092</v>
      </c>
      <c r="D33" s="61">
        <v>6.1</v>
      </c>
      <c r="E33" s="61">
        <v>11.1</v>
      </c>
      <c r="F33" s="100">
        <v>43652.406000000003</v>
      </c>
      <c r="G33" s="99">
        <v>41488.654000000002</v>
      </c>
      <c r="H33" s="98"/>
      <c r="I33" s="98"/>
      <c r="J33" s="97">
        <v>6.1</v>
      </c>
      <c r="K33" s="97">
        <v>11.1</v>
      </c>
      <c r="L33" s="97">
        <v>9345.5320000000011</v>
      </c>
      <c r="M33" s="97">
        <v>8276.4419999999991</v>
      </c>
    </row>
    <row r="34" spans="3:13" x14ac:dyDescent="0.45">
      <c r="C34" s="82" t="s">
        <v>1099</v>
      </c>
      <c r="D34" s="61">
        <v>2.9</v>
      </c>
      <c r="E34" s="61">
        <v>33.799999999999997</v>
      </c>
      <c r="F34" s="100">
        <v>85376.055999999997</v>
      </c>
      <c r="G34" s="99">
        <v>9701.2999999999993</v>
      </c>
      <c r="H34" s="98"/>
      <c r="I34" s="98"/>
      <c r="J34" s="97">
        <v>0</v>
      </c>
      <c r="K34" s="97">
        <v>33.799999999999997</v>
      </c>
      <c r="M34" s="97">
        <v>14936.972</v>
      </c>
    </row>
    <row r="35" spans="3:13" x14ac:dyDescent="0.45">
      <c r="C35" s="82" t="s">
        <v>1100</v>
      </c>
      <c r="D35" s="61">
        <v>2.8</v>
      </c>
      <c r="E35" s="61">
        <v>33.700000000000003</v>
      </c>
      <c r="F35" s="100">
        <v>61011.268000000004</v>
      </c>
      <c r="G35" s="99">
        <v>11758.582</v>
      </c>
      <c r="H35" s="98"/>
      <c r="I35" s="98"/>
      <c r="J35" s="97">
        <v>0</v>
      </c>
      <c r="K35" s="97">
        <v>33.700000000000003</v>
      </c>
      <c r="M35" s="97">
        <v>9482.8119999999999</v>
      </c>
    </row>
    <row r="36" spans="3:13" x14ac:dyDescent="0.45">
      <c r="C36" s="82" t="s">
        <v>1108</v>
      </c>
      <c r="D36" s="61">
        <v>2.7</v>
      </c>
      <c r="E36" s="61">
        <v>2.7</v>
      </c>
      <c r="F36" s="100">
        <v>47.241999999999997</v>
      </c>
      <c r="G36" s="99"/>
      <c r="H36" s="98"/>
      <c r="I36" s="98"/>
      <c r="J36" s="97">
        <v>0</v>
      </c>
      <c r="K36" s="97">
        <v>0</v>
      </c>
    </row>
    <row r="37" spans="3:13" x14ac:dyDescent="0.45">
      <c r="C37" s="82" t="s">
        <v>1114</v>
      </c>
      <c r="D37" s="61">
        <v>2.8</v>
      </c>
      <c r="E37" s="61">
        <v>33.700000000000003</v>
      </c>
      <c r="F37" s="100">
        <v>11945.096000000001</v>
      </c>
      <c r="G37" s="99">
        <v>3451.35</v>
      </c>
      <c r="H37" s="98"/>
      <c r="I37" s="98"/>
      <c r="J37" s="97">
        <v>0</v>
      </c>
      <c r="K37" s="97">
        <v>33.700000000000003</v>
      </c>
      <c r="M37" s="97">
        <v>2534.5279999999998</v>
      </c>
    </row>
    <row r="38" spans="3:13" x14ac:dyDescent="0.45">
      <c r="C38" s="69" t="s">
        <v>1224</v>
      </c>
      <c r="D38" s="61">
        <v>2.7</v>
      </c>
      <c r="E38" s="61">
        <v>33.6</v>
      </c>
      <c r="F38" s="100">
        <v>21104.386000000002</v>
      </c>
      <c r="G38" s="99">
        <v>1799.2180000000001</v>
      </c>
      <c r="H38" s="98"/>
      <c r="I38" s="98"/>
      <c r="J38" s="97">
        <v>2.7</v>
      </c>
      <c r="K38" s="97">
        <v>33.6</v>
      </c>
      <c r="L38" s="97">
        <v>3316.4439999999995</v>
      </c>
      <c r="M38" s="97">
        <v>540.87799999999993</v>
      </c>
    </row>
    <row r="39" spans="3:13" x14ac:dyDescent="0.45">
      <c r="C39" s="82" t="s">
        <v>1117</v>
      </c>
      <c r="D39" s="61">
        <v>2.7</v>
      </c>
      <c r="E39" s="61">
        <v>33.6</v>
      </c>
      <c r="F39" s="100">
        <v>3020.64</v>
      </c>
      <c r="G39" s="99">
        <v>448.77199999999993</v>
      </c>
      <c r="H39" s="98"/>
      <c r="I39" s="98"/>
      <c r="J39" s="97">
        <v>0</v>
      </c>
      <c r="K39" s="97">
        <v>33.6</v>
      </c>
      <c r="M39" s="97">
        <v>580.17399999999998</v>
      </c>
    </row>
    <row r="40" spans="3:13" x14ac:dyDescent="0.45">
      <c r="C40" s="69" t="s">
        <v>1119</v>
      </c>
      <c r="D40" s="61">
        <v>2.9</v>
      </c>
      <c r="E40" s="61">
        <v>33.799999999999997</v>
      </c>
      <c r="F40" s="100">
        <v>396982.89600000001</v>
      </c>
      <c r="G40" s="100">
        <v>46431.355999999992</v>
      </c>
      <c r="H40" s="98"/>
      <c r="I40" s="98"/>
      <c r="J40" s="97">
        <v>2.9</v>
      </c>
      <c r="K40" s="97">
        <v>33.799999999999997</v>
      </c>
      <c r="L40" s="97">
        <v>46707.340000000004</v>
      </c>
      <c r="M40" s="97">
        <v>9999.7820000000011</v>
      </c>
    </row>
    <row r="41" spans="3:13" x14ac:dyDescent="0.45">
      <c r="C41" s="82" t="s">
        <v>1222</v>
      </c>
      <c r="D41" s="61">
        <v>2.9</v>
      </c>
      <c r="E41" s="61">
        <v>33.799999999999997</v>
      </c>
      <c r="F41" s="100">
        <v>354299.22200000001</v>
      </c>
      <c r="G41" s="99">
        <v>47388.84</v>
      </c>
      <c r="H41" s="98"/>
      <c r="I41" s="98"/>
      <c r="J41" s="97">
        <v>0</v>
      </c>
      <c r="K41" s="97">
        <v>33.799999999999997</v>
      </c>
      <c r="M41" s="97">
        <v>30979.090000000004</v>
      </c>
    </row>
    <row r="42" spans="3:13" x14ac:dyDescent="0.45">
      <c r="C42" s="82" t="s">
        <v>1128</v>
      </c>
      <c r="D42" s="61">
        <v>2.9</v>
      </c>
      <c r="E42" s="61">
        <v>33.799999999999997</v>
      </c>
      <c r="F42" s="100">
        <v>58069.52</v>
      </c>
      <c r="G42" s="99">
        <v>11219.41</v>
      </c>
      <c r="H42" s="98"/>
      <c r="I42" s="98"/>
      <c r="J42" s="97">
        <v>0</v>
      </c>
      <c r="K42" s="97">
        <v>33.799999999999997</v>
      </c>
      <c r="M42" s="97">
        <v>11648.567999999999</v>
      </c>
    </row>
    <row r="43" spans="3:13" x14ac:dyDescent="0.45">
      <c r="C43" s="82" t="s">
        <v>1129</v>
      </c>
      <c r="D43" s="61">
        <v>2.9</v>
      </c>
      <c r="E43" s="61">
        <v>33.799999999999997</v>
      </c>
      <c r="F43" s="100">
        <v>105678.09000000001</v>
      </c>
      <c r="G43" s="99">
        <v>12961.368000000002</v>
      </c>
      <c r="H43" s="98"/>
      <c r="I43" s="98"/>
      <c r="J43" s="97">
        <v>0</v>
      </c>
      <c r="K43" s="97">
        <v>33.799999999999997</v>
      </c>
      <c r="M43" s="97">
        <v>14827.238000000001</v>
      </c>
    </row>
    <row r="44" spans="3:13" x14ac:dyDescent="0.45">
      <c r="C44" s="82" t="s">
        <v>1214</v>
      </c>
      <c r="D44" s="61">
        <v>2.9</v>
      </c>
      <c r="E44" s="61">
        <v>2.9</v>
      </c>
      <c r="F44" s="100">
        <v>1084980.196</v>
      </c>
      <c r="G44" s="99"/>
      <c r="H44" s="98"/>
      <c r="I44" s="98"/>
      <c r="J44" s="97">
        <v>0</v>
      </c>
      <c r="K44" s="97">
        <v>0</v>
      </c>
    </row>
    <row r="45" spans="3:13" x14ac:dyDescent="0.45">
      <c r="C45" s="69" t="s">
        <v>1152</v>
      </c>
      <c r="D45" s="61">
        <v>2.7</v>
      </c>
      <c r="E45" s="61">
        <v>33.6</v>
      </c>
      <c r="F45" s="100">
        <v>2734.0920000000001</v>
      </c>
      <c r="G45" s="99">
        <v>5881.6559999999999</v>
      </c>
      <c r="H45" s="98"/>
      <c r="I45" s="98"/>
      <c r="J45" s="97">
        <v>2.7</v>
      </c>
      <c r="K45" s="97">
        <v>33.6</v>
      </c>
      <c r="L45" s="97">
        <v>955.33600000000001</v>
      </c>
      <c r="M45" s="97">
        <v>812.90599999999995</v>
      </c>
    </row>
  </sheetData>
  <autoFilter ref="C4:O4" xr:uid="{00000000-0009-0000-0000-00002C000000}"/>
  <mergeCells count="8">
    <mergeCell ref="H3:I3"/>
    <mergeCell ref="D2:I2"/>
    <mergeCell ref="J2:O2"/>
    <mergeCell ref="N3:O3"/>
    <mergeCell ref="F3:G3"/>
    <mergeCell ref="L3:M3"/>
    <mergeCell ref="D3:E3"/>
    <mergeCell ref="J3:K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C2:O22"/>
  <sheetViews>
    <sheetView workbookViewId="0">
      <selection activeCell="M8" sqref="M8"/>
    </sheetView>
  </sheetViews>
  <sheetFormatPr defaultRowHeight="14.25" x14ac:dyDescent="0.45"/>
  <cols>
    <col min="8" max="8" width="9.59765625" bestFit="1" customWidth="1"/>
  </cols>
  <sheetData>
    <row r="2" spans="3:15" x14ac:dyDescent="0.45">
      <c r="D2" s="641" t="s">
        <v>563</v>
      </c>
      <c r="E2" s="641"/>
      <c r="F2" s="641"/>
      <c r="G2" s="641"/>
      <c r="H2" s="641"/>
      <c r="I2" s="641"/>
      <c r="J2" s="641" t="s">
        <v>562</v>
      </c>
      <c r="K2" s="641"/>
      <c r="L2" s="641"/>
      <c r="M2" s="641"/>
      <c r="N2" s="641"/>
      <c r="O2" s="641"/>
    </row>
    <row r="3" spans="3:15" ht="15" customHeight="1" x14ac:dyDescent="0.45">
      <c r="D3" s="650" t="s">
        <v>1330</v>
      </c>
      <c r="E3" s="650"/>
      <c r="F3" s="650" t="s">
        <v>1331</v>
      </c>
      <c r="G3" s="650"/>
      <c r="H3" s="649" t="s">
        <v>1255</v>
      </c>
      <c r="I3" s="649"/>
      <c r="J3" s="650" t="s">
        <v>1330</v>
      </c>
      <c r="K3" s="650"/>
      <c r="L3" s="650" t="s">
        <v>1331</v>
      </c>
      <c r="M3" s="650"/>
      <c r="N3" s="649" t="s">
        <v>1255</v>
      </c>
      <c r="O3" s="649"/>
    </row>
    <row r="4" spans="3:15" ht="20.25" x14ac:dyDescent="0.45">
      <c r="D4" s="64" t="s">
        <v>935</v>
      </c>
      <c r="E4" s="65" t="s">
        <v>936</v>
      </c>
      <c r="F4" s="104" t="s">
        <v>935</v>
      </c>
      <c r="G4" s="103" t="s">
        <v>936</v>
      </c>
      <c r="H4" s="96" t="s">
        <v>935</v>
      </c>
      <c r="I4" s="95" t="s">
        <v>936</v>
      </c>
      <c r="J4" s="64" t="s">
        <v>935</v>
      </c>
      <c r="K4" s="65" t="s">
        <v>936</v>
      </c>
      <c r="L4" s="104" t="s">
        <v>935</v>
      </c>
      <c r="M4" s="103" t="s">
        <v>936</v>
      </c>
      <c r="N4" s="96" t="s">
        <v>935</v>
      </c>
      <c r="O4" s="95" t="s">
        <v>936</v>
      </c>
    </row>
    <row r="5" spans="3:15" x14ac:dyDescent="0.45">
      <c r="C5" s="69" t="s">
        <v>954</v>
      </c>
      <c r="D5" s="61">
        <v>5.6</v>
      </c>
      <c r="E5" s="61">
        <v>33.299999999999997</v>
      </c>
      <c r="F5" s="100">
        <v>6229.6779999999999</v>
      </c>
      <c r="G5" s="99">
        <v>161.18</v>
      </c>
      <c r="H5" s="105">
        <f>SUMPRODUCT(D5:D22,F5:F22)/SUM(F5:F22)</f>
        <v>5.8459771317682812</v>
      </c>
      <c r="I5" s="105">
        <f>SUMPRODUCT(E5:E22,G5:G22)/SUM(G5:G22)</f>
        <v>33.61483589257638</v>
      </c>
      <c r="J5">
        <v>5.6</v>
      </c>
      <c r="K5">
        <v>33.299999999999997</v>
      </c>
      <c r="L5">
        <v>1772.8419999999999</v>
      </c>
      <c r="M5">
        <v>210.09800000000001</v>
      </c>
      <c r="N5" s="105">
        <f>SUMPRODUCT(J5:J22,L5:L22)/SUM(L5:L22)</f>
        <v>5.7613913559764782</v>
      </c>
      <c r="O5" s="105">
        <f>SUMPRODUCT(K5:K22,M5:M22)/SUM(M5:M22)</f>
        <v>33.586613586937908</v>
      </c>
    </row>
    <row r="6" spans="3:15" x14ac:dyDescent="0.45">
      <c r="C6" s="69" t="s">
        <v>974</v>
      </c>
      <c r="D6" s="61">
        <v>6.1</v>
      </c>
      <c r="E6" s="61">
        <v>33.799999999999997</v>
      </c>
      <c r="F6" s="100">
        <v>16119.798000000001</v>
      </c>
      <c r="G6" s="99">
        <v>1601.2139999999999</v>
      </c>
      <c r="J6">
        <v>6.1</v>
      </c>
      <c r="K6">
        <v>33.799999999999997</v>
      </c>
      <c r="L6">
        <v>4355.6459999999997</v>
      </c>
      <c r="M6">
        <v>631.654</v>
      </c>
    </row>
    <row r="7" spans="3:15" x14ac:dyDescent="0.45">
      <c r="C7" s="69" t="s">
        <v>986</v>
      </c>
      <c r="D7" s="61">
        <v>5.6</v>
      </c>
      <c r="E7" s="61">
        <v>33.299999999999997</v>
      </c>
      <c r="F7" s="100">
        <v>2759.1979999999999</v>
      </c>
      <c r="G7" s="99">
        <v>566.05400000000009</v>
      </c>
      <c r="J7">
        <v>5.6</v>
      </c>
      <c r="K7">
        <v>33.299999999999997</v>
      </c>
      <c r="L7">
        <v>544.81999999999994</v>
      </c>
      <c r="M7">
        <v>275.64400000000001</v>
      </c>
    </row>
    <row r="8" spans="3:15" x14ac:dyDescent="0.45">
      <c r="C8" s="69" t="s">
        <v>1009</v>
      </c>
      <c r="D8" s="61">
        <v>5.6</v>
      </c>
      <c r="E8" s="61">
        <v>33.299999999999997</v>
      </c>
      <c r="F8" s="100">
        <v>1912.3139999999999</v>
      </c>
      <c r="G8" s="99">
        <v>499.96800000000002</v>
      </c>
      <c r="J8">
        <v>5.6</v>
      </c>
      <c r="K8">
        <v>33.299999999999997</v>
      </c>
      <c r="L8">
        <v>288.334</v>
      </c>
      <c r="M8">
        <v>267.06399999999996</v>
      </c>
    </row>
    <row r="9" spans="3:15" x14ac:dyDescent="0.45">
      <c r="C9" s="82" t="s">
        <v>1014</v>
      </c>
      <c r="D9" s="61">
        <v>5.8</v>
      </c>
      <c r="E9" s="61">
        <v>33.6</v>
      </c>
      <c r="F9" s="100">
        <v>3586.8379999999997</v>
      </c>
      <c r="G9" s="99">
        <v>4564.518</v>
      </c>
      <c r="J9">
        <v>5.8</v>
      </c>
      <c r="K9">
        <v>33.6</v>
      </c>
      <c r="L9">
        <v>15645.005999999999</v>
      </c>
      <c r="M9">
        <v>3315.9159999999997</v>
      </c>
    </row>
    <row r="10" spans="3:15" x14ac:dyDescent="0.45">
      <c r="C10" s="82" t="s">
        <v>1023</v>
      </c>
      <c r="D10" s="61">
        <v>5.6</v>
      </c>
      <c r="E10" s="61">
        <v>33.299999999999997</v>
      </c>
      <c r="F10" s="100">
        <v>9137.7960000000003</v>
      </c>
      <c r="G10" s="99">
        <v>1163.1619999999998</v>
      </c>
      <c r="J10">
        <v>5.6</v>
      </c>
      <c r="K10">
        <v>33.299999999999997</v>
      </c>
      <c r="L10">
        <v>29542.364000000001</v>
      </c>
      <c r="M10">
        <v>514.21600000000012</v>
      </c>
    </row>
    <row r="11" spans="3:15" x14ac:dyDescent="0.45">
      <c r="C11" s="69" t="s">
        <v>1035</v>
      </c>
      <c r="D11" s="61">
        <v>5.6</v>
      </c>
      <c r="E11" s="61">
        <v>33.299999999999997</v>
      </c>
      <c r="F11" s="100">
        <v>2275.9780000000001</v>
      </c>
      <c r="G11" s="99">
        <v>581.00800000000004</v>
      </c>
      <c r="J11">
        <v>5.6</v>
      </c>
      <c r="K11">
        <v>33.299999999999997</v>
      </c>
      <c r="L11">
        <v>863.4620000000001</v>
      </c>
      <c r="M11">
        <v>269.47199999999998</v>
      </c>
    </row>
    <row r="12" spans="3:15" ht="30.4" x14ac:dyDescent="0.45">
      <c r="C12" s="69" t="s">
        <v>1237</v>
      </c>
      <c r="D12" s="61">
        <v>5.6</v>
      </c>
      <c r="E12" s="61">
        <v>33.299999999999997</v>
      </c>
      <c r="F12" s="100">
        <v>1201.3259999999998</v>
      </c>
      <c r="G12" s="99">
        <v>946.2639999999999</v>
      </c>
      <c r="J12">
        <v>5.6</v>
      </c>
      <c r="K12">
        <v>33.299999999999997</v>
      </c>
      <c r="L12">
        <v>568.88799999999992</v>
      </c>
      <c r="M12">
        <v>523.17399999999998</v>
      </c>
    </row>
    <row r="13" spans="3:15" x14ac:dyDescent="0.45">
      <c r="C13" s="69" t="s">
        <v>1050</v>
      </c>
      <c r="D13" s="61">
        <v>5.6</v>
      </c>
      <c r="E13" s="61">
        <v>33.299999999999997</v>
      </c>
      <c r="F13" s="100">
        <v>2584.1320000000005</v>
      </c>
      <c r="G13" s="99">
        <v>1577.502</v>
      </c>
      <c r="J13">
        <v>5.6</v>
      </c>
      <c r="K13">
        <v>33.299999999999997</v>
      </c>
      <c r="L13">
        <v>423.67399999999998</v>
      </c>
      <c r="M13">
        <v>322.85599999999999</v>
      </c>
    </row>
    <row r="14" spans="3:15" x14ac:dyDescent="0.45">
      <c r="C14" s="69" t="s">
        <v>1056</v>
      </c>
      <c r="D14" s="61">
        <v>5.6</v>
      </c>
      <c r="E14" s="61">
        <v>33.299999999999997</v>
      </c>
      <c r="F14" s="100">
        <v>4564.7440000000006</v>
      </c>
      <c r="G14" s="99">
        <v>1187.2359999999999</v>
      </c>
      <c r="J14">
        <v>5.6</v>
      </c>
      <c r="K14">
        <v>33.299999999999997</v>
      </c>
      <c r="L14">
        <v>1056.3720000000001</v>
      </c>
      <c r="M14">
        <v>422.03399999999993</v>
      </c>
    </row>
    <row r="15" spans="3:15" x14ac:dyDescent="0.45">
      <c r="C15" s="82" t="s">
        <v>1062</v>
      </c>
      <c r="D15" s="61">
        <v>5.8</v>
      </c>
      <c r="E15" s="61">
        <v>33.6</v>
      </c>
      <c r="F15" s="100">
        <v>6068.0619999999999</v>
      </c>
      <c r="G15" s="99">
        <v>2506.4260000000004</v>
      </c>
      <c r="J15">
        <v>5.8</v>
      </c>
      <c r="K15">
        <v>33.6</v>
      </c>
      <c r="L15">
        <v>49489.469999999994</v>
      </c>
      <c r="M15">
        <v>1877.818</v>
      </c>
    </row>
    <row r="16" spans="3:15" x14ac:dyDescent="0.45">
      <c r="C16" s="69" t="s">
        <v>1073</v>
      </c>
      <c r="D16" s="61">
        <v>5.6</v>
      </c>
      <c r="E16" s="61">
        <v>33.299999999999997</v>
      </c>
      <c r="F16" s="100">
        <v>2194.4960000000001</v>
      </c>
      <c r="G16" s="99">
        <v>227.916</v>
      </c>
      <c r="J16">
        <v>5.6</v>
      </c>
      <c r="K16">
        <v>33.299999999999997</v>
      </c>
      <c r="L16">
        <v>2160.2460000000001</v>
      </c>
      <c r="M16">
        <v>99.925999999999988</v>
      </c>
    </row>
    <row r="17" spans="3:13" x14ac:dyDescent="0.45">
      <c r="C17" s="69" t="s">
        <v>1101</v>
      </c>
      <c r="D17" s="61">
        <v>5.6</v>
      </c>
      <c r="E17" s="61">
        <v>5.6</v>
      </c>
      <c r="F17" s="100">
        <v>954.52399999999977</v>
      </c>
      <c r="G17" s="99"/>
      <c r="J17">
        <v>5.6</v>
      </c>
      <c r="K17">
        <v>5.6</v>
      </c>
      <c r="L17">
        <v>433.80600000000004</v>
      </c>
    </row>
    <row r="18" spans="3:13" x14ac:dyDescent="0.45">
      <c r="C18" s="69" t="s">
        <v>1104</v>
      </c>
      <c r="D18" s="61">
        <v>5.8</v>
      </c>
      <c r="E18" s="61">
        <v>33.6</v>
      </c>
      <c r="F18" s="100">
        <v>15270.606</v>
      </c>
      <c r="G18" s="100">
        <v>4114.4319999999998</v>
      </c>
      <c r="J18">
        <v>5.8</v>
      </c>
      <c r="K18">
        <v>33.6</v>
      </c>
      <c r="L18">
        <v>4925.3059999999996</v>
      </c>
      <c r="M18">
        <v>1317.308</v>
      </c>
    </row>
    <row r="19" spans="3:13" ht="20.25" x14ac:dyDescent="0.45">
      <c r="C19" s="69" t="s">
        <v>1228</v>
      </c>
      <c r="D19" s="61">
        <v>6.1</v>
      </c>
      <c r="E19" s="61">
        <v>33.799999999999997</v>
      </c>
      <c r="F19" s="100">
        <v>25658.291999999998</v>
      </c>
      <c r="G19" s="99">
        <v>4277.0160000000005</v>
      </c>
      <c r="J19">
        <v>6.1</v>
      </c>
      <c r="K19">
        <v>33.799999999999997</v>
      </c>
      <c r="L19">
        <v>4417.9260000000004</v>
      </c>
      <c r="M19">
        <v>2169.5</v>
      </c>
    </row>
    <row r="20" spans="3:13" x14ac:dyDescent="0.45">
      <c r="C20" s="69" t="s">
        <v>1131</v>
      </c>
      <c r="D20" s="61">
        <v>5.6</v>
      </c>
      <c r="E20" s="61">
        <v>33.299999999999997</v>
      </c>
      <c r="F20" s="100">
        <v>900.05</v>
      </c>
      <c r="G20" s="100">
        <v>256.596</v>
      </c>
      <c r="J20">
        <v>5.6</v>
      </c>
      <c r="K20">
        <v>33.299999999999997</v>
      </c>
      <c r="L20">
        <v>872.72600000000023</v>
      </c>
      <c r="M20">
        <v>121.244</v>
      </c>
    </row>
    <row r="21" spans="3:13" x14ac:dyDescent="0.45">
      <c r="C21" s="69" t="s">
        <v>1133</v>
      </c>
      <c r="D21" s="61">
        <v>6.1</v>
      </c>
      <c r="E21" s="61">
        <v>33.799999999999997</v>
      </c>
      <c r="F21" s="100">
        <v>2475.9879999999998</v>
      </c>
      <c r="G21" s="99">
        <v>7892.9560000000001</v>
      </c>
      <c r="J21">
        <v>6.1</v>
      </c>
      <c r="K21">
        <v>33.799999999999997</v>
      </c>
      <c r="L21">
        <v>736.98599999999999</v>
      </c>
      <c r="M21">
        <v>771.46600000000001</v>
      </c>
    </row>
    <row r="22" spans="3:13" ht="20.25" x14ac:dyDescent="0.45">
      <c r="C22" s="69" t="s">
        <v>1216</v>
      </c>
      <c r="D22" s="61">
        <v>5.8</v>
      </c>
      <c r="E22" s="61">
        <v>33.6</v>
      </c>
      <c r="F22" s="100">
        <v>33856.751999999993</v>
      </c>
      <c r="G22" s="99">
        <v>8600.1820000000007</v>
      </c>
      <c r="J22">
        <v>5.8</v>
      </c>
      <c r="K22">
        <v>33.6</v>
      </c>
      <c r="L22">
        <v>7582.2559999999994</v>
      </c>
      <c r="M22">
        <v>1322.7360000000001</v>
      </c>
    </row>
  </sheetData>
  <mergeCells count="8">
    <mergeCell ref="H3:I3"/>
    <mergeCell ref="D2:I2"/>
    <mergeCell ref="J2:O2"/>
    <mergeCell ref="N3:O3"/>
    <mergeCell ref="D3:E3"/>
    <mergeCell ref="F3:G3"/>
    <mergeCell ref="J3:K3"/>
    <mergeCell ref="L3:M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C2:O21"/>
  <sheetViews>
    <sheetView workbookViewId="0">
      <selection activeCell="M8" sqref="M8"/>
    </sheetView>
  </sheetViews>
  <sheetFormatPr defaultRowHeight="14.25" x14ac:dyDescent="0.45"/>
  <sheetData>
    <row r="2" spans="3:15" x14ac:dyDescent="0.45">
      <c r="D2" s="641" t="s">
        <v>563</v>
      </c>
      <c r="E2" s="641"/>
      <c r="F2" s="641"/>
      <c r="G2" s="641"/>
      <c r="H2" s="641"/>
      <c r="I2" s="641"/>
      <c r="J2" s="641" t="s">
        <v>562</v>
      </c>
      <c r="K2" s="641"/>
      <c r="L2" s="641"/>
      <c r="M2" s="641"/>
      <c r="N2" s="641"/>
      <c r="O2" s="641"/>
    </row>
    <row r="3" spans="3:15" ht="15" customHeight="1" x14ac:dyDescent="0.45">
      <c r="D3" s="650" t="s">
        <v>1330</v>
      </c>
      <c r="E3" s="650"/>
      <c r="F3" s="650" t="s">
        <v>1331</v>
      </c>
      <c r="G3" s="650"/>
      <c r="H3" s="649" t="s">
        <v>1255</v>
      </c>
      <c r="I3" s="649"/>
      <c r="J3" s="650" t="s">
        <v>1330</v>
      </c>
      <c r="K3" s="650"/>
      <c r="L3" s="650" t="s">
        <v>1331</v>
      </c>
      <c r="M3" s="650"/>
      <c r="N3" s="649" t="s">
        <v>1255</v>
      </c>
      <c r="O3" s="649"/>
    </row>
    <row r="4" spans="3:15" ht="20.25" x14ac:dyDescent="0.45">
      <c r="D4" s="64" t="s">
        <v>935</v>
      </c>
      <c r="E4" s="65" t="s">
        <v>936</v>
      </c>
      <c r="F4" s="104" t="s">
        <v>935</v>
      </c>
      <c r="G4" s="103" t="s">
        <v>936</v>
      </c>
      <c r="H4" s="96" t="s">
        <v>935</v>
      </c>
      <c r="I4" s="95" t="s">
        <v>936</v>
      </c>
      <c r="J4" s="64" t="s">
        <v>935</v>
      </c>
      <c r="K4" s="65" t="s">
        <v>936</v>
      </c>
      <c r="L4" s="104" t="s">
        <v>935</v>
      </c>
      <c r="M4" s="103" t="s">
        <v>936</v>
      </c>
      <c r="N4" s="96" t="s">
        <v>935</v>
      </c>
      <c r="O4" s="95" t="s">
        <v>936</v>
      </c>
    </row>
    <row r="5" spans="3:15" x14ac:dyDescent="0.45">
      <c r="C5" s="69" t="s">
        <v>948</v>
      </c>
      <c r="D5" s="61">
        <v>9</v>
      </c>
      <c r="E5" s="61">
        <v>37.9</v>
      </c>
      <c r="F5" s="94">
        <v>605.42600000000004</v>
      </c>
      <c r="G5" s="93">
        <v>64.063999999999993</v>
      </c>
      <c r="H5" s="28">
        <f>SUMPRODUCT(D5:D21,F5:F21)/SUM(F5:F21)</f>
        <v>9.4011433933836432</v>
      </c>
      <c r="I5" s="28">
        <f>SUMPRODUCT(E5:E21,G5:G21)/SUM(G5:G21)</f>
        <v>38.602326771850009</v>
      </c>
      <c r="J5">
        <v>9</v>
      </c>
      <c r="K5">
        <v>37.9</v>
      </c>
      <c r="L5">
        <v>128.86000000000001</v>
      </c>
      <c r="M5">
        <v>62.996000000000002</v>
      </c>
      <c r="N5" s="28">
        <f>SUMPRODUCT(J5:J21,L5:L21)/SUM(L5:L21)</f>
        <v>9.2844203960944611</v>
      </c>
      <c r="O5" s="106">
        <f>SUMPRODUCT(K5:K21,M5:M21)/SUM(M5:M21)</f>
        <v>38.570245861354486</v>
      </c>
    </row>
    <row r="6" spans="3:15" x14ac:dyDescent="0.45">
      <c r="C6" s="82" t="s">
        <v>962</v>
      </c>
      <c r="D6" s="61">
        <v>9</v>
      </c>
      <c r="E6" s="61">
        <v>9</v>
      </c>
      <c r="F6" s="94">
        <v>946.90200000000004</v>
      </c>
      <c r="G6" s="93"/>
      <c r="J6">
        <v>9</v>
      </c>
      <c r="K6">
        <v>9</v>
      </c>
      <c r="L6">
        <v>9573.4459999999999</v>
      </c>
    </row>
    <row r="7" spans="3:15" x14ac:dyDescent="0.45">
      <c r="C7" s="69" t="s">
        <v>965</v>
      </c>
      <c r="D7" s="61">
        <v>9.9</v>
      </c>
      <c r="E7" s="61">
        <v>38.9</v>
      </c>
      <c r="F7" s="94">
        <v>32284.321999999996</v>
      </c>
      <c r="G7" s="93">
        <v>2549.346</v>
      </c>
      <c r="J7">
        <v>9.9</v>
      </c>
      <c r="K7">
        <v>38.9</v>
      </c>
      <c r="L7">
        <v>7012.2959999999994</v>
      </c>
      <c r="M7">
        <v>785.43000000000006</v>
      </c>
    </row>
    <row r="8" spans="3:15" x14ac:dyDescent="0.45">
      <c r="C8" s="69" t="s">
        <v>970</v>
      </c>
      <c r="D8" s="61">
        <v>9</v>
      </c>
      <c r="E8" s="61">
        <v>37.9</v>
      </c>
      <c r="F8" s="94">
        <v>5236.74</v>
      </c>
      <c r="G8" s="93">
        <v>679.91200000000003</v>
      </c>
      <c r="J8">
        <v>9</v>
      </c>
      <c r="K8">
        <v>37.9</v>
      </c>
      <c r="L8">
        <v>1508.3440000000001</v>
      </c>
      <c r="M8">
        <v>248.67</v>
      </c>
    </row>
    <row r="9" spans="3:15" x14ac:dyDescent="0.45">
      <c r="C9" s="69" t="s">
        <v>976</v>
      </c>
      <c r="D9" s="61">
        <v>9.4</v>
      </c>
      <c r="E9" s="61">
        <v>38.299999999999997</v>
      </c>
      <c r="F9" s="94">
        <v>4241.2440000000006</v>
      </c>
      <c r="G9" s="93">
        <v>1163.5360000000001</v>
      </c>
      <c r="J9">
        <v>9.4</v>
      </c>
      <c r="K9">
        <v>38.299999999999997</v>
      </c>
      <c r="L9">
        <v>2119.4059999999999</v>
      </c>
      <c r="M9">
        <v>490.988</v>
      </c>
    </row>
    <row r="10" spans="3:15" x14ac:dyDescent="0.45">
      <c r="C10" s="69" t="s">
        <v>1022</v>
      </c>
      <c r="D10" s="61">
        <v>9.9</v>
      </c>
      <c r="E10" s="61">
        <v>38.9</v>
      </c>
      <c r="F10" s="94">
        <v>1059.3340000000001</v>
      </c>
      <c r="G10" s="93">
        <v>10376.992</v>
      </c>
      <c r="J10">
        <v>9.9</v>
      </c>
      <c r="K10">
        <v>38.9</v>
      </c>
      <c r="L10">
        <v>197.68399999999997</v>
      </c>
      <c r="M10">
        <v>3764.558</v>
      </c>
    </row>
    <row r="11" spans="3:15" x14ac:dyDescent="0.45">
      <c r="C11" s="69" t="s">
        <v>1038</v>
      </c>
      <c r="D11" s="61">
        <v>9.4</v>
      </c>
      <c r="E11" s="61">
        <v>38.299999999999997</v>
      </c>
      <c r="F11" s="94">
        <v>21699.074000000001</v>
      </c>
      <c r="G11" s="93">
        <v>1740.712</v>
      </c>
      <c r="J11">
        <v>9.4</v>
      </c>
      <c r="K11">
        <v>38.299999999999997</v>
      </c>
      <c r="L11">
        <v>7281.2540000000008</v>
      </c>
      <c r="M11">
        <v>841.88199999999995</v>
      </c>
    </row>
    <row r="12" spans="3:15" x14ac:dyDescent="0.45">
      <c r="C12" s="69" t="s">
        <v>1055</v>
      </c>
      <c r="D12" s="61">
        <v>9</v>
      </c>
      <c r="E12" s="61">
        <v>37.9</v>
      </c>
      <c r="F12" s="94">
        <v>822.81999999999994</v>
      </c>
      <c r="G12" s="93">
        <v>64.644000000000005</v>
      </c>
      <c r="J12">
        <v>9</v>
      </c>
      <c r="K12">
        <v>37.9</v>
      </c>
      <c r="L12">
        <v>436.226</v>
      </c>
      <c r="M12">
        <v>76.667999999999992</v>
      </c>
    </row>
    <row r="13" spans="3:15" x14ac:dyDescent="0.45">
      <c r="C13" s="69" t="s">
        <v>1065</v>
      </c>
      <c r="D13" s="61">
        <v>9.4</v>
      </c>
      <c r="E13" s="61">
        <v>38.299999999999997</v>
      </c>
      <c r="F13" s="94">
        <v>23080.835999999999</v>
      </c>
      <c r="G13" s="93">
        <v>2038.19</v>
      </c>
      <c r="J13">
        <v>9.4</v>
      </c>
      <c r="K13">
        <v>38.299999999999997</v>
      </c>
      <c r="L13">
        <v>4161.9440000000004</v>
      </c>
      <c r="M13">
        <v>596.0139999999999</v>
      </c>
    </row>
    <row r="14" spans="3:15" x14ac:dyDescent="0.45">
      <c r="C14" s="69" t="s">
        <v>1070</v>
      </c>
      <c r="D14" s="61">
        <v>9</v>
      </c>
      <c r="E14" s="61">
        <v>37.9</v>
      </c>
      <c r="F14" s="94">
        <v>5877.9080000000004</v>
      </c>
      <c r="G14" s="93">
        <v>502.29200000000003</v>
      </c>
      <c r="J14">
        <v>9</v>
      </c>
      <c r="K14">
        <v>37.9</v>
      </c>
      <c r="L14">
        <v>1991.65</v>
      </c>
      <c r="M14">
        <v>387.07600000000002</v>
      </c>
    </row>
    <row r="15" spans="3:15" x14ac:dyDescent="0.45">
      <c r="C15" s="69" t="s">
        <v>1087</v>
      </c>
      <c r="D15" s="61">
        <v>9.9</v>
      </c>
      <c r="E15" s="61">
        <v>38.9</v>
      </c>
      <c r="F15" s="94">
        <v>106.15</v>
      </c>
      <c r="G15" s="93">
        <v>8535.1</v>
      </c>
      <c r="J15">
        <v>9.9</v>
      </c>
      <c r="K15">
        <v>38.9</v>
      </c>
      <c r="L15">
        <v>35.475999999999999</v>
      </c>
      <c r="M15">
        <v>3144.1559999999999</v>
      </c>
    </row>
    <row r="16" spans="3:15" x14ac:dyDescent="0.45">
      <c r="C16" s="69" t="s">
        <v>1098</v>
      </c>
      <c r="D16" s="61">
        <v>9.9</v>
      </c>
      <c r="E16" s="61">
        <v>38.9</v>
      </c>
      <c r="F16" s="94">
        <v>8866.4259999999995</v>
      </c>
      <c r="G16" s="93">
        <v>5648.4</v>
      </c>
      <c r="J16">
        <v>9.9</v>
      </c>
      <c r="K16">
        <v>38.9</v>
      </c>
      <c r="L16">
        <v>1658.8700000000001</v>
      </c>
      <c r="M16">
        <v>1298.4379999999999</v>
      </c>
    </row>
    <row r="17" spans="3:13" x14ac:dyDescent="0.45">
      <c r="C17" s="69" t="s">
        <v>1124</v>
      </c>
      <c r="D17" s="61">
        <v>9</v>
      </c>
      <c r="E17" s="61">
        <v>37.9</v>
      </c>
      <c r="F17" s="94">
        <v>7871.9259999999995</v>
      </c>
      <c r="G17" s="93">
        <v>1681.5159999999996</v>
      </c>
      <c r="J17">
        <v>9</v>
      </c>
      <c r="K17">
        <v>37.9</v>
      </c>
      <c r="L17">
        <v>1053.3259999999998</v>
      </c>
      <c r="M17">
        <v>817.226</v>
      </c>
    </row>
    <row r="18" spans="3:13" x14ac:dyDescent="0.45">
      <c r="C18" s="69" t="s">
        <v>1138</v>
      </c>
      <c r="D18" s="61">
        <v>8.6</v>
      </c>
      <c r="E18" s="61">
        <v>37.6</v>
      </c>
      <c r="F18" s="94">
        <v>18894.081999999999</v>
      </c>
      <c r="G18" s="93">
        <v>7081.4240000000009</v>
      </c>
      <c r="J18">
        <v>8.6</v>
      </c>
      <c r="K18">
        <v>37.6</v>
      </c>
      <c r="L18">
        <v>4662.6779999999999</v>
      </c>
      <c r="M18">
        <v>1633.19</v>
      </c>
    </row>
    <row r="19" spans="3:13" x14ac:dyDescent="0.45">
      <c r="C19" s="69" t="s">
        <v>1147</v>
      </c>
      <c r="D19" s="61">
        <v>9</v>
      </c>
      <c r="E19" s="61">
        <v>37.9</v>
      </c>
      <c r="F19" s="94">
        <v>3608.3180000000002</v>
      </c>
      <c r="G19" s="93">
        <v>727.80999999999983</v>
      </c>
      <c r="J19">
        <v>9</v>
      </c>
      <c r="K19">
        <v>37.9</v>
      </c>
      <c r="L19">
        <v>1508.0139999999999</v>
      </c>
      <c r="M19">
        <v>192.54</v>
      </c>
    </row>
    <row r="20" spans="3:13" ht="20.25" x14ac:dyDescent="0.45">
      <c r="C20" s="69" t="s">
        <v>1150</v>
      </c>
      <c r="D20" s="61">
        <v>9</v>
      </c>
      <c r="E20" s="61">
        <v>9</v>
      </c>
      <c r="F20" s="94">
        <v>493.66200000000009</v>
      </c>
      <c r="G20" s="93"/>
      <c r="J20">
        <v>9</v>
      </c>
      <c r="K20">
        <v>9</v>
      </c>
      <c r="L20">
        <v>274.524</v>
      </c>
    </row>
    <row r="21" spans="3:13" x14ac:dyDescent="0.45">
      <c r="C21" s="69" t="s">
        <v>1153</v>
      </c>
      <c r="D21" s="61">
        <v>9.9</v>
      </c>
      <c r="E21" s="61">
        <v>38.9</v>
      </c>
      <c r="F21" s="94">
        <v>8615.268</v>
      </c>
      <c r="G21" s="93">
        <v>10531.958000000001</v>
      </c>
      <c r="J21">
        <v>9.9</v>
      </c>
      <c r="K21">
        <v>38.9</v>
      </c>
      <c r="L21">
        <v>1345.078</v>
      </c>
      <c r="M21">
        <v>1022.0780000000001</v>
      </c>
    </row>
  </sheetData>
  <mergeCells count="8">
    <mergeCell ref="H3:I3"/>
    <mergeCell ref="D2:I2"/>
    <mergeCell ref="J2:O2"/>
    <mergeCell ref="N3:O3"/>
    <mergeCell ref="D3:E3"/>
    <mergeCell ref="F3:G3"/>
    <mergeCell ref="J3:K3"/>
    <mergeCell ref="L3:M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O135"/>
  <sheetViews>
    <sheetView workbookViewId="0">
      <selection activeCell="M8" sqref="M8"/>
    </sheetView>
  </sheetViews>
  <sheetFormatPr defaultRowHeight="14.25" x14ac:dyDescent="0.45"/>
  <sheetData>
    <row r="2" spans="2:15" x14ac:dyDescent="0.45">
      <c r="C2" s="641" t="s">
        <v>563</v>
      </c>
      <c r="D2" s="641"/>
      <c r="E2" s="641"/>
      <c r="F2" s="641"/>
      <c r="G2" s="641"/>
      <c r="H2" s="641"/>
      <c r="I2" s="641" t="s">
        <v>562</v>
      </c>
      <c r="J2" s="641"/>
      <c r="K2" s="641"/>
      <c r="L2" s="641"/>
      <c r="M2" s="641"/>
      <c r="N2" s="641"/>
    </row>
    <row r="3" spans="2:15" ht="15" customHeight="1" x14ac:dyDescent="0.45">
      <c r="C3" s="650" t="s">
        <v>1330</v>
      </c>
      <c r="D3" s="650"/>
      <c r="E3" s="650" t="s">
        <v>1331</v>
      </c>
      <c r="F3" s="650"/>
      <c r="G3" s="649" t="s">
        <v>1255</v>
      </c>
      <c r="H3" s="649"/>
      <c r="I3" s="650" t="s">
        <v>1330</v>
      </c>
      <c r="J3" s="650"/>
      <c r="K3" s="650" t="s">
        <v>1331</v>
      </c>
      <c r="L3" s="650"/>
      <c r="M3" s="649" t="s">
        <v>1255</v>
      </c>
      <c r="N3" s="649"/>
    </row>
    <row r="4" spans="2:15" ht="20.25" x14ac:dyDescent="0.45">
      <c r="C4" s="64" t="s">
        <v>935</v>
      </c>
      <c r="D4" s="65" t="s">
        <v>936</v>
      </c>
      <c r="E4" s="104" t="s">
        <v>935</v>
      </c>
      <c r="F4" s="103" t="s">
        <v>936</v>
      </c>
      <c r="G4" s="96" t="s">
        <v>935</v>
      </c>
      <c r="H4" s="95" t="s">
        <v>936</v>
      </c>
      <c r="I4" s="64" t="s">
        <v>935</v>
      </c>
      <c r="J4" s="65" t="s">
        <v>936</v>
      </c>
      <c r="K4" s="104" t="s">
        <v>935</v>
      </c>
      <c r="L4" s="103" t="s">
        <v>936</v>
      </c>
      <c r="M4" s="96" t="s">
        <v>935</v>
      </c>
      <c r="N4" s="95" t="s">
        <v>936</v>
      </c>
    </row>
    <row r="5" spans="2:15" x14ac:dyDescent="0.45">
      <c r="B5" s="69" t="s">
        <v>943</v>
      </c>
      <c r="C5" s="61">
        <v>40.700000000000003</v>
      </c>
      <c r="D5" s="61">
        <v>70.099999999999994</v>
      </c>
      <c r="E5" s="94">
        <v>2.105</v>
      </c>
      <c r="F5" s="94">
        <v>78.97</v>
      </c>
      <c r="G5">
        <f>SUMPRODUCT(C5:C135,E5:E135)/SUM(E5:E135)</f>
        <v>21.165708510982011</v>
      </c>
      <c r="H5">
        <f>SUMPRODUCT(D5:D135,F5:F135)/SUM(F5:F135)</f>
        <v>51.201654216734404</v>
      </c>
      <c r="I5">
        <v>40.700000000000003</v>
      </c>
      <c r="J5">
        <v>70.099999999999994</v>
      </c>
      <c r="K5">
        <v>3.71</v>
      </c>
      <c r="L5">
        <v>60.926000000000002</v>
      </c>
      <c r="M5">
        <f>SUMPRODUCT(I5:I135,K5:K135)/SUM(K5:K135)</f>
        <v>21.994034573842821</v>
      </c>
      <c r="N5">
        <f>SUMPRODUCT(J5:J135,L5:L135)/SUM(L5:L135)</f>
        <v>52.324083441149988</v>
      </c>
    </row>
    <row r="6" spans="2:15" x14ac:dyDescent="0.45">
      <c r="B6" s="69" t="s">
        <v>945</v>
      </c>
      <c r="C6" s="61">
        <v>18.100000000000001</v>
      </c>
      <c r="D6" s="61">
        <v>46.9</v>
      </c>
      <c r="E6" s="94">
        <v>322.29000000000002</v>
      </c>
      <c r="F6" s="94">
        <v>432.02600000000001</v>
      </c>
      <c r="I6">
        <v>18.100000000000001</v>
      </c>
      <c r="J6">
        <v>46.9</v>
      </c>
      <c r="K6">
        <v>162.88200000000001</v>
      </c>
      <c r="L6">
        <v>156.15600000000001</v>
      </c>
    </row>
    <row r="7" spans="2:15" x14ac:dyDescent="0.45">
      <c r="B7" s="69" t="s">
        <v>947</v>
      </c>
      <c r="C7" s="61">
        <v>30.5</v>
      </c>
      <c r="D7" s="61">
        <v>59.6</v>
      </c>
      <c r="E7" s="94">
        <v>1014.876</v>
      </c>
      <c r="F7" s="93">
        <v>1192.634</v>
      </c>
      <c r="I7">
        <v>30.5</v>
      </c>
      <c r="J7">
        <v>59.6</v>
      </c>
      <c r="K7">
        <v>924.49599999999987</v>
      </c>
      <c r="L7">
        <v>367.99799999999993</v>
      </c>
    </row>
    <row r="8" spans="2:15" x14ac:dyDescent="0.45">
      <c r="B8" s="69" t="s">
        <v>949</v>
      </c>
      <c r="C8" s="61">
        <v>18.100000000000001</v>
      </c>
      <c r="D8" s="61">
        <v>46.9</v>
      </c>
      <c r="E8" s="94">
        <v>11.617500000000001</v>
      </c>
      <c r="F8" s="93">
        <v>338.3</v>
      </c>
      <c r="I8">
        <v>18.100000000000001</v>
      </c>
      <c r="J8">
        <v>46.9</v>
      </c>
      <c r="K8">
        <v>18.41</v>
      </c>
      <c r="L8">
        <v>157.38200000000001</v>
      </c>
    </row>
    <row r="9" spans="2:15" x14ac:dyDescent="0.45">
      <c r="B9" s="69" t="s">
        <v>950</v>
      </c>
      <c r="C9" s="61">
        <v>30.5</v>
      </c>
      <c r="D9" s="61">
        <v>59.6</v>
      </c>
      <c r="E9" s="94">
        <v>190.108</v>
      </c>
      <c r="F9" s="93">
        <v>87.941999999999979</v>
      </c>
      <c r="I9">
        <v>30.5</v>
      </c>
      <c r="J9">
        <v>59.6</v>
      </c>
      <c r="K9">
        <v>16.285999999999998</v>
      </c>
      <c r="L9">
        <v>33.745999999999995</v>
      </c>
    </row>
    <row r="10" spans="2:15" ht="20.25" x14ac:dyDescent="0.45">
      <c r="B10" s="69" t="s">
        <v>1253</v>
      </c>
      <c r="C10" s="61">
        <v>18.100000000000001</v>
      </c>
      <c r="D10" s="61">
        <v>46.9</v>
      </c>
      <c r="E10" s="94">
        <v>2462.7719999999999</v>
      </c>
      <c r="F10" s="93">
        <v>939.93399999999997</v>
      </c>
      <c r="I10">
        <v>18.100000000000001</v>
      </c>
      <c r="J10">
        <v>46.9</v>
      </c>
      <c r="K10">
        <v>345.42999999999995</v>
      </c>
      <c r="L10">
        <v>122.19000000000001</v>
      </c>
    </row>
    <row r="11" spans="2:15" ht="20.25" x14ac:dyDescent="0.45">
      <c r="B11" s="69" t="s">
        <v>1252</v>
      </c>
      <c r="C11" s="61">
        <v>30.5</v>
      </c>
      <c r="D11" s="61">
        <v>59.6</v>
      </c>
      <c r="E11" s="94"/>
      <c r="F11" s="93"/>
      <c r="I11">
        <v>30.5</v>
      </c>
      <c r="J11">
        <v>59.6</v>
      </c>
      <c r="O11" t="s">
        <v>1256</v>
      </c>
    </row>
    <row r="12" spans="2:15" x14ac:dyDescent="0.45">
      <c r="B12" s="69" t="s">
        <v>955</v>
      </c>
      <c r="C12" s="61">
        <v>24.2</v>
      </c>
      <c r="D12" s="61">
        <v>53.3</v>
      </c>
      <c r="E12" s="94">
        <v>265.584</v>
      </c>
      <c r="F12" s="93">
        <v>23.312000000000001</v>
      </c>
      <c r="I12">
        <v>24.2</v>
      </c>
      <c r="J12">
        <v>53.3</v>
      </c>
      <c r="K12">
        <v>27.202000000000005</v>
      </c>
      <c r="L12">
        <v>24.650000000000002</v>
      </c>
    </row>
    <row r="13" spans="2:15" x14ac:dyDescent="0.45">
      <c r="B13" s="69" t="s">
        <v>956</v>
      </c>
      <c r="C13" s="61">
        <v>18.100000000000001</v>
      </c>
      <c r="D13" s="61">
        <v>46.9</v>
      </c>
      <c r="E13" s="94">
        <v>88.740000000000009</v>
      </c>
      <c r="F13" s="93">
        <v>8.17</v>
      </c>
      <c r="I13">
        <v>18.100000000000001</v>
      </c>
      <c r="J13">
        <v>46.9</v>
      </c>
      <c r="K13">
        <v>9.4333333333333336</v>
      </c>
      <c r="L13">
        <v>0.23</v>
      </c>
    </row>
    <row r="14" spans="2:15" ht="20.25" x14ac:dyDescent="0.45">
      <c r="B14" s="69" t="s">
        <v>1250</v>
      </c>
      <c r="C14" s="61">
        <v>24.2</v>
      </c>
      <c r="D14" s="61">
        <v>53.3</v>
      </c>
      <c r="E14" s="94">
        <v>1059.8820000000001</v>
      </c>
      <c r="F14" s="93">
        <v>147.71799999999999</v>
      </c>
      <c r="I14">
        <v>24.2</v>
      </c>
      <c r="J14">
        <v>53.3</v>
      </c>
      <c r="K14">
        <v>33.847499999999997</v>
      </c>
      <c r="L14">
        <v>39.766000000000005</v>
      </c>
    </row>
    <row r="15" spans="2:15" x14ac:dyDescent="0.45">
      <c r="B15" s="69" t="s">
        <v>963</v>
      </c>
      <c r="C15" s="61">
        <v>30.5</v>
      </c>
      <c r="D15" s="61">
        <v>59.6</v>
      </c>
      <c r="E15" s="94">
        <v>460.39200000000011</v>
      </c>
      <c r="F15" s="93">
        <v>765.25000000000011</v>
      </c>
      <c r="I15">
        <v>30.5</v>
      </c>
      <c r="J15">
        <v>59.6</v>
      </c>
      <c r="K15">
        <v>135.28</v>
      </c>
      <c r="L15">
        <v>213.81799999999998</v>
      </c>
    </row>
    <row r="16" spans="2:15" x14ac:dyDescent="0.45">
      <c r="B16" s="69" t="s">
        <v>966</v>
      </c>
      <c r="C16" s="61">
        <v>32.200000000000003</v>
      </c>
      <c r="D16" s="61">
        <v>61.3</v>
      </c>
      <c r="E16" s="94">
        <v>434.93999999999994</v>
      </c>
      <c r="F16" s="93">
        <v>377.89000000000004</v>
      </c>
      <c r="I16">
        <v>32.200000000000003</v>
      </c>
      <c r="J16">
        <v>61.3</v>
      </c>
      <c r="K16">
        <v>49.173999999999999</v>
      </c>
      <c r="L16">
        <v>67.597999999999999</v>
      </c>
    </row>
    <row r="17" spans="2:12" x14ac:dyDescent="0.45">
      <c r="B17" s="69" t="s">
        <v>968</v>
      </c>
      <c r="C17" s="61">
        <v>30.5</v>
      </c>
      <c r="D17" s="61">
        <v>59.6</v>
      </c>
      <c r="E17" s="94">
        <v>306.51799999999997</v>
      </c>
      <c r="F17" s="93">
        <v>96.532000000000011</v>
      </c>
      <c r="I17">
        <v>30.5</v>
      </c>
      <c r="J17">
        <v>59.6</v>
      </c>
      <c r="K17">
        <v>207.47199999999998</v>
      </c>
      <c r="L17">
        <v>11.47</v>
      </c>
    </row>
    <row r="18" spans="2:12" x14ac:dyDescent="0.45">
      <c r="B18" s="69" t="s">
        <v>969</v>
      </c>
      <c r="C18" s="61">
        <v>30.5</v>
      </c>
      <c r="D18" s="61">
        <v>59.6</v>
      </c>
      <c r="E18" s="94">
        <v>0.25</v>
      </c>
      <c r="F18" s="93">
        <v>38.82</v>
      </c>
      <c r="I18">
        <v>30.5</v>
      </c>
      <c r="J18">
        <v>59.6</v>
      </c>
      <c r="K18">
        <v>8.07</v>
      </c>
      <c r="L18">
        <v>10.224</v>
      </c>
    </row>
    <row r="19" spans="2:12" x14ac:dyDescent="0.45">
      <c r="B19" s="69" t="s">
        <v>971</v>
      </c>
      <c r="C19" s="61">
        <v>30.5</v>
      </c>
      <c r="D19" s="61">
        <v>59.6</v>
      </c>
      <c r="E19" s="94">
        <v>78.524000000000001</v>
      </c>
      <c r="F19" s="93">
        <v>35.54</v>
      </c>
      <c r="I19">
        <v>30.5</v>
      </c>
      <c r="J19">
        <v>59.6</v>
      </c>
      <c r="K19">
        <v>6.3099999999999987</v>
      </c>
      <c r="L19">
        <v>0.03</v>
      </c>
    </row>
    <row r="20" spans="2:12" x14ac:dyDescent="0.45">
      <c r="B20" s="69" t="s">
        <v>972</v>
      </c>
      <c r="C20" s="61">
        <v>30.5</v>
      </c>
      <c r="D20" s="61">
        <v>59.6</v>
      </c>
      <c r="E20" s="94">
        <v>192.40999999999997</v>
      </c>
      <c r="F20" s="93">
        <v>21.661999999999999</v>
      </c>
      <c r="I20">
        <v>30.5</v>
      </c>
      <c r="J20">
        <v>59.6</v>
      </c>
      <c r="K20">
        <v>36.403999999999996</v>
      </c>
      <c r="L20">
        <v>56.56600000000001</v>
      </c>
    </row>
    <row r="21" spans="2:12" ht="30.4" x14ac:dyDescent="0.45">
      <c r="B21" s="69" t="s">
        <v>1249</v>
      </c>
      <c r="C21" s="61">
        <v>18.100000000000001</v>
      </c>
      <c r="D21" s="61">
        <v>46.9</v>
      </c>
      <c r="E21" s="94">
        <v>1266.4019999999998</v>
      </c>
      <c r="F21" s="93">
        <v>272.322</v>
      </c>
      <c r="I21">
        <v>18.100000000000001</v>
      </c>
      <c r="J21">
        <v>46.9</v>
      </c>
      <c r="K21">
        <v>460.56800000000004</v>
      </c>
      <c r="L21">
        <v>221.214</v>
      </c>
    </row>
    <row r="22" spans="2:12" x14ac:dyDescent="0.45">
      <c r="B22" s="69" t="s">
        <v>973</v>
      </c>
      <c r="C22" s="61">
        <v>18.100000000000001</v>
      </c>
      <c r="D22" s="61">
        <v>46.9</v>
      </c>
      <c r="E22" s="94">
        <v>832.69799999999998</v>
      </c>
      <c r="F22" s="93">
        <v>916.76199999999994</v>
      </c>
      <c r="I22">
        <v>18.100000000000001</v>
      </c>
      <c r="J22">
        <v>46.9</v>
      </c>
      <c r="K22">
        <v>193.66399999999999</v>
      </c>
      <c r="L22">
        <v>106.824</v>
      </c>
    </row>
    <row r="23" spans="2:12" ht="20.25" x14ac:dyDescent="0.45">
      <c r="B23" s="69" t="s">
        <v>1248</v>
      </c>
      <c r="C23" s="61">
        <v>18.100000000000001</v>
      </c>
      <c r="D23" s="61">
        <v>46.9</v>
      </c>
      <c r="E23" s="94">
        <v>54.277999999999999</v>
      </c>
      <c r="F23" s="93">
        <v>76.006</v>
      </c>
      <c r="I23">
        <v>18.100000000000001</v>
      </c>
      <c r="J23">
        <v>46.9</v>
      </c>
      <c r="K23">
        <v>33.887999999999998</v>
      </c>
      <c r="L23">
        <v>31.183999999999997</v>
      </c>
    </row>
    <row r="24" spans="2:12" x14ac:dyDescent="0.45">
      <c r="B24" s="69" t="s">
        <v>977</v>
      </c>
      <c r="C24" s="61">
        <v>30.5</v>
      </c>
      <c r="D24" s="61">
        <v>59.6</v>
      </c>
      <c r="E24" s="94">
        <v>22.02</v>
      </c>
      <c r="F24" s="93">
        <v>92.896000000000001</v>
      </c>
      <c r="I24">
        <v>30.5</v>
      </c>
      <c r="J24">
        <v>59.6</v>
      </c>
      <c r="K24">
        <v>83.61</v>
      </c>
      <c r="L24">
        <v>56.376000000000012</v>
      </c>
    </row>
    <row r="25" spans="2:12" x14ac:dyDescent="0.45">
      <c r="B25" s="69" t="s">
        <v>978</v>
      </c>
      <c r="C25" s="61">
        <v>30.5</v>
      </c>
      <c r="D25" s="61">
        <v>59.6</v>
      </c>
      <c r="E25" s="94"/>
      <c r="F25" s="93"/>
      <c r="I25">
        <v>30.5</v>
      </c>
      <c r="J25">
        <v>59.6</v>
      </c>
      <c r="L25">
        <v>2.3199999999999998</v>
      </c>
    </row>
    <row r="26" spans="2:12" x14ac:dyDescent="0.45">
      <c r="B26" s="69" t="s">
        <v>979</v>
      </c>
      <c r="C26" s="61">
        <v>18.100000000000001</v>
      </c>
      <c r="D26" s="61">
        <v>46.9</v>
      </c>
      <c r="E26" s="94">
        <v>9.2299999999999986</v>
      </c>
      <c r="F26" s="93">
        <v>413.47200000000004</v>
      </c>
      <c r="I26">
        <v>18.100000000000001</v>
      </c>
      <c r="J26">
        <v>46.9</v>
      </c>
      <c r="K26">
        <v>75.544999999999987</v>
      </c>
      <c r="L26">
        <v>242.70199999999994</v>
      </c>
    </row>
    <row r="27" spans="2:12" x14ac:dyDescent="0.45">
      <c r="B27" s="69" t="s">
        <v>982</v>
      </c>
      <c r="C27" s="61">
        <v>40.700000000000003</v>
      </c>
      <c r="D27" s="61">
        <v>70.099999999999994</v>
      </c>
      <c r="E27" s="94">
        <v>38.410000000000004</v>
      </c>
      <c r="F27" s="93">
        <v>10.435000000000002</v>
      </c>
      <c r="I27">
        <v>40.700000000000003</v>
      </c>
      <c r="J27">
        <v>70.099999999999994</v>
      </c>
      <c r="K27">
        <v>18.542000000000002</v>
      </c>
      <c r="L27">
        <v>22.931999999999999</v>
      </c>
    </row>
    <row r="28" spans="2:12" ht="20.25" x14ac:dyDescent="0.45">
      <c r="B28" s="69" t="s">
        <v>983</v>
      </c>
      <c r="C28" s="61">
        <v>18.100000000000001</v>
      </c>
      <c r="D28" s="61">
        <v>46.9</v>
      </c>
      <c r="E28" s="94">
        <v>868.85399999999993</v>
      </c>
      <c r="F28" s="93">
        <v>1216.8340000000001</v>
      </c>
      <c r="I28">
        <v>18.100000000000001</v>
      </c>
      <c r="J28">
        <v>46.9</v>
      </c>
      <c r="K28">
        <v>430.96800000000002</v>
      </c>
      <c r="L28">
        <v>225.78200000000001</v>
      </c>
    </row>
    <row r="29" spans="2:12" ht="30.4" x14ac:dyDescent="0.45">
      <c r="B29" s="69" t="s">
        <v>984</v>
      </c>
      <c r="C29" s="61">
        <v>40.700000000000003</v>
      </c>
      <c r="D29" s="61">
        <v>40.700000000000003</v>
      </c>
      <c r="E29" s="94">
        <v>21.433333333333337</v>
      </c>
      <c r="F29" s="93"/>
      <c r="I29">
        <v>40.700000000000003</v>
      </c>
      <c r="J29">
        <v>40.700000000000003</v>
      </c>
      <c r="K29">
        <v>17.145999999999997</v>
      </c>
    </row>
    <row r="30" spans="2:12" x14ac:dyDescent="0.45">
      <c r="B30" s="69" t="s">
        <v>985</v>
      </c>
      <c r="C30" s="61">
        <v>40.700000000000003</v>
      </c>
      <c r="D30" s="61">
        <v>40.700000000000003</v>
      </c>
      <c r="E30" s="94">
        <v>19.422000000000004</v>
      </c>
      <c r="F30" s="93"/>
      <c r="I30">
        <v>40.700000000000003</v>
      </c>
      <c r="J30">
        <v>40.700000000000003</v>
      </c>
      <c r="K30">
        <v>22.160000000000004</v>
      </c>
    </row>
    <row r="31" spans="2:12" x14ac:dyDescent="0.45">
      <c r="B31" s="69" t="s">
        <v>988</v>
      </c>
      <c r="C31" s="61">
        <v>18.100000000000001</v>
      </c>
      <c r="D31" s="61">
        <v>46.9</v>
      </c>
      <c r="E31" s="94">
        <v>1694.068</v>
      </c>
      <c r="F31" s="93">
        <v>555.98400000000004</v>
      </c>
      <c r="I31">
        <v>18.100000000000001</v>
      </c>
      <c r="J31">
        <v>46.9</v>
      </c>
      <c r="K31">
        <v>425.46600000000001</v>
      </c>
      <c r="L31">
        <v>254.11999999999998</v>
      </c>
    </row>
    <row r="32" spans="2:12" x14ac:dyDescent="0.45">
      <c r="B32" s="69" t="s">
        <v>990</v>
      </c>
      <c r="C32" s="61">
        <v>30.5</v>
      </c>
      <c r="D32" s="61">
        <v>59.6</v>
      </c>
      <c r="E32" s="94">
        <v>28.405999999999995</v>
      </c>
      <c r="F32" s="93">
        <v>127.90599999999999</v>
      </c>
      <c r="I32">
        <v>30.5</v>
      </c>
      <c r="J32">
        <v>59.6</v>
      </c>
      <c r="K32">
        <v>2.3660000000000001</v>
      </c>
      <c r="L32">
        <v>55.775999999999996</v>
      </c>
    </row>
    <row r="33" spans="2:12" x14ac:dyDescent="0.45">
      <c r="B33" s="69" t="s">
        <v>992</v>
      </c>
      <c r="C33" s="61">
        <v>18.100000000000001</v>
      </c>
      <c r="D33" s="61">
        <v>46.9</v>
      </c>
      <c r="E33" s="94">
        <v>368.22199999999998</v>
      </c>
      <c r="F33" s="93">
        <v>108.88</v>
      </c>
      <c r="I33">
        <v>18.100000000000001</v>
      </c>
      <c r="J33">
        <v>46.9</v>
      </c>
      <c r="K33">
        <v>107.67999999999999</v>
      </c>
      <c r="L33">
        <v>36.657999999999994</v>
      </c>
    </row>
    <row r="34" spans="2:12" x14ac:dyDescent="0.45">
      <c r="B34" s="69" t="s">
        <v>1246</v>
      </c>
      <c r="C34" s="61">
        <v>30.5</v>
      </c>
      <c r="D34" s="61">
        <v>59.6</v>
      </c>
      <c r="E34" s="94">
        <v>87.617999999999995</v>
      </c>
      <c r="F34" s="93">
        <v>331.35</v>
      </c>
      <c r="I34">
        <v>30.5</v>
      </c>
      <c r="J34">
        <v>59.6</v>
      </c>
      <c r="K34">
        <v>17.832000000000001</v>
      </c>
      <c r="L34">
        <v>173.44800000000001</v>
      </c>
    </row>
    <row r="35" spans="2:12" ht="50.65" x14ac:dyDescent="0.45">
      <c r="B35" s="69" t="s">
        <v>1244</v>
      </c>
      <c r="C35" s="61">
        <v>40.700000000000003</v>
      </c>
      <c r="D35" s="61">
        <v>70.099999999999994</v>
      </c>
      <c r="E35" s="94">
        <v>0.56999999999999995</v>
      </c>
      <c r="F35" s="93">
        <v>225.67599999999999</v>
      </c>
      <c r="I35">
        <v>40.700000000000003</v>
      </c>
      <c r="J35">
        <v>70.099999999999994</v>
      </c>
      <c r="K35">
        <v>13.93</v>
      </c>
      <c r="L35">
        <v>734.11599999999999</v>
      </c>
    </row>
    <row r="36" spans="2:12" x14ac:dyDescent="0.45">
      <c r="B36" s="69" t="s">
        <v>1000</v>
      </c>
      <c r="C36" s="61">
        <v>40.700000000000003</v>
      </c>
      <c r="D36" s="61">
        <v>70.099999999999994</v>
      </c>
      <c r="E36" s="94">
        <v>25.897500000000001</v>
      </c>
      <c r="F36" s="93">
        <v>12.1175</v>
      </c>
      <c r="I36">
        <v>40.700000000000003</v>
      </c>
      <c r="J36">
        <v>70.099999999999994</v>
      </c>
      <c r="K36">
        <v>7.0666666666666673</v>
      </c>
      <c r="L36">
        <v>24.764999999999997</v>
      </c>
    </row>
    <row r="37" spans="2:12" x14ac:dyDescent="0.45">
      <c r="B37" s="69" t="s">
        <v>1001</v>
      </c>
      <c r="C37" s="61">
        <v>18.100000000000001</v>
      </c>
      <c r="D37" s="61">
        <v>46.9</v>
      </c>
      <c r="E37" s="94">
        <v>2536.6800000000003</v>
      </c>
      <c r="F37" s="93">
        <v>484.15600000000006</v>
      </c>
      <c r="I37">
        <v>18.100000000000001</v>
      </c>
      <c r="J37">
        <v>46.9</v>
      </c>
      <c r="K37">
        <v>482.36400000000003</v>
      </c>
      <c r="L37">
        <v>194.05199999999999</v>
      </c>
    </row>
    <row r="38" spans="2:12" ht="20.25" x14ac:dyDescent="0.45">
      <c r="B38" s="69" t="s">
        <v>1002</v>
      </c>
      <c r="C38" s="61">
        <v>18.100000000000001</v>
      </c>
      <c r="D38" s="61">
        <v>46.9</v>
      </c>
      <c r="E38" s="94">
        <v>380.90200000000004</v>
      </c>
      <c r="F38" s="93">
        <v>180.38000000000002</v>
      </c>
      <c r="I38">
        <v>18.100000000000001</v>
      </c>
      <c r="J38">
        <v>46.9</v>
      </c>
      <c r="K38">
        <v>121.88600000000001</v>
      </c>
      <c r="L38">
        <v>173.02600000000001</v>
      </c>
    </row>
    <row r="39" spans="2:12" x14ac:dyDescent="0.45">
      <c r="B39" s="69" t="s">
        <v>1004</v>
      </c>
      <c r="C39" s="61">
        <v>30.5</v>
      </c>
      <c r="D39" s="61">
        <v>59.6</v>
      </c>
      <c r="E39" s="94">
        <v>130.72999999999999</v>
      </c>
      <c r="F39" s="93">
        <v>130.01599999999999</v>
      </c>
      <c r="I39">
        <v>30.5</v>
      </c>
      <c r="J39">
        <v>59.6</v>
      </c>
      <c r="K39">
        <v>107.08199999999999</v>
      </c>
      <c r="L39">
        <v>38.198</v>
      </c>
    </row>
    <row r="40" spans="2:12" x14ac:dyDescent="0.45">
      <c r="B40" s="69" t="s">
        <v>1005</v>
      </c>
      <c r="C40" s="61">
        <v>20</v>
      </c>
      <c r="D40" s="61">
        <v>48.9</v>
      </c>
      <c r="E40" s="94">
        <v>3167.5360000000005</v>
      </c>
      <c r="F40" s="93">
        <v>3171.498</v>
      </c>
      <c r="I40">
        <v>20</v>
      </c>
      <c r="J40">
        <v>48.9</v>
      </c>
      <c r="K40">
        <v>796.71399999999994</v>
      </c>
      <c r="L40">
        <v>786.18599999999992</v>
      </c>
    </row>
    <row r="41" spans="2:12" x14ac:dyDescent="0.45">
      <c r="B41" s="69" t="s">
        <v>1006</v>
      </c>
      <c r="C41" s="61">
        <v>30.5</v>
      </c>
      <c r="D41" s="61">
        <v>59.6</v>
      </c>
      <c r="E41" s="94">
        <v>86.635999999999996</v>
      </c>
      <c r="F41" s="93">
        <v>54.878</v>
      </c>
      <c r="I41">
        <v>30.5</v>
      </c>
      <c r="J41">
        <v>59.6</v>
      </c>
      <c r="K41">
        <v>2.04</v>
      </c>
      <c r="L41">
        <v>30.67</v>
      </c>
    </row>
    <row r="42" spans="2:12" ht="20.25" x14ac:dyDescent="0.45">
      <c r="B42" s="69" t="s">
        <v>1007</v>
      </c>
      <c r="C42" s="61">
        <v>40.700000000000003</v>
      </c>
      <c r="D42" s="61">
        <v>70.099999999999994</v>
      </c>
      <c r="E42" s="94"/>
      <c r="F42" s="93">
        <v>106.0625</v>
      </c>
      <c r="I42">
        <v>40.700000000000003</v>
      </c>
      <c r="J42">
        <v>70.099999999999994</v>
      </c>
      <c r="L42">
        <v>7.1733333333333329</v>
      </c>
    </row>
    <row r="43" spans="2:12" x14ac:dyDescent="0.45">
      <c r="B43" s="69" t="s">
        <v>1008</v>
      </c>
      <c r="C43" s="61">
        <v>40.700000000000003</v>
      </c>
      <c r="D43" s="61">
        <v>70.099999999999994</v>
      </c>
      <c r="E43" s="94">
        <v>194.57</v>
      </c>
      <c r="F43" s="93">
        <v>353.69799999999998</v>
      </c>
      <c r="I43">
        <v>40.700000000000003</v>
      </c>
      <c r="J43">
        <v>70.099999999999994</v>
      </c>
      <c r="K43">
        <v>20.9375</v>
      </c>
      <c r="L43">
        <v>51.518000000000008</v>
      </c>
    </row>
    <row r="44" spans="2:12" ht="40.5" x14ac:dyDescent="0.45">
      <c r="B44" s="69" t="s">
        <v>1243</v>
      </c>
      <c r="C44" s="61">
        <v>30.5</v>
      </c>
      <c r="D44" s="61">
        <v>59.6</v>
      </c>
      <c r="E44" s="94">
        <v>208.42800000000003</v>
      </c>
      <c r="F44" s="93">
        <v>1271.4279999999999</v>
      </c>
      <c r="I44">
        <v>30.5</v>
      </c>
      <c r="J44">
        <v>59.6</v>
      </c>
      <c r="K44">
        <v>90.02200000000002</v>
      </c>
      <c r="L44">
        <v>352.18200000000002</v>
      </c>
    </row>
    <row r="45" spans="2:12" ht="20.25" x14ac:dyDescent="0.45">
      <c r="B45" s="69" t="s">
        <v>1012</v>
      </c>
      <c r="C45" s="61">
        <v>30.5</v>
      </c>
      <c r="D45" s="61">
        <v>59.6</v>
      </c>
      <c r="E45" s="94">
        <v>73.061999999999998</v>
      </c>
      <c r="F45" s="93">
        <v>67.820000000000007</v>
      </c>
      <c r="I45">
        <v>30.5</v>
      </c>
      <c r="J45">
        <v>59.6</v>
      </c>
      <c r="K45">
        <v>51.884</v>
      </c>
      <c r="L45">
        <v>8.86</v>
      </c>
    </row>
    <row r="46" spans="2:12" x14ac:dyDescent="0.45">
      <c r="B46" s="69" t="s">
        <v>1013</v>
      </c>
      <c r="C46" s="61">
        <v>40.700000000000003</v>
      </c>
      <c r="D46" s="61">
        <v>70.099999999999994</v>
      </c>
      <c r="E46" s="94">
        <v>252.51600000000002</v>
      </c>
      <c r="F46" s="93">
        <v>186.29000000000002</v>
      </c>
      <c r="I46">
        <v>40.700000000000003</v>
      </c>
      <c r="J46">
        <v>70.099999999999994</v>
      </c>
      <c r="K46">
        <v>181.17599999999999</v>
      </c>
      <c r="L46">
        <v>157.78199999999998</v>
      </c>
    </row>
    <row r="47" spans="2:12" ht="20.25" x14ac:dyDescent="0.45">
      <c r="B47" s="69" t="s">
        <v>1016</v>
      </c>
      <c r="C47" s="61">
        <v>30.5</v>
      </c>
      <c r="D47" s="61">
        <v>59.6</v>
      </c>
      <c r="E47" s="94">
        <v>12.686</v>
      </c>
      <c r="F47" s="93">
        <v>95.328000000000003</v>
      </c>
      <c r="I47">
        <v>30.5</v>
      </c>
      <c r="J47">
        <v>59.6</v>
      </c>
      <c r="K47">
        <v>99.962000000000003</v>
      </c>
      <c r="L47">
        <v>3.8925000000000001</v>
      </c>
    </row>
    <row r="48" spans="2:12" ht="20.25" x14ac:dyDescent="0.45">
      <c r="B48" s="69" t="s">
        <v>1017</v>
      </c>
      <c r="C48" s="61">
        <v>40.700000000000003</v>
      </c>
      <c r="D48" s="61">
        <v>70.099999999999994</v>
      </c>
      <c r="E48" s="94">
        <v>11.526666666666666</v>
      </c>
      <c r="F48" s="93">
        <v>0.17</v>
      </c>
      <c r="I48">
        <v>40.700000000000003</v>
      </c>
      <c r="J48">
        <v>70.099999999999994</v>
      </c>
      <c r="K48">
        <v>30.481999999999999</v>
      </c>
      <c r="L48">
        <v>1.79</v>
      </c>
    </row>
    <row r="49" spans="2:12" x14ac:dyDescent="0.45">
      <c r="B49" s="69" t="s">
        <v>1018</v>
      </c>
      <c r="C49" s="61">
        <v>30.5</v>
      </c>
      <c r="D49" s="61">
        <v>59.6</v>
      </c>
      <c r="E49" s="94">
        <v>2.7075</v>
      </c>
      <c r="F49" s="93">
        <v>39.21</v>
      </c>
      <c r="I49">
        <v>30.5</v>
      </c>
      <c r="J49">
        <v>59.6</v>
      </c>
      <c r="K49">
        <v>6.42</v>
      </c>
      <c r="L49">
        <v>14.69</v>
      </c>
    </row>
    <row r="50" spans="2:12" x14ac:dyDescent="0.45">
      <c r="B50" s="69" t="s">
        <v>1019</v>
      </c>
      <c r="C50" s="61">
        <v>32.200000000000003</v>
      </c>
      <c r="D50" s="61">
        <v>61.3</v>
      </c>
      <c r="E50" s="94">
        <v>151.41</v>
      </c>
      <c r="F50" s="93">
        <v>2536.3620000000001</v>
      </c>
      <c r="I50">
        <v>32.200000000000003</v>
      </c>
      <c r="J50">
        <v>61.3</v>
      </c>
      <c r="K50">
        <v>208.506</v>
      </c>
      <c r="L50">
        <v>287.78399999999999</v>
      </c>
    </row>
    <row r="51" spans="2:12" x14ac:dyDescent="0.45">
      <c r="B51" s="69" t="s">
        <v>1020</v>
      </c>
      <c r="C51" s="61">
        <v>18.100000000000001</v>
      </c>
      <c r="D51" s="61">
        <v>46.9</v>
      </c>
      <c r="E51" s="94">
        <v>347.45600000000002</v>
      </c>
      <c r="F51" s="93">
        <v>144.22200000000001</v>
      </c>
      <c r="I51">
        <v>18.100000000000001</v>
      </c>
      <c r="J51">
        <v>46.9</v>
      </c>
      <c r="K51">
        <v>110.46999999999998</v>
      </c>
      <c r="L51">
        <v>96.825999999999993</v>
      </c>
    </row>
    <row r="52" spans="2:12" ht="20.25" x14ac:dyDescent="0.45">
      <c r="B52" s="69" t="s">
        <v>1242</v>
      </c>
      <c r="C52" s="61">
        <v>18.100000000000001</v>
      </c>
      <c r="D52" s="61">
        <v>46.9</v>
      </c>
      <c r="E52" s="94">
        <v>7871.2619999999997</v>
      </c>
      <c r="F52" s="93">
        <v>927.98199999999997</v>
      </c>
      <c r="I52">
        <v>18.100000000000001</v>
      </c>
      <c r="J52">
        <v>46.9</v>
      </c>
      <c r="K52">
        <v>1749.116</v>
      </c>
      <c r="L52">
        <v>313.31799999999998</v>
      </c>
    </row>
    <row r="53" spans="2:12" x14ac:dyDescent="0.45">
      <c r="B53" s="69" t="s">
        <v>1026</v>
      </c>
      <c r="C53" s="61">
        <v>18.100000000000001</v>
      </c>
      <c r="D53" s="61">
        <v>46.9</v>
      </c>
      <c r="E53" s="94">
        <v>357.66400000000004</v>
      </c>
      <c r="F53" s="93">
        <v>97.471999999999994</v>
      </c>
      <c r="I53">
        <v>18.100000000000001</v>
      </c>
      <c r="J53">
        <v>46.9</v>
      </c>
      <c r="K53">
        <v>395.95599999999996</v>
      </c>
      <c r="L53">
        <v>78.27000000000001</v>
      </c>
    </row>
    <row r="54" spans="2:12" x14ac:dyDescent="0.45">
      <c r="B54" s="69" t="s">
        <v>1027</v>
      </c>
      <c r="C54" s="61">
        <v>30.5</v>
      </c>
      <c r="D54" s="61">
        <v>30.5</v>
      </c>
      <c r="E54" s="94">
        <v>9.5875000000000004</v>
      </c>
      <c r="F54" s="93"/>
      <c r="I54">
        <v>30.5</v>
      </c>
      <c r="J54">
        <v>30.5</v>
      </c>
      <c r="K54">
        <v>14.678000000000001</v>
      </c>
    </row>
    <row r="55" spans="2:12" x14ac:dyDescent="0.45">
      <c r="B55" s="69" t="s">
        <v>1028</v>
      </c>
      <c r="C55" s="61">
        <v>30.5</v>
      </c>
      <c r="D55" s="61">
        <v>59.6</v>
      </c>
      <c r="E55" s="94">
        <v>92.914000000000001</v>
      </c>
      <c r="F55" s="93">
        <v>58.427999999999997</v>
      </c>
      <c r="I55">
        <v>30.5</v>
      </c>
      <c r="J55">
        <v>59.6</v>
      </c>
      <c r="K55">
        <v>44.622</v>
      </c>
      <c r="L55">
        <v>12.049999999999999</v>
      </c>
    </row>
    <row r="56" spans="2:12" x14ac:dyDescent="0.45">
      <c r="B56" s="69" t="s">
        <v>1029</v>
      </c>
      <c r="C56" s="61">
        <v>30.5</v>
      </c>
      <c r="D56" s="61">
        <v>59.6</v>
      </c>
      <c r="E56" s="94"/>
      <c r="F56" s="93"/>
      <c r="I56">
        <v>30.5</v>
      </c>
      <c r="J56">
        <v>59.6</v>
      </c>
    </row>
    <row r="57" spans="2:12" x14ac:dyDescent="0.45">
      <c r="B57" s="69" t="s">
        <v>1030</v>
      </c>
      <c r="C57" s="61">
        <v>40.700000000000003</v>
      </c>
      <c r="D57" s="61">
        <v>70.099999999999994</v>
      </c>
      <c r="E57" s="94">
        <v>2319.71</v>
      </c>
      <c r="F57" s="93">
        <v>584.46</v>
      </c>
      <c r="I57">
        <v>40.700000000000003</v>
      </c>
      <c r="J57">
        <v>70.099999999999994</v>
      </c>
      <c r="K57">
        <v>876.97200000000009</v>
      </c>
      <c r="L57">
        <v>497.726</v>
      </c>
    </row>
    <row r="58" spans="2:12" x14ac:dyDescent="0.45">
      <c r="B58" s="69" t="s">
        <v>1031</v>
      </c>
      <c r="C58" s="61">
        <v>30.5</v>
      </c>
      <c r="D58" s="61">
        <v>59.6</v>
      </c>
      <c r="E58" s="94">
        <v>85.41</v>
      </c>
      <c r="F58" s="93">
        <v>14.525</v>
      </c>
      <c r="I58">
        <v>30.5</v>
      </c>
      <c r="J58">
        <v>59.6</v>
      </c>
      <c r="K58">
        <v>6.8466666666666667</v>
      </c>
      <c r="L58">
        <v>0.625</v>
      </c>
    </row>
    <row r="59" spans="2:12" x14ac:dyDescent="0.45">
      <c r="B59" s="69" t="s">
        <v>1032</v>
      </c>
      <c r="C59" s="61">
        <v>30.5</v>
      </c>
      <c r="D59" s="61">
        <v>59.6</v>
      </c>
      <c r="E59" s="94">
        <v>40.744</v>
      </c>
      <c r="F59" s="93">
        <v>117.578</v>
      </c>
      <c r="I59">
        <v>30.5</v>
      </c>
      <c r="J59">
        <v>59.6</v>
      </c>
      <c r="K59">
        <v>36.335999999999999</v>
      </c>
      <c r="L59">
        <v>302.87200000000001</v>
      </c>
    </row>
    <row r="60" spans="2:12" x14ac:dyDescent="0.45">
      <c r="B60" s="69" t="s">
        <v>1037</v>
      </c>
      <c r="C60" s="61">
        <v>18.100000000000001</v>
      </c>
      <c r="D60" s="61">
        <v>46.9</v>
      </c>
      <c r="E60" s="94">
        <v>695.04000000000008</v>
      </c>
      <c r="F60" s="93">
        <v>998.30799999999999</v>
      </c>
      <c r="I60">
        <v>18.100000000000001</v>
      </c>
      <c r="J60">
        <v>46.9</v>
      </c>
      <c r="K60">
        <v>345.55</v>
      </c>
      <c r="L60">
        <v>319.50400000000002</v>
      </c>
    </row>
    <row r="61" spans="2:12" x14ac:dyDescent="0.45">
      <c r="B61" s="69" t="s">
        <v>1039</v>
      </c>
      <c r="C61" s="61">
        <v>18.100000000000001</v>
      </c>
      <c r="D61" s="61">
        <v>46.9</v>
      </c>
      <c r="E61" s="94">
        <v>49.043999999999997</v>
      </c>
      <c r="F61" s="93">
        <v>342.95400000000001</v>
      </c>
      <c r="I61">
        <v>18.100000000000001</v>
      </c>
      <c r="J61">
        <v>46.9</v>
      </c>
      <c r="K61">
        <v>1.9750000000000001</v>
      </c>
      <c r="L61">
        <v>210.95</v>
      </c>
    </row>
    <row r="62" spans="2:12" x14ac:dyDescent="0.45">
      <c r="B62" s="69" t="s">
        <v>1044</v>
      </c>
      <c r="C62" s="61">
        <v>18.100000000000001</v>
      </c>
      <c r="D62" s="61">
        <v>46.9</v>
      </c>
      <c r="E62" s="94">
        <v>1016.566</v>
      </c>
      <c r="F62" s="93">
        <v>1103.432</v>
      </c>
      <c r="I62">
        <v>18.100000000000001</v>
      </c>
      <c r="J62">
        <v>46.9</v>
      </c>
      <c r="K62">
        <v>237.26400000000004</v>
      </c>
      <c r="L62">
        <v>333.64600000000002</v>
      </c>
    </row>
    <row r="63" spans="2:12" x14ac:dyDescent="0.45">
      <c r="B63" s="69" t="s">
        <v>1045</v>
      </c>
      <c r="C63" s="61">
        <v>30.5</v>
      </c>
      <c r="D63" s="61">
        <v>59.6</v>
      </c>
      <c r="E63" s="94">
        <v>352.71600000000001</v>
      </c>
      <c r="F63" s="93">
        <v>152.65</v>
      </c>
      <c r="I63">
        <v>30.5</v>
      </c>
      <c r="J63">
        <v>59.6</v>
      </c>
      <c r="K63">
        <v>183.69199999999998</v>
      </c>
      <c r="L63">
        <v>94.1</v>
      </c>
    </row>
    <row r="64" spans="2:12" x14ac:dyDescent="0.45">
      <c r="B64" s="69" t="s">
        <v>1046</v>
      </c>
      <c r="C64" s="61">
        <v>20</v>
      </c>
      <c r="D64" s="61">
        <v>48.9</v>
      </c>
      <c r="E64" s="94">
        <v>488.59399999999994</v>
      </c>
      <c r="F64" s="93">
        <v>4577.6639999999998</v>
      </c>
      <c r="I64">
        <v>20</v>
      </c>
      <c r="J64">
        <v>48.9</v>
      </c>
      <c r="K64">
        <v>127.27200000000001</v>
      </c>
      <c r="L64">
        <v>920.36599999999999</v>
      </c>
    </row>
    <row r="65" spans="2:12" x14ac:dyDescent="0.45">
      <c r="B65" s="69" t="s">
        <v>1048</v>
      </c>
      <c r="C65" s="61">
        <v>18.100000000000001</v>
      </c>
      <c r="D65" s="61">
        <v>46.9</v>
      </c>
      <c r="E65" s="94">
        <v>357.31</v>
      </c>
      <c r="F65" s="93">
        <v>806.96799999999996</v>
      </c>
      <c r="I65">
        <v>18.100000000000001</v>
      </c>
      <c r="J65">
        <v>46.9</v>
      </c>
      <c r="K65">
        <v>107.476</v>
      </c>
      <c r="L65">
        <v>157.262</v>
      </c>
    </row>
    <row r="66" spans="2:12" ht="20.25" x14ac:dyDescent="0.45">
      <c r="B66" s="69" t="s">
        <v>1236</v>
      </c>
      <c r="C66" s="61">
        <v>30.5</v>
      </c>
      <c r="D66" s="61">
        <v>59.6</v>
      </c>
      <c r="E66" s="94">
        <v>20</v>
      </c>
      <c r="F66" s="93">
        <v>493.79400000000004</v>
      </c>
      <c r="I66">
        <v>30.5</v>
      </c>
      <c r="J66">
        <v>59.6</v>
      </c>
      <c r="K66">
        <v>6.376666666666666</v>
      </c>
      <c r="L66">
        <v>105.18</v>
      </c>
    </row>
    <row r="67" spans="2:12" x14ac:dyDescent="0.45">
      <c r="B67" s="69" t="s">
        <v>1049</v>
      </c>
      <c r="C67" s="61">
        <v>40.700000000000003</v>
      </c>
      <c r="D67" s="61">
        <v>70.099999999999994</v>
      </c>
      <c r="E67" s="94">
        <v>19.038</v>
      </c>
      <c r="F67" s="93">
        <v>69.146000000000001</v>
      </c>
      <c r="I67">
        <v>40.700000000000003</v>
      </c>
      <c r="J67">
        <v>70.099999999999994</v>
      </c>
      <c r="L67">
        <v>7.833333333333333</v>
      </c>
    </row>
    <row r="68" spans="2:12" x14ac:dyDescent="0.45">
      <c r="B68" s="69" t="s">
        <v>1051</v>
      </c>
      <c r="C68" s="61">
        <v>19</v>
      </c>
      <c r="D68" s="61">
        <v>48</v>
      </c>
      <c r="E68" s="94">
        <v>2126.4899999999998</v>
      </c>
      <c r="F68" s="93">
        <v>1131.3620000000001</v>
      </c>
      <c r="I68">
        <v>19</v>
      </c>
      <c r="J68">
        <v>48</v>
      </c>
      <c r="K68">
        <v>609.61599999999999</v>
      </c>
      <c r="L68">
        <v>300.15800000000002</v>
      </c>
    </row>
    <row r="69" spans="2:12" x14ac:dyDescent="0.45">
      <c r="B69" s="69" t="s">
        <v>1052</v>
      </c>
      <c r="C69" s="61">
        <v>30.5</v>
      </c>
      <c r="D69" s="61">
        <v>59.6</v>
      </c>
      <c r="E69" s="94">
        <v>46.477499999999999</v>
      </c>
      <c r="F69" s="93">
        <v>111.54400000000001</v>
      </c>
      <c r="I69">
        <v>30.5</v>
      </c>
      <c r="J69">
        <v>59.6</v>
      </c>
      <c r="L69">
        <v>20.87</v>
      </c>
    </row>
    <row r="70" spans="2:12" x14ac:dyDescent="0.45">
      <c r="B70" s="69" t="s">
        <v>1053</v>
      </c>
      <c r="C70" s="61">
        <v>30.5</v>
      </c>
      <c r="D70" s="61">
        <v>59.6</v>
      </c>
      <c r="E70" s="94">
        <v>0.73499999999999999</v>
      </c>
      <c r="F70" s="93">
        <v>79.260000000000005</v>
      </c>
      <c r="I70">
        <v>30.5</v>
      </c>
      <c r="J70">
        <v>59.6</v>
      </c>
      <c r="K70">
        <v>0.75</v>
      </c>
      <c r="L70">
        <v>169.84399999999999</v>
      </c>
    </row>
    <row r="71" spans="2:12" x14ac:dyDescent="0.45">
      <c r="B71" s="69" t="s">
        <v>1054</v>
      </c>
      <c r="C71" s="61">
        <v>30.5</v>
      </c>
      <c r="D71" s="61">
        <v>59.6</v>
      </c>
      <c r="E71" s="94">
        <v>73.837999999999994</v>
      </c>
      <c r="F71" s="93">
        <v>1069.19</v>
      </c>
      <c r="I71">
        <v>30.5</v>
      </c>
      <c r="J71">
        <v>59.6</v>
      </c>
      <c r="K71">
        <v>0.59666666666666668</v>
      </c>
      <c r="L71">
        <v>111.154</v>
      </c>
    </row>
    <row r="72" spans="2:12" x14ac:dyDescent="0.45">
      <c r="B72" s="69" t="s">
        <v>1058</v>
      </c>
      <c r="C72" s="61">
        <v>24.2</v>
      </c>
      <c r="D72" s="61">
        <v>53.3</v>
      </c>
      <c r="E72" s="94">
        <v>39.655999999999999</v>
      </c>
      <c r="F72" s="93">
        <v>96.622</v>
      </c>
      <c r="I72">
        <v>24.2</v>
      </c>
      <c r="J72">
        <v>53.3</v>
      </c>
      <c r="K72">
        <v>78.843999999999994</v>
      </c>
      <c r="L72">
        <v>46.823999999999998</v>
      </c>
    </row>
    <row r="73" spans="2:12" x14ac:dyDescent="0.45">
      <c r="B73" s="69" t="s">
        <v>1059</v>
      </c>
      <c r="C73" s="61">
        <v>18.100000000000001</v>
      </c>
      <c r="D73" s="61">
        <v>46.9</v>
      </c>
      <c r="E73" s="94">
        <v>474.25200000000007</v>
      </c>
      <c r="F73" s="93">
        <v>98.022000000000006</v>
      </c>
      <c r="I73">
        <v>18.100000000000001</v>
      </c>
      <c r="J73">
        <v>46.9</v>
      </c>
      <c r="K73">
        <v>111.378</v>
      </c>
      <c r="L73">
        <v>9.7639999999999993</v>
      </c>
    </row>
    <row r="74" spans="2:12" x14ac:dyDescent="0.45">
      <c r="B74" s="69" t="s">
        <v>1060</v>
      </c>
      <c r="C74" s="61">
        <v>30.5</v>
      </c>
      <c r="D74" s="61">
        <v>59.6</v>
      </c>
      <c r="E74" s="94">
        <v>0.54666666666666675</v>
      </c>
      <c r="F74" s="93">
        <v>325.37599999999998</v>
      </c>
      <c r="I74">
        <v>30.5</v>
      </c>
      <c r="J74">
        <v>59.6</v>
      </c>
      <c r="K74">
        <v>17.897500000000001</v>
      </c>
      <c r="L74">
        <v>90.390000000000015</v>
      </c>
    </row>
    <row r="75" spans="2:12" ht="20.25" x14ac:dyDescent="0.45">
      <c r="B75" s="69" t="s">
        <v>1235</v>
      </c>
      <c r="C75" s="61">
        <v>18.100000000000001</v>
      </c>
      <c r="D75" s="61">
        <v>46.9</v>
      </c>
      <c r="E75" s="94">
        <v>189.87999999999997</v>
      </c>
      <c r="F75" s="93">
        <v>1317.556</v>
      </c>
      <c r="I75">
        <v>18.100000000000001</v>
      </c>
      <c r="J75">
        <v>46.9</v>
      </c>
      <c r="K75">
        <v>27.324000000000002</v>
      </c>
      <c r="L75">
        <v>285.154</v>
      </c>
    </row>
    <row r="76" spans="2:12" x14ac:dyDescent="0.45">
      <c r="B76" s="69" t="s">
        <v>1063</v>
      </c>
      <c r="C76" s="61">
        <v>40.700000000000003</v>
      </c>
      <c r="D76" s="61">
        <v>70.099999999999994</v>
      </c>
      <c r="E76" s="94">
        <v>140.548</v>
      </c>
      <c r="F76" s="93">
        <v>58.601999999999997</v>
      </c>
      <c r="I76">
        <v>40.700000000000003</v>
      </c>
      <c r="J76">
        <v>70.099999999999994</v>
      </c>
      <c r="K76">
        <v>71.53</v>
      </c>
      <c r="L76">
        <v>2.4966666666666666</v>
      </c>
    </row>
    <row r="77" spans="2:12" x14ac:dyDescent="0.45">
      <c r="B77" s="69" t="s">
        <v>1064</v>
      </c>
      <c r="C77" s="61">
        <v>40.700000000000003</v>
      </c>
      <c r="D77" s="61">
        <v>70.099999999999994</v>
      </c>
      <c r="E77" s="94">
        <v>10.225</v>
      </c>
      <c r="F77" s="93">
        <v>48.707999999999991</v>
      </c>
      <c r="I77">
        <v>40.700000000000003</v>
      </c>
      <c r="J77">
        <v>70.099999999999994</v>
      </c>
      <c r="K77">
        <v>2.2799999999999998</v>
      </c>
      <c r="L77">
        <v>10.022</v>
      </c>
    </row>
    <row r="78" spans="2:12" ht="20.25" x14ac:dyDescent="0.45">
      <c r="B78" s="69" t="s">
        <v>1234</v>
      </c>
      <c r="C78" s="61">
        <v>40.700000000000003</v>
      </c>
      <c r="D78" s="61">
        <v>40.700000000000003</v>
      </c>
      <c r="E78" s="94">
        <v>0.25</v>
      </c>
      <c r="F78" s="93"/>
      <c r="I78">
        <v>40.700000000000003</v>
      </c>
      <c r="J78">
        <v>40.700000000000003</v>
      </c>
      <c r="K78">
        <v>10.6</v>
      </c>
    </row>
    <row r="79" spans="2:12" x14ac:dyDescent="0.45">
      <c r="B79" s="69" t="s">
        <v>1066</v>
      </c>
      <c r="C79" s="61">
        <v>18.100000000000001</v>
      </c>
      <c r="D79" s="61">
        <v>46.9</v>
      </c>
      <c r="E79" s="94">
        <v>416.62800000000004</v>
      </c>
      <c r="F79" s="93">
        <v>65.722000000000008</v>
      </c>
      <c r="I79">
        <v>18.100000000000001</v>
      </c>
      <c r="J79">
        <v>46.9</v>
      </c>
      <c r="K79">
        <v>247.75599999999994</v>
      </c>
      <c r="L79">
        <v>62.052</v>
      </c>
    </row>
    <row r="80" spans="2:12" x14ac:dyDescent="0.45">
      <c r="B80" s="69" t="s">
        <v>1067</v>
      </c>
      <c r="C80" s="61">
        <v>30.5</v>
      </c>
      <c r="D80" s="61">
        <v>59.6</v>
      </c>
      <c r="E80" s="94">
        <v>0.80333333333333334</v>
      </c>
      <c r="F80" s="93">
        <v>2.5000000000000001E-2</v>
      </c>
      <c r="I80">
        <v>30.5</v>
      </c>
      <c r="J80">
        <v>59.6</v>
      </c>
      <c r="K80">
        <v>0.67</v>
      </c>
      <c r="L80">
        <v>1.5</v>
      </c>
    </row>
    <row r="81" spans="2:12" x14ac:dyDescent="0.45">
      <c r="B81" s="69" t="s">
        <v>1068</v>
      </c>
      <c r="C81" s="61">
        <v>32.200000000000003</v>
      </c>
      <c r="D81" s="61">
        <v>61.3</v>
      </c>
      <c r="E81" s="94">
        <v>3248.826</v>
      </c>
      <c r="F81" s="93">
        <v>1056.02</v>
      </c>
      <c r="I81">
        <v>32.200000000000003</v>
      </c>
      <c r="J81">
        <v>61.3</v>
      </c>
      <c r="K81">
        <v>1476.1220000000001</v>
      </c>
      <c r="L81">
        <v>247.202</v>
      </c>
    </row>
    <row r="82" spans="2:12" x14ac:dyDescent="0.45">
      <c r="B82" s="69" t="s">
        <v>1069</v>
      </c>
      <c r="C82" s="61">
        <v>30.5</v>
      </c>
      <c r="D82" s="61">
        <v>59.6</v>
      </c>
      <c r="E82" s="94"/>
      <c r="F82" s="93"/>
      <c r="I82">
        <v>30.5</v>
      </c>
      <c r="J82">
        <v>59.6</v>
      </c>
      <c r="K82">
        <v>1.5579999999999998</v>
      </c>
    </row>
    <row r="83" spans="2:12" x14ac:dyDescent="0.45">
      <c r="B83" s="69" t="s">
        <v>1071</v>
      </c>
      <c r="C83" s="61">
        <v>30.5</v>
      </c>
      <c r="D83" s="61">
        <v>30.5</v>
      </c>
      <c r="E83" s="94"/>
      <c r="F83" s="93"/>
      <c r="I83">
        <v>30.5</v>
      </c>
      <c r="J83">
        <v>30.5</v>
      </c>
    </row>
    <row r="84" spans="2:12" x14ac:dyDescent="0.45">
      <c r="B84" s="69" t="s">
        <v>1072</v>
      </c>
      <c r="C84" s="61">
        <v>18.100000000000001</v>
      </c>
      <c r="D84" s="61">
        <v>46.9</v>
      </c>
      <c r="E84" s="94">
        <v>615.298</v>
      </c>
      <c r="F84" s="93">
        <v>154.226</v>
      </c>
      <c r="I84">
        <v>18.100000000000001</v>
      </c>
      <c r="J84">
        <v>46.9</v>
      </c>
      <c r="K84">
        <v>79.342000000000013</v>
      </c>
      <c r="L84">
        <v>35.814999999999998</v>
      </c>
    </row>
    <row r="85" spans="2:12" x14ac:dyDescent="0.45">
      <c r="B85" s="69" t="s">
        <v>1074</v>
      </c>
      <c r="C85" s="61">
        <v>40.700000000000003</v>
      </c>
      <c r="D85" s="61">
        <v>70.099999999999994</v>
      </c>
      <c r="E85" s="94">
        <v>14.164999999999999</v>
      </c>
      <c r="F85" s="93">
        <v>13.053999999999998</v>
      </c>
      <c r="I85">
        <v>40.700000000000003</v>
      </c>
      <c r="J85">
        <v>70.099999999999994</v>
      </c>
      <c r="K85">
        <v>33.44</v>
      </c>
      <c r="L85">
        <v>51.773333333333333</v>
      </c>
    </row>
    <row r="86" spans="2:12" x14ac:dyDescent="0.45">
      <c r="B86" s="69" t="s">
        <v>1075</v>
      </c>
      <c r="C86" s="61">
        <v>18.100000000000001</v>
      </c>
      <c r="D86" s="61">
        <v>46.9</v>
      </c>
      <c r="E86" s="94">
        <v>207.65799999999999</v>
      </c>
      <c r="F86" s="93">
        <v>116.944</v>
      </c>
      <c r="I86">
        <v>18.100000000000001</v>
      </c>
      <c r="J86">
        <v>46.9</v>
      </c>
      <c r="K86">
        <v>69.595999999999989</v>
      </c>
      <c r="L86">
        <v>35.800000000000004</v>
      </c>
    </row>
    <row r="87" spans="2:12" x14ac:dyDescent="0.45">
      <c r="B87" s="69" t="s">
        <v>1076</v>
      </c>
      <c r="C87" s="61">
        <v>30.5</v>
      </c>
      <c r="D87" s="61">
        <v>59.6</v>
      </c>
      <c r="E87" s="94">
        <v>310.98799999999994</v>
      </c>
      <c r="F87" s="93">
        <v>111.38999999999999</v>
      </c>
      <c r="I87">
        <v>30.5</v>
      </c>
      <c r="J87">
        <v>59.6</v>
      </c>
      <c r="K87">
        <v>44.352000000000004</v>
      </c>
      <c r="L87">
        <v>17.454000000000001</v>
      </c>
    </row>
    <row r="88" spans="2:12" x14ac:dyDescent="0.45">
      <c r="B88" s="69" t="s">
        <v>1077</v>
      </c>
      <c r="C88" s="61">
        <v>19</v>
      </c>
      <c r="D88" s="61">
        <v>48</v>
      </c>
      <c r="E88" s="94">
        <v>2127.3219999999997</v>
      </c>
      <c r="F88" s="93">
        <v>3602.3440000000001</v>
      </c>
      <c r="I88">
        <v>19</v>
      </c>
      <c r="J88">
        <v>48</v>
      </c>
      <c r="K88">
        <v>1004.604</v>
      </c>
      <c r="L88">
        <v>623.45399999999995</v>
      </c>
    </row>
    <row r="89" spans="2:12" x14ac:dyDescent="0.45">
      <c r="B89" s="69" t="s">
        <v>1078</v>
      </c>
      <c r="C89" s="61">
        <v>24.2</v>
      </c>
      <c r="D89" s="61">
        <v>53.3</v>
      </c>
      <c r="E89" s="94">
        <v>15.214000000000002</v>
      </c>
      <c r="F89" s="93">
        <v>180.16200000000001</v>
      </c>
      <c r="I89">
        <v>24.2</v>
      </c>
      <c r="J89">
        <v>53.3</v>
      </c>
      <c r="K89">
        <v>12.75</v>
      </c>
      <c r="L89">
        <v>62.65</v>
      </c>
    </row>
    <row r="90" spans="2:12" ht="30.4" x14ac:dyDescent="0.45">
      <c r="B90" s="69" t="s">
        <v>1233</v>
      </c>
      <c r="C90" s="61">
        <v>40.700000000000003</v>
      </c>
      <c r="D90" s="61">
        <v>70.099999999999994</v>
      </c>
      <c r="E90" s="94">
        <v>143.64600000000002</v>
      </c>
      <c r="F90" s="93">
        <v>53.072000000000003</v>
      </c>
      <c r="I90">
        <v>40.700000000000003</v>
      </c>
      <c r="J90">
        <v>70.099999999999994</v>
      </c>
      <c r="K90">
        <v>44.656000000000006</v>
      </c>
      <c r="L90">
        <v>179.72200000000004</v>
      </c>
    </row>
    <row r="91" spans="2:12" x14ac:dyDescent="0.45">
      <c r="B91" s="69" t="s">
        <v>1079</v>
      </c>
      <c r="C91" s="61">
        <v>18.100000000000001</v>
      </c>
      <c r="D91" s="61">
        <v>46.9</v>
      </c>
      <c r="E91" s="94">
        <v>908.81799999999998</v>
      </c>
      <c r="F91" s="93">
        <v>315.964</v>
      </c>
      <c r="I91">
        <v>18.100000000000001</v>
      </c>
      <c r="J91">
        <v>46.9</v>
      </c>
      <c r="K91">
        <v>152.31800000000004</v>
      </c>
      <c r="L91">
        <v>77.397999999999996</v>
      </c>
    </row>
    <row r="92" spans="2:12" ht="20.25" x14ac:dyDescent="0.45">
      <c r="B92" s="69" t="s">
        <v>1083</v>
      </c>
      <c r="C92" s="61">
        <v>40.700000000000003</v>
      </c>
      <c r="D92" s="61">
        <v>70.099999999999994</v>
      </c>
      <c r="E92" s="94">
        <v>1.58</v>
      </c>
      <c r="F92" s="93">
        <v>0.1</v>
      </c>
      <c r="I92">
        <v>40.700000000000003</v>
      </c>
      <c r="J92">
        <v>70.099999999999994</v>
      </c>
      <c r="K92">
        <v>18.404000000000003</v>
      </c>
      <c r="L92">
        <v>7.7600000000000007</v>
      </c>
    </row>
    <row r="93" spans="2:12" x14ac:dyDescent="0.45">
      <c r="B93" s="69" t="s">
        <v>1085</v>
      </c>
      <c r="C93" s="61">
        <v>30.5</v>
      </c>
      <c r="D93" s="61">
        <v>59.6</v>
      </c>
      <c r="E93" s="94">
        <v>157.74</v>
      </c>
      <c r="F93" s="94">
        <v>15.984999999999999</v>
      </c>
      <c r="I93">
        <v>30.5</v>
      </c>
      <c r="J93">
        <v>59.6</v>
      </c>
      <c r="K93">
        <v>1.7899999999999998</v>
      </c>
    </row>
    <row r="94" spans="2:12" x14ac:dyDescent="0.45">
      <c r="B94" s="69" t="s">
        <v>1086</v>
      </c>
      <c r="C94" s="61">
        <v>18.100000000000001</v>
      </c>
      <c r="D94" s="61">
        <v>46.9</v>
      </c>
      <c r="E94" s="94"/>
      <c r="F94" s="93">
        <v>17.52</v>
      </c>
      <c r="I94">
        <v>18.100000000000001</v>
      </c>
      <c r="J94">
        <v>46.9</v>
      </c>
      <c r="K94">
        <v>0.05</v>
      </c>
      <c r="L94">
        <v>1.98</v>
      </c>
    </row>
    <row r="95" spans="2:12" x14ac:dyDescent="0.45">
      <c r="B95" s="69" t="s">
        <v>1091</v>
      </c>
      <c r="C95" s="61">
        <v>32.200000000000003</v>
      </c>
      <c r="D95" s="61">
        <v>61.3</v>
      </c>
      <c r="E95" s="94">
        <v>830.06399999999996</v>
      </c>
      <c r="F95" s="93">
        <v>1477.614</v>
      </c>
      <c r="I95">
        <v>32.200000000000003</v>
      </c>
      <c r="J95">
        <v>61.3</v>
      </c>
      <c r="K95">
        <v>254.77999999999997</v>
      </c>
      <c r="L95">
        <v>336.67999999999995</v>
      </c>
    </row>
    <row r="96" spans="2:12" ht="30.4" x14ac:dyDescent="0.45">
      <c r="B96" s="69" t="s">
        <v>1093</v>
      </c>
      <c r="C96" s="61">
        <v>18.100000000000001</v>
      </c>
      <c r="D96" s="61">
        <v>46.9</v>
      </c>
      <c r="E96" s="94">
        <v>8.1974999999999998</v>
      </c>
      <c r="F96" s="93">
        <v>21.206000000000003</v>
      </c>
      <c r="I96">
        <v>18.100000000000001</v>
      </c>
      <c r="J96">
        <v>46.9</v>
      </c>
      <c r="K96">
        <v>20.443333333333332</v>
      </c>
      <c r="L96">
        <v>64.372500000000002</v>
      </c>
    </row>
    <row r="97" spans="2:12" x14ac:dyDescent="0.45">
      <c r="B97" s="69" t="s">
        <v>1094</v>
      </c>
      <c r="C97" s="61">
        <v>18.100000000000001</v>
      </c>
      <c r="D97" s="61">
        <v>46.9</v>
      </c>
      <c r="E97" s="94">
        <v>284.06200000000001</v>
      </c>
      <c r="F97" s="93">
        <v>107.83</v>
      </c>
      <c r="I97">
        <v>18.100000000000001</v>
      </c>
      <c r="J97">
        <v>46.9</v>
      </c>
      <c r="K97">
        <v>65.945999999999998</v>
      </c>
      <c r="L97">
        <v>82.792000000000002</v>
      </c>
    </row>
    <row r="98" spans="2:12" x14ac:dyDescent="0.45">
      <c r="B98" s="69" t="s">
        <v>1096</v>
      </c>
      <c r="C98" s="61">
        <v>24.2</v>
      </c>
      <c r="D98" s="61">
        <v>53.3</v>
      </c>
      <c r="E98" s="94">
        <v>61.603999999999999</v>
      </c>
      <c r="F98" s="93">
        <v>7.9749999999999996</v>
      </c>
      <c r="I98">
        <v>24.2</v>
      </c>
      <c r="J98">
        <v>53.3</v>
      </c>
      <c r="K98">
        <v>20.134999999999998</v>
      </c>
      <c r="L98">
        <v>12.2</v>
      </c>
    </row>
    <row r="99" spans="2:12" x14ac:dyDescent="0.45">
      <c r="B99" s="69" t="s">
        <v>1097</v>
      </c>
      <c r="C99" s="61">
        <v>40.700000000000003</v>
      </c>
      <c r="D99" s="61">
        <v>70.099999999999994</v>
      </c>
      <c r="E99" s="94">
        <v>514.20600000000002</v>
      </c>
      <c r="F99" s="93">
        <v>282.01</v>
      </c>
      <c r="I99">
        <v>40.700000000000003</v>
      </c>
      <c r="J99">
        <v>70.099999999999994</v>
      </c>
      <c r="K99">
        <v>215.38200000000001</v>
      </c>
      <c r="L99">
        <v>100.95600000000002</v>
      </c>
    </row>
    <row r="100" spans="2:12" x14ac:dyDescent="0.45">
      <c r="B100" s="69" t="s">
        <v>1102</v>
      </c>
      <c r="C100" s="61">
        <v>25.6</v>
      </c>
      <c r="D100" s="61">
        <v>54.7</v>
      </c>
      <c r="E100" s="94">
        <v>708.19600000000003</v>
      </c>
      <c r="F100" s="93">
        <v>909.42000000000007</v>
      </c>
      <c r="I100">
        <v>25.6</v>
      </c>
      <c r="J100">
        <v>54.7</v>
      </c>
      <c r="K100">
        <v>257.55</v>
      </c>
      <c r="L100">
        <v>349.37199999999996</v>
      </c>
    </row>
    <row r="101" spans="2:12" x14ac:dyDescent="0.45">
      <c r="B101" s="69" t="s">
        <v>1103</v>
      </c>
      <c r="C101" s="61">
        <v>18.100000000000001</v>
      </c>
      <c r="D101" s="61">
        <v>46.9</v>
      </c>
      <c r="E101" s="94">
        <v>230.27999999999997</v>
      </c>
      <c r="F101" s="93">
        <v>17.448</v>
      </c>
      <c r="I101">
        <v>18.100000000000001</v>
      </c>
      <c r="J101">
        <v>46.9</v>
      </c>
      <c r="K101">
        <v>253.33800000000002</v>
      </c>
      <c r="L101">
        <v>19.73</v>
      </c>
    </row>
    <row r="102" spans="2:12" ht="20.25" x14ac:dyDescent="0.45">
      <c r="B102" s="69" t="s">
        <v>1229</v>
      </c>
      <c r="C102" s="61">
        <v>30.5</v>
      </c>
      <c r="D102" s="61">
        <v>30.5</v>
      </c>
      <c r="E102" s="93">
        <v>24.906666666666666</v>
      </c>
      <c r="F102" s="93"/>
      <c r="I102">
        <v>30.5</v>
      </c>
      <c r="J102">
        <v>30.5</v>
      </c>
      <c r="K102">
        <v>12.07</v>
      </c>
    </row>
    <row r="103" spans="2:12" x14ac:dyDescent="0.45">
      <c r="B103" s="69" t="s">
        <v>1105</v>
      </c>
      <c r="C103" s="61">
        <v>30.5</v>
      </c>
      <c r="D103" s="61">
        <v>30.5</v>
      </c>
      <c r="E103" s="93"/>
      <c r="F103" s="93"/>
      <c r="I103">
        <v>30.5</v>
      </c>
      <c r="J103">
        <v>30.5</v>
      </c>
    </row>
    <row r="104" spans="2:12" ht="20.25" x14ac:dyDescent="0.45">
      <c r="B104" s="69" t="s">
        <v>1227</v>
      </c>
      <c r="C104" s="61">
        <v>24.2</v>
      </c>
      <c r="D104" s="61">
        <v>53.3</v>
      </c>
      <c r="E104" s="94">
        <v>1.5933333333333335</v>
      </c>
      <c r="F104" s="93">
        <v>247.08800000000002</v>
      </c>
      <c r="I104">
        <v>24.2</v>
      </c>
      <c r="J104">
        <v>53.3</v>
      </c>
      <c r="K104">
        <v>7.97</v>
      </c>
      <c r="L104">
        <v>99.927999999999997</v>
      </c>
    </row>
    <row r="105" spans="2:12" x14ac:dyDescent="0.45">
      <c r="B105" s="69" t="s">
        <v>1226</v>
      </c>
      <c r="C105" s="61">
        <v>30.5</v>
      </c>
      <c r="D105" s="61">
        <v>30.5</v>
      </c>
      <c r="E105" s="94">
        <v>1.49</v>
      </c>
      <c r="F105" s="93"/>
      <c r="I105">
        <v>30.5</v>
      </c>
      <c r="J105">
        <v>30.5</v>
      </c>
      <c r="K105">
        <v>8.3699999999999992</v>
      </c>
    </row>
    <row r="106" spans="2:12" ht="20.25" x14ac:dyDescent="0.45">
      <c r="B106" s="69" t="s">
        <v>1107</v>
      </c>
      <c r="C106" s="61">
        <v>40.700000000000003</v>
      </c>
      <c r="D106" s="61">
        <v>70.099999999999994</v>
      </c>
      <c r="E106" s="94">
        <v>0.28500000000000003</v>
      </c>
      <c r="F106" s="93">
        <v>21.77</v>
      </c>
      <c r="I106">
        <v>40.700000000000003</v>
      </c>
      <c r="J106">
        <v>70.099999999999994</v>
      </c>
      <c r="K106">
        <v>18.834</v>
      </c>
      <c r="L106">
        <v>11.986666666666666</v>
      </c>
    </row>
    <row r="107" spans="2:12" x14ac:dyDescent="0.45">
      <c r="B107" s="69" t="s">
        <v>1109</v>
      </c>
      <c r="C107" s="61">
        <v>20</v>
      </c>
      <c r="D107" s="61">
        <v>48.9</v>
      </c>
      <c r="E107" s="94">
        <v>1855.136</v>
      </c>
      <c r="F107" s="93">
        <v>3882.2339999999995</v>
      </c>
      <c r="I107">
        <v>20</v>
      </c>
      <c r="J107">
        <v>48.9</v>
      </c>
      <c r="K107">
        <v>504.74200000000002</v>
      </c>
      <c r="L107">
        <v>1800.3720000000001</v>
      </c>
    </row>
    <row r="108" spans="2:12" x14ac:dyDescent="0.45">
      <c r="B108" s="69" t="s">
        <v>1110</v>
      </c>
      <c r="C108" s="61">
        <v>30.5</v>
      </c>
      <c r="D108" s="61">
        <v>59.6</v>
      </c>
      <c r="E108" s="94">
        <v>38.326000000000001</v>
      </c>
      <c r="F108" s="93">
        <v>221.75600000000003</v>
      </c>
      <c r="I108">
        <v>30.5</v>
      </c>
      <c r="J108">
        <v>59.6</v>
      </c>
      <c r="K108">
        <v>8.4525000000000006</v>
      </c>
      <c r="L108">
        <v>153.06399999999999</v>
      </c>
    </row>
    <row r="109" spans="2:12" x14ac:dyDescent="0.45">
      <c r="B109" s="69" t="s">
        <v>1111</v>
      </c>
      <c r="C109" s="61">
        <v>18.100000000000001</v>
      </c>
      <c r="D109" s="61">
        <v>46.9</v>
      </c>
      <c r="E109" s="94">
        <v>6801.2119999999995</v>
      </c>
      <c r="F109" s="93">
        <v>680.30199999999991</v>
      </c>
      <c r="I109">
        <v>18.100000000000001</v>
      </c>
      <c r="J109">
        <v>46.9</v>
      </c>
      <c r="K109">
        <v>1565.924</v>
      </c>
      <c r="L109">
        <v>190.666</v>
      </c>
    </row>
    <row r="110" spans="2:12" x14ac:dyDescent="0.45">
      <c r="B110" s="69" t="s">
        <v>1112</v>
      </c>
      <c r="C110" s="61">
        <v>18.100000000000001</v>
      </c>
      <c r="D110" s="61">
        <v>46.9</v>
      </c>
      <c r="E110" s="94">
        <v>2567.6860000000001</v>
      </c>
      <c r="F110" s="93">
        <v>909.51</v>
      </c>
      <c r="I110">
        <v>18.100000000000001</v>
      </c>
      <c r="J110">
        <v>46.9</v>
      </c>
      <c r="K110">
        <v>426.12600000000003</v>
      </c>
      <c r="L110">
        <v>210.41799999999998</v>
      </c>
    </row>
    <row r="111" spans="2:12" x14ac:dyDescent="0.45">
      <c r="B111" s="69" t="s">
        <v>1113</v>
      </c>
      <c r="C111" s="61">
        <v>25.6</v>
      </c>
      <c r="D111" s="61">
        <v>54.7</v>
      </c>
      <c r="E111" s="94">
        <v>48.143333333333324</v>
      </c>
      <c r="F111" s="93">
        <v>2056.61</v>
      </c>
      <c r="I111">
        <v>25.6</v>
      </c>
      <c r="J111">
        <v>54.7</v>
      </c>
      <c r="K111">
        <v>79.254999999999995</v>
      </c>
      <c r="L111">
        <v>1207.5920000000001</v>
      </c>
    </row>
    <row r="112" spans="2:12" x14ac:dyDescent="0.45">
      <c r="B112" s="69" t="s">
        <v>1115</v>
      </c>
      <c r="C112" s="61">
        <v>30.5</v>
      </c>
      <c r="D112" s="61">
        <v>59.6</v>
      </c>
      <c r="E112" s="94">
        <v>118.85</v>
      </c>
      <c r="F112" s="93">
        <v>18.931999999999999</v>
      </c>
      <c r="I112">
        <v>30.5</v>
      </c>
      <c r="J112">
        <v>59.6</v>
      </c>
      <c r="K112">
        <v>33.914999999999999</v>
      </c>
      <c r="L112">
        <v>30.332000000000004</v>
      </c>
    </row>
    <row r="113" spans="2:12" x14ac:dyDescent="0.45">
      <c r="B113" s="69" t="s">
        <v>1120</v>
      </c>
      <c r="C113" s="61">
        <v>24.2</v>
      </c>
      <c r="D113" s="61">
        <v>53.3</v>
      </c>
      <c r="E113" s="94">
        <v>1.51</v>
      </c>
      <c r="F113" s="93">
        <v>108.322</v>
      </c>
      <c r="I113">
        <v>24.2</v>
      </c>
      <c r="J113">
        <v>53.3</v>
      </c>
      <c r="K113">
        <v>0.76</v>
      </c>
      <c r="L113">
        <v>128.76000000000002</v>
      </c>
    </row>
    <row r="114" spans="2:12" x14ac:dyDescent="0.45">
      <c r="B114" s="69" t="s">
        <v>1122</v>
      </c>
      <c r="C114" s="61">
        <v>19</v>
      </c>
      <c r="D114" s="61">
        <v>48</v>
      </c>
      <c r="E114" s="94">
        <v>10188.799999999999</v>
      </c>
      <c r="F114" s="93">
        <v>1151.8579999999999</v>
      </c>
      <c r="I114">
        <v>19</v>
      </c>
      <c r="J114">
        <v>48</v>
      </c>
      <c r="K114">
        <v>4918.1239999999998</v>
      </c>
      <c r="L114">
        <v>524.15200000000004</v>
      </c>
    </row>
    <row r="115" spans="2:12" ht="40.5" x14ac:dyDescent="0.45">
      <c r="B115" s="69" t="s">
        <v>1221</v>
      </c>
      <c r="C115" s="61">
        <v>18.100000000000001</v>
      </c>
      <c r="D115" s="61">
        <v>46.9</v>
      </c>
      <c r="E115" s="94">
        <v>1749.1620000000003</v>
      </c>
      <c r="F115" s="93">
        <v>428.19799999999998</v>
      </c>
      <c r="I115">
        <v>18.100000000000001</v>
      </c>
      <c r="J115">
        <v>46.9</v>
      </c>
      <c r="K115">
        <v>245.31399999999999</v>
      </c>
      <c r="L115">
        <v>102.146</v>
      </c>
    </row>
    <row r="116" spans="2:12" ht="20.25" x14ac:dyDescent="0.45">
      <c r="B116" s="69" t="s">
        <v>1220</v>
      </c>
      <c r="C116" s="61">
        <v>30.5</v>
      </c>
      <c r="D116" s="61">
        <v>59.6</v>
      </c>
      <c r="E116" s="94">
        <v>0.32</v>
      </c>
      <c r="F116" s="93"/>
      <c r="I116">
        <v>30.5</v>
      </c>
      <c r="J116">
        <v>59.6</v>
      </c>
    </row>
    <row r="117" spans="2:12" ht="30.4" x14ac:dyDescent="0.45">
      <c r="B117" s="69" t="s">
        <v>1219</v>
      </c>
      <c r="C117" s="61">
        <v>18.100000000000001</v>
      </c>
      <c r="D117" s="61">
        <v>46.9</v>
      </c>
      <c r="E117" s="94">
        <v>3059.0879999999997</v>
      </c>
      <c r="F117" s="93">
        <v>657.79600000000005</v>
      </c>
      <c r="I117">
        <v>18.100000000000001</v>
      </c>
      <c r="J117">
        <v>46.9</v>
      </c>
      <c r="K117">
        <v>624.20799999999997</v>
      </c>
      <c r="L117">
        <v>82.177999999999997</v>
      </c>
    </row>
    <row r="118" spans="2:12" x14ac:dyDescent="0.45">
      <c r="B118" s="69" t="s">
        <v>1125</v>
      </c>
      <c r="C118" s="61">
        <v>24.2</v>
      </c>
      <c r="D118" s="61">
        <v>53.3</v>
      </c>
      <c r="E118" s="94">
        <v>224.75799999999998</v>
      </c>
      <c r="F118" s="93">
        <v>1521.904</v>
      </c>
      <c r="I118">
        <v>24.2</v>
      </c>
      <c r="J118">
        <v>53.3</v>
      </c>
      <c r="K118">
        <v>286.93600000000004</v>
      </c>
      <c r="L118">
        <v>281.54000000000002</v>
      </c>
    </row>
    <row r="119" spans="2:12" x14ac:dyDescent="0.45">
      <c r="B119" s="69" t="s">
        <v>1126</v>
      </c>
      <c r="C119" s="61">
        <v>40.700000000000003</v>
      </c>
      <c r="D119" s="61">
        <v>70.099999999999994</v>
      </c>
      <c r="E119" s="94">
        <v>38.703999999999994</v>
      </c>
      <c r="F119" s="93">
        <v>5.3449999999999998</v>
      </c>
      <c r="I119">
        <v>40.700000000000003</v>
      </c>
      <c r="J119">
        <v>70.099999999999994</v>
      </c>
      <c r="K119">
        <v>21.446666666666669</v>
      </c>
      <c r="L119">
        <v>0.21</v>
      </c>
    </row>
    <row r="120" spans="2:12" x14ac:dyDescent="0.45">
      <c r="B120" s="69" t="s">
        <v>1127</v>
      </c>
      <c r="C120" s="61">
        <v>18.100000000000001</v>
      </c>
      <c r="D120" s="61">
        <v>46.9</v>
      </c>
      <c r="E120" s="94">
        <v>407.64199999999994</v>
      </c>
      <c r="F120" s="93">
        <v>516.90200000000004</v>
      </c>
      <c r="I120">
        <v>18.100000000000001</v>
      </c>
      <c r="J120">
        <v>46.9</v>
      </c>
      <c r="K120">
        <v>21.657499999999999</v>
      </c>
      <c r="L120">
        <v>5.6400000000000006</v>
      </c>
    </row>
    <row r="121" spans="2:12" x14ac:dyDescent="0.45">
      <c r="B121" s="69" t="s">
        <v>1218</v>
      </c>
      <c r="C121" s="61">
        <v>24.2</v>
      </c>
      <c r="D121" s="61">
        <v>53.3</v>
      </c>
      <c r="E121" s="94">
        <v>13.81</v>
      </c>
      <c r="F121" s="93">
        <v>28.227999999999998</v>
      </c>
      <c r="I121">
        <v>24.2</v>
      </c>
      <c r="J121">
        <v>53.3</v>
      </c>
      <c r="L121">
        <v>1.02</v>
      </c>
    </row>
    <row r="122" spans="2:12" x14ac:dyDescent="0.45">
      <c r="B122" s="69" t="s">
        <v>1132</v>
      </c>
      <c r="C122" s="61">
        <v>18.100000000000001</v>
      </c>
      <c r="D122" s="61">
        <v>46.9</v>
      </c>
      <c r="E122" s="94">
        <v>310.61399999999998</v>
      </c>
      <c r="F122" s="93">
        <v>1879.116</v>
      </c>
      <c r="I122">
        <v>18.100000000000001</v>
      </c>
      <c r="J122">
        <v>46.9</v>
      </c>
      <c r="K122">
        <v>312.214</v>
      </c>
      <c r="L122">
        <v>329.62600000000003</v>
      </c>
    </row>
    <row r="123" spans="2:12" ht="30.4" x14ac:dyDescent="0.45">
      <c r="B123" s="69" t="s">
        <v>1217</v>
      </c>
      <c r="C123" s="61">
        <v>30.5</v>
      </c>
      <c r="D123" s="61">
        <v>59.6</v>
      </c>
      <c r="E123" s="94">
        <v>19.212</v>
      </c>
      <c r="F123" s="93">
        <v>16.899999999999999</v>
      </c>
      <c r="I123">
        <v>30.5</v>
      </c>
      <c r="J123">
        <v>59.6</v>
      </c>
      <c r="K123">
        <v>2.4700000000000002</v>
      </c>
      <c r="L123">
        <v>32.826000000000001</v>
      </c>
    </row>
    <row r="124" spans="2:12" x14ac:dyDescent="0.45">
      <c r="B124" s="69" t="s">
        <v>1136</v>
      </c>
      <c r="C124" s="61">
        <v>40.700000000000003</v>
      </c>
      <c r="D124" s="61">
        <v>70.099999999999994</v>
      </c>
      <c r="E124" s="94">
        <v>19.212</v>
      </c>
      <c r="F124" s="93">
        <v>26.035</v>
      </c>
      <c r="I124">
        <v>40.700000000000003</v>
      </c>
      <c r="J124">
        <v>70.099999999999994</v>
      </c>
      <c r="K124">
        <v>2.4700000000000002</v>
      </c>
      <c r="L124">
        <v>57.531999999999996</v>
      </c>
    </row>
    <row r="125" spans="2:12" x14ac:dyDescent="0.45">
      <c r="B125" s="69" t="s">
        <v>1137</v>
      </c>
      <c r="C125" s="61">
        <v>19</v>
      </c>
      <c r="D125" s="61">
        <v>48</v>
      </c>
      <c r="E125" s="94">
        <v>1322.6880000000001</v>
      </c>
      <c r="F125" s="93">
        <v>1372.4539999999997</v>
      </c>
      <c r="I125">
        <v>19</v>
      </c>
      <c r="J125">
        <v>48</v>
      </c>
      <c r="K125">
        <v>593.60799999999995</v>
      </c>
      <c r="L125">
        <v>416.55</v>
      </c>
    </row>
    <row r="126" spans="2:12" x14ac:dyDescent="0.45">
      <c r="B126" s="69" t="s">
        <v>1139</v>
      </c>
      <c r="C126" s="61">
        <v>24.2</v>
      </c>
      <c r="D126" s="61">
        <v>53.3</v>
      </c>
      <c r="E126" s="94">
        <v>274.13800000000003</v>
      </c>
      <c r="F126" s="93">
        <v>15.345000000000001</v>
      </c>
      <c r="I126">
        <v>24.2</v>
      </c>
      <c r="J126">
        <v>53.3</v>
      </c>
      <c r="K126">
        <v>16.178000000000001</v>
      </c>
      <c r="L126">
        <v>9.0724999999999998</v>
      </c>
    </row>
    <row r="127" spans="2:12" ht="20.25" x14ac:dyDescent="0.45">
      <c r="B127" s="69" t="s">
        <v>1215</v>
      </c>
      <c r="C127" s="61">
        <v>18.100000000000001</v>
      </c>
      <c r="D127" s="61">
        <v>46.9</v>
      </c>
      <c r="E127" s="93">
        <v>12.846</v>
      </c>
      <c r="F127" s="93">
        <v>53.379999999999995</v>
      </c>
      <c r="I127">
        <v>18.100000000000001</v>
      </c>
      <c r="J127">
        <v>46.9</v>
      </c>
      <c r="K127">
        <v>23.986000000000001</v>
      </c>
      <c r="L127">
        <v>36.323999999999998</v>
      </c>
    </row>
    <row r="128" spans="2:12" x14ac:dyDescent="0.45">
      <c r="B128" s="69" t="s">
        <v>1141</v>
      </c>
      <c r="C128" s="61">
        <v>18.100000000000001</v>
      </c>
      <c r="D128" s="61">
        <v>46.9</v>
      </c>
      <c r="E128" s="94">
        <v>56.082000000000008</v>
      </c>
      <c r="F128" s="93">
        <v>3483.3820000000001</v>
      </c>
      <c r="I128">
        <v>18.100000000000001</v>
      </c>
      <c r="J128">
        <v>46.9</v>
      </c>
      <c r="K128">
        <v>175.55599999999998</v>
      </c>
      <c r="L128">
        <v>757.65199999999993</v>
      </c>
    </row>
    <row r="129" spans="2:12" x14ac:dyDescent="0.45">
      <c r="B129" s="69" t="s">
        <v>1142</v>
      </c>
      <c r="C129" s="61">
        <v>18.100000000000001</v>
      </c>
      <c r="D129" s="61">
        <v>46.9</v>
      </c>
      <c r="E129" s="94">
        <v>1921.5099999999998</v>
      </c>
      <c r="F129" s="93">
        <v>1505.664</v>
      </c>
      <c r="I129">
        <v>18.100000000000001</v>
      </c>
      <c r="J129">
        <v>46.9</v>
      </c>
      <c r="K129">
        <v>398.25799999999992</v>
      </c>
      <c r="L129">
        <v>350.46600000000001</v>
      </c>
    </row>
    <row r="130" spans="2:12" ht="20.25" x14ac:dyDescent="0.45">
      <c r="B130" s="69" t="s">
        <v>1143</v>
      </c>
      <c r="C130" s="61">
        <v>20</v>
      </c>
      <c r="D130" s="61">
        <v>48.9</v>
      </c>
      <c r="E130" s="94">
        <v>12184.949999999999</v>
      </c>
      <c r="F130" s="93">
        <v>17704.075999999997</v>
      </c>
      <c r="I130">
        <v>20</v>
      </c>
      <c r="J130">
        <v>48.9</v>
      </c>
      <c r="K130">
        <v>5012.9679999999989</v>
      </c>
      <c r="L130">
        <v>7514.13</v>
      </c>
    </row>
    <row r="131" spans="2:12" x14ac:dyDescent="0.45">
      <c r="B131" s="69" t="s">
        <v>1144</v>
      </c>
      <c r="C131" s="61">
        <v>18.100000000000001</v>
      </c>
      <c r="D131" s="61">
        <v>46.9</v>
      </c>
      <c r="E131" s="94">
        <v>233.36199999999999</v>
      </c>
      <c r="F131" s="93">
        <v>18.110000000000003</v>
      </c>
      <c r="I131">
        <v>18.100000000000001</v>
      </c>
      <c r="J131">
        <v>46.9</v>
      </c>
      <c r="K131">
        <v>127.994</v>
      </c>
      <c r="L131">
        <v>7.915</v>
      </c>
    </row>
    <row r="132" spans="2:12" x14ac:dyDescent="0.45">
      <c r="B132" s="69" t="s">
        <v>1145</v>
      </c>
      <c r="C132" s="61">
        <v>18.100000000000001</v>
      </c>
      <c r="D132" s="61">
        <v>46.9</v>
      </c>
      <c r="E132" s="94">
        <v>134.58199999999999</v>
      </c>
      <c r="F132" s="93">
        <v>4.0599999999999996</v>
      </c>
      <c r="I132">
        <v>18.100000000000001</v>
      </c>
      <c r="J132">
        <v>46.9</v>
      </c>
      <c r="K132">
        <v>11.626666666666667</v>
      </c>
      <c r="L132">
        <v>2.31</v>
      </c>
    </row>
    <row r="133" spans="2:12" x14ac:dyDescent="0.45">
      <c r="B133" s="69" t="s">
        <v>1148</v>
      </c>
      <c r="C133" s="61">
        <v>61.1</v>
      </c>
      <c r="D133" s="61">
        <v>91.3</v>
      </c>
      <c r="E133" s="94">
        <v>172.29400000000001</v>
      </c>
      <c r="F133" s="93">
        <v>324.75</v>
      </c>
      <c r="I133">
        <v>61.1</v>
      </c>
      <c r="J133">
        <v>91.3</v>
      </c>
      <c r="K133">
        <v>60.35</v>
      </c>
      <c r="L133">
        <v>302.084</v>
      </c>
    </row>
    <row r="134" spans="2:12" ht="20.25" x14ac:dyDescent="0.45">
      <c r="B134" s="69" t="s">
        <v>1149</v>
      </c>
      <c r="C134" s="61">
        <v>30.5</v>
      </c>
      <c r="D134" s="61">
        <v>59.6</v>
      </c>
      <c r="E134" s="94">
        <v>195.304</v>
      </c>
      <c r="F134" s="93">
        <v>245.208</v>
      </c>
      <c r="I134">
        <v>30.5</v>
      </c>
      <c r="J134">
        <v>59.6</v>
      </c>
      <c r="K134">
        <v>145.018</v>
      </c>
      <c r="L134">
        <v>60.585999999999999</v>
      </c>
    </row>
    <row r="135" spans="2:12" x14ac:dyDescent="0.45">
      <c r="B135" s="69" t="s">
        <v>1151</v>
      </c>
      <c r="C135" s="61">
        <v>40.700000000000003</v>
      </c>
      <c r="D135" s="61">
        <v>70.099999999999994</v>
      </c>
      <c r="E135" s="94">
        <v>28.582000000000004</v>
      </c>
      <c r="F135" s="93">
        <v>94.47</v>
      </c>
      <c r="I135">
        <v>40.700000000000003</v>
      </c>
      <c r="J135">
        <v>70.099999999999994</v>
      </c>
      <c r="K135">
        <v>30.32</v>
      </c>
      <c r="L135">
        <v>12.324000000000002</v>
      </c>
    </row>
  </sheetData>
  <autoFilter ref="C4:H135" xr:uid="{00000000-0009-0000-0000-00002F000000}"/>
  <mergeCells count="8">
    <mergeCell ref="G3:H3"/>
    <mergeCell ref="C2:H2"/>
    <mergeCell ref="I2:N2"/>
    <mergeCell ref="M3:N3"/>
    <mergeCell ref="C3:D3"/>
    <mergeCell ref="E3:F3"/>
    <mergeCell ref="I3:J3"/>
    <mergeCell ref="K3:L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C2:O33"/>
  <sheetViews>
    <sheetView workbookViewId="0">
      <selection activeCell="M8" sqref="M8"/>
    </sheetView>
  </sheetViews>
  <sheetFormatPr defaultRowHeight="14.25" x14ac:dyDescent="0.45"/>
  <sheetData>
    <row r="2" spans="3:15" x14ac:dyDescent="0.45">
      <c r="D2" s="641" t="s">
        <v>563</v>
      </c>
      <c r="E2" s="641"/>
      <c r="F2" s="641"/>
      <c r="G2" s="641"/>
      <c r="H2" s="641"/>
      <c r="I2" s="641"/>
      <c r="J2" s="641" t="s">
        <v>562</v>
      </c>
      <c r="K2" s="641"/>
      <c r="L2" s="641"/>
      <c r="M2" s="641"/>
      <c r="N2" s="641"/>
      <c r="O2" s="641"/>
    </row>
    <row r="3" spans="3:15" ht="15" customHeight="1" x14ac:dyDescent="0.45">
      <c r="D3" s="650" t="s">
        <v>1330</v>
      </c>
      <c r="E3" s="650"/>
      <c r="F3" s="650" t="s">
        <v>1331</v>
      </c>
      <c r="G3" s="650"/>
      <c r="H3" s="649" t="s">
        <v>1255</v>
      </c>
      <c r="I3" s="649"/>
      <c r="J3" s="650" t="s">
        <v>1330</v>
      </c>
      <c r="K3" s="650"/>
      <c r="L3" s="650" t="s">
        <v>1331</v>
      </c>
      <c r="M3" s="650"/>
      <c r="N3" s="649" t="s">
        <v>1255</v>
      </c>
      <c r="O3" s="649"/>
    </row>
    <row r="4" spans="3:15" ht="20.25" x14ac:dyDescent="0.45">
      <c r="D4" s="64" t="s">
        <v>935</v>
      </c>
      <c r="E4" s="65" t="s">
        <v>936</v>
      </c>
      <c r="F4" s="104" t="s">
        <v>935</v>
      </c>
      <c r="G4" s="103" t="s">
        <v>936</v>
      </c>
      <c r="H4" s="96" t="s">
        <v>935</v>
      </c>
      <c r="I4" s="95" t="s">
        <v>936</v>
      </c>
      <c r="J4" s="64" t="s">
        <v>935</v>
      </c>
      <c r="K4" s="65" t="s">
        <v>936</v>
      </c>
      <c r="L4" s="104" t="s">
        <v>935</v>
      </c>
      <c r="M4" s="103" t="s">
        <v>936</v>
      </c>
      <c r="N4" s="96" t="s">
        <v>935</v>
      </c>
      <c r="O4" s="95" t="s">
        <v>936</v>
      </c>
    </row>
    <row r="5" spans="3:15" ht="20.25" x14ac:dyDescent="0.45">
      <c r="C5" s="69" t="s">
        <v>953</v>
      </c>
      <c r="D5">
        <v>61.1</v>
      </c>
      <c r="E5">
        <v>61.1</v>
      </c>
      <c r="F5" s="94"/>
      <c r="G5" s="93"/>
      <c r="H5">
        <f>SUMPRODUCT(D5:D33,F5:F33)/SUM(F5:F33)</f>
        <v>98.403823274994238</v>
      </c>
      <c r="I5">
        <f>SUMPRODUCT(E5:E33,G5:G33)/SUM(G5:G33)</f>
        <v>113.39949591068806</v>
      </c>
      <c r="J5">
        <v>61.1</v>
      </c>
      <c r="K5">
        <v>61.1</v>
      </c>
      <c r="N5">
        <f>SUMPRODUCT(J5:J33,L5:L33)/SUM(L5:L33)</f>
        <v>103.30872063166346</v>
      </c>
      <c r="O5">
        <f>SUMPRODUCT(K5:K33,M5:M33)/SUM(M5:M33)</f>
        <v>127.60498114828388</v>
      </c>
    </row>
    <row r="6" spans="3:15" ht="20.25" x14ac:dyDescent="0.45">
      <c r="C6" s="69" t="s">
        <v>957</v>
      </c>
      <c r="D6">
        <v>61.1</v>
      </c>
      <c r="E6">
        <v>61.1</v>
      </c>
      <c r="F6" s="94">
        <v>64.855999999999995</v>
      </c>
      <c r="G6" s="93"/>
      <c r="J6">
        <v>61.1</v>
      </c>
      <c r="K6">
        <v>61.1</v>
      </c>
    </row>
    <row r="7" spans="3:15" ht="20.25" x14ac:dyDescent="0.45">
      <c r="C7" s="69" t="s">
        <v>1247</v>
      </c>
      <c r="D7">
        <v>61.1</v>
      </c>
      <c r="E7">
        <v>91.3</v>
      </c>
      <c r="F7" s="94">
        <v>105.86000000000001</v>
      </c>
      <c r="G7" s="93">
        <v>64.75800000000001</v>
      </c>
      <c r="J7">
        <v>61.1</v>
      </c>
      <c r="K7">
        <v>91.3</v>
      </c>
      <c r="L7">
        <v>15.155000000000001</v>
      </c>
      <c r="M7">
        <v>46.575000000000003</v>
      </c>
    </row>
    <row r="8" spans="3:15" x14ac:dyDescent="0.45">
      <c r="C8" s="69" t="s">
        <v>989</v>
      </c>
      <c r="D8">
        <v>61.1</v>
      </c>
      <c r="E8">
        <v>91.3</v>
      </c>
      <c r="F8" s="94"/>
      <c r="G8" s="93">
        <v>0.4</v>
      </c>
      <c r="J8">
        <v>61.1</v>
      </c>
      <c r="K8">
        <v>91.3</v>
      </c>
      <c r="L8">
        <v>12.052499999999998</v>
      </c>
      <c r="M8">
        <v>11.62</v>
      </c>
    </row>
    <row r="9" spans="3:15" x14ac:dyDescent="0.45">
      <c r="C9" s="69" t="s">
        <v>991</v>
      </c>
      <c r="D9">
        <v>82.7</v>
      </c>
      <c r="E9">
        <v>82.7</v>
      </c>
      <c r="F9" s="94">
        <v>15.14</v>
      </c>
      <c r="G9" s="93"/>
      <c r="J9">
        <v>82.7</v>
      </c>
      <c r="K9">
        <v>82.7</v>
      </c>
      <c r="L9">
        <v>0.38</v>
      </c>
    </row>
    <row r="10" spans="3:15" x14ac:dyDescent="0.45">
      <c r="C10" s="69" t="s">
        <v>993</v>
      </c>
      <c r="D10">
        <v>103.6</v>
      </c>
      <c r="E10">
        <v>132.69999999999999</v>
      </c>
      <c r="F10" s="94">
        <v>9955.8760000000002</v>
      </c>
      <c r="G10" s="93">
        <v>920.13199999999995</v>
      </c>
      <c r="J10">
        <v>103.6</v>
      </c>
      <c r="K10">
        <v>132.69999999999999</v>
      </c>
      <c r="L10">
        <v>45009.822</v>
      </c>
      <c r="M10">
        <v>1117.8340000000001</v>
      </c>
    </row>
    <row r="11" spans="3:15" x14ac:dyDescent="0.45">
      <c r="C11" s="69" t="s">
        <v>998</v>
      </c>
      <c r="D11">
        <v>103.6</v>
      </c>
      <c r="E11">
        <v>103.6</v>
      </c>
      <c r="F11" s="94"/>
      <c r="G11" s="93"/>
      <c r="J11">
        <v>103.6</v>
      </c>
      <c r="K11">
        <v>103.6</v>
      </c>
    </row>
    <row r="12" spans="3:15" x14ac:dyDescent="0.45">
      <c r="C12" s="69" t="s">
        <v>1003</v>
      </c>
      <c r="D12">
        <v>103.6</v>
      </c>
      <c r="E12">
        <v>132.69999999999999</v>
      </c>
      <c r="F12" s="94"/>
      <c r="G12" s="93"/>
      <c r="J12">
        <v>103.6</v>
      </c>
      <c r="K12">
        <v>132.69999999999999</v>
      </c>
    </row>
    <row r="13" spans="3:15" ht="20.25" x14ac:dyDescent="0.45">
      <c r="C13" s="69" t="s">
        <v>1011</v>
      </c>
      <c r="D13">
        <v>61.1</v>
      </c>
      <c r="E13">
        <v>61.1</v>
      </c>
      <c r="F13" s="94">
        <v>964.91599999999994</v>
      </c>
      <c r="G13" s="93"/>
      <c r="J13">
        <v>61.1</v>
      </c>
      <c r="K13">
        <v>61.1</v>
      </c>
      <c r="L13">
        <v>33.922499999999992</v>
      </c>
    </row>
    <row r="14" spans="3:15" x14ac:dyDescent="0.45">
      <c r="C14" s="69" t="s">
        <v>1025</v>
      </c>
      <c r="D14">
        <v>61.1</v>
      </c>
      <c r="E14">
        <v>91.3</v>
      </c>
      <c r="F14" s="94">
        <v>16.38</v>
      </c>
      <c r="G14" s="93">
        <v>57.067999999999998</v>
      </c>
      <c r="J14">
        <v>61.1</v>
      </c>
      <c r="K14">
        <v>91.3</v>
      </c>
      <c r="L14">
        <v>10.722500000000002</v>
      </c>
      <c r="M14">
        <v>2.7566666666666664</v>
      </c>
    </row>
    <row r="15" spans="3:15" ht="20.25" x14ac:dyDescent="0.45">
      <c r="C15" s="69" t="s">
        <v>1241</v>
      </c>
      <c r="D15">
        <v>82.7</v>
      </c>
      <c r="E15">
        <v>82.7</v>
      </c>
      <c r="F15" s="94">
        <v>27.268000000000001</v>
      </c>
      <c r="G15" s="93"/>
      <c r="J15">
        <v>82.7</v>
      </c>
      <c r="K15">
        <v>82.7</v>
      </c>
      <c r="L15">
        <v>34.943333333333335</v>
      </c>
    </row>
    <row r="16" spans="3:15" x14ac:dyDescent="0.45">
      <c r="C16" s="69" t="s">
        <v>1047</v>
      </c>
      <c r="D16">
        <v>82.7</v>
      </c>
      <c r="E16">
        <v>82.7</v>
      </c>
      <c r="F16" s="94">
        <v>0.45</v>
      </c>
      <c r="G16" s="93"/>
      <c r="J16">
        <v>82.7</v>
      </c>
      <c r="K16">
        <v>82.7</v>
      </c>
      <c r="L16">
        <v>1.1299999999999999</v>
      </c>
    </row>
    <row r="17" spans="3:13" ht="20.25" x14ac:dyDescent="0.45">
      <c r="C17" s="69" t="s">
        <v>1238</v>
      </c>
      <c r="D17">
        <v>82.7</v>
      </c>
      <c r="E17">
        <v>82.7</v>
      </c>
      <c r="F17" s="94">
        <v>20.866666666666667</v>
      </c>
      <c r="G17" s="93"/>
      <c r="J17">
        <v>82.7</v>
      </c>
      <c r="K17">
        <v>82.7</v>
      </c>
      <c r="L17">
        <v>6.07</v>
      </c>
    </row>
    <row r="18" spans="3:13" x14ac:dyDescent="0.45">
      <c r="C18" s="69" t="s">
        <v>1080</v>
      </c>
      <c r="D18">
        <v>103.6</v>
      </c>
      <c r="E18">
        <v>103.6</v>
      </c>
      <c r="F18" s="94"/>
      <c r="G18" s="93"/>
      <c r="J18">
        <v>103.6</v>
      </c>
      <c r="K18">
        <v>103.6</v>
      </c>
      <c r="L18">
        <v>0.28000000000000003</v>
      </c>
    </row>
    <row r="19" spans="3:13" x14ac:dyDescent="0.45">
      <c r="C19" s="69" t="s">
        <v>1081</v>
      </c>
      <c r="D19">
        <v>61.1</v>
      </c>
      <c r="E19">
        <v>91.3</v>
      </c>
      <c r="F19" s="94">
        <v>74.53</v>
      </c>
      <c r="G19" s="93">
        <v>611.40200000000004</v>
      </c>
      <c r="J19">
        <v>61.1</v>
      </c>
      <c r="K19">
        <v>91.3</v>
      </c>
      <c r="L19">
        <v>30.13</v>
      </c>
      <c r="M19">
        <v>46.708000000000006</v>
      </c>
    </row>
    <row r="20" spans="3:13" x14ac:dyDescent="0.45">
      <c r="C20" s="69" t="s">
        <v>1231</v>
      </c>
      <c r="D20">
        <v>82.7</v>
      </c>
      <c r="E20">
        <v>82.7</v>
      </c>
      <c r="F20" s="94">
        <v>0.22</v>
      </c>
      <c r="G20" s="93"/>
      <c r="J20">
        <v>82.7</v>
      </c>
      <c r="K20">
        <v>82.7</v>
      </c>
    </row>
    <row r="21" spans="3:13" x14ac:dyDescent="0.45">
      <c r="C21" s="69" t="s">
        <v>1088</v>
      </c>
      <c r="D21">
        <v>103.6</v>
      </c>
      <c r="E21">
        <v>103.6</v>
      </c>
      <c r="F21" s="94">
        <v>7.18</v>
      </c>
      <c r="G21" s="93"/>
      <c r="J21">
        <v>103.6</v>
      </c>
      <c r="K21">
        <v>103.6</v>
      </c>
      <c r="L21">
        <v>15.778</v>
      </c>
    </row>
    <row r="22" spans="3:13" ht="20.25" x14ac:dyDescent="0.45">
      <c r="C22" s="69" t="s">
        <v>1089</v>
      </c>
      <c r="D22">
        <v>61.1</v>
      </c>
      <c r="E22">
        <v>61.1</v>
      </c>
      <c r="F22" s="93"/>
      <c r="G22" s="93"/>
      <c r="J22">
        <v>61.1</v>
      </c>
      <c r="K22">
        <v>61.1</v>
      </c>
    </row>
    <row r="23" spans="3:13" ht="20.25" x14ac:dyDescent="0.45">
      <c r="C23" s="69" t="s">
        <v>1230</v>
      </c>
      <c r="D23">
        <v>61.1</v>
      </c>
      <c r="E23">
        <v>61.1</v>
      </c>
      <c r="F23" s="94"/>
      <c r="G23" s="93"/>
      <c r="J23">
        <v>61.1</v>
      </c>
      <c r="K23">
        <v>61.1</v>
      </c>
    </row>
    <row r="24" spans="3:13" ht="20.25" x14ac:dyDescent="0.45">
      <c r="C24" s="69" t="s">
        <v>1095</v>
      </c>
      <c r="D24">
        <v>82.7</v>
      </c>
      <c r="E24">
        <v>111.7</v>
      </c>
      <c r="F24" s="94">
        <v>4.21</v>
      </c>
      <c r="G24" s="93">
        <v>195.59599999999998</v>
      </c>
      <c r="J24">
        <v>82.7</v>
      </c>
      <c r="K24">
        <v>111.7</v>
      </c>
      <c r="L24">
        <v>0.92</v>
      </c>
      <c r="M24">
        <v>3.293333333333333</v>
      </c>
    </row>
    <row r="25" spans="3:13" ht="20.25" x14ac:dyDescent="0.45">
      <c r="C25" s="69" t="s">
        <v>1225</v>
      </c>
      <c r="D25">
        <v>103.6</v>
      </c>
      <c r="E25">
        <v>132.69999999999999</v>
      </c>
      <c r="F25" s="94">
        <v>4.1500000000000004</v>
      </c>
      <c r="G25" s="93">
        <v>5.13</v>
      </c>
      <c r="J25">
        <v>103.6</v>
      </c>
      <c r="K25">
        <v>132.69999999999999</v>
      </c>
      <c r="L25">
        <v>1.1299999999999999</v>
      </c>
      <c r="M25">
        <v>11.45</v>
      </c>
    </row>
    <row r="26" spans="3:13" ht="20.25" x14ac:dyDescent="0.45">
      <c r="C26" s="69" t="s">
        <v>1223</v>
      </c>
      <c r="D26">
        <v>103.6</v>
      </c>
      <c r="E26">
        <v>103.6</v>
      </c>
      <c r="F26" s="94">
        <v>32.921999999999997</v>
      </c>
      <c r="G26" s="93"/>
      <c r="J26">
        <v>103.6</v>
      </c>
      <c r="K26">
        <v>103.6</v>
      </c>
      <c r="L26">
        <v>0.38</v>
      </c>
    </row>
    <row r="27" spans="3:13" x14ac:dyDescent="0.45">
      <c r="C27" s="69" t="s">
        <v>1118</v>
      </c>
      <c r="D27">
        <v>61.1</v>
      </c>
      <c r="E27">
        <v>91.3</v>
      </c>
      <c r="F27" s="94">
        <v>37.665999999999997</v>
      </c>
      <c r="G27" s="93">
        <v>15.372</v>
      </c>
      <c r="J27">
        <v>61.1</v>
      </c>
      <c r="K27">
        <v>91.3</v>
      </c>
      <c r="L27">
        <v>124.024</v>
      </c>
      <c r="M27">
        <v>36.25</v>
      </c>
    </row>
    <row r="28" spans="3:13" x14ac:dyDescent="0.45">
      <c r="C28" s="69" t="s">
        <v>1123</v>
      </c>
      <c r="D28">
        <v>103.6</v>
      </c>
      <c r="E28">
        <v>103.6</v>
      </c>
      <c r="F28" s="94">
        <v>1144.19</v>
      </c>
      <c r="G28" s="93"/>
      <c r="J28">
        <v>103.6</v>
      </c>
      <c r="K28">
        <v>103.6</v>
      </c>
      <c r="L28">
        <v>76.333999999999989</v>
      </c>
    </row>
    <row r="29" spans="3:13" x14ac:dyDescent="0.45">
      <c r="C29" s="69" t="s">
        <v>1130</v>
      </c>
      <c r="D29">
        <v>61.1</v>
      </c>
      <c r="E29">
        <v>91.3</v>
      </c>
      <c r="F29" s="94">
        <v>251.10399999999998</v>
      </c>
      <c r="G29" s="94">
        <v>43.817999999999998</v>
      </c>
      <c r="J29">
        <v>61.1</v>
      </c>
      <c r="K29">
        <v>91.3</v>
      </c>
      <c r="L29">
        <v>63.314</v>
      </c>
      <c r="M29">
        <v>12.986000000000001</v>
      </c>
    </row>
    <row r="30" spans="3:13" x14ac:dyDescent="0.45">
      <c r="C30" s="69" t="s">
        <v>1135</v>
      </c>
      <c r="D30">
        <v>82.7</v>
      </c>
      <c r="E30">
        <v>82.7</v>
      </c>
      <c r="F30" s="94">
        <v>0.89399999999999991</v>
      </c>
      <c r="G30" s="93"/>
      <c r="J30">
        <v>82.7</v>
      </c>
      <c r="K30">
        <v>82.7</v>
      </c>
      <c r="L30">
        <v>1.486</v>
      </c>
    </row>
    <row r="31" spans="3:13" x14ac:dyDescent="0.45">
      <c r="C31" s="69" t="s">
        <v>1140</v>
      </c>
      <c r="D31">
        <v>61.1</v>
      </c>
      <c r="E31">
        <v>61.1</v>
      </c>
      <c r="F31" s="94">
        <v>0.05</v>
      </c>
      <c r="G31" s="93"/>
      <c r="J31">
        <v>61.1</v>
      </c>
      <c r="K31">
        <v>61.1</v>
      </c>
    </row>
    <row r="32" spans="3:13" x14ac:dyDescent="0.45">
      <c r="C32" s="85" t="s">
        <v>1146</v>
      </c>
      <c r="D32">
        <v>82.7</v>
      </c>
      <c r="E32">
        <v>111.7</v>
      </c>
      <c r="F32" s="94">
        <v>18.767500000000002</v>
      </c>
      <c r="G32" s="93">
        <v>2.7833333333333337</v>
      </c>
      <c r="J32">
        <v>82.7</v>
      </c>
      <c r="K32">
        <v>111.7</v>
      </c>
      <c r="M32">
        <v>0.33</v>
      </c>
    </row>
    <row r="33" spans="3:11" ht="20.25" x14ac:dyDescent="0.45">
      <c r="C33" s="69" t="s">
        <v>1213</v>
      </c>
      <c r="D33">
        <v>103.6</v>
      </c>
      <c r="E33">
        <v>103.6</v>
      </c>
      <c r="F33" s="94"/>
      <c r="G33" s="93"/>
      <c r="J33">
        <v>103.6</v>
      </c>
      <c r="K33">
        <v>103.6</v>
      </c>
    </row>
  </sheetData>
  <autoFilter ref="D4:I33" xr:uid="{00000000-0009-0000-0000-000030000000}"/>
  <mergeCells count="8">
    <mergeCell ref="H3:I3"/>
    <mergeCell ref="D2:I2"/>
    <mergeCell ref="J2:O2"/>
    <mergeCell ref="N3:O3"/>
    <mergeCell ref="D3:E3"/>
    <mergeCell ref="F3:G3"/>
    <mergeCell ref="J3:K3"/>
    <mergeCell ref="L3:M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filterMode="1"/>
  <dimension ref="A2:U256"/>
  <sheetViews>
    <sheetView showGridLines="0" topLeftCell="A4" zoomScale="110" zoomScaleNormal="110" workbookViewId="0">
      <selection activeCell="M8" sqref="M8"/>
    </sheetView>
  </sheetViews>
  <sheetFormatPr defaultColWidth="9.1328125" defaultRowHeight="10.15" x14ac:dyDescent="0.45"/>
  <cols>
    <col min="1" max="1" width="9.1328125" style="61"/>
    <col min="2" max="2" width="21" style="61" bestFit="1" customWidth="1"/>
    <col min="3" max="3" width="11.86328125" style="62" customWidth="1"/>
    <col min="4" max="4" width="12.73046875" style="62" customWidth="1"/>
    <col min="5" max="7" width="9.1328125" style="62"/>
    <col min="8" max="8" width="9.1328125" style="62" customWidth="1"/>
    <col min="9" max="9" width="9.1328125" style="61"/>
    <col min="10" max="10" width="17.3984375" style="61" customWidth="1"/>
    <col min="11" max="16384" width="9.1328125" style="61"/>
  </cols>
  <sheetData>
    <row r="2" spans="1:8" x14ac:dyDescent="0.45">
      <c r="A2" s="120"/>
      <c r="B2" s="120"/>
      <c r="C2" s="120"/>
      <c r="D2" s="120"/>
      <c r="E2" s="120"/>
      <c r="F2" s="120"/>
      <c r="G2" s="120"/>
      <c r="H2" s="120"/>
    </row>
    <row r="3" spans="1:8" x14ac:dyDescent="0.45">
      <c r="A3" s="120"/>
      <c r="B3" s="120"/>
      <c r="C3" s="120"/>
      <c r="D3" s="120"/>
      <c r="E3" s="120"/>
      <c r="F3" s="120"/>
      <c r="G3" s="120"/>
      <c r="H3" s="120"/>
    </row>
    <row r="4" spans="1:8" x14ac:dyDescent="0.45">
      <c r="A4" s="120"/>
      <c r="B4" s="120"/>
      <c r="C4" s="120"/>
      <c r="D4" s="120"/>
      <c r="E4" s="120"/>
      <c r="F4" s="120"/>
      <c r="G4" s="120"/>
      <c r="H4" s="120"/>
    </row>
    <row r="5" spans="1:8" x14ac:dyDescent="0.45">
      <c r="A5" s="120"/>
      <c r="B5" s="120"/>
      <c r="C5" s="120"/>
      <c r="D5" s="120"/>
      <c r="E5" s="120"/>
      <c r="F5" s="120"/>
      <c r="G5" s="120"/>
      <c r="H5" s="120"/>
    </row>
    <row r="6" spans="1:8" ht="51.75" customHeight="1" x14ac:dyDescent="0.45">
      <c r="A6" s="120"/>
      <c r="B6" s="652" t="s">
        <v>1260</v>
      </c>
      <c r="C6" s="652"/>
      <c r="D6" s="652"/>
      <c r="E6" s="652"/>
      <c r="F6" s="652"/>
      <c r="G6" s="120"/>
      <c r="H6" s="120"/>
    </row>
    <row r="7" spans="1:8" ht="20.25" x14ac:dyDescent="0.45">
      <c r="A7" s="120"/>
      <c r="B7" s="120"/>
      <c r="C7" s="121"/>
      <c r="D7" s="121"/>
      <c r="E7" s="120"/>
      <c r="F7" s="120"/>
      <c r="G7" s="120"/>
      <c r="H7" s="120"/>
    </row>
    <row r="8" spans="1:8" x14ac:dyDescent="0.45">
      <c r="A8" s="120"/>
      <c r="B8" s="120" t="s">
        <v>1259</v>
      </c>
      <c r="C8" s="61"/>
      <c r="D8" s="120"/>
      <c r="E8" s="120"/>
      <c r="F8" s="120"/>
      <c r="G8" s="120"/>
      <c r="H8" s="120"/>
    </row>
    <row r="9" spans="1:8" ht="9.75" customHeight="1" x14ac:dyDescent="0.45">
      <c r="A9" s="120"/>
      <c r="B9" s="120"/>
      <c r="C9" s="120"/>
      <c r="D9" s="120"/>
      <c r="E9" s="120"/>
      <c r="F9" s="120"/>
      <c r="G9" s="120"/>
      <c r="H9" s="120"/>
    </row>
    <row r="10" spans="1:8" ht="19.5" customHeight="1" x14ac:dyDescent="0.45">
      <c r="B10" s="67" t="s">
        <v>940</v>
      </c>
      <c r="C10" s="92" t="s">
        <v>941</v>
      </c>
      <c r="D10" s="92" t="s">
        <v>942</v>
      </c>
      <c r="E10" s="61"/>
    </row>
    <row r="11" spans="1:8" ht="19.5" customHeight="1" x14ac:dyDescent="0.45">
      <c r="B11" s="119">
        <v>1</v>
      </c>
      <c r="C11" s="118">
        <v>6</v>
      </c>
      <c r="D11" s="118">
        <v>36</v>
      </c>
      <c r="E11" s="61"/>
    </row>
    <row r="12" spans="1:8" ht="19.5" customHeight="1" x14ac:dyDescent="0.45">
      <c r="B12" s="117">
        <v>2</v>
      </c>
      <c r="C12" s="116">
        <v>12</v>
      </c>
      <c r="D12" s="116">
        <v>48</v>
      </c>
      <c r="E12" s="61"/>
    </row>
    <row r="13" spans="1:8" ht="19.5" customHeight="1" x14ac:dyDescent="0.45">
      <c r="B13" s="115">
        <v>3</v>
      </c>
      <c r="C13" s="114">
        <v>24</v>
      </c>
      <c r="D13" s="114">
        <v>60</v>
      </c>
      <c r="E13" s="61"/>
    </row>
    <row r="14" spans="1:8" ht="19.5" customHeight="1" x14ac:dyDescent="0.45">
      <c r="B14" s="113">
        <v>4</v>
      </c>
      <c r="C14" s="112">
        <v>48</v>
      </c>
      <c r="D14" s="112">
        <v>72</v>
      </c>
      <c r="E14" s="61"/>
    </row>
    <row r="15" spans="1:8" ht="19.5" customHeight="1" x14ac:dyDescent="0.45">
      <c r="B15" s="111">
        <v>5</v>
      </c>
      <c r="C15" s="110">
        <v>96</v>
      </c>
      <c r="D15" s="110">
        <v>120</v>
      </c>
      <c r="E15" s="61"/>
    </row>
    <row r="16" spans="1:8" ht="25.5" customHeight="1" x14ac:dyDescent="0.45">
      <c r="B16" s="109" t="s">
        <v>951</v>
      </c>
      <c r="C16" s="108">
        <v>0</v>
      </c>
      <c r="D16" s="108">
        <v>36</v>
      </c>
      <c r="E16" s="61"/>
    </row>
    <row r="17" spans="1:8" ht="12" customHeight="1" x14ac:dyDescent="0.45"/>
    <row r="18" spans="1:8" ht="123" customHeight="1" x14ac:dyDescent="0.45">
      <c r="B18" s="651" t="s">
        <v>1258</v>
      </c>
      <c r="C18" s="651"/>
      <c r="D18" s="651"/>
      <c r="E18" s="651"/>
      <c r="F18" s="651"/>
    </row>
    <row r="19" spans="1:8" ht="33.75" customHeight="1" x14ac:dyDescent="0.45">
      <c r="C19" s="647" t="s">
        <v>1257</v>
      </c>
      <c r="D19" s="647"/>
      <c r="E19" s="647" t="s">
        <v>562</v>
      </c>
      <c r="F19" s="647"/>
      <c r="H19" s="63"/>
    </row>
    <row r="20" spans="1:8" ht="20.25" x14ac:dyDescent="0.45">
      <c r="B20" s="86" t="s">
        <v>934</v>
      </c>
      <c r="C20" s="86" t="s">
        <v>935</v>
      </c>
      <c r="D20" s="86" t="s">
        <v>936</v>
      </c>
      <c r="E20" s="86" t="s">
        <v>935</v>
      </c>
      <c r="F20" s="86" t="s">
        <v>936</v>
      </c>
      <c r="G20" s="86" t="s">
        <v>938</v>
      </c>
      <c r="H20" s="86" t="s">
        <v>939</v>
      </c>
    </row>
    <row r="21" spans="1:8" hidden="1" x14ac:dyDescent="0.45">
      <c r="B21" s="69" t="s">
        <v>943</v>
      </c>
      <c r="C21" s="71">
        <v>48</v>
      </c>
      <c r="D21" s="71">
        <v>72</v>
      </c>
      <c r="E21" s="71">
        <v>48</v>
      </c>
      <c r="F21" s="71">
        <v>72</v>
      </c>
      <c r="G21" s="71">
        <v>4</v>
      </c>
    </row>
    <row r="22" spans="1:8" hidden="1" x14ac:dyDescent="0.45">
      <c r="B22" s="69" t="s">
        <v>945</v>
      </c>
      <c r="C22" s="71">
        <v>48</v>
      </c>
      <c r="D22" s="71">
        <v>72</v>
      </c>
      <c r="E22" s="71">
        <v>48</v>
      </c>
      <c r="F22" s="71">
        <v>72</v>
      </c>
      <c r="G22" s="71">
        <v>4</v>
      </c>
    </row>
    <row r="23" spans="1:8" hidden="1" x14ac:dyDescent="0.45">
      <c r="B23" s="69" t="s">
        <v>947</v>
      </c>
      <c r="C23" s="71">
        <v>48</v>
      </c>
      <c r="D23" s="71">
        <v>72</v>
      </c>
      <c r="E23" s="71">
        <v>48</v>
      </c>
      <c r="F23" s="71">
        <v>72</v>
      </c>
      <c r="G23" s="71">
        <v>4</v>
      </c>
    </row>
    <row r="24" spans="1:8" hidden="1" x14ac:dyDescent="0.45">
      <c r="B24" s="69" t="s">
        <v>948</v>
      </c>
      <c r="C24" s="77">
        <v>24</v>
      </c>
      <c r="D24" s="77">
        <v>60</v>
      </c>
      <c r="E24" s="77">
        <v>24</v>
      </c>
      <c r="F24" s="77">
        <v>60</v>
      </c>
      <c r="G24" s="77">
        <v>3</v>
      </c>
    </row>
    <row r="25" spans="1:8" hidden="1" x14ac:dyDescent="0.45">
      <c r="B25" s="69" t="s">
        <v>949</v>
      </c>
      <c r="C25" s="71">
        <v>48</v>
      </c>
      <c r="D25" s="71">
        <v>72</v>
      </c>
      <c r="E25" s="71">
        <v>48</v>
      </c>
      <c r="F25" s="71">
        <v>72</v>
      </c>
      <c r="G25" s="71">
        <v>4</v>
      </c>
    </row>
    <row r="26" spans="1:8" ht="11.25" hidden="1" customHeight="1" x14ac:dyDescent="0.45">
      <c r="B26" s="69" t="s">
        <v>950</v>
      </c>
      <c r="C26" s="71">
        <v>48</v>
      </c>
      <c r="D26" s="71">
        <v>72</v>
      </c>
      <c r="E26" s="71">
        <v>48</v>
      </c>
      <c r="F26" s="71">
        <v>72</v>
      </c>
      <c r="G26" s="71">
        <v>4</v>
      </c>
    </row>
    <row r="27" spans="1:8" ht="10.5" hidden="1" x14ac:dyDescent="0.45">
      <c r="A27" s="81" t="s">
        <v>952</v>
      </c>
      <c r="B27" s="69" t="s">
        <v>953</v>
      </c>
      <c r="C27" s="80">
        <v>96</v>
      </c>
      <c r="D27" s="80">
        <v>96</v>
      </c>
      <c r="E27" s="80">
        <v>96</v>
      </c>
      <c r="F27" s="80">
        <v>96</v>
      </c>
      <c r="G27" s="80">
        <v>5</v>
      </c>
    </row>
    <row r="28" spans="1:8" hidden="1" x14ac:dyDescent="0.45">
      <c r="B28" s="69" t="s">
        <v>1253</v>
      </c>
      <c r="C28" s="71">
        <v>48</v>
      </c>
      <c r="D28" s="71">
        <v>72</v>
      </c>
      <c r="E28" s="71">
        <v>48</v>
      </c>
      <c r="F28" s="71">
        <v>72</v>
      </c>
      <c r="G28" s="71">
        <v>4</v>
      </c>
    </row>
    <row r="29" spans="1:8" hidden="1" x14ac:dyDescent="0.45">
      <c r="B29" s="69" t="s">
        <v>1252</v>
      </c>
      <c r="C29" s="71">
        <v>48</v>
      </c>
      <c r="D29" s="71">
        <v>72</v>
      </c>
      <c r="E29" s="71">
        <v>48</v>
      </c>
      <c r="F29" s="71">
        <v>72</v>
      </c>
      <c r="G29" s="71">
        <v>4</v>
      </c>
    </row>
    <row r="30" spans="1:8" hidden="1" x14ac:dyDescent="0.45">
      <c r="B30" s="69" t="s">
        <v>954</v>
      </c>
      <c r="C30" s="75">
        <v>12</v>
      </c>
      <c r="D30" s="75">
        <v>48</v>
      </c>
      <c r="E30" s="75">
        <v>12</v>
      </c>
      <c r="F30" s="75">
        <v>48</v>
      </c>
      <c r="G30" s="75">
        <v>2</v>
      </c>
    </row>
    <row r="31" spans="1:8" hidden="1" x14ac:dyDescent="0.45">
      <c r="B31" s="69" t="s">
        <v>955</v>
      </c>
      <c r="C31" s="71">
        <v>48</v>
      </c>
      <c r="D31" s="71">
        <v>72</v>
      </c>
      <c r="E31" s="71">
        <v>48</v>
      </c>
      <c r="F31" s="71">
        <v>72</v>
      </c>
      <c r="G31" s="71">
        <v>4</v>
      </c>
    </row>
    <row r="32" spans="1:8" hidden="1" x14ac:dyDescent="0.45">
      <c r="B32" s="69" t="s">
        <v>956</v>
      </c>
      <c r="C32" s="71">
        <v>48</v>
      </c>
      <c r="D32" s="71">
        <v>72</v>
      </c>
      <c r="E32" s="71">
        <v>48</v>
      </c>
      <c r="F32" s="71">
        <v>72</v>
      </c>
      <c r="G32" s="71">
        <v>4</v>
      </c>
    </row>
    <row r="33" spans="1:8" ht="10.5" hidden="1" x14ac:dyDescent="0.45">
      <c r="A33" s="81" t="s">
        <v>952</v>
      </c>
      <c r="B33" s="69" t="s">
        <v>957</v>
      </c>
      <c r="C33" s="80">
        <v>96</v>
      </c>
      <c r="D33" s="80">
        <v>96</v>
      </c>
      <c r="E33" s="80">
        <v>96</v>
      </c>
      <c r="F33" s="80">
        <v>96</v>
      </c>
      <c r="G33" s="80">
        <v>5</v>
      </c>
    </row>
    <row r="34" spans="1:8" ht="20.25" hidden="1" x14ac:dyDescent="0.45">
      <c r="B34" s="82" t="s">
        <v>1251</v>
      </c>
      <c r="C34" s="73">
        <v>6</v>
      </c>
      <c r="D34" s="73">
        <v>36</v>
      </c>
      <c r="E34" s="91">
        <v>0</v>
      </c>
      <c r="F34" s="91">
        <v>36</v>
      </c>
      <c r="G34" s="73">
        <v>1</v>
      </c>
      <c r="H34" s="91" t="s">
        <v>464</v>
      </c>
    </row>
    <row r="35" spans="1:8" hidden="1" x14ac:dyDescent="0.45">
      <c r="B35" s="82" t="s">
        <v>959</v>
      </c>
      <c r="C35" s="73">
        <v>6</v>
      </c>
      <c r="D35" s="73">
        <v>36</v>
      </c>
      <c r="E35" s="91">
        <v>0</v>
      </c>
      <c r="F35" s="91">
        <v>36</v>
      </c>
      <c r="G35" s="73">
        <v>1</v>
      </c>
      <c r="H35" s="91" t="s">
        <v>464</v>
      </c>
    </row>
    <row r="36" spans="1:8" hidden="1" x14ac:dyDescent="0.45">
      <c r="B36" s="69" t="s">
        <v>1250</v>
      </c>
      <c r="C36" s="71">
        <v>48</v>
      </c>
      <c r="D36" s="71">
        <v>72</v>
      </c>
      <c r="E36" s="71">
        <v>48</v>
      </c>
      <c r="F36" s="71">
        <v>72</v>
      </c>
      <c r="G36" s="71">
        <v>4</v>
      </c>
    </row>
    <row r="37" spans="1:8" hidden="1" x14ac:dyDescent="0.45">
      <c r="B37" s="82" t="s">
        <v>960</v>
      </c>
      <c r="C37" s="73">
        <v>6</v>
      </c>
      <c r="D37" s="73">
        <v>36</v>
      </c>
      <c r="E37" s="91">
        <v>0</v>
      </c>
      <c r="F37" s="91">
        <v>36</v>
      </c>
      <c r="G37" s="73">
        <v>1</v>
      </c>
      <c r="H37" s="91" t="s">
        <v>464</v>
      </c>
    </row>
    <row r="38" spans="1:8" ht="10.5" hidden="1" x14ac:dyDescent="0.45">
      <c r="A38" s="81" t="s">
        <v>961</v>
      </c>
      <c r="B38" s="82" t="s">
        <v>962</v>
      </c>
      <c r="C38" s="77">
        <v>24</v>
      </c>
      <c r="D38" s="77">
        <v>24</v>
      </c>
      <c r="E38" s="91">
        <v>0</v>
      </c>
      <c r="F38" s="91">
        <v>0</v>
      </c>
      <c r="G38" s="77">
        <v>3</v>
      </c>
      <c r="H38" s="91" t="s">
        <v>464</v>
      </c>
    </row>
    <row r="39" spans="1:8" hidden="1" x14ac:dyDescent="0.45">
      <c r="B39" s="69" t="s">
        <v>963</v>
      </c>
      <c r="C39" s="71">
        <v>48</v>
      </c>
      <c r="D39" s="71">
        <v>72</v>
      </c>
      <c r="E39" s="71">
        <v>48</v>
      </c>
      <c r="F39" s="71">
        <v>72</v>
      </c>
      <c r="G39" s="71">
        <v>4</v>
      </c>
    </row>
    <row r="40" spans="1:8" hidden="1" x14ac:dyDescent="0.45">
      <c r="B40" s="69" t="s">
        <v>964</v>
      </c>
      <c r="C40" s="73">
        <v>6</v>
      </c>
      <c r="D40" s="73">
        <v>36</v>
      </c>
      <c r="E40" s="73">
        <v>6</v>
      </c>
      <c r="F40" s="73">
        <v>36</v>
      </c>
      <c r="G40" s="73">
        <v>1</v>
      </c>
    </row>
    <row r="41" spans="1:8" hidden="1" x14ac:dyDescent="0.45">
      <c r="B41" s="69" t="s">
        <v>965</v>
      </c>
      <c r="C41" s="77">
        <v>24</v>
      </c>
      <c r="D41" s="77">
        <v>60</v>
      </c>
      <c r="E41" s="77">
        <v>24</v>
      </c>
      <c r="F41" s="77">
        <v>60</v>
      </c>
      <c r="G41" s="77">
        <v>3</v>
      </c>
    </row>
    <row r="42" spans="1:8" hidden="1" x14ac:dyDescent="0.45">
      <c r="B42" s="69" t="s">
        <v>966</v>
      </c>
      <c r="C42" s="71">
        <v>48</v>
      </c>
      <c r="D42" s="71">
        <v>72</v>
      </c>
      <c r="E42" s="71">
        <v>48</v>
      </c>
      <c r="F42" s="71">
        <v>72</v>
      </c>
      <c r="G42" s="71">
        <v>4</v>
      </c>
    </row>
    <row r="43" spans="1:8" hidden="1" x14ac:dyDescent="0.45">
      <c r="B43" s="82" t="s">
        <v>967</v>
      </c>
      <c r="C43" s="73">
        <v>6</v>
      </c>
      <c r="D43" s="73">
        <v>36</v>
      </c>
      <c r="E43" s="91">
        <v>0</v>
      </c>
      <c r="F43" s="91">
        <v>36</v>
      </c>
      <c r="G43" s="73">
        <v>1</v>
      </c>
      <c r="H43" s="91" t="s">
        <v>464</v>
      </c>
    </row>
    <row r="44" spans="1:8" hidden="1" x14ac:dyDescent="0.45">
      <c r="B44" s="69" t="s">
        <v>968</v>
      </c>
      <c r="C44" s="71">
        <v>48</v>
      </c>
      <c r="D44" s="71">
        <v>72</v>
      </c>
      <c r="E44" s="71">
        <v>48</v>
      </c>
      <c r="F44" s="71">
        <v>72</v>
      </c>
      <c r="G44" s="71">
        <v>4</v>
      </c>
    </row>
    <row r="45" spans="1:8" hidden="1" x14ac:dyDescent="0.45">
      <c r="B45" s="69" t="s">
        <v>969</v>
      </c>
      <c r="C45" s="71">
        <v>48</v>
      </c>
      <c r="D45" s="71">
        <v>72</v>
      </c>
      <c r="E45" s="71">
        <v>48</v>
      </c>
      <c r="F45" s="71">
        <v>72</v>
      </c>
      <c r="G45" s="71">
        <v>4</v>
      </c>
    </row>
    <row r="46" spans="1:8" hidden="1" x14ac:dyDescent="0.45">
      <c r="B46" s="69" t="s">
        <v>970</v>
      </c>
      <c r="C46" s="77">
        <v>24</v>
      </c>
      <c r="D46" s="77">
        <v>60</v>
      </c>
      <c r="E46" s="77">
        <v>24</v>
      </c>
      <c r="F46" s="77">
        <v>60</v>
      </c>
      <c r="G46" s="77">
        <v>3</v>
      </c>
    </row>
    <row r="47" spans="1:8" hidden="1" x14ac:dyDescent="0.45">
      <c r="B47" s="69" t="s">
        <v>971</v>
      </c>
      <c r="C47" s="71">
        <v>48</v>
      </c>
      <c r="D47" s="71">
        <v>72</v>
      </c>
      <c r="E47" s="71">
        <v>48</v>
      </c>
      <c r="F47" s="71">
        <v>72</v>
      </c>
      <c r="G47" s="71">
        <v>4</v>
      </c>
    </row>
    <row r="48" spans="1:8" hidden="1" x14ac:dyDescent="0.45">
      <c r="B48" s="69" t="s">
        <v>972</v>
      </c>
      <c r="C48" s="71">
        <v>48</v>
      </c>
      <c r="D48" s="71">
        <v>72</v>
      </c>
      <c r="E48" s="71">
        <v>48</v>
      </c>
      <c r="F48" s="71">
        <v>72</v>
      </c>
      <c r="G48" s="71">
        <v>4</v>
      </c>
    </row>
    <row r="49" spans="1:8" hidden="1" x14ac:dyDescent="0.45">
      <c r="B49" s="69" t="s">
        <v>1249</v>
      </c>
      <c r="C49" s="71">
        <v>48</v>
      </c>
      <c r="D49" s="71">
        <v>72</v>
      </c>
      <c r="E49" s="71">
        <v>48</v>
      </c>
      <c r="F49" s="71">
        <v>72</v>
      </c>
      <c r="G49" s="71">
        <v>4</v>
      </c>
    </row>
    <row r="50" spans="1:8" hidden="1" x14ac:dyDescent="0.45">
      <c r="B50" s="69" t="s">
        <v>973</v>
      </c>
      <c r="C50" s="71">
        <v>48</v>
      </c>
      <c r="D50" s="71">
        <v>72</v>
      </c>
      <c r="E50" s="71">
        <v>48</v>
      </c>
      <c r="F50" s="71">
        <v>72</v>
      </c>
      <c r="G50" s="71">
        <v>4</v>
      </c>
    </row>
    <row r="51" spans="1:8" hidden="1" x14ac:dyDescent="0.45">
      <c r="B51" s="69" t="s">
        <v>974</v>
      </c>
      <c r="C51" s="75">
        <v>12</v>
      </c>
      <c r="D51" s="75">
        <v>48</v>
      </c>
      <c r="E51" s="75">
        <v>12</v>
      </c>
      <c r="F51" s="75">
        <v>48</v>
      </c>
      <c r="G51" s="75">
        <v>2</v>
      </c>
    </row>
    <row r="52" spans="1:8" hidden="1" x14ac:dyDescent="0.45">
      <c r="B52" s="69" t="s">
        <v>1248</v>
      </c>
      <c r="C52" s="71">
        <v>48</v>
      </c>
      <c r="D52" s="71">
        <v>72</v>
      </c>
      <c r="E52" s="71">
        <v>48</v>
      </c>
      <c r="F52" s="71">
        <v>72</v>
      </c>
      <c r="G52" s="71">
        <v>4</v>
      </c>
    </row>
    <row r="53" spans="1:8" hidden="1" x14ac:dyDescent="0.45">
      <c r="B53" s="69" t="s">
        <v>976</v>
      </c>
      <c r="C53" s="77">
        <v>24</v>
      </c>
      <c r="D53" s="77">
        <v>60</v>
      </c>
      <c r="E53" s="77">
        <v>24</v>
      </c>
      <c r="F53" s="77">
        <v>60</v>
      </c>
      <c r="G53" s="77">
        <v>3</v>
      </c>
    </row>
    <row r="54" spans="1:8" hidden="1" x14ac:dyDescent="0.45">
      <c r="B54" s="69" t="s">
        <v>977</v>
      </c>
      <c r="C54" s="71">
        <v>48</v>
      </c>
      <c r="D54" s="71">
        <v>72</v>
      </c>
      <c r="E54" s="71">
        <v>48</v>
      </c>
      <c r="F54" s="71">
        <v>72</v>
      </c>
      <c r="G54" s="71">
        <v>4</v>
      </c>
    </row>
    <row r="55" spans="1:8" hidden="1" x14ac:dyDescent="0.45">
      <c r="B55" s="69" t="s">
        <v>978</v>
      </c>
      <c r="C55" s="71">
        <v>48</v>
      </c>
      <c r="D55" s="71">
        <v>72</v>
      </c>
      <c r="E55" s="71">
        <v>48</v>
      </c>
      <c r="F55" s="71">
        <v>72</v>
      </c>
      <c r="G55" s="71">
        <v>4</v>
      </c>
    </row>
    <row r="56" spans="1:8" hidden="1" x14ac:dyDescent="0.45">
      <c r="B56" s="69" t="s">
        <v>1247</v>
      </c>
      <c r="C56" s="80">
        <v>96</v>
      </c>
      <c r="D56" s="80">
        <v>120</v>
      </c>
      <c r="E56" s="80">
        <v>96</v>
      </c>
      <c r="F56" s="80">
        <v>120</v>
      </c>
      <c r="G56" s="80">
        <v>5</v>
      </c>
    </row>
    <row r="57" spans="1:8" hidden="1" x14ac:dyDescent="0.45">
      <c r="B57" s="69" t="s">
        <v>979</v>
      </c>
      <c r="C57" s="71">
        <v>48</v>
      </c>
      <c r="D57" s="71">
        <v>72</v>
      </c>
      <c r="E57" s="71">
        <v>48</v>
      </c>
      <c r="F57" s="71">
        <v>72</v>
      </c>
      <c r="G57" s="71">
        <v>4</v>
      </c>
    </row>
    <row r="58" spans="1:8" ht="10.5" x14ac:dyDescent="0.45">
      <c r="A58" s="81" t="s">
        <v>961</v>
      </c>
      <c r="B58" s="82" t="s">
        <v>980</v>
      </c>
      <c r="C58" s="73">
        <v>6</v>
      </c>
      <c r="D58" s="73">
        <v>6</v>
      </c>
      <c r="E58" s="91">
        <v>0</v>
      </c>
      <c r="F58" s="91">
        <v>0</v>
      </c>
      <c r="G58" s="73">
        <v>1</v>
      </c>
      <c r="H58" s="91" t="s">
        <v>464</v>
      </c>
    </row>
    <row r="59" spans="1:8" x14ac:dyDescent="0.45">
      <c r="B59" s="69" t="s">
        <v>981</v>
      </c>
      <c r="C59" s="73">
        <v>6</v>
      </c>
      <c r="D59" s="73">
        <v>36</v>
      </c>
      <c r="E59" s="73">
        <v>6</v>
      </c>
      <c r="F59" s="73">
        <v>36</v>
      </c>
      <c r="G59" s="73">
        <v>1</v>
      </c>
    </row>
    <row r="60" spans="1:8" hidden="1" x14ac:dyDescent="0.45">
      <c r="B60" s="69" t="s">
        <v>982</v>
      </c>
      <c r="C60" s="71">
        <v>48</v>
      </c>
      <c r="D60" s="71">
        <v>72</v>
      </c>
      <c r="E60" s="71">
        <v>48</v>
      </c>
      <c r="F60" s="71">
        <v>72</v>
      </c>
      <c r="G60" s="71">
        <v>4</v>
      </c>
    </row>
    <row r="61" spans="1:8" hidden="1" x14ac:dyDescent="0.45">
      <c r="B61" s="69" t="s">
        <v>983</v>
      </c>
      <c r="C61" s="71">
        <v>48</v>
      </c>
      <c r="D61" s="71">
        <v>72</v>
      </c>
      <c r="E61" s="71">
        <v>48</v>
      </c>
      <c r="F61" s="71">
        <v>72</v>
      </c>
      <c r="G61" s="71">
        <v>4</v>
      </c>
    </row>
    <row r="62" spans="1:8" ht="10.5" x14ac:dyDescent="0.45">
      <c r="A62" s="81" t="s">
        <v>952</v>
      </c>
      <c r="B62" s="69" t="s">
        <v>984</v>
      </c>
      <c r="C62" s="71">
        <v>48</v>
      </c>
      <c r="D62" s="71">
        <v>48</v>
      </c>
      <c r="E62" s="71">
        <v>48</v>
      </c>
      <c r="F62" s="71">
        <v>48</v>
      </c>
      <c r="G62" s="71">
        <v>4</v>
      </c>
    </row>
    <row r="63" spans="1:8" ht="10.5" hidden="1" x14ac:dyDescent="0.45">
      <c r="A63" s="81" t="s">
        <v>952</v>
      </c>
      <c r="B63" s="69" t="s">
        <v>985</v>
      </c>
      <c r="C63" s="71">
        <v>48</v>
      </c>
      <c r="D63" s="71">
        <v>48</v>
      </c>
      <c r="E63" s="71">
        <v>48</v>
      </c>
      <c r="F63" s="71">
        <v>48</v>
      </c>
      <c r="G63" s="71">
        <v>4</v>
      </c>
    </row>
    <row r="64" spans="1:8" hidden="1" x14ac:dyDescent="0.45">
      <c r="B64" s="69" t="s">
        <v>986</v>
      </c>
      <c r="C64" s="75">
        <v>12</v>
      </c>
      <c r="D64" s="75">
        <v>48</v>
      </c>
      <c r="E64" s="75">
        <v>12</v>
      </c>
      <c r="F64" s="75">
        <v>48</v>
      </c>
      <c r="G64" s="75">
        <v>2</v>
      </c>
    </row>
    <row r="65" spans="1:8" hidden="1" x14ac:dyDescent="0.45">
      <c r="B65" s="82" t="s">
        <v>987</v>
      </c>
      <c r="C65" s="73">
        <v>6</v>
      </c>
      <c r="D65" s="73">
        <v>36</v>
      </c>
      <c r="E65" s="91">
        <v>0</v>
      </c>
      <c r="F65" s="91">
        <v>36</v>
      </c>
      <c r="G65" s="73">
        <v>1</v>
      </c>
      <c r="H65" s="91" t="s">
        <v>464</v>
      </c>
    </row>
    <row r="66" spans="1:8" hidden="1" x14ac:dyDescent="0.45">
      <c r="B66" s="69" t="s">
        <v>988</v>
      </c>
      <c r="C66" s="71">
        <v>48</v>
      </c>
      <c r="D66" s="71">
        <v>72</v>
      </c>
      <c r="E66" s="71">
        <v>48</v>
      </c>
      <c r="F66" s="71">
        <v>72</v>
      </c>
      <c r="G66" s="71">
        <v>4</v>
      </c>
    </row>
    <row r="67" spans="1:8" hidden="1" x14ac:dyDescent="0.45">
      <c r="B67" s="69" t="s">
        <v>989</v>
      </c>
      <c r="C67" s="80">
        <v>96</v>
      </c>
      <c r="D67" s="80">
        <v>120</v>
      </c>
      <c r="E67" s="80">
        <v>96</v>
      </c>
      <c r="F67" s="80">
        <v>120</v>
      </c>
      <c r="G67" s="80">
        <v>5</v>
      </c>
    </row>
    <row r="68" spans="1:8" hidden="1" x14ac:dyDescent="0.45">
      <c r="B68" s="69" t="s">
        <v>990</v>
      </c>
      <c r="C68" s="71">
        <v>48</v>
      </c>
      <c r="D68" s="71">
        <v>72</v>
      </c>
      <c r="E68" s="71">
        <v>48</v>
      </c>
      <c r="F68" s="71">
        <v>72</v>
      </c>
      <c r="G68" s="71">
        <v>4</v>
      </c>
    </row>
    <row r="69" spans="1:8" ht="10.5" hidden="1" x14ac:dyDescent="0.45">
      <c r="A69" s="81" t="s">
        <v>952</v>
      </c>
      <c r="B69" s="69" t="s">
        <v>991</v>
      </c>
      <c r="C69" s="80">
        <v>96</v>
      </c>
      <c r="D69" s="80">
        <v>96</v>
      </c>
      <c r="E69" s="80">
        <v>96</v>
      </c>
      <c r="F69" s="80">
        <v>96</v>
      </c>
      <c r="G69" s="80">
        <v>5</v>
      </c>
    </row>
    <row r="70" spans="1:8" hidden="1" x14ac:dyDescent="0.45">
      <c r="B70" s="69" t="s">
        <v>992</v>
      </c>
      <c r="C70" s="71">
        <v>48</v>
      </c>
      <c r="D70" s="71">
        <v>72</v>
      </c>
      <c r="E70" s="71">
        <v>48</v>
      </c>
      <c r="F70" s="71">
        <v>72</v>
      </c>
      <c r="G70" s="71">
        <v>4</v>
      </c>
    </row>
    <row r="71" spans="1:8" hidden="1" x14ac:dyDescent="0.45">
      <c r="B71" s="69" t="s">
        <v>1246</v>
      </c>
      <c r="C71" s="71">
        <v>48</v>
      </c>
      <c r="D71" s="71">
        <v>72</v>
      </c>
      <c r="E71" s="71">
        <v>48</v>
      </c>
      <c r="F71" s="71">
        <v>72</v>
      </c>
      <c r="G71" s="71">
        <v>4</v>
      </c>
    </row>
    <row r="72" spans="1:8" hidden="1" x14ac:dyDescent="0.45">
      <c r="B72" s="82" t="s">
        <v>993</v>
      </c>
      <c r="C72" s="73">
        <v>6</v>
      </c>
      <c r="D72" s="73">
        <v>36</v>
      </c>
      <c r="E72" s="91">
        <v>0</v>
      </c>
      <c r="F72" s="91">
        <v>36</v>
      </c>
      <c r="G72" s="73">
        <v>1</v>
      </c>
      <c r="H72" s="91" t="s">
        <v>464</v>
      </c>
    </row>
    <row r="73" spans="1:8" hidden="1" x14ac:dyDescent="0.45">
      <c r="B73" s="69" t="s">
        <v>993</v>
      </c>
      <c r="C73" s="80">
        <v>96</v>
      </c>
      <c r="D73" s="80">
        <v>120</v>
      </c>
      <c r="E73" s="80">
        <v>96</v>
      </c>
      <c r="F73" s="80">
        <v>120</v>
      </c>
      <c r="G73" s="80">
        <v>5</v>
      </c>
    </row>
    <row r="74" spans="1:8" ht="20.25" hidden="1" x14ac:dyDescent="0.45">
      <c r="B74" s="82" t="s">
        <v>1245</v>
      </c>
      <c r="C74" s="73">
        <v>6</v>
      </c>
      <c r="D74" s="73">
        <v>36</v>
      </c>
      <c r="E74" s="91">
        <v>0</v>
      </c>
      <c r="F74" s="91">
        <v>36</v>
      </c>
      <c r="G74" s="73">
        <v>1</v>
      </c>
      <c r="H74" s="91" t="s">
        <v>464</v>
      </c>
    </row>
    <row r="75" spans="1:8" hidden="1" x14ac:dyDescent="0.45">
      <c r="B75" s="82" t="s">
        <v>996</v>
      </c>
      <c r="C75" s="73">
        <v>6</v>
      </c>
      <c r="D75" s="73">
        <v>36</v>
      </c>
      <c r="E75" s="91">
        <v>0</v>
      </c>
      <c r="F75" s="91">
        <v>36</v>
      </c>
      <c r="G75" s="73">
        <v>1</v>
      </c>
      <c r="H75" s="91" t="s">
        <v>464</v>
      </c>
    </row>
    <row r="76" spans="1:8" ht="20.25" hidden="1" x14ac:dyDescent="0.45">
      <c r="B76" s="69" t="s">
        <v>1244</v>
      </c>
      <c r="C76" s="71">
        <v>48</v>
      </c>
      <c r="D76" s="71">
        <v>72</v>
      </c>
      <c r="E76" s="71">
        <v>48</v>
      </c>
      <c r="F76" s="71">
        <v>72</v>
      </c>
      <c r="G76" s="71">
        <v>4</v>
      </c>
    </row>
    <row r="77" spans="1:8" hidden="1" x14ac:dyDescent="0.45">
      <c r="B77" s="82" t="s">
        <v>997</v>
      </c>
      <c r="C77" s="73">
        <v>6</v>
      </c>
      <c r="D77" s="73">
        <v>36</v>
      </c>
      <c r="E77" s="91">
        <v>0</v>
      </c>
      <c r="F77" s="91">
        <v>36</v>
      </c>
      <c r="G77" s="73">
        <v>1</v>
      </c>
      <c r="H77" s="91" t="s">
        <v>464</v>
      </c>
    </row>
    <row r="78" spans="1:8" ht="10.5" hidden="1" x14ac:dyDescent="0.45">
      <c r="A78" s="81" t="s">
        <v>952</v>
      </c>
      <c r="B78" s="69" t="s">
        <v>998</v>
      </c>
      <c r="C78" s="80">
        <v>96</v>
      </c>
      <c r="D78" s="80">
        <v>96</v>
      </c>
      <c r="E78" s="80">
        <v>96</v>
      </c>
      <c r="F78" s="80">
        <v>96</v>
      </c>
      <c r="G78" s="80">
        <v>5</v>
      </c>
    </row>
    <row r="79" spans="1:8" hidden="1" x14ac:dyDescent="0.45">
      <c r="B79" s="69" t="s">
        <v>1000</v>
      </c>
      <c r="C79" s="71">
        <v>48</v>
      </c>
      <c r="D79" s="71">
        <v>72</v>
      </c>
      <c r="E79" s="71">
        <v>48</v>
      </c>
      <c r="F79" s="71">
        <v>72</v>
      </c>
      <c r="G79" s="71">
        <v>4</v>
      </c>
    </row>
    <row r="80" spans="1:8" hidden="1" x14ac:dyDescent="0.45">
      <c r="B80" s="69" t="s">
        <v>1001</v>
      </c>
      <c r="C80" s="71">
        <v>48</v>
      </c>
      <c r="D80" s="71">
        <v>72</v>
      </c>
      <c r="E80" s="71">
        <v>48</v>
      </c>
      <c r="F80" s="71">
        <v>72</v>
      </c>
      <c r="G80" s="71">
        <v>4</v>
      </c>
    </row>
    <row r="81" spans="1:8" x14ac:dyDescent="0.45">
      <c r="B81" s="69" t="s">
        <v>1002</v>
      </c>
      <c r="C81" s="71">
        <v>48</v>
      </c>
      <c r="D81" s="71">
        <v>72</v>
      </c>
      <c r="E81" s="71">
        <v>48</v>
      </c>
      <c r="F81" s="71">
        <v>72</v>
      </c>
      <c r="G81" s="71">
        <v>4</v>
      </c>
    </row>
    <row r="82" spans="1:8" hidden="1" x14ac:dyDescent="0.45">
      <c r="B82" s="69" t="s">
        <v>1003</v>
      </c>
      <c r="C82" s="80">
        <v>96</v>
      </c>
      <c r="D82" s="80">
        <v>120</v>
      </c>
      <c r="E82" s="80">
        <v>96</v>
      </c>
      <c r="F82" s="80">
        <v>120</v>
      </c>
      <c r="G82" s="80">
        <v>5</v>
      </c>
    </row>
    <row r="83" spans="1:8" hidden="1" x14ac:dyDescent="0.45">
      <c r="B83" s="69" t="s">
        <v>1004</v>
      </c>
      <c r="C83" s="71">
        <v>48</v>
      </c>
      <c r="D83" s="71">
        <v>72</v>
      </c>
      <c r="E83" s="71">
        <v>48</v>
      </c>
      <c r="F83" s="71">
        <v>72</v>
      </c>
      <c r="G83" s="71">
        <v>4</v>
      </c>
    </row>
    <row r="84" spans="1:8" hidden="1" x14ac:dyDescent="0.45">
      <c r="B84" s="69" t="s">
        <v>1005</v>
      </c>
      <c r="C84" s="71">
        <v>48</v>
      </c>
      <c r="D84" s="71">
        <v>72</v>
      </c>
      <c r="E84" s="71">
        <v>48</v>
      </c>
      <c r="F84" s="71">
        <v>72</v>
      </c>
      <c r="G84" s="71">
        <v>4</v>
      </c>
    </row>
    <row r="85" spans="1:8" hidden="1" x14ac:dyDescent="0.45">
      <c r="B85" s="69" t="s">
        <v>1006</v>
      </c>
      <c r="C85" s="71">
        <v>48</v>
      </c>
      <c r="D85" s="71">
        <v>72</v>
      </c>
      <c r="E85" s="71">
        <v>48</v>
      </c>
      <c r="F85" s="71">
        <v>72</v>
      </c>
      <c r="G85" s="71">
        <v>4</v>
      </c>
    </row>
    <row r="86" spans="1:8" hidden="1" x14ac:dyDescent="0.45">
      <c r="B86" s="69" t="s">
        <v>1007</v>
      </c>
      <c r="C86" s="71">
        <v>48</v>
      </c>
      <c r="D86" s="71">
        <v>72</v>
      </c>
      <c r="E86" s="71">
        <v>48</v>
      </c>
      <c r="F86" s="71">
        <v>72</v>
      </c>
      <c r="G86" s="71">
        <v>4</v>
      </c>
    </row>
    <row r="87" spans="1:8" hidden="1" x14ac:dyDescent="0.45">
      <c r="B87" s="69" t="s">
        <v>1008</v>
      </c>
      <c r="C87" s="71">
        <v>48</v>
      </c>
      <c r="D87" s="71">
        <v>72</v>
      </c>
      <c r="E87" s="71">
        <v>48</v>
      </c>
      <c r="F87" s="71">
        <v>72</v>
      </c>
      <c r="G87" s="71">
        <v>4</v>
      </c>
    </row>
    <row r="88" spans="1:8" hidden="1" x14ac:dyDescent="0.45">
      <c r="B88" s="69" t="s">
        <v>1009</v>
      </c>
      <c r="C88" s="75">
        <v>12</v>
      </c>
      <c r="D88" s="75">
        <v>48</v>
      </c>
      <c r="E88" s="75">
        <v>12</v>
      </c>
      <c r="F88" s="75">
        <v>48</v>
      </c>
      <c r="G88" s="75">
        <v>2</v>
      </c>
    </row>
    <row r="89" spans="1:8" ht="20.25" hidden="1" x14ac:dyDescent="0.45">
      <c r="B89" s="69" t="s">
        <v>1243</v>
      </c>
      <c r="C89" s="71">
        <v>48</v>
      </c>
      <c r="D89" s="71">
        <v>72</v>
      </c>
      <c r="E89" s="71">
        <v>48</v>
      </c>
      <c r="F89" s="71">
        <v>72</v>
      </c>
      <c r="G89" s="71">
        <v>4</v>
      </c>
    </row>
    <row r="90" spans="1:8" ht="10.5" hidden="1" x14ac:dyDescent="0.45">
      <c r="A90" s="81" t="s">
        <v>952</v>
      </c>
      <c r="B90" s="69" t="s">
        <v>1011</v>
      </c>
      <c r="C90" s="80">
        <v>96</v>
      </c>
      <c r="D90" s="80">
        <v>96</v>
      </c>
      <c r="E90" s="80">
        <v>96</v>
      </c>
      <c r="F90" s="80">
        <v>96</v>
      </c>
      <c r="G90" s="80">
        <v>5</v>
      </c>
    </row>
    <row r="91" spans="1:8" hidden="1" x14ac:dyDescent="0.45">
      <c r="B91" s="69" t="s">
        <v>1012</v>
      </c>
      <c r="C91" s="71">
        <v>48</v>
      </c>
      <c r="D91" s="71">
        <v>72</v>
      </c>
      <c r="E91" s="71">
        <v>48</v>
      </c>
      <c r="F91" s="71">
        <v>72</v>
      </c>
      <c r="G91" s="71">
        <v>4</v>
      </c>
    </row>
    <row r="92" spans="1:8" hidden="1" x14ac:dyDescent="0.45">
      <c r="B92" s="69" t="s">
        <v>1013</v>
      </c>
      <c r="C92" s="71">
        <v>48</v>
      </c>
      <c r="D92" s="71">
        <v>72</v>
      </c>
      <c r="E92" s="71">
        <v>48</v>
      </c>
      <c r="F92" s="71">
        <v>72</v>
      </c>
      <c r="G92" s="71">
        <v>4</v>
      </c>
    </row>
    <row r="93" spans="1:8" hidden="1" x14ac:dyDescent="0.45">
      <c r="B93" s="82" t="s">
        <v>1014</v>
      </c>
      <c r="C93" s="75">
        <v>12</v>
      </c>
      <c r="D93" s="75">
        <v>48</v>
      </c>
      <c r="E93" s="91">
        <v>0</v>
      </c>
      <c r="F93" s="91">
        <v>48</v>
      </c>
      <c r="G93" s="75">
        <v>2</v>
      </c>
      <c r="H93" s="91" t="s">
        <v>464</v>
      </c>
    </row>
    <row r="94" spans="1:8" hidden="1" x14ac:dyDescent="0.45">
      <c r="B94" s="82" t="s">
        <v>1015</v>
      </c>
      <c r="C94" s="73">
        <v>6</v>
      </c>
      <c r="D94" s="73">
        <v>36</v>
      </c>
      <c r="E94" s="91">
        <v>0</v>
      </c>
      <c r="F94" s="91">
        <v>36</v>
      </c>
      <c r="G94" s="73">
        <v>1</v>
      </c>
      <c r="H94" s="91" t="s">
        <v>464</v>
      </c>
    </row>
    <row r="95" spans="1:8" hidden="1" x14ac:dyDescent="0.45">
      <c r="B95" s="69" t="s">
        <v>1016</v>
      </c>
      <c r="C95" s="71">
        <v>48</v>
      </c>
      <c r="D95" s="71">
        <v>72</v>
      </c>
      <c r="E95" s="71">
        <v>48</v>
      </c>
      <c r="F95" s="71">
        <v>72</v>
      </c>
      <c r="G95" s="71">
        <v>4</v>
      </c>
    </row>
    <row r="96" spans="1:8" hidden="1" x14ac:dyDescent="0.45">
      <c r="B96" s="69" t="s">
        <v>1017</v>
      </c>
      <c r="C96" s="71">
        <v>48</v>
      </c>
      <c r="D96" s="71">
        <v>72</v>
      </c>
      <c r="E96" s="71">
        <v>48</v>
      </c>
      <c r="F96" s="71">
        <v>72</v>
      </c>
      <c r="G96" s="71">
        <v>4</v>
      </c>
    </row>
    <row r="97" spans="1:8" hidden="1" x14ac:dyDescent="0.45">
      <c r="B97" s="69" t="s">
        <v>1018</v>
      </c>
      <c r="C97" s="71">
        <v>48</v>
      </c>
      <c r="D97" s="71">
        <v>72</v>
      </c>
      <c r="E97" s="71">
        <v>48</v>
      </c>
      <c r="F97" s="71">
        <v>72</v>
      </c>
      <c r="G97" s="71">
        <v>4</v>
      </c>
    </row>
    <row r="98" spans="1:8" hidden="1" x14ac:dyDescent="0.45">
      <c r="B98" s="69" t="s">
        <v>1019</v>
      </c>
      <c r="C98" s="71">
        <v>48</v>
      </c>
      <c r="D98" s="71">
        <v>72</v>
      </c>
      <c r="E98" s="71">
        <v>48</v>
      </c>
      <c r="F98" s="71">
        <v>72</v>
      </c>
      <c r="G98" s="71">
        <v>4</v>
      </c>
    </row>
    <row r="99" spans="1:8" hidden="1" x14ac:dyDescent="0.45">
      <c r="B99" s="69" t="s">
        <v>1020</v>
      </c>
      <c r="C99" s="71">
        <v>48</v>
      </c>
      <c r="D99" s="71">
        <v>72</v>
      </c>
      <c r="E99" s="71">
        <v>48</v>
      </c>
      <c r="F99" s="71">
        <v>72</v>
      </c>
      <c r="G99" s="71">
        <v>4</v>
      </c>
    </row>
    <row r="100" spans="1:8" hidden="1" x14ac:dyDescent="0.45">
      <c r="B100" s="82" t="s">
        <v>1021</v>
      </c>
      <c r="C100" s="73">
        <v>6</v>
      </c>
      <c r="D100" s="73">
        <v>36</v>
      </c>
      <c r="E100" s="91">
        <v>0</v>
      </c>
      <c r="F100" s="91">
        <v>36</v>
      </c>
      <c r="G100" s="73">
        <v>1</v>
      </c>
      <c r="H100" s="91" t="s">
        <v>464</v>
      </c>
    </row>
    <row r="101" spans="1:8" hidden="1" x14ac:dyDescent="0.45">
      <c r="B101" s="69" t="s">
        <v>1022</v>
      </c>
      <c r="C101" s="77">
        <v>24</v>
      </c>
      <c r="D101" s="77">
        <v>60</v>
      </c>
      <c r="E101" s="77">
        <v>24</v>
      </c>
      <c r="F101" s="77">
        <v>60</v>
      </c>
      <c r="G101" s="77">
        <v>3</v>
      </c>
    </row>
    <row r="102" spans="1:8" hidden="1" x14ac:dyDescent="0.45">
      <c r="B102" s="82" t="s">
        <v>1023</v>
      </c>
      <c r="C102" s="75">
        <v>12</v>
      </c>
      <c r="D102" s="75">
        <v>48</v>
      </c>
      <c r="E102" s="91">
        <v>0</v>
      </c>
      <c r="F102" s="91">
        <v>48</v>
      </c>
      <c r="G102" s="75">
        <v>2</v>
      </c>
      <c r="H102" s="91" t="s">
        <v>464</v>
      </c>
    </row>
    <row r="103" spans="1:8" hidden="1" x14ac:dyDescent="0.45">
      <c r="B103" s="82" t="s">
        <v>1024</v>
      </c>
      <c r="C103" s="73">
        <v>6</v>
      </c>
      <c r="D103" s="73">
        <v>36</v>
      </c>
      <c r="E103" s="91">
        <v>0</v>
      </c>
      <c r="F103" s="91">
        <v>36</v>
      </c>
      <c r="G103" s="73">
        <v>1</v>
      </c>
      <c r="H103" s="91" t="s">
        <v>464</v>
      </c>
    </row>
    <row r="104" spans="1:8" hidden="1" x14ac:dyDescent="0.45">
      <c r="B104" s="69" t="s">
        <v>1025</v>
      </c>
      <c r="C104" s="80">
        <v>96</v>
      </c>
      <c r="D104" s="80">
        <v>120</v>
      </c>
      <c r="E104" s="80">
        <v>96</v>
      </c>
      <c r="F104" s="80">
        <v>120</v>
      </c>
      <c r="G104" s="80">
        <v>5</v>
      </c>
    </row>
    <row r="105" spans="1:8" hidden="1" x14ac:dyDescent="0.45">
      <c r="B105" s="69" t="s">
        <v>1242</v>
      </c>
      <c r="C105" s="71">
        <v>48</v>
      </c>
      <c r="D105" s="71">
        <v>72</v>
      </c>
      <c r="E105" s="71">
        <v>48</v>
      </c>
      <c r="F105" s="71">
        <v>72</v>
      </c>
      <c r="G105" s="71">
        <v>4</v>
      </c>
    </row>
    <row r="106" spans="1:8" hidden="1" x14ac:dyDescent="0.45">
      <c r="B106" s="69" t="s">
        <v>1026</v>
      </c>
      <c r="C106" s="71">
        <v>48</v>
      </c>
      <c r="D106" s="71">
        <v>72</v>
      </c>
      <c r="E106" s="71">
        <v>48</v>
      </c>
      <c r="F106" s="71">
        <v>72</v>
      </c>
      <c r="G106" s="71">
        <v>4</v>
      </c>
    </row>
    <row r="107" spans="1:8" ht="10.5" hidden="1" x14ac:dyDescent="0.45">
      <c r="A107" s="81" t="s">
        <v>952</v>
      </c>
      <c r="B107" s="69" t="s">
        <v>1027</v>
      </c>
      <c r="C107" s="71">
        <v>48</v>
      </c>
      <c r="D107" s="71">
        <v>48</v>
      </c>
      <c r="E107" s="71">
        <v>48</v>
      </c>
      <c r="F107" s="71">
        <v>48</v>
      </c>
      <c r="G107" s="71">
        <v>4</v>
      </c>
    </row>
    <row r="108" spans="1:8" hidden="1" x14ac:dyDescent="0.45">
      <c r="B108" s="69" t="s">
        <v>1028</v>
      </c>
      <c r="C108" s="71">
        <v>48</v>
      </c>
      <c r="D108" s="71">
        <v>72</v>
      </c>
      <c r="E108" s="71">
        <v>48</v>
      </c>
      <c r="F108" s="71">
        <v>72</v>
      </c>
      <c r="G108" s="71">
        <v>4</v>
      </c>
    </row>
    <row r="109" spans="1:8" hidden="1" x14ac:dyDescent="0.45">
      <c r="B109" s="69" t="s">
        <v>1029</v>
      </c>
      <c r="C109" s="71">
        <v>48</v>
      </c>
      <c r="D109" s="71">
        <v>72</v>
      </c>
      <c r="E109" s="71">
        <v>48</v>
      </c>
      <c r="F109" s="71">
        <v>72</v>
      </c>
      <c r="G109" s="71">
        <v>4</v>
      </c>
    </row>
    <row r="110" spans="1:8" ht="10.5" hidden="1" x14ac:dyDescent="0.45">
      <c r="A110" s="81" t="s">
        <v>952</v>
      </c>
      <c r="B110" s="69" t="s">
        <v>1241</v>
      </c>
      <c r="C110" s="80">
        <v>96</v>
      </c>
      <c r="D110" s="80">
        <v>96</v>
      </c>
      <c r="E110" s="80">
        <v>96</v>
      </c>
      <c r="F110" s="80">
        <v>96</v>
      </c>
      <c r="G110" s="80">
        <v>5</v>
      </c>
    </row>
    <row r="111" spans="1:8" hidden="1" x14ac:dyDescent="0.45">
      <c r="B111" s="69" t="s">
        <v>1030</v>
      </c>
      <c r="C111" s="71">
        <v>48</v>
      </c>
      <c r="D111" s="71">
        <v>72</v>
      </c>
      <c r="E111" s="71">
        <v>48</v>
      </c>
      <c r="F111" s="71">
        <v>72</v>
      </c>
      <c r="G111" s="71">
        <v>4</v>
      </c>
    </row>
    <row r="112" spans="1:8" hidden="1" x14ac:dyDescent="0.45">
      <c r="B112" s="69" t="s">
        <v>1031</v>
      </c>
      <c r="C112" s="71">
        <v>48</v>
      </c>
      <c r="D112" s="71">
        <v>72</v>
      </c>
      <c r="E112" s="71">
        <v>48</v>
      </c>
      <c r="F112" s="71">
        <v>72</v>
      </c>
      <c r="G112" s="71">
        <v>4</v>
      </c>
    </row>
    <row r="113" spans="1:8" hidden="1" x14ac:dyDescent="0.45">
      <c r="B113" s="69" t="s">
        <v>1032</v>
      </c>
      <c r="C113" s="71">
        <v>48</v>
      </c>
      <c r="D113" s="71">
        <v>72</v>
      </c>
      <c r="E113" s="71">
        <v>48</v>
      </c>
      <c r="F113" s="71">
        <v>72</v>
      </c>
      <c r="G113" s="71">
        <v>4</v>
      </c>
    </row>
    <row r="114" spans="1:8" ht="10.5" hidden="1" x14ac:dyDescent="0.45">
      <c r="A114" s="81" t="s">
        <v>961</v>
      </c>
      <c r="B114" s="82" t="s">
        <v>1033</v>
      </c>
      <c r="C114" s="73">
        <v>6</v>
      </c>
      <c r="D114" s="73">
        <v>6</v>
      </c>
      <c r="E114" s="91">
        <v>0</v>
      </c>
      <c r="F114" s="91">
        <v>0</v>
      </c>
      <c r="G114" s="73">
        <v>1</v>
      </c>
      <c r="H114" s="91" t="s">
        <v>464</v>
      </c>
    </row>
    <row r="115" spans="1:8" hidden="1" x14ac:dyDescent="0.45">
      <c r="B115" s="82" t="s">
        <v>1034</v>
      </c>
      <c r="C115" s="73">
        <v>6</v>
      </c>
      <c r="D115" s="73">
        <v>36</v>
      </c>
      <c r="E115" s="91">
        <v>0</v>
      </c>
      <c r="F115" s="91">
        <v>36</v>
      </c>
      <c r="G115" s="73">
        <v>1</v>
      </c>
      <c r="H115" s="91" t="s">
        <v>464</v>
      </c>
    </row>
    <row r="116" spans="1:8" hidden="1" x14ac:dyDescent="0.45">
      <c r="B116" s="69" t="s">
        <v>1035</v>
      </c>
      <c r="C116" s="75">
        <v>12</v>
      </c>
      <c r="D116" s="75">
        <v>48</v>
      </c>
      <c r="E116" s="75">
        <v>12</v>
      </c>
      <c r="F116" s="75">
        <v>48</v>
      </c>
      <c r="G116" s="75">
        <v>2</v>
      </c>
    </row>
    <row r="117" spans="1:8" hidden="1" x14ac:dyDescent="0.45">
      <c r="B117" s="69" t="s">
        <v>1036</v>
      </c>
      <c r="C117" s="73">
        <v>6</v>
      </c>
      <c r="D117" s="73">
        <v>36</v>
      </c>
      <c r="E117" s="73">
        <v>6</v>
      </c>
      <c r="F117" s="73">
        <v>36</v>
      </c>
      <c r="G117" s="73">
        <v>1</v>
      </c>
    </row>
    <row r="118" spans="1:8" hidden="1" x14ac:dyDescent="0.45">
      <c r="B118" s="69" t="s">
        <v>1037</v>
      </c>
      <c r="C118" s="71">
        <v>48</v>
      </c>
      <c r="D118" s="71">
        <v>72</v>
      </c>
      <c r="E118" s="71">
        <v>48</v>
      </c>
      <c r="F118" s="71">
        <v>72</v>
      </c>
      <c r="G118" s="71">
        <v>4</v>
      </c>
    </row>
    <row r="119" spans="1:8" hidden="1" x14ac:dyDescent="0.45">
      <c r="B119" s="69" t="s">
        <v>1038</v>
      </c>
      <c r="C119" s="77">
        <v>24</v>
      </c>
      <c r="D119" s="77">
        <v>60</v>
      </c>
      <c r="E119" s="77">
        <v>24</v>
      </c>
      <c r="F119" s="77">
        <v>60</v>
      </c>
      <c r="G119" s="77">
        <v>3</v>
      </c>
    </row>
    <row r="120" spans="1:8" hidden="1" x14ac:dyDescent="0.45">
      <c r="B120" s="69" t="s">
        <v>1039</v>
      </c>
      <c r="C120" s="71">
        <v>48</v>
      </c>
      <c r="D120" s="71">
        <v>72</v>
      </c>
      <c r="E120" s="71">
        <v>48</v>
      </c>
      <c r="F120" s="71">
        <v>72</v>
      </c>
      <c r="G120" s="71">
        <v>4</v>
      </c>
    </row>
    <row r="121" spans="1:8" hidden="1" x14ac:dyDescent="0.45">
      <c r="B121" s="82" t="s">
        <v>1240</v>
      </c>
      <c r="C121" s="73">
        <v>6</v>
      </c>
      <c r="D121" s="73">
        <v>36</v>
      </c>
      <c r="E121" s="91">
        <v>0</v>
      </c>
      <c r="F121" s="91">
        <v>36</v>
      </c>
      <c r="G121" s="73">
        <v>1</v>
      </c>
      <c r="H121" s="91" t="s">
        <v>464</v>
      </c>
    </row>
    <row r="122" spans="1:8" hidden="1" x14ac:dyDescent="0.45">
      <c r="B122" s="69" t="s">
        <v>1040</v>
      </c>
      <c r="C122" s="73">
        <v>6</v>
      </c>
      <c r="D122" s="73">
        <v>36</v>
      </c>
      <c r="E122" s="73">
        <v>6</v>
      </c>
      <c r="F122" s="73">
        <v>36</v>
      </c>
      <c r="G122" s="73">
        <v>1</v>
      </c>
    </row>
    <row r="123" spans="1:8" x14ac:dyDescent="0.45">
      <c r="B123" s="82" t="s">
        <v>1239</v>
      </c>
      <c r="C123" s="73">
        <v>6</v>
      </c>
      <c r="D123" s="73">
        <v>36</v>
      </c>
      <c r="E123" s="91">
        <v>0</v>
      </c>
      <c r="F123" s="91">
        <v>36</v>
      </c>
      <c r="G123" s="73">
        <v>1</v>
      </c>
      <c r="H123" s="91" t="s">
        <v>464</v>
      </c>
    </row>
    <row r="124" spans="1:8" hidden="1" x14ac:dyDescent="0.45">
      <c r="B124" s="69" t="s">
        <v>1042</v>
      </c>
      <c r="C124" s="73">
        <v>6</v>
      </c>
      <c r="D124" s="73">
        <v>36</v>
      </c>
      <c r="E124" s="73">
        <v>6</v>
      </c>
      <c r="F124" s="73">
        <v>36</v>
      </c>
      <c r="G124" s="73">
        <v>1</v>
      </c>
    </row>
    <row r="125" spans="1:8" hidden="1" x14ac:dyDescent="0.45">
      <c r="B125" s="82" t="s">
        <v>1043</v>
      </c>
      <c r="C125" s="73">
        <v>6</v>
      </c>
      <c r="D125" s="73">
        <v>36</v>
      </c>
      <c r="E125" s="91">
        <v>0</v>
      </c>
      <c r="F125" s="91">
        <v>36</v>
      </c>
      <c r="G125" s="73">
        <v>1</v>
      </c>
      <c r="H125" s="91" t="s">
        <v>464</v>
      </c>
    </row>
    <row r="126" spans="1:8" hidden="1" x14ac:dyDescent="0.45">
      <c r="B126" s="69" t="s">
        <v>1044</v>
      </c>
      <c r="C126" s="71">
        <v>48</v>
      </c>
      <c r="D126" s="71">
        <v>72</v>
      </c>
      <c r="E126" s="71">
        <v>48</v>
      </c>
      <c r="F126" s="71">
        <v>72</v>
      </c>
      <c r="G126" s="71">
        <v>4</v>
      </c>
    </row>
    <row r="127" spans="1:8" hidden="1" x14ac:dyDescent="0.45">
      <c r="B127" s="69" t="s">
        <v>1045</v>
      </c>
      <c r="C127" s="71">
        <v>48</v>
      </c>
      <c r="D127" s="71">
        <v>72</v>
      </c>
      <c r="E127" s="71">
        <v>48</v>
      </c>
      <c r="F127" s="71">
        <v>72</v>
      </c>
      <c r="G127" s="71">
        <v>4</v>
      </c>
    </row>
    <row r="128" spans="1:8" hidden="1" x14ac:dyDescent="0.45">
      <c r="B128" s="69" t="s">
        <v>1046</v>
      </c>
      <c r="C128" s="71">
        <v>48</v>
      </c>
      <c r="D128" s="71">
        <v>72</v>
      </c>
      <c r="E128" s="71">
        <v>48</v>
      </c>
      <c r="F128" s="71">
        <v>72</v>
      </c>
      <c r="G128" s="71">
        <v>4</v>
      </c>
    </row>
    <row r="129" spans="1:8" ht="10.5" hidden="1" x14ac:dyDescent="0.45">
      <c r="A129" s="81" t="s">
        <v>952</v>
      </c>
      <c r="B129" s="69" t="s">
        <v>1047</v>
      </c>
      <c r="C129" s="80">
        <v>96</v>
      </c>
      <c r="D129" s="80">
        <v>96</v>
      </c>
      <c r="E129" s="80">
        <v>96</v>
      </c>
      <c r="F129" s="80">
        <v>96</v>
      </c>
      <c r="G129" s="80">
        <v>5</v>
      </c>
    </row>
    <row r="130" spans="1:8" ht="10.5" hidden="1" x14ac:dyDescent="0.45">
      <c r="A130" s="81" t="s">
        <v>952</v>
      </c>
      <c r="B130" s="69" t="s">
        <v>1238</v>
      </c>
      <c r="C130" s="80">
        <v>96</v>
      </c>
      <c r="D130" s="80">
        <v>96</v>
      </c>
      <c r="E130" s="80">
        <v>96</v>
      </c>
      <c r="F130" s="80">
        <v>96</v>
      </c>
      <c r="G130" s="80">
        <v>5</v>
      </c>
    </row>
    <row r="131" spans="1:8" hidden="1" x14ac:dyDescent="0.45">
      <c r="B131" s="69" t="s">
        <v>1237</v>
      </c>
      <c r="C131" s="75">
        <v>12</v>
      </c>
      <c r="D131" s="75">
        <v>48</v>
      </c>
      <c r="E131" s="75">
        <v>12</v>
      </c>
      <c r="F131" s="75">
        <v>48</v>
      </c>
      <c r="G131" s="75">
        <v>2</v>
      </c>
    </row>
    <row r="132" spans="1:8" hidden="1" x14ac:dyDescent="0.45">
      <c r="B132" s="69" t="s">
        <v>1048</v>
      </c>
      <c r="C132" s="71">
        <v>48</v>
      </c>
      <c r="D132" s="71">
        <v>72</v>
      </c>
      <c r="E132" s="71">
        <v>48</v>
      </c>
      <c r="F132" s="71">
        <v>72</v>
      </c>
      <c r="G132" s="71">
        <v>4</v>
      </c>
    </row>
    <row r="133" spans="1:8" hidden="1" x14ac:dyDescent="0.45">
      <c r="B133" s="69" t="s">
        <v>1236</v>
      </c>
      <c r="C133" s="71">
        <v>48</v>
      </c>
      <c r="D133" s="71">
        <v>72</v>
      </c>
      <c r="E133" s="71">
        <v>48</v>
      </c>
      <c r="F133" s="71">
        <v>72</v>
      </c>
      <c r="G133" s="71">
        <v>4</v>
      </c>
    </row>
    <row r="134" spans="1:8" hidden="1" x14ac:dyDescent="0.45">
      <c r="B134" s="69" t="s">
        <v>1049</v>
      </c>
      <c r="C134" s="71">
        <v>48</v>
      </c>
      <c r="D134" s="71">
        <v>72</v>
      </c>
      <c r="E134" s="71">
        <v>48</v>
      </c>
      <c r="F134" s="71">
        <v>72</v>
      </c>
      <c r="G134" s="71">
        <v>4</v>
      </c>
    </row>
    <row r="135" spans="1:8" hidden="1" x14ac:dyDescent="0.45">
      <c r="B135" s="69" t="s">
        <v>1050</v>
      </c>
      <c r="C135" s="75">
        <v>12</v>
      </c>
      <c r="D135" s="75">
        <v>48</v>
      </c>
      <c r="E135" s="75">
        <v>12</v>
      </c>
      <c r="F135" s="75">
        <v>48</v>
      </c>
      <c r="G135" s="75">
        <v>2</v>
      </c>
    </row>
    <row r="136" spans="1:8" hidden="1" x14ac:dyDescent="0.45">
      <c r="B136" s="69" t="s">
        <v>1051</v>
      </c>
      <c r="C136" s="71">
        <v>48</v>
      </c>
      <c r="D136" s="71">
        <v>72</v>
      </c>
      <c r="E136" s="71">
        <v>48</v>
      </c>
      <c r="F136" s="71">
        <v>72</v>
      </c>
      <c r="G136" s="71">
        <v>4</v>
      </c>
    </row>
    <row r="137" spans="1:8" hidden="1" x14ac:dyDescent="0.45">
      <c r="B137" s="69" t="s">
        <v>1052</v>
      </c>
      <c r="C137" s="71">
        <v>48</v>
      </c>
      <c r="D137" s="71">
        <v>72</v>
      </c>
      <c r="E137" s="71">
        <v>48</v>
      </c>
      <c r="F137" s="71">
        <v>72</v>
      </c>
      <c r="G137" s="71">
        <v>4</v>
      </c>
    </row>
    <row r="138" spans="1:8" hidden="1" x14ac:dyDescent="0.45">
      <c r="B138" s="69" t="s">
        <v>1053</v>
      </c>
      <c r="C138" s="71">
        <v>48</v>
      </c>
      <c r="D138" s="71">
        <v>72</v>
      </c>
      <c r="E138" s="71">
        <v>48</v>
      </c>
      <c r="F138" s="71">
        <v>72</v>
      </c>
      <c r="G138" s="71">
        <v>4</v>
      </c>
    </row>
    <row r="139" spans="1:8" hidden="1" x14ac:dyDescent="0.45">
      <c r="B139" s="69" t="s">
        <v>1054</v>
      </c>
      <c r="C139" s="71">
        <v>48</v>
      </c>
      <c r="D139" s="71">
        <v>72</v>
      </c>
      <c r="E139" s="71">
        <v>48</v>
      </c>
      <c r="F139" s="71">
        <v>72</v>
      </c>
      <c r="G139" s="71">
        <v>4</v>
      </c>
    </row>
    <row r="140" spans="1:8" hidden="1" x14ac:dyDescent="0.45">
      <c r="B140" s="69" t="s">
        <v>1055</v>
      </c>
      <c r="C140" s="77">
        <v>24</v>
      </c>
      <c r="D140" s="77">
        <v>60</v>
      </c>
      <c r="E140" s="77">
        <v>24</v>
      </c>
      <c r="F140" s="77">
        <v>60</v>
      </c>
      <c r="G140" s="77">
        <v>3</v>
      </c>
    </row>
    <row r="141" spans="1:8" hidden="1" x14ac:dyDescent="0.45">
      <c r="B141" s="69" t="s">
        <v>1056</v>
      </c>
      <c r="C141" s="75">
        <v>12</v>
      </c>
      <c r="D141" s="75">
        <v>48</v>
      </c>
      <c r="E141" s="75">
        <v>12</v>
      </c>
      <c r="F141" s="75">
        <v>48</v>
      </c>
      <c r="G141" s="75">
        <v>2</v>
      </c>
    </row>
    <row r="142" spans="1:8" hidden="1" x14ac:dyDescent="0.45">
      <c r="B142" s="82" t="s">
        <v>1057</v>
      </c>
      <c r="C142" s="73">
        <v>6</v>
      </c>
      <c r="D142" s="73">
        <v>36</v>
      </c>
      <c r="E142" s="91">
        <v>0</v>
      </c>
      <c r="F142" s="91">
        <v>36</v>
      </c>
      <c r="G142" s="73">
        <v>1</v>
      </c>
      <c r="H142" s="91" t="s">
        <v>464</v>
      </c>
    </row>
    <row r="143" spans="1:8" hidden="1" x14ac:dyDescent="0.45">
      <c r="B143" s="69" t="s">
        <v>1058</v>
      </c>
      <c r="C143" s="71">
        <v>48</v>
      </c>
      <c r="D143" s="71">
        <v>72</v>
      </c>
      <c r="E143" s="71">
        <v>48</v>
      </c>
      <c r="F143" s="71">
        <v>72</v>
      </c>
      <c r="G143" s="71">
        <v>4</v>
      </c>
    </row>
    <row r="144" spans="1:8" hidden="1" x14ac:dyDescent="0.45">
      <c r="B144" s="69" t="s">
        <v>1059</v>
      </c>
      <c r="C144" s="71">
        <v>48</v>
      </c>
      <c r="D144" s="71">
        <v>72</v>
      </c>
      <c r="E144" s="71">
        <v>48</v>
      </c>
      <c r="F144" s="71">
        <v>72</v>
      </c>
      <c r="G144" s="71">
        <v>4</v>
      </c>
    </row>
    <row r="145" spans="1:21" hidden="1" x14ac:dyDescent="0.45">
      <c r="B145" s="69" t="s">
        <v>1060</v>
      </c>
      <c r="C145" s="71">
        <v>48</v>
      </c>
      <c r="D145" s="71">
        <v>72</v>
      </c>
      <c r="E145" s="71">
        <v>48</v>
      </c>
      <c r="F145" s="71">
        <v>72</v>
      </c>
      <c r="G145" s="71">
        <v>4</v>
      </c>
    </row>
    <row r="146" spans="1:21" hidden="1" x14ac:dyDescent="0.45">
      <c r="B146" s="82" t="s">
        <v>1061</v>
      </c>
      <c r="C146" s="73">
        <v>6</v>
      </c>
      <c r="D146" s="73">
        <v>36</v>
      </c>
      <c r="E146" s="91">
        <v>0</v>
      </c>
      <c r="F146" s="91">
        <v>36</v>
      </c>
      <c r="G146" s="73">
        <v>1</v>
      </c>
      <c r="H146" s="91" t="s">
        <v>464</v>
      </c>
    </row>
    <row r="147" spans="1:21" hidden="1" x14ac:dyDescent="0.45">
      <c r="B147" s="69" t="s">
        <v>1235</v>
      </c>
      <c r="C147" s="71">
        <v>48</v>
      </c>
      <c r="D147" s="71">
        <v>72</v>
      </c>
      <c r="E147" s="71">
        <v>48</v>
      </c>
      <c r="F147" s="71">
        <v>72</v>
      </c>
      <c r="G147" s="71">
        <v>4</v>
      </c>
    </row>
    <row r="148" spans="1:21" hidden="1" x14ac:dyDescent="0.45">
      <c r="B148" s="82" t="s">
        <v>1062</v>
      </c>
      <c r="C148" s="75">
        <v>12</v>
      </c>
      <c r="D148" s="75">
        <v>48</v>
      </c>
      <c r="E148" s="91">
        <v>0</v>
      </c>
      <c r="F148" s="91">
        <v>48</v>
      </c>
      <c r="G148" s="75">
        <v>2</v>
      </c>
      <c r="H148" s="91" t="s">
        <v>464</v>
      </c>
    </row>
    <row r="149" spans="1:21" hidden="1" x14ac:dyDescent="0.45">
      <c r="B149" s="69" t="s">
        <v>1063</v>
      </c>
      <c r="C149" s="71">
        <v>48</v>
      </c>
      <c r="D149" s="71">
        <v>72</v>
      </c>
      <c r="E149" s="71">
        <v>48</v>
      </c>
      <c r="F149" s="71">
        <v>72</v>
      </c>
      <c r="G149" s="71">
        <v>4</v>
      </c>
    </row>
    <row r="150" spans="1:21" hidden="1" x14ac:dyDescent="0.45">
      <c r="B150" s="69" t="s">
        <v>1064</v>
      </c>
      <c r="C150" s="71">
        <v>48</v>
      </c>
      <c r="D150" s="71">
        <v>72</v>
      </c>
      <c r="E150" s="71">
        <v>48</v>
      </c>
      <c r="F150" s="71">
        <v>72</v>
      </c>
      <c r="G150" s="71">
        <v>4</v>
      </c>
    </row>
    <row r="151" spans="1:21" hidden="1" x14ac:dyDescent="0.45">
      <c r="B151" s="69" t="s">
        <v>1065</v>
      </c>
      <c r="C151" s="77">
        <v>24</v>
      </c>
      <c r="D151" s="77">
        <v>60</v>
      </c>
      <c r="E151" s="77">
        <v>24</v>
      </c>
      <c r="F151" s="77">
        <v>60</v>
      </c>
      <c r="G151" s="77">
        <v>3</v>
      </c>
    </row>
    <row r="152" spans="1:21" ht="10.5" hidden="1" x14ac:dyDescent="0.45">
      <c r="A152" s="81" t="s">
        <v>952</v>
      </c>
      <c r="B152" s="69" t="s">
        <v>1234</v>
      </c>
      <c r="C152" s="71">
        <v>48</v>
      </c>
      <c r="D152" s="71">
        <v>48</v>
      </c>
      <c r="E152" s="71">
        <v>48</v>
      </c>
      <c r="F152" s="71">
        <v>48</v>
      </c>
      <c r="G152" s="71">
        <v>4</v>
      </c>
    </row>
    <row r="153" spans="1:21" hidden="1" x14ac:dyDescent="0.45">
      <c r="B153" s="69" t="s">
        <v>1066</v>
      </c>
      <c r="C153" s="71">
        <v>48</v>
      </c>
      <c r="D153" s="71">
        <v>72</v>
      </c>
      <c r="E153" s="71">
        <v>48</v>
      </c>
      <c r="F153" s="71">
        <v>72</v>
      </c>
      <c r="G153" s="71">
        <v>4</v>
      </c>
    </row>
    <row r="154" spans="1:21" s="62" customFormat="1" hidden="1" x14ac:dyDescent="0.45">
      <c r="A154" s="61"/>
      <c r="B154" s="69" t="s">
        <v>1067</v>
      </c>
      <c r="C154" s="71">
        <v>48</v>
      </c>
      <c r="D154" s="71">
        <v>72</v>
      </c>
      <c r="E154" s="71">
        <v>48</v>
      </c>
      <c r="F154" s="71">
        <v>72</v>
      </c>
      <c r="G154" s="71">
        <v>4</v>
      </c>
      <c r="I154" s="61"/>
      <c r="J154" s="61"/>
      <c r="K154" s="61"/>
      <c r="L154" s="61"/>
      <c r="M154" s="61"/>
      <c r="N154" s="61"/>
      <c r="O154" s="61"/>
      <c r="P154" s="61"/>
      <c r="Q154" s="61"/>
      <c r="R154" s="61"/>
      <c r="S154" s="61"/>
      <c r="T154" s="61"/>
      <c r="U154" s="61"/>
    </row>
    <row r="155" spans="1:21" s="62" customFormat="1" hidden="1" x14ac:dyDescent="0.45">
      <c r="A155" s="61"/>
      <c r="B155" s="69" t="s">
        <v>1068</v>
      </c>
      <c r="C155" s="71">
        <v>48</v>
      </c>
      <c r="D155" s="71">
        <v>72</v>
      </c>
      <c r="E155" s="71">
        <v>48</v>
      </c>
      <c r="F155" s="71">
        <v>72</v>
      </c>
      <c r="G155" s="71">
        <v>4</v>
      </c>
      <c r="I155" s="61"/>
      <c r="J155" s="61"/>
      <c r="K155" s="61"/>
      <c r="L155" s="61"/>
      <c r="M155" s="61"/>
      <c r="N155" s="61"/>
      <c r="O155" s="61"/>
      <c r="P155" s="61"/>
      <c r="Q155" s="61"/>
      <c r="R155" s="61"/>
      <c r="S155" s="61"/>
      <c r="T155" s="61"/>
      <c r="U155" s="61"/>
    </row>
    <row r="156" spans="1:21" s="62" customFormat="1" hidden="1" x14ac:dyDescent="0.45">
      <c r="A156" s="61"/>
      <c r="B156" s="69" t="s">
        <v>1069</v>
      </c>
      <c r="C156" s="71">
        <v>48</v>
      </c>
      <c r="D156" s="71">
        <v>72</v>
      </c>
      <c r="E156" s="71">
        <v>48</v>
      </c>
      <c r="F156" s="71">
        <v>72</v>
      </c>
      <c r="G156" s="71">
        <v>4</v>
      </c>
      <c r="I156" s="61"/>
      <c r="J156" s="61"/>
      <c r="K156" s="61"/>
      <c r="L156" s="61"/>
      <c r="M156" s="61"/>
      <c r="N156" s="61"/>
      <c r="O156" s="61"/>
      <c r="P156" s="61"/>
      <c r="Q156" s="61"/>
      <c r="R156" s="61"/>
      <c r="S156" s="61"/>
      <c r="T156" s="61"/>
      <c r="U156" s="61"/>
    </row>
    <row r="157" spans="1:21" s="62" customFormat="1" hidden="1" x14ac:dyDescent="0.45">
      <c r="A157" s="61"/>
      <c r="B157" s="69" t="s">
        <v>1070</v>
      </c>
      <c r="C157" s="77">
        <v>24</v>
      </c>
      <c r="D157" s="77">
        <v>60</v>
      </c>
      <c r="E157" s="77">
        <v>24</v>
      </c>
      <c r="F157" s="77">
        <v>60</v>
      </c>
      <c r="G157" s="77">
        <v>3</v>
      </c>
      <c r="I157" s="61"/>
      <c r="J157" s="61"/>
      <c r="K157" s="61"/>
      <c r="L157" s="61"/>
      <c r="M157" s="61"/>
      <c r="N157" s="61"/>
      <c r="O157" s="61"/>
      <c r="P157" s="61"/>
      <c r="Q157" s="61"/>
      <c r="R157" s="61"/>
      <c r="S157" s="61"/>
      <c r="T157" s="61"/>
      <c r="U157" s="61"/>
    </row>
    <row r="158" spans="1:21" s="62" customFormat="1" ht="10.5" hidden="1" x14ac:dyDescent="0.45">
      <c r="A158" s="81" t="s">
        <v>952</v>
      </c>
      <c r="B158" s="69" t="s">
        <v>1071</v>
      </c>
      <c r="C158" s="71">
        <v>48</v>
      </c>
      <c r="D158" s="71">
        <v>48</v>
      </c>
      <c r="E158" s="71">
        <v>48</v>
      </c>
      <c r="F158" s="71">
        <v>48</v>
      </c>
      <c r="G158" s="71">
        <v>4</v>
      </c>
      <c r="I158" s="61"/>
      <c r="J158" s="61"/>
      <c r="K158" s="61"/>
      <c r="L158" s="61"/>
      <c r="M158" s="61"/>
      <c r="N158" s="61"/>
      <c r="O158" s="61"/>
      <c r="P158" s="61"/>
      <c r="Q158" s="61"/>
      <c r="R158" s="61"/>
      <c r="S158" s="61"/>
      <c r="T158" s="61"/>
      <c r="U158" s="61"/>
    </row>
    <row r="159" spans="1:21" s="62" customFormat="1" hidden="1" x14ac:dyDescent="0.45">
      <c r="A159" s="61"/>
      <c r="B159" s="69" t="s">
        <v>1072</v>
      </c>
      <c r="C159" s="71">
        <v>48</v>
      </c>
      <c r="D159" s="71">
        <v>72</v>
      </c>
      <c r="E159" s="71">
        <v>48</v>
      </c>
      <c r="F159" s="71">
        <v>72</v>
      </c>
      <c r="G159" s="71">
        <v>4</v>
      </c>
      <c r="I159" s="61"/>
      <c r="J159" s="61"/>
      <c r="K159" s="61"/>
      <c r="L159" s="61"/>
      <c r="M159" s="61"/>
      <c r="N159" s="61"/>
      <c r="O159" s="61"/>
      <c r="P159" s="61"/>
      <c r="Q159" s="61"/>
      <c r="R159" s="61"/>
      <c r="S159" s="61"/>
      <c r="T159" s="61"/>
      <c r="U159" s="61"/>
    </row>
    <row r="160" spans="1:21" s="62" customFormat="1" hidden="1" x14ac:dyDescent="0.45">
      <c r="A160" s="61"/>
      <c r="B160" s="69" t="s">
        <v>1073</v>
      </c>
      <c r="C160" s="75">
        <v>12</v>
      </c>
      <c r="D160" s="75">
        <v>48</v>
      </c>
      <c r="E160" s="75">
        <v>12</v>
      </c>
      <c r="F160" s="75">
        <v>48</v>
      </c>
      <c r="G160" s="75">
        <v>2</v>
      </c>
      <c r="I160" s="61"/>
      <c r="J160" s="61"/>
      <c r="K160" s="61"/>
      <c r="L160" s="61"/>
      <c r="M160" s="61"/>
      <c r="N160" s="61"/>
      <c r="O160" s="61"/>
      <c r="P160" s="61"/>
      <c r="Q160" s="61"/>
      <c r="R160" s="61"/>
      <c r="S160" s="61"/>
      <c r="T160" s="61"/>
      <c r="U160" s="61"/>
    </row>
    <row r="161" spans="1:21" s="62" customFormat="1" hidden="1" x14ac:dyDescent="0.45">
      <c r="A161" s="61"/>
      <c r="B161" s="69" t="s">
        <v>1074</v>
      </c>
      <c r="C161" s="71">
        <v>48</v>
      </c>
      <c r="D161" s="71">
        <v>72</v>
      </c>
      <c r="E161" s="71">
        <v>48</v>
      </c>
      <c r="F161" s="71">
        <v>72</v>
      </c>
      <c r="G161" s="71">
        <v>4</v>
      </c>
      <c r="I161" s="61"/>
      <c r="J161" s="61"/>
      <c r="K161" s="61"/>
      <c r="L161" s="61"/>
      <c r="M161" s="61"/>
      <c r="N161" s="61"/>
      <c r="O161" s="61"/>
      <c r="P161" s="61"/>
      <c r="Q161" s="61"/>
      <c r="R161" s="61"/>
      <c r="S161" s="61"/>
      <c r="T161" s="61"/>
      <c r="U161" s="61"/>
    </row>
    <row r="162" spans="1:21" s="62" customFormat="1" hidden="1" x14ac:dyDescent="0.45">
      <c r="A162" s="61"/>
      <c r="B162" s="69" t="s">
        <v>1075</v>
      </c>
      <c r="C162" s="71">
        <v>48</v>
      </c>
      <c r="D162" s="71">
        <v>72</v>
      </c>
      <c r="E162" s="71">
        <v>48</v>
      </c>
      <c r="F162" s="71">
        <v>72</v>
      </c>
      <c r="G162" s="71">
        <v>4</v>
      </c>
      <c r="I162" s="61"/>
      <c r="J162" s="61"/>
      <c r="K162" s="61"/>
      <c r="L162" s="61"/>
      <c r="M162" s="61"/>
      <c r="N162" s="61"/>
      <c r="O162" s="61"/>
      <c r="P162" s="61"/>
      <c r="Q162" s="61"/>
      <c r="R162" s="61"/>
      <c r="S162" s="61"/>
      <c r="T162" s="61"/>
      <c r="U162" s="61"/>
    </row>
    <row r="163" spans="1:21" s="62" customFormat="1" hidden="1" x14ac:dyDescent="0.45">
      <c r="A163" s="61"/>
      <c r="B163" s="69" t="s">
        <v>1076</v>
      </c>
      <c r="C163" s="71">
        <v>48</v>
      </c>
      <c r="D163" s="71">
        <v>72</v>
      </c>
      <c r="E163" s="71">
        <v>48</v>
      </c>
      <c r="F163" s="71">
        <v>72</v>
      </c>
      <c r="G163" s="71">
        <v>4</v>
      </c>
      <c r="I163" s="61"/>
      <c r="J163" s="61"/>
      <c r="K163" s="61"/>
      <c r="L163" s="61"/>
      <c r="M163" s="61"/>
      <c r="N163" s="61"/>
      <c r="O163" s="61"/>
      <c r="P163" s="61"/>
      <c r="Q163" s="61"/>
      <c r="R163" s="61"/>
      <c r="S163" s="61"/>
      <c r="T163" s="61"/>
      <c r="U163" s="61"/>
    </row>
    <row r="164" spans="1:21" s="62" customFormat="1" hidden="1" x14ac:dyDescent="0.45">
      <c r="A164" s="61"/>
      <c r="B164" s="69" t="s">
        <v>1077</v>
      </c>
      <c r="C164" s="71">
        <v>48</v>
      </c>
      <c r="D164" s="71">
        <v>72</v>
      </c>
      <c r="E164" s="71">
        <v>48</v>
      </c>
      <c r="F164" s="71">
        <v>72</v>
      </c>
      <c r="G164" s="71">
        <v>4</v>
      </c>
      <c r="I164" s="61"/>
      <c r="J164" s="61"/>
      <c r="K164" s="61"/>
      <c r="L164" s="61"/>
      <c r="M164" s="61"/>
      <c r="N164" s="61"/>
      <c r="O164" s="61"/>
      <c r="P164" s="61"/>
      <c r="Q164" s="61"/>
      <c r="R164" s="61"/>
      <c r="S164" s="61"/>
      <c r="T164" s="61"/>
      <c r="U164" s="61"/>
    </row>
    <row r="165" spans="1:21" s="62" customFormat="1" hidden="1" x14ac:dyDescent="0.45">
      <c r="A165" s="61"/>
      <c r="B165" s="69" t="s">
        <v>1078</v>
      </c>
      <c r="C165" s="71">
        <v>48</v>
      </c>
      <c r="D165" s="71">
        <v>72</v>
      </c>
      <c r="E165" s="71">
        <v>48</v>
      </c>
      <c r="F165" s="71">
        <v>72</v>
      </c>
      <c r="G165" s="71">
        <v>4</v>
      </c>
      <c r="I165" s="61"/>
      <c r="J165" s="61"/>
      <c r="K165" s="61"/>
      <c r="L165" s="61"/>
      <c r="M165" s="61"/>
      <c r="N165" s="61"/>
      <c r="O165" s="61"/>
      <c r="P165" s="61"/>
      <c r="Q165" s="61"/>
      <c r="R165" s="61"/>
      <c r="S165" s="61"/>
      <c r="T165" s="61"/>
      <c r="U165" s="61"/>
    </row>
    <row r="166" spans="1:21" s="62" customFormat="1" hidden="1" x14ac:dyDescent="0.45">
      <c r="A166" s="61"/>
      <c r="B166" s="69" t="s">
        <v>1233</v>
      </c>
      <c r="C166" s="71">
        <v>48</v>
      </c>
      <c r="D166" s="71">
        <v>72</v>
      </c>
      <c r="E166" s="71">
        <v>48</v>
      </c>
      <c r="F166" s="71">
        <v>72</v>
      </c>
      <c r="G166" s="71">
        <v>4</v>
      </c>
      <c r="I166" s="61"/>
      <c r="J166" s="61"/>
      <c r="K166" s="61"/>
      <c r="L166" s="61"/>
      <c r="M166" s="61"/>
      <c r="N166" s="61"/>
      <c r="O166" s="61"/>
      <c r="P166" s="61"/>
      <c r="Q166" s="61"/>
      <c r="R166" s="61"/>
      <c r="S166" s="61"/>
      <c r="T166" s="61"/>
      <c r="U166" s="61"/>
    </row>
    <row r="167" spans="1:21" s="62" customFormat="1" hidden="1" x14ac:dyDescent="0.45">
      <c r="A167" s="61"/>
      <c r="B167" s="69" t="s">
        <v>1079</v>
      </c>
      <c r="C167" s="71">
        <v>48</v>
      </c>
      <c r="D167" s="71">
        <v>72</v>
      </c>
      <c r="E167" s="71">
        <v>48</v>
      </c>
      <c r="F167" s="71">
        <v>72</v>
      </c>
      <c r="G167" s="71">
        <v>4</v>
      </c>
      <c r="I167" s="61"/>
      <c r="J167" s="61"/>
      <c r="K167" s="61"/>
      <c r="L167" s="61"/>
      <c r="M167" s="61"/>
      <c r="N167" s="61"/>
      <c r="O167" s="61"/>
      <c r="P167" s="61"/>
      <c r="Q167" s="61"/>
      <c r="R167" s="61"/>
      <c r="S167" s="61"/>
      <c r="T167" s="61"/>
      <c r="U167" s="61"/>
    </row>
    <row r="168" spans="1:21" s="62" customFormat="1" ht="10.5" hidden="1" x14ac:dyDescent="0.45">
      <c r="A168" s="81" t="s">
        <v>952</v>
      </c>
      <c r="B168" s="69" t="s">
        <v>1080</v>
      </c>
      <c r="C168" s="80">
        <v>96</v>
      </c>
      <c r="D168" s="80">
        <v>96</v>
      </c>
      <c r="E168" s="80">
        <v>96</v>
      </c>
      <c r="F168" s="80">
        <v>96</v>
      </c>
      <c r="G168" s="80">
        <v>5</v>
      </c>
      <c r="I168" s="61"/>
      <c r="J168" s="61"/>
      <c r="K168" s="61"/>
      <c r="L168" s="61"/>
      <c r="M168" s="61"/>
      <c r="N168" s="61"/>
      <c r="O168" s="61"/>
      <c r="P168" s="61"/>
      <c r="Q168" s="61"/>
      <c r="R168" s="61"/>
      <c r="S168" s="61"/>
      <c r="T168" s="61"/>
      <c r="U168" s="61"/>
    </row>
    <row r="169" spans="1:21" s="62" customFormat="1" hidden="1" x14ac:dyDescent="0.45">
      <c r="A169" s="61"/>
      <c r="B169" s="69" t="s">
        <v>1081</v>
      </c>
      <c r="C169" s="80">
        <v>96</v>
      </c>
      <c r="D169" s="80">
        <v>120</v>
      </c>
      <c r="E169" s="80">
        <v>96</v>
      </c>
      <c r="F169" s="80">
        <v>120</v>
      </c>
      <c r="G169" s="80">
        <v>5</v>
      </c>
      <c r="I169" s="61"/>
      <c r="J169" s="61"/>
      <c r="K169" s="61"/>
      <c r="L169" s="61"/>
      <c r="M169" s="61"/>
      <c r="N169" s="61"/>
      <c r="O169" s="61"/>
      <c r="P169" s="61"/>
      <c r="Q169" s="61"/>
      <c r="R169" s="61"/>
      <c r="S169" s="61"/>
      <c r="T169" s="61"/>
      <c r="U169" s="61"/>
    </row>
    <row r="170" spans="1:21" hidden="1" x14ac:dyDescent="0.45">
      <c r="B170" s="82" t="s">
        <v>1082</v>
      </c>
      <c r="C170" s="73">
        <v>6</v>
      </c>
      <c r="D170" s="73">
        <v>36</v>
      </c>
      <c r="E170" s="91">
        <v>0</v>
      </c>
      <c r="F170" s="91">
        <v>36</v>
      </c>
      <c r="G170" s="73">
        <v>1</v>
      </c>
      <c r="H170" s="91" t="s">
        <v>464</v>
      </c>
    </row>
    <row r="171" spans="1:21" hidden="1" x14ac:dyDescent="0.45">
      <c r="B171" s="69" t="s">
        <v>1083</v>
      </c>
      <c r="C171" s="71">
        <v>48</v>
      </c>
      <c r="D171" s="71">
        <v>72</v>
      </c>
      <c r="E171" s="71">
        <v>48</v>
      </c>
      <c r="F171" s="71">
        <v>72</v>
      </c>
      <c r="G171" s="71">
        <v>4</v>
      </c>
    </row>
    <row r="172" spans="1:21" ht="20.25" hidden="1" x14ac:dyDescent="0.45">
      <c r="B172" s="82" t="s">
        <v>1232</v>
      </c>
      <c r="C172" s="73">
        <v>6</v>
      </c>
      <c r="D172" s="73">
        <v>36</v>
      </c>
      <c r="E172" s="91">
        <v>0</v>
      </c>
      <c r="F172" s="91">
        <v>36</v>
      </c>
      <c r="G172" s="73">
        <v>1</v>
      </c>
      <c r="H172" s="91" t="s">
        <v>464</v>
      </c>
    </row>
    <row r="173" spans="1:21" hidden="1" x14ac:dyDescent="0.45">
      <c r="B173" s="69" t="s">
        <v>1085</v>
      </c>
      <c r="C173" s="71">
        <v>48</v>
      </c>
      <c r="D173" s="71">
        <v>72</v>
      </c>
      <c r="E173" s="71">
        <v>48</v>
      </c>
      <c r="F173" s="71">
        <v>72</v>
      </c>
      <c r="G173" s="71">
        <v>4</v>
      </c>
    </row>
    <row r="174" spans="1:21" hidden="1" x14ac:dyDescent="0.45">
      <c r="B174" s="69" t="s">
        <v>1086</v>
      </c>
      <c r="C174" s="71">
        <v>48</v>
      </c>
      <c r="D174" s="71">
        <v>72</v>
      </c>
      <c r="E174" s="71">
        <v>48</v>
      </c>
      <c r="F174" s="71">
        <v>72</v>
      </c>
      <c r="G174" s="71">
        <v>4</v>
      </c>
    </row>
    <row r="175" spans="1:21" hidden="1" x14ac:dyDescent="0.45">
      <c r="B175" s="69" t="s">
        <v>1087</v>
      </c>
      <c r="C175" s="77">
        <v>24</v>
      </c>
      <c r="D175" s="77">
        <v>60</v>
      </c>
      <c r="E175" s="77">
        <v>24</v>
      </c>
      <c r="F175" s="77">
        <v>60</v>
      </c>
      <c r="G175" s="77">
        <v>3</v>
      </c>
    </row>
    <row r="176" spans="1:21" ht="10.5" hidden="1" x14ac:dyDescent="0.45">
      <c r="A176" s="81" t="s">
        <v>952</v>
      </c>
      <c r="B176" s="69" t="s">
        <v>1231</v>
      </c>
      <c r="C176" s="80">
        <v>96</v>
      </c>
      <c r="D176" s="80">
        <v>96</v>
      </c>
      <c r="E176" s="80">
        <v>96</v>
      </c>
      <c r="F176" s="80">
        <v>96</v>
      </c>
      <c r="G176" s="80">
        <v>5</v>
      </c>
    </row>
    <row r="177" spans="1:8" ht="10.5" hidden="1" x14ac:dyDescent="0.45">
      <c r="A177" s="81" t="s">
        <v>952</v>
      </c>
      <c r="B177" s="69" t="s">
        <v>1088</v>
      </c>
      <c r="C177" s="80">
        <v>96</v>
      </c>
      <c r="D177" s="80">
        <v>96</v>
      </c>
      <c r="E177" s="80">
        <v>96</v>
      </c>
      <c r="F177" s="80">
        <v>96</v>
      </c>
      <c r="G177" s="80">
        <v>5</v>
      </c>
    </row>
    <row r="178" spans="1:8" ht="10.5" hidden="1" x14ac:dyDescent="0.45">
      <c r="A178" s="81" t="s">
        <v>952</v>
      </c>
      <c r="B178" s="69" t="s">
        <v>1089</v>
      </c>
      <c r="C178" s="80">
        <v>96</v>
      </c>
      <c r="D178" s="80">
        <v>96</v>
      </c>
      <c r="E178" s="80">
        <v>96</v>
      </c>
      <c r="F178" s="80">
        <v>96</v>
      </c>
      <c r="G178" s="80">
        <v>5</v>
      </c>
    </row>
    <row r="179" spans="1:8" hidden="1" x14ac:dyDescent="0.45">
      <c r="B179" s="82" t="s">
        <v>1090</v>
      </c>
      <c r="C179" s="73">
        <v>6</v>
      </c>
      <c r="D179" s="73">
        <v>36</v>
      </c>
      <c r="E179" s="91">
        <v>0</v>
      </c>
      <c r="F179" s="91">
        <v>36</v>
      </c>
      <c r="G179" s="73">
        <v>1</v>
      </c>
      <c r="H179" s="91" t="s">
        <v>464</v>
      </c>
    </row>
    <row r="180" spans="1:8" hidden="1" x14ac:dyDescent="0.45">
      <c r="B180" s="69" t="s">
        <v>1091</v>
      </c>
      <c r="C180" s="71">
        <v>48</v>
      </c>
      <c r="D180" s="71">
        <v>72</v>
      </c>
      <c r="E180" s="71">
        <v>48</v>
      </c>
      <c r="F180" s="71">
        <v>72</v>
      </c>
      <c r="G180" s="71">
        <v>4</v>
      </c>
    </row>
    <row r="181" spans="1:8" hidden="1" x14ac:dyDescent="0.45">
      <c r="B181" s="69" t="s">
        <v>1092</v>
      </c>
      <c r="C181" s="73">
        <v>6</v>
      </c>
      <c r="D181" s="73">
        <v>36</v>
      </c>
      <c r="E181" s="73">
        <v>6</v>
      </c>
      <c r="F181" s="73">
        <v>36</v>
      </c>
      <c r="G181" s="73">
        <v>1</v>
      </c>
    </row>
    <row r="182" spans="1:8" ht="10.5" hidden="1" x14ac:dyDescent="0.45">
      <c r="A182" s="81" t="s">
        <v>952</v>
      </c>
      <c r="B182" s="69" t="s">
        <v>1230</v>
      </c>
      <c r="C182" s="80">
        <v>96</v>
      </c>
      <c r="D182" s="80">
        <v>96</v>
      </c>
      <c r="E182" s="80">
        <v>96</v>
      </c>
      <c r="F182" s="80">
        <v>96</v>
      </c>
      <c r="G182" s="80">
        <v>5</v>
      </c>
    </row>
    <row r="183" spans="1:8" hidden="1" x14ac:dyDescent="0.45">
      <c r="B183" s="69" t="s">
        <v>1093</v>
      </c>
      <c r="C183" s="71">
        <v>48</v>
      </c>
      <c r="D183" s="71">
        <v>72</v>
      </c>
      <c r="E183" s="71">
        <v>48</v>
      </c>
      <c r="F183" s="71">
        <v>72</v>
      </c>
      <c r="G183" s="71">
        <v>4</v>
      </c>
    </row>
    <row r="184" spans="1:8" hidden="1" x14ac:dyDescent="0.45">
      <c r="B184" s="69" t="s">
        <v>1094</v>
      </c>
      <c r="C184" s="71">
        <v>48</v>
      </c>
      <c r="D184" s="71">
        <v>72</v>
      </c>
      <c r="E184" s="71">
        <v>48</v>
      </c>
      <c r="F184" s="71">
        <v>72</v>
      </c>
      <c r="G184" s="71">
        <v>4</v>
      </c>
    </row>
    <row r="185" spans="1:8" hidden="1" x14ac:dyDescent="0.45">
      <c r="B185" s="69" t="s">
        <v>1095</v>
      </c>
      <c r="C185" s="80">
        <v>96</v>
      </c>
      <c r="D185" s="80">
        <v>120</v>
      </c>
      <c r="E185" s="80">
        <v>96</v>
      </c>
      <c r="F185" s="80">
        <v>96</v>
      </c>
      <c r="G185" s="80">
        <v>5</v>
      </c>
    </row>
    <row r="186" spans="1:8" hidden="1" x14ac:dyDescent="0.45">
      <c r="B186" s="69" t="s">
        <v>1096</v>
      </c>
      <c r="C186" s="71">
        <v>48</v>
      </c>
      <c r="D186" s="71">
        <v>72</v>
      </c>
      <c r="E186" s="71">
        <v>48</v>
      </c>
      <c r="F186" s="71">
        <v>72</v>
      </c>
      <c r="G186" s="71">
        <v>4</v>
      </c>
    </row>
    <row r="187" spans="1:8" hidden="1" x14ac:dyDescent="0.45">
      <c r="B187" s="69" t="s">
        <v>1097</v>
      </c>
      <c r="C187" s="71">
        <v>48</v>
      </c>
      <c r="D187" s="71">
        <v>72</v>
      </c>
      <c r="E187" s="71">
        <v>48</v>
      </c>
      <c r="F187" s="71">
        <v>72</v>
      </c>
      <c r="G187" s="71">
        <v>4</v>
      </c>
    </row>
    <row r="188" spans="1:8" hidden="1" x14ac:dyDescent="0.45">
      <c r="B188" s="69" t="s">
        <v>1098</v>
      </c>
      <c r="C188" s="77">
        <v>24</v>
      </c>
      <c r="D188" s="77">
        <v>60</v>
      </c>
      <c r="E188" s="77">
        <v>24</v>
      </c>
      <c r="F188" s="77">
        <v>60</v>
      </c>
      <c r="G188" s="77">
        <v>3</v>
      </c>
    </row>
    <row r="189" spans="1:8" hidden="1" x14ac:dyDescent="0.45">
      <c r="B189" s="82" t="s">
        <v>1099</v>
      </c>
      <c r="C189" s="73">
        <v>6</v>
      </c>
      <c r="D189" s="73">
        <v>36</v>
      </c>
      <c r="E189" s="91">
        <v>0</v>
      </c>
      <c r="F189" s="91">
        <v>36</v>
      </c>
      <c r="G189" s="73">
        <v>1</v>
      </c>
      <c r="H189" s="91" t="s">
        <v>464</v>
      </c>
    </row>
    <row r="190" spans="1:8" hidden="1" x14ac:dyDescent="0.45">
      <c r="B190" s="82" t="s">
        <v>1100</v>
      </c>
      <c r="C190" s="73">
        <v>6</v>
      </c>
      <c r="D190" s="73">
        <v>36</v>
      </c>
      <c r="E190" s="91">
        <v>0</v>
      </c>
      <c r="F190" s="91">
        <v>36</v>
      </c>
      <c r="G190" s="73">
        <v>1</v>
      </c>
      <c r="H190" s="91" t="s">
        <v>464</v>
      </c>
    </row>
    <row r="191" spans="1:8" ht="10.5" hidden="1" x14ac:dyDescent="0.45">
      <c r="A191" s="81" t="s">
        <v>952</v>
      </c>
      <c r="B191" s="69" t="s">
        <v>1101</v>
      </c>
      <c r="C191" s="75">
        <v>12</v>
      </c>
      <c r="D191" s="75">
        <v>12</v>
      </c>
      <c r="E191" s="75">
        <v>12</v>
      </c>
      <c r="F191" s="75">
        <v>12</v>
      </c>
      <c r="G191" s="75">
        <v>2</v>
      </c>
    </row>
    <row r="192" spans="1:8" hidden="1" x14ac:dyDescent="0.45">
      <c r="B192" s="69" t="s">
        <v>1102</v>
      </c>
      <c r="C192" s="71">
        <v>48</v>
      </c>
      <c r="D192" s="71">
        <v>72</v>
      </c>
      <c r="E192" s="71">
        <v>48</v>
      </c>
      <c r="F192" s="71">
        <v>72</v>
      </c>
      <c r="G192" s="71">
        <v>4</v>
      </c>
    </row>
    <row r="193" spans="1:8" hidden="1" x14ac:dyDescent="0.45">
      <c r="B193" s="69" t="s">
        <v>1103</v>
      </c>
      <c r="C193" s="71">
        <v>48</v>
      </c>
      <c r="D193" s="71">
        <v>72</v>
      </c>
      <c r="E193" s="71">
        <v>48</v>
      </c>
      <c r="F193" s="71">
        <v>72</v>
      </c>
      <c r="G193" s="71">
        <v>4</v>
      </c>
    </row>
    <row r="194" spans="1:8" ht="10.5" hidden="1" x14ac:dyDescent="0.45">
      <c r="A194" s="81" t="s">
        <v>952</v>
      </c>
      <c r="B194" s="69" t="s">
        <v>1229</v>
      </c>
      <c r="C194" s="71">
        <v>48</v>
      </c>
      <c r="D194" s="71">
        <v>48</v>
      </c>
      <c r="E194" s="71">
        <v>48</v>
      </c>
      <c r="F194" s="71">
        <v>48</v>
      </c>
      <c r="G194" s="71">
        <v>4</v>
      </c>
    </row>
    <row r="195" spans="1:8" hidden="1" x14ac:dyDescent="0.45">
      <c r="B195" s="69" t="s">
        <v>1104</v>
      </c>
      <c r="C195" s="75">
        <v>12</v>
      </c>
      <c r="D195" s="75">
        <v>48</v>
      </c>
      <c r="E195" s="75">
        <v>12</v>
      </c>
      <c r="F195" s="75">
        <v>48</v>
      </c>
      <c r="G195" s="75">
        <v>2</v>
      </c>
    </row>
    <row r="196" spans="1:8" ht="10.5" hidden="1" x14ac:dyDescent="0.45">
      <c r="A196" s="81" t="s">
        <v>952</v>
      </c>
      <c r="B196" s="69" t="s">
        <v>1105</v>
      </c>
      <c r="C196" s="71">
        <v>48</v>
      </c>
      <c r="D196" s="71">
        <v>48</v>
      </c>
      <c r="E196" s="71">
        <v>48</v>
      </c>
      <c r="F196" s="71">
        <v>48</v>
      </c>
      <c r="G196" s="71">
        <v>4</v>
      </c>
    </row>
    <row r="197" spans="1:8" hidden="1" x14ac:dyDescent="0.45">
      <c r="B197" s="69" t="s">
        <v>1228</v>
      </c>
      <c r="C197" s="75">
        <v>12</v>
      </c>
      <c r="D197" s="75">
        <v>48</v>
      </c>
      <c r="E197" s="75">
        <v>12</v>
      </c>
      <c r="F197" s="75">
        <v>48</v>
      </c>
      <c r="G197" s="75">
        <v>2</v>
      </c>
    </row>
    <row r="198" spans="1:8" hidden="1" x14ac:dyDescent="0.45">
      <c r="B198" s="69" t="s">
        <v>1227</v>
      </c>
      <c r="C198" s="71">
        <v>48</v>
      </c>
      <c r="D198" s="71">
        <v>72</v>
      </c>
      <c r="E198" s="71">
        <v>48</v>
      </c>
      <c r="F198" s="71">
        <v>72</v>
      </c>
      <c r="G198" s="71">
        <v>4</v>
      </c>
    </row>
    <row r="199" spans="1:8" ht="10.5" hidden="1" x14ac:dyDescent="0.45">
      <c r="A199" s="81" t="s">
        <v>952</v>
      </c>
      <c r="B199" s="69" t="s">
        <v>1226</v>
      </c>
      <c r="C199" s="71">
        <v>48</v>
      </c>
      <c r="D199" s="71">
        <v>48</v>
      </c>
      <c r="E199" s="71">
        <v>48</v>
      </c>
      <c r="F199" s="71">
        <v>48</v>
      </c>
      <c r="G199" s="71">
        <v>4</v>
      </c>
    </row>
    <row r="200" spans="1:8" hidden="1" x14ac:dyDescent="0.45">
      <c r="B200" s="69" t="s">
        <v>1107</v>
      </c>
      <c r="C200" s="71">
        <v>48</v>
      </c>
      <c r="D200" s="71">
        <v>72</v>
      </c>
      <c r="E200" s="71">
        <v>48</v>
      </c>
      <c r="F200" s="71">
        <v>72</v>
      </c>
      <c r="G200" s="71">
        <v>4</v>
      </c>
    </row>
    <row r="201" spans="1:8" ht="10.5" hidden="1" x14ac:dyDescent="0.45">
      <c r="A201" s="81" t="s">
        <v>961</v>
      </c>
      <c r="B201" s="82" t="s">
        <v>1108</v>
      </c>
      <c r="C201" s="73">
        <v>6</v>
      </c>
      <c r="D201" s="73">
        <v>6</v>
      </c>
      <c r="E201" s="91">
        <v>0</v>
      </c>
      <c r="F201" s="91">
        <v>0</v>
      </c>
      <c r="G201" s="73">
        <v>1</v>
      </c>
      <c r="H201" s="91" t="s">
        <v>464</v>
      </c>
    </row>
    <row r="202" spans="1:8" hidden="1" x14ac:dyDescent="0.45">
      <c r="B202" s="69" t="s">
        <v>1225</v>
      </c>
      <c r="C202" s="80">
        <v>96</v>
      </c>
      <c r="D202" s="80">
        <v>120</v>
      </c>
      <c r="E202" s="80">
        <v>96</v>
      </c>
      <c r="F202" s="80">
        <v>120</v>
      </c>
      <c r="G202" s="80">
        <v>5</v>
      </c>
    </row>
    <row r="203" spans="1:8" hidden="1" x14ac:dyDescent="0.45">
      <c r="B203" s="69" t="s">
        <v>1109</v>
      </c>
      <c r="C203" s="71">
        <v>48</v>
      </c>
      <c r="D203" s="71">
        <v>72</v>
      </c>
      <c r="E203" s="71">
        <v>48</v>
      </c>
      <c r="F203" s="71">
        <v>72</v>
      </c>
      <c r="G203" s="71">
        <v>4</v>
      </c>
    </row>
    <row r="204" spans="1:8" hidden="1" x14ac:dyDescent="0.45">
      <c r="B204" s="69" t="s">
        <v>1110</v>
      </c>
      <c r="C204" s="71">
        <v>48</v>
      </c>
      <c r="D204" s="71">
        <v>72</v>
      </c>
      <c r="E204" s="71" t="s">
        <v>1256</v>
      </c>
      <c r="F204" s="71">
        <v>72</v>
      </c>
      <c r="G204" s="71">
        <v>4</v>
      </c>
    </row>
    <row r="205" spans="1:8" hidden="1" x14ac:dyDescent="0.45">
      <c r="B205" s="69" t="s">
        <v>1111</v>
      </c>
      <c r="C205" s="71">
        <v>48</v>
      </c>
      <c r="D205" s="71">
        <v>72</v>
      </c>
      <c r="E205" s="71">
        <v>48</v>
      </c>
      <c r="F205" s="71">
        <v>72</v>
      </c>
      <c r="G205" s="71">
        <v>4</v>
      </c>
    </row>
    <row r="206" spans="1:8" hidden="1" x14ac:dyDescent="0.45">
      <c r="B206" s="69" t="s">
        <v>1112</v>
      </c>
      <c r="C206" s="71">
        <v>48</v>
      </c>
      <c r="D206" s="71">
        <v>72</v>
      </c>
      <c r="E206" s="71">
        <v>48</v>
      </c>
      <c r="F206" s="71">
        <v>72</v>
      </c>
      <c r="G206" s="71">
        <v>4</v>
      </c>
    </row>
    <row r="207" spans="1:8" hidden="1" x14ac:dyDescent="0.45">
      <c r="B207" s="69" t="s">
        <v>1113</v>
      </c>
      <c r="C207" s="71">
        <v>48</v>
      </c>
      <c r="D207" s="71">
        <v>72</v>
      </c>
      <c r="E207" s="71">
        <v>48</v>
      </c>
      <c r="F207" s="71">
        <v>72</v>
      </c>
      <c r="G207" s="71">
        <v>4</v>
      </c>
    </row>
    <row r="208" spans="1:8" hidden="1" x14ac:dyDescent="0.45">
      <c r="B208" s="82" t="s">
        <v>1114</v>
      </c>
      <c r="C208" s="73">
        <v>6</v>
      </c>
      <c r="D208" s="73">
        <v>36</v>
      </c>
      <c r="E208" s="91">
        <v>0</v>
      </c>
      <c r="F208" s="91">
        <v>36</v>
      </c>
      <c r="G208" s="73">
        <v>1</v>
      </c>
      <c r="H208" s="91" t="s">
        <v>464</v>
      </c>
    </row>
    <row r="209" spans="1:8" hidden="1" x14ac:dyDescent="0.45">
      <c r="B209" s="69" t="s">
        <v>1115</v>
      </c>
      <c r="C209" s="71">
        <v>48</v>
      </c>
      <c r="D209" s="71">
        <v>72</v>
      </c>
      <c r="E209" s="71">
        <v>48</v>
      </c>
      <c r="F209" s="71">
        <v>72</v>
      </c>
      <c r="G209" s="71">
        <v>4</v>
      </c>
    </row>
    <row r="210" spans="1:8" hidden="1" x14ac:dyDescent="0.45">
      <c r="B210" s="69" t="s">
        <v>1224</v>
      </c>
      <c r="C210" s="73">
        <v>6</v>
      </c>
      <c r="D210" s="73">
        <v>36</v>
      </c>
      <c r="E210" s="73">
        <v>6</v>
      </c>
      <c r="F210" s="73">
        <v>36</v>
      </c>
      <c r="G210" s="73">
        <v>1</v>
      </c>
    </row>
    <row r="211" spans="1:8" hidden="1" x14ac:dyDescent="0.45">
      <c r="B211" s="82" t="s">
        <v>1117</v>
      </c>
      <c r="C211" s="73">
        <v>6</v>
      </c>
      <c r="D211" s="73">
        <v>36</v>
      </c>
      <c r="E211" s="91">
        <v>0</v>
      </c>
      <c r="F211" s="91">
        <v>36</v>
      </c>
      <c r="G211" s="73">
        <v>1</v>
      </c>
      <c r="H211" s="91" t="s">
        <v>464</v>
      </c>
    </row>
    <row r="212" spans="1:8" ht="10.5" hidden="1" x14ac:dyDescent="0.45">
      <c r="A212" s="81" t="s">
        <v>952</v>
      </c>
      <c r="B212" s="69" t="s">
        <v>1223</v>
      </c>
      <c r="C212" s="80">
        <v>96</v>
      </c>
      <c r="D212" s="80">
        <v>96</v>
      </c>
      <c r="E212" s="80">
        <v>96</v>
      </c>
      <c r="F212" s="80">
        <v>96</v>
      </c>
      <c r="G212" s="80">
        <v>5</v>
      </c>
    </row>
    <row r="213" spans="1:8" hidden="1" x14ac:dyDescent="0.45">
      <c r="B213" s="69" t="s">
        <v>1118</v>
      </c>
      <c r="C213" s="80">
        <v>96</v>
      </c>
      <c r="D213" s="80">
        <v>120</v>
      </c>
      <c r="E213" s="80">
        <v>96</v>
      </c>
      <c r="F213" s="80">
        <v>120</v>
      </c>
      <c r="G213" s="80">
        <v>5</v>
      </c>
    </row>
    <row r="214" spans="1:8" hidden="1" x14ac:dyDescent="0.45">
      <c r="B214" s="69" t="s">
        <v>1119</v>
      </c>
      <c r="C214" s="73">
        <v>6</v>
      </c>
      <c r="D214" s="73">
        <v>36</v>
      </c>
      <c r="E214" s="73">
        <v>6</v>
      </c>
      <c r="F214" s="73">
        <v>36</v>
      </c>
      <c r="G214" s="73">
        <v>1</v>
      </c>
    </row>
    <row r="215" spans="1:8" hidden="1" x14ac:dyDescent="0.45">
      <c r="B215" s="69" t="s">
        <v>1120</v>
      </c>
      <c r="C215" s="71">
        <v>48</v>
      </c>
      <c r="D215" s="71">
        <v>72</v>
      </c>
      <c r="E215" s="71">
        <v>48</v>
      </c>
      <c r="F215" s="71">
        <v>72</v>
      </c>
      <c r="G215" s="71">
        <v>4</v>
      </c>
    </row>
    <row r="216" spans="1:8" hidden="1" x14ac:dyDescent="0.45">
      <c r="B216" s="82" t="s">
        <v>1222</v>
      </c>
      <c r="C216" s="73">
        <v>6</v>
      </c>
      <c r="D216" s="73">
        <v>36</v>
      </c>
      <c r="E216" s="91">
        <v>0</v>
      </c>
      <c r="F216" s="91">
        <v>36</v>
      </c>
      <c r="G216" s="73">
        <v>1</v>
      </c>
      <c r="H216" s="91" t="s">
        <v>464</v>
      </c>
    </row>
    <row r="217" spans="1:8" hidden="1" x14ac:dyDescent="0.45">
      <c r="B217" s="69" t="s">
        <v>1122</v>
      </c>
      <c r="C217" s="71">
        <v>48</v>
      </c>
      <c r="D217" s="71">
        <v>72</v>
      </c>
      <c r="E217" s="71">
        <v>48</v>
      </c>
      <c r="F217" s="71">
        <v>72</v>
      </c>
      <c r="G217" s="71">
        <v>4</v>
      </c>
    </row>
    <row r="218" spans="1:8" ht="10.5" hidden="1" x14ac:dyDescent="0.45">
      <c r="A218" s="81" t="s">
        <v>952</v>
      </c>
      <c r="B218" s="69" t="s">
        <v>1123</v>
      </c>
      <c r="C218" s="80">
        <v>96</v>
      </c>
      <c r="D218" s="80">
        <v>96</v>
      </c>
      <c r="E218" s="80">
        <v>96</v>
      </c>
      <c r="F218" s="80">
        <v>96</v>
      </c>
      <c r="G218" s="80">
        <v>5</v>
      </c>
    </row>
    <row r="219" spans="1:8" ht="20.25" hidden="1" x14ac:dyDescent="0.45">
      <c r="B219" s="69" t="s">
        <v>1221</v>
      </c>
      <c r="C219" s="71">
        <v>48</v>
      </c>
      <c r="D219" s="71">
        <v>72</v>
      </c>
      <c r="E219" s="71">
        <v>48</v>
      </c>
      <c r="F219" s="71">
        <v>72</v>
      </c>
      <c r="G219" s="71">
        <v>4</v>
      </c>
    </row>
    <row r="220" spans="1:8" hidden="1" x14ac:dyDescent="0.45">
      <c r="B220" s="69" t="s">
        <v>1124</v>
      </c>
      <c r="C220" s="77">
        <v>24</v>
      </c>
      <c r="D220" s="77">
        <v>60</v>
      </c>
      <c r="E220" s="77">
        <v>24</v>
      </c>
      <c r="F220" s="77">
        <v>60</v>
      </c>
      <c r="G220" s="77">
        <v>3</v>
      </c>
    </row>
    <row r="221" spans="1:8" hidden="1" x14ac:dyDescent="0.45">
      <c r="B221" s="69" t="s">
        <v>1220</v>
      </c>
      <c r="C221" s="71">
        <v>48</v>
      </c>
      <c r="D221" s="71">
        <v>72</v>
      </c>
      <c r="E221" s="71">
        <v>48</v>
      </c>
      <c r="F221" s="71">
        <v>72</v>
      </c>
      <c r="G221" s="71">
        <v>4</v>
      </c>
    </row>
    <row r="222" spans="1:8" hidden="1" x14ac:dyDescent="0.45">
      <c r="B222" s="69" t="s">
        <v>1219</v>
      </c>
      <c r="C222" s="71">
        <v>48</v>
      </c>
      <c r="D222" s="71">
        <v>72</v>
      </c>
      <c r="E222" s="71">
        <v>48</v>
      </c>
      <c r="F222" s="71">
        <v>72</v>
      </c>
      <c r="G222" s="71">
        <v>4</v>
      </c>
    </row>
    <row r="223" spans="1:8" hidden="1" x14ac:dyDescent="0.45">
      <c r="B223" s="69" t="s">
        <v>1125</v>
      </c>
      <c r="C223" s="71">
        <v>48</v>
      </c>
      <c r="D223" s="71">
        <v>72</v>
      </c>
      <c r="E223" s="71">
        <v>48</v>
      </c>
      <c r="F223" s="71">
        <v>72</v>
      </c>
      <c r="G223" s="71">
        <v>4</v>
      </c>
    </row>
    <row r="224" spans="1:8" hidden="1" x14ac:dyDescent="0.45">
      <c r="B224" s="69" t="s">
        <v>1126</v>
      </c>
      <c r="C224" s="71">
        <v>48</v>
      </c>
      <c r="D224" s="71">
        <v>72</v>
      </c>
      <c r="E224" s="71">
        <v>48</v>
      </c>
      <c r="F224" s="71">
        <v>72</v>
      </c>
      <c r="G224" s="71">
        <v>4</v>
      </c>
    </row>
    <row r="225" spans="1:8" hidden="1" x14ac:dyDescent="0.45">
      <c r="B225" s="69" t="s">
        <v>1127</v>
      </c>
      <c r="C225" s="71">
        <v>48</v>
      </c>
      <c r="D225" s="71">
        <v>72</v>
      </c>
      <c r="E225" s="71">
        <v>48</v>
      </c>
      <c r="F225" s="71">
        <v>72</v>
      </c>
      <c r="G225" s="71">
        <v>4</v>
      </c>
    </row>
    <row r="226" spans="1:8" hidden="1" x14ac:dyDescent="0.45">
      <c r="B226" s="82" t="s">
        <v>1128</v>
      </c>
      <c r="C226" s="73">
        <v>6</v>
      </c>
      <c r="D226" s="73">
        <v>36</v>
      </c>
      <c r="E226" s="91">
        <v>0</v>
      </c>
      <c r="F226" s="91">
        <v>36</v>
      </c>
      <c r="G226" s="73">
        <v>1</v>
      </c>
      <c r="H226" s="91" t="s">
        <v>464</v>
      </c>
    </row>
    <row r="227" spans="1:8" hidden="1" x14ac:dyDescent="0.45">
      <c r="B227" s="82" t="s">
        <v>1129</v>
      </c>
      <c r="C227" s="73">
        <v>6</v>
      </c>
      <c r="D227" s="73">
        <v>36</v>
      </c>
      <c r="E227" s="91">
        <v>0</v>
      </c>
      <c r="F227" s="91">
        <v>36</v>
      </c>
      <c r="G227" s="73">
        <v>1</v>
      </c>
      <c r="H227" s="91" t="s">
        <v>464</v>
      </c>
    </row>
    <row r="228" spans="1:8" hidden="1" x14ac:dyDescent="0.45">
      <c r="B228" s="69" t="s">
        <v>1130</v>
      </c>
      <c r="C228" s="80">
        <v>96</v>
      </c>
      <c r="D228" s="80">
        <v>120</v>
      </c>
      <c r="E228" s="80">
        <v>96</v>
      </c>
      <c r="F228" s="80">
        <v>120</v>
      </c>
      <c r="G228" s="80">
        <v>5</v>
      </c>
    </row>
    <row r="229" spans="1:8" hidden="1" x14ac:dyDescent="0.45">
      <c r="B229" s="69" t="s">
        <v>1131</v>
      </c>
      <c r="C229" s="75">
        <v>12</v>
      </c>
      <c r="D229" s="75">
        <v>48</v>
      </c>
      <c r="E229" s="75">
        <v>12</v>
      </c>
      <c r="F229" s="75">
        <v>48</v>
      </c>
      <c r="G229" s="75">
        <v>2</v>
      </c>
    </row>
    <row r="230" spans="1:8" hidden="1" x14ac:dyDescent="0.45">
      <c r="B230" s="69" t="s">
        <v>1218</v>
      </c>
      <c r="C230" s="71">
        <v>48</v>
      </c>
      <c r="D230" s="71">
        <v>72</v>
      </c>
      <c r="E230" s="71">
        <v>48</v>
      </c>
      <c r="F230" s="71">
        <v>72</v>
      </c>
      <c r="G230" s="71">
        <v>4</v>
      </c>
    </row>
    <row r="231" spans="1:8" hidden="1" x14ac:dyDescent="0.45">
      <c r="B231" s="69" t="s">
        <v>1132</v>
      </c>
      <c r="C231" s="71">
        <v>48</v>
      </c>
      <c r="D231" s="71">
        <v>72</v>
      </c>
      <c r="E231" s="71">
        <v>48</v>
      </c>
      <c r="F231" s="71">
        <v>72</v>
      </c>
      <c r="G231" s="71">
        <v>4</v>
      </c>
    </row>
    <row r="232" spans="1:8" hidden="1" x14ac:dyDescent="0.45">
      <c r="B232" s="69" t="s">
        <v>1133</v>
      </c>
      <c r="C232" s="75">
        <v>12</v>
      </c>
      <c r="D232" s="75">
        <v>48</v>
      </c>
      <c r="E232" s="75">
        <v>12</v>
      </c>
      <c r="F232" s="75">
        <v>48</v>
      </c>
      <c r="G232" s="75">
        <v>2</v>
      </c>
    </row>
    <row r="233" spans="1:8" hidden="1" x14ac:dyDescent="0.45">
      <c r="B233" s="69" t="s">
        <v>1217</v>
      </c>
      <c r="C233" s="71">
        <v>48</v>
      </c>
      <c r="D233" s="71">
        <v>72</v>
      </c>
      <c r="E233" s="71">
        <v>48</v>
      </c>
      <c r="F233" s="71">
        <v>72</v>
      </c>
      <c r="G233" s="71">
        <v>4</v>
      </c>
    </row>
    <row r="234" spans="1:8" ht="10.5" hidden="1" x14ac:dyDescent="0.45">
      <c r="A234" s="81" t="s">
        <v>952</v>
      </c>
      <c r="B234" s="69" t="s">
        <v>1135</v>
      </c>
      <c r="C234" s="80">
        <v>96</v>
      </c>
      <c r="D234" s="80">
        <v>96</v>
      </c>
      <c r="E234" s="80">
        <v>96</v>
      </c>
      <c r="F234" s="80">
        <v>96</v>
      </c>
      <c r="G234" s="80">
        <v>5</v>
      </c>
    </row>
    <row r="235" spans="1:8" hidden="1" x14ac:dyDescent="0.45">
      <c r="B235" s="69" t="s">
        <v>1136</v>
      </c>
      <c r="C235" s="71">
        <v>48</v>
      </c>
      <c r="D235" s="71">
        <v>72</v>
      </c>
      <c r="E235" s="71">
        <v>48</v>
      </c>
      <c r="F235" s="71">
        <v>72</v>
      </c>
      <c r="G235" s="71">
        <v>4</v>
      </c>
    </row>
    <row r="236" spans="1:8" hidden="1" x14ac:dyDescent="0.45">
      <c r="B236" s="69" t="s">
        <v>1216</v>
      </c>
      <c r="C236" s="75">
        <v>12</v>
      </c>
      <c r="D236" s="75">
        <v>48</v>
      </c>
      <c r="E236" s="75">
        <v>12</v>
      </c>
      <c r="F236" s="75">
        <v>48</v>
      </c>
      <c r="G236" s="75">
        <v>2</v>
      </c>
    </row>
    <row r="237" spans="1:8" hidden="1" x14ac:dyDescent="0.45">
      <c r="B237" s="69" t="s">
        <v>1137</v>
      </c>
      <c r="C237" s="71">
        <v>48</v>
      </c>
      <c r="D237" s="71">
        <v>72</v>
      </c>
      <c r="E237" s="71">
        <v>48</v>
      </c>
      <c r="F237" s="71">
        <v>72</v>
      </c>
      <c r="G237" s="71">
        <v>4</v>
      </c>
    </row>
    <row r="238" spans="1:8" hidden="1" x14ac:dyDescent="0.45">
      <c r="B238" s="69" t="s">
        <v>1138</v>
      </c>
      <c r="C238" s="77">
        <v>24</v>
      </c>
      <c r="D238" s="77">
        <v>60</v>
      </c>
      <c r="E238" s="77">
        <v>24</v>
      </c>
      <c r="F238" s="77">
        <v>60</v>
      </c>
      <c r="G238" s="77">
        <v>3</v>
      </c>
    </row>
    <row r="239" spans="1:8" hidden="1" x14ac:dyDescent="0.45">
      <c r="B239" s="69" t="s">
        <v>1139</v>
      </c>
      <c r="C239" s="71">
        <v>48</v>
      </c>
      <c r="D239" s="71">
        <v>72</v>
      </c>
      <c r="E239" s="71">
        <v>48</v>
      </c>
      <c r="F239" s="71">
        <v>72</v>
      </c>
      <c r="G239" s="71">
        <v>4</v>
      </c>
    </row>
    <row r="240" spans="1:8" hidden="1" x14ac:dyDescent="0.45">
      <c r="B240" s="69" t="s">
        <v>1215</v>
      </c>
      <c r="C240" s="71">
        <v>48</v>
      </c>
      <c r="D240" s="71">
        <v>72</v>
      </c>
      <c r="E240" s="71">
        <v>48</v>
      </c>
      <c r="F240" s="71">
        <v>72</v>
      </c>
      <c r="G240" s="71">
        <v>4</v>
      </c>
    </row>
    <row r="241" spans="1:21" ht="10.5" hidden="1" x14ac:dyDescent="0.45">
      <c r="A241" s="81" t="s">
        <v>952</v>
      </c>
      <c r="B241" s="69" t="s">
        <v>1140</v>
      </c>
      <c r="C241" s="80">
        <v>96</v>
      </c>
      <c r="D241" s="80">
        <v>96</v>
      </c>
      <c r="E241" s="80">
        <v>96</v>
      </c>
      <c r="F241" s="80">
        <v>96</v>
      </c>
      <c r="G241" s="80">
        <v>5</v>
      </c>
    </row>
    <row r="242" spans="1:21" hidden="1" x14ac:dyDescent="0.45">
      <c r="B242" s="69" t="s">
        <v>1141</v>
      </c>
      <c r="C242" s="71">
        <v>48</v>
      </c>
      <c r="D242" s="71">
        <v>72</v>
      </c>
      <c r="E242" s="71">
        <v>48</v>
      </c>
      <c r="F242" s="71">
        <v>72</v>
      </c>
      <c r="G242" s="71">
        <v>4</v>
      </c>
    </row>
    <row r="243" spans="1:21" hidden="1" x14ac:dyDescent="0.45">
      <c r="B243" s="69" t="s">
        <v>1142</v>
      </c>
      <c r="C243" s="71">
        <v>48</v>
      </c>
      <c r="D243" s="71">
        <v>72</v>
      </c>
      <c r="E243" s="71">
        <v>48</v>
      </c>
      <c r="F243" s="71">
        <v>72</v>
      </c>
      <c r="G243" s="71">
        <v>4</v>
      </c>
    </row>
    <row r="244" spans="1:21" hidden="1" x14ac:dyDescent="0.45">
      <c r="B244" s="69" t="s">
        <v>1143</v>
      </c>
      <c r="C244" s="71">
        <v>48</v>
      </c>
      <c r="D244" s="71">
        <v>72</v>
      </c>
      <c r="E244" s="71">
        <v>48</v>
      </c>
      <c r="F244" s="71">
        <v>72</v>
      </c>
      <c r="G244" s="71">
        <v>4</v>
      </c>
    </row>
    <row r="245" spans="1:21" hidden="1" x14ac:dyDescent="0.45">
      <c r="B245" s="69" t="s">
        <v>1144</v>
      </c>
      <c r="C245" s="71">
        <v>48</v>
      </c>
      <c r="D245" s="71">
        <v>72</v>
      </c>
      <c r="E245" s="71">
        <v>48</v>
      </c>
      <c r="F245" s="71">
        <v>72</v>
      </c>
      <c r="G245" s="71">
        <v>4</v>
      </c>
    </row>
    <row r="246" spans="1:21" ht="10.5" hidden="1" x14ac:dyDescent="0.45">
      <c r="A246" s="81" t="s">
        <v>961</v>
      </c>
      <c r="B246" s="82" t="s">
        <v>1214</v>
      </c>
      <c r="C246" s="73">
        <v>6</v>
      </c>
      <c r="D246" s="73">
        <v>6</v>
      </c>
      <c r="E246" s="91">
        <v>0</v>
      </c>
      <c r="F246" s="91">
        <v>0</v>
      </c>
      <c r="G246" s="73">
        <v>1</v>
      </c>
      <c r="H246" s="91" t="s">
        <v>464</v>
      </c>
    </row>
    <row r="247" spans="1:21" hidden="1" x14ac:dyDescent="0.45">
      <c r="B247" s="69" t="s">
        <v>1145</v>
      </c>
      <c r="C247" s="71">
        <v>48</v>
      </c>
      <c r="D247" s="71">
        <v>72</v>
      </c>
      <c r="E247" s="71">
        <v>48</v>
      </c>
      <c r="F247" s="71">
        <v>72</v>
      </c>
      <c r="G247" s="71">
        <v>4</v>
      </c>
    </row>
    <row r="248" spans="1:21" hidden="1" x14ac:dyDescent="0.45">
      <c r="B248" s="107" t="s">
        <v>1146</v>
      </c>
      <c r="C248" s="80">
        <v>120</v>
      </c>
      <c r="D248" s="80">
        <v>120</v>
      </c>
      <c r="E248" s="80">
        <v>120</v>
      </c>
      <c r="F248" s="80">
        <v>120</v>
      </c>
      <c r="G248" s="80">
        <v>5</v>
      </c>
    </row>
    <row r="249" spans="1:21" hidden="1" x14ac:dyDescent="0.45">
      <c r="B249" s="69" t="s">
        <v>1147</v>
      </c>
      <c r="C249" s="77">
        <v>24</v>
      </c>
      <c r="D249" s="77">
        <v>60</v>
      </c>
      <c r="E249" s="77">
        <v>24</v>
      </c>
      <c r="F249" s="77">
        <v>60</v>
      </c>
      <c r="G249" s="77">
        <v>3</v>
      </c>
    </row>
    <row r="250" spans="1:21" s="62" customFormat="1" ht="10.5" hidden="1" x14ac:dyDescent="0.45">
      <c r="A250" s="81"/>
      <c r="B250" s="69" t="s">
        <v>1148</v>
      </c>
      <c r="C250" s="71">
        <v>48</v>
      </c>
      <c r="D250" s="71">
        <v>72</v>
      </c>
      <c r="E250" s="71">
        <v>48</v>
      </c>
      <c r="F250" s="71">
        <v>72</v>
      </c>
      <c r="G250" s="71">
        <v>4</v>
      </c>
      <c r="I250" s="61"/>
      <c r="J250" s="61"/>
      <c r="K250" s="61"/>
      <c r="L250" s="61"/>
      <c r="M250" s="61"/>
      <c r="N250" s="61"/>
      <c r="O250" s="61"/>
      <c r="P250" s="61"/>
      <c r="Q250" s="61"/>
      <c r="R250" s="61"/>
      <c r="S250" s="61"/>
      <c r="T250" s="61"/>
      <c r="U250" s="61"/>
    </row>
    <row r="251" spans="1:21" s="62" customFormat="1" hidden="1" x14ac:dyDescent="0.45">
      <c r="A251" s="61"/>
      <c r="B251" s="69" t="s">
        <v>1149</v>
      </c>
      <c r="C251" s="71">
        <v>48</v>
      </c>
      <c r="D251" s="71">
        <v>72</v>
      </c>
      <c r="E251" s="71">
        <v>48</v>
      </c>
      <c r="F251" s="71">
        <v>72</v>
      </c>
      <c r="G251" s="71">
        <v>4</v>
      </c>
      <c r="I251" s="61"/>
      <c r="J251" s="61"/>
      <c r="K251" s="61"/>
      <c r="L251" s="61"/>
      <c r="M251" s="61"/>
      <c r="N251" s="61"/>
      <c r="O251" s="61"/>
      <c r="P251" s="61"/>
      <c r="Q251" s="61"/>
      <c r="R251" s="61"/>
      <c r="S251" s="61"/>
      <c r="T251" s="61"/>
      <c r="U251" s="61"/>
    </row>
    <row r="252" spans="1:21" s="62" customFormat="1" ht="10.5" hidden="1" x14ac:dyDescent="0.45">
      <c r="A252" s="81" t="s">
        <v>952</v>
      </c>
      <c r="B252" s="69" t="s">
        <v>1150</v>
      </c>
      <c r="C252" s="77">
        <v>24</v>
      </c>
      <c r="D252" s="77">
        <v>24</v>
      </c>
      <c r="E252" s="77">
        <v>24</v>
      </c>
      <c r="F252" s="77">
        <v>24</v>
      </c>
      <c r="G252" s="77">
        <v>3</v>
      </c>
      <c r="I252" s="61"/>
      <c r="J252" s="61"/>
      <c r="K252" s="61"/>
      <c r="L252" s="61"/>
      <c r="M252" s="61"/>
      <c r="N252" s="61"/>
      <c r="O252" s="61"/>
      <c r="P252" s="61"/>
      <c r="Q252" s="61"/>
      <c r="R252" s="61"/>
      <c r="S252" s="61"/>
      <c r="T252" s="61"/>
      <c r="U252" s="61"/>
    </row>
    <row r="253" spans="1:21" s="62" customFormat="1" hidden="1" x14ac:dyDescent="0.45">
      <c r="A253" s="61"/>
      <c r="B253" s="69" t="s">
        <v>1213</v>
      </c>
      <c r="C253" s="80">
        <v>96</v>
      </c>
      <c r="D253" s="80">
        <v>120</v>
      </c>
      <c r="E253" s="80">
        <v>96</v>
      </c>
      <c r="F253" s="80">
        <v>120</v>
      </c>
      <c r="G253" s="80">
        <v>5</v>
      </c>
      <c r="I253" s="61"/>
      <c r="J253" s="61"/>
      <c r="K253" s="61"/>
      <c r="L253" s="61"/>
      <c r="M253" s="61"/>
      <c r="N253" s="61"/>
      <c r="O253" s="61"/>
      <c r="P253" s="61"/>
      <c r="Q253" s="61"/>
      <c r="R253" s="61"/>
      <c r="S253" s="61"/>
      <c r="T253" s="61"/>
      <c r="U253" s="61"/>
    </row>
    <row r="254" spans="1:21" s="62" customFormat="1" hidden="1" x14ac:dyDescent="0.45">
      <c r="A254" s="61"/>
      <c r="B254" s="69" t="s">
        <v>1151</v>
      </c>
      <c r="C254" s="71">
        <v>48</v>
      </c>
      <c r="D254" s="71">
        <v>72</v>
      </c>
      <c r="E254" s="71">
        <v>48</v>
      </c>
      <c r="F254" s="71">
        <v>72</v>
      </c>
      <c r="G254" s="71">
        <v>4</v>
      </c>
      <c r="I254" s="61"/>
      <c r="J254" s="61"/>
      <c r="K254" s="61"/>
      <c r="L254" s="61"/>
      <c r="M254" s="61"/>
      <c r="N254" s="61"/>
      <c r="O254" s="61"/>
      <c r="P254" s="61"/>
      <c r="Q254" s="61"/>
      <c r="R254" s="61"/>
      <c r="S254" s="61"/>
      <c r="T254" s="61"/>
      <c r="U254" s="61"/>
    </row>
    <row r="255" spans="1:21" s="62" customFormat="1" hidden="1" x14ac:dyDescent="0.45">
      <c r="A255" s="61"/>
      <c r="B255" s="69" t="s">
        <v>1152</v>
      </c>
      <c r="C255" s="73">
        <v>6</v>
      </c>
      <c r="D255" s="73">
        <v>36</v>
      </c>
      <c r="E255" s="73">
        <v>6</v>
      </c>
      <c r="F255" s="73">
        <v>36</v>
      </c>
      <c r="G255" s="73">
        <v>1</v>
      </c>
      <c r="I255" s="61"/>
      <c r="J255" s="61"/>
      <c r="K255" s="61"/>
      <c r="L255" s="61"/>
      <c r="M255" s="61"/>
      <c r="N255" s="61"/>
      <c r="O255" s="61"/>
      <c r="P255" s="61"/>
      <c r="Q255" s="61"/>
      <c r="R255" s="61"/>
      <c r="S255" s="61"/>
      <c r="T255" s="61"/>
      <c r="U255" s="61"/>
    </row>
    <row r="256" spans="1:21" s="62" customFormat="1" hidden="1" x14ac:dyDescent="0.45">
      <c r="A256" s="61"/>
      <c r="B256" s="69" t="s">
        <v>1153</v>
      </c>
      <c r="C256" s="77">
        <v>24</v>
      </c>
      <c r="D256" s="77">
        <v>60</v>
      </c>
      <c r="E256" s="77">
        <v>24</v>
      </c>
      <c r="F256" s="77">
        <v>60</v>
      </c>
      <c r="G256" s="77">
        <v>3</v>
      </c>
      <c r="I256" s="61"/>
      <c r="J256" s="61"/>
      <c r="K256" s="61"/>
      <c r="L256" s="61"/>
      <c r="M256" s="61"/>
      <c r="N256" s="61"/>
      <c r="O256" s="61"/>
      <c r="P256" s="61"/>
      <c r="Q256" s="61"/>
      <c r="R256" s="61"/>
      <c r="S256" s="61"/>
      <c r="T256" s="61"/>
      <c r="U256" s="61"/>
    </row>
  </sheetData>
  <autoFilter ref="B20:H256" xr:uid="{00000000-0009-0000-0000-000031000000}">
    <filterColumn colId="0">
      <filters>
        <filter val="Canada"/>
        <filter val="Canary Islands"/>
        <filter val="Central African Republic"/>
        <filter val="Dominican Republic"/>
        <filter val="Italy (inc. Vatican City)"/>
      </filters>
    </filterColumn>
  </autoFilter>
  <mergeCells count="4">
    <mergeCell ref="B18:F18"/>
    <mergeCell ref="C19:D19"/>
    <mergeCell ref="E19:F19"/>
    <mergeCell ref="B6:F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CAA12C5105342047A1E5FE66CBFB4107B3003ED90D15BD144C46BF81C7B290713FAC" ma:contentTypeVersion="3" ma:contentTypeDescription="general document relating to project&#10;" ma:contentTypeScope="" ma:versionID="8492614eaece5bdc6064f060c3afc315">
  <xsd:schema xmlns:xsd="http://www.w3.org/2001/XMLSchema" xmlns:xs="http://www.w3.org/2001/XMLSchema" xmlns:p="http://schemas.microsoft.com/office/2006/metadata/properties" xmlns:ns3="c5f543e3-8063-4253-bd42-47ca496057f8" targetNamespace="http://schemas.microsoft.com/office/2006/metadata/properties" ma:root="true" ma:fieldsID="de7348c20cc1bd0ca4a0cf00e93b8240" ns3:_="">
    <xsd:import namespace="c5f543e3-8063-4253-bd42-47ca496057f8"/>
    <xsd:element name="properties">
      <xsd:complexType>
        <xsd:sequence>
          <xsd:element name="documentManagement">
            <xsd:complexType>
              <xsd:all>
                <xsd:element ref="ns3:Classification" minOccurs="0"/>
                <xsd:element ref="ns3:To" minOccurs="0"/>
                <xsd:element ref="ns3:mvFrom" minOccurs="0"/>
                <xsd:element ref="ns3:SentOn" minOccurs="0"/>
                <xsd:element ref="ns3:ReceivedTime" minOccurs="0"/>
                <xsd:element ref="ns3:Attach_x0020_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543e3-8063-4253-bd42-47ca496057f8" elementFormDefault="qualified">
    <xsd:import namespace="http://schemas.microsoft.com/office/2006/documentManagement/types"/>
    <xsd:import namespace="http://schemas.microsoft.com/office/infopath/2007/PartnerControls"/>
    <xsd:element name="Classification" ma:index="3" nillable="true" ma:displayName="Information classification" ma:format="Dropdown" ma:internalName="Classification">
      <xsd:simpleType>
        <xsd:restriction base="dms:Choice">
          <xsd:enumeration value="PROTECTED"/>
          <xsd:enumeration value="CONFIDENTIAL"/>
          <xsd:enumeration value="HIGHLY SENSITIVE"/>
        </xsd:restriction>
      </xsd:simpleType>
    </xsd:element>
    <xsd:element name="To" ma:index="4" nillable="true" ma:displayName="To" ma:description="Auto-populated by saved email" ma:internalName="To">
      <xsd:simpleType>
        <xsd:restriction base="dms:Text">
          <xsd:maxLength value="255"/>
        </xsd:restriction>
      </xsd:simpleType>
    </xsd:element>
    <xsd:element name="mvFrom" ma:index="5" nillable="true" ma:displayName="From" ma:description="Auto-populated by saved email" ma:internalName="mvFrom">
      <xsd:simpleType>
        <xsd:restriction base="dms:Text">
          <xsd:maxLength value="255"/>
        </xsd:restriction>
      </xsd:simpleType>
    </xsd:element>
    <xsd:element name="SentOn" ma:index="6" nillable="true" ma:displayName="SentOn" ma:description="Auto-populated by saved email" ma:format="DateTime" ma:internalName="SentOn">
      <xsd:simpleType>
        <xsd:restriction base="dms:DateTime"/>
      </xsd:simpleType>
    </xsd:element>
    <xsd:element name="ReceivedTime" ma:index="7" nillable="true" ma:displayName="ReceivedTime" ma:description="Auto-populated by saved email" ma:format="DateTime" ma:internalName="ReceivedTime">
      <xsd:simpleType>
        <xsd:restriction base="dms:DateTime"/>
      </xsd:simpleType>
    </xsd:element>
    <xsd:element name="Attach_x0020_count" ma:index="8" nillable="true" ma:displayName="Attach count" ma:decimals="0" ma:description="Auto-populated by saved email" ma:internalName="Attach_x0020_count">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069ab6e-cbb1-4306-ad7e-01a48c91ef8b" ContentTypeId="0x010100CAA12C5105342047A1E5FE66CBFB4107B3"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o xmlns="c5f543e3-8063-4253-bd42-47ca496057f8" xsi:nil="true"/>
    <Attach_x0020_count xmlns="c5f543e3-8063-4253-bd42-47ca496057f8" xsi:nil="true"/>
    <Classification xmlns="c5f543e3-8063-4253-bd42-47ca496057f8" xsi:nil="true"/>
    <SentOn xmlns="c5f543e3-8063-4253-bd42-47ca496057f8" xsi:nil="true"/>
    <mvFrom xmlns="c5f543e3-8063-4253-bd42-47ca496057f8" xsi:nil="true"/>
    <ReceivedTime xmlns="c5f543e3-8063-4253-bd42-47ca496057f8" xsi:nil="true"/>
  </documentManagement>
</p:properties>
</file>

<file path=customXml/itemProps1.xml><?xml version="1.0" encoding="utf-8"?>
<ds:datastoreItem xmlns:ds="http://schemas.openxmlformats.org/officeDocument/2006/customXml" ds:itemID="{B9C2EBC7-5E81-4192-AD06-F0E9244A0937}"/>
</file>

<file path=customXml/itemProps2.xml><?xml version="1.0" encoding="utf-8"?>
<ds:datastoreItem xmlns:ds="http://schemas.openxmlformats.org/officeDocument/2006/customXml" ds:itemID="{6FAD7E95-C322-4B6F-8DE6-86FA97CB17B5}"/>
</file>

<file path=customXml/itemProps3.xml><?xml version="1.0" encoding="utf-8"?>
<ds:datastoreItem xmlns:ds="http://schemas.openxmlformats.org/officeDocument/2006/customXml" ds:itemID="{77AF90B4-2AF7-4370-B822-F1A26F7A2E08}"/>
</file>

<file path=customXml/itemProps4.xml><?xml version="1.0" encoding="utf-8"?>
<ds:datastoreItem xmlns:ds="http://schemas.openxmlformats.org/officeDocument/2006/customXml" ds:itemID="{392A6ECA-FB2F-4839-9A06-72B7CBC7F861}"/>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32</vt:i4>
      </vt:variant>
    </vt:vector>
  </HeadingPairs>
  <TitlesOfParts>
    <vt:vector size="32" baseType="lpstr">
      <vt:lpstr>Introduction</vt:lpstr>
      <vt:lpstr>MODEL FY 1920</vt:lpstr>
      <vt:lpstr>Call plans</vt:lpstr>
      <vt:lpstr>HPS</vt:lpstr>
      <vt:lpstr>National Calls 18</vt:lpstr>
      <vt:lpstr>Legacy Calls 18</vt:lpstr>
      <vt:lpstr>Apr 17 PC</vt:lpstr>
      <vt:lpstr>National Calls 17</vt:lpstr>
      <vt:lpstr>Legacy Calls 17</vt:lpstr>
      <vt:lpstr>Non Geo 2017</vt:lpstr>
      <vt:lpstr>Set up Fees 2017</vt:lpstr>
      <vt:lpstr>INPUT REVENUE SHEETS FY1</vt:lpstr>
      <vt:lpstr>Calling Feature Usage</vt:lpstr>
      <vt:lpstr>CALLS REVENUE FY1</vt:lpstr>
      <vt:lpstr>Summary</vt:lpstr>
      <vt:lpstr>Set Up Fee</vt:lpstr>
      <vt:lpstr>Inland Geo</vt:lpstr>
      <vt:lpstr>Fixed to Mobile</vt:lpstr>
      <vt:lpstr>IDD Fixed</vt:lpstr>
      <vt:lpstr>IDD Mobile</vt:lpstr>
      <vt:lpstr>03</vt:lpstr>
      <vt:lpstr>Non Geo</vt:lpstr>
      <vt:lpstr>PPU Calling Features</vt:lpstr>
      <vt:lpstr>INTERNATIONAL PRICES</vt:lpstr>
      <vt:lpstr>Int Price Change</vt:lpstr>
      <vt:lpstr>DATA</vt:lpstr>
      <vt:lpstr>Band 1</vt:lpstr>
      <vt:lpstr>Band 2</vt:lpstr>
      <vt:lpstr>Band 3</vt:lpstr>
      <vt:lpstr>Band 4</vt:lpstr>
      <vt:lpstr>Band 5</vt:lpstr>
      <vt:lpstr>Help Article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2021-03-24T13:58:26Z</dcterms:created>
  <dcterms:modified xsi:type="dcterms:W3CDTF">2021-03-24T14:02:06Z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iteId">
    <vt:lpwstr>0af648de-310c-4068-8ae4-f9418bae24cc</vt:lpwstr>
  </property>
  <property fmtid="{D5CDD505-2E9C-101B-9397-08002B2CF9AE}" pid="4" name="MSIP_Label_5a50d26f-5c2c-4137-8396-1b24eb24286c_Owner">
    <vt:lpwstr>Katerina.Vlachavas@ofcom.org.uk</vt:lpwstr>
  </property>
  <property fmtid="{D5CDD505-2E9C-101B-9397-08002B2CF9AE}" pid="5" name="MSIP_Label_5a50d26f-5c2c-4137-8396-1b24eb24286c_SetDate">
    <vt:lpwstr>2021-03-24T14:02:06.1417055Z</vt:lpwstr>
  </property>
  <property fmtid="{D5CDD505-2E9C-101B-9397-08002B2CF9AE}" pid="6" name="MSIP_Label_5a50d26f-5c2c-4137-8396-1b24eb24286c_Name">
    <vt:lpwstr>Protected</vt:lpwstr>
  </property>
  <property fmtid="{D5CDD505-2E9C-101B-9397-08002B2CF9AE}" pid="7" name="MSIP_Label_5a50d26f-5c2c-4137-8396-1b24eb24286c_Application">
    <vt:lpwstr>Microsoft Azure Information Protection</vt:lpwstr>
  </property>
  <property fmtid="{D5CDD505-2E9C-101B-9397-08002B2CF9AE}" pid="8" name="MSIP_Label_5a50d26f-5c2c-4137-8396-1b24eb24286c_ActionId">
    <vt:lpwstr>6a4acf09-9f61-47c1-9015-603038e9f775</vt:lpwstr>
  </property>
  <property fmtid="{D5CDD505-2E9C-101B-9397-08002B2CF9AE}" pid="9" name="MSIP_Label_5a50d26f-5c2c-4137-8396-1b24eb24286c_Extended_MSFT_Method">
    <vt:lpwstr>Manual</vt:lpwstr>
  </property>
  <property fmtid="{D5CDD505-2E9C-101B-9397-08002B2CF9AE}" pid="10" name="Sensitivity">
    <vt:lpwstr>Protected</vt:lpwstr>
  </property>
  <property fmtid="{D5CDD505-2E9C-101B-9397-08002B2CF9AE}" pid="11" name="ContentTypeId">
    <vt:lpwstr>0x010100CAA12C5105342047A1E5FE66CBFB4107B3003ED90D15BD144C46BF81C7B290713FAC</vt:lpwstr>
  </property>
</Properties>
</file>